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Override PartName="/xl/ctrlProps/ctrlProp2.xml" ContentType="application/vnd.ms-excel.controlproperties+xml"/>
  <Override PartName="/xl/ctrlProps/ctrlProp3.xml" ContentType="application/vnd.ms-excel.controlproperties+xml"/>
  <Override PartName="/xl/ctrlProps/ctrlProp1.xml" ContentType="application/vnd.ms-excel.contro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troduction" sheetId="1" state="visible" r:id="rId1"/>
    <sheet xmlns:r="http://schemas.openxmlformats.org/officeDocument/2006/relationships" name="GPS to Mapcode" sheetId="2" state="visible" r:id="rId2"/>
    <sheet xmlns:r="http://schemas.openxmlformats.org/officeDocument/2006/relationships" name="Mapcode to GPS" sheetId="3" state="visible" r:id="rId3"/>
  </sheets>
  <definedNames>
    <definedName name="MapcodeAPI">TRIM(Introduction!$C$59)&amp;IF(RIGHT(TRIM(Introduction!$C$59),1)="/","","/")</definedName>
    <definedName name="MapcodeAPIBackup">IF(TRIM(Introduction!$C$61)="","",TRIM(Introduction!$C$61)&amp;IF(RIGHT(TRIM(Introduction!$C$61),1)="/","","/"))</definedName>
    <definedName name="MapcodeHost">MID(MapcodeAPI,FIND("//",MapcodeAPI)+2,FIND("/",MapcodeAPI,FIND("//",MapcodeAPI)+2)-FIND("//",MapcodeAPI)-2)</definedName>
  </definedNames>
  <calcPr calcId="124519" fullCalcOnLoad="1"/>
</workbook>
</file>

<file path=xl/styles.xml><?xml version="1.0" encoding="utf-8"?>
<styleSheet xmlns="http://schemas.openxmlformats.org/spreadsheetml/2006/main">
  <numFmts count="1">
    <numFmt numFmtId="164" formatCode="0.000000"/>
  </numFmts>
  <fonts count="27">
    <font>
      <name val="Calibri"/>
      <family val="2"/>
      <color theme="1"/>
      <sz val="11"/>
      <scheme val="minor"/>
    </font>
    <font>
      <name val="Arial"/>
      <b val="1"/>
      <color rgb="00FFFFFF"/>
      <sz val="18"/>
    </font>
    <font>
      <name val="Arial"/>
      <color rgb="00C9D4E8"/>
      <sz val="10"/>
    </font>
    <font>
      <name val="Arial"/>
      <b val="1"/>
      <color rgb="00082C66"/>
      <sz val="11"/>
    </font>
    <font>
      <name val="Arial"/>
      <b val="1"/>
      <color rgb="00FF5F1F"/>
      <sz val="11"/>
    </font>
    <font>
      <name val="Arial"/>
      <color rgb="001F2937"/>
      <sz val="10"/>
    </font>
    <font>
      <name val="Arial"/>
      <color rgb="00082C66"/>
      <sz val="10"/>
      <u val="single"/>
    </font>
    <font>
      <name val="Arial"/>
      <color rgb="00FDECEC"/>
      <sz val="8"/>
    </font>
    <font>
      <name val="Arial"/>
      <b val="1"/>
      <color rgb="009C0006"/>
      <sz val="10"/>
    </font>
    <font>
      <name val="Arial"/>
      <b val="1"/>
      <color rgb="00FFFFFF"/>
      <sz val="10"/>
    </font>
    <font>
      <name val="Arial"/>
      <b val="1"/>
      <color rgb="006B7280"/>
      <sz val="10"/>
    </font>
    <font>
      <name val="Arial"/>
      <b val="1"/>
      <color rgb="009A3412"/>
      <sz val="10"/>
    </font>
    <font>
      <name val="Arial"/>
      <b val="1"/>
      <color rgb="001E7B3A"/>
      <sz val="10"/>
    </font>
    <font>
      <name val="Arial"/>
      <b val="1"/>
      <color rgb="006B7280"/>
      <sz val="9"/>
    </font>
    <font>
      <name val="Arial"/>
      <b val="1"/>
      <color rgb="001F2937"/>
      <sz val="10"/>
    </font>
    <font>
      <name val="Arial"/>
      <color rgb="009CA3AF"/>
      <sz val="9"/>
    </font>
    <font>
      <name val="Arial"/>
      <color rgb="00FFF7F5"/>
      <sz val="8"/>
    </font>
    <font>
      <name val="Arial"/>
      <b val="1"/>
      <color rgb="00082C66"/>
      <sz val="11"/>
      <u val="single"/>
    </font>
    <font>
      <name val="Arial"/>
      <b val="1"/>
      <color rgb="00082C66"/>
      <sz val="13"/>
    </font>
    <font>
      <name val="Arial"/>
      <color rgb="001F2937"/>
      <sz val="10.5"/>
    </font>
    <font>
      <name val="Arial"/>
      <b val="1"/>
      <color rgb="006B7280"/>
      <sz val="12"/>
    </font>
    <font>
      <name val="Arial"/>
      <b val="1"/>
      <color rgb="00FF5F1F"/>
      <sz val="10.5"/>
    </font>
    <font>
      <name val="Arial"/>
      <color rgb="006B7280"/>
      <sz val="9.5"/>
    </font>
    <font>
      <name val="Arial"/>
      <color rgb="009CA3AF"/>
      <sz val="8"/>
    </font>
    <font>
      <name val="Arial"/>
      <i val="1"/>
      <color rgb="006B7280"/>
      <sz val="9"/>
    </font>
    <font>
      <name val="Arial"/>
      <b val="1"/>
      <color rgb="001F2937"/>
      <sz val="11"/>
    </font>
    <font>
      <name val="Arial"/>
      <color rgb="005B6780"/>
      <sz val="9"/>
    </font>
  </fonts>
  <fills count="13">
    <fill>
      <patternFill/>
    </fill>
    <fill>
      <patternFill patternType="gray125"/>
    </fill>
    <fill>
      <patternFill patternType="solid">
        <fgColor rgb="00082C66"/>
        <bgColor rgb="00082C66"/>
      </patternFill>
    </fill>
    <fill>
      <patternFill patternType="solid">
        <fgColor rgb="00FF5F1F"/>
        <bgColor rgb="00FF5F1F"/>
      </patternFill>
    </fill>
    <fill>
      <patternFill patternType="solid">
        <fgColor rgb="00FDECEC"/>
        <bgColor rgb="00FDECEC"/>
      </patternFill>
    </fill>
    <fill>
      <patternFill patternType="solid">
        <fgColor rgb="001E7B3A"/>
        <bgColor rgb="001E7B3A"/>
      </patternFill>
    </fill>
    <fill>
      <patternFill patternType="solid">
        <fgColor rgb="00D1D5DB"/>
        <bgColor rgb="00D1D5DB"/>
      </patternFill>
    </fill>
    <fill>
      <patternFill patternType="solid">
        <fgColor rgb="00FFE2D3"/>
        <bgColor rgb="00FFE2D3"/>
      </patternFill>
    </fill>
    <fill>
      <patternFill patternType="solid">
        <fgColor rgb="00CFE9D7"/>
        <bgColor rgb="00CFE9D7"/>
      </patternFill>
    </fill>
    <fill>
      <patternFill patternType="solid">
        <fgColor rgb="00F1F2F4"/>
        <bgColor rgb="00F1F2F4"/>
      </patternFill>
    </fill>
    <fill>
      <patternFill patternType="solid">
        <fgColor rgb="00FFF6DB"/>
        <bgColor rgb="00FFF6DB"/>
      </patternFill>
    </fill>
    <fill>
      <patternFill patternType="solid">
        <fgColor rgb="00E8F5EC"/>
        <bgColor rgb="00E8F5EC"/>
      </patternFill>
    </fill>
    <fill>
      <patternFill patternType="solid">
        <fgColor rgb="00FFF7F5"/>
        <bgColor rgb="00FFF7F5"/>
      </patternFill>
    </fill>
  </fills>
  <borders count="10">
    <border>
      <left/>
      <right/>
      <top/>
      <bottom/>
      <diagonal/>
    </border>
    <border>
      <left style="medium">
        <color rgb="00D92D20"/>
      </left>
      <top style="medium">
        <color rgb="00D92D20"/>
      </top>
      <bottom style="medium">
        <color rgb="00D92D20"/>
      </bottom>
    </border>
    <border>
      <top style="medium">
        <color rgb="00D92D20"/>
      </top>
      <bottom style="medium">
        <color rgb="00D92D20"/>
      </bottom>
    </border>
    <border>
      <right style="medium">
        <color rgb="00D92D20"/>
      </right>
      <top style="medium">
        <color rgb="00D92D20"/>
      </top>
      <bottom style="medium">
        <color rgb="00D92D20"/>
      </bottom>
    </border>
    <border>
      <left style="thin">
        <color rgb="00D5D9DF"/>
      </left>
      <right style="thin">
        <color rgb="00D5D9DF"/>
      </right>
      <top style="thin">
        <color rgb="00D5D9DF"/>
      </top>
      <bottom style="thin">
        <color rgb="00D5D9DF"/>
      </bottom>
    </border>
    <border>
      <left style="medium">
        <color rgb="00D92D20"/>
      </left>
      <right style="medium">
        <color rgb="00D92D20"/>
      </right>
      <top style="medium">
        <color rgb="00D92D20"/>
      </top>
    </border>
    <border>
      <left style="medium">
        <color rgb="00D92D20"/>
      </left>
      <right style="medium">
        <color rgb="00D92D20"/>
      </right>
    </border>
    <border>
      <left style="medium">
        <color rgb="00D92D20"/>
      </left>
      <right style="medium">
        <color rgb="00D92D20"/>
      </right>
      <bottom style="medium">
        <color rgb="00D92D20"/>
      </bottom>
    </border>
    <border>
      <bottom style="thin">
        <color rgb="00FF5F1F"/>
      </bottom>
    </border>
    <border>
      <bottom style="thin">
        <color rgb="00D1D5DB"/>
      </bottom>
    </border>
  </borders>
  <cellStyleXfs count="1">
    <xf numFmtId="0" fontId="0" fillId="0" borderId="0"/>
  </cellStyleXfs>
  <cellXfs count="51">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2" fillId="2" borderId="0" applyAlignment="1" pivotButton="0" quotePrefix="0" xfId="0">
      <alignment horizontal="right"/>
    </xf>
    <xf numFmtId="0" fontId="0" fillId="3" borderId="0" pivotButton="0" quotePrefix="0" xfId="0"/>
    <xf numFmtId="0" fontId="0" fillId="12" borderId="5" applyAlignment="1" pivotButton="0" quotePrefix="0" xfId="0">
      <alignment horizontal="left" vertical="center" wrapText="1" indent="1"/>
    </xf>
    <xf numFmtId="0" fontId="0" fillId="12" borderId="6" applyAlignment="1" pivotButton="0" quotePrefix="0" xfId="0">
      <alignment horizontal="left" vertical="center" wrapText="1" indent="1"/>
    </xf>
    <xf numFmtId="0" fontId="0" fillId="12" borderId="6" applyAlignment="1" pivotButton="0" quotePrefix="0" xfId="0">
      <alignment horizontal="left" vertical="center" wrapText="1" indent="2"/>
    </xf>
    <xf numFmtId="0" fontId="0" fillId="12" borderId="6" pivotButton="0" quotePrefix="0" xfId="0"/>
    <xf numFmtId="0" fontId="16" fillId="12" borderId="6" pivotButton="0" quotePrefix="0" xfId="0"/>
    <xf numFmtId="0" fontId="25" fillId="12" borderId="6" applyAlignment="1" pivotButton="0" quotePrefix="0" xfId="0">
      <alignment horizontal="left" vertical="center" indent="4"/>
    </xf>
    <xf numFmtId="0" fontId="26" fillId="12" borderId="6" applyAlignment="1" pivotButton="0" quotePrefix="0" xfId="0">
      <alignment horizontal="left" vertical="center" indent="4"/>
    </xf>
    <xf numFmtId="0" fontId="17" fillId="12" borderId="6" applyAlignment="1" pivotButton="0" quotePrefix="0" xfId="0">
      <alignment horizontal="left" vertical="center" indent="4"/>
    </xf>
    <xf numFmtId="0" fontId="0" fillId="12" borderId="7" pivotButton="0" quotePrefix="0" xfId="0"/>
    <xf numFmtId="0" fontId="18" fillId="0" borderId="8" applyAlignment="1" pivotButton="0" quotePrefix="0" xfId="0">
      <alignment vertical="bottom"/>
    </xf>
    <xf numFmtId="0" fontId="19" fillId="0" borderId="0" applyAlignment="1" pivotButton="0" quotePrefix="0" xfId="0">
      <alignment horizontal="left" vertical="top" wrapText="1"/>
    </xf>
    <xf numFmtId="0" fontId="20" fillId="0" borderId="9" applyAlignment="1" pivotButton="0" quotePrefix="0" xfId="0">
      <alignment vertical="bottom"/>
    </xf>
    <xf numFmtId="0" fontId="3" fillId="0" borderId="0" pivotButton="0" quotePrefix="0" xfId="0"/>
    <xf numFmtId="0" fontId="21" fillId="0" borderId="0" applyAlignment="1" pivotButton="0" quotePrefix="0" xfId="0">
      <alignment horizontal="right" vertical="top"/>
    </xf>
    <xf numFmtId="0" fontId="19" fillId="0" borderId="0" applyAlignment="1" pivotButton="0" quotePrefix="0" xfId="0">
      <alignment horizontal="left" vertical="top" wrapText="1" indent="1"/>
    </xf>
    <xf numFmtId="0" fontId="22" fillId="0" borderId="0" applyAlignment="1" pivotButton="0" quotePrefix="0" xfId="0">
      <alignment horizontal="left" vertical="top" wrapText="1"/>
    </xf>
    <xf numFmtId="0" fontId="23" fillId="9" borderId="0" applyAlignment="1" pivotButton="0" quotePrefix="0" xfId="0">
      <alignment vertical="top" wrapText="1" indent="1"/>
    </xf>
    <xf numFmtId="0" fontId="13" fillId="0" borderId="0" pivotButton="0" quotePrefix="0" xfId="0"/>
    <xf numFmtId="49" fontId="5" fillId="10" borderId="4" applyAlignment="1" pivotButton="0" quotePrefix="0" xfId="0">
      <alignment vertical="center" indent="1"/>
    </xf>
    <xf numFmtId="0" fontId="24" fillId="0" borderId="0" applyAlignment="1" pivotButton="0" quotePrefix="0" xfId="0">
      <alignment horizontal="left" vertical="top" wrapText="1"/>
    </xf>
    <xf numFmtId="0" fontId="1" fillId="2" borderId="0" applyAlignment="1" pivotButton="0" quotePrefix="0" xfId="0">
      <alignment vertical="bottom"/>
    </xf>
    <xf numFmtId="0" fontId="2" fillId="2" borderId="0" pivotButton="0" quotePrefix="0" xfId="0"/>
    <xf numFmtId="0" fontId="4" fillId="0" borderId="0" applyAlignment="1" pivotButton="0" quotePrefix="0" xfId="0">
      <alignment horizontal="right" vertical="center"/>
    </xf>
    <xf numFmtId="0" fontId="5" fillId="0" borderId="0" applyAlignment="1" pivotButton="0" quotePrefix="0" xfId="0">
      <alignment vertical="center" wrapText="1"/>
    </xf>
    <xf numFmtId="0" fontId="6" fillId="0" borderId="0" applyAlignment="1" pivotButton="0" quotePrefix="0" xfId="0">
      <alignment vertical="center"/>
    </xf>
    <xf numFmtId="0" fontId="7" fillId="4" borderId="1" pivotButton="0" quotePrefix="0" xfId="0"/>
    <xf numFmtId="0" fontId="0" fillId="4" borderId="2" pivotButton="0" quotePrefix="0" xfId="0"/>
    <xf numFmtId="0" fontId="8" fillId="4" borderId="2" applyAlignment="1" pivotButton="0" quotePrefix="0" xfId="0">
      <alignment vertical="center" wrapText="1" indent="1"/>
    </xf>
    <xf numFmtId="0" fontId="0" fillId="4" borderId="3" pivotButton="0" quotePrefix="0" xfId="0"/>
    <xf numFmtId="0" fontId="9" fillId="3" borderId="0" applyAlignment="1" pivotButton="0" quotePrefix="0" xfId="0">
      <alignment horizontal="center" vertical="center"/>
    </xf>
    <xf numFmtId="0" fontId="9" fillId="5" borderId="0" applyAlignment="1" pivotButton="0" quotePrefix="0" xfId="0">
      <alignment horizontal="center" vertical="center"/>
    </xf>
    <xf numFmtId="0" fontId="0" fillId="5" borderId="0" pivotButton="0" quotePrefix="0" xfId="0"/>
    <xf numFmtId="0" fontId="10" fillId="6" borderId="0" applyAlignment="1" pivotButton="0" quotePrefix="0" xfId="0">
      <alignment horizontal="center" vertical="center"/>
    </xf>
    <xf numFmtId="0" fontId="0" fillId="6" borderId="0" pivotButton="0" quotePrefix="0" xfId="0"/>
    <xf numFmtId="0" fontId="10" fillId="6" borderId="0" applyAlignment="1" pivotButton="0" quotePrefix="0" xfId="0">
      <alignment horizontal="left" vertical="center" indent="1"/>
    </xf>
    <xf numFmtId="0" fontId="11" fillId="7" borderId="4" applyAlignment="1" pivotButton="0" quotePrefix="0" xfId="0">
      <alignment horizontal="center" vertical="center" wrapText="1"/>
    </xf>
    <xf numFmtId="0" fontId="12" fillId="8" borderId="4" applyAlignment="1" pivotButton="0" quotePrefix="0" xfId="0">
      <alignment horizontal="center" vertical="center" wrapText="1"/>
    </xf>
    <xf numFmtId="0" fontId="10" fillId="9" borderId="4" applyAlignment="1" pivotButton="0" quotePrefix="0" xfId="0">
      <alignment horizontal="center" vertical="center" wrapText="1"/>
    </xf>
    <xf numFmtId="0" fontId="13" fillId="9" borderId="4" applyAlignment="1" pivotButton="0" quotePrefix="0" xfId="0">
      <alignment horizontal="center" vertical="center" wrapText="1"/>
    </xf>
    <xf numFmtId="49" fontId="5" fillId="10" borderId="4" applyAlignment="1" pivotButton="0" quotePrefix="0" xfId="0">
      <alignment horizontal="left" vertical="center"/>
    </xf>
    <xf numFmtId="0" fontId="14" fillId="11" borderId="4" applyAlignment="1" pivotButton="0" quotePrefix="0" xfId="0">
      <alignment horizontal="left" vertical="center"/>
    </xf>
    <xf numFmtId="0" fontId="5" fillId="11" borderId="4" applyAlignment="1" pivotButton="0" quotePrefix="0" xfId="0">
      <alignment horizontal="left" vertical="center"/>
    </xf>
    <xf numFmtId="164" fontId="5" fillId="11" borderId="4" applyAlignment="1" pivotButton="0" quotePrefix="0" xfId="0">
      <alignment horizontal="left" vertical="center"/>
    </xf>
    <xf numFmtId="0" fontId="5" fillId="11" borderId="4" applyAlignment="1" pivotButton="0" quotePrefix="0" xfId="0">
      <alignment horizontal="left" vertical="center" wrapText="1"/>
    </xf>
    <xf numFmtId="0" fontId="15" fillId="9" borderId="4" applyAlignment="1" pivotButton="0" quotePrefix="0" xfId="0">
      <alignment horizontal="left" vertical="center"/>
    </xf>
    <xf numFmtId="0" fontId="15" fillId="9" borderId="4" pivotButton="0" quotePrefix="0" xfId="0"/>
  </cellXfs>
  <cellStyles count="1">
    <cellStyle name="Normal" xfId="0" builtinId="0" hidden="0"/>
  </cellStyles>
  <dxfs count="5">
    <dxf>
      <font>
        <b val="1"/>
        <color rgb="001E7B3A"/>
      </font>
      <fill>
        <patternFill patternType="solid">
          <fgColor rgb="00DFF3E6"/>
          <bgColor rgb="00DFF3E6"/>
        </patternFill>
      </fill>
    </dxf>
    <dxf>
      <font>
        <b val="1"/>
        <color rgb="00B42318"/>
      </font>
      <fill>
        <patternFill patternType="solid">
          <fgColor rgb="00FDECEC"/>
          <bgColor rgb="00FDECEC"/>
        </patternFill>
      </fill>
    </dxf>
    <dxf>
      <font>
        <b val="1"/>
        <color rgb="00006100"/>
      </font>
      <fill>
        <patternFill patternType="solid">
          <fgColor rgb="00C6EFCE"/>
          <bgColor rgb="00C6EFCE"/>
        </patternFill>
      </fill>
    </dxf>
    <dxf>
      <font>
        <b val="1"/>
        <color rgb="009C5700"/>
      </font>
      <fill>
        <patternFill patternType="solid">
          <fgColor rgb="00FFEB9C"/>
          <bgColor rgb="00FFEB9C"/>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trlProps/ctrlProp1.xml><?xml version="1.0" encoding="utf-8"?>
<formControlPr xmlns="http://schemas.microsoft.com/office/spreadsheetml/2009/9/main" objectType="CheckBox" fmlaLink="'Introduction'!$C$14" lockText="1" noThreeD="1"/>
</file>

<file path=xl/ctrlProps/ctrlProp2.xml><?xml version="1.0" encoding="utf-8"?>
<formControlPr xmlns="http://schemas.microsoft.com/office/spreadsheetml/2009/9/main" objectType="CheckBox" fmlaLink="'GPS to Mapcode'!$B$13" lockText="1" noThreeD="1"/>
</file>

<file path=xl/ctrlProps/ctrlProp3.xml><?xml version="1.0" encoding="utf-8"?>
<formControlPr xmlns="http://schemas.microsoft.com/office/spreadsheetml/2009/9/main" objectType="CheckBox" fmlaLink="'Mapcode to GPS'!$B$13" lockText="1" noThreeD="1"/>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_rels/drawing2.xml.rels><Relationships xmlns="http://schemas.openxmlformats.org/package/2006/relationships"><Relationship Type="http://schemas.openxmlformats.org/officeDocument/2006/relationships/image" Target="/xl/media/image4.png" Id="rId1"/></Relationships>
</file>

<file path=xl/drawings/_rels/drawing3.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1</col>
      <colOff>0</colOff>
      <row>1</row>
      <rowOff>0</rowOff>
    </from>
    <ext cx="2867025" cy="571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285750</colOff>
      <row>9</row>
      <rowOff>38100</rowOff>
    </from>
    <ext cx="7219950" cy="2667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285750</colOff>
      <row>11</row>
      <rowOff>38100</rowOff>
    </from>
    <ext cx="4343400" cy="2667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2867025" cy="571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row>
      <rowOff>0</rowOff>
    </from>
    <ext cx="2867025" cy="571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Id="rIdVml" Type="http://schemas.openxmlformats.org/officeDocument/2006/relationships/vmlDrawing" Target="../drawings/vmlDrawing1.vml"/><Relationship Id="rIdCtrl" Type="http://schemas.openxmlformats.org/officeDocument/2006/relationships/ctrlProp" Target="../ctrlProps/ctrlProp1.xml"/></Relationships>
</file>

<file path=xl/worksheets/_rels/sheet2.xml.rels><Relationships xmlns="http://schemas.openxmlformats.org/package/2006/relationships"><Relationship Type="http://schemas.openxmlformats.org/officeDocument/2006/relationships/drawing" Target="/xl/drawings/drawing2.xml" Id="rId1"/><Relationship Id="rIdVml" Type="http://schemas.openxmlformats.org/officeDocument/2006/relationships/vmlDrawing" Target="../drawings/vmlDrawing2.vml"/><Relationship Id="rIdCtrl" Type="http://schemas.openxmlformats.org/officeDocument/2006/relationships/ctrlProp" Target="../ctrlProps/ctrlProp2.xml"/></Relationships>
</file>

<file path=xl/worksheets/_rels/sheet3.xml.rels><Relationships xmlns="http://schemas.openxmlformats.org/package/2006/relationships"><Relationship Type="http://schemas.openxmlformats.org/officeDocument/2006/relationships/drawing" Target="/xl/drawings/drawing3.xml" Id="rId1"/><Relationship Id="rIdVml" Type="http://schemas.openxmlformats.org/officeDocument/2006/relationships/vmlDrawing" Target="../drawings/vmlDrawing3.vml"/><Relationship Id="rIdCtrl"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x14="http://schemas.microsoft.com/office/spreadsheetml/2009/9/main" mc:Ignorable="x14ac">
  <sheetPr>
    <outlinePr summaryBelow="1" summaryRight="1"/>
    <pageSetUpPr/>
  </sheetPr>
  <dimension ref="A1:D63"/>
  <sheetViews>
    <sheetView showGridLines="0" workbookViewId="0">
      <selection activeCell="A1" sqref="A1"/>
    </sheetView>
  </sheetViews>
  <sheetFormatPr baseColWidth="8" defaultRowHeight="15"/>
  <cols>
    <col width="3" customWidth="1" min="1" max="1"/>
    <col width="5" customWidth="1" min="2" max="2"/>
    <col width="112" customWidth="1" min="3" max="3"/>
    <col width="3" customWidth="1" min="4" max="4"/>
  </cols>
  <sheetData>
    <row r="1" ht="8" customHeight="1">
      <c r="A1" s="1" t="n"/>
      <c r="B1" s="1" t="n"/>
      <c r="C1" s="1" t="n"/>
      <c r="D1" s="1" t="n"/>
    </row>
    <row r="2" ht="36" customHeight="1">
      <c r="A2" s="1" t="n"/>
      <c r="B2" s="1" t="n"/>
      <c r="C2" s="2" t="inlineStr">
        <is>
          <t>Bulk mapcode converter for Excel</t>
        </is>
      </c>
      <c r="D2" s="1" t="n"/>
    </row>
    <row r="3" ht="18" customHeight="1">
      <c r="A3" s="1" t="n"/>
      <c r="B3" s="1" t="n"/>
      <c r="C3" s="3" t="inlineStr">
        <is>
          <t>Turn lists of GPS coordinates into mapcodes, and mapcodes back into GPS coordinates.</t>
        </is>
      </c>
      <c r="D3" s="1" t="n"/>
    </row>
    <row r="4" ht="8" customHeight="1">
      <c r="A4" s="1" t="n"/>
      <c r="B4" s="1" t="n"/>
      <c r="C4" s="1" t="n"/>
      <c r="D4" s="1" t="n"/>
    </row>
    <row r="5" ht="4" customHeight="1">
      <c r="A5" s="4" t="n"/>
      <c r="B5" s="4" t="n"/>
      <c r="C5" s="4" t="n"/>
      <c r="D5" s="4" t="n"/>
    </row>
    <row r="6" ht="14" customHeight="1"/>
    <row r="7" ht="30" customHeight="1">
      <c r="C7" s="5" t="inlineStr">
        <is>
          <r>
            <rPr>
              <b/>
              <sz val="13"/>
              <color rgb="FFFF0000"/>
              <rFont val="Arial"/>
              <family val="2"/>
            </rPr>
            <t xml:space="preserve">READ ME FIRST:  </t>
          </r>
          <r>
            <rPr>
              <b/>
              <sz val="13"/>
              <color rgb="FF1F2937"/>
              <rFont val="Arial"/>
              <family val="2"/>
            </rPr>
            <t>4 quick steps before you start</t>
          </r>
        </is>
      </c>
    </row>
    <row r="8" ht="20" customHeight="1">
      <c r="C8" s="6" t="inlineStr">
        <is>
          <r>
            <rPr>
              <sz val="9.5"/>
              <color rgb="FF5B6780"/>
              <rFont val="Arial"/>
              <family val="2"/>
            </rPr>
            <t>This works in Excel on a Windows computer only. It won't work on a Mac, in a web browser or on a phone.</t>
          </r>
        </is>
      </c>
    </row>
    <row r="9" ht="24" customHeight="1">
      <c r="C9" s="7" t="inlineStr">
        <is>
          <r>
            <rPr>
              <b/>
              <sz val="10.5"/>
              <color rgb="FFFF5F1F"/>
              <rFont val="Arial"/>
              <family val="2"/>
            </rPr>
            <t xml:space="preserve">1.  </t>
          </r>
          <r>
            <rPr>
              <sz val="10.5"/>
              <color rgb="FF1F2937"/>
              <rFont val="Arial"/>
              <family val="2"/>
            </rPr>
            <t xml:space="preserve">Click </t>
          </r>
          <r>
            <rPr>
              <b/>
              <sz val="10.5"/>
              <color rgb="FF1F2937"/>
              <rFont val="Arial"/>
              <family val="2"/>
            </rPr>
            <t>Enable Editing</t>
          </r>
          <r>
            <rPr>
              <sz val="10.5"/>
              <color rgb="FF1F2937"/>
              <rFont val="Arial"/>
              <family val="2"/>
            </rPr>
            <t xml:space="preserve"> on the yellow bar at the top of Excel:</t>
          </r>
        </is>
      </c>
    </row>
    <row r="10" ht="28.5" customHeight="1">
      <c r="C10" s="8" t="n"/>
    </row>
    <row r="11" ht="36" customHeight="1">
      <c r="C11" s="7" t="inlineStr">
        <is>
          <r>
            <rPr>
              <b/>
              <sz val="10.5"/>
              <color rgb="FFFF5F1F"/>
              <rFont val="Arial"/>
              <family val="2"/>
            </rPr>
            <t xml:space="preserve">2.  </t>
          </r>
          <r>
            <rPr>
              <sz val="10.5"/>
              <color rgb="FF1F2937"/>
              <rFont val="Arial"/>
              <family val="2"/>
            </rPr>
            <t xml:space="preserve">Then click </t>
          </r>
          <r>
            <rPr>
              <b/>
              <sz val="10.5"/>
              <color rgb="FF1F2937"/>
              <rFont val="Arial"/>
              <family val="2"/>
            </rPr>
            <t>Enable Content</t>
          </r>
          <r>
            <rPr>
              <sz val="10.5"/>
              <color rgb="FF1F2937"/>
              <rFont val="Arial"/>
              <family val="2"/>
            </rPr>
            <t xml:space="preserve"> on the second yellow bar. It's safe for this file: it only lets the sheet fetch mapcodes from the internet.</t>
          </r>
        </is>
      </c>
    </row>
    <row r="12" ht="28.5" customHeight="1">
      <c r="C12" s="8" t="n"/>
    </row>
    <row r="13" ht="24" customHeight="1">
      <c r="C13" s="7" t="inlineStr">
        <is>
          <r>
            <rPr>
              <b/>
              <sz val="10.5"/>
              <color rgb="FFFF5F1F"/>
              <rFont val="Arial"/>
              <family val="2"/>
            </rPr>
            <t xml:space="preserve">3.  </t>
          </r>
          <r>
            <rPr>
              <sz val="10.5"/>
              <color rgb="FF1F2937"/>
              <rFont val="Arial"/>
              <family val="2"/>
            </rPr>
            <t xml:space="preserve">Click the box below to check it's working. The line under it turns </t>
          </r>
          <r>
            <rPr>
              <b/>
              <sz val="10.5"/>
              <color rgb="FF1E7B3A"/>
              <rFont val="Arial"/>
              <family val="2"/>
            </rPr>
            <t>green</t>
          </r>
          <r>
            <rPr>
              <sz val="10.5"/>
              <color rgb="FF1F2937"/>
              <rFont val="Arial"/>
              <family val="2"/>
            </rPr>
            <t xml:space="preserve"> when you're ready to go.</t>
          </r>
        </is>
      </c>
    </row>
    <row r="14" ht="30" customHeight="1">
      <c r="C14" s="9" t="b">
        <v>0</v>
      </c>
    </row>
    <row r="15" ht="28" customHeight="1">
      <c r="C15" s="10">
        <f>IF(LEFT(C54,1)="&lt;","✓   Connected. You're ready to go.","✗   Not connected yet. Do steps 1 and 2, then click the box above.")</f>
        <v/>
      </c>
    </row>
    <row r="16" ht="18" customHeight="1">
      <c r="C16" s="11">
        <f>IFERROR("Test: the Eiffel Tower's mapcode is "&amp;_xlfn.FILTERXML(C54,"//local/territory")&amp;" "&amp;_xlfn.FILTERXML(C54,"//local/mapcode")&amp;".","")</f>
        <v/>
      </c>
    </row>
    <row r="17" ht="6" customHeight="1">
      <c r="C17" s="8" t="n"/>
    </row>
    <row r="18" ht="24" customHeight="1">
      <c r="C18" s="7" t="inlineStr">
        <is>
          <r>
            <rPr>
              <b/>
              <sz val="10.5"/>
              <color rgb="FFFF5F1F"/>
              <rFont val="Arial"/>
              <family val="2"/>
            </rPr>
            <t xml:space="preserve">4.  </t>
          </r>
          <r>
            <rPr>
              <sz val="10.5"/>
              <color rgb="FF1F2937"/>
              <rFont val="Arial"/>
              <family val="2"/>
            </rPr>
            <t>Open the tab you need, paste your list into the yellow column and copy your results from the green ones:</t>
          </r>
        </is>
      </c>
    </row>
    <row r="19" ht="22" customHeight="1">
      <c r="C19" s="12">
        <f>HYPERLINK("#'GPS to Mapcode'!B17","→  I have GPS coordinates and want mapcodes")</f>
        <v/>
      </c>
    </row>
    <row r="20" ht="22" customHeight="1">
      <c r="C20" s="12">
        <f>HYPERLINK("#'Mapcode to GPS'!B17","→  I have mapcodes and want GPS coordinates")</f>
        <v/>
      </c>
    </row>
    <row r="21" ht="22" customHeight="1">
      <c r="C21" s="7" t="inlineStr">
        <is>
          <r>
            <rPr>
              <sz val="9.5"/>
              <color rgb="FF5B6780"/>
              <rFont val="Arial"/>
              <family val="2"/>
            </rPr>
            <t xml:space="preserve">If results don't appear on a tab, click the red </t>
          </r>
          <r>
            <rPr>
              <b/>
              <sz val="9.5"/>
              <color rgb="FF9C0006"/>
              <rFont val="Arial"/>
              <family val="2"/>
            </rPr>
            <t>REFRESH RESULTS</t>
          </r>
          <r>
            <rPr>
              <sz val="9.5"/>
              <color rgb="FF5B6780"/>
              <rFont val="Arial"/>
              <family val="2"/>
            </rPr>
            <t xml:space="preserve"> box just above its table.</t>
          </r>
        </is>
      </c>
    </row>
    <row r="22" ht="6" customHeight="1">
      <c r="C22" s="13" t="n"/>
    </row>
    <row r="23" ht="14" customHeight="1"/>
    <row r="24" ht="24" customHeight="1">
      <c r="C24" s="14" t="inlineStr">
        <is>
          <t>About this workbook</t>
        </is>
      </c>
    </row>
    <row r="25" ht="4" customHeight="1"/>
    <row r="26" ht="51" customHeight="1">
      <c r="C26" s="15" t="inlineStr">
        <is>
          <t>If you're here, you've probably got a long list of GPS coordinates you want converted to mapcodes as quickly as possible, or a long list of mapcodes you need turned into GPS coordinates, right? This workbook does both with as little fuss as possible! Your list doesn't need to be perfect: the sheet tidies up messy formats and tells you in plain words if a row needs fixing.</t>
        </is>
      </c>
    </row>
    <row r="27" ht="14" customHeight="1"/>
    <row r="28" ht="24" customHeight="1">
      <c r="C28" s="14" t="inlineStr">
        <is>
          <t>What's a mapcode?</t>
        </is>
      </c>
    </row>
    <row r="29" ht="4" customHeight="1"/>
    <row r="30" ht="51" customHeight="1">
      <c r="C30" s="15" t="inlineStr">
        <is>
          <t>A mapcode is a short code, like ZAF RDD.2J, that pinpoints any spot on Earth to within a few metres. The first part is the country (ZAF is South Africa) and the second part is the exact spot. It's much easier to write down, read out over the phone or type into a form than a long pair of GPS coordinates, and it works even where there's no street address.</t>
        </is>
      </c>
    </row>
    <row r="31" ht="14" customHeight="1"/>
    <row r="32" ht="24" customHeight="1">
      <c r="C32" s="16" t="inlineStr">
        <is>
          <t>The details (only if you need them)</t>
        </is>
      </c>
    </row>
    <row r="33" ht="4" customHeight="1"/>
    <row r="34" ht="6" customHeight="1"/>
    <row r="35" ht="20" customHeight="1">
      <c r="C35" s="17" t="inlineStr">
        <is>
          <t>Who this is for</t>
        </is>
      </c>
    </row>
    <row r="36" ht="36" customHeight="1">
      <c r="B36" s="18" t="inlineStr">
        <is>
          <t>•</t>
        </is>
      </c>
      <c r="C36" s="19" t="inlineStr">
        <is>
          <t>Business users with a list of places (delivery points, stores, billboard sites, farms, equipment) who want a mapcode for each one, or the other way round. No formulas or code needed.</t>
        </is>
      </c>
    </row>
    <row r="37" ht="36" customHeight="1">
      <c r="B37" s="18" t="inlineStr">
        <is>
          <t>•</t>
        </is>
      </c>
      <c r="C37" s="19" t="inlineStr">
        <is>
          <t>Advanced users: the grey "How it works" columns on each tab show the exact web address the sheet sends and the reply it gets back, so you can reuse the approach in your own systems (see mapcode.com/en/api-docs).</t>
        </is>
      </c>
    </row>
    <row r="38" ht="6" customHeight="1"/>
    <row r="39" ht="20" customHeight="1">
      <c r="C39" s="17" t="inlineStr">
        <is>
          <t>Why Excel asks for permission</t>
        </is>
      </c>
    </row>
    <row r="40" ht="51" customHeight="1">
      <c r="C40" s="15">
        <f>"Excel is careful with any file that reaches out to the internet. Protected View appears for every downloaded or emailed file. The second bar mentions ""WEBSERVICE"", which is simply Excel's name for fetching information from a website. This file only uses it to contact "&amp;MapcodeHost&amp;IF(MapcodeHost="api.mapcode.com",", run by the Mapcode Foundation (the organisation behind mapcodes).",".")</f>
        <v/>
      </c>
    </row>
    <row r="41" ht="6" customHeight="1"/>
    <row r="42" ht="20" customHeight="1">
      <c r="C42" s="17" t="inlineStr">
        <is>
          <t>What to look out for</t>
        </is>
      </c>
    </row>
    <row r="43" ht="36" customHeight="1">
      <c r="B43" s="18" t="inlineStr">
        <is>
          <t>•</t>
        </is>
      </c>
      <c r="C43" s="19" t="inlineStr">
        <is>
          <t>This file contains no macros. If Excel ever asks you to enable macros, don't: it isn't the original file. Download a fresh copy from www.mymapcodes.com instead.</t>
        </is>
      </c>
    </row>
    <row r="44" ht="36" customHeight="1">
      <c r="B44" s="18" t="inlineStr">
        <is>
          <t>•</t>
        </is>
      </c>
      <c r="C44" s="19" t="inlineStr">
        <is>
          <t>All it sends is the coordinates or mapcodes you paste in. If your locations are confidential (customers' home addresses, for example), keep in mind they're sent to an online service.</t>
        </is>
      </c>
    </row>
    <row r="45" ht="6" customHeight="1"/>
    <row r="46" ht="20" customHeight="1">
      <c r="C46" s="17" t="inlineStr">
        <is>
          <t>Good to know</t>
        </is>
      </c>
    </row>
    <row r="47" ht="21" customHeight="1">
      <c r="B47" s="18" t="inlineStr">
        <is>
          <t>•</t>
        </is>
      </c>
      <c r="C47" s="19" t="inlineStr">
        <is>
          <t>Each tab is ready for 1,000 rows. Need more? Select the last row, then drag the small square at its bottom-right corner down.</t>
        </is>
      </c>
    </row>
    <row r="48" ht="36" customHeight="1">
      <c r="B48" s="18" t="inlineStr">
        <is>
          <t>•</t>
        </is>
      </c>
      <c r="C48" s="19" t="inlineStr">
        <is>
          <t>To keep your results as plain text (so they don't change or disappear offline), copy the green columns, right-click where you want them and choose Paste Values (the clipboard icon with 123 on it).</t>
        </is>
      </c>
    </row>
    <row r="49" ht="36" customHeight="1">
      <c r="B49" s="18" t="inlineStr">
        <is>
          <t>•</t>
        </is>
      </c>
      <c r="C49" s="19" t="inlineStr">
        <is>
          <t>Red statuses: NOT VALID GPS COORDINATES or NOT A VALID MAPCODE (the sheet can't read it), MISSING COUNTRY CODE (add one, like ZAF), NOT FOUND (the service didn't recognise it) and NO CONNECTION (click REFRESH RESULTS).</t>
        </is>
      </c>
    </row>
    <row r="50" ht="21" customHeight="1">
      <c r="B50" s="18" t="inlineStr">
        <is>
          <t>•</t>
        </is>
      </c>
      <c r="C50" s="19" t="inlineStr">
        <is>
          <t>Long lists can take a little while to fill in, because each row is looked up online.</t>
        </is>
      </c>
    </row>
    <row r="51" ht="6" customHeight="1"/>
    <row r="52" ht="20" customHeight="1">
      <c r="C52" s="17" t="inlineStr">
        <is>
          <t>How the connection check works</t>
        </is>
      </c>
    </row>
    <row r="53" ht="36" customHeight="1">
      <c r="C53" s="20" t="inlineStr">
        <is>
          <t>Excel visits a web address in the background, like a browser would, and shows the reply below. It converts one test location (the Eiffel Tower in Paris), exactly the way every row on the converter tabs works.</t>
        </is>
      </c>
    </row>
    <row r="54" ht="44" customHeight="1">
      <c r="C54" s="21">
        <f>IFERROR(_xlfn.WEBSERVICE(MapcodeAPI&amp;"codes/48.858370,2.294481"&amp;LEFT($C$14,0)),IF(MapcodeAPIBackup="","(no reply yet)",IFERROR(_xlfn.WEBSERVICE(MapcodeAPIBackup&amp;"codes/48.858370,2.294481"),"(no reply yet)")))</f>
        <v/>
      </c>
    </row>
    <row r="55" ht="6" customHeight="1"/>
    <row r="56" ht="20" customHeight="1">
      <c r="C56" s="17" t="inlineStr">
        <is>
          <t>Settings (for advanced users)</t>
        </is>
      </c>
    </row>
    <row r="57" ht="36" customHeight="1">
      <c r="C57" s="20" t="inlineStr">
        <is>
          <t>You don't need to change anything here. Only change these if MyMapcodes.com asks you to. Both services must answer in the same format as the Mapcode Foundation's XML service.</t>
        </is>
      </c>
    </row>
    <row r="58" ht="18" customHeight="1">
      <c r="C58" s="22" t="inlineStr">
        <is>
          <t>Main mapcode service</t>
        </is>
      </c>
    </row>
    <row r="59" ht="22" customHeight="1">
      <c r="C59" s="23" t="inlineStr">
        <is>
          <t>https://api.mapcode.com/mapcode/xml/</t>
        </is>
      </c>
    </row>
    <row r="60" ht="18" customHeight="1">
      <c r="C60" s="22" t="inlineStr">
        <is>
          <t>Backup service, used only if the main one doesn't answer (optional)</t>
        </is>
      </c>
    </row>
    <row r="61" ht="22" customHeight="1">
      <c r="C61" s="23" t="n"/>
    </row>
    <row r="62" ht="16" customHeight="1"/>
    <row r="63" ht="21" customHeight="1">
      <c r="C63" s="24" t="inlineStr">
        <is>
          <t>Made by MyMapcodes.com  ·  Mapcodes by the Mapcode Foundation (mapcode.com)  ·  Version 12</t>
        </is>
      </c>
    </row>
  </sheetData>
  <conditionalFormatting sqref="C15">
    <cfRule type="expression" priority="1" dxfId="0">
      <formula>LEFT(C54,1)="&lt;"</formula>
    </cfRule>
    <cfRule type="expression" priority="2" dxfId="1">
      <formula>LEFT(C54,1)&lt;&gt;"&lt;"</formula>
    </cfRule>
  </conditionalFormatting>
  <pageMargins left="0.75" right="0.75" top="1" bottom="1" header="0.5" footer="0.5"/>
  <drawing r:id="rId1"/>
  <legacyDrawing r:id="rIdVml"/>
  <mc:AlternateContent>
    <mc:Choice Requires="x14">
      <controls>
        <mc:AlternateContent>
          <mc:Choice Requires="x14">
            <control shapeId="1025" r:id="rIdCtrl" name="Tick Box 1">
              <controlPr defaultSize="0" autoFill="0" autoLine="0" autoPict="0" altText="Check the connection">
                <anchor moveWithCells="1">
                  <from>
                    <xdr:col>2</xdr:col>
                    <xdr:colOff>285750</xdr:colOff>
                    <xdr:row>13</xdr:row>
                    <xdr:rowOff>57150</xdr:rowOff>
                  </from>
                  <to>
                    <xdr:col>2</xdr:col>
                    <xdr:colOff>3143250</xdr:colOff>
                    <xdr:row>13</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x14="http://schemas.microsoft.com/office/spreadsheetml/2009/9/main" mc:Ignorable="x14ac">
  <sheetPr>
    <outlinePr summaryBelow="1" summaryRight="0"/>
    <pageSetUpPr/>
  </sheetPr>
  <dimension ref="A1:AP1016"/>
  <sheetViews>
    <sheetView showGridLines="0" workbookViewId="0">
      <selection activeCell="B17" sqref="B17"/>
    </sheetView>
  </sheetViews>
  <sheetFormatPr baseColWidth="8" defaultRowHeight="15"/>
  <cols>
    <col width="2.5" customWidth="1" min="1" max="1"/>
    <col width="34" customWidth="1" min="2" max="2"/>
    <col width="18" customWidth="1" min="3" max="3"/>
    <col width="28" customWidth="1" min="4" max="4"/>
    <col width="20" customWidth="1" min="5" max="5"/>
    <col width="10" customWidth="1" min="6" max="6"/>
    <col width="15" customWidth="1" min="7" max="7"/>
    <col width="20" customWidth="1" min="8" max="8"/>
    <col width="22" customWidth="1" min="9" max="9"/>
    <col width="13" customWidth="1" min="10" max="10"/>
    <col width="13" customWidth="1" min="11" max="11"/>
    <col width="52" customWidth="1" min="12" max="12"/>
    <col width="3" customWidth="1" min="13" max="13"/>
    <col width="62" customWidth="1" min="14" max="14"/>
    <col width="110" customWidth="1" min="15" max="15"/>
    <col width="2" customWidth="1" min="16" max="16"/>
    <col hidden="1" outlineLevel="1" width="12" customWidth="1" min="18" max="42"/>
  </cols>
  <sheetData>
    <row r="1" ht="8" customHeight="1">
      <c r="A1" s="1" t="n"/>
      <c r="B1" s="1" t="n"/>
      <c r="C1" s="1" t="n"/>
      <c r="D1" s="1" t="n"/>
      <c r="E1" s="1" t="n"/>
      <c r="F1" s="1" t="n"/>
      <c r="G1" s="1" t="n"/>
      <c r="H1" s="1" t="n"/>
      <c r="I1" s="1" t="n"/>
      <c r="J1" s="1" t="n"/>
      <c r="K1" s="1" t="n"/>
      <c r="L1" s="1" t="n"/>
      <c r="M1" s="1" t="n"/>
      <c r="N1" s="1" t="n"/>
      <c r="O1" s="1" t="n"/>
    </row>
    <row r="2" ht="36" customHeight="1">
      <c r="A2" s="1" t="n"/>
      <c r="B2" s="1" t="n"/>
      <c r="C2" s="1" t="n"/>
      <c r="D2" s="1" t="n"/>
      <c r="E2" s="1" t="n"/>
      <c r="F2" s="25" t="inlineStr">
        <is>
          <t>GPS coordinates  →  Mapcodes</t>
        </is>
      </c>
      <c r="G2" s="1" t="n"/>
      <c r="H2" s="1" t="n"/>
      <c r="I2" s="1" t="n"/>
      <c r="J2" s="1" t="n"/>
      <c r="K2" s="1" t="n"/>
      <c r="L2" s="1" t="n"/>
      <c r="M2" s="1" t="n"/>
      <c r="N2" s="1" t="n"/>
      <c r="O2" s="1" t="n"/>
    </row>
    <row r="3" ht="18" customHeight="1">
      <c r="A3" s="1" t="n"/>
      <c r="B3" s="1" t="n"/>
      <c r="C3" s="1" t="n"/>
      <c r="D3" s="1" t="n"/>
      <c r="E3" s="1" t="n"/>
      <c r="F3" s="26" t="inlineStr">
        <is>
          <t>Paste a list of coordinates in any common format and get a mapcode for each one.</t>
        </is>
      </c>
      <c r="G3" s="1" t="n"/>
      <c r="H3" s="1" t="n"/>
      <c r="I3" s="1" t="n"/>
      <c r="J3" s="1" t="n"/>
      <c r="K3" s="1" t="n"/>
      <c r="L3" s="1" t="n"/>
      <c r="M3" s="1" t="n"/>
      <c r="N3" s="1" t="n"/>
      <c r="O3" s="1" t="n"/>
    </row>
    <row r="4" ht="8" customHeight="1">
      <c r="A4" s="1" t="n"/>
      <c r="B4" s="1" t="n"/>
      <c r="C4" s="1" t="n"/>
      <c r="D4" s="1" t="n"/>
      <c r="E4" s="1" t="n"/>
      <c r="F4" s="1" t="n"/>
      <c r="G4" s="1" t="n"/>
      <c r="H4" s="1" t="n"/>
      <c r="I4" s="1" t="n"/>
      <c r="J4" s="1" t="n"/>
      <c r="K4" s="1" t="n"/>
      <c r="L4" s="1" t="n"/>
      <c r="M4" s="1" t="n"/>
      <c r="N4" s="1" t="n"/>
      <c r="O4" s="1" t="n"/>
    </row>
    <row r="5" ht="4" customHeight="1">
      <c r="A5" s="4" t="n"/>
      <c r="B5" s="4" t="n"/>
      <c r="C5" s="4" t="n"/>
      <c r="D5" s="4" t="n"/>
      <c r="E5" s="4" t="n"/>
      <c r="F5" s="4" t="n"/>
      <c r="G5" s="4" t="n"/>
      <c r="H5" s="4" t="n"/>
      <c r="I5" s="4" t="n"/>
      <c r="J5" s="4" t="n"/>
      <c r="K5" s="4" t="n"/>
      <c r="L5" s="4" t="n"/>
      <c r="M5" s="4" t="n"/>
      <c r="N5" s="4" t="n"/>
      <c r="O5" s="4" t="n"/>
    </row>
    <row r="6" ht="10" customHeight="1"/>
    <row r="7" ht="20" customHeight="1">
      <c r="B7" s="17" t="inlineStr">
        <is>
          <t>Quick start</t>
        </is>
      </c>
    </row>
    <row r="8" ht="22" customHeight="1">
      <c r="A8" s="27" t="inlineStr">
        <is>
          <t>•</t>
        </is>
      </c>
      <c r="B8" s="28" t="inlineStr">
        <is>
          <t>Paste your coordinates into the yellow column, starting in row 17 (type over the examples). Latitude and longitude can share column B, or be split across B and C.</t>
        </is>
      </c>
    </row>
    <row r="9" ht="22" customHeight="1">
      <c r="A9" s="27" t="inlineStr">
        <is>
          <t>•</t>
        </is>
      </c>
      <c r="B9" s="28" t="inlineStr">
        <is>
          <t>Most formats work, e.g. -25.887176, 28.205103 or 25°53'13.8"S 28°12'18.4"E, or anything copied from Google Maps or Wikipedia. Mapcodes appear in the green columns.</t>
        </is>
      </c>
    </row>
    <row r="10" ht="22" customHeight="1">
      <c r="A10" s="27" t="inlineStr">
        <is>
          <t>•</t>
        </is>
      </c>
      <c r="B10" s="28" t="inlineStr">
        <is>
          <t>Status colours: green = done, amber = worth a quick look, red = that row needs fixing. The Note column says why.</t>
        </is>
      </c>
    </row>
    <row r="11" ht="22" customHeight="1">
      <c r="A11" s="27" t="inlineStr">
        <is>
          <t>•</t>
        </is>
      </c>
      <c r="B11" s="29">
        <f>HYPERLINK("#Introduction!A1","New here, or stuck? Read the Introduction tab first.")</f>
        <v/>
      </c>
    </row>
    <row r="12" ht="8" customHeight="1"/>
    <row r="13" ht="34" customHeight="1">
      <c r="B13" s="30" t="b">
        <v>0</v>
      </c>
      <c r="C13" s="31" t="n"/>
      <c r="D13" s="32" t="inlineStr">
        <is>
          <t>←  Results not showing, or a row says NO CONNECTION? Click this box to fetch everything again. Ticked or unticked doesn't matter.</t>
        </is>
      </c>
      <c r="E13" s="31" t="n"/>
      <c r="F13" s="31" t="n"/>
      <c r="G13" s="31" t="n"/>
      <c r="H13" s="31" t="n"/>
      <c r="I13" s="31" t="n"/>
      <c r="J13" s="31" t="n"/>
      <c r="K13" s="31" t="n"/>
      <c r="L13" s="33" t="n"/>
    </row>
    <row r="14" ht="10" customHeight="1"/>
    <row r="15" ht="24" customHeight="1">
      <c r="B15" s="34" t="inlineStr">
        <is>
          <t>▼  PASTE YOUR COORDINATES HERE</t>
        </is>
      </c>
      <c r="C15" s="4" t="n"/>
      <c r="D15" s="35" t="inlineStr">
        <is>
          <t>▼  YOUR MAPCODES APPEAR HERE</t>
        </is>
      </c>
      <c r="E15" s="36" t="n"/>
      <c r="F15" s="36" t="n"/>
      <c r="G15" s="36" t="n"/>
      <c r="H15" s="36" t="n"/>
      <c r="I15" s="36" t="n"/>
      <c r="J15" s="36" t="n"/>
      <c r="K15" s="36" t="n"/>
      <c r="L15" s="36" t="n"/>
      <c r="N15" s="37" t="inlineStr">
        <is>
          <t>How it works – please don't edit</t>
        </is>
      </c>
      <c r="O15" s="38" t="n"/>
      <c r="R15" s="39" t="inlineStr">
        <is>
          <t>Cleaning steps, left to right (please don't edit)</t>
        </is>
      </c>
    </row>
    <row r="16" ht="42" customHeight="1">
      <c r="B16" s="40" t="inlineStr">
        <is>
          <t>Coordinates, any format
(or just the latitude)</t>
        </is>
      </c>
      <c r="C16" s="40" t="inlineStr">
        <is>
          <t>Longitude
(only if in its own column)</t>
        </is>
      </c>
      <c r="D16" s="41" t="inlineStr">
        <is>
          <t>Status</t>
        </is>
      </c>
      <c r="E16" s="41" t="inlineStr">
        <is>
          <t>Mapcode
(ready to share)</t>
        </is>
      </c>
      <c r="F16" s="41" t="inlineStr">
        <is>
          <t>Country
code</t>
        </is>
      </c>
      <c r="G16" s="41" t="inlineStr">
        <is>
          <t>Mapcode
(without country code)</t>
        </is>
      </c>
      <c r="H16" s="41" t="inlineStr">
        <is>
          <t>International mapcode
(no country code needed)</t>
        </is>
      </c>
      <c r="I16" s="41" t="inlineStr">
        <is>
          <t>MyMapcode URL</t>
        </is>
      </c>
      <c r="J16" s="41" t="inlineStr">
        <is>
          <t>Latitude
(as read by the sheet)</t>
        </is>
      </c>
      <c r="K16" s="41" t="inlineStr">
        <is>
          <t>Longitude
(as read by the sheet)</t>
        </is>
      </c>
      <c r="L16" s="41" t="inlineStr">
        <is>
          <t>Note</t>
        </is>
      </c>
      <c r="N16" s="42" t="inlineStr">
        <is>
          <t>Web address sent to the mapcode service
(built from your coordinates)</t>
        </is>
      </c>
      <c r="O16" s="42" t="inlineStr">
        <is>
          <t>The service's reply</t>
        </is>
      </c>
      <c r="R16" s="43" t="inlineStr">
        <is>
          <t>1. Combined input</t>
        </is>
      </c>
      <c r="S16" s="43" t="inlineStr">
        <is>
          <t>2. Tidied: upper case, labels and invisible characters removed</t>
        </is>
      </c>
      <c r="T16" s="43" t="inlineStr">
        <is>
          <t>3. Decimal commas fixed</t>
        </is>
      </c>
      <c r="U16" s="43" t="inlineStr">
        <is>
          <t>4. N/S sign</t>
        </is>
      </c>
      <c r="V16" s="43" t="inlineStr">
        <is>
          <t>5. E/W sign</t>
        </is>
      </c>
      <c r="W16" s="43" t="inlineStr">
        <is>
          <t>6. Longitude first?</t>
        </is>
      </c>
      <c r="X16" s="43" t="inlineStr">
        <is>
          <t>7. Numbers only</t>
        </is>
      </c>
      <c r="Y16" s="43" t="inlineStr">
        <is>
          <t>8. Leftover text</t>
        </is>
      </c>
      <c r="Z16" s="43" t="inlineStr">
        <is>
          <t>9. How many numbers</t>
        </is>
      </c>
      <c r="AA16" s="43" t="inlineStr">
        <is>
          <t>Number 1</t>
        </is>
      </c>
      <c r="AB16" s="43" t="inlineStr">
        <is>
          <t>Number 2</t>
        </is>
      </c>
      <c r="AC16" s="43" t="inlineStr">
        <is>
          <t>Number 3</t>
        </is>
      </c>
      <c r="AD16" s="43" t="inlineStr">
        <is>
          <t>Number 4</t>
        </is>
      </c>
      <c r="AE16" s="43" t="inlineStr">
        <is>
          <t>Number 5</t>
        </is>
      </c>
      <c r="AF16" s="43" t="inlineStr">
        <is>
          <t>Number 6</t>
        </is>
      </c>
      <c r="AG16" s="43" t="inlineStr">
        <is>
          <t>10. First coordinate</t>
        </is>
      </c>
      <c r="AH16" s="43" t="inlineStr">
        <is>
          <t>11. Second coordinate</t>
        </is>
      </c>
      <c r="AI16" s="43" t="inlineStr">
        <is>
          <t>12. Latitude (order)</t>
        </is>
      </c>
      <c r="AJ16" s="43" t="inlineStr">
        <is>
          <t>13. Longitude (order)</t>
        </is>
      </c>
      <c r="AK16" s="43" t="inlineStr">
        <is>
          <t>14. Latitude (sign)</t>
        </is>
      </c>
      <c r="AL16" s="43" t="inlineStr">
        <is>
          <t>15. Longitude (sign)</t>
        </is>
      </c>
      <c r="AM16" s="43" t="inlineStr">
        <is>
          <t>16. Swapped?</t>
        </is>
      </c>
      <c r="AN16" s="43" t="inlineStr">
        <is>
          <t>17. Final latitude</t>
        </is>
      </c>
      <c r="AO16" s="43" t="inlineStr">
        <is>
          <t>18. Final longitude</t>
        </is>
      </c>
      <c r="AP16" s="43" t="inlineStr">
        <is>
          <t>19. Problem found</t>
        </is>
      </c>
    </row>
    <row r="17">
      <c r="B17" s="44" t="inlineStr">
        <is>
          <t>-25.887176, 28.205103</t>
        </is>
      </c>
      <c r="C17" s="44" t="n"/>
      <c r="D17" s="45">
        <f>IF(R17="","",IF(AP17&lt;&gt;"","NOT VALID GPS COORDINATES",IF(O17="NO CONNECTION","NO CONNECTION",IF(E17="","NOT FOUND",IF(OR(AM17,AND(AN17=0,AO17=0)),"CONVERTED – PLEASE CHECK","CONVERTED")))))</f>
        <v/>
      </c>
      <c r="E17" s="45">
        <f>IF(OR(O17="",O17="NO CONNECTION"),"",IFERROR(_xlfn.FILTERXML(O17,"//local/territory")&amp;" "&amp;_xlfn.FILTERXML(O17,"//local/mapcode"),IFERROR(_xlfn.FILTERXML(O17,"//international/mapcode"),"")))</f>
        <v/>
      </c>
      <c r="F17" s="46">
        <f>IF(E17="","",IFERROR(_xlfn.FILTERXML(O17,"//local/territory"),""))</f>
        <v/>
      </c>
      <c r="G17" s="46">
        <f>IF(E17="","",IFERROR(_xlfn.FILTERXML(O17,"//local/mapcode"),""))</f>
        <v/>
      </c>
      <c r="H17" s="46">
        <f>IF(E17="","",IFERROR(_xlfn.FILTERXML(O17,"//international/mapcode"),""))</f>
        <v/>
      </c>
      <c r="I17" s="46">
        <f>IF(E17="","",IFERROR(HYPERLINK("https://www.mymapcodes.com/go/?t="&amp;IF(G17&lt;&gt;"",F17,"AAA")&amp;"&amp;ma="&amp;LEFT(IF(G17&lt;&gt;"",G17,H17),FIND(".",IF(G17&lt;&gt;"",G17,H17))-1)&amp;"&amp;mb="&amp;MID(IF(G17&lt;&gt;"",G17,H17),FIND(".",IF(G17&lt;&gt;"",G17,H17))+1,99),"Open on MyMapcodes →"),""))</f>
        <v/>
      </c>
      <c r="J17" s="47">
        <f>IF(OR(R17="",AP17&lt;&gt;""),"",ROUND(AN17,6))</f>
        <v/>
      </c>
      <c r="K17" s="47">
        <f>IF(OR(R17="",AP17&lt;&gt;""),"",ROUND(AO17,6))</f>
        <v/>
      </c>
      <c r="L17" s="48">
        <f>IF(R17="","",IF(AP17&lt;&gt;"",AP17,IF(O17="NO CONNECTION","Excel couldn't reach the mapcode service. Click the REFRESH RESULTS box just above the table.",IF(E17="","The mapcode service didn't return a mapcode for this point.",IF(AM17,"Latitude and longitude seemed to be the wrong way round, so they've been swapped. Please check.",IF(AND(AN17=0,AO17=0),"0, 0 is in the sea off West Africa. Please check this is the location you meant.",IF(W17,"Longitude came first, so the order has been switched.",IF(Z17=6,"Converted from degrees, minutes and seconds.",IF(Z17=4,"Converted from degrees and decimal minutes.","")))))))))</f>
        <v/>
      </c>
      <c r="N17" s="49">
        <f>IF(J17="","",MapcodeAPI&amp;"codes/"&amp;SUBSTITUTE(J17&amp;"",MID(1/2,2,1),".")&amp;","&amp;SUBSTITUTE(K17&amp;"",MID(1/2,2,1),"."))&amp;LEFT($B$13,0)</f>
        <v/>
      </c>
      <c r="O17" s="49">
        <f>IF(N17="","",IFERROR(_xlfn.WEBSERVICE(N17),IF(MapcodeAPIBackup="","NO CONNECTION",IFERROR(_xlfn.WEBSERVICE(MapcodeAPIBackup&amp;MID(N17,LEN(MapcodeAPI)+1,999)),"NO CONNECTION"))))</f>
        <v/>
      </c>
      <c r="P17" t="inlineStr">
        <is>
          <t xml:space="preserve"> </t>
        </is>
      </c>
      <c r="R17" s="50">
        <f>IFERROR(IF(AND(TRIM(B17&amp;"")="",TRIM(C17&amp;"")=""),"",TRIM(IF(ISNUMBER(B17),SUBSTITUTE(B17&amp;"",MID(1/2,2,1),"."),B17&amp;"")&amp;IF(TRIM(C17&amp;"")="",""," | "&amp;IF(ISNUMBER(C17),SUBSTITUTE(C17&amp;"",MID(1/2,2,1),"."),C17&amp;"")))),"(error value)")</f>
        <v/>
      </c>
      <c r="S17" s="50">
        <f>IF(R17="","","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"&amp;IFERROR(IF(AND(LEN(R17)-LEN(SUBSTITUTE(R17,"/",""))=1,ISNUMBER(FIND(" ",TRIM(LEFT(R17,FIND("/",R17)-1))))),LEFT(R17,FIND("/",R17)-1),R17),R17)&amp;" ")," "," "),"﻿"," "),"​"," "),"⁠"," ")," "," ")," "," "),CHAR(9)," "),CHAR(10)," "),CHAR(13)," "),"−","-"),"–","-"),"—","-"),"LATITUDE"," "),"LONGITUDE"," "),"COORDINATES"," "),"COORDS"," "),"NORTH"," N "),"SOUTH"," S "),"EAST"," E "),"WEST"," W "),"DEGREES"," "),"DEG"," "),"GPS"," "),"LONG"," "),"LNG"," "),"LON"," "),"LAT"," ")," AND "," "),"&amp;"," ")&amp;" ")</f>
        <v/>
      </c>
      <c r="T17" s="50">
        <f>IF(S17="","",IF(LEN(S17)-LEN(SUBSTITUTE(S17,".",""))&gt;0,SUBSTITUTE(S17,","," "),IF(LEN(S17)-LEN(SUBSTITUTE(S17,",",""))=3,SUBSTITUTE(SUBSTITUTE(S17,",",";",2),",","."),IF(LEN(S17)-LEN(SUBSTITUTE(S17,",",""))=2,SUBSTITUTE(S17,",","."),SUBSTITUTE(S17,","," ")))))</f>
        <v/>
      </c>
      <c r="U17" s="50">
        <f>IF(ISNUMBER(FIND("S",T17)),-1,IF(ISNUMBER(FIND("N",T17)),1,0))</f>
        <v/>
      </c>
      <c r="V17" s="50">
        <f>IF(ISNUMBER(FIND("W",T17)),-1,IF(ISNUMBER(FIND("E",T17)),1,0))</f>
        <v/>
      </c>
      <c r="W17" s="50">
        <f>AND(MIN(IFERROR(FIND("N",T17),999),IFERROR(FIND("S",T17),999))&lt;999,MIN(IFERROR(FIND("E",T17),999),IFERROR(FIND("W",T17),999))&lt;999,MIN(IFERROR(FIND("E",T17),999),IFERROR(FIND("W",T17),999))&lt;MIN(IFERROR(FIND("N",T17),999),IFERROR(FIND("S",T17),999)))</f>
        <v/>
      </c>
      <c r="X17" s="50">
        <f>IF(T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 "),"º"," "),"˚"," "),"'"," "),CHAR(34)," "),"′"," "),"’"," "),"‘"," "),"″"," "),"”"," "),"“"," "),"("," "),")"," "),"["," "),"]"," "),"{"," "),"}"," "),";"," "),"|"," "),"/"," "),"\"," "),":"," "),"="," "),"*"," "),","," "),"N"," "),"S"," "),"E"," "),"W"," "),"_"," ")))</f>
        <v/>
      </c>
      <c r="Y17" s="50">
        <f>IF(X17="","",SUBSTITUTE(SUBSTITUTE(SUBSTITUTE(SUBSTITUTE(SUBSTITUTE(SUBSTITUTE(SUBSTITUTE(SUBSTITUTE(SUBSTITUTE(SUBSTITUTE(SUBSTITUTE(SUBSTITUTE(SUBSTITUTE(X17,"0",""),"1",""),"2",""),"3",""),"4",""),"5",""),"6",""),"7",""),"8",""),"9",""),".",""),"-","")," ",""))</f>
        <v/>
      </c>
      <c r="Z17" s="50">
        <f>IF(X17="",0,LEN(X17)-LEN(SUBSTITUTE(X17," ",""))+1)</f>
        <v/>
      </c>
      <c r="AA17" s="50">
        <f>IF(Z17&lt;1,"",IFERROR(VALUE(SUBSTITUTE(TRIM(MID(SUBSTITUTE(X17," ",REPT(" ",60)),1,60)),".",MID(1/2,2,1))),""))</f>
        <v/>
      </c>
      <c r="AB17" s="50">
        <f>IF(Z17&lt;2,"",IFERROR(VALUE(SUBSTITUTE(TRIM(MID(SUBSTITUTE(X17," ",REPT(" ",60)),61,60)),".",MID(1/2,2,1))),""))</f>
        <v/>
      </c>
      <c r="AC17" s="50">
        <f>IF(Z17&lt;3,"",IFERROR(VALUE(SUBSTITUTE(TRIM(MID(SUBSTITUTE(X17," ",REPT(" ",60)),121,60)),".",MID(1/2,2,1))),""))</f>
        <v/>
      </c>
      <c r="AD17" s="50">
        <f>IF(Z17&lt;4,"",IFERROR(VALUE(SUBSTITUTE(TRIM(MID(SUBSTITUTE(X17," ",REPT(" ",60)),181,60)),".",MID(1/2,2,1))),""))</f>
        <v/>
      </c>
      <c r="AE17" s="50">
        <f>IF(Z17&lt;5,"",IFERROR(VALUE(SUBSTITUTE(TRIM(MID(SUBSTITUTE(X17," ",REPT(" ",60)),241,60)),".",MID(1/2,2,1))),""))</f>
        <v/>
      </c>
      <c r="AF17" s="50">
        <f>IF(Z17&lt;6,"",IFERROR(VALUE(SUBSTITUTE(TRIM(MID(SUBSTITUTE(X17," ",REPT(" ",60)),301,60)),".",MID(1/2,2,1))),""))</f>
        <v/>
      </c>
      <c r="AG17" s="50">
        <f>IFERROR(IF(Z17=2,AA17,IF(Z17=4,IF(AA17&lt;0,-1,1)*(ABS(AA17)+AB17/60),IF(Z17=6,IF(AA17&lt;0,-1,1)*(ABS(AA17)+AB17/60+AC17/3600),""))),"")</f>
        <v/>
      </c>
      <c r="AH17" s="50">
        <f>IFERROR(IF(Z17=2,AB17,IF(Z17=4,IF(AC17&lt;0,-1,1)*(ABS(AC17)+AD17/60),IF(Z17=6,IF(AD17&lt;0,-1,1)*(ABS(AD17)+AE17/60+AF17/3600),""))),"")</f>
        <v/>
      </c>
      <c r="AI17" s="50">
        <f>IF(W17,AH17,AG17)</f>
        <v/>
      </c>
      <c r="AJ17" s="50">
        <f>IF(W17,AG17,AH17)</f>
        <v/>
      </c>
      <c r="AK17" s="50">
        <f>IFERROR(IF(U17=0,AI17,U17*ABS(AI17)),"")</f>
        <v/>
      </c>
      <c r="AL17" s="50">
        <f>IFERROR(IF(V17=0,AJ17,V17*ABS(AJ17)),"")</f>
        <v/>
      </c>
      <c r="AM17" s="50">
        <f>IFERROR(AND(U17=0,V17=0,ABS(AK17)&gt;90,ABS(AK17)&lt;=180,ABS(AL17)&lt;=90),FALSE)</f>
        <v/>
      </c>
      <c r="AN17" s="50">
        <f>IF(AM17,AL17,AK17)</f>
        <v/>
      </c>
      <c r="AO17" s="50">
        <f>IF(AM17,AK17,AL17)</f>
        <v/>
      </c>
      <c r="AP17" s="50">
        <f>IF(R17="","",IF(Y17&lt;&gt;"","Contains words or symbols that aren't part of a coordinate.",IF(NOT(OR(Z17=2,Z17=4,Z17=6)),"Couldn't find a latitude and a longitude ("&amp;Z17&amp;IF(Z17=1," number"," numbers")&amp;" found).",IF(COUNT(AA17:AF17)&lt;&gt;Z17,"Some of the numbers couldn't be read.",IF(OR(AND(Z17=4,OR(AB17&lt;0,AB17&gt;=60,AD17&lt;0,AD17&gt;=60)),AND(Z17=6,OR(AB17&lt;0,AB17&gt;=60,AC17&lt;0,AC17&gt;=60,AE17&lt;0,AE17&gt;=60,AF17&lt;0,AF17&gt;=60))),"Minutes and seconds must be between 0 and 60.",IF(OR(ABS(AN17)&gt;90,ABS(AO17)&gt;180),"Out of range: latitude must be between -90 and 90, and longitude between -180 and 180.",""))))))</f>
        <v/>
      </c>
    </row>
    <row r="18">
      <c r="B18" s="44" t="inlineStr">
        <is>
          <t>25°53'13.8"S 28°12'18.4"E</t>
        </is>
      </c>
      <c r="C18" s="44" t="n"/>
      <c r="D18" s="45">
        <f>IF(R18="","",IF(AP18&lt;&gt;"","NOT VALID GPS COORDINATES",IF(O18="NO CONNECTION","NO CONNECTION",IF(E18="","NOT FOUND",IF(OR(AM18,AND(AN18=0,AO18=0)),"CONVERTED – PLEASE CHECK","CONVERTED")))))</f>
        <v/>
      </c>
      <c r="E18" s="45">
        <f>IF(OR(O18="",O18="NO CONNECTION"),"",IFERROR(_xlfn.FILTERXML(O18,"//local/territory")&amp;" "&amp;_xlfn.FILTERXML(O18,"//local/mapcode"),IFERROR(_xlfn.FILTERXML(O18,"//international/mapcode"),"")))</f>
        <v/>
      </c>
      <c r="F18" s="46">
        <f>IF(E18="","",IFERROR(_xlfn.FILTERXML(O18,"//local/territory"),""))</f>
        <v/>
      </c>
      <c r="G18" s="46">
        <f>IF(E18="","",IFERROR(_xlfn.FILTERXML(O18,"//local/mapcode"),""))</f>
        <v/>
      </c>
      <c r="H18" s="46">
        <f>IF(E18="","",IFERROR(_xlfn.FILTERXML(O18,"//international/mapcode"),""))</f>
        <v/>
      </c>
      <c r="I18" s="46">
        <f>IF(E18="","",IFERROR(HYPERLINK("https://www.mymapcodes.com/go/?t="&amp;IF(G18&lt;&gt;"",F18,"AAA")&amp;"&amp;ma="&amp;LEFT(IF(G18&lt;&gt;"",G18,H18),FIND(".",IF(G18&lt;&gt;"",G18,H18))-1)&amp;"&amp;mb="&amp;MID(IF(G18&lt;&gt;"",G18,H18),FIND(".",IF(G18&lt;&gt;"",G18,H18))+1,99),"Open on MyMapcodes →"),""))</f>
        <v/>
      </c>
      <c r="J18" s="47">
        <f>IF(OR(R18="",AP18&lt;&gt;""),"",ROUND(AN18,6))</f>
        <v/>
      </c>
      <c r="K18" s="47">
        <f>IF(OR(R18="",AP18&lt;&gt;""),"",ROUND(AO18,6))</f>
        <v/>
      </c>
      <c r="L18" s="48">
        <f>IF(R18="","",IF(AP18&lt;&gt;"",AP18,IF(O18="NO CONNECTION","Excel couldn't reach the mapcode service. Click the REFRESH RESULTS box just above the table.",IF(E18="","The mapcode service didn't return a mapcode for this point.",IF(AM18,"Latitude and longitude seemed to be the wrong way round, so they've been swapped. Please check.",IF(AND(AN18=0,AO18=0),"0, 0 is in the sea off West Africa. Please check this is the location you meant.",IF(W18,"Longitude came first, so the order has been switched.",IF(Z18=6,"Converted from degrees, minutes and seconds.",IF(Z18=4,"Converted from degrees and decimal minutes.","")))))))))</f>
        <v/>
      </c>
      <c r="N18" s="49">
        <f>IF(J18="","",MapcodeAPI&amp;"codes/"&amp;SUBSTITUTE(J18&amp;"",MID(1/2,2,1),".")&amp;","&amp;SUBSTITUTE(K18&amp;"",MID(1/2,2,1),"."))&amp;LEFT($B$13,0)</f>
        <v/>
      </c>
      <c r="O18" s="49">
        <f>IF(N18="","",IFERROR(_xlfn.WEBSERVICE(N18),IF(MapcodeAPIBackup="","NO CONNECTION",IFERROR(_xlfn.WEBSERVICE(MapcodeAPIBackup&amp;MID(N18,LEN(MapcodeAPI)+1,999)),"NO CONNECTION"))))</f>
        <v/>
      </c>
      <c r="P18" t="inlineStr">
        <is>
          <t xml:space="preserve"> </t>
        </is>
      </c>
      <c r="R18" s="50">
        <f>IFERROR(IF(AND(TRIM(B18&amp;"")="",TRIM(C18&amp;"")=""),"",TRIM(IF(ISNUMBER(B18),SUBSTITUTE(B18&amp;"",MID(1/2,2,1),"."),B18&amp;"")&amp;IF(TRIM(C18&amp;"")="",""," | "&amp;IF(ISNUMBER(C18),SUBSTITUTE(C18&amp;"",MID(1/2,2,1),"."),C18&amp;"")))),"(error value)")</f>
        <v/>
      </c>
      <c r="S18" s="50">
        <f>IF(R18="","","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"&amp;IFERROR(IF(AND(LEN(R18)-LEN(SUBSTITUTE(R18,"/",""))=1,ISNUMBER(FIND(" ",TRIM(LEFT(R18,FIND("/",R18)-1))))),LEFT(R18,FIND("/",R18)-1),R18),R18)&amp;" ")," "," "),"﻿"," "),"​"," "),"⁠"," ")," "," ")," "," "),CHAR(9)," "),CHAR(10)," "),CHAR(13)," "),"−","-"),"–","-"),"—","-"),"LATITUDE"," "),"LONGITUDE"," "),"COORDINATES"," "),"COORDS"," "),"NORTH"," N "),"SOUTH"," S "),"EAST"," E "),"WEST"," W "),"DEGREES"," "),"DEG"," "),"GPS"," "),"LONG"," "),"LNG"," "),"LON"," "),"LAT"," ")," AND "," "),"&amp;"," ")&amp;" ")</f>
        <v/>
      </c>
      <c r="T18" s="50">
        <f>IF(S18="","",IF(LEN(S18)-LEN(SUBSTITUTE(S18,".",""))&gt;0,SUBSTITUTE(S18,","," "),IF(LEN(S18)-LEN(SUBSTITUTE(S18,",",""))=3,SUBSTITUTE(SUBSTITUTE(S18,",",";",2),",","."),IF(LEN(S18)-LEN(SUBSTITUTE(S18,",",""))=2,SUBSTITUTE(S18,",","."),SUBSTITUTE(S18,","," ")))))</f>
        <v/>
      </c>
      <c r="U18" s="50">
        <f>IF(ISNUMBER(FIND("S",T18)),-1,IF(ISNUMBER(FIND("N",T18)),1,0))</f>
        <v/>
      </c>
      <c r="V18" s="50">
        <f>IF(ISNUMBER(FIND("W",T18)),-1,IF(ISNUMBER(FIND("E",T18)),1,0))</f>
        <v/>
      </c>
      <c r="W18" s="50">
        <f>AND(MIN(IFERROR(FIND("N",T18),999),IFERROR(FIND("S",T18),999))&lt;999,MIN(IFERROR(FIND("E",T18),999),IFERROR(FIND("W",T18),999))&lt;999,MIN(IFERROR(FIND("E",T18),999),IFERROR(FIND("W",T18),999))&lt;MIN(IFERROR(FIND("N",T18),999),IFERROR(FIND("S",T18),999)))</f>
        <v/>
      </c>
      <c r="X18" s="50">
        <f>IF(T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 "),"º"," "),"˚"," "),"'"," "),CHAR(34)," "),"′"," "),"’"," "),"‘"," "),"″"," "),"”"," "),"“"," "),"("," "),")"," "),"["," "),"]"," "),"{"," "),"}"," "),";"," "),"|"," "),"/"," "),"\"," "),":"," "),"="," "),"*"," "),","," "),"N"," "),"S"," "),"E"," "),"W"," "),"_"," ")))</f>
        <v/>
      </c>
      <c r="Y18" s="50">
        <f>IF(X18="","",SUBSTITUTE(SUBSTITUTE(SUBSTITUTE(SUBSTITUTE(SUBSTITUTE(SUBSTITUTE(SUBSTITUTE(SUBSTITUTE(SUBSTITUTE(SUBSTITUTE(SUBSTITUTE(SUBSTITUTE(SUBSTITUTE(X18,"0",""),"1",""),"2",""),"3",""),"4",""),"5",""),"6",""),"7",""),"8",""),"9",""),".",""),"-","")," ",""))</f>
        <v/>
      </c>
      <c r="Z18" s="50">
        <f>IF(X18="",0,LEN(X18)-LEN(SUBSTITUTE(X18," ",""))+1)</f>
        <v/>
      </c>
      <c r="AA18" s="50">
        <f>IF(Z18&lt;1,"",IFERROR(VALUE(SUBSTITUTE(TRIM(MID(SUBSTITUTE(X18," ",REPT(" ",60)),1,60)),".",MID(1/2,2,1))),""))</f>
        <v/>
      </c>
      <c r="AB18" s="50">
        <f>IF(Z18&lt;2,"",IFERROR(VALUE(SUBSTITUTE(TRIM(MID(SUBSTITUTE(X18," ",REPT(" ",60)),61,60)),".",MID(1/2,2,1))),""))</f>
        <v/>
      </c>
      <c r="AC18" s="50">
        <f>IF(Z18&lt;3,"",IFERROR(VALUE(SUBSTITUTE(TRIM(MID(SUBSTITUTE(X18," ",REPT(" ",60)),121,60)),".",MID(1/2,2,1))),""))</f>
        <v/>
      </c>
      <c r="AD18" s="50">
        <f>IF(Z18&lt;4,"",IFERROR(VALUE(SUBSTITUTE(TRIM(MID(SUBSTITUTE(X18," ",REPT(" ",60)),181,60)),".",MID(1/2,2,1))),""))</f>
        <v/>
      </c>
      <c r="AE18" s="50">
        <f>IF(Z18&lt;5,"",IFERROR(VALUE(SUBSTITUTE(TRIM(MID(SUBSTITUTE(X18," ",REPT(" ",60)),241,60)),".",MID(1/2,2,1))),""))</f>
        <v/>
      </c>
      <c r="AF18" s="50">
        <f>IF(Z18&lt;6,"",IFERROR(VALUE(SUBSTITUTE(TRIM(MID(SUBSTITUTE(X18," ",REPT(" ",60)),301,60)),".",MID(1/2,2,1))),""))</f>
        <v/>
      </c>
      <c r="AG18" s="50">
        <f>IFERROR(IF(Z18=2,AA18,IF(Z18=4,IF(AA18&lt;0,-1,1)*(ABS(AA18)+AB18/60),IF(Z18=6,IF(AA18&lt;0,-1,1)*(ABS(AA18)+AB18/60+AC18/3600),""))),"")</f>
        <v/>
      </c>
      <c r="AH18" s="50">
        <f>IFERROR(IF(Z18=2,AB18,IF(Z18=4,IF(AC18&lt;0,-1,1)*(ABS(AC18)+AD18/60),IF(Z18=6,IF(AD18&lt;0,-1,1)*(ABS(AD18)+AE18/60+AF18/3600),""))),"")</f>
        <v/>
      </c>
      <c r="AI18" s="50">
        <f>IF(W18,AH18,AG18)</f>
        <v/>
      </c>
      <c r="AJ18" s="50">
        <f>IF(W18,AG18,AH18)</f>
        <v/>
      </c>
      <c r="AK18" s="50">
        <f>IFERROR(IF(U18=0,AI18,U18*ABS(AI18)),"")</f>
        <v/>
      </c>
      <c r="AL18" s="50">
        <f>IFERROR(IF(V18=0,AJ18,V18*ABS(AJ18)),"")</f>
        <v/>
      </c>
      <c r="AM18" s="50">
        <f>IFERROR(AND(U18=0,V18=0,ABS(AK18)&gt;90,ABS(AK18)&lt;=180,ABS(AL18)&lt;=90),FALSE)</f>
        <v/>
      </c>
      <c r="AN18" s="50">
        <f>IF(AM18,AL18,AK18)</f>
        <v/>
      </c>
      <c r="AO18" s="50">
        <f>IF(AM18,AK18,AL18)</f>
        <v/>
      </c>
      <c r="AP18" s="50">
        <f>IF(R18="","",IF(Y18&lt;&gt;"","Contains words or symbols that aren't part of a coordinate.",IF(NOT(OR(Z18=2,Z18=4,Z18=6)),"Couldn't find a latitude and a longitude ("&amp;Z18&amp;IF(Z18=1," number"," numbers")&amp;" found).",IF(COUNT(AA18:AF18)&lt;&gt;Z18,"Some of the numbers couldn't be read.",IF(OR(AND(Z18=4,OR(AB18&lt;0,AB18&gt;=60,AD18&lt;0,AD18&gt;=60)),AND(Z18=6,OR(AB18&lt;0,AB18&gt;=60,AC18&lt;0,AC18&gt;=60,AE18&lt;0,AE18&gt;=60,AF18&lt;0,AF18&gt;=60))),"Minutes and seconds must be between 0 and 60.",IF(OR(ABS(AN18)&gt;90,ABS(AO18)&gt;180),"Out of range: latitude must be between -90 and 90, and longitude between -180 and 180.",""))))))</f>
        <v/>
      </c>
    </row>
    <row r="19">
      <c r="B19" s="44" t="inlineStr">
        <is>
          <t>-29.8587</t>
        </is>
      </c>
      <c r="C19" s="44" t="inlineStr">
        <is>
          <t>31.0218</t>
        </is>
      </c>
      <c r="D19" s="45">
        <f>IF(R19="","",IF(AP19&lt;&gt;"","NOT VALID GPS COORDINATES",IF(O19="NO CONNECTION","NO CONNECTION",IF(E19="","NOT FOUND",IF(OR(AM19,AND(AN19=0,AO19=0)),"CONVERTED – PLEASE CHECK","CONVERTED")))))</f>
        <v/>
      </c>
      <c r="E19" s="45">
        <f>IF(OR(O19="",O19="NO CONNECTION"),"",IFERROR(_xlfn.FILTERXML(O19,"//local/territory")&amp;" "&amp;_xlfn.FILTERXML(O19,"//local/mapcode"),IFERROR(_xlfn.FILTERXML(O19,"//international/mapcode"),"")))</f>
        <v/>
      </c>
      <c r="F19" s="46">
        <f>IF(E19="","",IFERROR(_xlfn.FILTERXML(O19,"//local/territory"),""))</f>
        <v/>
      </c>
      <c r="G19" s="46">
        <f>IF(E19="","",IFERROR(_xlfn.FILTERXML(O19,"//local/mapcode"),""))</f>
        <v/>
      </c>
      <c r="H19" s="46">
        <f>IF(E19="","",IFERROR(_xlfn.FILTERXML(O19,"//international/mapcode"),""))</f>
        <v/>
      </c>
      <c r="I19" s="46">
        <f>IF(E19="","",IFERROR(HYPERLINK("https://www.mymapcodes.com/go/?t="&amp;IF(G19&lt;&gt;"",F19,"AAA")&amp;"&amp;ma="&amp;LEFT(IF(G19&lt;&gt;"",G19,H19),FIND(".",IF(G19&lt;&gt;"",G19,H19))-1)&amp;"&amp;mb="&amp;MID(IF(G19&lt;&gt;"",G19,H19),FIND(".",IF(G19&lt;&gt;"",G19,H19))+1,99),"Open on MyMapcodes →"),""))</f>
        <v/>
      </c>
      <c r="J19" s="47">
        <f>IF(OR(R19="",AP19&lt;&gt;""),"",ROUND(AN19,6))</f>
        <v/>
      </c>
      <c r="K19" s="47">
        <f>IF(OR(R19="",AP19&lt;&gt;""),"",ROUND(AO19,6))</f>
        <v/>
      </c>
      <c r="L19" s="48">
        <f>IF(R19="","",IF(AP19&lt;&gt;"",AP19,IF(O19="NO CONNECTION","Excel couldn't reach the mapcode service. Click the REFRESH RESULTS box just above the table.",IF(E19="","The mapcode service didn't return a mapcode for this point.",IF(AM19,"Latitude and longitude seemed to be the wrong way round, so they've been swapped. Please check.",IF(AND(AN19=0,AO19=0),"0, 0 is in the sea off West Africa. Please check this is the location you meant.",IF(W19,"Longitude came first, so the order has been switched.",IF(Z19=6,"Converted from degrees, minutes and seconds.",IF(Z19=4,"Converted from degrees and decimal minutes.","")))))))))</f>
        <v/>
      </c>
      <c r="N19" s="49">
        <f>IF(J19="","",MapcodeAPI&amp;"codes/"&amp;SUBSTITUTE(J19&amp;"",MID(1/2,2,1),".")&amp;","&amp;SUBSTITUTE(K19&amp;"",MID(1/2,2,1),"."))&amp;LEFT($B$13,0)</f>
        <v/>
      </c>
      <c r="O19" s="49">
        <f>IF(N19="","",IFERROR(_xlfn.WEBSERVICE(N19),IF(MapcodeAPIBackup="","NO CONNECTION",IFERROR(_xlfn.WEBSERVICE(MapcodeAPIBackup&amp;MID(N19,LEN(MapcodeAPI)+1,999)),"NO CONNECTION"))))</f>
        <v/>
      </c>
      <c r="P19" t="inlineStr">
        <is>
          <t xml:space="preserve"> </t>
        </is>
      </c>
      <c r="R19" s="50">
        <f>IFERROR(IF(AND(TRIM(B19&amp;"")="",TRIM(C19&amp;"")=""),"",TRIM(IF(ISNUMBER(B19),SUBSTITUTE(B19&amp;"",MID(1/2,2,1),"."),B19&amp;"")&amp;IF(TRIM(C19&amp;"")="",""," | "&amp;IF(ISNUMBER(C19),SUBSTITUTE(C19&amp;"",MID(1/2,2,1),"."),C19&amp;"")))),"(error value)")</f>
        <v/>
      </c>
      <c r="S19" s="50">
        <f>IF(R19="","","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"&amp;IFERROR(IF(AND(LEN(R19)-LEN(SUBSTITUTE(R19,"/",""))=1,ISNUMBER(FIND(" ",TRIM(LEFT(R19,FIND("/",R19)-1))))),LEFT(R19,FIND("/",R19)-1),R19),R19)&amp;" ")," "," "),"﻿"," "),"​"," "),"⁠"," ")," "," ")," "," "),CHAR(9)," "),CHAR(10)," "),CHAR(13)," "),"−","-"),"–","-"),"—","-"),"LATITUDE"," "),"LONGITUDE"," "),"COORDINATES"," "),"COORDS"," "),"NORTH"," N "),"SOUTH"," S "),"EAST"," E "),"WEST"," W "),"DEGREES"," "),"DEG"," "),"GPS"," "),"LONG"," "),"LNG"," "),"LON"," "),"LAT"," ")," AND "," "),"&amp;"," ")&amp;" ")</f>
        <v/>
      </c>
      <c r="T19" s="50">
        <f>IF(S19="","",IF(LEN(S19)-LEN(SUBSTITUTE(S19,".",""))&gt;0,SUBSTITUTE(S19,","," "),IF(LEN(S19)-LEN(SUBSTITUTE(S19,",",""))=3,SUBSTITUTE(SUBSTITUTE(S19,",",";",2),",","."),IF(LEN(S19)-LEN(SUBSTITUTE(S19,",",""))=2,SUBSTITUTE(S19,",","."),SUBSTITUTE(S19,","," ")))))</f>
        <v/>
      </c>
      <c r="U19" s="50">
        <f>IF(ISNUMBER(FIND("S",T19)),-1,IF(ISNUMBER(FIND("N",T19)),1,0))</f>
        <v/>
      </c>
      <c r="V19" s="50">
        <f>IF(ISNUMBER(FIND("W",T19)),-1,IF(ISNUMBER(FIND("E",T19)),1,0))</f>
        <v/>
      </c>
      <c r="W19" s="50">
        <f>AND(MIN(IFERROR(FIND("N",T19),999),IFERROR(FIND("S",T19),999))&lt;999,MIN(IFERROR(FIND("E",T19),999),IFERROR(FIND("W",T19),999))&lt;999,MIN(IFERROR(FIND("E",T19),999),IFERROR(FIND("W",T19),999))&lt;MIN(IFERROR(FIND("N",T19),999),IFERROR(FIND("S",T19),999)))</f>
        <v/>
      </c>
      <c r="X19" s="50">
        <f>IF(T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 "),"º"," "),"˚"," "),"'"," "),CHAR(34)," "),"′"," "),"’"," "),"‘"," "),"″"," "),"”"," "),"“"," "),"("," "),")"," "),"["," "),"]"," "),"{"," "),"}"," "),";"," "),"|"," "),"/"," "),"\"," "),":"," "),"="," "),"*"," "),","," "),"N"," "),"S"," "),"E"," "),"W"," "),"_"," ")))</f>
        <v/>
      </c>
      <c r="Y19" s="50">
        <f>IF(X19="","",SUBSTITUTE(SUBSTITUTE(SUBSTITUTE(SUBSTITUTE(SUBSTITUTE(SUBSTITUTE(SUBSTITUTE(SUBSTITUTE(SUBSTITUTE(SUBSTITUTE(SUBSTITUTE(SUBSTITUTE(SUBSTITUTE(X19,"0",""),"1",""),"2",""),"3",""),"4",""),"5",""),"6",""),"7",""),"8",""),"9",""),".",""),"-","")," ",""))</f>
        <v/>
      </c>
      <c r="Z19" s="50">
        <f>IF(X19="",0,LEN(X19)-LEN(SUBSTITUTE(X19," ",""))+1)</f>
        <v/>
      </c>
      <c r="AA19" s="50">
        <f>IF(Z19&lt;1,"",IFERROR(VALUE(SUBSTITUTE(TRIM(MID(SUBSTITUTE(X19," ",REPT(" ",60)),1,60)),".",MID(1/2,2,1))),""))</f>
        <v/>
      </c>
      <c r="AB19" s="50">
        <f>IF(Z19&lt;2,"",IFERROR(VALUE(SUBSTITUTE(TRIM(MID(SUBSTITUTE(X19," ",REPT(" ",60)),61,60)),".",MID(1/2,2,1))),""))</f>
        <v/>
      </c>
      <c r="AC19" s="50">
        <f>IF(Z19&lt;3,"",IFERROR(VALUE(SUBSTITUTE(TRIM(MID(SUBSTITUTE(X19," ",REPT(" ",60)),121,60)),".",MID(1/2,2,1))),""))</f>
        <v/>
      </c>
      <c r="AD19" s="50">
        <f>IF(Z19&lt;4,"",IFERROR(VALUE(SUBSTITUTE(TRIM(MID(SUBSTITUTE(X19," ",REPT(" ",60)),181,60)),".",MID(1/2,2,1))),""))</f>
        <v/>
      </c>
      <c r="AE19" s="50">
        <f>IF(Z19&lt;5,"",IFERROR(VALUE(SUBSTITUTE(TRIM(MID(SUBSTITUTE(X19," ",REPT(" ",60)),241,60)),".",MID(1/2,2,1))),""))</f>
        <v/>
      </c>
      <c r="AF19" s="50">
        <f>IF(Z19&lt;6,"",IFERROR(VALUE(SUBSTITUTE(TRIM(MID(SUBSTITUTE(X19," ",REPT(" ",60)),301,60)),".",MID(1/2,2,1))),""))</f>
        <v/>
      </c>
      <c r="AG19" s="50">
        <f>IFERROR(IF(Z19=2,AA19,IF(Z19=4,IF(AA19&lt;0,-1,1)*(ABS(AA19)+AB19/60),IF(Z19=6,IF(AA19&lt;0,-1,1)*(ABS(AA19)+AB19/60+AC19/3600),""))),"")</f>
        <v/>
      </c>
      <c r="AH19" s="50">
        <f>IFERROR(IF(Z19=2,AB19,IF(Z19=4,IF(AC19&lt;0,-1,1)*(ABS(AC19)+AD19/60),IF(Z19=6,IF(AD19&lt;0,-1,1)*(ABS(AD19)+AE19/60+AF19/3600),""))),"")</f>
        <v/>
      </c>
      <c r="AI19" s="50">
        <f>IF(W19,AH19,AG19)</f>
        <v/>
      </c>
      <c r="AJ19" s="50">
        <f>IF(W19,AG19,AH19)</f>
        <v/>
      </c>
      <c r="AK19" s="50">
        <f>IFERROR(IF(U19=0,AI19,U19*ABS(AI19)),"")</f>
        <v/>
      </c>
      <c r="AL19" s="50">
        <f>IFERROR(IF(V19=0,AJ19,V19*ABS(AJ19)),"")</f>
        <v/>
      </c>
      <c r="AM19" s="50">
        <f>IFERROR(AND(U19=0,V19=0,ABS(AK19)&gt;90,ABS(AK19)&lt;=180,ABS(AL19)&lt;=90),FALSE)</f>
        <v/>
      </c>
      <c r="AN19" s="50">
        <f>IF(AM19,AL19,AK19)</f>
        <v/>
      </c>
      <c r="AO19" s="50">
        <f>IF(AM19,AK19,AL19)</f>
        <v/>
      </c>
      <c r="AP19" s="50">
        <f>IF(R19="","",IF(Y19&lt;&gt;"","Contains words or symbols that aren't part of a coordinate.",IF(NOT(OR(Z19=2,Z19=4,Z19=6)),"Couldn't find a latitude and a longitude ("&amp;Z19&amp;IF(Z19=1," number"," numbers")&amp;" found).",IF(COUNT(AA19:AF19)&lt;&gt;Z19,"Some of the numbers couldn't be read.",IF(OR(AND(Z19=4,OR(AB19&lt;0,AB19&gt;=60,AD19&lt;0,AD19&gt;=60)),AND(Z19=6,OR(AB19&lt;0,AB19&gt;=60,AC19&lt;0,AC19&gt;=60,AE19&lt;0,AE19&gt;=60,AF19&lt;0,AF19&gt;=60))),"Minutes and seconds must be between 0 and 60.",IF(OR(ABS(AN19)&gt;90,ABS(AO19)&gt;180),"Out of range: latitude must be between -90 and 90, and longitude between -180 and 180.",""))))))</f>
        <v/>
      </c>
    </row>
    <row r="20">
      <c r="B20" s="44" t="inlineStr">
        <is>
          <t>33°57′44″S 18°24′36″E / 33.962180°S 18.409883°E</t>
        </is>
      </c>
      <c r="C20" s="44" t="n"/>
      <c r="D20" s="45">
        <f>IF(R20="","",IF(AP20&lt;&gt;"","NOT VALID GPS COORDINATES",IF(O20="NO CONNECTION","NO CONNECTION",IF(E20="","NOT FOUND",IF(OR(AM20,AND(AN20=0,AO20=0)),"CONVERTED – PLEASE CHECK","CONVERTED")))))</f>
        <v/>
      </c>
      <c r="E20" s="45">
        <f>IF(OR(O20="",O20="NO CONNECTION"),"",IFERROR(_xlfn.FILTERXML(O20,"//local/territory")&amp;" "&amp;_xlfn.FILTERXML(O20,"//local/mapcode"),IFERROR(_xlfn.FILTERXML(O20,"//international/mapcode"),"")))</f>
        <v/>
      </c>
      <c r="F20" s="46">
        <f>IF(E20="","",IFERROR(_xlfn.FILTERXML(O20,"//local/territory"),""))</f>
        <v/>
      </c>
      <c r="G20" s="46">
        <f>IF(E20="","",IFERROR(_xlfn.FILTERXML(O20,"//local/mapcode"),""))</f>
        <v/>
      </c>
      <c r="H20" s="46">
        <f>IF(E20="","",IFERROR(_xlfn.FILTERXML(O20,"//international/mapcode"),""))</f>
        <v/>
      </c>
      <c r="I20" s="46">
        <f>IF(E20="","",IFERROR(HYPERLINK("https://www.mymapcodes.com/go/?t="&amp;IF(G20&lt;&gt;"",F20,"AAA")&amp;"&amp;ma="&amp;LEFT(IF(G20&lt;&gt;"",G20,H20),FIND(".",IF(G20&lt;&gt;"",G20,H20))-1)&amp;"&amp;mb="&amp;MID(IF(G20&lt;&gt;"",G20,H20),FIND(".",IF(G20&lt;&gt;"",G20,H20))+1,99),"Open on MyMapcodes →"),""))</f>
        <v/>
      </c>
      <c r="J20" s="47">
        <f>IF(OR(R20="",AP20&lt;&gt;""),"",ROUND(AN20,6))</f>
        <v/>
      </c>
      <c r="K20" s="47">
        <f>IF(OR(R20="",AP20&lt;&gt;""),"",ROUND(AO20,6))</f>
        <v/>
      </c>
      <c r="L20" s="48">
        <f>IF(R20="","",IF(AP20&lt;&gt;"",AP20,IF(O20="NO CONNECTION","Excel couldn't reach the mapcode service. Click the REFRESH RESULTS box just above the table.",IF(E20="","The mapcode service didn't return a mapcode for this point.",IF(AM20,"Latitude and longitude seemed to be the wrong way round, so they've been swapped. Please check.",IF(AND(AN20=0,AO20=0),"0, 0 is in the sea off West Africa. Please check this is the location you meant.",IF(W20,"Longitude came first, so the order has been switched.",IF(Z20=6,"Converted from degrees, minutes and seconds.",IF(Z20=4,"Converted from degrees and decimal minutes.","")))))))))</f>
        <v/>
      </c>
      <c r="N20" s="49">
        <f>IF(J20="","",MapcodeAPI&amp;"codes/"&amp;SUBSTITUTE(J20&amp;"",MID(1/2,2,1),".")&amp;","&amp;SUBSTITUTE(K20&amp;"",MID(1/2,2,1),"."))&amp;LEFT($B$13,0)</f>
        <v/>
      </c>
      <c r="O20" s="49">
        <f>IF(N20="","",IFERROR(_xlfn.WEBSERVICE(N20),IF(MapcodeAPIBackup="","NO CONNECTION",IFERROR(_xlfn.WEBSERVICE(MapcodeAPIBackup&amp;MID(N20,LEN(MapcodeAPI)+1,999)),"NO CONNECTION"))))</f>
        <v/>
      </c>
      <c r="P20" t="inlineStr">
        <is>
          <t xml:space="preserve"> </t>
        </is>
      </c>
      <c r="R20" s="50">
        <f>IFERROR(IF(AND(TRIM(B20&amp;"")="",TRIM(C20&amp;"")=""),"",TRIM(IF(ISNUMBER(B20),SUBSTITUTE(B20&amp;"",MID(1/2,2,1),"."),B20&amp;"")&amp;IF(TRIM(C20&amp;"")="",""," | "&amp;IF(ISNUMBER(C20),SUBSTITUTE(C20&amp;"",MID(1/2,2,1),"."),C20&amp;"")))),"(error value)")</f>
        <v/>
      </c>
      <c r="S20" s="50">
        <f>IF(R20="","","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"&amp;IFERROR(IF(AND(LEN(R20)-LEN(SUBSTITUTE(R20,"/",""))=1,ISNUMBER(FIND(" ",TRIM(LEFT(R20,FIND("/",R20)-1))))),LEFT(R20,FIND("/",R20)-1),R20),R20)&amp;" ")," "," "),"﻿"," "),"​"," "),"⁠"," ")," "," ")," "," "),CHAR(9)," "),CHAR(10)," "),CHAR(13)," "),"−","-"),"–","-"),"—","-"),"LATITUDE"," "),"LONGITUDE"," "),"COORDINATES"," "),"COORDS"," "),"NORTH"," N "),"SOUTH"," S "),"EAST"," E "),"WEST"," W "),"DEGREES"," "),"DEG"," "),"GPS"," "),"LONG"," "),"LNG"," "),"LON"," "),"LAT"," ")," AND "," "),"&amp;"," ")&amp;" ")</f>
        <v/>
      </c>
      <c r="T20" s="50">
        <f>IF(S20="","",IF(LEN(S20)-LEN(SUBSTITUTE(S20,".",""))&gt;0,SUBSTITUTE(S20,","," "),IF(LEN(S20)-LEN(SUBSTITUTE(S20,",",""))=3,SUBSTITUTE(SUBSTITUTE(S20,",",";",2),",","."),IF(LEN(S20)-LEN(SUBSTITUTE(S20,",",""))=2,SUBSTITUTE(S20,",","."),SUBSTITUTE(S20,","," ")))))</f>
        <v/>
      </c>
      <c r="U20" s="50">
        <f>IF(ISNUMBER(FIND("S",T20)),-1,IF(ISNUMBER(FIND("N",T20)),1,0))</f>
        <v/>
      </c>
      <c r="V20" s="50">
        <f>IF(ISNUMBER(FIND("W",T20)),-1,IF(ISNUMBER(FIND("E",T20)),1,0))</f>
        <v/>
      </c>
      <c r="W20" s="50">
        <f>AND(MIN(IFERROR(FIND("N",T20),999),IFERROR(FIND("S",T20),999))&lt;999,MIN(IFERROR(FIND("E",T20),999),IFERROR(FIND("W",T20),999))&lt;999,MIN(IFERROR(FIND("E",T20),999),IFERROR(FIND("W",T20),999))&lt;MIN(IFERROR(FIND("N",T20),999),IFERROR(FIND("S",T20),999)))</f>
        <v/>
      </c>
      <c r="X20" s="50">
        <f>IF(T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 "),"º"," "),"˚"," "),"'"," "),CHAR(34)," "),"′"," "),"’"," "),"‘"," "),"″"," "),"”"," "),"“"," "),"("," "),")"," "),"["," "),"]"," "),"{"," "),"}"," "),";"," "),"|"," "),"/"," "),"\"," "),":"," "),"="," "),"*"," "),","," "),"N"," "),"S"," "),"E"," "),"W"," "),"_"," ")))</f>
        <v/>
      </c>
      <c r="Y20" s="50">
        <f>IF(X20="","",SUBSTITUTE(SUBSTITUTE(SUBSTITUTE(SUBSTITUTE(SUBSTITUTE(SUBSTITUTE(SUBSTITUTE(SUBSTITUTE(SUBSTITUTE(SUBSTITUTE(SUBSTITUTE(SUBSTITUTE(SUBSTITUTE(X20,"0",""),"1",""),"2",""),"3",""),"4",""),"5",""),"6",""),"7",""),"8",""),"9",""),".",""),"-","")," ",""))</f>
        <v/>
      </c>
      <c r="Z20" s="50">
        <f>IF(X20="",0,LEN(X20)-LEN(SUBSTITUTE(X20," ",""))+1)</f>
        <v/>
      </c>
      <c r="AA20" s="50">
        <f>IF(Z20&lt;1,"",IFERROR(VALUE(SUBSTITUTE(TRIM(MID(SUBSTITUTE(X20," ",REPT(" ",60)),1,60)),".",MID(1/2,2,1))),""))</f>
        <v/>
      </c>
      <c r="AB20" s="50">
        <f>IF(Z20&lt;2,"",IFERROR(VALUE(SUBSTITUTE(TRIM(MID(SUBSTITUTE(X20," ",REPT(" ",60)),61,60)),".",MID(1/2,2,1))),""))</f>
        <v/>
      </c>
      <c r="AC20" s="50">
        <f>IF(Z20&lt;3,"",IFERROR(VALUE(SUBSTITUTE(TRIM(MID(SUBSTITUTE(X20," ",REPT(" ",60)),121,60)),".",MID(1/2,2,1))),""))</f>
        <v/>
      </c>
      <c r="AD20" s="50">
        <f>IF(Z20&lt;4,"",IFERROR(VALUE(SUBSTITUTE(TRIM(MID(SUBSTITUTE(X20," ",REPT(" ",60)),181,60)),".",MID(1/2,2,1))),""))</f>
        <v/>
      </c>
      <c r="AE20" s="50">
        <f>IF(Z20&lt;5,"",IFERROR(VALUE(SUBSTITUTE(TRIM(MID(SUBSTITUTE(X20," ",REPT(" ",60)),241,60)),".",MID(1/2,2,1))),""))</f>
        <v/>
      </c>
      <c r="AF20" s="50">
        <f>IF(Z20&lt;6,"",IFERROR(VALUE(SUBSTITUTE(TRIM(MID(SUBSTITUTE(X20," ",REPT(" ",60)),301,60)),".",MID(1/2,2,1))),""))</f>
        <v/>
      </c>
      <c r="AG20" s="50">
        <f>IFERROR(IF(Z20=2,AA20,IF(Z20=4,IF(AA20&lt;0,-1,1)*(ABS(AA20)+AB20/60),IF(Z20=6,IF(AA20&lt;0,-1,1)*(ABS(AA20)+AB20/60+AC20/3600),""))),"")</f>
        <v/>
      </c>
      <c r="AH20" s="50">
        <f>IFERROR(IF(Z20=2,AB20,IF(Z20=4,IF(AC20&lt;0,-1,1)*(ABS(AC20)+AD20/60),IF(Z20=6,IF(AD20&lt;0,-1,1)*(ABS(AD20)+AE20/60+AF20/3600),""))),"")</f>
        <v/>
      </c>
      <c r="AI20" s="50">
        <f>IF(W20,AH20,AG20)</f>
        <v/>
      </c>
      <c r="AJ20" s="50">
        <f>IF(W20,AG20,AH20)</f>
        <v/>
      </c>
      <c r="AK20" s="50">
        <f>IFERROR(IF(U20=0,AI20,U20*ABS(AI20)),"")</f>
        <v/>
      </c>
      <c r="AL20" s="50">
        <f>IFERROR(IF(V20=0,AJ20,V20*ABS(AJ20)),"")</f>
        <v/>
      </c>
      <c r="AM20" s="50">
        <f>IFERROR(AND(U20=0,V20=0,ABS(AK20)&gt;90,ABS(AK20)&lt;=180,ABS(AL20)&lt;=90),FALSE)</f>
        <v/>
      </c>
      <c r="AN20" s="50">
        <f>IF(AM20,AL20,AK20)</f>
        <v/>
      </c>
      <c r="AO20" s="50">
        <f>IF(AM20,AK20,AL20)</f>
        <v/>
      </c>
      <c r="AP20" s="50">
        <f>IF(R20="","",IF(Y20&lt;&gt;"","Contains words or symbols that aren't part of a coordinate.",IF(NOT(OR(Z20=2,Z20=4,Z20=6)),"Couldn't find a latitude and a longitude ("&amp;Z20&amp;IF(Z20=1," number"," numbers")&amp;" found).",IF(COUNT(AA20:AF20)&lt;&gt;Z20,"Some of the numbers couldn't be read.",IF(OR(AND(Z20=4,OR(AB20&lt;0,AB20&gt;=60,AD20&lt;0,AD20&gt;=60)),AND(Z20=6,OR(AB20&lt;0,AB20&gt;=60,AC20&lt;0,AC20&gt;=60,AE20&lt;0,AE20&gt;=60,AF20&lt;0,AF20&gt;=60))),"Minutes and seconds must be between 0 and 60.",IF(OR(ABS(AN20)&gt;90,ABS(AO20)&gt;180),"Out of range: latitude must be between -90 and 90, and longitude between -180 and 180.",""))))))</f>
        <v/>
      </c>
    </row>
    <row r="21">
      <c r="B21" s="44" t="inlineStr">
        <is>
          <t>call me when you get to the gate</t>
        </is>
      </c>
      <c r="C21" s="44" t="n"/>
      <c r="D21" s="45">
        <f>IF(R21="","",IF(AP21&lt;&gt;"","NOT VALID GPS COORDINATES",IF(O21="NO CONNECTION","NO CONNECTION",IF(E21="","NOT FOUND",IF(OR(AM21,AND(AN21=0,AO21=0)),"CONVERTED – PLEASE CHECK","CONVERTED")))))</f>
        <v/>
      </c>
      <c r="E21" s="45">
        <f>IF(OR(O21="",O21="NO CONNECTION"),"",IFERROR(_xlfn.FILTERXML(O21,"//local/territory")&amp;" "&amp;_xlfn.FILTERXML(O21,"//local/mapcode"),IFERROR(_xlfn.FILTERXML(O21,"//international/mapcode"),"")))</f>
        <v/>
      </c>
      <c r="F21" s="46">
        <f>IF(E21="","",IFERROR(_xlfn.FILTERXML(O21,"//local/territory"),""))</f>
        <v/>
      </c>
      <c r="G21" s="46">
        <f>IF(E21="","",IFERROR(_xlfn.FILTERXML(O21,"//local/mapcode"),""))</f>
        <v/>
      </c>
      <c r="H21" s="46">
        <f>IF(E21="","",IFERROR(_xlfn.FILTERXML(O21,"//international/mapcode"),""))</f>
        <v/>
      </c>
      <c r="I21" s="46">
        <f>IF(E21="","",IFERROR(HYPERLINK("https://www.mymapcodes.com/go/?t="&amp;IF(G21&lt;&gt;"",F21,"AAA")&amp;"&amp;ma="&amp;LEFT(IF(G21&lt;&gt;"",G21,H21),FIND(".",IF(G21&lt;&gt;"",G21,H21))-1)&amp;"&amp;mb="&amp;MID(IF(G21&lt;&gt;"",G21,H21),FIND(".",IF(G21&lt;&gt;"",G21,H21))+1,99),"Open on MyMapcodes →"),""))</f>
        <v/>
      </c>
      <c r="J21" s="47">
        <f>IF(OR(R21="",AP21&lt;&gt;""),"",ROUND(AN21,6))</f>
        <v/>
      </c>
      <c r="K21" s="47">
        <f>IF(OR(R21="",AP21&lt;&gt;""),"",ROUND(AO21,6))</f>
        <v/>
      </c>
      <c r="L21" s="48">
        <f>IF(R21="","",IF(AP21&lt;&gt;"",AP21,IF(O21="NO CONNECTION","Excel couldn't reach the mapcode service. Click the REFRESH RESULTS box just above the table.",IF(E21="","The mapcode service didn't return a mapcode for this point.",IF(AM21,"Latitude and longitude seemed to be the wrong way round, so they've been swapped. Please check.",IF(AND(AN21=0,AO21=0),"0, 0 is in the sea off West Africa. Please check this is the location you meant.",IF(W21,"Longitude came first, so the order has been switched.",IF(Z21=6,"Converted from degrees, minutes and seconds.",IF(Z21=4,"Converted from degrees and decimal minutes.","")))))))))</f>
        <v/>
      </c>
      <c r="N21" s="49">
        <f>IF(J21="","",MapcodeAPI&amp;"codes/"&amp;SUBSTITUTE(J21&amp;"",MID(1/2,2,1),".")&amp;","&amp;SUBSTITUTE(K21&amp;"",MID(1/2,2,1),"."))&amp;LEFT($B$13,0)</f>
        <v/>
      </c>
      <c r="O21" s="49">
        <f>IF(N21="","",IFERROR(_xlfn.WEBSERVICE(N21),IF(MapcodeAPIBackup="","NO CONNECTION",IFERROR(_xlfn.WEBSERVICE(MapcodeAPIBackup&amp;MID(N21,LEN(MapcodeAPI)+1,999)),"NO CONNECTION"))))</f>
        <v/>
      </c>
      <c r="P21" t="inlineStr">
        <is>
          <t xml:space="preserve"> </t>
        </is>
      </c>
      <c r="R21" s="50">
        <f>IFERROR(IF(AND(TRIM(B21&amp;"")="",TRIM(C21&amp;"")=""),"",TRIM(IF(ISNUMBER(B21),SUBSTITUTE(B21&amp;"",MID(1/2,2,1),"."),B21&amp;"")&amp;IF(TRIM(C21&amp;"")="",""," | "&amp;IF(ISNUMBER(C21),SUBSTITUTE(C21&amp;"",MID(1/2,2,1),"."),C21&amp;"")))),"(error value)")</f>
        <v/>
      </c>
      <c r="S21" s="50">
        <f>IF(R21="","","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"&amp;IFERROR(IF(AND(LEN(R21)-LEN(SUBSTITUTE(R21,"/",""))=1,ISNUMBER(FIND(" ",TRIM(LEFT(R21,FIND("/",R21)-1))))),LEFT(R21,FIND("/",R21)-1),R21),R21)&amp;" ")," "," "),"﻿"," "),"​"," "),"⁠"," ")," "," ")," "," "),CHAR(9)," "),CHAR(10)," "),CHAR(13)," "),"−","-"),"–","-"),"—","-"),"LATITUDE"," "),"LONGITUDE"," "),"COORDINATES"," "),"COORDS"," "),"NORTH"," N "),"SOUTH"," S "),"EAST"," E "),"WEST"," W "),"DEGREES"," "),"DEG"," "),"GPS"," "),"LONG"," "),"LNG"," "),"LON"," "),"LAT"," ")," AND "," "),"&amp;"," ")&amp;" ")</f>
        <v/>
      </c>
      <c r="T21" s="50">
        <f>IF(S21="","",IF(LEN(S21)-LEN(SUBSTITUTE(S21,".",""))&gt;0,SUBSTITUTE(S21,","," "),IF(LEN(S21)-LEN(SUBSTITUTE(S21,",",""))=3,SUBSTITUTE(SUBSTITUTE(S21,",",";",2),",","."),IF(LEN(S21)-LEN(SUBSTITUTE(S21,",",""))=2,SUBSTITUTE(S21,",","."),SUBSTITUTE(S21,","," ")))))</f>
        <v/>
      </c>
      <c r="U21" s="50">
        <f>IF(ISNUMBER(FIND("S",T21)),-1,IF(ISNUMBER(FIND("N",T21)),1,0))</f>
        <v/>
      </c>
      <c r="V21" s="50">
        <f>IF(ISNUMBER(FIND("W",T21)),-1,IF(ISNUMBER(FIND("E",T21)),1,0))</f>
        <v/>
      </c>
      <c r="W21" s="50">
        <f>AND(MIN(IFERROR(FIND("N",T21),999),IFERROR(FIND("S",T21),999))&lt;999,MIN(IFERROR(FIND("E",T21),999),IFERROR(FIND("W",T21),999))&lt;999,MIN(IFERROR(FIND("E",T21),999),IFERROR(FIND("W",T21),999))&lt;MIN(IFERROR(FIND("N",T21),999),IFERROR(FIND("S",T21),999)))</f>
        <v/>
      </c>
      <c r="X21" s="50">
        <f>IF(T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 "),"º"," "),"˚"," "),"'"," "),CHAR(34)," "),"′"," "),"’"," "),"‘"," "),"″"," "),"”"," "),"“"," "),"("," "),")"," "),"["," "),"]"," "),"{"," "),"}"," "),";"," "),"|"," "),"/"," "),"\"," "),":"," "),"="," "),"*"," "),","," "),"N"," "),"S"," "),"E"," "),"W"," "),"_"," ")))</f>
        <v/>
      </c>
      <c r="Y21" s="50">
        <f>IF(X21="","",SUBSTITUTE(SUBSTITUTE(SUBSTITUTE(SUBSTITUTE(SUBSTITUTE(SUBSTITUTE(SUBSTITUTE(SUBSTITUTE(SUBSTITUTE(SUBSTITUTE(SUBSTITUTE(SUBSTITUTE(SUBSTITUTE(X21,"0",""),"1",""),"2",""),"3",""),"4",""),"5",""),"6",""),"7",""),"8",""),"9",""),".",""),"-","")," ",""))</f>
        <v/>
      </c>
      <c r="Z21" s="50">
        <f>IF(X21="",0,LEN(X21)-LEN(SUBSTITUTE(X21," ",""))+1)</f>
        <v/>
      </c>
      <c r="AA21" s="50">
        <f>IF(Z21&lt;1,"",IFERROR(VALUE(SUBSTITUTE(TRIM(MID(SUBSTITUTE(X21," ",REPT(" ",60)),1,60)),".",MID(1/2,2,1))),""))</f>
        <v/>
      </c>
      <c r="AB21" s="50">
        <f>IF(Z21&lt;2,"",IFERROR(VALUE(SUBSTITUTE(TRIM(MID(SUBSTITUTE(X21," ",REPT(" ",60)),61,60)),".",MID(1/2,2,1))),""))</f>
        <v/>
      </c>
      <c r="AC21" s="50">
        <f>IF(Z21&lt;3,"",IFERROR(VALUE(SUBSTITUTE(TRIM(MID(SUBSTITUTE(X21," ",REPT(" ",60)),121,60)),".",MID(1/2,2,1))),""))</f>
        <v/>
      </c>
      <c r="AD21" s="50">
        <f>IF(Z21&lt;4,"",IFERROR(VALUE(SUBSTITUTE(TRIM(MID(SUBSTITUTE(X21," ",REPT(" ",60)),181,60)),".",MID(1/2,2,1))),""))</f>
        <v/>
      </c>
      <c r="AE21" s="50">
        <f>IF(Z21&lt;5,"",IFERROR(VALUE(SUBSTITUTE(TRIM(MID(SUBSTITUTE(X21," ",REPT(" ",60)),241,60)),".",MID(1/2,2,1))),""))</f>
        <v/>
      </c>
      <c r="AF21" s="50">
        <f>IF(Z21&lt;6,"",IFERROR(VALUE(SUBSTITUTE(TRIM(MID(SUBSTITUTE(X21," ",REPT(" ",60)),301,60)),".",MID(1/2,2,1))),""))</f>
        <v/>
      </c>
      <c r="AG21" s="50">
        <f>IFERROR(IF(Z21=2,AA21,IF(Z21=4,IF(AA21&lt;0,-1,1)*(ABS(AA21)+AB21/60),IF(Z21=6,IF(AA21&lt;0,-1,1)*(ABS(AA21)+AB21/60+AC21/3600),""))),"")</f>
        <v/>
      </c>
      <c r="AH21" s="50">
        <f>IFERROR(IF(Z21=2,AB21,IF(Z21=4,IF(AC21&lt;0,-1,1)*(ABS(AC21)+AD21/60),IF(Z21=6,IF(AD21&lt;0,-1,1)*(ABS(AD21)+AE21/60+AF21/3600),""))),"")</f>
        <v/>
      </c>
      <c r="AI21" s="50">
        <f>IF(W21,AH21,AG21)</f>
        <v/>
      </c>
      <c r="AJ21" s="50">
        <f>IF(W21,AG21,AH21)</f>
        <v/>
      </c>
      <c r="AK21" s="50">
        <f>IFERROR(IF(U21=0,AI21,U21*ABS(AI21)),"")</f>
        <v/>
      </c>
      <c r="AL21" s="50">
        <f>IFERROR(IF(V21=0,AJ21,V21*ABS(AJ21)),"")</f>
        <v/>
      </c>
      <c r="AM21" s="50">
        <f>IFERROR(AND(U21=0,V21=0,ABS(AK21)&gt;90,ABS(AK21)&lt;=180,ABS(AL21)&lt;=90),FALSE)</f>
        <v/>
      </c>
      <c r="AN21" s="50">
        <f>IF(AM21,AL21,AK21)</f>
        <v/>
      </c>
      <c r="AO21" s="50">
        <f>IF(AM21,AK21,AL21)</f>
        <v/>
      </c>
      <c r="AP21" s="50">
        <f>IF(R21="","",IF(Y21&lt;&gt;"","Contains words or symbols that aren't part of a coordinate.",IF(NOT(OR(Z21=2,Z21=4,Z21=6)),"Couldn't find a latitude and a longitude ("&amp;Z21&amp;IF(Z21=1," number"," numbers")&amp;" found).",IF(COUNT(AA21:AF21)&lt;&gt;Z21,"Some of the numbers couldn't be read.",IF(OR(AND(Z21=4,OR(AB21&lt;0,AB21&gt;=60,AD21&lt;0,AD21&gt;=60)),AND(Z21=6,OR(AB21&lt;0,AB21&gt;=60,AC21&lt;0,AC21&gt;=60,AE21&lt;0,AE21&gt;=60,AF21&lt;0,AF21&gt;=60))),"Minutes and seconds must be between 0 and 60.",IF(OR(ABS(AN21)&gt;90,ABS(AO21)&gt;180),"Out of range: latitude must be between -90 and 90, and longitude between -180 and 180.",""))))))</f>
        <v/>
      </c>
    </row>
    <row r="22">
      <c r="B22" s="44" t="n"/>
      <c r="C22" s="44" t="n"/>
      <c r="D22" s="45">
        <f>IF(R22="","",IF(AP22&lt;&gt;"","NOT VALID GPS COORDINATES",IF(O22="NO CONNECTION","NO CONNECTION",IF(E22="","NOT FOUND",IF(OR(AM22,AND(AN22=0,AO22=0)),"CONVERTED – PLEASE CHECK","CONVERTED")))))</f>
        <v/>
      </c>
      <c r="E22" s="45">
        <f>IF(OR(O22="",O22="NO CONNECTION"),"",IFERROR(_xlfn.FILTERXML(O22,"//local/territory")&amp;" "&amp;_xlfn.FILTERXML(O22,"//local/mapcode"),IFERROR(_xlfn.FILTERXML(O22,"//international/mapcode"),"")))</f>
        <v/>
      </c>
      <c r="F22" s="46">
        <f>IF(E22="","",IFERROR(_xlfn.FILTERXML(O22,"//local/territory"),""))</f>
        <v/>
      </c>
      <c r="G22" s="46">
        <f>IF(E22="","",IFERROR(_xlfn.FILTERXML(O22,"//local/mapcode"),""))</f>
        <v/>
      </c>
      <c r="H22" s="46">
        <f>IF(E22="","",IFERROR(_xlfn.FILTERXML(O22,"//international/mapcode"),""))</f>
        <v/>
      </c>
      <c r="I22" s="46">
        <f>IF(E22="","",IFERROR(HYPERLINK("https://www.mymapcodes.com/go/?t="&amp;IF(G22&lt;&gt;"",F22,"AAA")&amp;"&amp;ma="&amp;LEFT(IF(G22&lt;&gt;"",G22,H22),FIND(".",IF(G22&lt;&gt;"",G22,H22))-1)&amp;"&amp;mb="&amp;MID(IF(G22&lt;&gt;"",G22,H22),FIND(".",IF(G22&lt;&gt;"",G22,H22))+1,99),"Open on MyMapcodes →"),""))</f>
        <v/>
      </c>
      <c r="J22" s="47">
        <f>IF(OR(R22="",AP22&lt;&gt;""),"",ROUND(AN22,6))</f>
        <v/>
      </c>
      <c r="K22" s="47">
        <f>IF(OR(R22="",AP22&lt;&gt;""),"",ROUND(AO22,6))</f>
        <v/>
      </c>
      <c r="L22" s="48">
        <f>IF(R22="","",IF(AP22&lt;&gt;"",AP22,IF(O22="NO CONNECTION","Excel couldn't reach the mapcode service. Click the REFRESH RESULTS box just above the table.",IF(E22="","The mapcode service didn't return a mapcode for this point.",IF(AM22,"Latitude and longitude seemed to be the wrong way round, so they've been swapped. Please check.",IF(AND(AN22=0,AO22=0),"0, 0 is in the sea off West Africa. Please check this is the location you meant.",IF(W22,"Longitude came first, so the order has been switched.",IF(Z22=6,"Converted from degrees, minutes and seconds.",IF(Z22=4,"Converted from degrees and decimal minutes.","")))))))))</f>
        <v/>
      </c>
      <c r="N22" s="49">
        <f>IF(J22="","",MapcodeAPI&amp;"codes/"&amp;SUBSTITUTE(J22&amp;"",MID(1/2,2,1),".")&amp;","&amp;SUBSTITUTE(K22&amp;"",MID(1/2,2,1),"."))&amp;LEFT($B$13,0)</f>
        <v/>
      </c>
      <c r="O22" s="49">
        <f>IF(N22="","",IFERROR(_xlfn.WEBSERVICE(N22),IF(MapcodeAPIBackup="","NO CONNECTION",IFERROR(_xlfn.WEBSERVICE(MapcodeAPIBackup&amp;MID(N22,LEN(MapcodeAPI)+1,999)),"NO CONNECTION"))))</f>
        <v/>
      </c>
      <c r="P22" t="inlineStr">
        <is>
          <t xml:space="preserve"> </t>
        </is>
      </c>
      <c r="R22" s="50">
        <f>IFERROR(IF(AND(TRIM(B22&amp;"")="",TRIM(C22&amp;"")=""),"",TRIM(IF(ISNUMBER(B22),SUBSTITUTE(B22&amp;"",MID(1/2,2,1),"."),B22&amp;"")&amp;IF(TRIM(C22&amp;"")="",""," | "&amp;IF(ISNUMBER(C22),SUBSTITUTE(C22&amp;"",MID(1/2,2,1),"."),C22&amp;"")))),"(error value)")</f>
        <v/>
      </c>
      <c r="S22" s="50">
        <f>IF(R22="","","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"&amp;IFERROR(IF(AND(LEN(R22)-LEN(SUBSTITUTE(R22,"/",""))=1,ISNUMBER(FIND(" ",TRIM(LEFT(R22,FIND("/",R22)-1))))),LEFT(R22,FIND("/",R22)-1),R22),R22)&amp;" ")," "," "),"﻿"," "),"​"," "),"⁠"," ")," "," ")," "," "),CHAR(9)," "),CHAR(10)," "),CHAR(13)," "),"−","-"),"–","-"),"—","-"),"LATITUDE"," "),"LONGITUDE"," "),"COORDINATES"," "),"COORDS"," "),"NORTH"," N "),"SOUTH"," S "),"EAST"," E "),"WEST"," W "),"DEGREES"," "),"DEG"," "),"GPS"," "),"LONG"," "),"LNG"," "),"LON"," "),"LAT"," ")," AND "," "),"&amp;"," ")&amp;" ")</f>
        <v/>
      </c>
      <c r="T22" s="50">
        <f>IF(S22="","",IF(LEN(S22)-LEN(SUBSTITUTE(S22,".",""))&gt;0,SUBSTITUTE(S22,","," "),IF(LEN(S22)-LEN(SUBSTITUTE(S22,",",""))=3,SUBSTITUTE(SUBSTITUTE(S22,",",";",2),",","."),IF(LEN(S22)-LEN(SUBSTITUTE(S22,",",""))=2,SUBSTITUTE(S22,",","."),SUBSTITUTE(S22,","," ")))))</f>
        <v/>
      </c>
      <c r="U22" s="50">
        <f>IF(ISNUMBER(FIND("S",T22)),-1,IF(ISNUMBER(FIND("N",T22)),1,0))</f>
        <v/>
      </c>
      <c r="V22" s="50">
        <f>IF(ISNUMBER(FIND("W",T22)),-1,IF(ISNUMBER(FIND("E",T22)),1,0))</f>
        <v/>
      </c>
      <c r="W22" s="50">
        <f>AND(MIN(IFERROR(FIND("N",T22),999),IFERROR(FIND("S",T22),999))&lt;999,MIN(IFERROR(FIND("E",T22),999),IFERROR(FIND("W",T22),999))&lt;999,MIN(IFERROR(FIND("E",T22),999),IFERROR(FIND("W",T22),999))&lt;MIN(IFERROR(FIND("N",T22),999),IFERROR(FIND("S",T22),999)))</f>
        <v/>
      </c>
      <c r="X22" s="50">
        <f>IF(T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 "),"º"," "),"˚"," "),"'"," "),CHAR(34)," "),"′"," "),"’"," "),"‘"," "),"″"," "),"”"," "),"“"," "),"("," "),")"," "),"["," "),"]"," "),"{"," "),"}"," "),";"," "),"|"," "),"/"," "),"\"," "),":"," "),"="," "),"*"," "),","," "),"N"," "),"S"," "),"E"," "),"W"," "),"_"," ")))</f>
        <v/>
      </c>
      <c r="Y22" s="50">
        <f>IF(X22="","",SUBSTITUTE(SUBSTITUTE(SUBSTITUTE(SUBSTITUTE(SUBSTITUTE(SUBSTITUTE(SUBSTITUTE(SUBSTITUTE(SUBSTITUTE(SUBSTITUTE(SUBSTITUTE(SUBSTITUTE(SUBSTITUTE(X22,"0",""),"1",""),"2",""),"3",""),"4",""),"5",""),"6",""),"7",""),"8",""),"9",""),".",""),"-","")," ",""))</f>
        <v/>
      </c>
      <c r="Z22" s="50">
        <f>IF(X22="",0,LEN(X22)-LEN(SUBSTITUTE(X22," ",""))+1)</f>
        <v/>
      </c>
      <c r="AA22" s="50">
        <f>IF(Z22&lt;1,"",IFERROR(VALUE(SUBSTITUTE(TRIM(MID(SUBSTITUTE(X22," ",REPT(" ",60)),1,60)),".",MID(1/2,2,1))),""))</f>
        <v/>
      </c>
      <c r="AB22" s="50">
        <f>IF(Z22&lt;2,"",IFERROR(VALUE(SUBSTITUTE(TRIM(MID(SUBSTITUTE(X22," ",REPT(" ",60)),61,60)),".",MID(1/2,2,1))),""))</f>
        <v/>
      </c>
      <c r="AC22" s="50">
        <f>IF(Z22&lt;3,"",IFERROR(VALUE(SUBSTITUTE(TRIM(MID(SUBSTITUTE(X22," ",REPT(" ",60)),121,60)),".",MID(1/2,2,1))),""))</f>
        <v/>
      </c>
      <c r="AD22" s="50">
        <f>IF(Z22&lt;4,"",IFERROR(VALUE(SUBSTITUTE(TRIM(MID(SUBSTITUTE(X22," ",REPT(" ",60)),181,60)),".",MID(1/2,2,1))),""))</f>
        <v/>
      </c>
      <c r="AE22" s="50">
        <f>IF(Z22&lt;5,"",IFERROR(VALUE(SUBSTITUTE(TRIM(MID(SUBSTITUTE(X22," ",REPT(" ",60)),241,60)),".",MID(1/2,2,1))),""))</f>
        <v/>
      </c>
      <c r="AF22" s="50">
        <f>IF(Z22&lt;6,"",IFERROR(VALUE(SUBSTITUTE(TRIM(MID(SUBSTITUTE(X22," ",REPT(" ",60)),301,60)),".",MID(1/2,2,1))),""))</f>
        <v/>
      </c>
      <c r="AG22" s="50">
        <f>IFERROR(IF(Z22=2,AA22,IF(Z22=4,IF(AA22&lt;0,-1,1)*(ABS(AA22)+AB22/60),IF(Z22=6,IF(AA22&lt;0,-1,1)*(ABS(AA22)+AB22/60+AC22/3600),""))),"")</f>
        <v/>
      </c>
      <c r="AH22" s="50">
        <f>IFERROR(IF(Z22=2,AB22,IF(Z22=4,IF(AC22&lt;0,-1,1)*(ABS(AC22)+AD22/60),IF(Z22=6,IF(AD22&lt;0,-1,1)*(ABS(AD22)+AE22/60+AF22/3600),""))),"")</f>
        <v/>
      </c>
      <c r="AI22" s="50">
        <f>IF(W22,AH22,AG22)</f>
        <v/>
      </c>
      <c r="AJ22" s="50">
        <f>IF(W22,AG22,AH22)</f>
        <v/>
      </c>
      <c r="AK22" s="50">
        <f>IFERROR(IF(U22=0,AI22,U22*ABS(AI22)),"")</f>
        <v/>
      </c>
      <c r="AL22" s="50">
        <f>IFERROR(IF(V22=0,AJ22,V22*ABS(AJ22)),"")</f>
        <v/>
      </c>
      <c r="AM22" s="50">
        <f>IFERROR(AND(U22=0,V22=0,ABS(AK22)&gt;90,ABS(AK22)&lt;=180,ABS(AL22)&lt;=90),FALSE)</f>
        <v/>
      </c>
      <c r="AN22" s="50">
        <f>IF(AM22,AL22,AK22)</f>
        <v/>
      </c>
      <c r="AO22" s="50">
        <f>IF(AM22,AK22,AL22)</f>
        <v/>
      </c>
      <c r="AP22" s="50">
        <f>IF(R22="","",IF(Y22&lt;&gt;"","Contains words or symbols that aren't part of a coordinate.",IF(NOT(OR(Z22=2,Z22=4,Z22=6)),"Couldn't find a latitude and a longitude ("&amp;Z22&amp;IF(Z22=1," number"," numbers")&amp;" found).",IF(COUNT(AA22:AF22)&lt;&gt;Z22,"Some of the numbers couldn't be read.",IF(OR(AND(Z22=4,OR(AB22&lt;0,AB22&gt;=60,AD22&lt;0,AD22&gt;=60)),AND(Z22=6,OR(AB22&lt;0,AB22&gt;=60,AC22&lt;0,AC22&gt;=60,AE22&lt;0,AE22&gt;=60,AF22&lt;0,AF22&gt;=60))),"Minutes and seconds must be between 0 and 60.",IF(OR(ABS(AN22)&gt;90,ABS(AO22)&gt;180),"Out of range: latitude must be between -90 and 90, and longitude between -180 and 180.",""))))))</f>
        <v/>
      </c>
    </row>
    <row r="23">
      <c r="B23" s="44" t="n"/>
      <c r="C23" s="44" t="n"/>
      <c r="D23" s="45">
        <f>IF(R23="","",IF(AP23&lt;&gt;"","NOT VALID GPS COORDINATES",IF(O23="NO CONNECTION","NO CONNECTION",IF(E23="","NOT FOUND",IF(OR(AM23,AND(AN23=0,AO23=0)),"CONVERTED – PLEASE CHECK","CONVERTED")))))</f>
        <v/>
      </c>
      <c r="E23" s="45">
        <f>IF(OR(O23="",O23="NO CONNECTION"),"",IFERROR(_xlfn.FILTERXML(O23,"//local/territory")&amp;" "&amp;_xlfn.FILTERXML(O23,"//local/mapcode"),IFERROR(_xlfn.FILTERXML(O23,"//international/mapcode"),"")))</f>
        <v/>
      </c>
      <c r="F23" s="46">
        <f>IF(E23="","",IFERROR(_xlfn.FILTERXML(O23,"//local/territory"),""))</f>
        <v/>
      </c>
      <c r="G23" s="46">
        <f>IF(E23="","",IFERROR(_xlfn.FILTERXML(O23,"//local/mapcode"),""))</f>
        <v/>
      </c>
      <c r="H23" s="46">
        <f>IF(E23="","",IFERROR(_xlfn.FILTERXML(O23,"//international/mapcode"),""))</f>
        <v/>
      </c>
      <c r="I23" s="46">
        <f>IF(E23="","",IFERROR(HYPERLINK("https://www.mymapcodes.com/go/?t="&amp;IF(G23&lt;&gt;"",F23,"AAA")&amp;"&amp;ma="&amp;LEFT(IF(G23&lt;&gt;"",G23,H23),FIND(".",IF(G23&lt;&gt;"",G23,H23))-1)&amp;"&amp;mb="&amp;MID(IF(G23&lt;&gt;"",G23,H23),FIND(".",IF(G23&lt;&gt;"",G23,H23))+1,99),"Open on MyMapcodes →"),""))</f>
        <v/>
      </c>
      <c r="J23" s="47">
        <f>IF(OR(R23="",AP23&lt;&gt;""),"",ROUND(AN23,6))</f>
        <v/>
      </c>
      <c r="K23" s="47">
        <f>IF(OR(R23="",AP23&lt;&gt;""),"",ROUND(AO23,6))</f>
        <v/>
      </c>
      <c r="L23" s="48">
        <f>IF(R23="","",IF(AP23&lt;&gt;"",AP23,IF(O23="NO CONNECTION","Excel couldn't reach the mapcode service. Click the REFRESH RESULTS box just above the table.",IF(E23="","The mapcode service didn't return a mapcode for this point.",IF(AM23,"Latitude and longitude seemed to be the wrong way round, so they've been swapped. Please check.",IF(AND(AN23=0,AO23=0),"0, 0 is in the sea off West Africa. Please check this is the location you meant.",IF(W23,"Longitude came first, so the order has been switched.",IF(Z23=6,"Converted from degrees, minutes and seconds.",IF(Z23=4,"Converted from degrees and decimal minutes.","")))))))))</f>
        <v/>
      </c>
      <c r="N23" s="49">
        <f>IF(J23="","",MapcodeAPI&amp;"codes/"&amp;SUBSTITUTE(J23&amp;"",MID(1/2,2,1),".")&amp;","&amp;SUBSTITUTE(K23&amp;"",MID(1/2,2,1),"."))&amp;LEFT($B$13,0)</f>
        <v/>
      </c>
      <c r="O23" s="49">
        <f>IF(N23="","",IFERROR(_xlfn.WEBSERVICE(N23),IF(MapcodeAPIBackup="","NO CONNECTION",IFERROR(_xlfn.WEBSERVICE(MapcodeAPIBackup&amp;MID(N23,LEN(MapcodeAPI)+1,999)),"NO CONNECTION"))))</f>
        <v/>
      </c>
      <c r="P23" t="inlineStr">
        <is>
          <t xml:space="preserve"> </t>
        </is>
      </c>
      <c r="R23" s="50">
        <f>IFERROR(IF(AND(TRIM(B23&amp;"")="",TRIM(C23&amp;"")=""),"",TRIM(IF(ISNUMBER(B23),SUBSTITUTE(B23&amp;"",MID(1/2,2,1),"."),B23&amp;"")&amp;IF(TRIM(C23&amp;"")="",""," | "&amp;IF(ISNUMBER(C23),SUBSTITUTE(C23&amp;"",MID(1/2,2,1),"."),C23&amp;"")))),"(error value)")</f>
        <v/>
      </c>
      <c r="S23" s="50">
        <f>IF(R23="","","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"&amp;IFERROR(IF(AND(LEN(R23)-LEN(SUBSTITUTE(R23,"/",""))=1,ISNUMBER(FIND(" ",TRIM(LEFT(R23,FIND("/",R23)-1))))),LEFT(R23,FIND("/",R23)-1),R23),R23)&amp;" ")," "," "),"﻿"," "),"​"," "),"⁠"," ")," "," ")," "," "),CHAR(9)," "),CHAR(10)," "),CHAR(13)," "),"−","-"),"–","-"),"—","-"),"LATITUDE"," "),"LONGITUDE"," "),"COORDINATES"," "),"COORDS"," "),"NORTH"," N "),"SOUTH"," S "),"EAST"," E "),"WEST"," W "),"DEGREES"," "),"DEG"," "),"GPS"," "),"LONG"," "),"LNG"," "),"LON"," "),"LAT"," ")," AND "," "),"&amp;"," ")&amp;" ")</f>
        <v/>
      </c>
      <c r="T23" s="50">
        <f>IF(S23="","",IF(LEN(S23)-LEN(SUBSTITUTE(S23,".",""))&gt;0,SUBSTITUTE(S23,","," "),IF(LEN(S23)-LEN(SUBSTITUTE(S23,",",""))=3,SUBSTITUTE(SUBSTITUTE(S23,",",";",2),",","."),IF(LEN(S23)-LEN(SUBSTITUTE(S23,",",""))=2,SUBSTITUTE(S23,",","."),SUBSTITUTE(S23,","," ")))))</f>
        <v/>
      </c>
      <c r="U23" s="50">
        <f>IF(ISNUMBER(FIND("S",T23)),-1,IF(ISNUMBER(FIND("N",T23)),1,0))</f>
        <v/>
      </c>
      <c r="V23" s="50">
        <f>IF(ISNUMBER(FIND("W",T23)),-1,IF(ISNUMBER(FIND("E",T23)),1,0))</f>
        <v/>
      </c>
      <c r="W23" s="50">
        <f>AND(MIN(IFERROR(FIND("N",T23),999),IFERROR(FIND("S",T23),999))&lt;999,MIN(IFERROR(FIND("E",T23),999),IFERROR(FIND("W",T23),999))&lt;999,MIN(IFERROR(FIND("E",T23),999),IFERROR(FIND("W",T23),999))&lt;MIN(IFERROR(FIND("N",T23),999),IFERROR(FIND("S",T23),999)))</f>
        <v/>
      </c>
      <c r="X23" s="50">
        <f>IF(T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 "),"º"," "),"˚"," "),"'"," "),CHAR(34)," "),"′"," "),"’"," "),"‘"," "),"″"," "),"”"," "),"“"," "),"("," "),")"," "),"["," "),"]"," "),"{"," "),"}"," "),";"," "),"|"," "),"/"," "),"\"," "),":"," "),"="," "),"*"," "),","," "),"N"," "),"S"," "),"E"," "),"W"," "),"_"," ")))</f>
        <v/>
      </c>
      <c r="Y23" s="50">
        <f>IF(X23="","",SUBSTITUTE(SUBSTITUTE(SUBSTITUTE(SUBSTITUTE(SUBSTITUTE(SUBSTITUTE(SUBSTITUTE(SUBSTITUTE(SUBSTITUTE(SUBSTITUTE(SUBSTITUTE(SUBSTITUTE(SUBSTITUTE(X23,"0",""),"1",""),"2",""),"3",""),"4",""),"5",""),"6",""),"7",""),"8",""),"9",""),".",""),"-","")," ",""))</f>
        <v/>
      </c>
      <c r="Z23" s="50">
        <f>IF(X23="",0,LEN(X23)-LEN(SUBSTITUTE(X23," ",""))+1)</f>
        <v/>
      </c>
      <c r="AA23" s="50">
        <f>IF(Z23&lt;1,"",IFERROR(VALUE(SUBSTITUTE(TRIM(MID(SUBSTITUTE(X23," ",REPT(" ",60)),1,60)),".",MID(1/2,2,1))),""))</f>
        <v/>
      </c>
      <c r="AB23" s="50">
        <f>IF(Z23&lt;2,"",IFERROR(VALUE(SUBSTITUTE(TRIM(MID(SUBSTITUTE(X23," ",REPT(" ",60)),61,60)),".",MID(1/2,2,1))),""))</f>
        <v/>
      </c>
      <c r="AC23" s="50">
        <f>IF(Z23&lt;3,"",IFERROR(VALUE(SUBSTITUTE(TRIM(MID(SUBSTITUTE(X23," ",REPT(" ",60)),121,60)),".",MID(1/2,2,1))),""))</f>
        <v/>
      </c>
      <c r="AD23" s="50">
        <f>IF(Z23&lt;4,"",IFERROR(VALUE(SUBSTITUTE(TRIM(MID(SUBSTITUTE(X23," ",REPT(" ",60)),181,60)),".",MID(1/2,2,1))),""))</f>
        <v/>
      </c>
      <c r="AE23" s="50">
        <f>IF(Z23&lt;5,"",IFERROR(VALUE(SUBSTITUTE(TRIM(MID(SUBSTITUTE(X23," ",REPT(" ",60)),241,60)),".",MID(1/2,2,1))),""))</f>
        <v/>
      </c>
      <c r="AF23" s="50">
        <f>IF(Z23&lt;6,"",IFERROR(VALUE(SUBSTITUTE(TRIM(MID(SUBSTITUTE(X23," ",REPT(" ",60)),301,60)),".",MID(1/2,2,1))),""))</f>
        <v/>
      </c>
      <c r="AG23" s="50">
        <f>IFERROR(IF(Z23=2,AA23,IF(Z23=4,IF(AA23&lt;0,-1,1)*(ABS(AA23)+AB23/60),IF(Z23=6,IF(AA23&lt;0,-1,1)*(ABS(AA23)+AB23/60+AC23/3600),""))),"")</f>
        <v/>
      </c>
      <c r="AH23" s="50">
        <f>IFERROR(IF(Z23=2,AB23,IF(Z23=4,IF(AC23&lt;0,-1,1)*(ABS(AC23)+AD23/60),IF(Z23=6,IF(AD23&lt;0,-1,1)*(ABS(AD23)+AE23/60+AF23/3600),""))),"")</f>
        <v/>
      </c>
      <c r="AI23" s="50">
        <f>IF(W23,AH23,AG23)</f>
        <v/>
      </c>
      <c r="AJ23" s="50">
        <f>IF(W23,AG23,AH23)</f>
        <v/>
      </c>
      <c r="AK23" s="50">
        <f>IFERROR(IF(U23=0,AI23,U23*ABS(AI23)),"")</f>
        <v/>
      </c>
      <c r="AL23" s="50">
        <f>IFERROR(IF(V23=0,AJ23,V23*ABS(AJ23)),"")</f>
        <v/>
      </c>
      <c r="AM23" s="50">
        <f>IFERROR(AND(U23=0,V23=0,ABS(AK23)&gt;90,ABS(AK23)&lt;=180,ABS(AL23)&lt;=90),FALSE)</f>
        <v/>
      </c>
      <c r="AN23" s="50">
        <f>IF(AM23,AL23,AK23)</f>
        <v/>
      </c>
      <c r="AO23" s="50">
        <f>IF(AM23,AK23,AL23)</f>
        <v/>
      </c>
      <c r="AP23" s="50">
        <f>IF(R23="","",IF(Y23&lt;&gt;"","Contains words or symbols that aren't part of a coordinate.",IF(NOT(OR(Z23=2,Z23=4,Z23=6)),"Couldn't find a latitude and a longitude ("&amp;Z23&amp;IF(Z23=1," number"," numbers")&amp;" found).",IF(COUNT(AA23:AF23)&lt;&gt;Z23,"Some of the numbers couldn't be read.",IF(OR(AND(Z23=4,OR(AB23&lt;0,AB23&gt;=60,AD23&lt;0,AD23&gt;=60)),AND(Z23=6,OR(AB23&lt;0,AB23&gt;=60,AC23&lt;0,AC23&gt;=60,AE23&lt;0,AE23&gt;=60,AF23&lt;0,AF23&gt;=60))),"Minutes and seconds must be between 0 and 60.",IF(OR(ABS(AN23)&gt;90,ABS(AO23)&gt;180),"Out of range: latitude must be between -90 and 90, and longitude between -180 and 180.",""))))))</f>
        <v/>
      </c>
    </row>
    <row r="24">
      <c r="B24" s="44" t="n"/>
      <c r="C24" s="44" t="n"/>
      <c r="D24" s="45">
        <f>IF(R24="","",IF(AP24&lt;&gt;"","NOT VALID GPS COORDINATES",IF(O24="NO CONNECTION","NO CONNECTION",IF(E24="","NOT FOUND",IF(OR(AM24,AND(AN24=0,AO24=0)),"CONVERTED – PLEASE CHECK","CONVERTED")))))</f>
        <v/>
      </c>
      <c r="E24" s="45">
        <f>IF(OR(O24="",O24="NO CONNECTION"),"",IFERROR(_xlfn.FILTERXML(O24,"//local/territory")&amp;" "&amp;_xlfn.FILTERXML(O24,"//local/mapcode"),IFERROR(_xlfn.FILTERXML(O24,"//international/mapcode"),"")))</f>
        <v/>
      </c>
      <c r="F24" s="46">
        <f>IF(E24="","",IFERROR(_xlfn.FILTERXML(O24,"//local/territory"),""))</f>
        <v/>
      </c>
      <c r="G24" s="46">
        <f>IF(E24="","",IFERROR(_xlfn.FILTERXML(O24,"//local/mapcode"),""))</f>
        <v/>
      </c>
      <c r="H24" s="46">
        <f>IF(E24="","",IFERROR(_xlfn.FILTERXML(O24,"//international/mapcode"),""))</f>
        <v/>
      </c>
      <c r="I24" s="46">
        <f>IF(E24="","",IFERROR(HYPERLINK("https://www.mymapcodes.com/go/?t="&amp;IF(G24&lt;&gt;"",F24,"AAA")&amp;"&amp;ma="&amp;LEFT(IF(G24&lt;&gt;"",G24,H24),FIND(".",IF(G24&lt;&gt;"",G24,H24))-1)&amp;"&amp;mb="&amp;MID(IF(G24&lt;&gt;"",G24,H24),FIND(".",IF(G24&lt;&gt;"",G24,H24))+1,99),"Open on MyMapcodes →"),""))</f>
        <v/>
      </c>
      <c r="J24" s="47">
        <f>IF(OR(R24="",AP24&lt;&gt;""),"",ROUND(AN24,6))</f>
        <v/>
      </c>
      <c r="K24" s="47">
        <f>IF(OR(R24="",AP24&lt;&gt;""),"",ROUND(AO24,6))</f>
        <v/>
      </c>
      <c r="L24" s="48">
        <f>IF(R24="","",IF(AP24&lt;&gt;"",AP24,IF(O24="NO CONNECTION","Excel couldn't reach the mapcode service. Click the REFRESH RESULTS box just above the table.",IF(E24="","The mapcode service didn't return a mapcode for this point.",IF(AM24,"Latitude and longitude seemed to be the wrong way round, so they've been swapped. Please check.",IF(AND(AN24=0,AO24=0),"0, 0 is in the sea off West Africa. Please check this is the location you meant.",IF(W24,"Longitude came first, so the order has been switched.",IF(Z24=6,"Converted from degrees, minutes and seconds.",IF(Z24=4,"Converted from degrees and decimal minutes.","")))))))))</f>
        <v/>
      </c>
      <c r="N24" s="49">
        <f>IF(J24="","",MapcodeAPI&amp;"codes/"&amp;SUBSTITUTE(J24&amp;"",MID(1/2,2,1),".")&amp;","&amp;SUBSTITUTE(K24&amp;"",MID(1/2,2,1),"."))&amp;LEFT($B$13,0)</f>
        <v/>
      </c>
      <c r="O24" s="49">
        <f>IF(N24="","",IFERROR(_xlfn.WEBSERVICE(N24),IF(MapcodeAPIBackup="","NO CONNECTION",IFERROR(_xlfn.WEBSERVICE(MapcodeAPIBackup&amp;MID(N24,LEN(MapcodeAPI)+1,999)),"NO CONNECTION"))))</f>
        <v/>
      </c>
      <c r="P24" t="inlineStr">
        <is>
          <t xml:space="preserve"> </t>
        </is>
      </c>
      <c r="R24" s="50">
        <f>IFERROR(IF(AND(TRIM(B24&amp;"")="",TRIM(C24&amp;"")=""),"",TRIM(IF(ISNUMBER(B24),SUBSTITUTE(B24&amp;"",MID(1/2,2,1),"."),B24&amp;"")&amp;IF(TRIM(C24&amp;"")="",""," | "&amp;IF(ISNUMBER(C24),SUBSTITUTE(C24&amp;"",MID(1/2,2,1),"."),C24&amp;"")))),"(error value)")</f>
        <v/>
      </c>
      <c r="S24" s="50">
        <f>IF(R24="","","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"&amp;IFERROR(IF(AND(LEN(R24)-LEN(SUBSTITUTE(R24,"/",""))=1,ISNUMBER(FIND(" ",TRIM(LEFT(R24,FIND("/",R24)-1))))),LEFT(R24,FIND("/",R24)-1),R24),R24)&amp;" ")," "," "),"﻿"," "),"​"," "),"⁠"," ")," "," ")," "," "),CHAR(9)," "),CHAR(10)," "),CHAR(13)," "),"−","-"),"–","-"),"—","-"),"LATITUDE"," "),"LONGITUDE"," "),"COORDINATES"," "),"COORDS"," "),"NORTH"," N "),"SOUTH"," S "),"EAST"," E "),"WEST"," W "),"DEGREES"," "),"DEG"," "),"GPS"," "),"LONG"," "),"LNG"," "),"LON"," "),"LAT"," ")," AND "," "),"&amp;"," ")&amp;" ")</f>
        <v/>
      </c>
      <c r="T24" s="50">
        <f>IF(S24="","",IF(LEN(S24)-LEN(SUBSTITUTE(S24,".",""))&gt;0,SUBSTITUTE(S24,","," "),IF(LEN(S24)-LEN(SUBSTITUTE(S24,",",""))=3,SUBSTITUTE(SUBSTITUTE(S24,",",";",2),",","."),IF(LEN(S24)-LEN(SUBSTITUTE(S24,",",""))=2,SUBSTITUTE(S24,",","."),SUBSTITUTE(S24,","," ")))))</f>
        <v/>
      </c>
      <c r="U24" s="50">
        <f>IF(ISNUMBER(FIND("S",T24)),-1,IF(ISNUMBER(FIND("N",T24)),1,0))</f>
        <v/>
      </c>
      <c r="V24" s="50">
        <f>IF(ISNUMBER(FIND("W",T24)),-1,IF(ISNUMBER(FIND("E",T24)),1,0))</f>
        <v/>
      </c>
      <c r="W24" s="50">
        <f>AND(MIN(IFERROR(FIND("N",T24),999),IFERROR(FIND("S",T24),999))&lt;999,MIN(IFERROR(FIND("E",T24),999),IFERROR(FIND("W",T24),999))&lt;999,MIN(IFERROR(FIND("E",T24),999),IFERROR(FIND("W",T24),999))&lt;MIN(IFERROR(FIND("N",T24),999),IFERROR(FIND("S",T24),999)))</f>
        <v/>
      </c>
      <c r="X24" s="50">
        <f>IF(T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 "),"º"," "),"˚"," "),"'"," "),CHAR(34)," "),"′"," "),"’"," "),"‘"," "),"″"," "),"”"," "),"“"," "),"("," "),")"," "),"["," "),"]"," "),"{"," "),"}"," "),";"," "),"|"," "),"/"," "),"\"," "),":"," "),"="," "),"*"," "),","," "),"N"," "),"S"," "),"E"," "),"W"," "),"_"," ")))</f>
        <v/>
      </c>
      <c r="Y24" s="50">
        <f>IF(X24="","",SUBSTITUTE(SUBSTITUTE(SUBSTITUTE(SUBSTITUTE(SUBSTITUTE(SUBSTITUTE(SUBSTITUTE(SUBSTITUTE(SUBSTITUTE(SUBSTITUTE(SUBSTITUTE(SUBSTITUTE(SUBSTITUTE(X24,"0",""),"1",""),"2",""),"3",""),"4",""),"5",""),"6",""),"7",""),"8",""),"9",""),".",""),"-","")," ",""))</f>
        <v/>
      </c>
      <c r="Z24" s="50">
        <f>IF(X24="",0,LEN(X24)-LEN(SUBSTITUTE(X24," ",""))+1)</f>
        <v/>
      </c>
      <c r="AA24" s="50">
        <f>IF(Z24&lt;1,"",IFERROR(VALUE(SUBSTITUTE(TRIM(MID(SUBSTITUTE(X24," ",REPT(" ",60)),1,60)),".",MID(1/2,2,1))),""))</f>
        <v/>
      </c>
      <c r="AB24" s="50">
        <f>IF(Z24&lt;2,"",IFERROR(VALUE(SUBSTITUTE(TRIM(MID(SUBSTITUTE(X24," ",REPT(" ",60)),61,60)),".",MID(1/2,2,1))),""))</f>
        <v/>
      </c>
      <c r="AC24" s="50">
        <f>IF(Z24&lt;3,"",IFERROR(VALUE(SUBSTITUTE(TRIM(MID(SUBSTITUTE(X24," ",REPT(" ",60)),121,60)),".",MID(1/2,2,1))),""))</f>
        <v/>
      </c>
      <c r="AD24" s="50">
        <f>IF(Z24&lt;4,"",IFERROR(VALUE(SUBSTITUTE(TRIM(MID(SUBSTITUTE(X24," ",REPT(" ",60)),181,60)),".",MID(1/2,2,1))),""))</f>
        <v/>
      </c>
      <c r="AE24" s="50">
        <f>IF(Z24&lt;5,"",IFERROR(VALUE(SUBSTITUTE(TRIM(MID(SUBSTITUTE(X24," ",REPT(" ",60)),241,60)),".",MID(1/2,2,1))),""))</f>
        <v/>
      </c>
      <c r="AF24" s="50">
        <f>IF(Z24&lt;6,"",IFERROR(VALUE(SUBSTITUTE(TRIM(MID(SUBSTITUTE(X24," ",REPT(" ",60)),301,60)),".",MID(1/2,2,1))),""))</f>
        <v/>
      </c>
      <c r="AG24" s="50">
        <f>IFERROR(IF(Z24=2,AA24,IF(Z24=4,IF(AA24&lt;0,-1,1)*(ABS(AA24)+AB24/60),IF(Z24=6,IF(AA24&lt;0,-1,1)*(ABS(AA24)+AB24/60+AC24/3600),""))),"")</f>
        <v/>
      </c>
      <c r="AH24" s="50">
        <f>IFERROR(IF(Z24=2,AB24,IF(Z24=4,IF(AC24&lt;0,-1,1)*(ABS(AC24)+AD24/60),IF(Z24=6,IF(AD24&lt;0,-1,1)*(ABS(AD24)+AE24/60+AF24/3600),""))),"")</f>
        <v/>
      </c>
      <c r="AI24" s="50">
        <f>IF(W24,AH24,AG24)</f>
        <v/>
      </c>
      <c r="AJ24" s="50">
        <f>IF(W24,AG24,AH24)</f>
        <v/>
      </c>
      <c r="AK24" s="50">
        <f>IFERROR(IF(U24=0,AI24,U24*ABS(AI24)),"")</f>
        <v/>
      </c>
      <c r="AL24" s="50">
        <f>IFERROR(IF(V24=0,AJ24,V24*ABS(AJ24)),"")</f>
        <v/>
      </c>
      <c r="AM24" s="50">
        <f>IFERROR(AND(U24=0,V24=0,ABS(AK24)&gt;90,ABS(AK24)&lt;=180,ABS(AL24)&lt;=90),FALSE)</f>
        <v/>
      </c>
      <c r="AN24" s="50">
        <f>IF(AM24,AL24,AK24)</f>
        <v/>
      </c>
      <c r="AO24" s="50">
        <f>IF(AM24,AK24,AL24)</f>
        <v/>
      </c>
      <c r="AP24" s="50">
        <f>IF(R24="","",IF(Y24&lt;&gt;"","Contains words or symbols that aren't part of a coordinate.",IF(NOT(OR(Z24=2,Z24=4,Z24=6)),"Couldn't find a latitude and a longitude ("&amp;Z24&amp;IF(Z24=1," number"," numbers")&amp;" found).",IF(COUNT(AA24:AF24)&lt;&gt;Z24,"Some of the numbers couldn't be read.",IF(OR(AND(Z24=4,OR(AB24&lt;0,AB24&gt;=60,AD24&lt;0,AD24&gt;=60)),AND(Z24=6,OR(AB24&lt;0,AB24&gt;=60,AC24&lt;0,AC24&gt;=60,AE24&lt;0,AE24&gt;=60,AF24&lt;0,AF24&gt;=60))),"Minutes and seconds must be between 0 and 60.",IF(OR(ABS(AN24)&gt;90,ABS(AO24)&gt;180),"Out of range: latitude must be between -90 and 90, and longitude between -180 and 180.",""))))))</f>
        <v/>
      </c>
    </row>
    <row r="25">
      <c r="B25" s="44" t="n"/>
      <c r="C25" s="44" t="n"/>
      <c r="D25" s="45">
        <f>IF(R25="","",IF(AP25&lt;&gt;"","NOT VALID GPS COORDINATES",IF(O25="NO CONNECTION","NO CONNECTION",IF(E25="","NOT FOUND",IF(OR(AM25,AND(AN25=0,AO25=0)),"CONVERTED – PLEASE CHECK","CONVERTED")))))</f>
        <v/>
      </c>
      <c r="E25" s="45">
        <f>IF(OR(O25="",O25="NO CONNECTION"),"",IFERROR(_xlfn.FILTERXML(O25,"//local/territory")&amp;" "&amp;_xlfn.FILTERXML(O25,"//local/mapcode"),IFERROR(_xlfn.FILTERXML(O25,"//international/mapcode"),"")))</f>
        <v/>
      </c>
      <c r="F25" s="46">
        <f>IF(E25="","",IFERROR(_xlfn.FILTERXML(O25,"//local/territory"),""))</f>
        <v/>
      </c>
      <c r="G25" s="46">
        <f>IF(E25="","",IFERROR(_xlfn.FILTERXML(O25,"//local/mapcode"),""))</f>
        <v/>
      </c>
      <c r="H25" s="46">
        <f>IF(E25="","",IFERROR(_xlfn.FILTERXML(O25,"//international/mapcode"),""))</f>
        <v/>
      </c>
      <c r="I25" s="46">
        <f>IF(E25="","",IFERROR(HYPERLINK("https://www.mymapcodes.com/go/?t="&amp;IF(G25&lt;&gt;"",F25,"AAA")&amp;"&amp;ma="&amp;LEFT(IF(G25&lt;&gt;"",G25,H25),FIND(".",IF(G25&lt;&gt;"",G25,H25))-1)&amp;"&amp;mb="&amp;MID(IF(G25&lt;&gt;"",G25,H25),FIND(".",IF(G25&lt;&gt;"",G25,H25))+1,99),"Open on MyMapcodes →"),""))</f>
        <v/>
      </c>
      <c r="J25" s="47">
        <f>IF(OR(R25="",AP25&lt;&gt;""),"",ROUND(AN25,6))</f>
        <v/>
      </c>
      <c r="K25" s="47">
        <f>IF(OR(R25="",AP25&lt;&gt;""),"",ROUND(AO25,6))</f>
        <v/>
      </c>
      <c r="L25" s="48">
        <f>IF(R25="","",IF(AP25&lt;&gt;"",AP25,IF(O25="NO CONNECTION","Excel couldn't reach the mapcode service. Click the REFRESH RESULTS box just above the table.",IF(E25="","The mapcode service didn't return a mapcode for this point.",IF(AM25,"Latitude and longitude seemed to be the wrong way round, so they've been swapped. Please check.",IF(AND(AN25=0,AO25=0),"0, 0 is in the sea off West Africa. Please check this is the location you meant.",IF(W25,"Longitude came first, so the order has been switched.",IF(Z25=6,"Converted from degrees, minutes and seconds.",IF(Z25=4,"Converted from degrees and decimal minutes.","")))))))))</f>
        <v/>
      </c>
      <c r="N25" s="49">
        <f>IF(J25="","",MapcodeAPI&amp;"codes/"&amp;SUBSTITUTE(J25&amp;"",MID(1/2,2,1),".")&amp;","&amp;SUBSTITUTE(K25&amp;"",MID(1/2,2,1),"."))&amp;LEFT($B$13,0)</f>
        <v/>
      </c>
      <c r="O25" s="49">
        <f>IF(N25="","",IFERROR(_xlfn.WEBSERVICE(N25),IF(MapcodeAPIBackup="","NO CONNECTION",IFERROR(_xlfn.WEBSERVICE(MapcodeAPIBackup&amp;MID(N25,LEN(MapcodeAPI)+1,999)),"NO CONNECTION"))))</f>
        <v/>
      </c>
      <c r="P25" t="inlineStr">
        <is>
          <t xml:space="preserve"> </t>
        </is>
      </c>
      <c r="R25" s="50">
        <f>IFERROR(IF(AND(TRIM(B25&amp;"")="",TRIM(C25&amp;"")=""),"",TRIM(IF(ISNUMBER(B25),SUBSTITUTE(B25&amp;"",MID(1/2,2,1),"."),B25&amp;"")&amp;IF(TRIM(C25&amp;"")="",""," | "&amp;IF(ISNUMBER(C25),SUBSTITUTE(C25&amp;"",MID(1/2,2,1),"."),C25&amp;"")))),"(error value)")</f>
        <v/>
      </c>
      <c r="S25" s="50">
        <f>IF(R25="","","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"&amp;IFERROR(IF(AND(LEN(R25)-LEN(SUBSTITUTE(R25,"/",""))=1,ISNUMBER(FIND(" ",TRIM(LEFT(R25,FIND("/",R25)-1))))),LEFT(R25,FIND("/",R25)-1),R25),R25)&amp;" ")," "," "),"﻿"," "),"​"," "),"⁠"," ")," "," ")," "," "),CHAR(9)," "),CHAR(10)," "),CHAR(13)," "),"−","-"),"–","-"),"—","-"),"LATITUDE"," "),"LONGITUDE"," "),"COORDINATES"," "),"COORDS"," "),"NORTH"," N "),"SOUTH"," S "),"EAST"," E "),"WEST"," W "),"DEGREES"," "),"DEG"," "),"GPS"," "),"LONG"," "),"LNG"," "),"LON"," "),"LAT"," ")," AND "," "),"&amp;"," ")&amp;" ")</f>
        <v/>
      </c>
      <c r="T25" s="50">
        <f>IF(S25="","",IF(LEN(S25)-LEN(SUBSTITUTE(S25,".",""))&gt;0,SUBSTITUTE(S25,","," "),IF(LEN(S25)-LEN(SUBSTITUTE(S25,",",""))=3,SUBSTITUTE(SUBSTITUTE(S25,",",";",2),",","."),IF(LEN(S25)-LEN(SUBSTITUTE(S25,",",""))=2,SUBSTITUTE(S25,",","."),SUBSTITUTE(S25,","," ")))))</f>
        <v/>
      </c>
      <c r="U25" s="50">
        <f>IF(ISNUMBER(FIND("S",T25)),-1,IF(ISNUMBER(FIND("N",T25)),1,0))</f>
        <v/>
      </c>
      <c r="V25" s="50">
        <f>IF(ISNUMBER(FIND("W",T25)),-1,IF(ISNUMBER(FIND("E",T25)),1,0))</f>
        <v/>
      </c>
      <c r="W25" s="50">
        <f>AND(MIN(IFERROR(FIND("N",T25),999),IFERROR(FIND("S",T25),999))&lt;999,MIN(IFERROR(FIND("E",T25),999),IFERROR(FIND("W",T25),999))&lt;999,MIN(IFERROR(FIND("E",T25),999),IFERROR(FIND("W",T25),999))&lt;MIN(IFERROR(FIND("N",T25),999),IFERROR(FIND("S",T25),999)))</f>
        <v/>
      </c>
      <c r="X25" s="50">
        <f>IF(T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 "),"º"," "),"˚"," "),"'"," "),CHAR(34)," "),"′"," "),"’"," "),"‘"," "),"″"," "),"”"," "),"“"," "),"("," "),")"," "),"["," "),"]"," "),"{"," "),"}"," "),";"," "),"|"," "),"/"," "),"\"," "),":"," "),"="," "),"*"," "),","," "),"N"," "),"S"," "),"E"," "),"W"," "),"_"," ")))</f>
        <v/>
      </c>
      <c r="Y25" s="50">
        <f>IF(X25="","",SUBSTITUTE(SUBSTITUTE(SUBSTITUTE(SUBSTITUTE(SUBSTITUTE(SUBSTITUTE(SUBSTITUTE(SUBSTITUTE(SUBSTITUTE(SUBSTITUTE(SUBSTITUTE(SUBSTITUTE(SUBSTITUTE(X25,"0",""),"1",""),"2",""),"3",""),"4",""),"5",""),"6",""),"7",""),"8",""),"9",""),".",""),"-","")," ",""))</f>
        <v/>
      </c>
      <c r="Z25" s="50">
        <f>IF(X25="",0,LEN(X25)-LEN(SUBSTITUTE(X25," ",""))+1)</f>
        <v/>
      </c>
      <c r="AA25" s="50">
        <f>IF(Z25&lt;1,"",IFERROR(VALUE(SUBSTITUTE(TRIM(MID(SUBSTITUTE(X25," ",REPT(" ",60)),1,60)),".",MID(1/2,2,1))),""))</f>
        <v/>
      </c>
      <c r="AB25" s="50">
        <f>IF(Z25&lt;2,"",IFERROR(VALUE(SUBSTITUTE(TRIM(MID(SUBSTITUTE(X25," ",REPT(" ",60)),61,60)),".",MID(1/2,2,1))),""))</f>
        <v/>
      </c>
      <c r="AC25" s="50">
        <f>IF(Z25&lt;3,"",IFERROR(VALUE(SUBSTITUTE(TRIM(MID(SUBSTITUTE(X25," ",REPT(" ",60)),121,60)),".",MID(1/2,2,1))),""))</f>
        <v/>
      </c>
      <c r="AD25" s="50">
        <f>IF(Z25&lt;4,"",IFERROR(VALUE(SUBSTITUTE(TRIM(MID(SUBSTITUTE(X25," ",REPT(" ",60)),181,60)),".",MID(1/2,2,1))),""))</f>
        <v/>
      </c>
      <c r="AE25" s="50">
        <f>IF(Z25&lt;5,"",IFERROR(VALUE(SUBSTITUTE(TRIM(MID(SUBSTITUTE(X25," ",REPT(" ",60)),241,60)),".",MID(1/2,2,1))),""))</f>
        <v/>
      </c>
      <c r="AF25" s="50">
        <f>IF(Z25&lt;6,"",IFERROR(VALUE(SUBSTITUTE(TRIM(MID(SUBSTITUTE(X25," ",REPT(" ",60)),301,60)),".",MID(1/2,2,1))),""))</f>
        <v/>
      </c>
      <c r="AG25" s="50">
        <f>IFERROR(IF(Z25=2,AA25,IF(Z25=4,IF(AA25&lt;0,-1,1)*(ABS(AA25)+AB25/60),IF(Z25=6,IF(AA25&lt;0,-1,1)*(ABS(AA25)+AB25/60+AC25/3600),""))),"")</f>
        <v/>
      </c>
      <c r="AH25" s="50">
        <f>IFERROR(IF(Z25=2,AB25,IF(Z25=4,IF(AC25&lt;0,-1,1)*(ABS(AC25)+AD25/60),IF(Z25=6,IF(AD25&lt;0,-1,1)*(ABS(AD25)+AE25/60+AF25/3600),""))),"")</f>
        <v/>
      </c>
      <c r="AI25" s="50">
        <f>IF(W25,AH25,AG25)</f>
        <v/>
      </c>
      <c r="AJ25" s="50">
        <f>IF(W25,AG25,AH25)</f>
        <v/>
      </c>
      <c r="AK25" s="50">
        <f>IFERROR(IF(U25=0,AI25,U25*ABS(AI25)),"")</f>
        <v/>
      </c>
      <c r="AL25" s="50">
        <f>IFERROR(IF(V25=0,AJ25,V25*ABS(AJ25)),"")</f>
        <v/>
      </c>
      <c r="AM25" s="50">
        <f>IFERROR(AND(U25=0,V25=0,ABS(AK25)&gt;90,ABS(AK25)&lt;=180,ABS(AL25)&lt;=90),FALSE)</f>
        <v/>
      </c>
      <c r="AN25" s="50">
        <f>IF(AM25,AL25,AK25)</f>
        <v/>
      </c>
      <c r="AO25" s="50">
        <f>IF(AM25,AK25,AL25)</f>
        <v/>
      </c>
      <c r="AP25" s="50">
        <f>IF(R25="","",IF(Y25&lt;&gt;"","Contains words or symbols that aren't part of a coordinate.",IF(NOT(OR(Z25=2,Z25=4,Z25=6)),"Couldn't find a latitude and a longitude ("&amp;Z25&amp;IF(Z25=1," number"," numbers")&amp;" found).",IF(COUNT(AA25:AF25)&lt;&gt;Z25,"Some of the numbers couldn't be read.",IF(OR(AND(Z25=4,OR(AB25&lt;0,AB25&gt;=60,AD25&lt;0,AD25&gt;=60)),AND(Z25=6,OR(AB25&lt;0,AB25&gt;=60,AC25&lt;0,AC25&gt;=60,AE25&lt;0,AE25&gt;=60,AF25&lt;0,AF25&gt;=60))),"Minutes and seconds must be between 0 and 60.",IF(OR(ABS(AN25)&gt;90,ABS(AO25)&gt;180),"Out of range: latitude must be between -90 and 90, and longitude between -180 and 180.",""))))))</f>
        <v/>
      </c>
    </row>
    <row r="26">
      <c r="B26" s="44" t="n"/>
      <c r="C26" s="44" t="n"/>
      <c r="D26" s="45">
        <f>IF(R26="","",IF(AP26&lt;&gt;"","NOT VALID GPS COORDINATES",IF(O26="NO CONNECTION","NO CONNECTION",IF(E26="","NOT FOUND",IF(OR(AM26,AND(AN26=0,AO26=0)),"CONVERTED – PLEASE CHECK","CONVERTED")))))</f>
        <v/>
      </c>
      <c r="E26" s="45">
        <f>IF(OR(O26="",O26="NO CONNECTION"),"",IFERROR(_xlfn.FILTERXML(O26,"//local/territory")&amp;" "&amp;_xlfn.FILTERXML(O26,"//local/mapcode"),IFERROR(_xlfn.FILTERXML(O26,"//international/mapcode"),"")))</f>
        <v/>
      </c>
      <c r="F26" s="46">
        <f>IF(E26="","",IFERROR(_xlfn.FILTERXML(O26,"//local/territory"),""))</f>
        <v/>
      </c>
      <c r="G26" s="46">
        <f>IF(E26="","",IFERROR(_xlfn.FILTERXML(O26,"//local/mapcode"),""))</f>
        <v/>
      </c>
      <c r="H26" s="46">
        <f>IF(E26="","",IFERROR(_xlfn.FILTERXML(O26,"//international/mapcode"),""))</f>
        <v/>
      </c>
      <c r="I26" s="46">
        <f>IF(E26="","",IFERROR(HYPERLINK("https://www.mymapcodes.com/go/?t="&amp;IF(G26&lt;&gt;"",F26,"AAA")&amp;"&amp;ma="&amp;LEFT(IF(G26&lt;&gt;"",G26,H26),FIND(".",IF(G26&lt;&gt;"",G26,H26))-1)&amp;"&amp;mb="&amp;MID(IF(G26&lt;&gt;"",G26,H26),FIND(".",IF(G26&lt;&gt;"",G26,H26))+1,99),"Open on MyMapcodes →"),""))</f>
        <v/>
      </c>
      <c r="J26" s="47">
        <f>IF(OR(R26="",AP26&lt;&gt;""),"",ROUND(AN26,6))</f>
        <v/>
      </c>
      <c r="K26" s="47">
        <f>IF(OR(R26="",AP26&lt;&gt;""),"",ROUND(AO26,6))</f>
        <v/>
      </c>
      <c r="L26" s="48">
        <f>IF(R26="","",IF(AP26&lt;&gt;"",AP26,IF(O26="NO CONNECTION","Excel couldn't reach the mapcode service. Click the REFRESH RESULTS box just above the table.",IF(E26="","The mapcode service didn't return a mapcode for this point.",IF(AM26,"Latitude and longitude seemed to be the wrong way round, so they've been swapped. Please check.",IF(AND(AN26=0,AO26=0),"0, 0 is in the sea off West Africa. Please check this is the location you meant.",IF(W26,"Longitude came first, so the order has been switched.",IF(Z26=6,"Converted from degrees, minutes and seconds.",IF(Z26=4,"Converted from degrees and decimal minutes.","")))))))))</f>
        <v/>
      </c>
      <c r="N26" s="49">
        <f>IF(J26="","",MapcodeAPI&amp;"codes/"&amp;SUBSTITUTE(J26&amp;"",MID(1/2,2,1),".")&amp;","&amp;SUBSTITUTE(K26&amp;"",MID(1/2,2,1),"."))&amp;LEFT($B$13,0)</f>
        <v/>
      </c>
      <c r="O26" s="49">
        <f>IF(N26="","",IFERROR(_xlfn.WEBSERVICE(N26),IF(MapcodeAPIBackup="","NO CONNECTION",IFERROR(_xlfn.WEBSERVICE(MapcodeAPIBackup&amp;MID(N26,LEN(MapcodeAPI)+1,999)),"NO CONNECTION"))))</f>
        <v/>
      </c>
      <c r="P26" t="inlineStr">
        <is>
          <t xml:space="preserve"> </t>
        </is>
      </c>
      <c r="R26" s="50">
        <f>IFERROR(IF(AND(TRIM(B26&amp;"")="",TRIM(C26&amp;"")=""),"",TRIM(IF(ISNUMBER(B26),SUBSTITUTE(B26&amp;"",MID(1/2,2,1),"."),B26&amp;"")&amp;IF(TRIM(C26&amp;"")="",""," | "&amp;IF(ISNUMBER(C26),SUBSTITUTE(C26&amp;"",MID(1/2,2,1),"."),C26&amp;"")))),"(error value)")</f>
        <v/>
      </c>
      <c r="S26" s="50">
        <f>IF(R26="","","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"&amp;IFERROR(IF(AND(LEN(R26)-LEN(SUBSTITUTE(R26,"/",""))=1,ISNUMBER(FIND(" ",TRIM(LEFT(R26,FIND("/",R26)-1))))),LEFT(R26,FIND("/",R26)-1),R26),R26)&amp;" ")," "," "),"﻿"," "),"​"," "),"⁠"," ")," "," ")," "," "),CHAR(9)," "),CHAR(10)," "),CHAR(13)," "),"−","-"),"–","-"),"—","-"),"LATITUDE"," "),"LONGITUDE"," "),"COORDINATES"," "),"COORDS"," "),"NORTH"," N "),"SOUTH"," S "),"EAST"," E "),"WEST"," W "),"DEGREES"," "),"DEG"," "),"GPS"," "),"LONG"," "),"LNG"," "),"LON"," "),"LAT"," ")," AND "," "),"&amp;"," ")&amp;" ")</f>
        <v/>
      </c>
      <c r="T26" s="50">
        <f>IF(S26="","",IF(LEN(S26)-LEN(SUBSTITUTE(S26,".",""))&gt;0,SUBSTITUTE(S26,","," "),IF(LEN(S26)-LEN(SUBSTITUTE(S26,",",""))=3,SUBSTITUTE(SUBSTITUTE(S26,",",";",2),",","."),IF(LEN(S26)-LEN(SUBSTITUTE(S26,",",""))=2,SUBSTITUTE(S26,",","."),SUBSTITUTE(S26,","," ")))))</f>
        <v/>
      </c>
      <c r="U26" s="50">
        <f>IF(ISNUMBER(FIND("S",T26)),-1,IF(ISNUMBER(FIND("N",T26)),1,0))</f>
        <v/>
      </c>
      <c r="V26" s="50">
        <f>IF(ISNUMBER(FIND("W",T26)),-1,IF(ISNUMBER(FIND("E",T26)),1,0))</f>
        <v/>
      </c>
      <c r="W26" s="50">
        <f>AND(MIN(IFERROR(FIND("N",T26),999),IFERROR(FIND("S",T26),999))&lt;999,MIN(IFERROR(FIND("E",T26),999),IFERROR(FIND("W",T26),999))&lt;999,MIN(IFERROR(FIND("E",T26),999),IFERROR(FIND("W",T26),999))&lt;MIN(IFERROR(FIND("N",T26),999),IFERROR(FIND("S",T26),999)))</f>
        <v/>
      </c>
      <c r="X26" s="50">
        <f>IF(T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 "),"º"," "),"˚"," "),"'"," "),CHAR(34)," "),"′"," "),"’"," "),"‘"," "),"″"," "),"”"," "),"“"," "),"("," "),")"," "),"["," "),"]"," "),"{"," "),"}"," "),";"," "),"|"," "),"/"," "),"\"," "),":"," "),"="," "),"*"," "),","," "),"N"," "),"S"," "),"E"," "),"W"," "),"_"," ")))</f>
        <v/>
      </c>
      <c r="Y26" s="50">
        <f>IF(X26="","",SUBSTITUTE(SUBSTITUTE(SUBSTITUTE(SUBSTITUTE(SUBSTITUTE(SUBSTITUTE(SUBSTITUTE(SUBSTITUTE(SUBSTITUTE(SUBSTITUTE(SUBSTITUTE(SUBSTITUTE(SUBSTITUTE(X26,"0",""),"1",""),"2",""),"3",""),"4",""),"5",""),"6",""),"7",""),"8",""),"9",""),".",""),"-","")," ",""))</f>
        <v/>
      </c>
      <c r="Z26" s="50">
        <f>IF(X26="",0,LEN(X26)-LEN(SUBSTITUTE(X26," ",""))+1)</f>
        <v/>
      </c>
      <c r="AA26" s="50">
        <f>IF(Z26&lt;1,"",IFERROR(VALUE(SUBSTITUTE(TRIM(MID(SUBSTITUTE(X26," ",REPT(" ",60)),1,60)),".",MID(1/2,2,1))),""))</f>
        <v/>
      </c>
      <c r="AB26" s="50">
        <f>IF(Z26&lt;2,"",IFERROR(VALUE(SUBSTITUTE(TRIM(MID(SUBSTITUTE(X26," ",REPT(" ",60)),61,60)),".",MID(1/2,2,1))),""))</f>
        <v/>
      </c>
      <c r="AC26" s="50">
        <f>IF(Z26&lt;3,"",IFERROR(VALUE(SUBSTITUTE(TRIM(MID(SUBSTITUTE(X26," ",REPT(" ",60)),121,60)),".",MID(1/2,2,1))),""))</f>
        <v/>
      </c>
      <c r="AD26" s="50">
        <f>IF(Z26&lt;4,"",IFERROR(VALUE(SUBSTITUTE(TRIM(MID(SUBSTITUTE(X26," ",REPT(" ",60)),181,60)),".",MID(1/2,2,1))),""))</f>
        <v/>
      </c>
      <c r="AE26" s="50">
        <f>IF(Z26&lt;5,"",IFERROR(VALUE(SUBSTITUTE(TRIM(MID(SUBSTITUTE(X26," ",REPT(" ",60)),241,60)),".",MID(1/2,2,1))),""))</f>
        <v/>
      </c>
      <c r="AF26" s="50">
        <f>IF(Z26&lt;6,"",IFERROR(VALUE(SUBSTITUTE(TRIM(MID(SUBSTITUTE(X26," ",REPT(" ",60)),301,60)),".",MID(1/2,2,1))),""))</f>
        <v/>
      </c>
      <c r="AG26" s="50">
        <f>IFERROR(IF(Z26=2,AA26,IF(Z26=4,IF(AA26&lt;0,-1,1)*(ABS(AA26)+AB26/60),IF(Z26=6,IF(AA26&lt;0,-1,1)*(ABS(AA26)+AB26/60+AC26/3600),""))),"")</f>
        <v/>
      </c>
      <c r="AH26" s="50">
        <f>IFERROR(IF(Z26=2,AB26,IF(Z26=4,IF(AC26&lt;0,-1,1)*(ABS(AC26)+AD26/60),IF(Z26=6,IF(AD26&lt;0,-1,1)*(ABS(AD26)+AE26/60+AF26/3600),""))),"")</f>
        <v/>
      </c>
      <c r="AI26" s="50">
        <f>IF(W26,AH26,AG26)</f>
        <v/>
      </c>
      <c r="AJ26" s="50">
        <f>IF(W26,AG26,AH26)</f>
        <v/>
      </c>
      <c r="AK26" s="50">
        <f>IFERROR(IF(U26=0,AI26,U26*ABS(AI26)),"")</f>
        <v/>
      </c>
      <c r="AL26" s="50">
        <f>IFERROR(IF(V26=0,AJ26,V26*ABS(AJ26)),"")</f>
        <v/>
      </c>
      <c r="AM26" s="50">
        <f>IFERROR(AND(U26=0,V26=0,ABS(AK26)&gt;90,ABS(AK26)&lt;=180,ABS(AL26)&lt;=90),FALSE)</f>
        <v/>
      </c>
      <c r="AN26" s="50">
        <f>IF(AM26,AL26,AK26)</f>
        <v/>
      </c>
      <c r="AO26" s="50">
        <f>IF(AM26,AK26,AL26)</f>
        <v/>
      </c>
      <c r="AP26" s="50">
        <f>IF(R26="","",IF(Y26&lt;&gt;"","Contains words or symbols that aren't part of a coordinate.",IF(NOT(OR(Z26=2,Z26=4,Z26=6)),"Couldn't find a latitude and a longitude ("&amp;Z26&amp;IF(Z26=1," number"," numbers")&amp;" found).",IF(COUNT(AA26:AF26)&lt;&gt;Z26,"Some of the numbers couldn't be read.",IF(OR(AND(Z26=4,OR(AB26&lt;0,AB26&gt;=60,AD26&lt;0,AD26&gt;=60)),AND(Z26=6,OR(AB26&lt;0,AB26&gt;=60,AC26&lt;0,AC26&gt;=60,AE26&lt;0,AE26&gt;=60,AF26&lt;0,AF26&gt;=60))),"Minutes and seconds must be between 0 and 60.",IF(OR(ABS(AN26)&gt;90,ABS(AO26)&gt;180),"Out of range: latitude must be between -90 and 90, and longitude between -180 and 180.",""))))))</f>
        <v/>
      </c>
    </row>
    <row r="27">
      <c r="B27" s="44" t="n"/>
      <c r="C27" s="44" t="n"/>
      <c r="D27" s="45">
        <f>IF(R27="","",IF(AP27&lt;&gt;"","NOT VALID GPS COORDINATES",IF(O27="NO CONNECTION","NO CONNECTION",IF(E27="","NOT FOUND",IF(OR(AM27,AND(AN27=0,AO27=0)),"CONVERTED – PLEASE CHECK","CONVERTED")))))</f>
        <v/>
      </c>
      <c r="E27" s="45">
        <f>IF(OR(O27="",O27="NO CONNECTION"),"",IFERROR(_xlfn.FILTERXML(O27,"//local/territory")&amp;" "&amp;_xlfn.FILTERXML(O27,"//local/mapcode"),IFERROR(_xlfn.FILTERXML(O27,"//international/mapcode"),"")))</f>
        <v/>
      </c>
      <c r="F27" s="46">
        <f>IF(E27="","",IFERROR(_xlfn.FILTERXML(O27,"//local/territory"),""))</f>
        <v/>
      </c>
      <c r="G27" s="46">
        <f>IF(E27="","",IFERROR(_xlfn.FILTERXML(O27,"//local/mapcode"),""))</f>
        <v/>
      </c>
      <c r="H27" s="46">
        <f>IF(E27="","",IFERROR(_xlfn.FILTERXML(O27,"//international/mapcode"),""))</f>
        <v/>
      </c>
      <c r="I27" s="46">
        <f>IF(E27="","",IFERROR(HYPERLINK("https://www.mymapcodes.com/go/?t="&amp;IF(G27&lt;&gt;"",F27,"AAA")&amp;"&amp;ma="&amp;LEFT(IF(G27&lt;&gt;"",G27,H27),FIND(".",IF(G27&lt;&gt;"",G27,H27))-1)&amp;"&amp;mb="&amp;MID(IF(G27&lt;&gt;"",G27,H27),FIND(".",IF(G27&lt;&gt;"",G27,H27))+1,99),"Open on MyMapcodes →"),""))</f>
        <v/>
      </c>
      <c r="J27" s="47">
        <f>IF(OR(R27="",AP27&lt;&gt;""),"",ROUND(AN27,6))</f>
        <v/>
      </c>
      <c r="K27" s="47">
        <f>IF(OR(R27="",AP27&lt;&gt;""),"",ROUND(AO27,6))</f>
        <v/>
      </c>
      <c r="L27" s="48">
        <f>IF(R27="","",IF(AP27&lt;&gt;"",AP27,IF(O27="NO CONNECTION","Excel couldn't reach the mapcode service. Click the REFRESH RESULTS box just above the table.",IF(E27="","The mapcode service didn't return a mapcode for this point.",IF(AM27,"Latitude and longitude seemed to be the wrong way round, so they've been swapped. Please check.",IF(AND(AN27=0,AO27=0),"0, 0 is in the sea off West Africa. Please check this is the location you meant.",IF(W27,"Longitude came first, so the order has been switched.",IF(Z27=6,"Converted from degrees, minutes and seconds.",IF(Z27=4,"Converted from degrees and decimal minutes.","")))))))))</f>
        <v/>
      </c>
      <c r="N27" s="49">
        <f>IF(J27="","",MapcodeAPI&amp;"codes/"&amp;SUBSTITUTE(J27&amp;"",MID(1/2,2,1),".")&amp;","&amp;SUBSTITUTE(K27&amp;"",MID(1/2,2,1),"."))&amp;LEFT($B$13,0)</f>
        <v/>
      </c>
      <c r="O27" s="49">
        <f>IF(N27="","",IFERROR(_xlfn.WEBSERVICE(N27),IF(MapcodeAPIBackup="","NO CONNECTION",IFERROR(_xlfn.WEBSERVICE(MapcodeAPIBackup&amp;MID(N27,LEN(MapcodeAPI)+1,999)),"NO CONNECTION"))))</f>
        <v/>
      </c>
      <c r="P27" t="inlineStr">
        <is>
          <t xml:space="preserve"> </t>
        </is>
      </c>
      <c r="R27" s="50">
        <f>IFERROR(IF(AND(TRIM(B27&amp;"")="",TRIM(C27&amp;"")=""),"",TRIM(IF(ISNUMBER(B27),SUBSTITUTE(B27&amp;"",MID(1/2,2,1),"."),B27&amp;"")&amp;IF(TRIM(C27&amp;"")="",""," | "&amp;IF(ISNUMBER(C27),SUBSTITUTE(C27&amp;"",MID(1/2,2,1),"."),C27&amp;"")))),"(error value)")</f>
        <v/>
      </c>
      <c r="S27" s="50">
        <f>IF(R27="","","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"&amp;IFERROR(IF(AND(LEN(R27)-LEN(SUBSTITUTE(R27,"/",""))=1,ISNUMBER(FIND(" ",TRIM(LEFT(R27,FIND("/",R27)-1))))),LEFT(R27,FIND("/",R27)-1),R27),R27)&amp;" ")," "," "),"﻿"," "),"​"," "),"⁠"," ")," "," ")," "," "),CHAR(9)," "),CHAR(10)," "),CHAR(13)," "),"−","-"),"–","-"),"—","-"),"LATITUDE"," "),"LONGITUDE"," "),"COORDINATES"," "),"COORDS"," "),"NORTH"," N "),"SOUTH"," S "),"EAST"," E "),"WEST"," W "),"DEGREES"," "),"DEG"," "),"GPS"," "),"LONG"," "),"LNG"," "),"LON"," "),"LAT"," ")," AND "," "),"&amp;"," ")&amp;" ")</f>
        <v/>
      </c>
      <c r="T27" s="50">
        <f>IF(S27="","",IF(LEN(S27)-LEN(SUBSTITUTE(S27,".",""))&gt;0,SUBSTITUTE(S27,","," "),IF(LEN(S27)-LEN(SUBSTITUTE(S27,",",""))=3,SUBSTITUTE(SUBSTITUTE(S27,",",";",2),",","."),IF(LEN(S27)-LEN(SUBSTITUTE(S27,",",""))=2,SUBSTITUTE(S27,",","."),SUBSTITUTE(S27,","," ")))))</f>
        <v/>
      </c>
      <c r="U27" s="50">
        <f>IF(ISNUMBER(FIND("S",T27)),-1,IF(ISNUMBER(FIND("N",T27)),1,0))</f>
        <v/>
      </c>
      <c r="V27" s="50">
        <f>IF(ISNUMBER(FIND("W",T27)),-1,IF(ISNUMBER(FIND("E",T27)),1,0))</f>
        <v/>
      </c>
      <c r="W27" s="50">
        <f>AND(MIN(IFERROR(FIND("N",T27),999),IFERROR(FIND("S",T27),999))&lt;999,MIN(IFERROR(FIND("E",T27),999),IFERROR(FIND("W",T27),999))&lt;999,MIN(IFERROR(FIND("E",T27),999),IFERROR(FIND("W",T27),999))&lt;MIN(IFERROR(FIND("N",T27),999),IFERROR(FIND("S",T27),999)))</f>
        <v/>
      </c>
      <c r="X27" s="50">
        <f>IF(T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 "),"º"," "),"˚"," "),"'"," "),CHAR(34)," "),"′"," "),"’"," "),"‘"," "),"″"," "),"”"," "),"“"," "),"("," "),")"," "),"["," "),"]"," "),"{"," "),"}"," "),";"," "),"|"," "),"/"," "),"\"," "),":"," "),"="," "),"*"," "),","," "),"N"," "),"S"," "),"E"," "),"W"," "),"_"," ")))</f>
        <v/>
      </c>
      <c r="Y27" s="50">
        <f>IF(X27="","",SUBSTITUTE(SUBSTITUTE(SUBSTITUTE(SUBSTITUTE(SUBSTITUTE(SUBSTITUTE(SUBSTITUTE(SUBSTITUTE(SUBSTITUTE(SUBSTITUTE(SUBSTITUTE(SUBSTITUTE(SUBSTITUTE(X27,"0",""),"1",""),"2",""),"3",""),"4",""),"5",""),"6",""),"7",""),"8",""),"9",""),".",""),"-","")," ",""))</f>
        <v/>
      </c>
      <c r="Z27" s="50">
        <f>IF(X27="",0,LEN(X27)-LEN(SUBSTITUTE(X27," ",""))+1)</f>
        <v/>
      </c>
      <c r="AA27" s="50">
        <f>IF(Z27&lt;1,"",IFERROR(VALUE(SUBSTITUTE(TRIM(MID(SUBSTITUTE(X27," ",REPT(" ",60)),1,60)),".",MID(1/2,2,1))),""))</f>
        <v/>
      </c>
      <c r="AB27" s="50">
        <f>IF(Z27&lt;2,"",IFERROR(VALUE(SUBSTITUTE(TRIM(MID(SUBSTITUTE(X27," ",REPT(" ",60)),61,60)),".",MID(1/2,2,1))),""))</f>
        <v/>
      </c>
      <c r="AC27" s="50">
        <f>IF(Z27&lt;3,"",IFERROR(VALUE(SUBSTITUTE(TRIM(MID(SUBSTITUTE(X27," ",REPT(" ",60)),121,60)),".",MID(1/2,2,1))),""))</f>
        <v/>
      </c>
      <c r="AD27" s="50">
        <f>IF(Z27&lt;4,"",IFERROR(VALUE(SUBSTITUTE(TRIM(MID(SUBSTITUTE(X27," ",REPT(" ",60)),181,60)),".",MID(1/2,2,1))),""))</f>
        <v/>
      </c>
      <c r="AE27" s="50">
        <f>IF(Z27&lt;5,"",IFERROR(VALUE(SUBSTITUTE(TRIM(MID(SUBSTITUTE(X27," ",REPT(" ",60)),241,60)),".",MID(1/2,2,1))),""))</f>
        <v/>
      </c>
      <c r="AF27" s="50">
        <f>IF(Z27&lt;6,"",IFERROR(VALUE(SUBSTITUTE(TRIM(MID(SUBSTITUTE(X27," ",REPT(" ",60)),301,60)),".",MID(1/2,2,1))),""))</f>
        <v/>
      </c>
      <c r="AG27" s="50">
        <f>IFERROR(IF(Z27=2,AA27,IF(Z27=4,IF(AA27&lt;0,-1,1)*(ABS(AA27)+AB27/60),IF(Z27=6,IF(AA27&lt;0,-1,1)*(ABS(AA27)+AB27/60+AC27/3600),""))),"")</f>
        <v/>
      </c>
      <c r="AH27" s="50">
        <f>IFERROR(IF(Z27=2,AB27,IF(Z27=4,IF(AC27&lt;0,-1,1)*(ABS(AC27)+AD27/60),IF(Z27=6,IF(AD27&lt;0,-1,1)*(ABS(AD27)+AE27/60+AF27/3600),""))),"")</f>
        <v/>
      </c>
      <c r="AI27" s="50">
        <f>IF(W27,AH27,AG27)</f>
        <v/>
      </c>
      <c r="AJ27" s="50">
        <f>IF(W27,AG27,AH27)</f>
        <v/>
      </c>
      <c r="AK27" s="50">
        <f>IFERROR(IF(U27=0,AI27,U27*ABS(AI27)),"")</f>
        <v/>
      </c>
      <c r="AL27" s="50">
        <f>IFERROR(IF(V27=0,AJ27,V27*ABS(AJ27)),"")</f>
        <v/>
      </c>
      <c r="AM27" s="50">
        <f>IFERROR(AND(U27=0,V27=0,ABS(AK27)&gt;90,ABS(AK27)&lt;=180,ABS(AL27)&lt;=90),FALSE)</f>
        <v/>
      </c>
      <c r="AN27" s="50">
        <f>IF(AM27,AL27,AK27)</f>
        <v/>
      </c>
      <c r="AO27" s="50">
        <f>IF(AM27,AK27,AL27)</f>
        <v/>
      </c>
      <c r="AP27" s="50">
        <f>IF(R27="","",IF(Y27&lt;&gt;"","Contains words or symbols that aren't part of a coordinate.",IF(NOT(OR(Z27=2,Z27=4,Z27=6)),"Couldn't find a latitude and a longitude ("&amp;Z27&amp;IF(Z27=1," number"," numbers")&amp;" found).",IF(COUNT(AA27:AF27)&lt;&gt;Z27,"Some of the numbers couldn't be read.",IF(OR(AND(Z27=4,OR(AB27&lt;0,AB27&gt;=60,AD27&lt;0,AD27&gt;=60)),AND(Z27=6,OR(AB27&lt;0,AB27&gt;=60,AC27&lt;0,AC27&gt;=60,AE27&lt;0,AE27&gt;=60,AF27&lt;0,AF27&gt;=60))),"Minutes and seconds must be between 0 and 60.",IF(OR(ABS(AN27)&gt;90,ABS(AO27)&gt;180),"Out of range: latitude must be between -90 and 90, and longitude between -180 and 180.",""))))))</f>
        <v/>
      </c>
    </row>
    <row r="28">
      <c r="B28" s="44" t="n"/>
      <c r="C28" s="44" t="n"/>
      <c r="D28" s="45">
        <f>IF(R28="","",IF(AP28&lt;&gt;"","NOT VALID GPS COORDINATES",IF(O28="NO CONNECTION","NO CONNECTION",IF(E28="","NOT FOUND",IF(OR(AM28,AND(AN28=0,AO28=0)),"CONVERTED – PLEASE CHECK","CONVERTED")))))</f>
        <v/>
      </c>
      <c r="E28" s="45">
        <f>IF(OR(O28="",O28="NO CONNECTION"),"",IFERROR(_xlfn.FILTERXML(O28,"//local/territory")&amp;" "&amp;_xlfn.FILTERXML(O28,"//local/mapcode"),IFERROR(_xlfn.FILTERXML(O28,"//international/mapcode"),"")))</f>
        <v/>
      </c>
      <c r="F28" s="46">
        <f>IF(E28="","",IFERROR(_xlfn.FILTERXML(O28,"//local/territory"),""))</f>
        <v/>
      </c>
      <c r="G28" s="46">
        <f>IF(E28="","",IFERROR(_xlfn.FILTERXML(O28,"//local/mapcode"),""))</f>
        <v/>
      </c>
      <c r="H28" s="46">
        <f>IF(E28="","",IFERROR(_xlfn.FILTERXML(O28,"//international/mapcode"),""))</f>
        <v/>
      </c>
      <c r="I28" s="46">
        <f>IF(E28="","",IFERROR(HYPERLINK("https://www.mymapcodes.com/go/?t="&amp;IF(G28&lt;&gt;"",F28,"AAA")&amp;"&amp;ma="&amp;LEFT(IF(G28&lt;&gt;"",G28,H28),FIND(".",IF(G28&lt;&gt;"",G28,H28))-1)&amp;"&amp;mb="&amp;MID(IF(G28&lt;&gt;"",G28,H28),FIND(".",IF(G28&lt;&gt;"",G28,H28))+1,99),"Open on MyMapcodes →"),""))</f>
        <v/>
      </c>
      <c r="J28" s="47">
        <f>IF(OR(R28="",AP28&lt;&gt;""),"",ROUND(AN28,6))</f>
        <v/>
      </c>
      <c r="K28" s="47">
        <f>IF(OR(R28="",AP28&lt;&gt;""),"",ROUND(AO28,6))</f>
        <v/>
      </c>
      <c r="L28" s="48">
        <f>IF(R28="","",IF(AP28&lt;&gt;"",AP28,IF(O28="NO CONNECTION","Excel couldn't reach the mapcode service. Click the REFRESH RESULTS box just above the table.",IF(E28="","The mapcode service didn't return a mapcode for this point.",IF(AM28,"Latitude and longitude seemed to be the wrong way round, so they've been swapped. Please check.",IF(AND(AN28=0,AO28=0),"0, 0 is in the sea off West Africa. Please check this is the location you meant.",IF(W28,"Longitude came first, so the order has been switched.",IF(Z28=6,"Converted from degrees, minutes and seconds.",IF(Z28=4,"Converted from degrees and decimal minutes.","")))))))))</f>
        <v/>
      </c>
      <c r="N28" s="49">
        <f>IF(J28="","",MapcodeAPI&amp;"codes/"&amp;SUBSTITUTE(J28&amp;"",MID(1/2,2,1),".")&amp;","&amp;SUBSTITUTE(K28&amp;"",MID(1/2,2,1),"."))&amp;LEFT($B$13,0)</f>
        <v/>
      </c>
      <c r="O28" s="49">
        <f>IF(N28="","",IFERROR(_xlfn.WEBSERVICE(N28),IF(MapcodeAPIBackup="","NO CONNECTION",IFERROR(_xlfn.WEBSERVICE(MapcodeAPIBackup&amp;MID(N28,LEN(MapcodeAPI)+1,999)),"NO CONNECTION"))))</f>
        <v/>
      </c>
      <c r="P28" t="inlineStr">
        <is>
          <t xml:space="preserve"> </t>
        </is>
      </c>
      <c r="R28" s="50">
        <f>IFERROR(IF(AND(TRIM(B28&amp;"")="",TRIM(C28&amp;"")=""),"",TRIM(IF(ISNUMBER(B28),SUBSTITUTE(B28&amp;"",MID(1/2,2,1),"."),B28&amp;"")&amp;IF(TRIM(C28&amp;"")="",""," | "&amp;IF(ISNUMBER(C28),SUBSTITUTE(C28&amp;"",MID(1/2,2,1),"."),C28&amp;"")))),"(error value)")</f>
        <v/>
      </c>
      <c r="S28" s="50">
        <f>IF(R28="","","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"&amp;IFERROR(IF(AND(LEN(R28)-LEN(SUBSTITUTE(R28,"/",""))=1,ISNUMBER(FIND(" ",TRIM(LEFT(R28,FIND("/",R28)-1))))),LEFT(R28,FIND("/",R28)-1),R28),R28)&amp;" ")," "," "),"﻿"," "),"​"," "),"⁠"," ")," "," ")," "," "),CHAR(9)," "),CHAR(10)," "),CHAR(13)," "),"−","-"),"–","-"),"—","-"),"LATITUDE"," "),"LONGITUDE"," "),"COORDINATES"," "),"COORDS"," "),"NORTH"," N "),"SOUTH"," S "),"EAST"," E "),"WEST"," W "),"DEGREES"," "),"DEG"," "),"GPS"," "),"LONG"," "),"LNG"," "),"LON"," "),"LAT"," ")," AND "," "),"&amp;"," ")&amp;" ")</f>
        <v/>
      </c>
      <c r="T28" s="50">
        <f>IF(S28="","",IF(LEN(S28)-LEN(SUBSTITUTE(S28,".",""))&gt;0,SUBSTITUTE(S28,","," "),IF(LEN(S28)-LEN(SUBSTITUTE(S28,",",""))=3,SUBSTITUTE(SUBSTITUTE(S28,",",";",2),",","."),IF(LEN(S28)-LEN(SUBSTITUTE(S28,",",""))=2,SUBSTITUTE(S28,",","."),SUBSTITUTE(S28,","," ")))))</f>
        <v/>
      </c>
      <c r="U28" s="50">
        <f>IF(ISNUMBER(FIND("S",T28)),-1,IF(ISNUMBER(FIND("N",T28)),1,0))</f>
        <v/>
      </c>
      <c r="V28" s="50">
        <f>IF(ISNUMBER(FIND("W",T28)),-1,IF(ISNUMBER(FIND("E",T28)),1,0))</f>
        <v/>
      </c>
      <c r="W28" s="50">
        <f>AND(MIN(IFERROR(FIND("N",T28),999),IFERROR(FIND("S",T28),999))&lt;999,MIN(IFERROR(FIND("E",T28),999),IFERROR(FIND("W",T28),999))&lt;999,MIN(IFERROR(FIND("E",T28),999),IFERROR(FIND("W",T28),999))&lt;MIN(IFERROR(FIND("N",T28),999),IFERROR(FIND("S",T28),999)))</f>
        <v/>
      </c>
      <c r="X28" s="50">
        <f>IF(T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 "),"º"," "),"˚"," "),"'"," "),CHAR(34)," "),"′"," "),"’"," "),"‘"," "),"″"," "),"”"," "),"“"," "),"("," "),")"," "),"["," "),"]"," "),"{"," "),"}"," "),";"," "),"|"," "),"/"," "),"\"," "),":"," "),"="," "),"*"," "),","," "),"N"," "),"S"," "),"E"," "),"W"," "),"_"," ")))</f>
        <v/>
      </c>
      <c r="Y28" s="50">
        <f>IF(X28="","",SUBSTITUTE(SUBSTITUTE(SUBSTITUTE(SUBSTITUTE(SUBSTITUTE(SUBSTITUTE(SUBSTITUTE(SUBSTITUTE(SUBSTITUTE(SUBSTITUTE(SUBSTITUTE(SUBSTITUTE(SUBSTITUTE(X28,"0",""),"1",""),"2",""),"3",""),"4",""),"5",""),"6",""),"7",""),"8",""),"9",""),".",""),"-","")," ",""))</f>
        <v/>
      </c>
      <c r="Z28" s="50">
        <f>IF(X28="",0,LEN(X28)-LEN(SUBSTITUTE(X28," ",""))+1)</f>
        <v/>
      </c>
      <c r="AA28" s="50">
        <f>IF(Z28&lt;1,"",IFERROR(VALUE(SUBSTITUTE(TRIM(MID(SUBSTITUTE(X28," ",REPT(" ",60)),1,60)),".",MID(1/2,2,1))),""))</f>
        <v/>
      </c>
      <c r="AB28" s="50">
        <f>IF(Z28&lt;2,"",IFERROR(VALUE(SUBSTITUTE(TRIM(MID(SUBSTITUTE(X28," ",REPT(" ",60)),61,60)),".",MID(1/2,2,1))),""))</f>
        <v/>
      </c>
      <c r="AC28" s="50">
        <f>IF(Z28&lt;3,"",IFERROR(VALUE(SUBSTITUTE(TRIM(MID(SUBSTITUTE(X28," ",REPT(" ",60)),121,60)),".",MID(1/2,2,1))),""))</f>
        <v/>
      </c>
      <c r="AD28" s="50">
        <f>IF(Z28&lt;4,"",IFERROR(VALUE(SUBSTITUTE(TRIM(MID(SUBSTITUTE(X28," ",REPT(" ",60)),181,60)),".",MID(1/2,2,1))),""))</f>
        <v/>
      </c>
      <c r="AE28" s="50">
        <f>IF(Z28&lt;5,"",IFERROR(VALUE(SUBSTITUTE(TRIM(MID(SUBSTITUTE(X28," ",REPT(" ",60)),241,60)),".",MID(1/2,2,1))),""))</f>
        <v/>
      </c>
      <c r="AF28" s="50">
        <f>IF(Z28&lt;6,"",IFERROR(VALUE(SUBSTITUTE(TRIM(MID(SUBSTITUTE(X28," ",REPT(" ",60)),301,60)),".",MID(1/2,2,1))),""))</f>
        <v/>
      </c>
      <c r="AG28" s="50">
        <f>IFERROR(IF(Z28=2,AA28,IF(Z28=4,IF(AA28&lt;0,-1,1)*(ABS(AA28)+AB28/60),IF(Z28=6,IF(AA28&lt;0,-1,1)*(ABS(AA28)+AB28/60+AC28/3600),""))),"")</f>
        <v/>
      </c>
      <c r="AH28" s="50">
        <f>IFERROR(IF(Z28=2,AB28,IF(Z28=4,IF(AC28&lt;0,-1,1)*(ABS(AC28)+AD28/60),IF(Z28=6,IF(AD28&lt;0,-1,1)*(ABS(AD28)+AE28/60+AF28/3600),""))),"")</f>
        <v/>
      </c>
      <c r="AI28" s="50">
        <f>IF(W28,AH28,AG28)</f>
        <v/>
      </c>
      <c r="AJ28" s="50">
        <f>IF(W28,AG28,AH28)</f>
        <v/>
      </c>
      <c r="AK28" s="50">
        <f>IFERROR(IF(U28=0,AI28,U28*ABS(AI28)),"")</f>
        <v/>
      </c>
      <c r="AL28" s="50">
        <f>IFERROR(IF(V28=0,AJ28,V28*ABS(AJ28)),"")</f>
        <v/>
      </c>
      <c r="AM28" s="50">
        <f>IFERROR(AND(U28=0,V28=0,ABS(AK28)&gt;90,ABS(AK28)&lt;=180,ABS(AL28)&lt;=90),FALSE)</f>
        <v/>
      </c>
      <c r="AN28" s="50">
        <f>IF(AM28,AL28,AK28)</f>
        <v/>
      </c>
      <c r="AO28" s="50">
        <f>IF(AM28,AK28,AL28)</f>
        <v/>
      </c>
      <c r="AP28" s="50">
        <f>IF(R28="","",IF(Y28&lt;&gt;"","Contains words or symbols that aren't part of a coordinate.",IF(NOT(OR(Z28=2,Z28=4,Z28=6)),"Couldn't find a latitude and a longitude ("&amp;Z28&amp;IF(Z28=1," number"," numbers")&amp;" found).",IF(COUNT(AA28:AF28)&lt;&gt;Z28,"Some of the numbers couldn't be read.",IF(OR(AND(Z28=4,OR(AB28&lt;0,AB28&gt;=60,AD28&lt;0,AD28&gt;=60)),AND(Z28=6,OR(AB28&lt;0,AB28&gt;=60,AC28&lt;0,AC28&gt;=60,AE28&lt;0,AE28&gt;=60,AF28&lt;0,AF28&gt;=60))),"Minutes and seconds must be between 0 and 60.",IF(OR(ABS(AN28)&gt;90,ABS(AO28)&gt;180),"Out of range: latitude must be between -90 and 90, and longitude between -180 and 180.",""))))))</f>
        <v/>
      </c>
    </row>
    <row r="29">
      <c r="B29" s="44" t="n"/>
      <c r="C29" s="44" t="n"/>
      <c r="D29" s="45">
        <f>IF(R29="","",IF(AP29&lt;&gt;"","NOT VALID GPS COORDINATES",IF(O29="NO CONNECTION","NO CONNECTION",IF(E29="","NOT FOUND",IF(OR(AM29,AND(AN29=0,AO29=0)),"CONVERTED – PLEASE CHECK","CONVERTED")))))</f>
        <v/>
      </c>
      <c r="E29" s="45">
        <f>IF(OR(O29="",O29="NO CONNECTION"),"",IFERROR(_xlfn.FILTERXML(O29,"//local/territory")&amp;" "&amp;_xlfn.FILTERXML(O29,"//local/mapcode"),IFERROR(_xlfn.FILTERXML(O29,"//international/mapcode"),"")))</f>
        <v/>
      </c>
      <c r="F29" s="46">
        <f>IF(E29="","",IFERROR(_xlfn.FILTERXML(O29,"//local/territory"),""))</f>
        <v/>
      </c>
      <c r="G29" s="46">
        <f>IF(E29="","",IFERROR(_xlfn.FILTERXML(O29,"//local/mapcode"),""))</f>
        <v/>
      </c>
      <c r="H29" s="46">
        <f>IF(E29="","",IFERROR(_xlfn.FILTERXML(O29,"//international/mapcode"),""))</f>
        <v/>
      </c>
      <c r="I29" s="46">
        <f>IF(E29="","",IFERROR(HYPERLINK("https://www.mymapcodes.com/go/?t="&amp;IF(G29&lt;&gt;"",F29,"AAA")&amp;"&amp;ma="&amp;LEFT(IF(G29&lt;&gt;"",G29,H29),FIND(".",IF(G29&lt;&gt;"",G29,H29))-1)&amp;"&amp;mb="&amp;MID(IF(G29&lt;&gt;"",G29,H29),FIND(".",IF(G29&lt;&gt;"",G29,H29))+1,99),"Open on MyMapcodes →"),""))</f>
        <v/>
      </c>
      <c r="J29" s="47">
        <f>IF(OR(R29="",AP29&lt;&gt;""),"",ROUND(AN29,6))</f>
        <v/>
      </c>
      <c r="K29" s="47">
        <f>IF(OR(R29="",AP29&lt;&gt;""),"",ROUND(AO29,6))</f>
        <v/>
      </c>
      <c r="L29" s="48">
        <f>IF(R29="","",IF(AP29&lt;&gt;"",AP29,IF(O29="NO CONNECTION","Excel couldn't reach the mapcode service. Click the REFRESH RESULTS box just above the table.",IF(E29="","The mapcode service didn't return a mapcode for this point.",IF(AM29,"Latitude and longitude seemed to be the wrong way round, so they've been swapped. Please check.",IF(AND(AN29=0,AO29=0),"0, 0 is in the sea off West Africa. Please check this is the location you meant.",IF(W29,"Longitude came first, so the order has been switched.",IF(Z29=6,"Converted from degrees, minutes and seconds.",IF(Z29=4,"Converted from degrees and decimal minutes.","")))))))))</f>
        <v/>
      </c>
      <c r="N29" s="49">
        <f>IF(J29="","",MapcodeAPI&amp;"codes/"&amp;SUBSTITUTE(J29&amp;"",MID(1/2,2,1),".")&amp;","&amp;SUBSTITUTE(K29&amp;"",MID(1/2,2,1),"."))&amp;LEFT($B$13,0)</f>
        <v/>
      </c>
      <c r="O29" s="49">
        <f>IF(N29="","",IFERROR(_xlfn.WEBSERVICE(N29),IF(MapcodeAPIBackup="","NO CONNECTION",IFERROR(_xlfn.WEBSERVICE(MapcodeAPIBackup&amp;MID(N29,LEN(MapcodeAPI)+1,999)),"NO CONNECTION"))))</f>
        <v/>
      </c>
      <c r="P29" t="inlineStr">
        <is>
          <t xml:space="preserve"> </t>
        </is>
      </c>
      <c r="R29" s="50">
        <f>IFERROR(IF(AND(TRIM(B29&amp;"")="",TRIM(C29&amp;"")=""),"",TRIM(IF(ISNUMBER(B29),SUBSTITUTE(B29&amp;"",MID(1/2,2,1),"."),B29&amp;"")&amp;IF(TRIM(C29&amp;"")="",""," | "&amp;IF(ISNUMBER(C29),SUBSTITUTE(C29&amp;"",MID(1/2,2,1),"."),C29&amp;"")))),"(error value)")</f>
        <v/>
      </c>
      <c r="S29" s="50">
        <f>IF(R29="","","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"&amp;IFERROR(IF(AND(LEN(R29)-LEN(SUBSTITUTE(R29,"/",""))=1,ISNUMBER(FIND(" ",TRIM(LEFT(R29,FIND("/",R29)-1))))),LEFT(R29,FIND("/",R29)-1),R29),R29)&amp;" ")," "," "),"﻿"," "),"​"," "),"⁠"," ")," "," ")," "," "),CHAR(9)," "),CHAR(10)," "),CHAR(13)," "),"−","-"),"–","-"),"—","-"),"LATITUDE"," "),"LONGITUDE"," "),"COORDINATES"," "),"COORDS"," "),"NORTH"," N "),"SOUTH"," S "),"EAST"," E "),"WEST"," W "),"DEGREES"," "),"DEG"," "),"GPS"," "),"LONG"," "),"LNG"," "),"LON"," "),"LAT"," ")," AND "," "),"&amp;"," ")&amp;" ")</f>
        <v/>
      </c>
      <c r="T29" s="50">
        <f>IF(S29="","",IF(LEN(S29)-LEN(SUBSTITUTE(S29,".",""))&gt;0,SUBSTITUTE(S29,","," "),IF(LEN(S29)-LEN(SUBSTITUTE(S29,",",""))=3,SUBSTITUTE(SUBSTITUTE(S29,",",";",2),",","."),IF(LEN(S29)-LEN(SUBSTITUTE(S29,",",""))=2,SUBSTITUTE(S29,",","."),SUBSTITUTE(S29,","," ")))))</f>
        <v/>
      </c>
      <c r="U29" s="50">
        <f>IF(ISNUMBER(FIND("S",T29)),-1,IF(ISNUMBER(FIND("N",T29)),1,0))</f>
        <v/>
      </c>
      <c r="V29" s="50">
        <f>IF(ISNUMBER(FIND("W",T29)),-1,IF(ISNUMBER(FIND("E",T29)),1,0))</f>
        <v/>
      </c>
      <c r="W29" s="50">
        <f>AND(MIN(IFERROR(FIND("N",T29),999),IFERROR(FIND("S",T29),999))&lt;999,MIN(IFERROR(FIND("E",T29),999),IFERROR(FIND("W",T29),999))&lt;999,MIN(IFERROR(FIND("E",T29),999),IFERROR(FIND("W",T29),999))&lt;MIN(IFERROR(FIND("N",T29),999),IFERROR(FIND("S",T29),999)))</f>
        <v/>
      </c>
      <c r="X29" s="50">
        <f>IF(T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 "),"º"," "),"˚"," "),"'"," "),CHAR(34)," "),"′"," "),"’"," "),"‘"," "),"″"," "),"”"," "),"“"," "),"("," "),")"," "),"["," "),"]"," "),"{"," "),"}"," "),";"," "),"|"," "),"/"," "),"\"," "),":"," "),"="," "),"*"," "),","," "),"N"," "),"S"," "),"E"," "),"W"," "),"_"," ")))</f>
        <v/>
      </c>
      <c r="Y29" s="50">
        <f>IF(X29="","",SUBSTITUTE(SUBSTITUTE(SUBSTITUTE(SUBSTITUTE(SUBSTITUTE(SUBSTITUTE(SUBSTITUTE(SUBSTITUTE(SUBSTITUTE(SUBSTITUTE(SUBSTITUTE(SUBSTITUTE(SUBSTITUTE(X29,"0",""),"1",""),"2",""),"3",""),"4",""),"5",""),"6",""),"7",""),"8",""),"9",""),".",""),"-","")," ",""))</f>
        <v/>
      </c>
      <c r="Z29" s="50">
        <f>IF(X29="",0,LEN(X29)-LEN(SUBSTITUTE(X29," ",""))+1)</f>
        <v/>
      </c>
      <c r="AA29" s="50">
        <f>IF(Z29&lt;1,"",IFERROR(VALUE(SUBSTITUTE(TRIM(MID(SUBSTITUTE(X29," ",REPT(" ",60)),1,60)),".",MID(1/2,2,1))),""))</f>
        <v/>
      </c>
      <c r="AB29" s="50">
        <f>IF(Z29&lt;2,"",IFERROR(VALUE(SUBSTITUTE(TRIM(MID(SUBSTITUTE(X29," ",REPT(" ",60)),61,60)),".",MID(1/2,2,1))),""))</f>
        <v/>
      </c>
      <c r="AC29" s="50">
        <f>IF(Z29&lt;3,"",IFERROR(VALUE(SUBSTITUTE(TRIM(MID(SUBSTITUTE(X29," ",REPT(" ",60)),121,60)),".",MID(1/2,2,1))),""))</f>
        <v/>
      </c>
      <c r="AD29" s="50">
        <f>IF(Z29&lt;4,"",IFERROR(VALUE(SUBSTITUTE(TRIM(MID(SUBSTITUTE(X29," ",REPT(" ",60)),181,60)),".",MID(1/2,2,1))),""))</f>
        <v/>
      </c>
      <c r="AE29" s="50">
        <f>IF(Z29&lt;5,"",IFERROR(VALUE(SUBSTITUTE(TRIM(MID(SUBSTITUTE(X29," ",REPT(" ",60)),241,60)),".",MID(1/2,2,1))),""))</f>
        <v/>
      </c>
      <c r="AF29" s="50">
        <f>IF(Z29&lt;6,"",IFERROR(VALUE(SUBSTITUTE(TRIM(MID(SUBSTITUTE(X29," ",REPT(" ",60)),301,60)),".",MID(1/2,2,1))),""))</f>
        <v/>
      </c>
      <c r="AG29" s="50">
        <f>IFERROR(IF(Z29=2,AA29,IF(Z29=4,IF(AA29&lt;0,-1,1)*(ABS(AA29)+AB29/60),IF(Z29=6,IF(AA29&lt;0,-1,1)*(ABS(AA29)+AB29/60+AC29/3600),""))),"")</f>
        <v/>
      </c>
      <c r="AH29" s="50">
        <f>IFERROR(IF(Z29=2,AB29,IF(Z29=4,IF(AC29&lt;0,-1,1)*(ABS(AC29)+AD29/60),IF(Z29=6,IF(AD29&lt;0,-1,1)*(ABS(AD29)+AE29/60+AF29/3600),""))),"")</f>
        <v/>
      </c>
      <c r="AI29" s="50">
        <f>IF(W29,AH29,AG29)</f>
        <v/>
      </c>
      <c r="AJ29" s="50">
        <f>IF(W29,AG29,AH29)</f>
        <v/>
      </c>
      <c r="AK29" s="50">
        <f>IFERROR(IF(U29=0,AI29,U29*ABS(AI29)),"")</f>
        <v/>
      </c>
      <c r="AL29" s="50">
        <f>IFERROR(IF(V29=0,AJ29,V29*ABS(AJ29)),"")</f>
        <v/>
      </c>
      <c r="AM29" s="50">
        <f>IFERROR(AND(U29=0,V29=0,ABS(AK29)&gt;90,ABS(AK29)&lt;=180,ABS(AL29)&lt;=90),FALSE)</f>
        <v/>
      </c>
      <c r="AN29" s="50">
        <f>IF(AM29,AL29,AK29)</f>
        <v/>
      </c>
      <c r="AO29" s="50">
        <f>IF(AM29,AK29,AL29)</f>
        <v/>
      </c>
      <c r="AP29" s="50">
        <f>IF(R29="","",IF(Y29&lt;&gt;"","Contains words or symbols that aren't part of a coordinate.",IF(NOT(OR(Z29=2,Z29=4,Z29=6)),"Couldn't find a latitude and a longitude ("&amp;Z29&amp;IF(Z29=1," number"," numbers")&amp;" found).",IF(COUNT(AA29:AF29)&lt;&gt;Z29,"Some of the numbers couldn't be read.",IF(OR(AND(Z29=4,OR(AB29&lt;0,AB29&gt;=60,AD29&lt;0,AD29&gt;=60)),AND(Z29=6,OR(AB29&lt;0,AB29&gt;=60,AC29&lt;0,AC29&gt;=60,AE29&lt;0,AE29&gt;=60,AF29&lt;0,AF29&gt;=60))),"Minutes and seconds must be between 0 and 60.",IF(OR(ABS(AN29)&gt;90,ABS(AO29)&gt;180),"Out of range: latitude must be between -90 and 90, and longitude between -180 and 180.",""))))))</f>
        <v/>
      </c>
    </row>
    <row r="30">
      <c r="B30" s="44" t="n"/>
      <c r="C30" s="44" t="n"/>
      <c r="D30" s="45">
        <f>IF(R30="","",IF(AP30&lt;&gt;"","NOT VALID GPS COORDINATES",IF(O30="NO CONNECTION","NO CONNECTION",IF(E30="","NOT FOUND",IF(OR(AM30,AND(AN30=0,AO30=0)),"CONVERTED – PLEASE CHECK","CONVERTED")))))</f>
        <v/>
      </c>
      <c r="E30" s="45">
        <f>IF(OR(O30="",O30="NO CONNECTION"),"",IFERROR(_xlfn.FILTERXML(O30,"//local/territory")&amp;" "&amp;_xlfn.FILTERXML(O30,"//local/mapcode"),IFERROR(_xlfn.FILTERXML(O30,"//international/mapcode"),"")))</f>
        <v/>
      </c>
      <c r="F30" s="46">
        <f>IF(E30="","",IFERROR(_xlfn.FILTERXML(O30,"//local/territory"),""))</f>
        <v/>
      </c>
      <c r="G30" s="46">
        <f>IF(E30="","",IFERROR(_xlfn.FILTERXML(O30,"//local/mapcode"),""))</f>
        <v/>
      </c>
      <c r="H30" s="46">
        <f>IF(E30="","",IFERROR(_xlfn.FILTERXML(O30,"//international/mapcode"),""))</f>
        <v/>
      </c>
      <c r="I30" s="46">
        <f>IF(E30="","",IFERROR(HYPERLINK("https://www.mymapcodes.com/go/?t="&amp;IF(G30&lt;&gt;"",F30,"AAA")&amp;"&amp;ma="&amp;LEFT(IF(G30&lt;&gt;"",G30,H30),FIND(".",IF(G30&lt;&gt;"",G30,H30))-1)&amp;"&amp;mb="&amp;MID(IF(G30&lt;&gt;"",G30,H30),FIND(".",IF(G30&lt;&gt;"",G30,H30))+1,99),"Open on MyMapcodes →"),""))</f>
        <v/>
      </c>
      <c r="J30" s="47">
        <f>IF(OR(R30="",AP30&lt;&gt;""),"",ROUND(AN30,6))</f>
        <v/>
      </c>
      <c r="K30" s="47">
        <f>IF(OR(R30="",AP30&lt;&gt;""),"",ROUND(AO30,6))</f>
        <v/>
      </c>
      <c r="L30" s="48">
        <f>IF(R30="","",IF(AP30&lt;&gt;"",AP30,IF(O30="NO CONNECTION","Excel couldn't reach the mapcode service. Click the REFRESH RESULTS box just above the table.",IF(E30="","The mapcode service didn't return a mapcode for this point.",IF(AM30,"Latitude and longitude seemed to be the wrong way round, so they've been swapped. Please check.",IF(AND(AN30=0,AO30=0),"0, 0 is in the sea off West Africa. Please check this is the location you meant.",IF(W30,"Longitude came first, so the order has been switched.",IF(Z30=6,"Converted from degrees, minutes and seconds.",IF(Z30=4,"Converted from degrees and decimal minutes.","")))))))))</f>
        <v/>
      </c>
      <c r="N30" s="49">
        <f>IF(J30="","",MapcodeAPI&amp;"codes/"&amp;SUBSTITUTE(J30&amp;"",MID(1/2,2,1),".")&amp;","&amp;SUBSTITUTE(K30&amp;"",MID(1/2,2,1),"."))&amp;LEFT($B$13,0)</f>
        <v/>
      </c>
      <c r="O30" s="49">
        <f>IF(N30="","",IFERROR(_xlfn.WEBSERVICE(N30),IF(MapcodeAPIBackup="","NO CONNECTION",IFERROR(_xlfn.WEBSERVICE(MapcodeAPIBackup&amp;MID(N30,LEN(MapcodeAPI)+1,999)),"NO CONNECTION"))))</f>
        <v/>
      </c>
      <c r="P30" t="inlineStr">
        <is>
          <t xml:space="preserve"> </t>
        </is>
      </c>
      <c r="R30" s="50">
        <f>IFERROR(IF(AND(TRIM(B30&amp;"")="",TRIM(C30&amp;"")=""),"",TRIM(IF(ISNUMBER(B30),SUBSTITUTE(B30&amp;"",MID(1/2,2,1),"."),B30&amp;"")&amp;IF(TRIM(C30&amp;"")="",""," | "&amp;IF(ISNUMBER(C30),SUBSTITUTE(C30&amp;"",MID(1/2,2,1),"."),C30&amp;"")))),"(error value)")</f>
        <v/>
      </c>
      <c r="S30" s="50">
        <f>IF(R30="","","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"&amp;IFERROR(IF(AND(LEN(R30)-LEN(SUBSTITUTE(R30,"/",""))=1,ISNUMBER(FIND(" ",TRIM(LEFT(R30,FIND("/",R30)-1))))),LEFT(R30,FIND("/",R30)-1),R30),R30)&amp;" ")," "," "),"﻿"," "),"​"," "),"⁠"," ")," "," ")," "," "),CHAR(9)," "),CHAR(10)," "),CHAR(13)," "),"−","-"),"–","-"),"—","-"),"LATITUDE"," "),"LONGITUDE"," "),"COORDINATES"," "),"COORDS"," "),"NORTH"," N "),"SOUTH"," S "),"EAST"," E "),"WEST"," W "),"DEGREES"," "),"DEG"," "),"GPS"," "),"LONG"," "),"LNG"," "),"LON"," "),"LAT"," ")," AND "," "),"&amp;"," ")&amp;" ")</f>
        <v/>
      </c>
      <c r="T30" s="50">
        <f>IF(S30="","",IF(LEN(S30)-LEN(SUBSTITUTE(S30,".",""))&gt;0,SUBSTITUTE(S30,","," "),IF(LEN(S30)-LEN(SUBSTITUTE(S30,",",""))=3,SUBSTITUTE(SUBSTITUTE(S30,",",";",2),",","."),IF(LEN(S30)-LEN(SUBSTITUTE(S30,",",""))=2,SUBSTITUTE(S30,",","."),SUBSTITUTE(S30,","," ")))))</f>
        <v/>
      </c>
      <c r="U30" s="50">
        <f>IF(ISNUMBER(FIND("S",T30)),-1,IF(ISNUMBER(FIND("N",T30)),1,0))</f>
        <v/>
      </c>
      <c r="V30" s="50">
        <f>IF(ISNUMBER(FIND("W",T30)),-1,IF(ISNUMBER(FIND("E",T30)),1,0))</f>
        <v/>
      </c>
      <c r="W30" s="50">
        <f>AND(MIN(IFERROR(FIND("N",T30),999),IFERROR(FIND("S",T30),999))&lt;999,MIN(IFERROR(FIND("E",T30),999),IFERROR(FIND("W",T30),999))&lt;999,MIN(IFERROR(FIND("E",T30),999),IFERROR(FIND("W",T30),999))&lt;MIN(IFERROR(FIND("N",T30),999),IFERROR(FIND("S",T30),999)))</f>
        <v/>
      </c>
      <c r="X30" s="50">
        <f>IF(T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 "),"º"," "),"˚"," "),"'"," "),CHAR(34)," "),"′"," "),"’"," "),"‘"," "),"″"," "),"”"," "),"“"," "),"("," "),")"," "),"["," "),"]"," "),"{"," "),"}"," "),";"," "),"|"," "),"/"," "),"\"," "),":"," "),"="," "),"*"," "),","," "),"N"," "),"S"," "),"E"," "),"W"," "),"_"," ")))</f>
        <v/>
      </c>
      <c r="Y30" s="50">
        <f>IF(X30="","",SUBSTITUTE(SUBSTITUTE(SUBSTITUTE(SUBSTITUTE(SUBSTITUTE(SUBSTITUTE(SUBSTITUTE(SUBSTITUTE(SUBSTITUTE(SUBSTITUTE(SUBSTITUTE(SUBSTITUTE(SUBSTITUTE(X30,"0",""),"1",""),"2",""),"3",""),"4",""),"5",""),"6",""),"7",""),"8",""),"9",""),".",""),"-","")," ",""))</f>
        <v/>
      </c>
      <c r="Z30" s="50">
        <f>IF(X30="",0,LEN(X30)-LEN(SUBSTITUTE(X30," ",""))+1)</f>
        <v/>
      </c>
      <c r="AA30" s="50">
        <f>IF(Z30&lt;1,"",IFERROR(VALUE(SUBSTITUTE(TRIM(MID(SUBSTITUTE(X30," ",REPT(" ",60)),1,60)),".",MID(1/2,2,1))),""))</f>
        <v/>
      </c>
      <c r="AB30" s="50">
        <f>IF(Z30&lt;2,"",IFERROR(VALUE(SUBSTITUTE(TRIM(MID(SUBSTITUTE(X30," ",REPT(" ",60)),61,60)),".",MID(1/2,2,1))),""))</f>
        <v/>
      </c>
      <c r="AC30" s="50">
        <f>IF(Z30&lt;3,"",IFERROR(VALUE(SUBSTITUTE(TRIM(MID(SUBSTITUTE(X30," ",REPT(" ",60)),121,60)),".",MID(1/2,2,1))),""))</f>
        <v/>
      </c>
      <c r="AD30" s="50">
        <f>IF(Z30&lt;4,"",IFERROR(VALUE(SUBSTITUTE(TRIM(MID(SUBSTITUTE(X30," ",REPT(" ",60)),181,60)),".",MID(1/2,2,1))),""))</f>
        <v/>
      </c>
      <c r="AE30" s="50">
        <f>IF(Z30&lt;5,"",IFERROR(VALUE(SUBSTITUTE(TRIM(MID(SUBSTITUTE(X30," ",REPT(" ",60)),241,60)),".",MID(1/2,2,1))),""))</f>
        <v/>
      </c>
      <c r="AF30" s="50">
        <f>IF(Z30&lt;6,"",IFERROR(VALUE(SUBSTITUTE(TRIM(MID(SUBSTITUTE(X30," ",REPT(" ",60)),301,60)),".",MID(1/2,2,1))),""))</f>
        <v/>
      </c>
      <c r="AG30" s="50">
        <f>IFERROR(IF(Z30=2,AA30,IF(Z30=4,IF(AA30&lt;0,-1,1)*(ABS(AA30)+AB30/60),IF(Z30=6,IF(AA30&lt;0,-1,1)*(ABS(AA30)+AB30/60+AC30/3600),""))),"")</f>
        <v/>
      </c>
      <c r="AH30" s="50">
        <f>IFERROR(IF(Z30=2,AB30,IF(Z30=4,IF(AC30&lt;0,-1,1)*(ABS(AC30)+AD30/60),IF(Z30=6,IF(AD30&lt;0,-1,1)*(ABS(AD30)+AE30/60+AF30/3600),""))),"")</f>
        <v/>
      </c>
      <c r="AI30" s="50">
        <f>IF(W30,AH30,AG30)</f>
        <v/>
      </c>
      <c r="AJ30" s="50">
        <f>IF(W30,AG30,AH30)</f>
        <v/>
      </c>
      <c r="AK30" s="50">
        <f>IFERROR(IF(U30=0,AI30,U30*ABS(AI30)),"")</f>
        <v/>
      </c>
      <c r="AL30" s="50">
        <f>IFERROR(IF(V30=0,AJ30,V30*ABS(AJ30)),"")</f>
        <v/>
      </c>
      <c r="AM30" s="50">
        <f>IFERROR(AND(U30=0,V30=0,ABS(AK30)&gt;90,ABS(AK30)&lt;=180,ABS(AL30)&lt;=90),FALSE)</f>
        <v/>
      </c>
      <c r="AN30" s="50">
        <f>IF(AM30,AL30,AK30)</f>
        <v/>
      </c>
      <c r="AO30" s="50">
        <f>IF(AM30,AK30,AL30)</f>
        <v/>
      </c>
      <c r="AP30" s="50">
        <f>IF(R30="","",IF(Y30&lt;&gt;"","Contains words or symbols that aren't part of a coordinate.",IF(NOT(OR(Z30=2,Z30=4,Z30=6)),"Couldn't find a latitude and a longitude ("&amp;Z30&amp;IF(Z30=1," number"," numbers")&amp;" found).",IF(COUNT(AA30:AF30)&lt;&gt;Z30,"Some of the numbers couldn't be read.",IF(OR(AND(Z30=4,OR(AB30&lt;0,AB30&gt;=60,AD30&lt;0,AD30&gt;=60)),AND(Z30=6,OR(AB30&lt;0,AB30&gt;=60,AC30&lt;0,AC30&gt;=60,AE30&lt;0,AE30&gt;=60,AF30&lt;0,AF30&gt;=60))),"Minutes and seconds must be between 0 and 60.",IF(OR(ABS(AN30)&gt;90,ABS(AO30)&gt;180),"Out of range: latitude must be between -90 and 90, and longitude between -180 and 180.",""))))))</f>
        <v/>
      </c>
    </row>
    <row r="31">
      <c r="B31" s="44" t="n"/>
      <c r="C31" s="44" t="n"/>
      <c r="D31" s="45">
        <f>IF(R31="","",IF(AP31&lt;&gt;"","NOT VALID GPS COORDINATES",IF(O31="NO CONNECTION","NO CONNECTION",IF(E31="","NOT FOUND",IF(OR(AM31,AND(AN31=0,AO31=0)),"CONVERTED – PLEASE CHECK","CONVERTED")))))</f>
        <v/>
      </c>
      <c r="E31" s="45">
        <f>IF(OR(O31="",O31="NO CONNECTION"),"",IFERROR(_xlfn.FILTERXML(O31,"//local/territory")&amp;" "&amp;_xlfn.FILTERXML(O31,"//local/mapcode"),IFERROR(_xlfn.FILTERXML(O31,"//international/mapcode"),"")))</f>
        <v/>
      </c>
      <c r="F31" s="46">
        <f>IF(E31="","",IFERROR(_xlfn.FILTERXML(O31,"//local/territory"),""))</f>
        <v/>
      </c>
      <c r="G31" s="46">
        <f>IF(E31="","",IFERROR(_xlfn.FILTERXML(O31,"//local/mapcode"),""))</f>
        <v/>
      </c>
      <c r="H31" s="46">
        <f>IF(E31="","",IFERROR(_xlfn.FILTERXML(O31,"//international/mapcode"),""))</f>
        <v/>
      </c>
      <c r="I31" s="46">
        <f>IF(E31="","",IFERROR(HYPERLINK("https://www.mymapcodes.com/go/?t="&amp;IF(G31&lt;&gt;"",F31,"AAA")&amp;"&amp;ma="&amp;LEFT(IF(G31&lt;&gt;"",G31,H31),FIND(".",IF(G31&lt;&gt;"",G31,H31))-1)&amp;"&amp;mb="&amp;MID(IF(G31&lt;&gt;"",G31,H31),FIND(".",IF(G31&lt;&gt;"",G31,H31))+1,99),"Open on MyMapcodes →"),""))</f>
        <v/>
      </c>
      <c r="J31" s="47">
        <f>IF(OR(R31="",AP31&lt;&gt;""),"",ROUND(AN31,6))</f>
        <v/>
      </c>
      <c r="K31" s="47">
        <f>IF(OR(R31="",AP31&lt;&gt;""),"",ROUND(AO31,6))</f>
        <v/>
      </c>
      <c r="L31" s="48">
        <f>IF(R31="","",IF(AP31&lt;&gt;"",AP31,IF(O31="NO CONNECTION","Excel couldn't reach the mapcode service. Click the REFRESH RESULTS box just above the table.",IF(E31="","The mapcode service didn't return a mapcode for this point.",IF(AM31,"Latitude and longitude seemed to be the wrong way round, so they've been swapped. Please check.",IF(AND(AN31=0,AO31=0),"0, 0 is in the sea off West Africa. Please check this is the location you meant.",IF(W31,"Longitude came first, so the order has been switched.",IF(Z31=6,"Converted from degrees, minutes and seconds.",IF(Z31=4,"Converted from degrees and decimal minutes.","")))))))))</f>
        <v/>
      </c>
      <c r="N31" s="49">
        <f>IF(J31="","",MapcodeAPI&amp;"codes/"&amp;SUBSTITUTE(J31&amp;"",MID(1/2,2,1),".")&amp;","&amp;SUBSTITUTE(K31&amp;"",MID(1/2,2,1),"."))&amp;LEFT($B$13,0)</f>
        <v/>
      </c>
      <c r="O31" s="49">
        <f>IF(N31="","",IFERROR(_xlfn.WEBSERVICE(N31),IF(MapcodeAPIBackup="","NO CONNECTION",IFERROR(_xlfn.WEBSERVICE(MapcodeAPIBackup&amp;MID(N31,LEN(MapcodeAPI)+1,999)),"NO CONNECTION"))))</f>
        <v/>
      </c>
      <c r="P31" t="inlineStr">
        <is>
          <t xml:space="preserve"> </t>
        </is>
      </c>
      <c r="R31" s="50">
        <f>IFERROR(IF(AND(TRIM(B31&amp;"")="",TRIM(C31&amp;"")=""),"",TRIM(IF(ISNUMBER(B31),SUBSTITUTE(B31&amp;"",MID(1/2,2,1),"."),B31&amp;"")&amp;IF(TRIM(C31&amp;"")="",""," | "&amp;IF(ISNUMBER(C31),SUBSTITUTE(C31&amp;"",MID(1/2,2,1),"."),C31&amp;"")))),"(error value)")</f>
        <v/>
      </c>
      <c r="S31" s="50">
        <f>IF(R31="","","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"&amp;IFERROR(IF(AND(LEN(R31)-LEN(SUBSTITUTE(R31,"/",""))=1,ISNUMBER(FIND(" ",TRIM(LEFT(R31,FIND("/",R31)-1))))),LEFT(R31,FIND("/",R31)-1),R31),R31)&amp;" ")," "," "),"﻿"," "),"​"," "),"⁠"," ")," "," ")," "," "),CHAR(9)," "),CHAR(10)," "),CHAR(13)," "),"−","-"),"–","-"),"—","-"),"LATITUDE"," "),"LONGITUDE"," "),"COORDINATES"," "),"COORDS"," "),"NORTH"," N "),"SOUTH"," S "),"EAST"," E "),"WEST"," W "),"DEGREES"," "),"DEG"," "),"GPS"," "),"LONG"," "),"LNG"," "),"LON"," "),"LAT"," ")," AND "," "),"&amp;"," ")&amp;" ")</f>
        <v/>
      </c>
      <c r="T31" s="50">
        <f>IF(S31="","",IF(LEN(S31)-LEN(SUBSTITUTE(S31,".",""))&gt;0,SUBSTITUTE(S31,","," "),IF(LEN(S31)-LEN(SUBSTITUTE(S31,",",""))=3,SUBSTITUTE(SUBSTITUTE(S31,",",";",2),",","."),IF(LEN(S31)-LEN(SUBSTITUTE(S31,",",""))=2,SUBSTITUTE(S31,",","."),SUBSTITUTE(S31,","," ")))))</f>
        <v/>
      </c>
      <c r="U31" s="50">
        <f>IF(ISNUMBER(FIND("S",T31)),-1,IF(ISNUMBER(FIND("N",T31)),1,0))</f>
        <v/>
      </c>
      <c r="V31" s="50">
        <f>IF(ISNUMBER(FIND("W",T31)),-1,IF(ISNUMBER(FIND("E",T31)),1,0))</f>
        <v/>
      </c>
      <c r="W31" s="50">
        <f>AND(MIN(IFERROR(FIND("N",T31),999),IFERROR(FIND("S",T31),999))&lt;999,MIN(IFERROR(FIND("E",T31),999),IFERROR(FIND("W",T31),999))&lt;999,MIN(IFERROR(FIND("E",T31),999),IFERROR(FIND("W",T31),999))&lt;MIN(IFERROR(FIND("N",T31),999),IFERROR(FIND("S",T31),999)))</f>
        <v/>
      </c>
      <c r="X31" s="50">
        <f>IF(T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 "),"º"," "),"˚"," "),"'"," "),CHAR(34)," "),"′"," "),"’"," "),"‘"," "),"″"," "),"”"," "),"“"," "),"("," "),")"," "),"["," "),"]"," "),"{"," "),"}"," "),";"," "),"|"," "),"/"," "),"\"," "),":"," "),"="," "),"*"," "),","," "),"N"," "),"S"," "),"E"," "),"W"," "),"_"," ")))</f>
        <v/>
      </c>
      <c r="Y31" s="50">
        <f>IF(X31="","",SUBSTITUTE(SUBSTITUTE(SUBSTITUTE(SUBSTITUTE(SUBSTITUTE(SUBSTITUTE(SUBSTITUTE(SUBSTITUTE(SUBSTITUTE(SUBSTITUTE(SUBSTITUTE(SUBSTITUTE(SUBSTITUTE(X31,"0",""),"1",""),"2",""),"3",""),"4",""),"5",""),"6",""),"7",""),"8",""),"9",""),".",""),"-","")," ",""))</f>
        <v/>
      </c>
      <c r="Z31" s="50">
        <f>IF(X31="",0,LEN(X31)-LEN(SUBSTITUTE(X31," ",""))+1)</f>
        <v/>
      </c>
      <c r="AA31" s="50">
        <f>IF(Z31&lt;1,"",IFERROR(VALUE(SUBSTITUTE(TRIM(MID(SUBSTITUTE(X31," ",REPT(" ",60)),1,60)),".",MID(1/2,2,1))),""))</f>
        <v/>
      </c>
      <c r="AB31" s="50">
        <f>IF(Z31&lt;2,"",IFERROR(VALUE(SUBSTITUTE(TRIM(MID(SUBSTITUTE(X31," ",REPT(" ",60)),61,60)),".",MID(1/2,2,1))),""))</f>
        <v/>
      </c>
      <c r="AC31" s="50">
        <f>IF(Z31&lt;3,"",IFERROR(VALUE(SUBSTITUTE(TRIM(MID(SUBSTITUTE(X31," ",REPT(" ",60)),121,60)),".",MID(1/2,2,1))),""))</f>
        <v/>
      </c>
      <c r="AD31" s="50">
        <f>IF(Z31&lt;4,"",IFERROR(VALUE(SUBSTITUTE(TRIM(MID(SUBSTITUTE(X31," ",REPT(" ",60)),181,60)),".",MID(1/2,2,1))),""))</f>
        <v/>
      </c>
      <c r="AE31" s="50">
        <f>IF(Z31&lt;5,"",IFERROR(VALUE(SUBSTITUTE(TRIM(MID(SUBSTITUTE(X31," ",REPT(" ",60)),241,60)),".",MID(1/2,2,1))),""))</f>
        <v/>
      </c>
      <c r="AF31" s="50">
        <f>IF(Z31&lt;6,"",IFERROR(VALUE(SUBSTITUTE(TRIM(MID(SUBSTITUTE(X31," ",REPT(" ",60)),301,60)),".",MID(1/2,2,1))),""))</f>
        <v/>
      </c>
      <c r="AG31" s="50">
        <f>IFERROR(IF(Z31=2,AA31,IF(Z31=4,IF(AA31&lt;0,-1,1)*(ABS(AA31)+AB31/60),IF(Z31=6,IF(AA31&lt;0,-1,1)*(ABS(AA31)+AB31/60+AC31/3600),""))),"")</f>
        <v/>
      </c>
      <c r="AH31" s="50">
        <f>IFERROR(IF(Z31=2,AB31,IF(Z31=4,IF(AC31&lt;0,-1,1)*(ABS(AC31)+AD31/60),IF(Z31=6,IF(AD31&lt;0,-1,1)*(ABS(AD31)+AE31/60+AF31/3600),""))),"")</f>
        <v/>
      </c>
      <c r="AI31" s="50">
        <f>IF(W31,AH31,AG31)</f>
        <v/>
      </c>
      <c r="AJ31" s="50">
        <f>IF(W31,AG31,AH31)</f>
        <v/>
      </c>
      <c r="AK31" s="50">
        <f>IFERROR(IF(U31=0,AI31,U31*ABS(AI31)),"")</f>
        <v/>
      </c>
      <c r="AL31" s="50">
        <f>IFERROR(IF(V31=0,AJ31,V31*ABS(AJ31)),"")</f>
        <v/>
      </c>
      <c r="AM31" s="50">
        <f>IFERROR(AND(U31=0,V31=0,ABS(AK31)&gt;90,ABS(AK31)&lt;=180,ABS(AL31)&lt;=90),FALSE)</f>
        <v/>
      </c>
      <c r="AN31" s="50">
        <f>IF(AM31,AL31,AK31)</f>
        <v/>
      </c>
      <c r="AO31" s="50">
        <f>IF(AM31,AK31,AL31)</f>
        <v/>
      </c>
      <c r="AP31" s="50">
        <f>IF(R31="","",IF(Y31&lt;&gt;"","Contains words or symbols that aren't part of a coordinate.",IF(NOT(OR(Z31=2,Z31=4,Z31=6)),"Couldn't find a latitude and a longitude ("&amp;Z31&amp;IF(Z31=1," number"," numbers")&amp;" found).",IF(COUNT(AA31:AF31)&lt;&gt;Z31,"Some of the numbers couldn't be read.",IF(OR(AND(Z31=4,OR(AB31&lt;0,AB31&gt;=60,AD31&lt;0,AD31&gt;=60)),AND(Z31=6,OR(AB31&lt;0,AB31&gt;=60,AC31&lt;0,AC31&gt;=60,AE31&lt;0,AE31&gt;=60,AF31&lt;0,AF31&gt;=60))),"Minutes and seconds must be between 0 and 60.",IF(OR(ABS(AN31)&gt;90,ABS(AO31)&gt;180),"Out of range: latitude must be between -90 and 90, and longitude between -180 and 180.",""))))))</f>
        <v/>
      </c>
    </row>
    <row r="32">
      <c r="B32" s="44" t="n"/>
      <c r="C32" s="44" t="n"/>
      <c r="D32" s="45">
        <f>IF(R32="","",IF(AP32&lt;&gt;"","NOT VALID GPS COORDINATES",IF(O32="NO CONNECTION","NO CONNECTION",IF(E32="","NOT FOUND",IF(OR(AM32,AND(AN32=0,AO32=0)),"CONVERTED – PLEASE CHECK","CONVERTED")))))</f>
        <v/>
      </c>
      <c r="E32" s="45">
        <f>IF(OR(O32="",O32="NO CONNECTION"),"",IFERROR(_xlfn.FILTERXML(O32,"//local/territory")&amp;" "&amp;_xlfn.FILTERXML(O32,"//local/mapcode"),IFERROR(_xlfn.FILTERXML(O32,"//international/mapcode"),"")))</f>
        <v/>
      </c>
      <c r="F32" s="46">
        <f>IF(E32="","",IFERROR(_xlfn.FILTERXML(O32,"//local/territory"),""))</f>
        <v/>
      </c>
      <c r="G32" s="46">
        <f>IF(E32="","",IFERROR(_xlfn.FILTERXML(O32,"//local/mapcode"),""))</f>
        <v/>
      </c>
      <c r="H32" s="46">
        <f>IF(E32="","",IFERROR(_xlfn.FILTERXML(O32,"//international/mapcode"),""))</f>
        <v/>
      </c>
      <c r="I32" s="46">
        <f>IF(E32="","",IFERROR(HYPERLINK("https://www.mymapcodes.com/go/?t="&amp;IF(G32&lt;&gt;"",F32,"AAA")&amp;"&amp;ma="&amp;LEFT(IF(G32&lt;&gt;"",G32,H32),FIND(".",IF(G32&lt;&gt;"",G32,H32))-1)&amp;"&amp;mb="&amp;MID(IF(G32&lt;&gt;"",G32,H32),FIND(".",IF(G32&lt;&gt;"",G32,H32))+1,99),"Open on MyMapcodes →"),""))</f>
        <v/>
      </c>
      <c r="J32" s="47">
        <f>IF(OR(R32="",AP32&lt;&gt;""),"",ROUND(AN32,6))</f>
        <v/>
      </c>
      <c r="K32" s="47">
        <f>IF(OR(R32="",AP32&lt;&gt;""),"",ROUND(AO32,6))</f>
        <v/>
      </c>
      <c r="L32" s="48">
        <f>IF(R32="","",IF(AP32&lt;&gt;"",AP32,IF(O32="NO CONNECTION","Excel couldn't reach the mapcode service. Click the REFRESH RESULTS box just above the table.",IF(E32="","The mapcode service didn't return a mapcode for this point.",IF(AM32,"Latitude and longitude seemed to be the wrong way round, so they've been swapped. Please check.",IF(AND(AN32=0,AO32=0),"0, 0 is in the sea off West Africa. Please check this is the location you meant.",IF(W32,"Longitude came first, so the order has been switched.",IF(Z32=6,"Converted from degrees, minutes and seconds.",IF(Z32=4,"Converted from degrees and decimal minutes.","")))))))))</f>
        <v/>
      </c>
      <c r="N32" s="49">
        <f>IF(J32="","",MapcodeAPI&amp;"codes/"&amp;SUBSTITUTE(J32&amp;"",MID(1/2,2,1),".")&amp;","&amp;SUBSTITUTE(K32&amp;"",MID(1/2,2,1),"."))&amp;LEFT($B$13,0)</f>
        <v/>
      </c>
      <c r="O32" s="49">
        <f>IF(N32="","",IFERROR(_xlfn.WEBSERVICE(N32),IF(MapcodeAPIBackup="","NO CONNECTION",IFERROR(_xlfn.WEBSERVICE(MapcodeAPIBackup&amp;MID(N32,LEN(MapcodeAPI)+1,999)),"NO CONNECTION"))))</f>
        <v/>
      </c>
      <c r="P32" t="inlineStr">
        <is>
          <t xml:space="preserve"> </t>
        </is>
      </c>
      <c r="R32" s="50">
        <f>IFERROR(IF(AND(TRIM(B32&amp;"")="",TRIM(C32&amp;"")=""),"",TRIM(IF(ISNUMBER(B32),SUBSTITUTE(B32&amp;"",MID(1/2,2,1),"."),B32&amp;"")&amp;IF(TRIM(C32&amp;"")="",""," | "&amp;IF(ISNUMBER(C32),SUBSTITUTE(C32&amp;"",MID(1/2,2,1),"."),C32&amp;"")))),"(error value)")</f>
        <v/>
      </c>
      <c r="S32" s="50">
        <f>IF(R32="","","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"&amp;IFERROR(IF(AND(LEN(R32)-LEN(SUBSTITUTE(R32,"/",""))=1,ISNUMBER(FIND(" ",TRIM(LEFT(R32,FIND("/",R32)-1))))),LEFT(R32,FIND("/",R32)-1),R32),R32)&amp;" ")," "," "),"﻿"," "),"​"," "),"⁠"," ")," "," ")," "," "),CHAR(9)," "),CHAR(10)," "),CHAR(13)," "),"−","-"),"–","-"),"—","-"),"LATITUDE"," "),"LONGITUDE"," "),"COORDINATES"," "),"COORDS"," "),"NORTH"," N "),"SOUTH"," S "),"EAST"," E "),"WEST"," W "),"DEGREES"," "),"DEG"," "),"GPS"," "),"LONG"," "),"LNG"," "),"LON"," "),"LAT"," ")," AND "," "),"&amp;"," ")&amp;" ")</f>
        <v/>
      </c>
      <c r="T32" s="50">
        <f>IF(S32="","",IF(LEN(S32)-LEN(SUBSTITUTE(S32,".",""))&gt;0,SUBSTITUTE(S32,","," "),IF(LEN(S32)-LEN(SUBSTITUTE(S32,",",""))=3,SUBSTITUTE(SUBSTITUTE(S32,",",";",2),",","."),IF(LEN(S32)-LEN(SUBSTITUTE(S32,",",""))=2,SUBSTITUTE(S32,",","."),SUBSTITUTE(S32,","," ")))))</f>
        <v/>
      </c>
      <c r="U32" s="50">
        <f>IF(ISNUMBER(FIND("S",T32)),-1,IF(ISNUMBER(FIND("N",T32)),1,0))</f>
        <v/>
      </c>
      <c r="V32" s="50">
        <f>IF(ISNUMBER(FIND("W",T32)),-1,IF(ISNUMBER(FIND("E",T32)),1,0))</f>
        <v/>
      </c>
      <c r="W32" s="50">
        <f>AND(MIN(IFERROR(FIND("N",T32),999),IFERROR(FIND("S",T32),999))&lt;999,MIN(IFERROR(FIND("E",T32),999),IFERROR(FIND("W",T32),999))&lt;999,MIN(IFERROR(FIND("E",T32),999),IFERROR(FIND("W",T32),999))&lt;MIN(IFERROR(FIND("N",T32),999),IFERROR(FIND("S",T32),999)))</f>
        <v/>
      </c>
      <c r="X32" s="50">
        <f>IF(T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 "),"º"," "),"˚"," "),"'"," "),CHAR(34)," "),"′"," "),"’"," "),"‘"," "),"″"," "),"”"," "),"“"," "),"("," "),")"," "),"["," "),"]"," "),"{"," "),"}"," "),";"," "),"|"," "),"/"," "),"\"," "),":"," "),"="," "),"*"," "),","," "),"N"," "),"S"," "),"E"," "),"W"," "),"_"," ")))</f>
        <v/>
      </c>
      <c r="Y32" s="50">
        <f>IF(X32="","",SUBSTITUTE(SUBSTITUTE(SUBSTITUTE(SUBSTITUTE(SUBSTITUTE(SUBSTITUTE(SUBSTITUTE(SUBSTITUTE(SUBSTITUTE(SUBSTITUTE(SUBSTITUTE(SUBSTITUTE(SUBSTITUTE(X32,"0",""),"1",""),"2",""),"3",""),"4",""),"5",""),"6",""),"7",""),"8",""),"9",""),".",""),"-","")," ",""))</f>
        <v/>
      </c>
      <c r="Z32" s="50">
        <f>IF(X32="",0,LEN(X32)-LEN(SUBSTITUTE(X32," ",""))+1)</f>
        <v/>
      </c>
      <c r="AA32" s="50">
        <f>IF(Z32&lt;1,"",IFERROR(VALUE(SUBSTITUTE(TRIM(MID(SUBSTITUTE(X32," ",REPT(" ",60)),1,60)),".",MID(1/2,2,1))),""))</f>
        <v/>
      </c>
      <c r="AB32" s="50">
        <f>IF(Z32&lt;2,"",IFERROR(VALUE(SUBSTITUTE(TRIM(MID(SUBSTITUTE(X32," ",REPT(" ",60)),61,60)),".",MID(1/2,2,1))),""))</f>
        <v/>
      </c>
      <c r="AC32" s="50">
        <f>IF(Z32&lt;3,"",IFERROR(VALUE(SUBSTITUTE(TRIM(MID(SUBSTITUTE(X32," ",REPT(" ",60)),121,60)),".",MID(1/2,2,1))),""))</f>
        <v/>
      </c>
      <c r="AD32" s="50">
        <f>IF(Z32&lt;4,"",IFERROR(VALUE(SUBSTITUTE(TRIM(MID(SUBSTITUTE(X32," ",REPT(" ",60)),181,60)),".",MID(1/2,2,1))),""))</f>
        <v/>
      </c>
      <c r="AE32" s="50">
        <f>IF(Z32&lt;5,"",IFERROR(VALUE(SUBSTITUTE(TRIM(MID(SUBSTITUTE(X32," ",REPT(" ",60)),241,60)),".",MID(1/2,2,1))),""))</f>
        <v/>
      </c>
      <c r="AF32" s="50">
        <f>IF(Z32&lt;6,"",IFERROR(VALUE(SUBSTITUTE(TRIM(MID(SUBSTITUTE(X32," ",REPT(" ",60)),301,60)),".",MID(1/2,2,1))),""))</f>
        <v/>
      </c>
      <c r="AG32" s="50">
        <f>IFERROR(IF(Z32=2,AA32,IF(Z32=4,IF(AA32&lt;0,-1,1)*(ABS(AA32)+AB32/60),IF(Z32=6,IF(AA32&lt;0,-1,1)*(ABS(AA32)+AB32/60+AC32/3600),""))),"")</f>
        <v/>
      </c>
      <c r="AH32" s="50">
        <f>IFERROR(IF(Z32=2,AB32,IF(Z32=4,IF(AC32&lt;0,-1,1)*(ABS(AC32)+AD32/60),IF(Z32=6,IF(AD32&lt;0,-1,1)*(ABS(AD32)+AE32/60+AF32/3600),""))),"")</f>
        <v/>
      </c>
      <c r="AI32" s="50">
        <f>IF(W32,AH32,AG32)</f>
        <v/>
      </c>
      <c r="AJ32" s="50">
        <f>IF(W32,AG32,AH32)</f>
        <v/>
      </c>
      <c r="AK32" s="50">
        <f>IFERROR(IF(U32=0,AI32,U32*ABS(AI32)),"")</f>
        <v/>
      </c>
      <c r="AL32" s="50">
        <f>IFERROR(IF(V32=0,AJ32,V32*ABS(AJ32)),"")</f>
        <v/>
      </c>
      <c r="AM32" s="50">
        <f>IFERROR(AND(U32=0,V32=0,ABS(AK32)&gt;90,ABS(AK32)&lt;=180,ABS(AL32)&lt;=90),FALSE)</f>
        <v/>
      </c>
      <c r="AN32" s="50">
        <f>IF(AM32,AL32,AK32)</f>
        <v/>
      </c>
      <c r="AO32" s="50">
        <f>IF(AM32,AK32,AL32)</f>
        <v/>
      </c>
      <c r="AP32" s="50">
        <f>IF(R32="","",IF(Y32&lt;&gt;"","Contains words or symbols that aren't part of a coordinate.",IF(NOT(OR(Z32=2,Z32=4,Z32=6)),"Couldn't find a latitude and a longitude ("&amp;Z32&amp;IF(Z32=1," number"," numbers")&amp;" found).",IF(COUNT(AA32:AF32)&lt;&gt;Z32,"Some of the numbers couldn't be read.",IF(OR(AND(Z32=4,OR(AB32&lt;0,AB32&gt;=60,AD32&lt;0,AD32&gt;=60)),AND(Z32=6,OR(AB32&lt;0,AB32&gt;=60,AC32&lt;0,AC32&gt;=60,AE32&lt;0,AE32&gt;=60,AF32&lt;0,AF32&gt;=60))),"Minutes and seconds must be between 0 and 60.",IF(OR(ABS(AN32)&gt;90,ABS(AO32)&gt;180),"Out of range: latitude must be between -90 and 90, and longitude between -180 and 180.",""))))))</f>
        <v/>
      </c>
    </row>
    <row r="33">
      <c r="B33" s="44" t="n"/>
      <c r="C33" s="44" t="n"/>
      <c r="D33" s="45">
        <f>IF(R33="","",IF(AP33&lt;&gt;"","NOT VALID GPS COORDINATES",IF(O33="NO CONNECTION","NO CONNECTION",IF(E33="","NOT FOUND",IF(OR(AM33,AND(AN33=0,AO33=0)),"CONVERTED – PLEASE CHECK","CONVERTED")))))</f>
        <v/>
      </c>
      <c r="E33" s="45">
        <f>IF(OR(O33="",O33="NO CONNECTION"),"",IFERROR(_xlfn.FILTERXML(O33,"//local/territory")&amp;" "&amp;_xlfn.FILTERXML(O33,"//local/mapcode"),IFERROR(_xlfn.FILTERXML(O33,"//international/mapcode"),"")))</f>
        <v/>
      </c>
      <c r="F33" s="46">
        <f>IF(E33="","",IFERROR(_xlfn.FILTERXML(O33,"//local/territory"),""))</f>
        <v/>
      </c>
      <c r="G33" s="46">
        <f>IF(E33="","",IFERROR(_xlfn.FILTERXML(O33,"//local/mapcode"),""))</f>
        <v/>
      </c>
      <c r="H33" s="46">
        <f>IF(E33="","",IFERROR(_xlfn.FILTERXML(O33,"//international/mapcode"),""))</f>
        <v/>
      </c>
      <c r="I33" s="46">
        <f>IF(E33="","",IFERROR(HYPERLINK("https://www.mymapcodes.com/go/?t="&amp;IF(G33&lt;&gt;"",F33,"AAA")&amp;"&amp;ma="&amp;LEFT(IF(G33&lt;&gt;"",G33,H33),FIND(".",IF(G33&lt;&gt;"",G33,H33))-1)&amp;"&amp;mb="&amp;MID(IF(G33&lt;&gt;"",G33,H33),FIND(".",IF(G33&lt;&gt;"",G33,H33))+1,99),"Open on MyMapcodes →"),""))</f>
        <v/>
      </c>
      <c r="J33" s="47">
        <f>IF(OR(R33="",AP33&lt;&gt;""),"",ROUND(AN33,6))</f>
        <v/>
      </c>
      <c r="K33" s="47">
        <f>IF(OR(R33="",AP33&lt;&gt;""),"",ROUND(AO33,6))</f>
        <v/>
      </c>
      <c r="L33" s="48">
        <f>IF(R33="","",IF(AP33&lt;&gt;"",AP33,IF(O33="NO CONNECTION","Excel couldn't reach the mapcode service. Click the REFRESH RESULTS box just above the table.",IF(E33="","The mapcode service didn't return a mapcode for this point.",IF(AM33,"Latitude and longitude seemed to be the wrong way round, so they've been swapped. Please check.",IF(AND(AN33=0,AO33=0),"0, 0 is in the sea off West Africa. Please check this is the location you meant.",IF(W33,"Longitude came first, so the order has been switched.",IF(Z33=6,"Converted from degrees, minutes and seconds.",IF(Z33=4,"Converted from degrees and decimal minutes.","")))))))))</f>
        <v/>
      </c>
      <c r="N33" s="49">
        <f>IF(J33="","",MapcodeAPI&amp;"codes/"&amp;SUBSTITUTE(J33&amp;"",MID(1/2,2,1),".")&amp;","&amp;SUBSTITUTE(K33&amp;"",MID(1/2,2,1),"."))&amp;LEFT($B$13,0)</f>
        <v/>
      </c>
      <c r="O33" s="49">
        <f>IF(N33="","",IFERROR(_xlfn.WEBSERVICE(N33),IF(MapcodeAPIBackup="","NO CONNECTION",IFERROR(_xlfn.WEBSERVICE(MapcodeAPIBackup&amp;MID(N33,LEN(MapcodeAPI)+1,999)),"NO CONNECTION"))))</f>
        <v/>
      </c>
      <c r="P33" t="inlineStr">
        <is>
          <t xml:space="preserve"> </t>
        </is>
      </c>
      <c r="R33" s="50">
        <f>IFERROR(IF(AND(TRIM(B33&amp;"")="",TRIM(C33&amp;"")=""),"",TRIM(IF(ISNUMBER(B33),SUBSTITUTE(B33&amp;"",MID(1/2,2,1),"."),B33&amp;"")&amp;IF(TRIM(C33&amp;"")="",""," | "&amp;IF(ISNUMBER(C33),SUBSTITUTE(C33&amp;"",MID(1/2,2,1),"."),C33&amp;"")))),"(error value)")</f>
        <v/>
      </c>
      <c r="S33" s="50">
        <f>IF(R33="","","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"&amp;IFERROR(IF(AND(LEN(R33)-LEN(SUBSTITUTE(R33,"/",""))=1,ISNUMBER(FIND(" ",TRIM(LEFT(R33,FIND("/",R33)-1))))),LEFT(R33,FIND("/",R33)-1),R33),R33)&amp;" ")," "," "),"﻿"," "),"​"," "),"⁠"," ")," "," ")," "," "),CHAR(9)," "),CHAR(10)," "),CHAR(13)," "),"−","-"),"–","-"),"—","-"),"LATITUDE"," "),"LONGITUDE"," "),"COORDINATES"," "),"COORDS"," "),"NORTH"," N "),"SOUTH"," S "),"EAST"," E "),"WEST"," W "),"DEGREES"," "),"DEG"," "),"GPS"," "),"LONG"," "),"LNG"," "),"LON"," "),"LAT"," ")," AND "," "),"&amp;"," ")&amp;" ")</f>
        <v/>
      </c>
      <c r="T33" s="50">
        <f>IF(S33="","",IF(LEN(S33)-LEN(SUBSTITUTE(S33,".",""))&gt;0,SUBSTITUTE(S33,","," "),IF(LEN(S33)-LEN(SUBSTITUTE(S33,",",""))=3,SUBSTITUTE(SUBSTITUTE(S33,",",";",2),",","."),IF(LEN(S33)-LEN(SUBSTITUTE(S33,",",""))=2,SUBSTITUTE(S33,",","."),SUBSTITUTE(S33,","," ")))))</f>
        <v/>
      </c>
      <c r="U33" s="50">
        <f>IF(ISNUMBER(FIND("S",T33)),-1,IF(ISNUMBER(FIND("N",T33)),1,0))</f>
        <v/>
      </c>
      <c r="V33" s="50">
        <f>IF(ISNUMBER(FIND("W",T33)),-1,IF(ISNUMBER(FIND("E",T33)),1,0))</f>
        <v/>
      </c>
      <c r="W33" s="50">
        <f>AND(MIN(IFERROR(FIND("N",T33),999),IFERROR(FIND("S",T33),999))&lt;999,MIN(IFERROR(FIND("E",T33),999),IFERROR(FIND("W",T33),999))&lt;999,MIN(IFERROR(FIND("E",T33),999),IFERROR(FIND("W",T33),999))&lt;MIN(IFERROR(FIND("N",T33),999),IFERROR(FIND("S",T33),999)))</f>
        <v/>
      </c>
      <c r="X33" s="50">
        <f>IF(T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 "),"º"," "),"˚"," "),"'"," "),CHAR(34)," "),"′"," "),"’"," "),"‘"," "),"″"," "),"”"," "),"“"," "),"("," "),")"," "),"["," "),"]"," "),"{"," "),"}"," "),";"," "),"|"," "),"/"," "),"\"," "),":"," "),"="," "),"*"," "),","," "),"N"," "),"S"," "),"E"," "),"W"," "),"_"," ")))</f>
        <v/>
      </c>
      <c r="Y33" s="50">
        <f>IF(X33="","",SUBSTITUTE(SUBSTITUTE(SUBSTITUTE(SUBSTITUTE(SUBSTITUTE(SUBSTITUTE(SUBSTITUTE(SUBSTITUTE(SUBSTITUTE(SUBSTITUTE(SUBSTITUTE(SUBSTITUTE(SUBSTITUTE(X33,"0",""),"1",""),"2",""),"3",""),"4",""),"5",""),"6",""),"7",""),"8",""),"9",""),".",""),"-","")," ",""))</f>
        <v/>
      </c>
      <c r="Z33" s="50">
        <f>IF(X33="",0,LEN(X33)-LEN(SUBSTITUTE(X33," ",""))+1)</f>
        <v/>
      </c>
      <c r="AA33" s="50">
        <f>IF(Z33&lt;1,"",IFERROR(VALUE(SUBSTITUTE(TRIM(MID(SUBSTITUTE(X33," ",REPT(" ",60)),1,60)),".",MID(1/2,2,1))),""))</f>
        <v/>
      </c>
      <c r="AB33" s="50">
        <f>IF(Z33&lt;2,"",IFERROR(VALUE(SUBSTITUTE(TRIM(MID(SUBSTITUTE(X33," ",REPT(" ",60)),61,60)),".",MID(1/2,2,1))),""))</f>
        <v/>
      </c>
      <c r="AC33" s="50">
        <f>IF(Z33&lt;3,"",IFERROR(VALUE(SUBSTITUTE(TRIM(MID(SUBSTITUTE(X33," ",REPT(" ",60)),121,60)),".",MID(1/2,2,1))),""))</f>
        <v/>
      </c>
      <c r="AD33" s="50">
        <f>IF(Z33&lt;4,"",IFERROR(VALUE(SUBSTITUTE(TRIM(MID(SUBSTITUTE(X33," ",REPT(" ",60)),181,60)),".",MID(1/2,2,1))),""))</f>
        <v/>
      </c>
      <c r="AE33" s="50">
        <f>IF(Z33&lt;5,"",IFERROR(VALUE(SUBSTITUTE(TRIM(MID(SUBSTITUTE(X33," ",REPT(" ",60)),241,60)),".",MID(1/2,2,1))),""))</f>
        <v/>
      </c>
      <c r="AF33" s="50">
        <f>IF(Z33&lt;6,"",IFERROR(VALUE(SUBSTITUTE(TRIM(MID(SUBSTITUTE(X33," ",REPT(" ",60)),301,60)),".",MID(1/2,2,1))),""))</f>
        <v/>
      </c>
      <c r="AG33" s="50">
        <f>IFERROR(IF(Z33=2,AA33,IF(Z33=4,IF(AA33&lt;0,-1,1)*(ABS(AA33)+AB33/60),IF(Z33=6,IF(AA33&lt;0,-1,1)*(ABS(AA33)+AB33/60+AC33/3600),""))),"")</f>
        <v/>
      </c>
      <c r="AH33" s="50">
        <f>IFERROR(IF(Z33=2,AB33,IF(Z33=4,IF(AC33&lt;0,-1,1)*(ABS(AC33)+AD33/60),IF(Z33=6,IF(AD33&lt;0,-1,1)*(ABS(AD33)+AE33/60+AF33/3600),""))),"")</f>
        <v/>
      </c>
      <c r="AI33" s="50">
        <f>IF(W33,AH33,AG33)</f>
        <v/>
      </c>
      <c r="AJ33" s="50">
        <f>IF(W33,AG33,AH33)</f>
        <v/>
      </c>
      <c r="AK33" s="50">
        <f>IFERROR(IF(U33=0,AI33,U33*ABS(AI33)),"")</f>
        <v/>
      </c>
      <c r="AL33" s="50">
        <f>IFERROR(IF(V33=0,AJ33,V33*ABS(AJ33)),"")</f>
        <v/>
      </c>
      <c r="AM33" s="50">
        <f>IFERROR(AND(U33=0,V33=0,ABS(AK33)&gt;90,ABS(AK33)&lt;=180,ABS(AL33)&lt;=90),FALSE)</f>
        <v/>
      </c>
      <c r="AN33" s="50">
        <f>IF(AM33,AL33,AK33)</f>
        <v/>
      </c>
      <c r="AO33" s="50">
        <f>IF(AM33,AK33,AL33)</f>
        <v/>
      </c>
      <c r="AP33" s="50">
        <f>IF(R33="","",IF(Y33&lt;&gt;"","Contains words or symbols that aren't part of a coordinate.",IF(NOT(OR(Z33=2,Z33=4,Z33=6)),"Couldn't find a latitude and a longitude ("&amp;Z33&amp;IF(Z33=1," number"," numbers")&amp;" found).",IF(COUNT(AA33:AF33)&lt;&gt;Z33,"Some of the numbers couldn't be read.",IF(OR(AND(Z33=4,OR(AB33&lt;0,AB33&gt;=60,AD33&lt;0,AD33&gt;=60)),AND(Z33=6,OR(AB33&lt;0,AB33&gt;=60,AC33&lt;0,AC33&gt;=60,AE33&lt;0,AE33&gt;=60,AF33&lt;0,AF33&gt;=60))),"Minutes and seconds must be between 0 and 60.",IF(OR(ABS(AN33)&gt;90,ABS(AO33)&gt;180),"Out of range: latitude must be between -90 and 90, and longitude between -180 and 180.",""))))))</f>
        <v/>
      </c>
    </row>
    <row r="34">
      <c r="B34" s="44" t="n"/>
      <c r="C34" s="44" t="n"/>
      <c r="D34" s="45">
        <f>IF(R34="","",IF(AP34&lt;&gt;"","NOT VALID GPS COORDINATES",IF(O34="NO CONNECTION","NO CONNECTION",IF(E34="","NOT FOUND",IF(OR(AM34,AND(AN34=0,AO34=0)),"CONVERTED – PLEASE CHECK","CONVERTED")))))</f>
        <v/>
      </c>
      <c r="E34" s="45">
        <f>IF(OR(O34="",O34="NO CONNECTION"),"",IFERROR(_xlfn.FILTERXML(O34,"//local/territory")&amp;" "&amp;_xlfn.FILTERXML(O34,"//local/mapcode"),IFERROR(_xlfn.FILTERXML(O34,"//international/mapcode"),"")))</f>
        <v/>
      </c>
      <c r="F34" s="46">
        <f>IF(E34="","",IFERROR(_xlfn.FILTERXML(O34,"//local/territory"),""))</f>
        <v/>
      </c>
      <c r="G34" s="46">
        <f>IF(E34="","",IFERROR(_xlfn.FILTERXML(O34,"//local/mapcode"),""))</f>
        <v/>
      </c>
      <c r="H34" s="46">
        <f>IF(E34="","",IFERROR(_xlfn.FILTERXML(O34,"//international/mapcode"),""))</f>
        <v/>
      </c>
      <c r="I34" s="46">
        <f>IF(E34="","",IFERROR(HYPERLINK("https://www.mymapcodes.com/go/?t="&amp;IF(G34&lt;&gt;"",F34,"AAA")&amp;"&amp;ma="&amp;LEFT(IF(G34&lt;&gt;"",G34,H34),FIND(".",IF(G34&lt;&gt;"",G34,H34))-1)&amp;"&amp;mb="&amp;MID(IF(G34&lt;&gt;"",G34,H34),FIND(".",IF(G34&lt;&gt;"",G34,H34))+1,99),"Open on MyMapcodes →"),""))</f>
        <v/>
      </c>
      <c r="J34" s="47">
        <f>IF(OR(R34="",AP34&lt;&gt;""),"",ROUND(AN34,6))</f>
        <v/>
      </c>
      <c r="K34" s="47">
        <f>IF(OR(R34="",AP34&lt;&gt;""),"",ROUND(AO34,6))</f>
        <v/>
      </c>
      <c r="L34" s="48">
        <f>IF(R34="","",IF(AP34&lt;&gt;"",AP34,IF(O34="NO CONNECTION","Excel couldn't reach the mapcode service. Click the REFRESH RESULTS box just above the table.",IF(E34="","The mapcode service didn't return a mapcode for this point.",IF(AM34,"Latitude and longitude seemed to be the wrong way round, so they've been swapped. Please check.",IF(AND(AN34=0,AO34=0),"0, 0 is in the sea off West Africa. Please check this is the location you meant.",IF(W34,"Longitude came first, so the order has been switched.",IF(Z34=6,"Converted from degrees, minutes and seconds.",IF(Z34=4,"Converted from degrees and decimal minutes.","")))))))))</f>
        <v/>
      </c>
      <c r="N34" s="49">
        <f>IF(J34="","",MapcodeAPI&amp;"codes/"&amp;SUBSTITUTE(J34&amp;"",MID(1/2,2,1),".")&amp;","&amp;SUBSTITUTE(K34&amp;"",MID(1/2,2,1),"."))&amp;LEFT($B$13,0)</f>
        <v/>
      </c>
      <c r="O34" s="49">
        <f>IF(N34="","",IFERROR(_xlfn.WEBSERVICE(N34),IF(MapcodeAPIBackup="","NO CONNECTION",IFERROR(_xlfn.WEBSERVICE(MapcodeAPIBackup&amp;MID(N34,LEN(MapcodeAPI)+1,999)),"NO CONNECTION"))))</f>
        <v/>
      </c>
      <c r="P34" t="inlineStr">
        <is>
          <t xml:space="preserve"> </t>
        </is>
      </c>
      <c r="R34" s="50">
        <f>IFERROR(IF(AND(TRIM(B34&amp;"")="",TRIM(C34&amp;"")=""),"",TRIM(IF(ISNUMBER(B34),SUBSTITUTE(B34&amp;"",MID(1/2,2,1),"."),B34&amp;"")&amp;IF(TRIM(C34&amp;"")="",""," | "&amp;IF(ISNUMBER(C34),SUBSTITUTE(C34&amp;"",MID(1/2,2,1),"."),C34&amp;"")))),"(error value)")</f>
        <v/>
      </c>
      <c r="S34" s="50">
        <f>IF(R34="","","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"&amp;IFERROR(IF(AND(LEN(R34)-LEN(SUBSTITUTE(R34,"/",""))=1,ISNUMBER(FIND(" ",TRIM(LEFT(R34,FIND("/",R34)-1))))),LEFT(R34,FIND("/",R34)-1),R34),R34)&amp;" ")," "," "),"﻿"," "),"​"," "),"⁠"," ")," "," ")," "," "),CHAR(9)," "),CHAR(10)," "),CHAR(13)," "),"−","-"),"–","-"),"—","-"),"LATITUDE"," "),"LONGITUDE"," "),"COORDINATES"," "),"COORDS"," "),"NORTH"," N "),"SOUTH"," S "),"EAST"," E "),"WEST"," W "),"DEGREES"," "),"DEG"," "),"GPS"," "),"LONG"," "),"LNG"," "),"LON"," "),"LAT"," ")," AND "," "),"&amp;"," ")&amp;" ")</f>
        <v/>
      </c>
      <c r="T34" s="50">
        <f>IF(S34="","",IF(LEN(S34)-LEN(SUBSTITUTE(S34,".",""))&gt;0,SUBSTITUTE(S34,","," "),IF(LEN(S34)-LEN(SUBSTITUTE(S34,",",""))=3,SUBSTITUTE(SUBSTITUTE(S34,",",";",2),",","."),IF(LEN(S34)-LEN(SUBSTITUTE(S34,",",""))=2,SUBSTITUTE(S34,",","."),SUBSTITUTE(S34,","," ")))))</f>
        <v/>
      </c>
      <c r="U34" s="50">
        <f>IF(ISNUMBER(FIND("S",T34)),-1,IF(ISNUMBER(FIND("N",T34)),1,0))</f>
        <v/>
      </c>
      <c r="V34" s="50">
        <f>IF(ISNUMBER(FIND("W",T34)),-1,IF(ISNUMBER(FIND("E",T34)),1,0))</f>
        <v/>
      </c>
      <c r="W34" s="50">
        <f>AND(MIN(IFERROR(FIND("N",T34),999),IFERROR(FIND("S",T34),999))&lt;999,MIN(IFERROR(FIND("E",T34),999),IFERROR(FIND("W",T34),999))&lt;999,MIN(IFERROR(FIND("E",T34),999),IFERROR(FIND("W",T34),999))&lt;MIN(IFERROR(FIND("N",T34),999),IFERROR(FIND("S",T34),999)))</f>
        <v/>
      </c>
      <c r="X34" s="50">
        <f>IF(T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 "),"º"," "),"˚"," "),"'"," "),CHAR(34)," "),"′"," "),"’"," "),"‘"," "),"″"," "),"”"," "),"“"," "),"("," "),")"," "),"["," "),"]"," "),"{"," "),"}"," "),";"," "),"|"," "),"/"," "),"\"," "),":"," "),"="," "),"*"," "),","," "),"N"," "),"S"," "),"E"," "),"W"," "),"_"," ")))</f>
        <v/>
      </c>
      <c r="Y34" s="50">
        <f>IF(X34="","",SUBSTITUTE(SUBSTITUTE(SUBSTITUTE(SUBSTITUTE(SUBSTITUTE(SUBSTITUTE(SUBSTITUTE(SUBSTITUTE(SUBSTITUTE(SUBSTITUTE(SUBSTITUTE(SUBSTITUTE(SUBSTITUTE(X34,"0",""),"1",""),"2",""),"3",""),"4",""),"5",""),"6",""),"7",""),"8",""),"9",""),".",""),"-","")," ",""))</f>
        <v/>
      </c>
      <c r="Z34" s="50">
        <f>IF(X34="",0,LEN(X34)-LEN(SUBSTITUTE(X34," ",""))+1)</f>
        <v/>
      </c>
      <c r="AA34" s="50">
        <f>IF(Z34&lt;1,"",IFERROR(VALUE(SUBSTITUTE(TRIM(MID(SUBSTITUTE(X34," ",REPT(" ",60)),1,60)),".",MID(1/2,2,1))),""))</f>
        <v/>
      </c>
      <c r="AB34" s="50">
        <f>IF(Z34&lt;2,"",IFERROR(VALUE(SUBSTITUTE(TRIM(MID(SUBSTITUTE(X34," ",REPT(" ",60)),61,60)),".",MID(1/2,2,1))),""))</f>
        <v/>
      </c>
      <c r="AC34" s="50">
        <f>IF(Z34&lt;3,"",IFERROR(VALUE(SUBSTITUTE(TRIM(MID(SUBSTITUTE(X34," ",REPT(" ",60)),121,60)),".",MID(1/2,2,1))),""))</f>
        <v/>
      </c>
      <c r="AD34" s="50">
        <f>IF(Z34&lt;4,"",IFERROR(VALUE(SUBSTITUTE(TRIM(MID(SUBSTITUTE(X34," ",REPT(" ",60)),181,60)),".",MID(1/2,2,1))),""))</f>
        <v/>
      </c>
      <c r="AE34" s="50">
        <f>IF(Z34&lt;5,"",IFERROR(VALUE(SUBSTITUTE(TRIM(MID(SUBSTITUTE(X34," ",REPT(" ",60)),241,60)),".",MID(1/2,2,1))),""))</f>
        <v/>
      </c>
      <c r="AF34" s="50">
        <f>IF(Z34&lt;6,"",IFERROR(VALUE(SUBSTITUTE(TRIM(MID(SUBSTITUTE(X34," ",REPT(" ",60)),301,60)),".",MID(1/2,2,1))),""))</f>
        <v/>
      </c>
      <c r="AG34" s="50">
        <f>IFERROR(IF(Z34=2,AA34,IF(Z34=4,IF(AA34&lt;0,-1,1)*(ABS(AA34)+AB34/60),IF(Z34=6,IF(AA34&lt;0,-1,1)*(ABS(AA34)+AB34/60+AC34/3600),""))),"")</f>
        <v/>
      </c>
      <c r="AH34" s="50">
        <f>IFERROR(IF(Z34=2,AB34,IF(Z34=4,IF(AC34&lt;0,-1,1)*(ABS(AC34)+AD34/60),IF(Z34=6,IF(AD34&lt;0,-1,1)*(ABS(AD34)+AE34/60+AF34/3600),""))),"")</f>
        <v/>
      </c>
      <c r="AI34" s="50">
        <f>IF(W34,AH34,AG34)</f>
        <v/>
      </c>
      <c r="AJ34" s="50">
        <f>IF(W34,AG34,AH34)</f>
        <v/>
      </c>
      <c r="AK34" s="50">
        <f>IFERROR(IF(U34=0,AI34,U34*ABS(AI34)),"")</f>
        <v/>
      </c>
      <c r="AL34" s="50">
        <f>IFERROR(IF(V34=0,AJ34,V34*ABS(AJ34)),"")</f>
        <v/>
      </c>
      <c r="AM34" s="50">
        <f>IFERROR(AND(U34=0,V34=0,ABS(AK34)&gt;90,ABS(AK34)&lt;=180,ABS(AL34)&lt;=90),FALSE)</f>
        <v/>
      </c>
      <c r="AN34" s="50">
        <f>IF(AM34,AL34,AK34)</f>
        <v/>
      </c>
      <c r="AO34" s="50">
        <f>IF(AM34,AK34,AL34)</f>
        <v/>
      </c>
      <c r="AP34" s="50">
        <f>IF(R34="","",IF(Y34&lt;&gt;"","Contains words or symbols that aren't part of a coordinate.",IF(NOT(OR(Z34=2,Z34=4,Z34=6)),"Couldn't find a latitude and a longitude ("&amp;Z34&amp;IF(Z34=1," number"," numbers")&amp;" found).",IF(COUNT(AA34:AF34)&lt;&gt;Z34,"Some of the numbers couldn't be read.",IF(OR(AND(Z34=4,OR(AB34&lt;0,AB34&gt;=60,AD34&lt;0,AD34&gt;=60)),AND(Z34=6,OR(AB34&lt;0,AB34&gt;=60,AC34&lt;0,AC34&gt;=60,AE34&lt;0,AE34&gt;=60,AF34&lt;0,AF34&gt;=60))),"Minutes and seconds must be between 0 and 60.",IF(OR(ABS(AN34)&gt;90,ABS(AO34)&gt;180),"Out of range: latitude must be between -90 and 90, and longitude between -180 and 180.",""))))))</f>
        <v/>
      </c>
    </row>
    <row r="35">
      <c r="B35" s="44" t="n"/>
      <c r="C35" s="44" t="n"/>
      <c r="D35" s="45">
        <f>IF(R35="","",IF(AP35&lt;&gt;"","NOT VALID GPS COORDINATES",IF(O35="NO CONNECTION","NO CONNECTION",IF(E35="","NOT FOUND",IF(OR(AM35,AND(AN35=0,AO35=0)),"CONVERTED – PLEASE CHECK","CONVERTED")))))</f>
        <v/>
      </c>
      <c r="E35" s="45">
        <f>IF(OR(O35="",O35="NO CONNECTION"),"",IFERROR(_xlfn.FILTERXML(O35,"//local/territory")&amp;" "&amp;_xlfn.FILTERXML(O35,"//local/mapcode"),IFERROR(_xlfn.FILTERXML(O35,"//international/mapcode"),"")))</f>
        <v/>
      </c>
      <c r="F35" s="46">
        <f>IF(E35="","",IFERROR(_xlfn.FILTERXML(O35,"//local/territory"),""))</f>
        <v/>
      </c>
      <c r="G35" s="46">
        <f>IF(E35="","",IFERROR(_xlfn.FILTERXML(O35,"//local/mapcode"),""))</f>
        <v/>
      </c>
      <c r="H35" s="46">
        <f>IF(E35="","",IFERROR(_xlfn.FILTERXML(O35,"//international/mapcode"),""))</f>
        <v/>
      </c>
      <c r="I35" s="46">
        <f>IF(E35="","",IFERROR(HYPERLINK("https://www.mymapcodes.com/go/?t="&amp;IF(G35&lt;&gt;"",F35,"AAA")&amp;"&amp;ma="&amp;LEFT(IF(G35&lt;&gt;"",G35,H35),FIND(".",IF(G35&lt;&gt;"",G35,H35))-1)&amp;"&amp;mb="&amp;MID(IF(G35&lt;&gt;"",G35,H35),FIND(".",IF(G35&lt;&gt;"",G35,H35))+1,99),"Open on MyMapcodes →"),""))</f>
        <v/>
      </c>
      <c r="J35" s="47">
        <f>IF(OR(R35="",AP35&lt;&gt;""),"",ROUND(AN35,6))</f>
        <v/>
      </c>
      <c r="K35" s="47">
        <f>IF(OR(R35="",AP35&lt;&gt;""),"",ROUND(AO35,6))</f>
        <v/>
      </c>
      <c r="L35" s="48">
        <f>IF(R35="","",IF(AP35&lt;&gt;"",AP35,IF(O35="NO CONNECTION","Excel couldn't reach the mapcode service. Click the REFRESH RESULTS box just above the table.",IF(E35="","The mapcode service didn't return a mapcode for this point.",IF(AM35,"Latitude and longitude seemed to be the wrong way round, so they've been swapped. Please check.",IF(AND(AN35=0,AO35=0),"0, 0 is in the sea off West Africa. Please check this is the location you meant.",IF(W35,"Longitude came first, so the order has been switched.",IF(Z35=6,"Converted from degrees, minutes and seconds.",IF(Z35=4,"Converted from degrees and decimal minutes.","")))))))))</f>
        <v/>
      </c>
      <c r="N35" s="49">
        <f>IF(J35="","",MapcodeAPI&amp;"codes/"&amp;SUBSTITUTE(J35&amp;"",MID(1/2,2,1),".")&amp;","&amp;SUBSTITUTE(K35&amp;"",MID(1/2,2,1),"."))&amp;LEFT($B$13,0)</f>
        <v/>
      </c>
      <c r="O35" s="49">
        <f>IF(N35="","",IFERROR(_xlfn.WEBSERVICE(N35),IF(MapcodeAPIBackup="","NO CONNECTION",IFERROR(_xlfn.WEBSERVICE(MapcodeAPIBackup&amp;MID(N35,LEN(MapcodeAPI)+1,999)),"NO CONNECTION"))))</f>
        <v/>
      </c>
      <c r="P35" t="inlineStr">
        <is>
          <t xml:space="preserve"> </t>
        </is>
      </c>
      <c r="R35" s="50">
        <f>IFERROR(IF(AND(TRIM(B35&amp;"")="",TRIM(C35&amp;"")=""),"",TRIM(IF(ISNUMBER(B35),SUBSTITUTE(B35&amp;"",MID(1/2,2,1),"."),B35&amp;"")&amp;IF(TRIM(C35&amp;"")="",""," | "&amp;IF(ISNUMBER(C35),SUBSTITUTE(C35&amp;"",MID(1/2,2,1),"."),C35&amp;"")))),"(error value)")</f>
        <v/>
      </c>
      <c r="S35" s="50">
        <f>IF(R35="","","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"&amp;IFERROR(IF(AND(LEN(R35)-LEN(SUBSTITUTE(R35,"/",""))=1,ISNUMBER(FIND(" ",TRIM(LEFT(R35,FIND("/",R35)-1))))),LEFT(R35,FIND("/",R35)-1),R35),R35)&amp;" ")," "," "),"﻿"," "),"​"," "),"⁠"," ")," "," ")," "," "),CHAR(9)," "),CHAR(10)," "),CHAR(13)," "),"−","-"),"–","-"),"—","-"),"LATITUDE"," "),"LONGITUDE"," "),"COORDINATES"," "),"COORDS"," "),"NORTH"," N "),"SOUTH"," S "),"EAST"," E "),"WEST"," W "),"DEGREES"," "),"DEG"," "),"GPS"," "),"LONG"," "),"LNG"," "),"LON"," "),"LAT"," ")," AND "," "),"&amp;"," ")&amp;" ")</f>
        <v/>
      </c>
      <c r="T35" s="50">
        <f>IF(S35="","",IF(LEN(S35)-LEN(SUBSTITUTE(S35,".",""))&gt;0,SUBSTITUTE(S35,","," "),IF(LEN(S35)-LEN(SUBSTITUTE(S35,",",""))=3,SUBSTITUTE(SUBSTITUTE(S35,",",";",2),",","."),IF(LEN(S35)-LEN(SUBSTITUTE(S35,",",""))=2,SUBSTITUTE(S35,",","."),SUBSTITUTE(S35,","," ")))))</f>
        <v/>
      </c>
      <c r="U35" s="50">
        <f>IF(ISNUMBER(FIND("S",T35)),-1,IF(ISNUMBER(FIND("N",T35)),1,0))</f>
        <v/>
      </c>
      <c r="V35" s="50">
        <f>IF(ISNUMBER(FIND("W",T35)),-1,IF(ISNUMBER(FIND("E",T35)),1,0))</f>
        <v/>
      </c>
      <c r="W35" s="50">
        <f>AND(MIN(IFERROR(FIND("N",T35),999),IFERROR(FIND("S",T35),999))&lt;999,MIN(IFERROR(FIND("E",T35),999),IFERROR(FIND("W",T35),999))&lt;999,MIN(IFERROR(FIND("E",T35),999),IFERROR(FIND("W",T35),999))&lt;MIN(IFERROR(FIND("N",T35),999),IFERROR(FIND("S",T35),999)))</f>
        <v/>
      </c>
      <c r="X35" s="50">
        <f>IF(T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 "),"º"," "),"˚"," "),"'"," "),CHAR(34)," "),"′"," "),"’"," "),"‘"," "),"″"," "),"”"," "),"“"," "),"("," "),")"," "),"["," "),"]"," "),"{"," "),"}"," "),";"," "),"|"," "),"/"," "),"\"," "),":"," "),"="," "),"*"," "),","," "),"N"," "),"S"," "),"E"," "),"W"," "),"_"," ")))</f>
        <v/>
      </c>
      <c r="Y35" s="50">
        <f>IF(X35="","",SUBSTITUTE(SUBSTITUTE(SUBSTITUTE(SUBSTITUTE(SUBSTITUTE(SUBSTITUTE(SUBSTITUTE(SUBSTITUTE(SUBSTITUTE(SUBSTITUTE(SUBSTITUTE(SUBSTITUTE(SUBSTITUTE(X35,"0",""),"1",""),"2",""),"3",""),"4",""),"5",""),"6",""),"7",""),"8",""),"9",""),".",""),"-","")," ",""))</f>
        <v/>
      </c>
      <c r="Z35" s="50">
        <f>IF(X35="",0,LEN(X35)-LEN(SUBSTITUTE(X35," ",""))+1)</f>
        <v/>
      </c>
      <c r="AA35" s="50">
        <f>IF(Z35&lt;1,"",IFERROR(VALUE(SUBSTITUTE(TRIM(MID(SUBSTITUTE(X35," ",REPT(" ",60)),1,60)),".",MID(1/2,2,1))),""))</f>
        <v/>
      </c>
      <c r="AB35" s="50">
        <f>IF(Z35&lt;2,"",IFERROR(VALUE(SUBSTITUTE(TRIM(MID(SUBSTITUTE(X35," ",REPT(" ",60)),61,60)),".",MID(1/2,2,1))),""))</f>
        <v/>
      </c>
      <c r="AC35" s="50">
        <f>IF(Z35&lt;3,"",IFERROR(VALUE(SUBSTITUTE(TRIM(MID(SUBSTITUTE(X35," ",REPT(" ",60)),121,60)),".",MID(1/2,2,1))),""))</f>
        <v/>
      </c>
      <c r="AD35" s="50">
        <f>IF(Z35&lt;4,"",IFERROR(VALUE(SUBSTITUTE(TRIM(MID(SUBSTITUTE(X35," ",REPT(" ",60)),181,60)),".",MID(1/2,2,1))),""))</f>
        <v/>
      </c>
      <c r="AE35" s="50">
        <f>IF(Z35&lt;5,"",IFERROR(VALUE(SUBSTITUTE(TRIM(MID(SUBSTITUTE(X35," ",REPT(" ",60)),241,60)),".",MID(1/2,2,1))),""))</f>
        <v/>
      </c>
      <c r="AF35" s="50">
        <f>IF(Z35&lt;6,"",IFERROR(VALUE(SUBSTITUTE(TRIM(MID(SUBSTITUTE(X35," ",REPT(" ",60)),301,60)),".",MID(1/2,2,1))),""))</f>
        <v/>
      </c>
      <c r="AG35" s="50">
        <f>IFERROR(IF(Z35=2,AA35,IF(Z35=4,IF(AA35&lt;0,-1,1)*(ABS(AA35)+AB35/60),IF(Z35=6,IF(AA35&lt;0,-1,1)*(ABS(AA35)+AB35/60+AC35/3600),""))),"")</f>
        <v/>
      </c>
      <c r="AH35" s="50">
        <f>IFERROR(IF(Z35=2,AB35,IF(Z35=4,IF(AC35&lt;0,-1,1)*(ABS(AC35)+AD35/60),IF(Z35=6,IF(AD35&lt;0,-1,1)*(ABS(AD35)+AE35/60+AF35/3600),""))),"")</f>
        <v/>
      </c>
      <c r="AI35" s="50">
        <f>IF(W35,AH35,AG35)</f>
        <v/>
      </c>
      <c r="AJ35" s="50">
        <f>IF(W35,AG35,AH35)</f>
        <v/>
      </c>
      <c r="AK35" s="50">
        <f>IFERROR(IF(U35=0,AI35,U35*ABS(AI35)),"")</f>
        <v/>
      </c>
      <c r="AL35" s="50">
        <f>IFERROR(IF(V35=0,AJ35,V35*ABS(AJ35)),"")</f>
        <v/>
      </c>
      <c r="AM35" s="50">
        <f>IFERROR(AND(U35=0,V35=0,ABS(AK35)&gt;90,ABS(AK35)&lt;=180,ABS(AL35)&lt;=90),FALSE)</f>
        <v/>
      </c>
      <c r="AN35" s="50">
        <f>IF(AM35,AL35,AK35)</f>
        <v/>
      </c>
      <c r="AO35" s="50">
        <f>IF(AM35,AK35,AL35)</f>
        <v/>
      </c>
      <c r="AP35" s="50">
        <f>IF(R35="","",IF(Y35&lt;&gt;"","Contains words or symbols that aren't part of a coordinate.",IF(NOT(OR(Z35=2,Z35=4,Z35=6)),"Couldn't find a latitude and a longitude ("&amp;Z35&amp;IF(Z35=1," number"," numbers")&amp;" found).",IF(COUNT(AA35:AF35)&lt;&gt;Z35,"Some of the numbers couldn't be read.",IF(OR(AND(Z35=4,OR(AB35&lt;0,AB35&gt;=60,AD35&lt;0,AD35&gt;=60)),AND(Z35=6,OR(AB35&lt;0,AB35&gt;=60,AC35&lt;0,AC35&gt;=60,AE35&lt;0,AE35&gt;=60,AF35&lt;0,AF35&gt;=60))),"Minutes and seconds must be between 0 and 60.",IF(OR(ABS(AN35)&gt;90,ABS(AO35)&gt;180),"Out of range: latitude must be between -90 and 90, and longitude between -180 and 180.",""))))))</f>
        <v/>
      </c>
    </row>
    <row r="36">
      <c r="B36" s="44" t="n"/>
      <c r="C36" s="44" t="n"/>
      <c r="D36" s="45">
        <f>IF(R36="","",IF(AP36&lt;&gt;"","NOT VALID GPS COORDINATES",IF(O36="NO CONNECTION","NO CONNECTION",IF(E36="","NOT FOUND",IF(OR(AM36,AND(AN36=0,AO36=0)),"CONVERTED – PLEASE CHECK","CONVERTED")))))</f>
        <v/>
      </c>
      <c r="E36" s="45">
        <f>IF(OR(O36="",O36="NO CONNECTION"),"",IFERROR(_xlfn.FILTERXML(O36,"//local/territory")&amp;" "&amp;_xlfn.FILTERXML(O36,"//local/mapcode"),IFERROR(_xlfn.FILTERXML(O36,"//international/mapcode"),"")))</f>
        <v/>
      </c>
      <c r="F36" s="46">
        <f>IF(E36="","",IFERROR(_xlfn.FILTERXML(O36,"//local/territory"),""))</f>
        <v/>
      </c>
      <c r="G36" s="46">
        <f>IF(E36="","",IFERROR(_xlfn.FILTERXML(O36,"//local/mapcode"),""))</f>
        <v/>
      </c>
      <c r="H36" s="46">
        <f>IF(E36="","",IFERROR(_xlfn.FILTERXML(O36,"//international/mapcode"),""))</f>
        <v/>
      </c>
      <c r="I36" s="46">
        <f>IF(E36="","",IFERROR(HYPERLINK("https://www.mymapcodes.com/go/?t="&amp;IF(G36&lt;&gt;"",F36,"AAA")&amp;"&amp;ma="&amp;LEFT(IF(G36&lt;&gt;"",G36,H36),FIND(".",IF(G36&lt;&gt;"",G36,H36))-1)&amp;"&amp;mb="&amp;MID(IF(G36&lt;&gt;"",G36,H36),FIND(".",IF(G36&lt;&gt;"",G36,H36))+1,99),"Open on MyMapcodes →"),""))</f>
        <v/>
      </c>
      <c r="J36" s="47">
        <f>IF(OR(R36="",AP36&lt;&gt;""),"",ROUND(AN36,6))</f>
        <v/>
      </c>
      <c r="K36" s="47">
        <f>IF(OR(R36="",AP36&lt;&gt;""),"",ROUND(AO36,6))</f>
        <v/>
      </c>
      <c r="L36" s="48">
        <f>IF(R36="","",IF(AP36&lt;&gt;"",AP36,IF(O36="NO CONNECTION","Excel couldn't reach the mapcode service. Click the REFRESH RESULTS box just above the table.",IF(E36="","The mapcode service didn't return a mapcode for this point.",IF(AM36,"Latitude and longitude seemed to be the wrong way round, so they've been swapped. Please check.",IF(AND(AN36=0,AO36=0),"0, 0 is in the sea off West Africa. Please check this is the location you meant.",IF(W36,"Longitude came first, so the order has been switched.",IF(Z36=6,"Converted from degrees, minutes and seconds.",IF(Z36=4,"Converted from degrees and decimal minutes.","")))))))))</f>
        <v/>
      </c>
      <c r="N36" s="49">
        <f>IF(J36="","",MapcodeAPI&amp;"codes/"&amp;SUBSTITUTE(J36&amp;"",MID(1/2,2,1),".")&amp;","&amp;SUBSTITUTE(K36&amp;"",MID(1/2,2,1),"."))&amp;LEFT($B$13,0)</f>
        <v/>
      </c>
      <c r="O36" s="49">
        <f>IF(N36="","",IFERROR(_xlfn.WEBSERVICE(N36),IF(MapcodeAPIBackup="","NO CONNECTION",IFERROR(_xlfn.WEBSERVICE(MapcodeAPIBackup&amp;MID(N36,LEN(MapcodeAPI)+1,999)),"NO CONNECTION"))))</f>
        <v/>
      </c>
      <c r="P36" t="inlineStr">
        <is>
          <t xml:space="preserve"> </t>
        </is>
      </c>
      <c r="R36" s="50">
        <f>IFERROR(IF(AND(TRIM(B36&amp;"")="",TRIM(C36&amp;"")=""),"",TRIM(IF(ISNUMBER(B36),SUBSTITUTE(B36&amp;"",MID(1/2,2,1),"."),B36&amp;"")&amp;IF(TRIM(C36&amp;"")="",""," | "&amp;IF(ISNUMBER(C36),SUBSTITUTE(C36&amp;"",MID(1/2,2,1),"."),C36&amp;"")))),"(error value)")</f>
        <v/>
      </c>
      <c r="S36" s="50">
        <f>IF(R36="","","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"&amp;IFERROR(IF(AND(LEN(R36)-LEN(SUBSTITUTE(R36,"/",""))=1,ISNUMBER(FIND(" ",TRIM(LEFT(R36,FIND("/",R36)-1))))),LEFT(R36,FIND("/",R36)-1),R36),R36)&amp;" ")," "," "),"﻿"," "),"​"," "),"⁠"," ")," "," ")," "," "),CHAR(9)," "),CHAR(10)," "),CHAR(13)," "),"−","-"),"–","-"),"—","-"),"LATITUDE"," "),"LONGITUDE"," "),"COORDINATES"," "),"COORDS"," "),"NORTH"," N "),"SOUTH"," S "),"EAST"," E "),"WEST"," W "),"DEGREES"," "),"DEG"," "),"GPS"," "),"LONG"," "),"LNG"," "),"LON"," "),"LAT"," ")," AND "," "),"&amp;"," ")&amp;" ")</f>
        <v/>
      </c>
      <c r="T36" s="50">
        <f>IF(S36="","",IF(LEN(S36)-LEN(SUBSTITUTE(S36,".",""))&gt;0,SUBSTITUTE(S36,","," "),IF(LEN(S36)-LEN(SUBSTITUTE(S36,",",""))=3,SUBSTITUTE(SUBSTITUTE(S36,",",";",2),",","."),IF(LEN(S36)-LEN(SUBSTITUTE(S36,",",""))=2,SUBSTITUTE(S36,",","."),SUBSTITUTE(S36,","," ")))))</f>
        <v/>
      </c>
      <c r="U36" s="50">
        <f>IF(ISNUMBER(FIND("S",T36)),-1,IF(ISNUMBER(FIND("N",T36)),1,0))</f>
        <v/>
      </c>
      <c r="V36" s="50">
        <f>IF(ISNUMBER(FIND("W",T36)),-1,IF(ISNUMBER(FIND("E",T36)),1,0))</f>
        <v/>
      </c>
      <c r="W36" s="50">
        <f>AND(MIN(IFERROR(FIND("N",T36),999),IFERROR(FIND("S",T36),999))&lt;999,MIN(IFERROR(FIND("E",T36),999),IFERROR(FIND("W",T36),999))&lt;999,MIN(IFERROR(FIND("E",T36),999),IFERROR(FIND("W",T36),999))&lt;MIN(IFERROR(FIND("N",T36),999),IFERROR(FIND("S",T36),999)))</f>
        <v/>
      </c>
      <c r="X36" s="50">
        <f>IF(T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 "),"º"," "),"˚"," "),"'"," "),CHAR(34)," "),"′"," "),"’"," "),"‘"," "),"″"," "),"”"," "),"“"," "),"("," "),")"," "),"["," "),"]"," "),"{"," "),"}"," "),";"," "),"|"," "),"/"," "),"\"," "),":"," "),"="," "),"*"," "),","," "),"N"," "),"S"," "),"E"," "),"W"," "),"_"," ")))</f>
        <v/>
      </c>
      <c r="Y36" s="50">
        <f>IF(X36="","",SUBSTITUTE(SUBSTITUTE(SUBSTITUTE(SUBSTITUTE(SUBSTITUTE(SUBSTITUTE(SUBSTITUTE(SUBSTITUTE(SUBSTITUTE(SUBSTITUTE(SUBSTITUTE(SUBSTITUTE(SUBSTITUTE(X36,"0",""),"1",""),"2",""),"3",""),"4",""),"5",""),"6",""),"7",""),"8",""),"9",""),".",""),"-","")," ",""))</f>
        <v/>
      </c>
      <c r="Z36" s="50">
        <f>IF(X36="",0,LEN(X36)-LEN(SUBSTITUTE(X36," ",""))+1)</f>
        <v/>
      </c>
      <c r="AA36" s="50">
        <f>IF(Z36&lt;1,"",IFERROR(VALUE(SUBSTITUTE(TRIM(MID(SUBSTITUTE(X36," ",REPT(" ",60)),1,60)),".",MID(1/2,2,1))),""))</f>
        <v/>
      </c>
      <c r="AB36" s="50">
        <f>IF(Z36&lt;2,"",IFERROR(VALUE(SUBSTITUTE(TRIM(MID(SUBSTITUTE(X36," ",REPT(" ",60)),61,60)),".",MID(1/2,2,1))),""))</f>
        <v/>
      </c>
      <c r="AC36" s="50">
        <f>IF(Z36&lt;3,"",IFERROR(VALUE(SUBSTITUTE(TRIM(MID(SUBSTITUTE(X36," ",REPT(" ",60)),121,60)),".",MID(1/2,2,1))),""))</f>
        <v/>
      </c>
      <c r="AD36" s="50">
        <f>IF(Z36&lt;4,"",IFERROR(VALUE(SUBSTITUTE(TRIM(MID(SUBSTITUTE(X36," ",REPT(" ",60)),181,60)),".",MID(1/2,2,1))),""))</f>
        <v/>
      </c>
      <c r="AE36" s="50">
        <f>IF(Z36&lt;5,"",IFERROR(VALUE(SUBSTITUTE(TRIM(MID(SUBSTITUTE(X36," ",REPT(" ",60)),241,60)),".",MID(1/2,2,1))),""))</f>
        <v/>
      </c>
      <c r="AF36" s="50">
        <f>IF(Z36&lt;6,"",IFERROR(VALUE(SUBSTITUTE(TRIM(MID(SUBSTITUTE(X36," ",REPT(" ",60)),301,60)),".",MID(1/2,2,1))),""))</f>
        <v/>
      </c>
      <c r="AG36" s="50">
        <f>IFERROR(IF(Z36=2,AA36,IF(Z36=4,IF(AA36&lt;0,-1,1)*(ABS(AA36)+AB36/60),IF(Z36=6,IF(AA36&lt;0,-1,1)*(ABS(AA36)+AB36/60+AC36/3600),""))),"")</f>
        <v/>
      </c>
      <c r="AH36" s="50">
        <f>IFERROR(IF(Z36=2,AB36,IF(Z36=4,IF(AC36&lt;0,-1,1)*(ABS(AC36)+AD36/60),IF(Z36=6,IF(AD36&lt;0,-1,1)*(ABS(AD36)+AE36/60+AF36/3600),""))),"")</f>
        <v/>
      </c>
      <c r="AI36" s="50">
        <f>IF(W36,AH36,AG36)</f>
        <v/>
      </c>
      <c r="AJ36" s="50">
        <f>IF(W36,AG36,AH36)</f>
        <v/>
      </c>
      <c r="AK36" s="50">
        <f>IFERROR(IF(U36=0,AI36,U36*ABS(AI36)),"")</f>
        <v/>
      </c>
      <c r="AL36" s="50">
        <f>IFERROR(IF(V36=0,AJ36,V36*ABS(AJ36)),"")</f>
        <v/>
      </c>
      <c r="AM36" s="50">
        <f>IFERROR(AND(U36=0,V36=0,ABS(AK36)&gt;90,ABS(AK36)&lt;=180,ABS(AL36)&lt;=90),FALSE)</f>
        <v/>
      </c>
      <c r="AN36" s="50">
        <f>IF(AM36,AL36,AK36)</f>
        <v/>
      </c>
      <c r="AO36" s="50">
        <f>IF(AM36,AK36,AL36)</f>
        <v/>
      </c>
      <c r="AP36" s="50">
        <f>IF(R36="","",IF(Y36&lt;&gt;"","Contains words or symbols that aren't part of a coordinate.",IF(NOT(OR(Z36=2,Z36=4,Z36=6)),"Couldn't find a latitude and a longitude ("&amp;Z36&amp;IF(Z36=1," number"," numbers")&amp;" found).",IF(COUNT(AA36:AF36)&lt;&gt;Z36,"Some of the numbers couldn't be read.",IF(OR(AND(Z36=4,OR(AB36&lt;0,AB36&gt;=60,AD36&lt;0,AD36&gt;=60)),AND(Z36=6,OR(AB36&lt;0,AB36&gt;=60,AC36&lt;0,AC36&gt;=60,AE36&lt;0,AE36&gt;=60,AF36&lt;0,AF36&gt;=60))),"Minutes and seconds must be between 0 and 60.",IF(OR(ABS(AN36)&gt;90,ABS(AO36)&gt;180),"Out of range: latitude must be between -90 and 90, and longitude between -180 and 180.",""))))))</f>
        <v/>
      </c>
    </row>
    <row r="37">
      <c r="B37" s="44" t="n"/>
      <c r="C37" s="44" t="n"/>
      <c r="D37" s="45">
        <f>IF(R37="","",IF(AP37&lt;&gt;"","NOT VALID GPS COORDINATES",IF(O37="NO CONNECTION","NO CONNECTION",IF(E37="","NOT FOUND",IF(OR(AM37,AND(AN37=0,AO37=0)),"CONVERTED – PLEASE CHECK","CONVERTED")))))</f>
        <v/>
      </c>
      <c r="E37" s="45">
        <f>IF(OR(O37="",O37="NO CONNECTION"),"",IFERROR(_xlfn.FILTERXML(O37,"//local/territory")&amp;" "&amp;_xlfn.FILTERXML(O37,"//local/mapcode"),IFERROR(_xlfn.FILTERXML(O37,"//international/mapcode"),"")))</f>
        <v/>
      </c>
      <c r="F37" s="46">
        <f>IF(E37="","",IFERROR(_xlfn.FILTERXML(O37,"//local/territory"),""))</f>
        <v/>
      </c>
      <c r="G37" s="46">
        <f>IF(E37="","",IFERROR(_xlfn.FILTERXML(O37,"//local/mapcode"),""))</f>
        <v/>
      </c>
      <c r="H37" s="46">
        <f>IF(E37="","",IFERROR(_xlfn.FILTERXML(O37,"//international/mapcode"),""))</f>
        <v/>
      </c>
      <c r="I37" s="46">
        <f>IF(E37="","",IFERROR(HYPERLINK("https://www.mymapcodes.com/go/?t="&amp;IF(G37&lt;&gt;"",F37,"AAA")&amp;"&amp;ma="&amp;LEFT(IF(G37&lt;&gt;"",G37,H37),FIND(".",IF(G37&lt;&gt;"",G37,H37))-1)&amp;"&amp;mb="&amp;MID(IF(G37&lt;&gt;"",G37,H37),FIND(".",IF(G37&lt;&gt;"",G37,H37))+1,99),"Open on MyMapcodes →"),""))</f>
        <v/>
      </c>
      <c r="J37" s="47">
        <f>IF(OR(R37="",AP37&lt;&gt;""),"",ROUND(AN37,6))</f>
        <v/>
      </c>
      <c r="K37" s="47">
        <f>IF(OR(R37="",AP37&lt;&gt;""),"",ROUND(AO37,6))</f>
        <v/>
      </c>
      <c r="L37" s="48">
        <f>IF(R37="","",IF(AP37&lt;&gt;"",AP37,IF(O37="NO CONNECTION","Excel couldn't reach the mapcode service. Click the REFRESH RESULTS box just above the table.",IF(E37="","The mapcode service didn't return a mapcode for this point.",IF(AM37,"Latitude and longitude seemed to be the wrong way round, so they've been swapped. Please check.",IF(AND(AN37=0,AO37=0),"0, 0 is in the sea off West Africa. Please check this is the location you meant.",IF(W37,"Longitude came first, so the order has been switched.",IF(Z37=6,"Converted from degrees, minutes and seconds.",IF(Z37=4,"Converted from degrees and decimal minutes.","")))))))))</f>
        <v/>
      </c>
      <c r="N37" s="49">
        <f>IF(J37="","",MapcodeAPI&amp;"codes/"&amp;SUBSTITUTE(J37&amp;"",MID(1/2,2,1),".")&amp;","&amp;SUBSTITUTE(K37&amp;"",MID(1/2,2,1),"."))&amp;LEFT($B$13,0)</f>
        <v/>
      </c>
      <c r="O37" s="49">
        <f>IF(N37="","",IFERROR(_xlfn.WEBSERVICE(N37),IF(MapcodeAPIBackup="","NO CONNECTION",IFERROR(_xlfn.WEBSERVICE(MapcodeAPIBackup&amp;MID(N37,LEN(MapcodeAPI)+1,999)),"NO CONNECTION"))))</f>
        <v/>
      </c>
      <c r="P37" t="inlineStr">
        <is>
          <t xml:space="preserve"> </t>
        </is>
      </c>
      <c r="R37" s="50">
        <f>IFERROR(IF(AND(TRIM(B37&amp;"")="",TRIM(C37&amp;"")=""),"",TRIM(IF(ISNUMBER(B37),SUBSTITUTE(B37&amp;"",MID(1/2,2,1),"."),B37&amp;"")&amp;IF(TRIM(C37&amp;"")="",""," | "&amp;IF(ISNUMBER(C37),SUBSTITUTE(C37&amp;"",MID(1/2,2,1),"."),C37&amp;"")))),"(error value)")</f>
        <v/>
      </c>
      <c r="S37" s="50">
        <f>IF(R37="","","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"&amp;IFERROR(IF(AND(LEN(R37)-LEN(SUBSTITUTE(R37,"/",""))=1,ISNUMBER(FIND(" ",TRIM(LEFT(R37,FIND("/",R37)-1))))),LEFT(R37,FIND("/",R37)-1),R37),R37)&amp;" ")," "," "),"﻿"," "),"​"," "),"⁠"," ")," "," ")," "," "),CHAR(9)," "),CHAR(10)," "),CHAR(13)," "),"−","-"),"–","-"),"—","-"),"LATITUDE"," "),"LONGITUDE"," "),"COORDINATES"," "),"COORDS"," "),"NORTH"," N "),"SOUTH"," S "),"EAST"," E "),"WEST"," W "),"DEGREES"," "),"DEG"," "),"GPS"," "),"LONG"," "),"LNG"," "),"LON"," "),"LAT"," ")," AND "," "),"&amp;"," ")&amp;" ")</f>
        <v/>
      </c>
      <c r="T37" s="50">
        <f>IF(S37="","",IF(LEN(S37)-LEN(SUBSTITUTE(S37,".",""))&gt;0,SUBSTITUTE(S37,","," "),IF(LEN(S37)-LEN(SUBSTITUTE(S37,",",""))=3,SUBSTITUTE(SUBSTITUTE(S37,",",";",2),",","."),IF(LEN(S37)-LEN(SUBSTITUTE(S37,",",""))=2,SUBSTITUTE(S37,",","."),SUBSTITUTE(S37,","," ")))))</f>
        <v/>
      </c>
      <c r="U37" s="50">
        <f>IF(ISNUMBER(FIND("S",T37)),-1,IF(ISNUMBER(FIND("N",T37)),1,0))</f>
        <v/>
      </c>
      <c r="V37" s="50">
        <f>IF(ISNUMBER(FIND("W",T37)),-1,IF(ISNUMBER(FIND("E",T37)),1,0))</f>
        <v/>
      </c>
      <c r="W37" s="50">
        <f>AND(MIN(IFERROR(FIND("N",T37),999),IFERROR(FIND("S",T37),999))&lt;999,MIN(IFERROR(FIND("E",T37),999),IFERROR(FIND("W",T37),999))&lt;999,MIN(IFERROR(FIND("E",T37),999),IFERROR(FIND("W",T37),999))&lt;MIN(IFERROR(FIND("N",T37),999),IFERROR(FIND("S",T37),999)))</f>
        <v/>
      </c>
      <c r="X37" s="50">
        <f>IF(T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 "),"º"," "),"˚"," "),"'"," "),CHAR(34)," "),"′"," "),"’"," "),"‘"," "),"″"," "),"”"," "),"“"," "),"("," "),")"," "),"["," "),"]"," "),"{"," "),"}"," "),";"," "),"|"," "),"/"," "),"\"," "),":"," "),"="," "),"*"," "),","," "),"N"," "),"S"," "),"E"," "),"W"," "),"_"," ")))</f>
        <v/>
      </c>
      <c r="Y37" s="50">
        <f>IF(X37="","",SUBSTITUTE(SUBSTITUTE(SUBSTITUTE(SUBSTITUTE(SUBSTITUTE(SUBSTITUTE(SUBSTITUTE(SUBSTITUTE(SUBSTITUTE(SUBSTITUTE(SUBSTITUTE(SUBSTITUTE(SUBSTITUTE(X37,"0",""),"1",""),"2",""),"3",""),"4",""),"5",""),"6",""),"7",""),"8",""),"9",""),".",""),"-","")," ",""))</f>
        <v/>
      </c>
      <c r="Z37" s="50">
        <f>IF(X37="",0,LEN(X37)-LEN(SUBSTITUTE(X37," ",""))+1)</f>
        <v/>
      </c>
      <c r="AA37" s="50">
        <f>IF(Z37&lt;1,"",IFERROR(VALUE(SUBSTITUTE(TRIM(MID(SUBSTITUTE(X37," ",REPT(" ",60)),1,60)),".",MID(1/2,2,1))),""))</f>
        <v/>
      </c>
      <c r="AB37" s="50">
        <f>IF(Z37&lt;2,"",IFERROR(VALUE(SUBSTITUTE(TRIM(MID(SUBSTITUTE(X37," ",REPT(" ",60)),61,60)),".",MID(1/2,2,1))),""))</f>
        <v/>
      </c>
      <c r="AC37" s="50">
        <f>IF(Z37&lt;3,"",IFERROR(VALUE(SUBSTITUTE(TRIM(MID(SUBSTITUTE(X37," ",REPT(" ",60)),121,60)),".",MID(1/2,2,1))),""))</f>
        <v/>
      </c>
      <c r="AD37" s="50">
        <f>IF(Z37&lt;4,"",IFERROR(VALUE(SUBSTITUTE(TRIM(MID(SUBSTITUTE(X37," ",REPT(" ",60)),181,60)),".",MID(1/2,2,1))),""))</f>
        <v/>
      </c>
      <c r="AE37" s="50">
        <f>IF(Z37&lt;5,"",IFERROR(VALUE(SUBSTITUTE(TRIM(MID(SUBSTITUTE(X37," ",REPT(" ",60)),241,60)),".",MID(1/2,2,1))),""))</f>
        <v/>
      </c>
      <c r="AF37" s="50">
        <f>IF(Z37&lt;6,"",IFERROR(VALUE(SUBSTITUTE(TRIM(MID(SUBSTITUTE(X37," ",REPT(" ",60)),301,60)),".",MID(1/2,2,1))),""))</f>
        <v/>
      </c>
      <c r="AG37" s="50">
        <f>IFERROR(IF(Z37=2,AA37,IF(Z37=4,IF(AA37&lt;0,-1,1)*(ABS(AA37)+AB37/60),IF(Z37=6,IF(AA37&lt;0,-1,1)*(ABS(AA37)+AB37/60+AC37/3600),""))),"")</f>
        <v/>
      </c>
      <c r="AH37" s="50">
        <f>IFERROR(IF(Z37=2,AB37,IF(Z37=4,IF(AC37&lt;0,-1,1)*(ABS(AC37)+AD37/60),IF(Z37=6,IF(AD37&lt;0,-1,1)*(ABS(AD37)+AE37/60+AF37/3600),""))),"")</f>
        <v/>
      </c>
      <c r="AI37" s="50">
        <f>IF(W37,AH37,AG37)</f>
        <v/>
      </c>
      <c r="AJ37" s="50">
        <f>IF(W37,AG37,AH37)</f>
        <v/>
      </c>
      <c r="AK37" s="50">
        <f>IFERROR(IF(U37=0,AI37,U37*ABS(AI37)),"")</f>
        <v/>
      </c>
      <c r="AL37" s="50">
        <f>IFERROR(IF(V37=0,AJ37,V37*ABS(AJ37)),"")</f>
        <v/>
      </c>
      <c r="AM37" s="50">
        <f>IFERROR(AND(U37=0,V37=0,ABS(AK37)&gt;90,ABS(AK37)&lt;=180,ABS(AL37)&lt;=90),FALSE)</f>
        <v/>
      </c>
      <c r="AN37" s="50">
        <f>IF(AM37,AL37,AK37)</f>
        <v/>
      </c>
      <c r="AO37" s="50">
        <f>IF(AM37,AK37,AL37)</f>
        <v/>
      </c>
      <c r="AP37" s="50">
        <f>IF(R37="","",IF(Y37&lt;&gt;"","Contains words or symbols that aren't part of a coordinate.",IF(NOT(OR(Z37=2,Z37=4,Z37=6)),"Couldn't find a latitude and a longitude ("&amp;Z37&amp;IF(Z37=1," number"," numbers")&amp;" found).",IF(COUNT(AA37:AF37)&lt;&gt;Z37,"Some of the numbers couldn't be read.",IF(OR(AND(Z37=4,OR(AB37&lt;0,AB37&gt;=60,AD37&lt;0,AD37&gt;=60)),AND(Z37=6,OR(AB37&lt;0,AB37&gt;=60,AC37&lt;0,AC37&gt;=60,AE37&lt;0,AE37&gt;=60,AF37&lt;0,AF37&gt;=60))),"Minutes and seconds must be between 0 and 60.",IF(OR(ABS(AN37)&gt;90,ABS(AO37)&gt;180),"Out of range: latitude must be between -90 and 90, and longitude between -180 and 180.",""))))))</f>
        <v/>
      </c>
    </row>
    <row r="38">
      <c r="B38" s="44" t="n"/>
      <c r="C38" s="44" t="n"/>
      <c r="D38" s="45">
        <f>IF(R38="","",IF(AP38&lt;&gt;"","NOT VALID GPS COORDINATES",IF(O38="NO CONNECTION","NO CONNECTION",IF(E38="","NOT FOUND",IF(OR(AM38,AND(AN38=0,AO38=0)),"CONVERTED – PLEASE CHECK","CONVERTED")))))</f>
        <v/>
      </c>
      <c r="E38" s="45">
        <f>IF(OR(O38="",O38="NO CONNECTION"),"",IFERROR(_xlfn.FILTERXML(O38,"//local/territory")&amp;" "&amp;_xlfn.FILTERXML(O38,"//local/mapcode"),IFERROR(_xlfn.FILTERXML(O38,"//international/mapcode"),"")))</f>
        <v/>
      </c>
      <c r="F38" s="46">
        <f>IF(E38="","",IFERROR(_xlfn.FILTERXML(O38,"//local/territory"),""))</f>
        <v/>
      </c>
      <c r="G38" s="46">
        <f>IF(E38="","",IFERROR(_xlfn.FILTERXML(O38,"//local/mapcode"),""))</f>
        <v/>
      </c>
      <c r="H38" s="46">
        <f>IF(E38="","",IFERROR(_xlfn.FILTERXML(O38,"//international/mapcode"),""))</f>
        <v/>
      </c>
      <c r="I38" s="46">
        <f>IF(E38="","",IFERROR(HYPERLINK("https://www.mymapcodes.com/go/?t="&amp;IF(G38&lt;&gt;"",F38,"AAA")&amp;"&amp;ma="&amp;LEFT(IF(G38&lt;&gt;"",G38,H38),FIND(".",IF(G38&lt;&gt;"",G38,H38))-1)&amp;"&amp;mb="&amp;MID(IF(G38&lt;&gt;"",G38,H38),FIND(".",IF(G38&lt;&gt;"",G38,H38))+1,99),"Open on MyMapcodes →"),""))</f>
        <v/>
      </c>
      <c r="J38" s="47">
        <f>IF(OR(R38="",AP38&lt;&gt;""),"",ROUND(AN38,6))</f>
        <v/>
      </c>
      <c r="K38" s="47">
        <f>IF(OR(R38="",AP38&lt;&gt;""),"",ROUND(AO38,6))</f>
        <v/>
      </c>
      <c r="L38" s="48">
        <f>IF(R38="","",IF(AP38&lt;&gt;"",AP38,IF(O38="NO CONNECTION","Excel couldn't reach the mapcode service. Click the REFRESH RESULTS box just above the table.",IF(E38="","The mapcode service didn't return a mapcode for this point.",IF(AM38,"Latitude and longitude seemed to be the wrong way round, so they've been swapped. Please check.",IF(AND(AN38=0,AO38=0),"0, 0 is in the sea off West Africa. Please check this is the location you meant.",IF(W38,"Longitude came first, so the order has been switched.",IF(Z38=6,"Converted from degrees, minutes and seconds.",IF(Z38=4,"Converted from degrees and decimal minutes.","")))))))))</f>
        <v/>
      </c>
      <c r="N38" s="49">
        <f>IF(J38="","",MapcodeAPI&amp;"codes/"&amp;SUBSTITUTE(J38&amp;"",MID(1/2,2,1),".")&amp;","&amp;SUBSTITUTE(K38&amp;"",MID(1/2,2,1),"."))&amp;LEFT($B$13,0)</f>
        <v/>
      </c>
      <c r="O38" s="49">
        <f>IF(N38="","",IFERROR(_xlfn.WEBSERVICE(N38),IF(MapcodeAPIBackup="","NO CONNECTION",IFERROR(_xlfn.WEBSERVICE(MapcodeAPIBackup&amp;MID(N38,LEN(MapcodeAPI)+1,999)),"NO CONNECTION"))))</f>
        <v/>
      </c>
      <c r="P38" t="inlineStr">
        <is>
          <t xml:space="preserve"> </t>
        </is>
      </c>
      <c r="R38" s="50">
        <f>IFERROR(IF(AND(TRIM(B38&amp;"")="",TRIM(C38&amp;"")=""),"",TRIM(IF(ISNUMBER(B38),SUBSTITUTE(B38&amp;"",MID(1/2,2,1),"."),B38&amp;"")&amp;IF(TRIM(C38&amp;"")="",""," | "&amp;IF(ISNUMBER(C38),SUBSTITUTE(C38&amp;"",MID(1/2,2,1),"."),C38&amp;"")))),"(error value)")</f>
        <v/>
      </c>
      <c r="S38" s="50">
        <f>IF(R38="","","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"&amp;IFERROR(IF(AND(LEN(R38)-LEN(SUBSTITUTE(R38,"/",""))=1,ISNUMBER(FIND(" ",TRIM(LEFT(R38,FIND("/",R38)-1))))),LEFT(R38,FIND("/",R38)-1),R38),R38)&amp;" ")," "," "),"﻿"," "),"​"," "),"⁠"," ")," "," ")," "," "),CHAR(9)," "),CHAR(10)," "),CHAR(13)," "),"−","-"),"–","-"),"—","-"),"LATITUDE"," "),"LONGITUDE"," "),"COORDINATES"," "),"COORDS"," "),"NORTH"," N "),"SOUTH"," S "),"EAST"," E "),"WEST"," W "),"DEGREES"," "),"DEG"," "),"GPS"," "),"LONG"," "),"LNG"," "),"LON"," "),"LAT"," ")," AND "," "),"&amp;"," ")&amp;" ")</f>
        <v/>
      </c>
      <c r="T38" s="50">
        <f>IF(S38="","",IF(LEN(S38)-LEN(SUBSTITUTE(S38,".",""))&gt;0,SUBSTITUTE(S38,","," "),IF(LEN(S38)-LEN(SUBSTITUTE(S38,",",""))=3,SUBSTITUTE(SUBSTITUTE(S38,",",";",2),",","."),IF(LEN(S38)-LEN(SUBSTITUTE(S38,",",""))=2,SUBSTITUTE(S38,",","."),SUBSTITUTE(S38,","," ")))))</f>
        <v/>
      </c>
      <c r="U38" s="50">
        <f>IF(ISNUMBER(FIND("S",T38)),-1,IF(ISNUMBER(FIND("N",T38)),1,0))</f>
        <v/>
      </c>
      <c r="V38" s="50">
        <f>IF(ISNUMBER(FIND("W",T38)),-1,IF(ISNUMBER(FIND("E",T38)),1,0))</f>
        <v/>
      </c>
      <c r="W38" s="50">
        <f>AND(MIN(IFERROR(FIND("N",T38),999),IFERROR(FIND("S",T38),999))&lt;999,MIN(IFERROR(FIND("E",T38),999),IFERROR(FIND("W",T38),999))&lt;999,MIN(IFERROR(FIND("E",T38),999),IFERROR(FIND("W",T38),999))&lt;MIN(IFERROR(FIND("N",T38),999),IFERROR(FIND("S",T38),999)))</f>
        <v/>
      </c>
      <c r="X38" s="50">
        <f>IF(T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 "),"º"," "),"˚"," "),"'"," "),CHAR(34)," "),"′"," "),"’"," "),"‘"," "),"″"," "),"”"," "),"“"," "),"("," "),")"," "),"["," "),"]"," "),"{"," "),"}"," "),";"," "),"|"," "),"/"," "),"\"," "),":"," "),"="," "),"*"," "),","," "),"N"," "),"S"," "),"E"," "),"W"," "),"_"," ")))</f>
        <v/>
      </c>
      <c r="Y38" s="50">
        <f>IF(X38="","",SUBSTITUTE(SUBSTITUTE(SUBSTITUTE(SUBSTITUTE(SUBSTITUTE(SUBSTITUTE(SUBSTITUTE(SUBSTITUTE(SUBSTITUTE(SUBSTITUTE(SUBSTITUTE(SUBSTITUTE(SUBSTITUTE(X38,"0",""),"1",""),"2",""),"3",""),"4",""),"5",""),"6",""),"7",""),"8",""),"9",""),".",""),"-","")," ",""))</f>
        <v/>
      </c>
      <c r="Z38" s="50">
        <f>IF(X38="",0,LEN(X38)-LEN(SUBSTITUTE(X38," ",""))+1)</f>
        <v/>
      </c>
      <c r="AA38" s="50">
        <f>IF(Z38&lt;1,"",IFERROR(VALUE(SUBSTITUTE(TRIM(MID(SUBSTITUTE(X38," ",REPT(" ",60)),1,60)),".",MID(1/2,2,1))),""))</f>
        <v/>
      </c>
      <c r="AB38" s="50">
        <f>IF(Z38&lt;2,"",IFERROR(VALUE(SUBSTITUTE(TRIM(MID(SUBSTITUTE(X38," ",REPT(" ",60)),61,60)),".",MID(1/2,2,1))),""))</f>
        <v/>
      </c>
      <c r="AC38" s="50">
        <f>IF(Z38&lt;3,"",IFERROR(VALUE(SUBSTITUTE(TRIM(MID(SUBSTITUTE(X38," ",REPT(" ",60)),121,60)),".",MID(1/2,2,1))),""))</f>
        <v/>
      </c>
      <c r="AD38" s="50">
        <f>IF(Z38&lt;4,"",IFERROR(VALUE(SUBSTITUTE(TRIM(MID(SUBSTITUTE(X38," ",REPT(" ",60)),181,60)),".",MID(1/2,2,1))),""))</f>
        <v/>
      </c>
      <c r="AE38" s="50">
        <f>IF(Z38&lt;5,"",IFERROR(VALUE(SUBSTITUTE(TRIM(MID(SUBSTITUTE(X38," ",REPT(" ",60)),241,60)),".",MID(1/2,2,1))),""))</f>
        <v/>
      </c>
      <c r="AF38" s="50">
        <f>IF(Z38&lt;6,"",IFERROR(VALUE(SUBSTITUTE(TRIM(MID(SUBSTITUTE(X38," ",REPT(" ",60)),301,60)),".",MID(1/2,2,1))),""))</f>
        <v/>
      </c>
      <c r="AG38" s="50">
        <f>IFERROR(IF(Z38=2,AA38,IF(Z38=4,IF(AA38&lt;0,-1,1)*(ABS(AA38)+AB38/60),IF(Z38=6,IF(AA38&lt;0,-1,1)*(ABS(AA38)+AB38/60+AC38/3600),""))),"")</f>
        <v/>
      </c>
      <c r="AH38" s="50">
        <f>IFERROR(IF(Z38=2,AB38,IF(Z38=4,IF(AC38&lt;0,-1,1)*(ABS(AC38)+AD38/60),IF(Z38=6,IF(AD38&lt;0,-1,1)*(ABS(AD38)+AE38/60+AF38/3600),""))),"")</f>
        <v/>
      </c>
      <c r="AI38" s="50">
        <f>IF(W38,AH38,AG38)</f>
        <v/>
      </c>
      <c r="AJ38" s="50">
        <f>IF(W38,AG38,AH38)</f>
        <v/>
      </c>
      <c r="AK38" s="50">
        <f>IFERROR(IF(U38=0,AI38,U38*ABS(AI38)),"")</f>
        <v/>
      </c>
      <c r="AL38" s="50">
        <f>IFERROR(IF(V38=0,AJ38,V38*ABS(AJ38)),"")</f>
        <v/>
      </c>
      <c r="AM38" s="50">
        <f>IFERROR(AND(U38=0,V38=0,ABS(AK38)&gt;90,ABS(AK38)&lt;=180,ABS(AL38)&lt;=90),FALSE)</f>
        <v/>
      </c>
      <c r="AN38" s="50">
        <f>IF(AM38,AL38,AK38)</f>
        <v/>
      </c>
      <c r="AO38" s="50">
        <f>IF(AM38,AK38,AL38)</f>
        <v/>
      </c>
      <c r="AP38" s="50">
        <f>IF(R38="","",IF(Y38&lt;&gt;"","Contains words or symbols that aren't part of a coordinate.",IF(NOT(OR(Z38=2,Z38=4,Z38=6)),"Couldn't find a latitude and a longitude ("&amp;Z38&amp;IF(Z38=1," number"," numbers")&amp;" found).",IF(COUNT(AA38:AF38)&lt;&gt;Z38,"Some of the numbers couldn't be read.",IF(OR(AND(Z38=4,OR(AB38&lt;0,AB38&gt;=60,AD38&lt;0,AD38&gt;=60)),AND(Z38=6,OR(AB38&lt;0,AB38&gt;=60,AC38&lt;0,AC38&gt;=60,AE38&lt;0,AE38&gt;=60,AF38&lt;0,AF38&gt;=60))),"Minutes and seconds must be between 0 and 60.",IF(OR(ABS(AN38)&gt;90,ABS(AO38)&gt;180),"Out of range: latitude must be between -90 and 90, and longitude between -180 and 180.",""))))))</f>
        <v/>
      </c>
    </row>
    <row r="39">
      <c r="B39" s="44" t="n"/>
      <c r="C39" s="44" t="n"/>
      <c r="D39" s="45">
        <f>IF(R39="","",IF(AP39&lt;&gt;"","NOT VALID GPS COORDINATES",IF(O39="NO CONNECTION","NO CONNECTION",IF(E39="","NOT FOUND",IF(OR(AM39,AND(AN39=0,AO39=0)),"CONVERTED – PLEASE CHECK","CONVERTED")))))</f>
        <v/>
      </c>
      <c r="E39" s="45">
        <f>IF(OR(O39="",O39="NO CONNECTION"),"",IFERROR(_xlfn.FILTERXML(O39,"//local/territory")&amp;" "&amp;_xlfn.FILTERXML(O39,"//local/mapcode"),IFERROR(_xlfn.FILTERXML(O39,"//international/mapcode"),"")))</f>
        <v/>
      </c>
      <c r="F39" s="46">
        <f>IF(E39="","",IFERROR(_xlfn.FILTERXML(O39,"//local/territory"),""))</f>
        <v/>
      </c>
      <c r="G39" s="46">
        <f>IF(E39="","",IFERROR(_xlfn.FILTERXML(O39,"//local/mapcode"),""))</f>
        <v/>
      </c>
      <c r="H39" s="46">
        <f>IF(E39="","",IFERROR(_xlfn.FILTERXML(O39,"//international/mapcode"),""))</f>
        <v/>
      </c>
      <c r="I39" s="46">
        <f>IF(E39="","",IFERROR(HYPERLINK("https://www.mymapcodes.com/go/?t="&amp;IF(G39&lt;&gt;"",F39,"AAA")&amp;"&amp;ma="&amp;LEFT(IF(G39&lt;&gt;"",G39,H39),FIND(".",IF(G39&lt;&gt;"",G39,H39))-1)&amp;"&amp;mb="&amp;MID(IF(G39&lt;&gt;"",G39,H39),FIND(".",IF(G39&lt;&gt;"",G39,H39))+1,99),"Open on MyMapcodes →"),""))</f>
        <v/>
      </c>
      <c r="J39" s="47">
        <f>IF(OR(R39="",AP39&lt;&gt;""),"",ROUND(AN39,6))</f>
        <v/>
      </c>
      <c r="K39" s="47">
        <f>IF(OR(R39="",AP39&lt;&gt;""),"",ROUND(AO39,6))</f>
        <v/>
      </c>
      <c r="L39" s="48">
        <f>IF(R39="","",IF(AP39&lt;&gt;"",AP39,IF(O39="NO CONNECTION","Excel couldn't reach the mapcode service. Click the REFRESH RESULTS box just above the table.",IF(E39="","The mapcode service didn't return a mapcode for this point.",IF(AM39,"Latitude and longitude seemed to be the wrong way round, so they've been swapped. Please check.",IF(AND(AN39=0,AO39=0),"0, 0 is in the sea off West Africa. Please check this is the location you meant.",IF(W39,"Longitude came first, so the order has been switched.",IF(Z39=6,"Converted from degrees, minutes and seconds.",IF(Z39=4,"Converted from degrees and decimal minutes.","")))))))))</f>
        <v/>
      </c>
      <c r="N39" s="49">
        <f>IF(J39="","",MapcodeAPI&amp;"codes/"&amp;SUBSTITUTE(J39&amp;"",MID(1/2,2,1),".")&amp;","&amp;SUBSTITUTE(K39&amp;"",MID(1/2,2,1),"."))&amp;LEFT($B$13,0)</f>
        <v/>
      </c>
      <c r="O39" s="49">
        <f>IF(N39="","",IFERROR(_xlfn.WEBSERVICE(N39),IF(MapcodeAPIBackup="","NO CONNECTION",IFERROR(_xlfn.WEBSERVICE(MapcodeAPIBackup&amp;MID(N39,LEN(MapcodeAPI)+1,999)),"NO CONNECTION"))))</f>
        <v/>
      </c>
      <c r="P39" t="inlineStr">
        <is>
          <t xml:space="preserve"> </t>
        </is>
      </c>
      <c r="R39" s="50">
        <f>IFERROR(IF(AND(TRIM(B39&amp;"")="",TRIM(C39&amp;"")=""),"",TRIM(IF(ISNUMBER(B39),SUBSTITUTE(B39&amp;"",MID(1/2,2,1),"."),B39&amp;"")&amp;IF(TRIM(C39&amp;"")="",""," | "&amp;IF(ISNUMBER(C39),SUBSTITUTE(C39&amp;"",MID(1/2,2,1),"."),C39&amp;"")))),"(error value)")</f>
        <v/>
      </c>
      <c r="S39" s="50">
        <f>IF(R39="","","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"&amp;IFERROR(IF(AND(LEN(R39)-LEN(SUBSTITUTE(R39,"/",""))=1,ISNUMBER(FIND(" ",TRIM(LEFT(R39,FIND("/",R39)-1))))),LEFT(R39,FIND("/",R39)-1),R39),R39)&amp;" ")," "," "),"﻿"," "),"​"," "),"⁠"," ")," "," ")," "," "),CHAR(9)," "),CHAR(10)," "),CHAR(13)," "),"−","-"),"–","-"),"—","-"),"LATITUDE"," "),"LONGITUDE"," "),"COORDINATES"," "),"COORDS"," "),"NORTH"," N "),"SOUTH"," S "),"EAST"," E "),"WEST"," W "),"DEGREES"," "),"DEG"," "),"GPS"," "),"LONG"," "),"LNG"," "),"LON"," "),"LAT"," ")," AND "," "),"&amp;"," ")&amp;" ")</f>
        <v/>
      </c>
      <c r="T39" s="50">
        <f>IF(S39="","",IF(LEN(S39)-LEN(SUBSTITUTE(S39,".",""))&gt;0,SUBSTITUTE(S39,","," "),IF(LEN(S39)-LEN(SUBSTITUTE(S39,",",""))=3,SUBSTITUTE(SUBSTITUTE(S39,",",";",2),",","."),IF(LEN(S39)-LEN(SUBSTITUTE(S39,",",""))=2,SUBSTITUTE(S39,",","."),SUBSTITUTE(S39,","," ")))))</f>
        <v/>
      </c>
      <c r="U39" s="50">
        <f>IF(ISNUMBER(FIND("S",T39)),-1,IF(ISNUMBER(FIND("N",T39)),1,0))</f>
        <v/>
      </c>
      <c r="V39" s="50">
        <f>IF(ISNUMBER(FIND("W",T39)),-1,IF(ISNUMBER(FIND("E",T39)),1,0))</f>
        <v/>
      </c>
      <c r="W39" s="50">
        <f>AND(MIN(IFERROR(FIND("N",T39),999),IFERROR(FIND("S",T39),999))&lt;999,MIN(IFERROR(FIND("E",T39),999),IFERROR(FIND("W",T39),999))&lt;999,MIN(IFERROR(FIND("E",T39),999),IFERROR(FIND("W",T39),999))&lt;MIN(IFERROR(FIND("N",T39),999),IFERROR(FIND("S",T39),999)))</f>
        <v/>
      </c>
      <c r="X39" s="50">
        <f>IF(T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 "),"º"," "),"˚"," "),"'"," "),CHAR(34)," "),"′"," "),"’"," "),"‘"," "),"″"," "),"”"," "),"“"," "),"("," "),")"," "),"["," "),"]"," "),"{"," "),"}"," "),";"," "),"|"," "),"/"," "),"\"," "),":"," "),"="," "),"*"," "),","," "),"N"," "),"S"," "),"E"," "),"W"," "),"_"," ")))</f>
        <v/>
      </c>
      <c r="Y39" s="50">
        <f>IF(X39="","",SUBSTITUTE(SUBSTITUTE(SUBSTITUTE(SUBSTITUTE(SUBSTITUTE(SUBSTITUTE(SUBSTITUTE(SUBSTITUTE(SUBSTITUTE(SUBSTITUTE(SUBSTITUTE(SUBSTITUTE(SUBSTITUTE(X39,"0",""),"1",""),"2",""),"3",""),"4",""),"5",""),"6",""),"7",""),"8",""),"9",""),".",""),"-","")," ",""))</f>
        <v/>
      </c>
      <c r="Z39" s="50">
        <f>IF(X39="",0,LEN(X39)-LEN(SUBSTITUTE(X39," ",""))+1)</f>
        <v/>
      </c>
      <c r="AA39" s="50">
        <f>IF(Z39&lt;1,"",IFERROR(VALUE(SUBSTITUTE(TRIM(MID(SUBSTITUTE(X39," ",REPT(" ",60)),1,60)),".",MID(1/2,2,1))),""))</f>
        <v/>
      </c>
      <c r="AB39" s="50">
        <f>IF(Z39&lt;2,"",IFERROR(VALUE(SUBSTITUTE(TRIM(MID(SUBSTITUTE(X39," ",REPT(" ",60)),61,60)),".",MID(1/2,2,1))),""))</f>
        <v/>
      </c>
      <c r="AC39" s="50">
        <f>IF(Z39&lt;3,"",IFERROR(VALUE(SUBSTITUTE(TRIM(MID(SUBSTITUTE(X39," ",REPT(" ",60)),121,60)),".",MID(1/2,2,1))),""))</f>
        <v/>
      </c>
      <c r="AD39" s="50">
        <f>IF(Z39&lt;4,"",IFERROR(VALUE(SUBSTITUTE(TRIM(MID(SUBSTITUTE(X39," ",REPT(" ",60)),181,60)),".",MID(1/2,2,1))),""))</f>
        <v/>
      </c>
      <c r="AE39" s="50">
        <f>IF(Z39&lt;5,"",IFERROR(VALUE(SUBSTITUTE(TRIM(MID(SUBSTITUTE(X39," ",REPT(" ",60)),241,60)),".",MID(1/2,2,1))),""))</f>
        <v/>
      </c>
      <c r="AF39" s="50">
        <f>IF(Z39&lt;6,"",IFERROR(VALUE(SUBSTITUTE(TRIM(MID(SUBSTITUTE(X39," ",REPT(" ",60)),301,60)),".",MID(1/2,2,1))),""))</f>
        <v/>
      </c>
      <c r="AG39" s="50">
        <f>IFERROR(IF(Z39=2,AA39,IF(Z39=4,IF(AA39&lt;0,-1,1)*(ABS(AA39)+AB39/60),IF(Z39=6,IF(AA39&lt;0,-1,1)*(ABS(AA39)+AB39/60+AC39/3600),""))),"")</f>
        <v/>
      </c>
      <c r="AH39" s="50">
        <f>IFERROR(IF(Z39=2,AB39,IF(Z39=4,IF(AC39&lt;0,-1,1)*(ABS(AC39)+AD39/60),IF(Z39=6,IF(AD39&lt;0,-1,1)*(ABS(AD39)+AE39/60+AF39/3600),""))),"")</f>
        <v/>
      </c>
      <c r="AI39" s="50">
        <f>IF(W39,AH39,AG39)</f>
        <v/>
      </c>
      <c r="AJ39" s="50">
        <f>IF(W39,AG39,AH39)</f>
        <v/>
      </c>
      <c r="AK39" s="50">
        <f>IFERROR(IF(U39=0,AI39,U39*ABS(AI39)),"")</f>
        <v/>
      </c>
      <c r="AL39" s="50">
        <f>IFERROR(IF(V39=0,AJ39,V39*ABS(AJ39)),"")</f>
        <v/>
      </c>
      <c r="AM39" s="50">
        <f>IFERROR(AND(U39=0,V39=0,ABS(AK39)&gt;90,ABS(AK39)&lt;=180,ABS(AL39)&lt;=90),FALSE)</f>
        <v/>
      </c>
      <c r="AN39" s="50">
        <f>IF(AM39,AL39,AK39)</f>
        <v/>
      </c>
      <c r="AO39" s="50">
        <f>IF(AM39,AK39,AL39)</f>
        <v/>
      </c>
      <c r="AP39" s="50">
        <f>IF(R39="","",IF(Y39&lt;&gt;"","Contains words or symbols that aren't part of a coordinate.",IF(NOT(OR(Z39=2,Z39=4,Z39=6)),"Couldn't find a latitude and a longitude ("&amp;Z39&amp;IF(Z39=1," number"," numbers")&amp;" found).",IF(COUNT(AA39:AF39)&lt;&gt;Z39,"Some of the numbers couldn't be read.",IF(OR(AND(Z39=4,OR(AB39&lt;0,AB39&gt;=60,AD39&lt;0,AD39&gt;=60)),AND(Z39=6,OR(AB39&lt;0,AB39&gt;=60,AC39&lt;0,AC39&gt;=60,AE39&lt;0,AE39&gt;=60,AF39&lt;0,AF39&gt;=60))),"Minutes and seconds must be between 0 and 60.",IF(OR(ABS(AN39)&gt;90,ABS(AO39)&gt;180),"Out of range: latitude must be between -90 and 90, and longitude between -180 and 180.",""))))))</f>
        <v/>
      </c>
    </row>
    <row r="40">
      <c r="B40" s="44" t="n"/>
      <c r="C40" s="44" t="n"/>
      <c r="D40" s="45">
        <f>IF(R40="","",IF(AP40&lt;&gt;"","NOT VALID GPS COORDINATES",IF(O40="NO CONNECTION","NO CONNECTION",IF(E40="","NOT FOUND",IF(OR(AM40,AND(AN40=0,AO40=0)),"CONVERTED – PLEASE CHECK","CONVERTED")))))</f>
        <v/>
      </c>
      <c r="E40" s="45">
        <f>IF(OR(O40="",O40="NO CONNECTION"),"",IFERROR(_xlfn.FILTERXML(O40,"//local/territory")&amp;" "&amp;_xlfn.FILTERXML(O40,"//local/mapcode"),IFERROR(_xlfn.FILTERXML(O40,"//international/mapcode"),"")))</f>
        <v/>
      </c>
      <c r="F40" s="46">
        <f>IF(E40="","",IFERROR(_xlfn.FILTERXML(O40,"//local/territory"),""))</f>
        <v/>
      </c>
      <c r="G40" s="46">
        <f>IF(E40="","",IFERROR(_xlfn.FILTERXML(O40,"//local/mapcode"),""))</f>
        <v/>
      </c>
      <c r="H40" s="46">
        <f>IF(E40="","",IFERROR(_xlfn.FILTERXML(O40,"//international/mapcode"),""))</f>
        <v/>
      </c>
      <c r="I40" s="46">
        <f>IF(E40="","",IFERROR(HYPERLINK("https://www.mymapcodes.com/go/?t="&amp;IF(G40&lt;&gt;"",F40,"AAA")&amp;"&amp;ma="&amp;LEFT(IF(G40&lt;&gt;"",G40,H40),FIND(".",IF(G40&lt;&gt;"",G40,H40))-1)&amp;"&amp;mb="&amp;MID(IF(G40&lt;&gt;"",G40,H40),FIND(".",IF(G40&lt;&gt;"",G40,H40))+1,99),"Open on MyMapcodes →"),""))</f>
        <v/>
      </c>
      <c r="J40" s="47">
        <f>IF(OR(R40="",AP40&lt;&gt;""),"",ROUND(AN40,6))</f>
        <v/>
      </c>
      <c r="K40" s="47">
        <f>IF(OR(R40="",AP40&lt;&gt;""),"",ROUND(AO40,6))</f>
        <v/>
      </c>
      <c r="L40" s="48">
        <f>IF(R40="","",IF(AP40&lt;&gt;"",AP40,IF(O40="NO CONNECTION","Excel couldn't reach the mapcode service. Click the REFRESH RESULTS box just above the table.",IF(E40="","The mapcode service didn't return a mapcode for this point.",IF(AM40,"Latitude and longitude seemed to be the wrong way round, so they've been swapped. Please check.",IF(AND(AN40=0,AO40=0),"0, 0 is in the sea off West Africa. Please check this is the location you meant.",IF(W40,"Longitude came first, so the order has been switched.",IF(Z40=6,"Converted from degrees, minutes and seconds.",IF(Z40=4,"Converted from degrees and decimal minutes.","")))))))))</f>
        <v/>
      </c>
      <c r="N40" s="49">
        <f>IF(J40="","",MapcodeAPI&amp;"codes/"&amp;SUBSTITUTE(J40&amp;"",MID(1/2,2,1),".")&amp;","&amp;SUBSTITUTE(K40&amp;"",MID(1/2,2,1),"."))&amp;LEFT($B$13,0)</f>
        <v/>
      </c>
      <c r="O40" s="49">
        <f>IF(N40="","",IFERROR(_xlfn.WEBSERVICE(N40),IF(MapcodeAPIBackup="","NO CONNECTION",IFERROR(_xlfn.WEBSERVICE(MapcodeAPIBackup&amp;MID(N40,LEN(MapcodeAPI)+1,999)),"NO CONNECTION"))))</f>
        <v/>
      </c>
      <c r="P40" t="inlineStr">
        <is>
          <t xml:space="preserve"> </t>
        </is>
      </c>
      <c r="R40" s="50">
        <f>IFERROR(IF(AND(TRIM(B40&amp;"")="",TRIM(C40&amp;"")=""),"",TRIM(IF(ISNUMBER(B40),SUBSTITUTE(B40&amp;"",MID(1/2,2,1),"."),B40&amp;"")&amp;IF(TRIM(C40&amp;"")="",""," | "&amp;IF(ISNUMBER(C40),SUBSTITUTE(C40&amp;"",MID(1/2,2,1),"."),C40&amp;"")))),"(error value)")</f>
        <v/>
      </c>
      <c r="S40" s="50">
        <f>IF(R40="","","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"&amp;IFERROR(IF(AND(LEN(R40)-LEN(SUBSTITUTE(R40,"/",""))=1,ISNUMBER(FIND(" ",TRIM(LEFT(R40,FIND("/",R40)-1))))),LEFT(R40,FIND("/",R40)-1),R40),R40)&amp;" ")," "," "),"﻿"," "),"​"," "),"⁠"," ")," "," ")," "," "),CHAR(9)," "),CHAR(10)," "),CHAR(13)," "),"−","-"),"–","-"),"—","-"),"LATITUDE"," "),"LONGITUDE"," "),"COORDINATES"," "),"COORDS"," "),"NORTH"," N "),"SOUTH"," S "),"EAST"," E "),"WEST"," W "),"DEGREES"," "),"DEG"," "),"GPS"," "),"LONG"," "),"LNG"," "),"LON"," "),"LAT"," ")," AND "," "),"&amp;"," ")&amp;" ")</f>
        <v/>
      </c>
      <c r="T40" s="50">
        <f>IF(S40="","",IF(LEN(S40)-LEN(SUBSTITUTE(S40,".",""))&gt;0,SUBSTITUTE(S40,","," "),IF(LEN(S40)-LEN(SUBSTITUTE(S40,",",""))=3,SUBSTITUTE(SUBSTITUTE(S40,",",";",2),",","."),IF(LEN(S40)-LEN(SUBSTITUTE(S40,",",""))=2,SUBSTITUTE(S40,",","."),SUBSTITUTE(S40,","," ")))))</f>
        <v/>
      </c>
      <c r="U40" s="50">
        <f>IF(ISNUMBER(FIND("S",T40)),-1,IF(ISNUMBER(FIND("N",T40)),1,0))</f>
        <v/>
      </c>
      <c r="V40" s="50">
        <f>IF(ISNUMBER(FIND("W",T40)),-1,IF(ISNUMBER(FIND("E",T40)),1,0))</f>
        <v/>
      </c>
      <c r="W40" s="50">
        <f>AND(MIN(IFERROR(FIND("N",T40),999),IFERROR(FIND("S",T40),999))&lt;999,MIN(IFERROR(FIND("E",T40),999),IFERROR(FIND("W",T40),999))&lt;999,MIN(IFERROR(FIND("E",T40),999),IFERROR(FIND("W",T40),999))&lt;MIN(IFERROR(FIND("N",T40),999),IFERROR(FIND("S",T40),999)))</f>
        <v/>
      </c>
      <c r="X40" s="50">
        <f>IF(T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 "),"º"," "),"˚"," "),"'"," "),CHAR(34)," "),"′"," "),"’"," "),"‘"," "),"″"," "),"”"," "),"“"," "),"("," "),")"," "),"["," "),"]"," "),"{"," "),"}"," "),";"," "),"|"," "),"/"," "),"\"," "),":"," "),"="," "),"*"," "),","," "),"N"," "),"S"," "),"E"," "),"W"," "),"_"," ")))</f>
        <v/>
      </c>
      <c r="Y40" s="50">
        <f>IF(X40="","",SUBSTITUTE(SUBSTITUTE(SUBSTITUTE(SUBSTITUTE(SUBSTITUTE(SUBSTITUTE(SUBSTITUTE(SUBSTITUTE(SUBSTITUTE(SUBSTITUTE(SUBSTITUTE(SUBSTITUTE(SUBSTITUTE(X40,"0",""),"1",""),"2",""),"3",""),"4",""),"5",""),"6",""),"7",""),"8",""),"9",""),".",""),"-","")," ",""))</f>
        <v/>
      </c>
      <c r="Z40" s="50">
        <f>IF(X40="",0,LEN(X40)-LEN(SUBSTITUTE(X40," ",""))+1)</f>
        <v/>
      </c>
      <c r="AA40" s="50">
        <f>IF(Z40&lt;1,"",IFERROR(VALUE(SUBSTITUTE(TRIM(MID(SUBSTITUTE(X40," ",REPT(" ",60)),1,60)),".",MID(1/2,2,1))),""))</f>
        <v/>
      </c>
      <c r="AB40" s="50">
        <f>IF(Z40&lt;2,"",IFERROR(VALUE(SUBSTITUTE(TRIM(MID(SUBSTITUTE(X40," ",REPT(" ",60)),61,60)),".",MID(1/2,2,1))),""))</f>
        <v/>
      </c>
      <c r="AC40" s="50">
        <f>IF(Z40&lt;3,"",IFERROR(VALUE(SUBSTITUTE(TRIM(MID(SUBSTITUTE(X40," ",REPT(" ",60)),121,60)),".",MID(1/2,2,1))),""))</f>
        <v/>
      </c>
      <c r="AD40" s="50">
        <f>IF(Z40&lt;4,"",IFERROR(VALUE(SUBSTITUTE(TRIM(MID(SUBSTITUTE(X40," ",REPT(" ",60)),181,60)),".",MID(1/2,2,1))),""))</f>
        <v/>
      </c>
      <c r="AE40" s="50">
        <f>IF(Z40&lt;5,"",IFERROR(VALUE(SUBSTITUTE(TRIM(MID(SUBSTITUTE(X40," ",REPT(" ",60)),241,60)),".",MID(1/2,2,1))),""))</f>
        <v/>
      </c>
      <c r="AF40" s="50">
        <f>IF(Z40&lt;6,"",IFERROR(VALUE(SUBSTITUTE(TRIM(MID(SUBSTITUTE(X40," ",REPT(" ",60)),301,60)),".",MID(1/2,2,1))),""))</f>
        <v/>
      </c>
      <c r="AG40" s="50">
        <f>IFERROR(IF(Z40=2,AA40,IF(Z40=4,IF(AA40&lt;0,-1,1)*(ABS(AA40)+AB40/60),IF(Z40=6,IF(AA40&lt;0,-1,1)*(ABS(AA40)+AB40/60+AC40/3600),""))),"")</f>
        <v/>
      </c>
      <c r="AH40" s="50">
        <f>IFERROR(IF(Z40=2,AB40,IF(Z40=4,IF(AC40&lt;0,-1,1)*(ABS(AC40)+AD40/60),IF(Z40=6,IF(AD40&lt;0,-1,1)*(ABS(AD40)+AE40/60+AF40/3600),""))),"")</f>
        <v/>
      </c>
      <c r="AI40" s="50">
        <f>IF(W40,AH40,AG40)</f>
        <v/>
      </c>
      <c r="AJ40" s="50">
        <f>IF(W40,AG40,AH40)</f>
        <v/>
      </c>
      <c r="AK40" s="50">
        <f>IFERROR(IF(U40=0,AI40,U40*ABS(AI40)),"")</f>
        <v/>
      </c>
      <c r="AL40" s="50">
        <f>IFERROR(IF(V40=0,AJ40,V40*ABS(AJ40)),"")</f>
        <v/>
      </c>
      <c r="AM40" s="50">
        <f>IFERROR(AND(U40=0,V40=0,ABS(AK40)&gt;90,ABS(AK40)&lt;=180,ABS(AL40)&lt;=90),FALSE)</f>
        <v/>
      </c>
      <c r="AN40" s="50">
        <f>IF(AM40,AL40,AK40)</f>
        <v/>
      </c>
      <c r="AO40" s="50">
        <f>IF(AM40,AK40,AL40)</f>
        <v/>
      </c>
      <c r="AP40" s="50">
        <f>IF(R40="","",IF(Y40&lt;&gt;"","Contains words or symbols that aren't part of a coordinate.",IF(NOT(OR(Z40=2,Z40=4,Z40=6)),"Couldn't find a latitude and a longitude ("&amp;Z40&amp;IF(Z40=1," number"," numbers")&amp;" found).",IF(COUNT(AA40:AF40)&lt;&gt;Z40,"Some of the numbers couldn't be read.",IF(OR(AND(Z40=4,OR(AB40&lt;0,AB40&gt;=60,AD40&lt;0,AD40&gt;=60)),AND(Z40=6,OR(AB40&lt;0,AB40&gt;=60,AC40&lt;0,AC40&gt;=60,AE40&lt;0,AE40&gt;=60,AF40&lt;0,AF40&gt;=60))),"Minutes and seconds must be between 0 and 60.",IF(OR(ABS(AN40)&gt;90,ABS(AO40)&gt;180),"Out of range: latitude must be between -90 and 90, and longitude between -180 and 180.",""))))))</f>
        <v/>
      </c>
    </row>
    <row r="41">
      <c r="B41" s="44" t="n"/>
      <c r="C41" s="44" t="n"/>
      <c r="D41" s="45">
        <f>IF(R41="","",IF(AP41&lt;&gt;"","NOT VALID GPS COORDINATES",IF(O41="NO CONNECTION","NO CONNECTION",IF(E41="","NOT FOUND",IF(OR(AM41,AND(AN41=0,AO41=0)),"CONVERTED – PLEASE CHECK","CONVERTED")))))</f>
        <v/>
      </c>
      <c r="E41" s="45">
        <f>IF(OR(O41="",O41="NO CONNECTION"),"",IFERROR(_xlfn.FILTERXML(O41,"//local/territory")&amp;" "&amp;_xlfn.FILTERXML(O41,"//local/mapcode"),IFERROR(_xlfn.FILTERXML(O41,"//international/mapcode"),"")))</f>
        <v/>
      </c>
      <c r="F41" s="46">
        <f>IF(E41="","",IFERROR(_xlfn.FILTERXML(O41,"//local/territory"),""))</f>
        <v/>
      </c>
      <c r="G41" s="46">
        <f>IF(E41="","",IFERROR(_xlfn.FILTERXML(O41,"//local/mapcode"),""))</f>
        <v/>
      </c>
      <c r="H41" s="46">
        <f>IF(E41="","",IFERROR(_xlfn.FILTERXML(O41,"//international/mapcode"),""))</f>
        <v/>
      </c>
      <c r="I41" s="46">
        <f>IF(E41="","",IFERROR(HYPERLINK("https://www.mymapcodes.com/go/?t="&amp;IF(G41&lt;&gt;"",F41,"AAA")&amp;"&amp;ma="&amp;LEFT(IF(G41&lt;&gt;"",G41,H41),FIND(".",IF(G41&lt;&gt;"",G41,H41))-1)&amp;"&amp;mb="&amp;MID(IF(G41&lt;&gt;"",G41,H41),FIND(".",IF(G41&lt;&gt;"",G41,H41))+1,99),"Open on MyMapcodes →"),""))</f>
        <v/>
      </c>
      <c r="J41" s="47">
        <f>IF(OR(R41="",AP41&lt;&gt;""),"",ROUND(AN41,6))</f>
        <v/>
      </c>
      <c r="K41" s="47">
        <f>IF(OR(R41="",AP41&lt;&gt;""),"",ROUND(AO41,6))</f>
        <v/>
      </c>
      <c r="L41" s="48">
        <f>IF(R41="","",IF(AP41&lt;&gt;"",AP41,IF(O41="NO CONNECTION","Excel couldn't reach the mapcode service. Click the REFRESH RESULTS box just above the table.",IF(E41="","The mapcode service didn't return a mapcode for this point.",IF(AM41,"Latitude and longitude seemed to be the wrong way round, so they've been swapped. Please check.",IF(AND(AN41=0,AO41=0),"0, 0 is in the sea off West Africa. Please check this is the location you meant.",IF(W41,"Longitude came first, so the order has been switched.",IF(Z41=6,"Converted from degrees, minutes and seconds.",IF(Z41=4,"Converted from degrees and decimal minutes.","")))))))))</f>
        <v/>
      </c>
      <c r="N41" s="49">
        <f>IF(J41="","",MapcodeAPI&amp;"codes/"&amp;SUBSTITUTE(J41&amp;"",MID(1/2,2,1),".")&amp;","&amp;SUBSTITUTE(K41&amp;"",MID(1/2,2,1),"."))&amp;LEFT($B$13,0)</f>
        <v/>
      </c>
      <c r="O41" s="49">
        <f>IF(N41="","",IFERROR(_xlfn.WEBSERVICE(N41),IF(MapcodeAPIBackup="","NO CONNECTION",IFERROR(_xlfn.WEBSERVICE(MapcodeAPIBackup&amp;MID(N41,LEN(MapcodeAPI)+1,999)),"NO CONNECTION"))))</f>
        <v/>
      </c>
      <c r="P41" t="inlineStr">
        <is>
          <t xml:space="preserve"> </t>
        </is>
      </c>
      <c r="R41" s="50">
        <f>IFERROR(IF(AND(TRIM(B41&amp;"")="",TRIM(C41&amp;"")=""),"",TRIM(IF(ISNUMBER(B41),SUBSTITUTE(B41&amp;"",MID(1/2,2,1),"."),B41&amp;"")&amp;IF(TRIM(C41&amp;"")="",""," | "&amp;IF(ISNUMBER(C41),SUBSTITUTE(C41&amp;"",MID(1/2,2,1),"."),C41&amp;"")))),"(error value)")</f>
        <v/>
      </c>
      <c r="S41" s="50">
        <f>IF(R41="","","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"&amp;IFERROR(IF(AND(LEN(R41)-LEN(SUBSTITUTE(R41,"/",""))=1,ISNUMBER(FIND(" ",TRIM(LEFT(R41,FIND("/",R41)-1))))),LEFT(R41,FIND("/",R41)-1),R41),R41)&amp;" ")," "," "),"﻿"," "),"​"," "),"⁠"," ")," "," ")," "," "),CHAR(9)," "),CHAR(10)," "),CHAR(13)," "),"−","-"),"–","-"),"—","-"),"LATITUDE"," "),"LONGITUDE"," "),"COORDINATES"," "),"COORDS"," "),"NORTH"," N "),"SOUTH"," S "),"EAST"," E "),"WEST"," W "),"DEGREES"," "),"DEG"," "),"GPS"," "),"LONG"," "),"LNG"," "),"LON"," "),"LAT"," ")," AND "," "),"&amp;"," ")&amp;" ")</f>
        <v/>
      </c>
      <c r="T41" s="50">
        <f>IF(S41="","",IF(LEN(S41)-LEN(SUBSTITUTE(S41,".",""))&gt;0,SUBSTITUTE(S41,","," "),IF(LEN(S41)-LEN(SUBSTITUTE(S41,",",""))=3,SUBSTITUTE(SUBSTITUTE(S41,",",";",2),",","."),IF(LEN(S41)-LEN(SUBSTITUTE(S41,",",""))=2,SUBSTITUTE(S41,",","."),SUBSTITUTE(S41,","," ")))))</f>
        <v/>
      </c>
      <c r="U41" s="50">
        <f>IF(ISNUMBER(FIND("S",T41)),-1,IF(ISNUMBER(FIND("N",T41)),1,0))</f>
        <v/>
      </c>
      <c r="V41" s="50">
        <f>IF(ISNUMBER(FIND("W",T41)),-1,IF(ISNUMBER(FIND("E",T41)),1,0))</f>
        <v/>
      </c>
      <c r="W41" s="50">
        <f>AND(MIN(IFERROR(FIND("N",T41),999),IFERROR(FIND("S",T41),999))&lt;999,MIN(IFERROR(FIND("E",T41),999),IFERROR(FIND("W",T41),999))&lt;999,MIN(IFERROR(FIND("E",T41),999),IFERROR(FIND("W",T41),999))&lt;MIN(IFERROR(FIND("N",T41),999),IFERROR(FIND("S",T41),999)))</f>
        <v/>
      </c>
      <c r="X41" s="50">
        <f>IF(T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 "),"º"," "),"˚"," "),"'"," "),CHAR(34)," "),"′"," "),"’"," "),"‘"," "),"″"," "),"”"," "),"“"," "),"("," "),")"," "),"["," "),"]"," "),"{"," "),"}"," "),";"," "),"|"," "),"/"," "),"\"," "),":"," "),"="," "),"*"," "),","," "),"N"," "),"S"," "),"E"," "),"W"," "),"_"," ")))</f>
        <v/>
      </c>
      <c r="Y41" s="50">
        <f>IF(X41="","",SUBSTITUTE(SUBSTITUTE(SUBSTITUTE(SUBSTITUTE(SUBSTITUTE(SUBSTITUTE(SUBSTITUTE(SUBSTITUTE(SUBSTITUTE(SUBSTITUTE(SUBSTITUTE(SUBSTITUTE(SUBSTITUTE(X41,"0",""),"1",""),"2",""),"3",""),"4",""),"5",""),"6",""),"7",""),"8",""),"9",""),".",""),"-","")," ",""))</f>
        <v/>
      </c>
      <c r="Z41" s="50">
        <f>IF(X41="",0,LEN(X41)-LEN(SUBSTITUTE(X41," ",""))+1)</f>
        <v/>
      </c>
      <c r="AA41" s="50">
        <f>IF(Z41&lt;1,"",IFERROR(VALUE(SUBSTITUTE(TRIM(MID(SUBSTITUTE(X41," ",REPT(" ",60)),1,60)),".",MID(1/2,2,1))),""))</f>
        <v/>
      </c>
      <c r="AB41" s="50">
        <f>IF(Z41&lt;2,"",IFERROR(VALUE(SUBSTITUTE(TRIM(MID(SUBSTITUTE(X41," ",REPT(" ",60)),61,60)),".",MID(1/2,2,1))),""))</f>
        <v/>
      </c>
      <c r="AC41" s="50">
        <f>IF(Z41&lt;3,"",IFERROR(VALUE(SUBSTITUTE(TRIM(MID(SUBSTITUTE(X41," ",REPT(" ",60)),121,60)),".",MID(1/2,2,1))),""))</f>
        <v/>
      </c>
      <c r="AD41" s="50">
        <f>IF(Z41&lt;4,"",IFERROR(VALUE(SUBSTITUTE(TRIM(MID(SUBSTITUTE(X41," ",REPT(" ",60)),181,60)),".",MID(1/2,2,1))),""))</f>
        <v/>
      </c>
      <c r="AE41" s="50">
        <f>IF(Z41&lt;5,"",IFERROR(VALUE(SUBSTITUTE(TRIM(MID(SUBSTITUTE(X41," ",REPT(" ",60)),241,60)),".",MID(1/2,2,1))),""))</f>
        <v/>
      </c>
      <c r="AF41" s="50">
        <f>IF(Z41&lt;6,"",IFERROR(VALUE(SUBSTITUTE(TRIM(MID(SUBSTITUTE(X41," ",REPT(" ",60)),301,60)),".",MID(1/2,2,1))),""))</f>
        <v/>
      </c>
      <c r="AG41" s="50">
        <f>IFERROR(IF(Z41=2,AA41,IF(Z41=4,IF(AA41&lt;0,-1,1)*(ABS(AA41)+AB41/60),IF(Z41=6,IF(AA41&lt;0,-1,1)*(ABS(AA41)+AB41/60+AC41/3600),""))),"")</f>
        <v/>
      </c>
      <c r="AH41" s="50">
        <f>IFERROR(IF(Z41=2,AB41,IF(Z41=4,IF(AC41&lt;0,-1,1)*(ABS(AC41)+AD41/60),IF(Z41=6,IF(AD41&lt;0,-1,1)*(ABS(AD41)+AE41/60+AF41/3600),""))),"")</f>
        <v/>
      </c>
      <c r="AI41" s="50">
        <f>IF(W41,AH41,AG41)</f>
        <v/>
      </c>
      <c r="AJ41" s="50">
        <f>IF(W41,AG41,AH41)</f>
        <v/>
      </c>
      <c r="AK41" s="50">
        <f>IFERROR(IF(U41=0,AI41,U41*ABS(AI41)),"")</f>
        <v/>
      </c>
      <c r="AL41" s="50">
        <f>IFERROR(IF(V41=0,AJ41,V41*ABS(AJ41)),"")</f>
        <v/>
      </c>
      <c r="AM41" s="50">
        <f>IFERROR(AND(U41=0,V41=0,ABS(AK41)&gt;90,ABS(AK41)&lt;=180,ABS(AL41)&lt;=90),FALSE)</f>
        <v/>
      </c>
      <c r="AN41" s="50">
        <f>IF(AM41,AL41,AK41)</f>
        <v/>
      </c>
      <c r="AO41" s="50">
        <f>IF(AM41,AK41,AL41)</f>
        <v/>
      </c>
      <c r="AP41" s="50">
        <f>IF(R41="","",IF(Y41&lt;&gt;"","Contains words or symbols that aren't part of a coordinate.",IF(NOT(OR(Z41=2,Z41=4,Z41=6)),"Couldn't find a latitude and a longitude ("&amp;Z41&amp;IF(Z41=1," number"," numbers")&amp;" found).",IF(COUNT(AA41:AF41)&lt;&gt;Z41,"Some of the numbers couldn't be read.",IF(OR(AND(Z41=4,OR(AB41&lt;0,AB41&gt;=60,AD41&lt;0,AD41&gt;=60)),AND(Z41=6,OR(AB41&lt;0,AB41&gt;=60,AC41&lt;0,AC41&gt;=60,AE41&lt;0,AE41&gt;=60,AF41&lt;0,AF41&gt;=60))),"Minutes and seconds must be between 0 and 60.",IF(OR(ABS(AN41)&gt;90,ABS(AO41)&gt;180),"Out of range: latitude must be between -90 and 90, and longitude between -180 and 180.",""))))))</f>
        <v/>
      </c>
    </row>
    <row r="42">
      <c r="B42" s="44" t="n"/>
      <c r="C42" s="44" t="n"/>
      <c r="D42" s="45">
        <f>IF(R42="","",IF(AP42&lt;&gt;"","NOT VALID GPS COORDINATES",IF(O42="NO CONNECTION","NO CONNECTION",IF(E42="","NOT FOUND",IF(OR(AM42,AND(AN42=0,AO42=0)),"CONVERTED – PLEASE CHECK","CONVERTED")))))</f>
        <v/>
      </c>
      <c r="E42" s="45">
        <f>IF(OR(O42="",O42="NO CONNECTION"),"",IFERROR(_xlfn.FILTERXML(O42,"//local/territory")&amp;" "&amp;_xlfn.FILTERXML(O42,"//local/mapcode"),IFERROR(_xlfn.FILTERXML(O42,"//international/mapcode"),"")))</f>
        <v/>
      </c>
      <c r="F42" s="46">
        <f>IF(E42="","",IFERROR(_xlfn.FILTERXML(O42,"//local/territory"),""))</f>
        <v/>
      </c>
      <c r="G42" s="46">
        <f>IF(E42="","",IFERROR(_xlfn.FILTERXML(O42,"//local/mapcode"),""))</f>
        <v/>
      </c>
      <c r="H42" s="46">
        <f>IF(E42="","",IFERROR(_xlfn.FILTERXML(O42,"//international/mapcode"),""))</f>
        <v/>
      </c>
      <c r="I42" s="46">
        <f>IF(E42="","",IFERROR(HYPERLINK("https://www.mymapcodes.com/go/?t="&amp;IF(G42&lt;&gt;"",F42,"AAA")&amp;"&amp;ma="&amp;LEFT(IF(G42&lt;&gt;"",G42,H42),FIND(".",IF(G42&lt;&gt;"",G42,H42))-1)&amp;"&amp;mb="&amp;MID(IF(G42&lt;&gt;"",G42,H42),FIND(".",IF(G42&lt;&gt;"",G42,H42))+1,99),"Open on MyMapcodes →"),""))</f>
        <v/>
      </c>
      <c r="J42" s="47">
        <f>IF(OR(R42="",AP42&lt;&gt;""),"",ROUND(AN42,6))</f>
        <v/>
      </c>
      <c r="K42" s="47">
        <f>IF(OR(R42="",AP42&lt;&gt;""),"",ROUND(AO42,6))</f>
        <v/>
      </c>
      <c r="L42" s="48">
        <f>IF(R42="","",IF(AP42&lt;&gt;"",AP42,IF(O42="NO CONNECTION","Excel couldn't reach the mapcode service. Click the REFRESH RESULTS box just above the table.",IF(E42="","The mapcode service didn't return a mapcode for this point.",IF(AM42,"Latitude and longitude seemed to be the wrong way round, so they've been swapped. Please check.",IF(AND(AN42=0,AO42=0),"0, 0 is in the sea off West Africa. Please check this is the location you meant.",IF(W42,"Longitude came first, so the order has been switched.",IF(Z42=6,"Converted from degrees, minutes and seconds.",IF(Z42=4,"Converted from degrees and decimal minutes.","")))))))))</f>
        <v/>
      </c>
      <c r="N42" s="49">
        <f>IF(J42="","",MapcodeAPI&amp;"codes/"&amp;SUBSTITUTE(J42&amp;"",MID(1/2,2,1),".")&amp;","&amp;SUBSTITUTE(K42&amp;"",MID(1/2,2,1),"."))&amp;LEFT($B$13,0)</f>
        <v/>
      </c>
      <c r="O42" s="49">
        <f>IF(N42="","",IFERROR(_xlfn.WEBSERVICE(N42),IF(MapcodeAPIBackup="","NO CONNECTION",IFERROR(_xlfn.WEBSERVICE(MapcodeAPIBackup&amp;MID(N42,LEN(MapcodeAPI)+1,999)),"NO CONNECTION"))))</f>
        <v/>
      </c>
      <c r="P42" t="inlineStr">
        <is>
          <t xml:space="preserve"> </t>
        </is>
      </c>
      <c r="R42" s="50">
        <f>IFERROR(IF(AND(TRIM(B42&amp;"")="",TRIM(C42&amp;"")=""),"",TRIM(IF(ISNUMBER(B42),SUBSTITUTE(B42&amp;"",MID(1/2,2,1),"."),B42&amp;"")&amp;IF(TRIM(C42&amp;"")="",""," | "&amp;IF(ISNUMBER(C42),SUBSTITUTE(C42&amp;"",MID(1/2,2,1),"."),C42&amp;"")))),"(error value)")</f>
        <v/>
      </c>
      <c r="S42" s="50">
        <f>IF(R42="","","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"&amp;IFERROR(IF(AND(LEN(R42)-LEN(SUBSTITUTE(R42,"/",""))=1,ISNUMBER(FIND(" ",TRIM(LEFT(R42,FIND("/",R42)-1))))),LEFT(R42,FIND("/",R42)-1),R42),R42)&amp;" ")," "," "),"﻿"," "),"​"," "),"⁠"," ")," "," ")," "," "),CHAR(9)," "),CHAR(10)," "),CHAR(13)," "),"−","-"),"–","-"),"—","-"),"LATITUDE"," "),"LONGITUDE"," "),"COORDINATES"," "),"COORDS"," "),"NORTH"," N "),"SOUTH"," S "),"EAST"," E "),"WEST"," W "),"DEGREES"," "),"DEG"," "),"GPS"," "),"LONG"," "),"LNG"," "),"LON"," "),"LAT"," ")," AND "," "),"&amp;"," ")&amp;" ")</f>
        <v/>
      </c>
      <c r="T42" s="50">
        <f>IF(S42="","",IF(LEN(S42)-LEN(SUBSTITUTE(S42,".",""))&gt;0,SUBSTITUTE(S42,","," "),IF(LEN(S42)-LEN(SUBSTITUTE(S42,",",""))=3,SUBSTITUTE(SUBSTITUTE(S42,",",";",2),",","."),IF(LEN(S42)-LEN(SUBSTITUTE(S42,",",""))=2,SUBSTITUTE(S42,",","."),SUBSTITUTE(S42,","," ")))))</f>
        <v/>
      </c>
      <c r="U42" s="50">
        <f>IF(ISNUMBER(FIND("S",T42)),-1,IF(ISNUMBER(FIND("N",T42)),1,0))</f>
        <v/>
      </c>
      <c r="V42" s="50">
        <f>IF(ISNUMBER(FIND("W",T42)),-1,IF(ISNUMBER(FIND("E",T42)),1,0))</f>
        <v/>
      </c>
      <c r="W42" s="50">
        <f>AND(MIN(IFERROR(FIND("N",T42),999),IFERROR(FIND("S",T42),999))&lt;999,MIN(IFERROR(FIND("E",T42),999),IFERROR(FIND("W",T42),999))&lt;999,MIN(IFERROR(FIND("E",T42),999),IFERROR(FIND("W",T42),999))&lt;MIN(IFERROR(FIND("N",T42),999),IFERROR(FIND("S",T42),999)))</f>
        <v/>
      </c>
      <c r="X42" s="50">
        <f>IF(T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 "),"º"," "),"˚"," "),"'"," "),CHAR(34)," "),"′"," "),"’"," "),"‘"," "),"″"," "),"”"," "),"“"," "),"("," "),")"," "),"["," "),"]"," "),"{"," "),"}"," "),";"," "),"|"," "),"/"," "),"\"," "),":"," "),"="," "),"*"," "),","," "),"N"," "),"S"," "),"E"," "),"W"," "),"_"," ")))</f>
        <v/>
      </c>
      <c r="Y42" s="50">
        <f>IF(X42="","",SUBSTITUTE(SUBSTITUTE(SUBSTITUTE(SUBSTITUTE(SUBSTITUTE(SUBSTITUTE(SUBSTITUTE(SUBSTITUTE(SUBSTITUTE(SUBSTITUTE(SUBSTITUTE(SUBSTITUTE(SUBSTITUTE(X42,"0",""),"1",""),"2",""),"3",""),"4",""),"5",""),"6",""),"7",""),"8",""),"9",""),".",""),"-","")," ",""))</f>
        <v/>
      </c>
      <c r="Z42" s="50">
        <f>IF(X42="",0,LEN(X42)-LEN(SUBSTITUTE(X42," ",""))+1)</f>
        <v/>
      </c>
      <c r="AA42" s="50">
        <f>IF(Z42&lt;1,"",IFERROR(VALUE(SUBSTITUTE(TRIM(MID(SUBSTITUTE(X42," ",REPT(" ",60)),1,60)),".",MID(1/2,2,1))),""))</f>
        <v/>
      </c>
      <c r="AB42" s="50">
        <f>IF(Z42&lt;2,"",IFERROR(VALUE(SUBSTITUTE(TRIM(MID(SUBSTITUTE(X42," ",REPT(" ",60)),61,60)),".",MID(1/2,2,1))),""))</f>
        <v/>
      </c>
      <c r="AC42" s="50">
        <f>IF(Z42&lt;3,"",IFERROR(VALUE(SUBSTITUTE(TRIM(MID(SUBSTITUTE(X42," ",REPT(" ",60)),121,60)),".",MID(1/2,2,1))),""))</f>
        <v/>
      </c>
      <c r="AD42" s="50">
        <f>IF(Z42&lt;4,"",IFERROR(VALUE(SUBSTITUTE(TRIM(MID(SUBSTITUTE(X42," ",REPT(" ",60)),181,60)),".",MID(1/2,2,1))),""))</f>
        <v/>
      </c>
      <c r="AE42" s="50">
        <f>IF(Z42&lt;5,"",IFERROR(VALUE(SUBSTITUTE(TRIM(MID(SUBSTITUTE(X42," ",REPT(" ",60)),241,60)),".",MID(1/2,2,1))),""))</f>
        <v/>
      </c>
      <c r="AF42" s="50">
        <f>IF(Z42&lt;6,"",IFERROR(VALUE(SUBSTITUTE(TRIM(MID(SUBSTITUTE(X42," ",REPT(" ",60)),301,60)),".",MID(1/2,2,1))),""))</f>
        <v/>
      </c>
      <c r="AG42" s="50">
        <f>IFERROR(IF(Z42=2,AA42,IF(Z42=4,IF(AA42&lt;0,-1,1)*(ABS(AA42)+AB42/60),IF(Z42=6,IF(AA42&lt;0,-1,1)*(ABS(AA42)+AB42/60+AC42/3600),""))),"")</f>
        <v/>
      </c>
      <c r="AH42" s="50">
        <f>IFERROR(IF(Z42=2,AB42,IF(Z42=4,IF(AC42&lt;0,-1,1)*(ABS(AC42)+AD42/60),IF(Z42=6,IF(AD42&lt;0,-1,1)*(ABS(AD42)+AE42/60+AF42/3600),""))),"")</f>
        <v/>
      </c>
      <c r="AI42" s="50">
        <f>IF(W42,AH42,AG42)</f>
        <v/>
      </c>
      <c r="AJ42" s="50">
        <f>IF(W42,AG42,AH42)</f>
        <v/>
      </c>
      <c r="AK42" s="50">
        <f>IFERROR(IF(U42=0,AI42,U42*ABS(AI42)),"")</f>
        <v/>
      </c>
      <c r="AL42" s="50">
        <f>IFERROR(IF(V42=0,AJ42,V42*ABS(AJ42)),"")</f>
        <v/>
      </c>
      <c r="AM42" s="50">
        <f>IFERROR(AND(U42=0,V42=0,ABS(AK42)&gt;90,ABS(AK42)&lt;=180,ABS(AL42)&lt;=90),FALSE)</f>
        <v/>
      </c>
      <c r="AN42" s="50">
        <f>IF(AM42,AL42,AK42)</f>
        <v/>
      </c>
      <c r="AO42" s="50">
        <f>IF(AM42,AK42,AL42)</f>
        <v/>
      </c>
      <c r="AP42" s="50">
        <f>IF(R42="","",IF(Y42&lt;&gt;"","Contains words or symbols that aren't part of a coordinate.",IF(NOT(OR(Z42=2,Z42=4,Z42=6)),"Couldn't find a latitude and a longitude ("&amp;Z42&amp;IF(Z42=1," number"," numbers")&amp;" found).",IF(COUNT(AA42:AF42)&lt;&gt;Z42,"Some of the numbers couldn't be read.",IF(OR(AND(Z42=4,OR(AB42&lt;0,AB42&gt;=60,AD42&lt;0,AD42&gt;=60)),AND(Z42=6,OR(AB42&lt;0,AB42&gt;=60,AC42&lt;0,AC42&gt;=60,AE42&lt;0,AE42&gt;=60,AF42&lt;0,AF42&gt;=60))),"Minutes and seconds must be between 0 and 60.",IF(OR(ABS(AN42)&gt;90,ABS(AO42)&gt;180),"Out of range: latitude must be between -90 and 90, and longitude between -180 and 180.",""))))))</f>
        <v/>
      </c>
    </row>
    <row r="43">
      <c r="B43" s="44" t="n"/>
      <c r="C43" s="44" t="n"/>
      <c r="D43" s="45">
        <f>IF(R43="","",IF(AP43&lt;&gt;"","NOT VALID GPS COORDINATES",IF(O43="NO CONNECTION","NO CONNECTION",IF(E43="","NOT FOUND",IF(OR(AM43,AND(AN43=0,AO43=0)),"CONVERTED – PLEASE CHECK","CONVERTED")))))</f>
        <v/>
      </c>
      <c r="E43" s="45">
        <f>IF(OR(O43="",O43="NO CONNECTION"),"",IFERROR(_xlfn.FILTERXML(O43,"//local/territory")&amp;" "&amp;_xlfn.FILTERXML(O43,"//local/mapcode"),IFERROR(_xlfn.FILTERXML(O43,"//international/mapcode"),"")))</f>
        <v/>
      </c>
      <c r="F43" s="46">
        <f>IF(E43="","",IFERROR(_xlfn.FILTERXML(O43,"//local/territory"),""))</f>
        <v/>
      </c>
      <c r="G43" s="46">
        <f>IF(E43="","",IFERROR(_xlfn.FILTERXML(O43,"//local/mapcode"),""))</f>
        <v/>
      </c>
      <c r="H43" s="46">
        <f>IF(E43="","",IFERROR(_xlfn.FILTERXML(O43,"//international/mapcode"),""))</f>
        <v/>
      </c>
      <c r="I43" s="46">
        <f>IF(E43="","",IFERROR(HYPERLINK("https://www.mymapcodes.com/go/?t="&amp;IF(G43&lt;&gt;"",F43,"AAA")&amp;"&amp;ma="&amp;LEFT(IF(G43&lt;&gt;"",G43,H43),FIND(".",IF(G43&lt;&gt;"",G43,H43))-1)&amp;"&amp;mb="&amp;MID(IF(G43&lt;&gt;"",G43,H43),FIND(".",IF(G43&lt;&gt;"",G43,H43))+1,99),"Open on MyMapcodes →"),""))</f>
        <v/>
      </c>
      <c r="J43" s="47">
        <f>IF(OR(R43="",AP43&lt;&gt;""),"",ROUND(AN43,6))</f>
        <v/>
      </c>
      <c r="K43" s="47">
        <f>IF(OR(R43="",AP43&lt;&gt;""),"",ROUND(AO43,6))</f>
        <v/>
      </c>
      <c r="L43" s="48">
        <f>IF(R43="","",IF(AP43&lt;&gt;"",AP43,IF(O43="NO CONNECTION","Excel couldn't reach the mapcode service. Click the REFRESH RESULTS box just above the table.",IF(E43="","The mapcode service didn't return a mapcode for this point.",IF(AM43,"Latitude and longitude seemed to be the wrong way round, so they've been swapped. Please check.",IF(AND(AN43=0,AO43=0),"0, 0 is in the sea off West Africa. Please check this is the location you meant.",IF(W43,"Longitude came first, so the order has been switched.",IF(Z43=6,"Converted from degrees, minutes and seconds.",IF(Z43=4,"Converted from degrees and decimal minutes.","")))))))))</f>
        <v/>
      </c>
      <c r="N43" s="49">
        <f>IF(J43="","",MapcodeAPI&amp;"codes/"&amp;SUBSTITUTE(J43&amp;"",MID(1/2,2,1),".")&amp;","&amp;SUBSTITUTE(K43&amp;"",MID(1/2,2,1),"."))&amp;LEFT($B$13,0)</f>
        <v/>
      </c>
      <c r="O43" s="49">
        <f>IF(N43="","",IFERROR(_xlfn.WEBSERVICE(N43),IF(MapcodeAPIBackup="","NO CONNECTION",IFERROR(_xlfn.WEBSERVICE(MapcodeAPIBackup&amp;MID(N43,LEN(MapcodeAPI)+1,999)),"NO CONNECTION"))))</f>
        <v/>
      </c>
      <c r="P43" t="inlineStr">
        <is>
          <t xml:space="preserve"> </t>
        </is>
      </c>
      <c r="R43" s="50">
        <f>IFERROR(IF(AND(TRIM(B43&amp;"")="",TRIM(C43&amp;"")=""),"",TRIM(IF(ISNUMBER(B43),SUBSTITUTE(B43&amp;"",MID(1/2,2,1),"."),B43&amp;"")&amp;IF(TRIM(C43&amp;"")="",""," | "&amp;IF(ISNUMBER(C43),SUBSTITUTE(C43&amp;"",MID(1/2,2,1),"."),C43&amp;"")))),"(error value)")</f>
        <v/>
      </c>
      <c r="S43" s="50">
        <f>IF(R43="","","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"&amp;IFERROR(IF(AND(LEN(R43)-LEN(SUBSTITUTE(R43,"/",""))=1,ISNUMBER(FIND(" ",TRIM(LEFT(R43,FIND("/",R43)-1))))),LEFT(R43,FIND("/",R43)-1),R43),R43)&amp;" ")," "," "),"﻿"," "),"​"," "),"⁠"," ")," "," ")," "," "),CHAR(9)," "),CHAR(10)," "),CHAR(13)," "),"−","-"),"–","-"),"—","-"),"LATITUDE"," "),"LONGITUDE"," "),"COORDINATES"," "),"COORDS"," "),"NORTH"," N "),"SOUTH"," S "),"EAST"," E "),"WEST"," W "),"DEGREES"," "),"DEG"," "),"GPS"," "),"LONG"," "),"LNG"," "),"LON"," "),"LAT"," ")," AND "," "),"&amp;"," ")&amp;" ")</f>
        <v/>
      </c>
      <c r="T43" s="50">
        <f>IF(S43="","",IF(LEN(S43)-LEN(SUBSTITUTE(S43,".",""))&gt;0,SUBSTITUTE(S43,","," "),IF(LEN(S43)-LEN(SUBSTITUTE(S43,",",""))=3,SUBSTITUTE(SUBSTITUTE(S43,",",";",2),",","."),IF(LEN(S43)-LEN(SUBSTITUTE(S43,",",""))=2,SUBSTITUTE(S43,",","."),SUBSTITUTE(S43,","," ")))))</f>
        <v/>
      </c>
      <c r="U43" s="50">
        <f>IF(ISNUMBER(FIND("S",T43)),-1,IF(ISNUMBER(FIND("N",T43)),1,0))</f>
        <v/>
      </c>
      <c r="V43" s="50">
        <f>IF(ISNUMBER(FIND("W",T43)),-1,IF(ISNUMBER(FIND("E",T43)),1,0))</f>
        <v/>
      </c>
      <c r="W43" s="50">
        <f>AND(MIN(IFERROR(FIND("N",T43),999),IFERROR(FIND("S",T43),999))&lt;999,MIN(IFERROR(FIND("E",T43),999),IFERROR(FIND("W",T43),999))&lt;999,MIN(IFERROR(FIND("E",T43),999),IFERROR(FIND("W",T43),999))&lt;MIN(IFERROR(FIND("N",T43),999),IFERROR(FIND("S",T43),999)))</f>
        <v/>
      </c>
      <c r="X43" s="50">
        <f>IF(T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 "),"º"," "),"˚"," "),"'"," "),CHAR(34)," "),"′"," "),"’"," "),"‘"," "),"″"," "),"”"," "),"“"," "),"("," "),")"," "),"["," "),"]"," "),"{"," "),"}"," "),";"," "),"|"," "),"/"," "),"\"," "),":"," "),"="," "),"*"," "),","," "),"N"," "),"S"," "),"E"," "),"W"," "),"_"," ")))</f>
        <v/>
      </c>
      <c r="Y43" s="50">
        <f>IF(X43="","",SUBSTITUTE(SUBSTITUTE(SUBSTITUTE(SUBSTITUTE(SUBSTITUTE(SUBSTITUTE(SUBSTITUTE(SUBSTITUTE(SUBSTITUTE(SUBSTITUTE(SUBSTITUTE(SUBSTITUTE(SUBSTITUTE(X43,"0",""),"1",""),"2",""),"3",""),"4",""),"5",""),"6",""),"7",""),"8",""),"9",""),".",""),"-","")," ",""))</f>
        <v/>
      </c>
      <c r="Z43" s="50">
        <f>IF(X43="",0,LEN(X43)-LEN(SUBSTITUTE(X43," ",""))+1)</f>
        <v/>
      </c>
      <c r="AA43" s="50">
        <f>IF(Z43&lt;1,"",IFERROR(VALUE(SUBSTITUTE(TRIM(MID(SUBSTITUTE(X43," ",REPT(" ",60)),1,60)),".",MID(1/2,2,1))),""))</f>
        <v/>
      </c>
      <c r="AB43" s="50">
        <f>IF(Z43&lt;2,"",IFERROR(VALUE(SUBSTITUTE(TRIM(MID(SUBSTITUTE(X43," ",REPT(" ",60)),61,60)),".",MID(1/2,2,1))),""))</f>
        <v/>
      </c>
      <c r="AC43" s="50">
        <f>IF(Z43&lt;3,"",IFERROR(VALUE(SUBSTITUTE(TRIM(MID(SUBSTITUTE(X43," ",REPT(" ",60)),121,60)),".",MID(1/2,2,1))),""))</f>
        <v/>
      </c>
      <c r="AD43" s="50">
        <f>IF(Z43&lt;4,"",IFERROR(VALUE(SUBSTITUTE(TRIM(MID(SUBSTITUTE(X43," ",REPT(" ",60)),181,60)),".",MID(1/2,2,1))),""))</f>
        <v/>
      </c>
      <c r="AE43" s="50">
        <f>IF(Z43&lt;5,"",IFERROR(VALUE(SUBSTITUTE(TRIM(MID(SUBSTITUTE(X43," ",REPT(" ",60)),241,60)),".",MID(1/2,2,1))),""))</f>
        <v/>
      </c>
      <c r="AF43" s="50">
        <f>IF(Z43&lt;6,"",IFERROR(VALUE(SUBSTITUTE(TRIM(MID(SUBSTITUTE(X43," ",REPT(" ",60)),301,60)),".",MID(1/2,2,1))),""))</f>
        <v/>
      </c>
      <c r="AG43" s="50">
        <f>IFERROR(IF(Z43=2,AA43,IF(Z43=4,IF(AA43&lt;0,-1,1)*(ABS(AA43)+AB43/60),IF(Z43=6,IF(AA43&lt;0,-1,1)*(ABS(AA43)+AB43/60+AC43/3600),""))),"")</f>
        <v/>
      </c>
      <c r="AH43" s="50">
        <f>IFERROR(IF(Z43=2,AB43,IF(Z43=4,IF(AC43&lt;0,-1,1)*(ABS(AC43)+AD43/60),IF(Z43=6,IF(AD43&lt;0,-1,1)*(ABS(AD43)+AE43/60+AF43/3600),""))),"")</f>
        <v/>
      </c>
      <c r="AI43" s="50">
        <f>IF(W43,AH43,AG43)</f>
        <v/>
      </c>
      <c r="AJ43" s="50">
        <f>IF(W43,AG43,AH43)</f>
        <v/>
      </c>
      <c r="AK43" s="50">
        <f>IFERROR(IF(U43=0,AI43,U43*ABS(AI43)),"")</f>
        <v/>
      </c>
      <c r="AL43" s="50">
        <f>IFERROR(IF(V43=0,AJ43,V43*ABS(AJ43)),"")</f>
        <v/>
      </c>
      <c r="AM43" s="50">
        <f>IFERROR(AND(U43=0,V43=0,ABS(AK43)&gt;90,ABS(AK43)&lt;=180,ABS(AL43)&lt;=90),FALSE)</f>
        <v/>
      </c>
      <c r="AN43" s="50">
        <f>IF(AM43,AL43,AK43)</f>
        <v/>
      </c>
      <c r="AO43" s="50">
        <f>IF(AM43,AK43,AL43)</f>
        <v/>
      </c>
      <c r="AP43" s="50">
        <f>IF(R43="","",IF(Y43&lt;&gt;"","Contains words or symbols that aren't part of a coordinate.",IF(NOT(OR(Z43=2,Z43=4,Z43=6)),"Couldn't find a latitude and a longitude ("&amp;Z43&amp;IF(Z43=1," number"," numbers")&amp;" found).",IF(COUNT(AA43:AF43)&lt;&gt;Z43,"Some of the numbers couldn't be read.",IF(OR(AND(Z43=4,OR(AB43&lt;0,AB43&gt;=60,AD43&lt;0,AD43&gt;=60)),AND(Z43=6,OR(AB43&lt;0,AB43&gt;=60,AC43&lt;0,AC43&gt;=60,AE43&lt;0,AE43&gt;=60,AF43&lt;0,AF43&gt;=60))),"Minutes and seconds must be between 0 and 60.",IF(OR(ABS(AN43)&gt;90,ABS(AO43)&gt;180),"Out of range: latitude must be between -90 and 90, and longitude between -180 and 180.",""))))))</f>
        <v/>
      </c>
    </row>
    <row r="44">
      <c r="B44" s="44" t="n"/>
      <c r="C44" s="44" t="n"/>
      <c r="D44" s="45">
        <f>IF(R44="","",IF(AP44&lt;&gt;"","NOT VALID GPS COORDINATES",IF(O44="NO CONNECTION","NO CONNECTION",IF(E44="","NOT FOUND",IF(OR(AM44,AND(AN44=0,AO44=0)),"CONVERTED – PLEASE CHECK","CONVERTED")))))</f>
        <v/>
      </c>
      <c r="E44" s="45">
        <f>IF(OR(O44="",O44="NO CONNECTION"),"",IFERROR(_xlfn.FILTERXML(O44,"//local/territory")&amp;" "&amp;_xlfn.FILTERXML(O44,"//local/mapcode"),IFERROR(_xlfn.FILTERXML(O44,"//international/mapcode"),"")))</f>
        <v/>
      </c>
      <c r="F44" s="46">
        <f>IF(E44="","",IFERROR(_xlfn.FILTERXML(O44,"//local/territory"),""))</f>
        <v/>
      </c>
      <c r="G44" s="46">
        <f>IF(E44="","",IFERROR(_xlfn.FILTERXML(O44,"//local/mapcode"),""))</f>
        <v/>
      </c>
      <c r="H44" s="46">
        <f>IF(E44="","",IFERROR(_xlfn.FILTERXML(O44,"//international/mapcode"),""))</f>
        <v/>
      </c>
      <c r="I44" s="46">
        <f>IF(E44="","",IFERROR(HYPERLINK("https://www.mymapcodes.com/go/?t="&amp;IF(G44&lt;&gt;"",F44,"AAA")&amp;"&amp;ma="&amp;LEFT(IF(G44&lt;&gt;"",G44,H44),FIND(".",IF(G44&lt;&gt;"",G44,H44))-1)&amp;"&amp;mb="&amp;MID(IF(G44&lt;&gt;"",G44,H44),FIND(".",IF(G44&lt;&gt;"",G44,H44))+1,99),"Open on MyMapcodes →"),""))</f>
        <v/>
      </c>
      <c r="J44" s="47">
        <f>IF(OR(R44="",AP44&lt;&gt;""),"",ROUND(AN44,6))</f>
        <v/>
      </c>
      <c r="K44" s="47">
        <f>IF(OR(R44="",AP44&lt;&gt;""),"",ROUND(AO44,6))</f>
        <v/>
      </c>
      <c r="L44" s="48">
        <f>IF(R44="","",IF(AP44&lt;&gt;"",AP44,IF(O44="NO CONNECTION","Excel couldn't reach the mapcode service. Click the REFRESH RESULTS box just above the table.",IF(E44="","The mapcode service didn't return a mapcode for this point.",IF(AM44,"Latitude and longitude seemed to be the wrong way round, so they've been swapped. Please check.",IF(AND(AN44=0,AO44=0),"0, 0 is in the sea off West Africa. Please check this is the location you meant.",IF(W44,"Longitude came first, so the order has been switched.",IF(Z44=6,"Converted from degrees, minutes and seconds.",IF(Z44=4,"Converted from degrees and decimal minutes.","")))))))))</f>
        <v/>
      </c>
      <c r="N44" s="49">
        <f>IF(J44="","",MapcodeAPI&amp;"codes/"&amp;SUBSTITUTE(J44&amp;"",MID(1/2,2,1),".")&amp;","&amp;SUBSTITUTE(K44&amp;"",MID(1/2,2,1),"."))&amp;LEFT($B$13,0)</f>
        <v/>
      </c>
      <c r="O44" s="49">
        <f>IF(N44="","",IFERROR(_xlfn.WEBSERVICE(N44),IF(MapcodeAPIBackup="","NO CONNECTION",IFERROR(_xlfn.WEBSERVICE(MapcodeAPIBackup&amp;MID(N44,LEN(MapcodeAPI)+1,999)),"NO CONNECTION"))))</f>
        <v/>
      </c>
      <c r="P44" t="inlineStr">
        <is>
          <t xml:space="preserve"> </t>
        </is>
      </c>
      <c r="R44" s="50">
        <f>IFERROR(IF(AND(TRIM(B44&amp;"")="",TRIM(C44&amp;"")=""),"",TRIM(IF(ISNUMBER(B44),SUBSTITUTE(B44&amp;"",MID(1/2,2,1),"."),B44&amp;"")&amp;IF(TRIM(C44&amp;"")="",""," | "&amp;IF(ISNUMBER(C44),SUBSTITUTE(C44&amp;"",MID(1/2,2,1),"."),C44&amp;"")))),"(error value)")</f>
        <v/>
      </c>
      <c r="S44" s="50">
        <f>IF(R44="","","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"&amp;IFERROR(IF(AND(LEN(R44)-LEN(SUBSTITUTE(R44,"/",""))=1,ISNUMBER(FIND(" ",TRIM(LEFT(R44,FIND("/",R44)-1))))),LEFT(R44,FIND("/",R44)-1),R44),R44)&amp;" ")," "," "),"﻿"," "),"​"," "),"⁠"," ")," "," ")," "," "),CHAR(9)," "),CHAR(10)," "),CHAR(13)," "),"−","-"),"–","-"),"—","-"),"LATITUDE"," "),"LONGITUDE"," "),"COORDINATES"," "),"COORDS"," "),"NORTH"," N "),"SOUTH"," S "),"EAST"," E "),"WEST"," W "),"DEGREES"," "),"DEG"," "),"GPS"," "),"LONG"," "),"LNG"," "),"LON"," "),"LAT"," ")," AND "," "),"&amp;"," ")&amp;" ")</f>
        <v/>
      </c>
      <c r="T44" s="50">
        <f>IF(S44="","",IF(LEN(S44)-LEN(SUBSTITUTE(S44,".",""))&gt;0,SUBSTITUTE(S44,","," "),IF(LEN(S44)-LEN(SUBSTITUTE(S44,",",""))=3,SUBSTITUTE(SUBSTITUTE(S44,",",";",2),",","."),IF(LEN(S44)-LEN(SUBSTITUTE(S44,",",""))=2,SUBSTITUTE(S44,",","."),SUBSTITUTE(S44,","," ")))))</f>
        <v/>
      </c>
      <c r="U44" s="50">
        <f>IF(ISNUMBER(FIND("S",T44)),-1,IF(ISNUMBER(FIND("N",T44)),1,0))</f>
        <v/>
      </c>
      <c r="V44" s="50">
        <f>IF(ISNUMBER(FIND("W",T44)),-1,IF(ISNUMBER(FIND("E",T44)),1,0))</f>
        <v/>
      </c>
      <c r="W44" s="50">
        <f>AND(MIN(IFERROR(FIND("N",T44),999),IFERROR(FIND("S",T44),999))&lt;999,MIN(IFERROR(FIND("E",T44),999),IFERROR(FIND("W",T44),999))&lt;999,MIN(IFERROR(FIND("E",T44),999),IFERROR(FIND("W",T44),999))&lt;MIN(IFERROR(FIND("N",T44),999),IFERROR(FIND("S",T44),999)))</f>
        <v/>
      </c>
      <c r="X44" s="50">
        <f>IF(T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 "),"º"," "),"˚"," "),"'"," "),CHAR(34)," "),"′"," "),"’"," "),"‘"," "),"″"," "),"”"," "),"“"," "),"("," "),")"," "),"["," "),"]"," "),"{"," "),"}"," "),";"," "),"|"," "),"/"," "),"\"," "),":"," "),"="," "),"*"," "),","," "),"N"," "),"S"," "),"E"," "),"W"," "),"_"," ")))</f>
        <v/>
      </c>
      <c r="Y44" s="50">
        <f>IF(X44="","",SUBSTITUTE(SUBSTITUTE(SUBSTITUTE(SUBSTITUTE(SUBSTITUTE(SUBSTITUTE(SUBSTITUTE(SUBSTITUTE(SUBSTITUTE(SUBSTITUTE(SUBSTITUTE(SUBSTITUTE(SUBSTITUTE(X44,"0",""),"1",""),"2",""),"3",""),"4",""),"5",""),"6",""),"7",""),"8",""),"9",""),".",""),"-","")," ",""))</f>
        <v/>
      </c>
      <c r="Z44" s="50">
        <f>IF(X44="",0,LEN(X44)-LEN(SUBSTITUTE(X44," ",""))+1)</f>
        <v/>
      </c>
      <c r="AA44" s="50">
        <f>IF(Z44&lt;1,"",IFERROR(VALUE(SUBSTITUTE(TRIM(MID(SUBSTITUTE(X44," ",REPT(" ",60)),1,60)),".",MID(1/2,2,1))),""))</f>
        <v/>
      </c>
      <c r="AB44" s="50">
        <f>IF(Z44&lt;2,"",IFERROR(VALUE(SUBSTITUTE(TRIM(MID(SUBSTITUTE(X44," ",REPT(" ",60)),61,60)),".",MID(1/2,2,1))),""))</f>
        <v/>
      </c>
      <c r="AC44" s="50">
        <f>IF(Z44&lt;3,"",IFERROR(VALUE(SUBSTITUTE(TRIM(MID(SUBSTITUTE(X44," ",REPT(" ",60)),121,60)),".",MID(1/2,2,1))),""))</f>
        <v/>
      </c>
      <c r="AD44" s="50">
        <f>IF(Z44&lt;4,"",IFERROR(VALUE(SUBSTITUTE(TRIM(MID(SUBSTITUTE(X44," ",REPT(" ",60)),181,60)),".",MID(1/2,2,1))),""))</f>
        <v/>
      </c>
      <c r="AE44" s="50">
        <f>IF(Z44&lt;5,"",IFERROR(VALUE(SUBSTITUTE(TRIM(MID(SUBSTITUTE(X44," ",REPT(" ",60)),241,60)),".",MID(1/2,2,1))),""))</f>
        <v/>
      </c>
      <c r="AF44" s="50">
        <f>IF(Z44&lt;6,"",IFERROR(VALUE(SUBSTITUTE(TRIM(MID(SUBSTITUTE(X44," ",REPT(" ",60)),301,60)),".",MID(1/2,2,1))),""))</f>
        <v/>
      </c>
      <c r="AG44" s="50">
        <f>IFERROR(IF(Z44=2,AA44,IF(Z44=4,IF(AA44&lt;0,-1,1)*(ABS(AA44)+AB44/60),IF(Z44=6,IF(AA44&lt;0,-1,1)*(ABS(AA44)+AB44/60+AC44/3600),""))),"")</f>
        <v/>
      </c>
      <c r="AH44" s="50">
        <f>IFERROR(IF(Z44=2,AB44,IF(Z44=4,IF(AC44&lt;0,-1,1)*(ABS(AC44)+AD44/60),IF(Z44=6,IF(AD44&lt;0,-1,1)*(ABS(AD44)+AE44/60+AF44/3600),""))),"")</f>
        <v/>
      </c>
      <c r="AI44" s="50">
        <f>IF(W44,AH44,AG44)</f>
        <v/>
      </c>
      <c r="AJ44" s="50">
        <f>IF(W44,AG44,AH44)</f>
        <v/>
      </c>
      <c r="AK44" s="50">
        <f>IFERROR(IF(U44=0,AI44,U44*ABS(AI44)),"")</f>
        <v/>
      </c>
      <c r="AL44" s="50">
        <f>IFERROR(IF(V44=0,AJ44,V44*ABS(AJ44)),"")</f>
        <v/>
      </c>
      <c r="AM44" s="50">
        <f>IFERROR(AND(U44=0,V44=0,ABS(AK44)&gt;90,ABS(AK44)&lt;=180,ABS(AL44)&lt;=90),FALSE)</f>
        <v/>
      </c>
      <c r="AN44" s="50">
        <f>IF(AM44,AL44,AK44)</f>
        <v/>
      </c>
      <c r="AO44" s="50">
        <f>IF(AM44,AK44,AL44)</f>
        <v/>
      </c>
      <c r="AP44" s="50">
        <f>IF(R44="","",IF(Y44&lt;&gt;"","Contains words or symbols that aren't part of a coordinate.",IF(NOT(OR(Z44=2,Z44=4,Z44=6)),"Couldn't find a latitude and a longitude ("&amp;Z44&amp;IF(Z44=1," number"," numbers")&amp;" found).",IF(COUNT(AA44:AF44)&lt;&gt;Z44,"Some of the numbers couldn't be read.",IF(OR(AND(Z44=4,OR(AB44&lt;0,AB44&gt;=60,AD44&lt;0,AD44&gt;=60)),AND(Z44=6,OR(AB44&lt;0,AB44&gt;=60,AC44&lt;0,AC44&gt;=60,AE44&lt;0,AE44&gt;=60,AF44&lt;0,AF44&gt;=60))),"Minutes and seconds must be between 0 and 60.",IF(OR(ABS(AN44)&gt;90,ABS(AO44)&gt;180),"Out of range: latitude must be between -90 and 90, and longitude between -180 and 180.",""))))))</f>
        <v/>
      </c>
    </row>
    <row r="45">
      <c r="B45" s="44" t="n"/>
      <c r="C45" s="44" t="n"/>
      <c r="D45" s="45">
        <f>IF(R45="","",IF(AP45&lt;&gt;"","NOT VALID GPS COORDINATES",IF(O45="NO CONNECTION","NO CONNECTION",IF(E45="","NOT FOUND",IF(OR(AM45,AND(AN45=0,AO45=0)),"CONVERTED – PLEASE CHECK","CONVERTED")))))</f>
        <v/>
      </c>
      <c r="E45" s="45">
        <f>IF(OR(O45="",O45="NO CONNECTION"),"",IFERROR(_xlfn.FILTERXML(O45,"//local/territory")&amp;" "&amp;_xlfn.FILTERXML(O45,"//local/mapcode"),IFERROR(_xlfn.FILTERXML(O45,"//international/mapcode"),"")))</f>
        <v/>
      </c>
      <c r="F45" s="46">
        <f>IF(E45="","",IFERROR(_xlfn.FILTERXML(O45,"//local/territory"),""))</f>
        <v/>
      </c>
      <c r="G45" s="46">
        <f>IF(E45="","",IFERROR(_xlfn.FILTERXML(O45,"//local/mapcode"),""))</f>
        <v/>
      </c>
      <c r="H45" s="46">
        <f>IF(E45="","",IFERROR(_xlfn.FILTERXML(O45,"//international/mapcode"),""))</f>
        <v/>
      </c>
      <c r="I45" s="46">
        <f>IF(E45="","",IFERROR(HYPERLINK("https://www.mymapcodes.com/go/?t="&amp;IF(G45&lt;&gt;"",F45,"AAA")&amp;"&amp;ma="&amp;LEFT(IF(G45&lt;&gt;"",G45,H45),FIND(".",IF(G45&lt;&gt;"",G45,H45))-1)&amp;"&amp;mb="&amp;MID(IF(G45&lt;&gt;"",G45,H45),FIND(".",IF(G45&lt;&gt;"",G45,H45))+1,99),"Open on MyMapcodes →"),""))</f>
        <v/>
      </c>
      <c r="J45" s="47">
        <f>IF(OR(R45="",AP45&lt;&gt;""),"",ROUND(AN45,6))</f>
        <v/>
      </c>
      <c r="K45" s="47">
        <f>IF(OR(R45="",AP45&lt;&gt;""),"",ROUND(AO45,6))</f>
        <v/>
      </c>
      <c r="L45" s="48">
        <f>IF(R45="","",IF(AP45&lt;&gt;"",AP45,IF(O45="NO CONNECTION","Excel couldn't reach the mapcode service. Click the REFRESH RESULTS box just above the table.",IF(E45="","The mapcode service didn't return a mapcode for this point.",IF(AM45,"Latitude and longitude seemed to be the wrong way round, so they've been swapped. Please check.",IF(AND(AN45=0,AO45=0),"0, 0 is in the sea off West Africa. Please check this is the location you meant.",IF(W45,"Longitude came first, so the order has been switched.",IF(Z45=6,"Converted from degrees, minutes and seconds.",IF(Z45=4,"Converted from degrees and decimal minutes.","")))))))))</f>
        <v/>
      </c>
      <c r="N45" s="49">
        <f>IF(J45="","",MapcodeAPI&amp;"codes/"&amp;SUBSTITUTE(J45&amp;"",MID(1/2,2,1),".")&amp;","&amp;SUBSTITUTE(K45&amp;"",MID(1/2,2,1),"."))&amp;LEFT($B$13,0)</f>
        <v/>
      </c>
      <c r="O45" s="49">
        <f>IF(N45="","",IFERROR(_xlfn.WEBSERVICE(N45),IF(MapcodeAPIBackup="","NO CONNECTION",IFERROR(_xlfn.WEBSERVICE(MapcodeAPIBackup&amp;MID(N45,LEN(MapcodeAPI)+1,999)),"NO CONNECTION"))))</f>
        <v/>
      </c>
      <c r="P45" t="inlineStr">
        <is>
          <t xml:space="preserve"> </t>
        </is>
      </c>
      <c r="R45" s="50">
        <f>IFERROR(IF(AND(TRIM(B45&amp;"")="",TRIM(C45&amp;"")=""),"",TRIM(IF(ISNUMBER(B45),SUBSTITUTE(B45&amp;"",MID(1/2,2,1),"."),B45&amp;"")&amp;IF(TRIM(C45&amp;"")="",""," | "&amp;IF(ISNUMBER(C45),SUBSTITUTE(C45&amp;"",MID(1/2,2,1),"."),C45&amp;"")))),"(error value)")</f>
        <v/>
      </c>
      <c r="S45" s="50">
        <f>IF(R45="","","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"&amp;IFERROR(IF(AND(LEN(R45)-LEN(SUBSTITUTE(R45,"/",""))=1,ISNUMBER(FIND(" ",TRIM(LEFT(R45,FIND("/",R45)-1))))),LEFT(R45,FIND("/",R45)-1),R45),R45)&amp;" ")," "," "),"﻿"," "),"​"," "),"⁠"," ")," "," ")," "," "),CHAR(9)," "),CHAR(10)," "),CHAR(13)," "),"−","-"),"–","-"),"—","-"),"LATITUDE"," "),"LONGITUDE"," "),"COORDINATES"," "),"COORDS"," "),"NORTH"," N "),"SOUTH"," S "),"EAST"," E "),"WEST"," W "),"DEGREES"," "),"DEG"," "),"GPS"," "),"LONG"," "),"LNG"," "),"LON"," "),"LAT"," ")," AND "," "),"&amp;"," ")&amp;" ")</f>
        <v/>
      </c>
      <c r="T45" s="50">
        <f>IF(S45="","",IF(LEN(S45)-LEN(SUBSTITUTE(S45,".",""))&gt;0,SUBSTITUTE(S45,","," "),IF(LEN(S45)-LEN(SUBSTITUTE(S45,",",""))=3,SUBSTITUTE(SUBSTITUTE(S45,",",";",2),",","."),IF(LEN(S45)-LEN(SUBSTITUTE(S45,",",""))=2,SUBSTITUTE(S45,",","."),SUBSTITUTE(S45,","," ")))))</f>
        <v/>
      </c>
      <c r="U45" s="50">
        <f>IF(ISNUMBER(FIND("S",T45)),-1,IF(ISNUMBER(FIND("N",T45)),1,0))</f>
        <v/>
      </c>
      <c r="V45" s="50">
        <f>IF(ISNUMBER(FIND("W",T45)),-1,IF(ISNUMBER(FIND("E",T45)),1,0))</f>
        <v/>
      </c>
      <c r="W45" s="50">
        <f>AND(MIN(IFERROR(FIND("N",T45),999),IFERROR(FIND("S",T45),999))&lt;999,MIN(IFERROR(FIND("E",T45),999),IFERROR(FIND("W",T45),999))&lt;999,MIN(IFERROR(FIND("E",T45),999),IFERROR(FIND("W",T45),999))&lt;MIN(IFERROR(FIND("N",T45),999),IFERROR(FIND("S",T45),999)))</f>
        <v/>
      </c>
      <c r="X45" s="50">
        <f>IF(T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 "),"º"," "),"˚"," "),"'"," "),CHAR(34)," "),"′"," "),"’"," "),"‘"," "),"″"," "),"”"," "),"“"," "),"("," "),")"," "),"["," "),"]"," "),"{"," "),"}"," "),";"," "),"|"," "),"/"," "),"\"," "),":"," "),"="," "),"*"," "),","," "),"N"," "),"S"," "),"E"," "),"W"," "),"_"," ")))</f>
        <v/>
      </c>
      <c r="Y45" s="50">
        <f>IF(X45="","",SUBSTITUTE(SUBSTITUTE(SUBSTITUTE(SUBSTITUTE(SUBSTITUTE(SUBSTITUTE(SUBSTITUTE(SUBSTITUTE(SUBSTITUTE(SUBSTITUTE(SUBSTITUTE(SUBSTITUTE(SUBSTITUTE(X45,"0",""),"1",""),"2",""),"3",""),"4",""),"5",""),"6",""),"7",""),"8",""),"9",""),".",""),"-","")," ",""))</f>
        <v/>
      </c>
      <c r="Z45" s="50">
        <f>IF(X45="",0,LEN(X45)-LEN(SUBSTITUTE(X45," ",""))+1)</f>
        <v/>
      </c>
      <c r="AA45" s="50">
        <f>IF(Z45&lt;1,"",IFERROR(VALUE(SUBSTITUTE(TRIM(MID(SUBSTITUTE(X45," ",REPT(" ",60)),1,60)),".",MID(1/2,2,1))),""))</f>
        <v/>
      </c>
      <c r="AB45" s="50">
        <f>IF(Z45&lt;2,"",IFERROR(VALUE(SUBSTITUTE(TRIM(MID(SUBSTITUTE(X45," ",REPT(" ",60)),61,60)),".",MID(1/2,2,1))),""))</f>
        <v/>
      </c>
      <c r="AC45" s="50">
        <f>IF(Z45&lt;3,"",IFERROR(VALUE(SUBSTITUTE(TRIM(MID(SUBSTITUTE(X45," ",REPT(" ",60)),121,60)),".",MID(1/2,2,1))),""))</f>
        <v/>
      </c>
      <c r="AD45" s="50">
        <f>IF(Z45&lt;4,"",IFERROR(VALUE(SUBSTITUTE(TRIM(MID(SUBSTITUTE(X45," ",REPT(" ",60)),181,60)),".",MID(1/2,2,1))),""))</f>
        <v/>
      </c>
      <c r="AE45" s="50">
        <f>IF(Z45&lt;5,"",IFERROR(VALUE(SUBSTITUTE(TRIM(MID(SUBSTITUTE(X45," ",REPT(" ",60)),241,60)),".",MID(1/2,2,1))),""))</f>
        <v/>
      </c>
      <c r="AF45" s="50">
        <f>IF(Z45&lt;6,"",IFERROR(VALUE(SUBSTITUTE(TRIM(MID(SUBSTITUTE(X45," ",REPT(" ",60)),301,60)),".",MID(1/2,2,1))),""))</f>
        <v/>
      </c>
      <c r="AG45" s="50">
        <f>IFERROR(IF(Z45=2,AA45,IF(Z45=4,IF(AA45&lt;0,-1,1)*(ABS(AA45)+AB45/60),IF(Z45=6,IF(AA45&lt;0,-1,1)*(ABS(AA45)+AB45/60+AC45/3600),""))),"")</f>
        <v/>
      </c>
      <c r="AH45" s="50">
        <f>IFERROR(IF(Z45=2,AB45,IF(Z45=4,IF(AC45&lt;0,-1,1)*(ABS(AC45)+AD45/60),IF(Z45=6,IF(AD45&lt;0,-1,1)*(ABS(AD45)+AE45/60+AF45/3600),""))),"")</f>
        <v/>
      </c>
      <c r="AI45" s="50">
        <f>IF(W45,AH45,AG45)</f>
        <v/>
      </c>
      <c r="AJ45" s="50">
        <f>IF(W45,AG45,AH45)</f>
        <v/>
      </c>
      <c r="AK45" s="50">
        <f>IFERROR(IF(U45=0,AI45,U45*ABS(AI45)),"")</f>
        <v/>
      </c>
      <c r="AL45" s="50">
        <f>IFERROR(IF(V45=0,AJ45,V45*ABS(AJ45)),"")</f>
        <v/>
      </c>
      <c r="AM45" s="50">
        <f>IFERROR(AND(U45=0,V45=0,ABS(AK45)&gt;90,ABS(AK45)&lt;=180,ABS(AL45)&lt;=90),FALSE)</f>
        <v/>
      </c>
      <c r="AN45" s="50">
        <f>IF(AM45,AL45,AK45)</f>
        <v/>
      </c>
      <c r="AO45" s="50">
        <f>IF(AM45,AK45,AL45)</f>
        <v/>
      </c>
      <c r="AP45" s="50">
        <f>IF(R45="","",IF(Y45&lt;&gt;"","Contains words or symbols that aren't part of a coordinate.",IF(NOT(OR(Z45=2,Z45=4,Z45=6)),"Couldn't find a latitude and a longitude ("&amp;Z45&amp;IF(Z45=1," number"," numbers")&amp;" found).",IF(COUNT(AA45:AF45)&lt;&gt;Z45,"Some of the numbers couldn't be read.",IF(OR(AND(Z45=4,OR(AB45&lt;0,AB45&gt;=60,AD45&lt;0,AD45&gt;=60)),AND(Z45=6,OR(AB45&lt;0,AB45&gt;=60,AC45&lt;0,AC45&gt;=60,AE45&lt;0,AE45&gt;=60,AF45&lt;0,AF45&gt;=60))),"Minutes and seconds must be between 0 and 60.",IF(OR(ABS(AN45)&gt;90,ABS(AO45)&gt;180),"Out of range: latitude must be between -90 and 90, and longitude between -180 and 180.",""))))))</f>
        <v/>
      </c>
    </row>
    <row r="46">
      <c r="B46" s="44" t="n"/>
      <c r="C46" s="44" t="n"/>
      <c r="D46" s="45">
        <f>IF(R46="","",IF(AP46&lt;&gt;"","NOT VALID GPS COORDINATES",IF(O46="NO CONNECTION","NO CONNECTION",IF(E46="","NOT FOUND",IF(OR(AM46,AND(AN46=0,AO46=0)),"CONVERTED – PLEASE CHECK","CONVERTED")))))</f>
        <v/>
      </c>
      <c r="E46" s="45">
        <f>IF(OR(O46="",O46="NO CONNECTION"),"",IFERROR(_xlfn.FILTERXML(O46,"//local/territory")&amp;" "&amp;_xlfn.FILTERXML(O46,"//local/mapcode"),IFERROR(_xlfn.FILTERXML(O46,"//international/mapcode"),"")))</f>
        <v/>
      </c>
      <c r="F46" s="46">
        <f>IF(E46="","",IFERROR(_xlfn.FILTERXML(O46,"//local/territory"),""))</f>
        <v/>
      </c>
      <c r="G46" s="46">
        <f>IF(E46="","",IFERROR(_xlfn.FILTERXML(O46,"//local/mapcode"),""))</f>
        <v/>
      </c>
      <c r="H46" s="46">
        <f>IF(E46="","",IFERROR(_xlfn.FILTERXML(O46,"//international/mapcode"),""))</f>
        <v/>
      </c>
      <c r="I46" s="46">
        <f>IF(E46="","",IFERROR(HYPERLINK("https://www.mymapcodes.com/go/?t="&amp;IF(G46&lt;&gt;"",F46,"AAA")&amp;"&amp;ma="&amp;LEFT(IF(G46&lt;&gt;"",G46,H46),FIND(".",IF(G46&lt;&gt;"",G46,H46))-1)&amp;"&amp;mb="&amp;MID(IF(G46&lt;&gt;"",G46,H46),FIND(".",IF(G46&lt;&gt;"",G46,H46))+1,99),"Open on MyMapcodes →"),""))</f>
        <v/>
      </c>
      <c r="J46" s="47">
        <f>IF(OR(R46="",AP46&lt;&gt;""),"",ROUND(AN46,6))</f>
        <v/>
      </c>
      <c r="K46" s="47">
        <f>IF(OR(R46="",AP46&lt;&gt;""),"",ROUND(AO46,6))</f>
        <v/>
      </c>
      <c r="L46" s="48">
        <f>IF(R46="","",IF(AP46&lt;&gt;"",AP46,IF(O46="NO CONNECTION","Excel couldn't reach the mapcode service. Click the REFRESH RESULTS box just above the table.",IF(E46="","The mapcode service didn't return a mapcode for this point.",IF(AM46,"Latitude and longitude seemed to be the wrong way round, so they've been swapped. Please check.",IF(AND(AN46=0,AO46=0),"0, 0 is in the sea off West Africa. Please check this is the location you meant.",IF(W46,"Longitude came first, so the order has been switched.",IF(Z46=6,"Converted from degrees, minutes and seconds.",IF(Z46=4,"Converted from degrees and decimal minutes.","")))))))))</f>
        <v/>
      </c>
      <c r="N46" s="49">
        <f>IF(J46="","",MapcodeAPI&amp;"codes/"&amp;SUBSTITUTE(J46&amp;"",MID(1/2,2,1),".")&amp;","&amp;SUBSTITUTE(K46&amp;"",MID(1/2,2,1),"."))&amp;LEFT($B$13,0)</f>
        <v/>
      </c>
      <c r="O46" s="49">
        <f>IF(N46="","",IFERROR(_xlfn.WEBSERVICE(N46),IF(MapcodeAPIBackup="","NO CONNECTION",IFERROR(_xlfn.WEBSERVICE(MapcodeAPIBackup&amp;MID(N46,LEN(MapcodeAPI)+1,999)),"NO CONNECTION"))))</f>
        <v/>
      </c>
      <c r="P46" t="inlineStr">
        <is>
          <t xml:space="preserve"> </t>
        </is>
      </c>
      <c r="R46" s="50">
        <f>IFERROR(IF(AND(TRIM(B46&amp;"")="",TRIM(C46&amp;"")=""),"",TRIM(IF(ISNUMBER(B46),SUBSTITUTE(B46&amp;"",MID(1/2,2,1),"."),B46&amp;"")&amp;IF(TRIM(C46&amp;"")="",""," | "&amp;IF(ISNUMBER(C46),SUBSTITUTE(C46&amp;"",MID(1/2,2,1),"."),C46&amp;"")))),"(error value)")</f>
        <v/>
      </c>
      <c r="S46" s="50">
        <f>IF(R46="","","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"&amp;IFERROR(IF(AND(LEN(R46)-LEN(SUBSTITUTE(R46,"/",""))=1,ISNUMBER(FIND(" ",TRIM(LEFT(R46,FIND("/",R46)-1))))),LEFT(R46,FIND("/",R46)-1),R46),R46)&amp;" ")," "," "),"﻿"," "),"​"," "),"⁠"," ")," "," ")," "," "),CHAR(9)," "),CHAR(10)," "),CHAR(13)," "),"−","-"),"–","-"),"—","-"),"LATITUDE"," "),"LONGITUDE"," "),"COORDINATES"," "),"COORDS"," "),"NORTH"," N "),"SOUTH"," S "),"EAST"," E "),"WEST"," W "),"DEGREES"," "),"DEG"," "),"GPS"," "),"LONG"," "),"LNG"," "),"LON"," "),"LAT"," ")," AND "," "),"&amp;"," ")&amp;" ")</f>
        <v/>
      </c>
      <c r="T46" s="50">
        <f>IF(S46="","",IF(LEN(S46)-LEN(SUBSTITUTE(S46,".",""))&gt;0,SUBSTITUTE(S46,","," "),IF(LEN(S46)-LEN(SUBSTITUTE(S46,",",""))=3,SUBSTITUTE(SUBSTITUTE(S46,",",";",2),",","."),IF(LEN(S46)-LEN(SUBSTITUTE(S46,",",""))=2,SUBSTITUTE(S46,",","."),SUBSTITUTE(S46,","," ")))))</f>
        <v/>
      </c>
      <c r="U46" s="50">
        <f>IF(ISNUMBER(FIND("S",T46)),-1,IF(ISNUMBER(FIND("N",T46)),1,0))</f>
        <v/>
      </c>
      <c r="V46" s="50">
        <f>IF(ISNUMBER(FIND("W",T46)),-1,IF(ISNUMBER(FIND("E",T46)),1,0))</f>
        <v/>
      </c>
      <c r="W46" s="50">
        <f>AND(MIN(IFERROR(FIND("N",T46),999),IFERROR(FIND("S",T46),999))&lt;999,MIN(IFERROR(FIND("E",T46),999),IFERROR(FIND("W",T46),999))&lt;999,MIN(IFERROR(FIND("E",T46),999),IFERROR(FIND("W",T46),999))&lt;MIN(IFERROR(FIND("N",T46),999),IFERROR(FIND("S",T46),999)))</f>
        <v/>
      </c>
      <c r="X46" s="50">
        <f>IF(T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 "),"º"," "),"˚"," "),"'"," "),CHAR(34)," "),"′"," "),"’"," "),"‘"," "),"″"," "),"”"," "),"“"," "),"("," "),")"," "),"["," "),"]"," "),"{"," "),"}"," "),";"," "),"|"," "),"/"," "),"\"," "),":"," "),"="," "),"*"," "),","," "),"N"," "),"S"," "),"E"," "),"W"," "),"_"," ")))</f>
        <v/>
      </c>
      <c r="Y46" s="50">
        <f>IF(X46="","",SUBSTITUTE(SUBSTITUTE(SUBSTITUTE(SUBSTITUTE(SUBSTITUTE(SUBSTITUTE(SUBSTITUTE(SUBSTITUTE(SUBSTITUTE(SUBSTITUTE(SUBSTITUTE(SUBSTITUTE(SUBSTITUTE(X46,"0",""),"1",""),"2",""),"3",""),"4",""),"5",""),"6",""),"7",""),"8",""),"9",""),".",""),"-","")," ",""))</f>
        <v/>
      </c>
      <c r="Z46" s="50">
        <f>IF(X46="",0,LEN(X46)-LEN(SUBSTITUTE(X46," ",""))+1)</f>
        <v/>
      </c>
      <c r="AA46" s="50">
        <f>IF(Z46&lt;1,"",IFERROR(VALUE(SUBSTITUTE(TRIM(MID(SUBSTITUTE(X46," ",REPT(" ",60)),1,60)),".",MID(1/2,2,1))),""))</f>
        <v/>
      </c>
      <c r="AB46" s="50">
        <f>IF(Z46&lt;2,"",IFERROR(VALUE(SUBSTITUTE(TRIM(MID(SUBSTITUTE(X46," ",REPT(" ",60)),61,60)),".",MID(1/2,2,1))),""))</f>
        <v/>
      </c>
      <c r="AC46" s="50">
        <f>IF(Z46&lt;3,"",IFERROR(VALUE(SUBSTITUTE(TRIM(MID(SUBSTITUTE(X46," ",REPT(" ",60)),121,60)),".",MID(1/2,2,1))),""))</f>
        <v/>
      </c>
      <c r="AD46" s="50">
        <f>IF(Z46&lt;4,"",IFERROR(VALUE(SUBSTITUTE(TRIM(MID(SUBSTITUTE(X46," ",REPT(" ",60)),181,60)),".",MID(1/2,2,1))),""))</f>
        <v/>
      </c>
      <c r="AE46" s="50">
        <f>IF(Z46&lt;5,"",IFERROR(VALUE(SUBSTITUTE(TRIM(MID(SUBSTITUTE(X46," ",REPT(" ",60)),241,60)),".",MID(1/2,2,1))),""))</f>
        <v/>
      </c>
      <c r="AF46" s="50">
        <f>IF(Z46&lt;6,"",IFERROR(VALUE(SUBSTITUTE(TRIM(MID(SUBSTITUTE(X46," ",REPT(" ",60)),301,60)),".",MID(1/2,2,1))),""))</f>
        <v/>
      </c>
      <c r="AG46" s="50">
        <f>IFERROR(IF(Z46=2,AA46,IF(Z46=4,IF(AA46&lt;0,-1,1)*(ABS(AA46)+AB46/60),IF(Z46=6,IF(AA46&lt;0,-1,1)*(ABS(AA46)+AB46/60+AC46/3600),""))),"")</f>
        <v/>
      </c>
      <c r="AH46" s="50">
        <f>IFERROR(IF(Z46=2,AB46,IF(Z46=4,IF(AC46&lt;0,-1,1)*(ABS(AC46)+AD46/60),IF(Z46=6,IF(AD46&lt;0,-1,1)*(ABS(AD46)+AE46/60+AF46/3600),""))),"")</f>
        <v/>
      </c>
      <c r="AI46" s="50">
        <f>IF(W46,AH46,AG46)</f>
        <v/>
      </c>
      <c r="AJ46" s="50">
        <f>IF(W46,AG46,AH46)</f>
        <v/>
      </c>
      <c r="AK46" s="50">
        <f>IFERROR(IF(U46=0,AI46,U46*ABS(AI46)),"")</f>
        <v/>
      </c>
      <c r="AL46" s="50">
        <f>IFERROR(IF(V46=0,AJ46,V46*ABS(AJ46)),"")</f>
        <v/>
      </c>
      <c r="AM46" s="50">
        <f>IFERROR(AND(U46=0,V46=0,ABS(AK46)&gt;90,ABS(AK46)&lt;=180,ABS(AL46)&lt;=90),FALSE)</f>
        <v/>
      </c>
      <c r="AN46" s="50">
        <f>IF(AM46,AL46,AK46)</f>
        <v/>
      </c>
      <c r="AO46" s="50">
        <f>IF(AM46,AK46,AL46)</f>
        <v/>
      </c>
      <c r="AP46" s="50">
        <f>IF(R46="","",IF(Y46&lt;&gt;"","Contains words or symbols that aren't part of a coordinate.",IF(NOT(OR(Z46=2,Z46=4,Z46=6)),"Couldn't find a latitude and a longitude ("&amp;Z46&amp;IF(Z46=1," number"," numbers")&amp;" found).",IF(COUNT(AA46:AF46)&lt;&gt;Z46,"Some of the numbers couldn't be read.",IF(OR(AND(Z46=4,OR(AB46&lt;0,AB46&gt;=60,AD46&lt;0,AD46&gt;=60)),AND(Z46=6,OR(AB46&lt;0,AB46&gt;=60,AC46&lt;0,AC46&gt;=60,AE46&lt;0,AE46&gt;=60,AF46&lt;0,AF46&gt;=60))),"Minutes and seconds must be between 0 and 60.",IF(OR(ABS(AN46)&gt;90,ABS(AO46)&gt;180),"Out of range: latitude must be between -90 and 90, and longitude between -180 and 180.",""))))))</f>
        <v/>
      </c>
    </row>
    <row r="47">
      <c r="B47" s="44" t="n"/>
      <c r="C47" s="44" t="n"/>
      <c r="D47" s="45">
        <f>IF(R47="","",IF(AP47&lt;&gt;"","NOT VALID GPS COORDINATES",IF(O47="NO CONNECTION","NO CONNECTION",IF(E47="","NOT FOUND",IF(OR(AM47,AND(AN47=0,AO47=0)),"CONVERTED – PLEASE CHECK","CONVERTED")))))</f>
        <v/>
      </c>
      <c r="E47" s="45">
        <f>IF(OR(O47="",O47="NO CONNECTION"),"",IFERROR(_xlfn.FILTERXML(O47,"//local/territory")&amp;" "&amp;_xlfn.FILTERXML(O47,"//local/mapcode"),IFERROR(_xlfn.FILTERXML(O47,"//international/mapcode"),"")))</f>
        <v/>
      </c>
      <c r="F47" s="46">
        <f>IF(E47="","",IFERROR(_xlfn.FILTERXML(O47,"//local/territory"),""))</f>
        <v/>
      </c>
      <c r="G47" s="46">
        <f>IF(E47="","",IFERROR(_xlfn.FILTERXML(O47,"//local/mapcode"),""))</f>
        <v/>
      </c>
      <c r="H47" s="46">
        <f>IF(E47="","",IFERROR(_xlfn.FILTERXML(O47,"//international/mapcode"),""))</f>
        <v/>
      </c>
      <c r="I47" s="46">
        <f>IF(E47="","",IFERROR(HYPERLINK("https://www.mymapcodes.com/go/?t="&amp;IF(G47&lt;&gt;"",F47,"AAA")&amp;"&amp;ma="&amp;LEFT(IF(G47&lt;&gt;"",G47,H47),FIND(".",IF(G47&lt;&gt;"",G47,H47))-1)&amp;"&amp;mb="&amp;MID(IF(G47&lt;&gt;"",G47,H47),FIND(".",IF(G47&lt;&gt;"",G47,H47))+1,99),"Open on MyMapcodes →"),""))</f>
        <v/>
      </c>
      <c r="J47" s="47">
        <f>IF(OR(R47="",AP47&lt;&gt;""),"",ROUND(AN47,6))</f>
        <v/>
      </c>
      <c r="K47" s="47">
        <f>IF(OR(R47="",AP47&lt;&gt;""),"",ROUND(AO47,6))</f>
        <v/>
      </c>
      <c r="L47" s="48">
        <f>IF(R47="","",IF(AP47&lt;&gt;"",AP47,IF(O47="NO CONNECTION","Excel couldn't reach the mapcode service. Click the REFRESH RESULTS box just above the table.",IF(E47="","The mapcode service didn't return a mapcode for this point.",IF(AM47,"Latitude and longitude seemed to be the wrong way round, so they've been swapped. Please check.",IF(AND(AN47=0,AO47=0),"0, 0 is in the sea off West Africa. Please check this is the location you meant.",IF(W47,"Longitude came first, so the order has been switched.",IF(Z47=6,"Converted from degrees, minutes and seconds.",IF(Z47=4,"Converted from degrees and decimal minutes.","")))))))))</f>
        <v/>
      </c>
      <c r="N47" s="49">
        <f>IF(J47="","",MapcodeAPI&amp;"codes/"&amp;SUBSTITUTE(J47&amp;"",MID(1/2,2,1),".")&amp;","&amp;SUBSTITUTE(K47&amp;"",MID(1/2,2,1),"."))&amp;LEFT($B$13,0)</f>
        <v/>
      </c>
      <c r="O47" s="49">
        <f>IF(N47="","",IFERROR(_xlfn.WEBSERVICE(N47),IF(MapcodeAPIBackup="","NO CONNECTION",IFERROR(_xlfn.WEBSERVICE(MapcodeAPIBackup&amp;MID(N47,LEN(MapcodeAPI)+1,999)),"NO CONNECTION"))))</f>
        <v/>
      </c>
      <c r="P47" t="inlineStr">
        <is>
          <t xml:space="preserve"> </t>
        </is>
      </c>
      <c r="R47" s="50">
        <f>IFERROR(IF(AND(TRIM(B47&amp;"")="",TRIM(C47&amp;"")=""),"",TRIM(IF(ISNUMBER(B47),SUBSTITUTE(B47&amp;"",MID(1/2,2,1),"."),B47&amp;"")&amp;IF(TRIM(C47&amp;"")="",""," | "&amp;IF(ISNUMBER(C47),SUBSTITUTE(C47&amp;"",MID(1/2,2,1),"."),C47&amp;"")))),"(error value)")</f>
        <v/>
      </c>
      <c r="S47" s="50">
        <f>IF(R47="","","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"&amp;IFERROR(IF(AND(LEN(R47)-LEN(SUBSTITUTE(R47,"/",""))=1,ISNUMBER(FIND(" ",TRIM(LEFT(R47,FIND("/",R47)-1))))),LEFT(R47,FIND("/",R47)-1),R47),R47)&amp;" ")," "," "),"﻿"," "),"​"," "),"⁠"," ")," "," ")," "," "),CHAR(9)," "),CHAR(10)," "),CHAR(13)," "),"−","-"),"–","-"),"—","-"),"LATITUDE"," "),"LONGITUDE"," "),"COORDINATES"," "),"COORDS"," "),"NORTH"," N "),"SOUTH"," S "),"EAST"," E "),"WEST"," W "),"DEGREES"," "),"DEG"," "),"GPS"," "),"LONG"," "),"LNG"," "),"LON"," "),"LAT"," ")," AND "," "),"&amp;"," ")&amp;" ")</f>
        <v/>
      </c>
      <c r="T47" s="50">
        <f>IF(S47="","",IF(LEN(S47)-LEN(SUBSTITUTE(S47,".",""))&gt;0,SUBSTITUTE(S47,","," "),IF(LEN(S47)-LEN(SUBSTITUTE(S47,",",""))=3,SUBSTITUTE(SUBSTITUTE(S47,",",";",2),",","."),IF(LEN(S47)-LEN(SUBSTITUTE(S47,",",""))=2,SUBSTITUTE(S47,",","."),SUBSTITUTE(S47,","," ")))))</f>
        <v/>
      </c>
      <c r="U47" s="50">
        <f>IF(ISNUMBER(FIND("S",T47)),-1,IF(ISNUMBER(FIND("N",T47)),1,0))</f>
        <v/>
      </c>
      <c r="V47" s="50">
        <f>IF(ISNUMBER(FIND("W",T47)),-1,IF(ISNUMBER(FIND("E",T47)),1,0))</f>
        <v/>
      </c>
      <c r="W47" s="50">
        <f>AND(MIN(IFERROR(FIND("N",T47),999),IFERROR(FIND("S",T47),999))&lt;999,MIN(IFERROR(FIND("E",T47),999),IFERROR(FIND("W",T47),999))&lt;999,MIN(IFERROR(FIND("E",T47),999),IFERROR(FIND("W",T47),999))&lt;MIN(IFERROR(FIND("N",T47),999),IFERROR(FIND("S",T47),999)))</f>
        <v/>
      </c>
      <c r="X47" s="50">
        <f>IF(T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 "),"º"," "),"˚"," "),"'"," "),CHAR(34)," "),"′"," "),"’"," "),"‘"," "),"″"," "),"”"," "),"“"," "),"("," "),")"," "),"["," "),"]"," "),"{"," "),"}"," "),";"," "),"|"," "),"/"," "),"\"," "),":"," "),"="," "),"*"," "),","," "),"N"," "),"S"," "),"E"," "),"W"," "),"_"," ")))</f>
        <v/>
      </c>
      <c r="Y47" s="50">
        <f>IF(X47="","",SUBSTITUTE(SUBSTITUTE(SUBSTITUTE(SUBSTITUTE(SUBSTITUTE(SUBSTITUTE(SUBSTITUTE(SUBSTITUTE(SUBSTITUTE(SUBSTITUTE(SUBSTITUTE(SUBSTITUTE(SUBSTITUTE(X47,"0",""),"1",""),"2",""),"3",""),"4",""),"5",""),"6",""),"7",""),"8",""),"9",""),".",""),"-","")," ",""))</f>
        <v/>
      </c>
      <c r="Z47" s="50">
        <f>IF(X47="",0,LEN(X47)-LEN(SUBSTITUTE(X47," ",""))+1)</f>
        <v/>
      </c>
      <c r="AA47" s="50">
        <f>IF(Z47&lt;1,"",IFERROR(VALUE(SUBSTITUTE(TRIM(MID(SUBSTITUTE(X47," ",REPT(" ",60)),1,60)),".",MID(1/2,2,1))),""))</f>
        <v/>
      </c>
      <c r="AB47" s="50">
        <f>IF(Z47&lt;2,"",IFERROR(VALUE(SUBSTITUTE(TRIM(MID(SUBSTITUTE(X47," ",REPT(" ",60)),61,60)),".",MID(1/2,2,1))),""))</f>
        <v/>
      </c>
      <c r="AC47" s="50">
        <f>IF(Z47&lt;3,"",IFERROR(VALUE(SUBSTITUTE(TRIM(MID(SUBSTITUTE(X47," ",REPT(" ",60)),121,60)),".",MID(1/2,2,1))),""))</f>
        <v/>
      </c>
      <c r="AD47" s="50">
        <f>IF(Z47&lt;4,"",IFERROR(VALUE(SUBSTITUTE(TRIM(MID(SUBSTITUTE(X47," ",REPT(" ",60)),181,60)),".",MID(1/2,2,1))),""))</f>
        <v/>
      </c>
      <c r="AE47" s="50">
        <f>IF(Z47&lt;5,"",IFERROR(VALUE(SUBSTITUTE(TRIM(MID(SUBSTITUTE(X47," ",REPT(" ",60)),241,60)),".",MID(1/2,2,1))),""))</f>
        <v/>
      </c>
      <c r="AF47" s="50">
        <f>IF(Z47&lt;6,"",IFERROR(VALUE(SUBSTITUTE(TRIM(MID(SUBSTITUTE(X47," ",REPT(" ",60)),301,60)),".",MID(1/2,2,1))),""))</f>
        <v/>
      </c>
      <c r="AG47" s="50">
        <f>IFERROR(IF(Z47=2,AA47,IF(Z47=4,IF(AA47&lt;0,-1,1)*(ABS(AA47)+AB47/60),IF(Z47=6,IF(AA47&lt;0,-1,1)*(ABS(AA47)+AB47/60+AC47/3600),""))),"")</f>
        <v/>
      </c>
      <c r="AH47" s="50">
        <f>IFERROR(IF(Z47=2,AB47,IF(Z47=4,IF(AC47&lt;0,-1,1)*(ABS(AC47)+AD47/60),IF(Z47=6,IF(AD47&lt;0,-1,1)*(ABS(AD47)+AE47/60+AF47/3600),""))),"")</f>
        <v/>
      </c>
      <c r="AI47" s="50">
        <f>IF(W47,AH47,AG47)</f>
        <v/>
      </c>
      <c r="AJ47" s="50">
        <f>IF(W47,AG47,AH47)</f>
        <v/>
      </c>
      <c r="AK47" s="50">
        <f>IFERROR(IF(U47=0,AI47,U47*ABS(AI47)),"")</f>
        <v/>
      </c>
      <c r="AL47" s="50">
        <f>IFERROR(IF(V47=0,AJ47,V47*ABS(AJ47)),"")</f>
        <v/>
      </c>
      <c r="AM47" s="50">
        <f>IFERROR(AND(U47=0,V47=0,ABS(AK47)&gt;90,ABS(AK47)&lt;=180,ABS(AL47)&lt;=90),FALSE)</f>
        <v/>
      </c>
      <c r="AN47" s="50">
        <f>IF(AM47,AL47,AK47)</f>
        <v/>
      </c>
      <c r="AO47" s="50">
        <f>IF(AM47,AK47,AL47)</f>
        <v/>
      </c>
      <c r="AP47" s="50">
        <f>IF(R47="","",IF(Y47&lt;&gt;"","Contains words or symbols that aren't part of a coordinate.",IF(NOT(OR(Z47=2,Z47=4,Z47=6)),"Couldn't find a latitude and a longitude ("&amp;Z47&amp;IF(Z47=1," number"," numbers")&amp;" found).",IF(COUNT(AA47:AF47)&lt;&gt;Z47,"Some of the numbers couldn't be read.",IF(OR(AND(Z47=4,OR(AB47&lt;0,AB47&gt;=60,AD47&lt;0,AD47&gt;=60)),AND(Z47=6,OR(AB47&lt;0,AB47&gt;=60,AC47&lt;0,AC47&gt;=60,AE47&lt;0,AE47&gt;=60,AF47&lt;0,AF47&gt;=60))),"Minutes and seconds must be between 0 and 60.",IF(OR(ABS(AN47)&gt;90,ABS(AO47)&gt;180),"Out of range: latitude must be between -90 and 90, and longitude between -180 and 180.",""))))))</f>
        <v/>
      </c>
    </row>
    <row r="48">
      <c r="B48" s="44" t="n"/>
      <c r="C48" s="44" t="n"/>
      <c r="D48" s="45">
        <f>IF(R48="","",IF(AP48&lt;&gt;"","NOT VALID GPS COORDINATES",IF(O48="NO CONNECTION","NO CONNECTION",IF(E48="","NOT FOUND",IF(OR(AM48,AND(AN48=0,AO48=0)),"CONVERTED – PLEASE CHECK","CONVERTED")))))</f>
        <v/>
      </c>
      <c r="E48" s="45">
        <f>IF(OR(O48="",O48="NO CONNECTION"),"",IFERROR(_xlfn.FILTERXML(O48,"//local/territory")&amp;" "&amp;_xlfn.FILTERXML(O48,"//local/mapcode"),IFERROR(_xlfn.FILTERXML(O48,"//international/mapcode"),"")))</f>
        <v/>
      </c>
      <c r="F48" s="46">
        <f>IF(E48="","",IFERROR(_xlfn.FILTERXML(O48,"//local/territory"),""))</f>
        <v/>
      </c>
      <c r="G48" s="46">
        <f>IF(E48="","",IFERROR(_xlfn.FILTERXML(O48,"//local/mapcode"),""))</f>
        <v/>
      </c>
      <c r="H48" s="46">
        <f>IF(E48="","",IFERROR(_xlfn.FILTERXML(O48,"//international/mapcode"),""))</f>
        <v/>
      </c>
      <c r="I48" s="46">
        <f>IF(E48="","",IFERROR(HYPERLINK("https://www.mymapcodes.com/go/?t="&amp;IF(G48&lt;&gt;"",F48,"AAA")&amp;"&amp;ma="&amp;LEFT(IF(G48&lt;&gt;"",G48,H48),FIND(".",IF(G48&lt;&gt;"",G48,H48))-1)&amp;"&amp;mb="&amp;MID(IF(G48&lt;&gt;"",G48,H48),FIND(".",IF(G48&lt;&gt;"",G48,H48))+1,99),"Open on MyMapcodes →"),""))</f>
        <v/>
      </c>
      <c r="J48" s="47">
        <f>IF(OR(R48="",AP48&lt;&gt;""),"",ROUND(AN48,6))</f>
        <v/>
      </c>
      <c r="K48" s="47">
        <f>IF(OR(R48="",AP48&lt;&gt;""),"",ROUND(AO48,6))</f>
        <v/>
      </c>
      <c r="L48" s="48">
        <f>IF(R48="","",IF(AP48&lt;&gt;"",AP48,IF(O48="NO CONNECTION","Excel couldn't reach the mapcode service. Click the REFRESH RESULTS box just above the table.",IF(E48="","The mapcode service didn't return a mapcode for this point.",IF(AM48,"Latitude and longitude seemed to be the wrong way round, so they've been swapped. Please check.",IF(AND(AN48=0,AO48=0),"0, 0 is in the sea off West Africa. Please check this is the location you meant.",IF(W48,"Longitude came first, so the order has been switched.",IF(Z48=6,"Converted from degrees, minutes and seconds.",IF(Z48=4,"Converted from degrees and decimal minutes.","")))))))))</f>
        <v/>
      </c>
      <c r="N48" s="49">
        <f>IF(J48="","",MapcodeAPI&amp;"codes/"&amp;SUBSTITUTE(J48&amp;"",MID(1/2,2,1),".")&amp;","&amp;SUBSTITUTE(K48&amp;"",MID(1/2,2,1),"."))&amp;LEFT($B$13,0)</f>
        <v/>
      </c>
      <c r="O48" s="49">
        <f>IF(N48="","",IFERROR(_xlfn.WEBSERVICE(N48),IF(MapcodeAPIBackup="","NO CONNECTION",IFERROR(_xlfn.WEBSERVICE(MapcodeAPIBackup&amp;MID(N48,LEN(MapcodeAPI)+1,999)),"NO CONNECTION"))))</f>
        <v/>
      </c>
      <c r="P48" t="inlineStr">
        <is>
          <t xml:space="preserve"> </t>
        </is>
      </c>
      <c r="R48" s="50">
        <f>IFERROR(IF(AND(TRIM(B48&amp;"")="",TRIM(C48&amp;"")=""),"",TRIM(IF(ISNUMBER(B48),SUBSTITUTE(B48&amp;"",MID(1/2,2,1),"."),B48&amp;"")&amp;IF(TRIM(C48&amp;"")="",""," | "&amp;IF(ISNUMBER(C48),SUBSTITUTE(C48&amp;"",MID(1/2,2,1),"."),C48&amp;"")))),"(error value)")</f>
        <v/>
      </c>
      <c r="S48" s="50">
        <f>IF(R48="","","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"&amp;IFERROR(IF(AND(LEN(R48)-LEN(SUBSTITUTE(R48,"/",""))=1,ISNUMBER(FIND(" ",TRIM(LEFT(R48,FIND("/",R48)-1))))),LEFT(R48,FIND("/",R48)-1),R48),R48)&amp;" ")," "," "),"﻿"," "),"​"," "),"⁠"," ")," "," ")," "," "),CHAR(9)," "),CHAR(10)," "),CHAR(13)," "),"−","-"),"–","-"),"—","-"),"LATITUDE"," "),"LONGITUDE"," "),"COORDINATES"," "),"COORDS"," "),"NORTH"," N "),"SOUTH"," S "),"EAST"," E "),"WEST"," W "),"DEGREES"," "),"DEG"," "),"GPS"," "),"LONG"," "),"LNG"," "),"LON"," "),"LAT"," ")," AND "," "),"&amp;"," ")&amp;" ")</f>
        <v/>
      </c>
      <c r="T48" s="50">
        <f>IF(S48="","",IF(LEN(S48)-LEN(SUBSTITUTE(S48,".",""))&gt;0,SUBSTITUTE(S48,","," "),IF(LEN(S48)-LEN(SUBSTITUTE(S48,",",""))=3,SUBSTITUTE(SUBSTITUTE(S48,",",";",2),",","."),IF(LEN(S48)-LEN(SUBSTITUTE(S48,",",""))=2,SUBSTITUTE(S48,",","."),SUBSTITUTE(S48,","," ")))))</f>
        <v/>
      </c>
      <c r="U48" s="50">
        <f>IF(ISNUMBER(FIND("S",T48)),-1,IF(ISNUMBER(FIND("N",T48)),1,0))</f>
        <v/>
      </c>
      <c r="V48" s="50">
        <f>IF(ISNUMBER(FIND("W",T48)),-1,IF(ISNUMBER(FIND("E",T48)),1,0))</f>
        <v/>
      </c>
      <c r="W48" s="50">
        <f>AND(MIN(IFERROR(FIND("N",T48),999),IFERROR(FIND("S",T48),999))&lt;999,MIN(IFERROR(FIND("E",T48),999),IFERROR(FIND("W",T48),999))&lt;999,MIN(IFERROR(FIND("E",T48),999),IFERROR(FIND("W",T48),999))&lt;MIN(IFERROR(FIND("N",T48),999),IFERROR(FIND("S",T48),999)))</f>
        <v/>
      </c>
      <c r="X48" s="50">
        <f>IF(T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 "),"º"," "),"˚"," "),"'"," "),CHAR(34)," "),"′"," "),"’"," "),"‘"," "),"″"," "),"”"," "),"“"," "),"("," "),")"," "),"["," "),"]"," "),"{"," "),"}"," "),";"," "),"|"," "),"/"," "),"\"," "),":"," "),"="," "),"*"," "),","," "),"N"," "),"S"," "),"E"," "),"W"," "),"_"," ")))</f>
        <v/>
      </c>
      <c r="Y48" s="50">
        <f>IF(X48="","",SUBSTITUTE(SUBSTITUTE(SUBSTITUTE(SUBSTITUTE(SUBSTITUTE(SUBSTITUTE(SUBSTITUTE(SUBSTITUTE(SUBSTITUTE(SUBSTITUTE(SUBSTITUTE(SUBSTITUTE(SUBSTITUTE(X48,"0",""),"1",""),"2",""),"3",""),"4",""),"5",""),"6",""),"7",""),"8",""),"9",""),".",""),"-","")," ",""))</f>
        <v/>
      </c>
      <c r="Z48" s="50">
        <f>IF(X48="",0,LEN(X48)-LEN(SUBSTITUTE(X48," ",""))+1)</f>
        <v/>
      </c>
      <c r="AA48" s="50">
        <f>IF(Z48&lt;1,"",IFERROR(VALUE(SUBSTITUTE(TRIM(MID(SUBSTITUTE(X48," ",REPT(" ",60)),1,60)),".",MID(1/2,2,1))),""))</f>
        <v/>
      </c>
      <c r="AB48" s="50">
        <f>IF(Z48&lt;2,"",IFERROR(VALUE(SUBSTITUTE(TRIM(MID(SUBSTITUTE(X48," ",REPT(" ",60)),61,60)),".",MID(1/2,2,1))),""))</f>
        <v/>
      </c>
      <c r="AC48" s="50">
        <f>IF(Z48&lt;3,"",IFERROR(VALUE(SUBSTITUTE(TRIM(MID(SUBSTITUTE(X48," ",REPT(" ",60)),121,60)),".",MID(1/2,2,1))),""))</f>
        <v/>
      </c>
      <c r="AD48" s="50">
        <f>IF(Z48&lt;4,"",IFERROR(VALUE(SUBSTITUTE(TRIM(MID(SUBSTITUTE(X48," ",REPT(" ",60)),181,60)),".",MID(1/2,2,1))),""))</f>
        <v/>
      </c>
      <c r="AE48" s="50">
        <f>IF(Z48&lt;5,"",IFERROR(VALUE(SUBSTITUTE(TRIM(MID(SUBSTITUTE(X48," ",REPT(" ",60)),241,60)),".",MID(1/2,2,1))),""))</f>
        <v/>
      </c>
      <c r="AF48" s="50">
        <f>IF(Z48&lt;6,"",IFERROR(VALUE(SUBSTITUTE(TRIM(MID(SUBSTITUTE(X48," ",REPT(" ",60)),301,60)),".",MID(1/2,2,1))),""))</f>
        <v/>
      </c>
      <c r="AG48" s="50">
        <f>IFERROR(IF(Z48=2,AA48,IF(Z48=4,IF(AA48&lt;0,-1,1)*(ABS(AA48)+AB48/60),IF(Z48=6,IF(AA48&lt;0,-1,1)*(ABS(AA48)+AB48/60+AC48/3600),""))),"")</f>
        <v/>
      </c>
      <c r="AH48" s="50">
        <f>IFERROR(IF(Z48=2,AB48,IF(Z48=4,IF(AC48&lt;0,-1,1)*(ABS(AC48)+AD48/60),IF(Z48=6,IF(AD48&lt;0,-1,1)*(ABS(AD48)+AE48/60+AF48/3600),""))),"")</f>
        <v/>
      </c>
      <c r="AI48" s="50">
        <f>IF(W48,AH48,AG48)</f>
        <v/>
      </c>
      <c r="AJ48" s="50">
        <f>IF(W48,AG48,AH48)</f>
        <v/>
      </c>
      <c r="AK48" s="50">
        <f>IFERROR(IF(U48=0,AI48,U48*ABS(AI48)),"")</f>
        <v/>
      </c>
      <c r="AL48" s="50">
        <f>IFERROR(IF(V48=0,AJ48,V48*ABS(AJ48)),"")</f>
        <v/>
      </c>
      <c r="AM48" s="50">
        <f>IFERROR(AND(U48=0,V48=0,ABS(AK48)&gt;90,ABS(AK48)&lt;=180,ABS(AL48)&lt;=90),FALSE)</f>
        <v/>
      </c>
      <c r="AN48" s="50">
        <f>IF(AM48,AL48,AK48)</f>
        <v/>
      </c>
      <c r="AO48" s="50">
        <f>IF(AM48,AK48,AL48)</f>
        <v/>
      </c>
      <c r="AP48" s="50">
        <f>IF(R48="","",IF(Y48&lt;&gt;"","Contains words or symbols that aren't part of a coordinate.",IF(NOT(OR(Z48=2,Z48=4,Z48=6)),"Couldn't find a latitude and a longitude ("&amp;Z48&amp;IF(Z48=1," number"," numbers")&amp;" found).",IF(COUNT(AA48:AF48)&lt;&gt;Z48,"Some of the numbers couldn't be read.",IF(OR(AND(Z48=4,OR(AB48&lt;0,AB48&gt;=60,AD48&lt;0,AD48&gt;=60)),AND(Z48=6,OR(AB48&lt;0,AB48&gt;=60,AC48&lt;0,AC48&gt;=60,AE48&lt;0,AE48&gt;=60,AF48&lt;0,AF48&gt;=60))),"Minutes and seconds must be between 0 and 60.",IF(OR(ABS(AN48)&gt;90,ABS(AO48)&gt;180),"Out of range: latitude must be between -90 and 90, and longitude between -180 and 180.",""))))))</f>
        <v/>
      </c>
    </row>
    <row r="49">
      <c r="B49" s="44" t="n"/>
      <c r="C49" s="44" t="n"/>
      <c r="D49" s="45">
        <f>IF(R49="","",IF(AP49&lt;&gt;"","NOT VALID GPS COORDINATES",IF(O49="NO CONNECTION","NO CONNECTION",IF(E49="","NOT FOUND",IF(OR(AM49,AND(AN49=0,AO49=0)),"CONVERTED – PLEASE CHECK","CONVERTED")))))</f>
        <v/>
      </c>
      <c r="E49" s="45">
        <f>IF(OR(O49="",O49="NO CONNECTION"),"",IFERROR(_xlfn.FILTERXML(O49,"//local/territory")&amp;" "&amp;_xlfn.FILTERXML(O49,"//local/mapcode"),IFERROR(_xlfn.FILTERXML(O49,"//international/mapcode"),"")))</f>
        <v/>
      </c>
      <c r="F49" s="46">
        <f>IF(E49="","",IFERROR(_xlfn.FILTERXML(O49,"//local/territory"),""))</f>
        <v/>
      </c>
      <c r="G49" s="46">
        <f>IF(E49="","",IFERROR(_xlfn.FILTERXML(O49,"//local/mapcode"),""))</f>
        <v/>
      </c>
      <c r="H49" s="46">
        <f>IF(E49="","",IFERROR(_xlfn.FILTERXML(O49,"//international/mapcode"),""))</f>
        <v/>
      </c>
      <c r="I49" s="46">
        <f>IF(E49="","",IFERROR(HYPERLINK("https://www.mymapcodes.com/go/?t="&amp;IF(G49&lt;&gt;"",F49,"AAA")&amp;"&amp;ma="&amp;LEFT(IF(G49&lt;&gt;"",G49,H49),FIND(".",IF(G49&lt;&gt;"",G49,H49))-1)&amp;"&amp;mb="&amp;MID(IF(G49&lt;&gt;"",G49,H49),FIND(".",IF(G49&lt;&gt;"",G49,H49))+1,99),"Open on MyMapcodes →"),""))</f>
        <v/>
      </c>
      <c r="J49" s="47">
        <f>IF(OR(R49="",AP49&lt;&gt;""),"",ROUND(AN49,6))</f>
        <v/>
      </c>
      <c r="K49" s="47">
        <f>IF(OR(R49="",AP49&lt;&gt;""),"",ROUND(AO49,6))</f>
        <v/>
      </c>
      <c r="L49" s="48">
        <f>IF(R49="","",IF(AP49&lt;&gt;"",AP49,IF(O49="NO CONNECTION","Excel couldn't reach the mapcode service. Click the REFRESH RESULTS box just above the table.",IF(E49="","The mapcode service didn't return a mapcode for this point.",IF(AM49,"Latitude and longitude seemed to be the wrong way round, so they've been swapped. Please check.",IF(AND(AN49=0,AO49=0),"0, 0 is in the sea off West Africa. Please check this is the location you meant.",IF(W49,"Longitude came first, so the order has been switched.",IF(Z49=6,"Converted from degrees, minutes and seconds.",IF(Z49=4,"Converted from degrees and decimal minutes.","")))))))))</f>
        <v/>
      </c>
      <c r="N49" s="49">
        <f>IF(J49="","",MapcodeAPI&amp;"codes/"&amp;SUBSTITUTE(J49&amp;"",MID(1/2,2,1),".")&amp;","&amp;SUBSTITUTE(K49&amp;"",MID(1/2,2,1),"."))&amp;LEFT($B$13,0)</f>
        <v/>
      </c>
      <c r="O49" s="49">
        <f>IF(N49="","",IFERROR(_xlfn.WEBSERVICE(N49),IF(MapcodeAPIBackup="","NO CONNECTION",IFERROR(_xlfn.WEBSERVICE(MapcodeAPIBackup&amp;MID(N49,LEN(MapcodeAPI)+1,999)),"NO CONNECTION"))))</f>
        <v/>
      </c>
      <c r="P49" t="inlineStr">
        <is>
          <t xml:space="preserve"> </t>
        </is>
      </c>
      <c r="R49" s="50">
        <f>IFERROR(IF(AND(TRIM(B49&amp;"")="",TRIM(C49&amp;"")=""),"",TRIM(IF(ISNUMBER(B49),SUBSTITUTE(B49&amp;"",MID(1/2,2,1),"."),B49&amp;"")&amp;IF(TRIM(C49&amp;"")="",""," | "&amp;IF(ISNUMBER(C49),SUBSTITUTE(C49&amp;"",MID(1/2,2,1),"."),C49&amp;"")))),"(error value)")</f>
        <v/>
      </c>
      <c r="S49" s="50">
        <f>IF(R49="","","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"&amp;IFERROR(IF(AND(LEN(R49)-LEN(SUBSTITUTE(R49,"/",""))=1,ISNUMBER(FIND(" ",TRIM(LEFT(R49,FIND("/",R49)-1))))),LEFT(R49,FIND("/",R49)-1),R49),R49)&amp;" ")," "," "),"﻿"," "),"​"," "),"⁠"," ")," "," ")," "," "),CHAR(9)," "),CHAR(10)," "),CHAR(13)," "),"−","-"),"–","-"),"—","-"),"LATITUDE"," "),"LONGITUDE"," "),"COORDINATES"," "),"COORDS"," "),"NORTH"," N "),"SOUTH"," S "),"EAST"," E "),"WEST"," W "),"DEGREES"," "),"DEG"," "),"GPS"," "),"LONG"," "),"LNG"," "),"LON"," "),"LAT"," ")," AND "," "),"&amp;"," ")&amp;" ")</f>
        <v/>
      </c>
      <c r="T49" s="50">
        <f>IF(S49="","",IF(LEN(S49)-LEN(SUBSTITUTE(S49,".",""))&gt;0,SUBSTITUTE(S49,","," "),IF(LEN(S49)-LEN(SUBSTITUTE(S49,",",""))=3,SUBSTITUTE(SUBSTITUTE(S49,",",";",2),",","."),IF(LEN(S49)-LEN(SUBSTITUTE(S49,",",""))=2,SUBSTITUTE(S49,",","."),SUBSTITUTE(S49,","," ")))))</f>
        <v/>
      </c>
      <c r="U49" s="50">
        <f>IF(ISNUMBER(FIND("S",T49)),-1,IF(ISNUMBER(FIND("N",T49)),1,0))</f>
        <v/>
      </c>
      <c r="V49" s="50">
        <f>IF(ISNUMBER(FIND("W",T49)),-1,IF(ISNUMBER(FIND("E",T49)),1,0))</f>
        <v/>
      </c>
      <c r="W49" s="50">
        <f>AND(MIN(IFERROR(FIND("N",T49),999),IFERROR(FIND("S",T49),999))&lt;999,MIN(IFERROR(FIND("E",T49),999),IFERROR(FIND("W",T49),999))&lt;999,MIN(IFERROR(FIND("E",T49),999),IFERROR(FIND("W",T49),999))&lt;MIN(IFERROR(FIND("N",T49),999),IFERROR(FIND("S",T49),999)))</f>
        <v/>
      </c>
      <c r="X49" s="50">
        <f>IF(T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 "),"º"," "),"˚"," "),"'"," "),CHAR(34)," "),"′"," "),"’"," "),"‘"," "),"″"," "),"”"," "),"“"," "),"("," "),")"," "),"["," "),"]"," "),"{"," "),"}"," "),";"," "),"|"," "),"/"," "),"\"," "),":"," "),"="," "),"*"," "),","," "),"N"," "),"S"," "),"E"," "),"W"," "),"_"," ")))</f>
        <v/>
      </c>
      <c r="Y49" s="50">
        <f>IF(X49="","",SUBSTITUTE(SUBSTITUTE(SUBSTITUTE(SUBSTITUTE(SUBSTITUTE(SUBSTITUTE(SUBSTITUTE(SUBSTITUTE(SUBSTITUTE(SUBSTITUTE(SUBSTITUTE(SUBSTITUTE(SUBSTITUTE(X49,"0",""),"1",""),"2",""),"3",""),"4",""),"5",""),"6",""),"7",""),"8",""),"9",""),".",""),"-","")," ",""))</f>
        <v/>
      </c>
      <c r="Z49" s="50">
        <f>IF(X49="",0,LEN(X49)-LEN(SUBSTITUTE(X49," ",""))+1)</f>
        <v/>
      </c>
      <c r="AA49" s="50">
        <f>IF(Z49&lt;1,"",IFERROR(VALUE(SUBSTITUTE(TRIM(MID(SUBSTITUTE(X49," ",REPT(" ",60)),1,60)),".",MID(1/2,2,1))),""))</f>
        <v/>
      </c>
      <c r="AB49" s="50">
        <f>IF(Z49&lt;2,"",IFERROR(VALUE(SUBSTITUTE(TRIM(MID(SUBSTITUTE(X49," ",REPT(" ",60)),61,60)),".",MID(1/2,2,1))),""))</f>
        <v/>
      </c>
      <c r="AC49" s="50">
        <f>IF(Z49&lt;3,"",IFERROR(VALUE(SUBSTITUTE(TRIM(MID(SUBSTITUTE(X49," ",REPT(" ",60)),121,60)),".",MID(1/2,2,1))),""))</f>
        <v/>
      </c>
      <c r="AD49" s="50">
        <f>IF(Z49&lt;4,"",IFERROR(VALUE(SUBSTITUTE(TRIM(MID(SUBSTITUTE(X49," ",REPT(" ",60)),181,60)),".",MID(1/2,2,1))),""))</f>
        <v/>
      </c>
      <c r="AE49" s="50">
        <f>IF(Z49&lt;5,"",IFERROR(VALUE(SUBSTITUTE(TRIM(MID(SUBSTITUTE(X49," ",REPT(" ",60)),241,60)),".",MID(1/2,2,1))),""))</f>
        <v/>
      </c>
      <c r="AF49" s="50">
        <f>IF(Z49&lt;6,"",IFERROR(VALUE(SUBSTITUTE(TRIM(MID(SUBSTITUTE(X49," ",REPT(" ",60)),301,60)),".",MID(1/2,2,1))),""))</f>
        <v/>
      </c>
      <c r="AG49" s="50">
        <f>IFERROR(IF(Z49=2,AA49,IF(Z49=4,IF(AA49&lt;0,-1,1)*(ABS(AA49)+AB49/60),IF(Z49=6,IF(AA49&lt;0,-1,1)*(ABS(AA49)+AB49/60+AC49/3600),""))),"")</f>
        <v/>
      </c>
      <c r="AH49" s="50">
        <f>IFERROR(IF(Z49=2,AB49,IF(Z49=4,IF(AC49&lt;0,-1,1)*(ABS(AC49)+AD49/60),IF(Z49=6,IF(AD49&lt;0,-1,1)*(ABS(AD49)+AE49/60+AF49/3600),""))),"")</f>
        <v/>
      </c>
      <c r="AI49" s="50">
        <f>IF(W49,AH49,AG49)</f>
        <v/>
      </c>
      <c r="AJ49" s="50">
        <f>IF(W49,AG49,AH49)</f>
        <v/>
      </c>
      <c r="AK49" s="50">
        <f>IFERROR(IF(U49=0,AI49,U49*ABS(AI49)),"")</f>
        <v/>
      </c>
      <c r="AL49" s="50">
        <f>IFERROR(IF(V49=0,AJ49,V49*ABS(AJ49)),"")</f>
        <v/>
      </c>
      <c r="AM49" s="50">
        <f>IFERROR(AND(U49=0,V49=0,ABS(AK49)&gt;90,ABS(AK49)&lt;=180,ABS(AL49)&lt;=90),FALSE)</f>
        <v/>
      </c>
      <c r="AN49" s="50">
        <f>IF(AM49,AL49,AK49)</f>
        <v/>
      </c>
      <c r="AO49" s="50">
        <f>IF(AM49,AK49,AL49)</f>
        <v/>
      </c>
      <c r="AP49" s="50">
        <f>IF(R49="","",IF(Y49&lt;&gt;"","Contains words or symbols that aren't part of a coordinate.",IF(NOT(OR(Z49=2,Z49=4,Z49=6)),"Couldn't find a latitude and a longitude ("&amp;Z49&amp;IF(Z49=1," number"," numbers")&amp;" found).",IF(COUNT(AA49:AF49)&lt;&gt;Z49,"Some of the numbers couldn't be read.",IF(OR(AND(Z49=4,OR(AB49&lt;0,AB49&gt;=60,AD49&lt;0,AD49&gt;=60)),AND(Z49=6,OR(AB49&lt;0,AB49&gt;=60,AC49&lt;0,AC49&gt;=60,AE49&lt;0,AE49&gt;=60,AF49&lt;0,AF49&gt;=60))),"Minutes and seconds must be between 0 and 60.",IF(OR(ABS(AN49)&gt;90,ABS(AO49)&gt;180),"Out of range: latitude must be between -90 and 90, and longitude between -180 and 180.",""))))))</f>
        <v/>
      </c>
    </row>
    <row r="50">
      <c r="B50" s="44" t="n"/>
      <c r="C50" s="44" t="n"/>
      <c r="D50" s="45">
        <f>IF(R50="","",IF(AP50&lt;&gt;"","NOT VALID GPS COORDINATES",IF(O50="NO CONNECTION","NO CONNECTION",IF(E50="","NOT FOUND",IF(OR(AM50,AND(AN50=0,AO50=0)),"CONVERTED – PLEASE CHECK","CONVERTED")))))</f>
        <v/>
      </c>
      <c r="E50" s="45">
        <f>IF(OR(O50="",O50="NO CONNECTION"),"",IFERROR(_xlfn.FILTERXML(O50,"//local/territory")&amp;" "&amp;_xlfn.FILTERXML(O50,"//local/mapcode"),IFERROR(_xlfn.FILTERXML(O50,"//international/mapcode"),"")))</f>
        <v/>
      </c>
      <c r="F50" s="46">
        <f>IF(E50="","",IFERROR(_xlfn.FILTERXML(O50,"//local/territory"),""))</f>
        <v/>
      </c>
      <c r="G50" s="46">
        <f>IF(E50="","",IFERROR(_xlfn.FILTERXML(O50,"//local/mapcode"),""))</f>
        <v/>
      </c>
      <c r="H50" s="46">
        <f>IF(E50="","",IFERROR(_xlfn.FILTERXML(O50,"//international/mapcode"),""))</f>
        <v/>
      </c>
      <c r="I50" s="46">
        <f>IF(E50="","",IFERROR(HYPERLINK("https://www.mymapcodes.com/go/?t="&amp;IF(G50&lt;&gt;"",F50,"AAA")&amp;"&amp;ma="&amp;LEFT(IF(G50&lt;&gt;"",G50,H50),FIND(".",IF(G50&lt;&gt;"",G50,H50))-1)&amp;"&amp;mb="&amp;MID(IF(G50&lt;&gt;"",G50,H50),FIND(".",IF(G50&lt;&gt;"",G50,H50))+1,99),"Open on MyMapcodes →"),""))</f>
        <v/>
      </c>
      <c r="J50" s="47">
        <f>IF(OR(R50="",AP50&lt;&gt;""),"",ROUND(AN50,6))</f>
        <v/>
      </c>
      <c r="K50" s="47">
        <f>IF(OR(R50="",AP50&lt;&gt;""),"",ROUND(AO50,6))</f>
        <v/>
      </c>
      <c r="L50" s="48">
        <f>IF(R50="","",IF(AP50&lt;&gt;"",AP50,IF(O50="NO CONNECTION","Excel couldn't reach the mapcode service. Click the REFRESH RESULTS box just above the table.",IF(E50="","The mapcode service didn't return a mapcode for this point.",IF(AM50,"Latitude and longitude seemed to be the wrong way round, so they've been swapped. Please check.",IF(AND(AN50=0,AO50=0),"0, 0 is in the sea off West Africa. Please check this is the location you meant.",IF(W50,"Longitude came first, so the order has been switched.",IF(Z50=6,"Converted from degrees, minutes and seconds.",IF(Z50=4,"Converted from degrees and decimal minutes.","")))))))))</f>
        <v/>
      </c>
      <c r="N50" s="49">
        <f>IF(J50="","",MapcodeAPI&amp;"codes/"&amp;SUBSTITUTE(J50&amp;"",MID(1/2,2,1),".")&amp;","&amp;SUBSTITUTE(K50&amp;"",MID(1/2,2,1),"."))&amp;LEFT($B$13,0)</f>
        <v/>
      </c>
      <c r="O50" s="49">
        <f>IF(N50="","",IFERROR(_xlfn.WEBSERVICE(N50),IF(MapcodeAPIBackup="","NO CONNECTION",IFERROR(_xlfn.WEBSERVICE(MapcodeAPIBackup&amp;MID(N50,LEN(MapcodeAPI)+1,999)),"NO CONNECTION"))))</f>
        <v/>
      </c>
      <c r="P50" t="inlineStr">
        <is>
          <t xml:space="preserve"> </t>
        </is>
      </c>
      <c r="R50" s="50">
        <f>IFERROR(IF(AND(TRIM(B50&amp;"")="",TRIM(C50&amp;"")=""),"",TRIM(IF(ISNUMBER(B50),SUBSTITUTE(B50&amp;"",MID(1/2,2,1),"."),B50&amp;"")&amp;IF(TRIM(C50&amp;"")="",""," | "&amp;IF(ISNUMBER(C50),SUBSTITUTE(C50&amp;"",MID(1/2,2,1),"."),C50&amp;"")))),"(error value)")</f>
        <v/>
      </c>
      <c r="S50" s="50">
        <f>IF(R50="","","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"&amp;IFERROR(IF(AND(LEN(R50)-LEN(SUBSTITUTE(R50,"/",""))=1,ISNUMBER(FIND(" ",TRIM(LEFT(R50,FIND("/",R50)-1))))),LEFT(R50,FIND("/",R50)-1),R50),R50)&amp;" ")," "," "),"﻿"," "),"​"," "),"⁠"," ")," "," ")," "," "),CHAR(9)," "),CHAR(10)," "),CHAR(13)," "),"−","-"),"–","-"),"—","-"),"LATITUDE"," "),"LONGITUDE"," "),"COORDINATES"," "),"COORDS"," "),"NORTH"," N "),"SOUTH"," S "),"EAST"," E "),"WEST"," W "),"DEGREES"," "),"DEG"," "),"GPS"," "),"LONG"," "),"LNG"," "),"LON"," "),"LAT"," ")," AND "," "),"&amp;"," ")&amp;" ")</f>
        <v/>
      </c>
      <c r="T50" s="50">
        <f>IF(S50="","",IF(LEN(S50)-LEN(SUBSTITUTE(S50,".",""))&gt;0,SUBSTITUTE(S50,","," "),IF(LEN(S50)-LEN(SUBSTITUTE(S50,",",""))=3,SUBSTITUTE(SUBSTITUTE(S50,",",";",2),",","."),IF(LEN(S50)-LEN(SUBSTITUTE(S50,",",""))=2,SUBSTITUTE(S50,",","."),SUBSTITUTE(S50,","," ")))))</f>
        <v/>
      </c>
      <c r="U50" s="50">
        <f>IF(ISNUMBER(FIND("S",T50)),-1,IF(ISNUMBER(FIND("N",T50)),1,0))</f>
        <v/>
      </c>
      <c r="V50" s="50">
        <f>IF(ISNUMBER(FIND("W",T50)),-1,IF(ISNUMBER(FIND("E",T50)),1,0))</f>
        <v/>
      </c>
      <c r="W50" s="50">
        <f>AND(MIN(IFERROR(FIND("N",T50),999),IFERROR(FIND("S",T50),999))&lt;999,MIN(IFERROR(FIND("E",T50),999),IFERROR(FIND("W",T50),999))&lt;999,MIN(IFERROR(FIND("E",T50),999),IFERROR(FIND("W",T50),999))&lt;MIN(IFERROR(FIND("N",T50),999),IFERROR(FIND("S",T50),999)))</f>
        <v/>
      </c>
      <c r="X50" s="50">
        <f>IF(T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 "),"º"," "),"˚"," "),"'"," "),CHAR(34)," "),"′"," "),"’"," "),"‘"," "),"″"," "),"”"," "),"“"," "),"("," "),")"," "),"["," "),"]"," "),"{"," "),"}"," "),";"," "),"|"," "),"/"," "),"\"," "),":"," "),"="," "),"*"," "),","," "),"N"," "),"S"," "),"E"," "),"W"," "),"_"," ")))</f>
        <v/>
      </c>
      <c r="Y50" s="50">
        <f>IF(X50="","",SUBSTITUTE(SUBSTITUTE(SUBSTITUTE(SUBSTITUTE(SUBSTITUTE(SUBSTITUTE(SUBSTITUTE(SUBSTITUTE(SUBSTITUTE(SUBSTITUTE(SUBSTITUTE(SUBSTITUTE(SUBSTITUTE(X50,"0",""),"1",""),"2",""),"3",""),"4",""),"5",""),"6",""),"7",""),"8",""),"9",""),".",""),"-","")," ",""))</f>
        <v/>
      </c>
      <c r="Z50" s="50">
        <f>IF(X50="",0,LEN(X50)-LEN(SUBSTITUTE(X50," ",""))+1)</f>
        <v/>
      </c>
      <c r="AA50" s="50">
        <f>IF(Z50&lt;1,"",IFERROR(VALUE(SUBSTITUTE(TRIM(MID(SUBSTITUTE(X50," ",REPT(" ",60)),1,60)),".",MID(1/2,2,1))),""))</f>
        <v/>
      </c>
      <c r="AB50" s="50">
        <f>IF(Z50&lt;2,"",IFERROR(VALUE(SUBSTITUTE(TRIM(MID(SUBSTITUTE(X50," ",REPT(" ",60)),61,60)),".",MID(1/2,2,1))),""))</f>
        <v/>
      </c>
      <c r="AC50" s="50">
        <f>IF(Z50&lt;3,"",IFERROR(VALUE(SUBSTITUTE(TRIM(MID(SUBSTITUTE(X50," ",REPT(" ",60)),121,60)),".",MID(1/2,2,1))),""))</f>
        <v/>
      </c>
      <c r="AD50" s="50">
        <f>IF(Z50&lt;4,"",IFERROR(VALUE(SUBSTITUTE(TRIM(MID(SUBSTITUTE(X50," ",REPT(" ",60)),181,60)),".",MID(1/2,2,1))),""))</f>
        <v/>
      </c>
      <c r="AE50" s="50">
        <f>IF(Z50&lt;5,"",IFERROR(VALUE(SUBSTITUTE(TRIM(MID(SUBSTITUTE(X50," ",REPT(" ",60)),241,60)),".",MID(1/2,2,1))),""))</f>
        <v/>
      </c>
      <c r="AF50" s="50">
        <f>IF(Z50&lt;6,"",IFERROR(VALUE(SUBSTITUTE(TRIM(MID(SUBSTITUTE(X50," ",REPT(" ",60)),301,60)),".",MID(1/2,2,1))),""))</f>
        <v/>
      </c>
      <c r="AG50" s="50">
        <f>IFERROR(IF(Z50=2,AA50,IF(Z50=4,IF(AA50&lt;0,-1,1)*(ABS(AA50)+AB50/60),IF(Z50=6,IF(AA50&lt;0,-1,1)*(ABS(AA50)+AB50/60+AC50/3600),""))),"")</f>
        <v/>
      </c>
      <c r="AH50" s="50">
        <f>IFERROR(IF(Z50=2,AB50,IF(Z50=4,IF(AC50&lt;0,-1,1)*(ABS(AC50)+AD50/60),IF(Z50=6,IF(AD50&lt;0,-1,1)*(ABS(AD50)+AE50/60+AF50/3600),""))),"")</f>
        <v/>
      </c>
      <c r="AI50" s="50">
        <f>IF(W50,AH50,AG50)</f>
        <v/>
      </c>
      <c r="AJ50" s="50">
        <f>IF(W50,AG50,AH50)</f>
        <v/>
      </c>
      <c r="AK50" s="50">
        <f>IFERROR(IF(U50=0,AI50,U50*ABS(AI50)),"")</f>
        <v/>
      </c>
      <c r="AL50" s="50">
        <f>IFERROR(IF(V50=0,AJ50,V50*ABS(AJ50)),"")</f>
        <v/>
      </c>
      <c r="AM50" s="50">
        <f>IFERROR(AND(U50=0,V50=0,ABS(AK50)&gt;90,ABS(AK50)&lt;=180,ABS(AL50)&lt;=90),FALSE)</f>
        <v/>
      </c>
      <c r="AN50" s="50">
        <f>IF(AM50,AL50,AK50)</f>
        <v/>
      </c>
      <c r="AO50" s="50">
        <f>IF(AM50,AK50,AL50)</f>
        <v/>
      </c>
      <c r="AP50" s="50">
        <f>IF(R50="","",IF(Y50&lt;&gt;"","Contains words or symbols that aren't part of a coordinate.",IF(NOT(OR(Z50=2,Z50=4,Z50=6)),"Couldn't find a latitude and a longitude ("&amp;Z50&amp;IF(Z50=1," number"," numbers")&amp;" found).",IF(COUNT(AA50:AF50)&lt;&gt;Z50,"Some of the numbers couldn't be read.",IF(OR(AND(Z50=4,OR(AB50&lt;0,AB50&gt;=60,AD50&lt;0,AD50&gt;=60)),AND(Z50=6,OR(AB50&lt;0,AB50&gt;=60,AC50&lt;0,AC50&gt;=60,AE50&lt;0,AE50&gt;=60,AF50&lt;0,AF50&gt;=60))),"Minutes and seconds must be between 0 and 60.",IF(OR(ABS(AN50)&gt;90,ABS(AO50)&gt;180),"Out of range: latitude must be between -90 and 90, and longitude between -180 and 180.",""))))))</f>
        <v/>
      </c>
    </row>
    <row r="51">
      <c r="B51" s="44" t="n"/>
      <c r="C51" s="44" t="n"/>
      <c r="D51" s="45">
        <f>IF(R51="","",IF(AP51&lt;&gt;"","NOT VALID GPS COORDINATES",IF(O51="NO CONNECTION","NO CONNECTION",IF(E51="","NOT FOUND",IF(OR(AM51,AND(AN51=0,AO51=0)),"CONVERTED – PLEASE CHECK","CONVERTED")))))</f>
        <v/>
      </c>
      <c r="E51" s="45">
        <f>IF(OR(O51="",O51="NO CONNECTION"),"",IFERROR(_xlfn.FILTERXML(O51,"//local/territory")&amp;" "&amp;_xlfn.FILTERXML(O51,"//local/mapcode"),IFERROR(_xlfn.FILTERXML(O51,"//international/mapcode"),"")))</f>
        <v/>
      </c>
      <c r="F51" s="46">
        <f>IF(E51="","",IFERROR(_xlfn.FILTERXML(O51,"//local/territory"),""))</f>
        <v/>
      </c>
      <c r="G51" s="46">
        <f>IF(E51="","",IFERROR(_xlfn.FILTERXML(O51,"//local/mapcode"),""))</f>
        <v/>
      </c>
      <c r="H51" s="46">
        <f>IF(E51="","",IFERROR(_xlfn.FILTERXML(O51,"//international/mapcode"),""))</f>
        <v/>
      </c>
      <c r="I51" s="46">
        <f>IF(E51="","",IFERROR(HYPERLINK("https://www.mymapcodes.com/go/?t="&amp;IF(G51&lt;&gt;"",F51,"AAA")&amp;"&amp;ma="&amp;LEFT(IF(G51&lt;&gt;"",G51,H51),FIND(".",IF(G51&lt;&gt;"",G51,H51))-1)&amp;"&amp;mb="&amp;MID(IF(G51&lt;&gt;"",G51,H51),FIND(".",IF(G51&lt;&gt;"",G51,H51))+1,99),"Open on MyMapcodes →"),""))</f>
        <v/>
      </c>
      <c r="J51" s="47">
        <f>IF(OR(R51="",AP51&lt;&gt;""),"",ROUND(AN51,6))</f>
        <v/>
      </c>
      <c r="K51" s="47">
        <f>IF(OR(R51="",AP51&lt;&gt;""),"",ROUND(AO51,6))</f>
        <v/>
      </c>
      <c r="L51" s="48">
        <f>IF(R51="","",IF(AP51&lt;&gt;"",AP51,IF(O51="NO CONNECTION","Excel couldn't reach the mapcode service. Click the REFRESH RESULTS box just above the table.",IF(E51="","The mapcode service didn't return a mapcode for this point.",IF(AM51,"Latitude and longitude seemed to be the wrong way round, so they've been swapped. Please check.",IF(AND(AN51=0,AO51=0),"0, 0 is in the sea off West Africa. Please check this is the location you meant.",IF(W51,"Longitude came first, so the order has been switched.",IF(Z51=6,"Converted from degrees, minutes and seconds.",IF(Z51=4,"Converted from degrees and decimal minutes.","")))))))))</f>
        <v/>
      </c>
      <c r="N51" s="49">
        <f>IF(J51="","",MapcodeAPI&amp;"codes/"&amp;SUBSTITUTE(J51&amp;"",MID(1/2,2,1),".")&amp;","&amp;SUBSTITUTE(K51&amp;"",MID(1/2,2,1),"."))&amp;LEFT($B$13,0)</f>
        <v/>
      </c>
      <c r="O51" s="49">
        <f>IF(N51="","",IFERROR(_xlfn.WEBSERVICE(N51),IF(MapcodeAPIBackup="","NO CONNECTION",IFERROR(_xlfn.WEBSERVICE(MapcodeAPIBackup&amp;MID(N51,LEN(MapcodeAPI)+1,999)),"NO CONNECTION"))))</f>
        <v/>
      </c>
      <c r="P51" t="inlineStr">
        <is>
          <t xml:space="preserve"> </t>
        </is>
      </c>
      <c r="R51" s="50">
        <f>IFERROR(IF(AND(TRIM(B51&amp;"")="",TRIM(C51&amp;"")=""),"",TRIM(IF(ISNUMBER(B51),SUBSTITUTE(B51&amp;"",MID(1/2,2,1),"."),B51&amp;"")&amp;IF(TRIM(C51&amp;"")="",""," | "&amp;IF(ISNUMBER(C51),SUBSTITUTE(C51&amp;"",MID(1/2,2,1),"."),C51&amp;"")))),"(error value)")</f>
        <v/>
      </c>
      <c r="S51" s="50">
        <f>IF(R51="","","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"&amp;IFERROR(IF(AND(LEN(R51)-LEN(SUBSTITUTE(R51,"/",""))=1,ISNUMBER(FIND(" ",TRIM(LEFT(R51,FIND("/",R51)-1))))),LEFT(R51,FIND("/",R51)-1),R51),R51)&amp;" ")," "," "),"﻿"," "),"​"," "),"⁠"," ")," "," ")," "," "),CHAR(9)," "),CHAR(10)," "),CHAR(13)," "),"−","-"),"–","-"),"—","-"),"LATITUDE"," "),"LONGITUDE"," "),"COORDINATES"," "),"COORDS"," "),"NORTH"," N "),"SOUTH"," S "),"EAST"," E "),"WEST"," W "),"DEGREES"," "),"DEG"," "),"GPS"," "),"LONG"," "),"LNG"," "),"LON"," "),"LAT"," ")," AND "," "),"&amp;"," ")&amp;" ")</f>
        <v/>
      </c>
      <c r="T51" s="50">
        <f>IF(S51="","",IF(LEN(S51)-LEN(SUBSTITUTE(S51,".",""))&gt;0,SUBSTITUTE(S51,","," "),IF(LEN(S51)-LEN(SUBSTITUTE(S51,",",""))=3,SUBSTITUTE(SUBSTITUTE(S51,",",";",2),",","."),IF(LEN(S51)-LEN(SUBSTITUTE(S51,",",""))=2,SUBSTITUTE(S51,",","."),SUBSTITUTE(S51,","," ")))))</f>
        <v/>
      </c>
      <c r="U51" s="50">
        <f>IF(ISNUMBER(FIND("S",T51)),-1,IF(ISNUMBER(FIND("N",T51)),1,0))</f>
        <v/>
      </c>
      <c r="V51" s="50">
        <f>IF(ISNUMBER(FIND("W",T51)),-1,IF(ISNUMBER(FIND("E",T51)),1,0))</f>
        <v/>
      </c>
      <c r="W51" s="50">
        <f>AND(MIN(IFERROR(FIND("N",T51),999),IFERROR(FIND("S",T51),999))&lt;999,MIN(IFERROR(FIND("E",T51),999),IFERROR(FIND("W",T51),999))&lt;999,MIN(IFERROR(FIND("E",T51),999),IFERROR(FIND("W",T51),999))&lt;MIN(IFERROR(FIND("N",T51),999),IFERROR(FIND("S",T51),999)))</f>
        <v/>
      </c>
      <c r="X51" s="50">
        <f>IF(T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 "),"º"," "),"˚"," "),"'"," "),CHAR(34)," "),"′"," "),"’"," "),"‘"," "),"″"," "),"”"," "),"“"," "),"("," "),")"," "),"["," "),"]"," "),"{"," "),"}"," "),";"," "),"|"," "),"/"," "),"\"," "),":"," "),"="," "),"*"," "),","," "),"N"," "),"S"," "),"E"," "),"W"," "),"_"," ")))</f>
        <v/>
      </c>
      <c r="Y51" s="50">
        <f>IF(X51="","",SUBSTITUTE(SUBSTITUTE(SUBSTITUTE(SUBSTITUTE(SUBSTITUTE(SUBSTITUTE(SUBSTITUTE(SUBSTITUTE(SUBSTITUTE(SUBSTITUTE(SUBSTITUTE(SUBSTITUTE(SUBSTITUTE(X51,"0",""),"1",""),"2",""),"3",""),"4",""),"5",""),"6",""),"7",""),"8",""),"9",""),".",""),"-","")," ",""))</f>
        <v/>
      </c>
      <c r="Z51" s="50">
        <f>IF(X51="",0,LEN(X51)-LEN(SUBSTITUTE(X51," ",""))+1)</f>
        <v/>
      </c>
      <c r="AA51" s="50">
        <f>IF(Z51&lt;1,"",IFERROR(VALUE(SUBSTITUTE(TRIM(MID(SUBSTITUTE(X51," ",REPT(" ",60)),1,60)),".",MID(1/2,2,1))),""))</f>
        <v/>
      </c>
      <c r="AB51" s="50">
        <f>IF(Z51&lt;2,"",IFERROR(VALUE(SUBSTITUTE(TRIM(MID(SUBSTITUTE(X51," ",REPT(" ",60)),61,60)),".",MID(1/2,2,1))),""))</f>
        <v/>
      </c>
      <c r="AC51" s="50">
        <f>IF(Z51&lt;3,"",IFERROR(VALUE(SUBSTITUTE(TRIM(MID(SUBSTITUTE(X51," ",REPT(" ",60)),121,60)),".",MID(1/2,2,1))),""))</f>
        <v/>
      </c>
      <c r="AD51" s="50">
        <f>IF(Z51&lt;4,"",IFERROR(VALUE(SUBSTITUTE(TRIM(MID(SUBSTITUTE(X51," ",REPT(" ",60)),181,60)),".",MID(1/2,2,1))),""))</f>
        <v/>
      </c>
      <c r="AE51" s="50">
        <f>IF(Z51&lt;5,"",IFERROR(VALUE(SUBSTITUTE(TRIM(MID(SUBSTITUTE(X51," ",REPT(" ",60)),241,60)),".",MID(1/2,2,1))),""))</f>
        <v/>
      </c>
      <c r="AF51" s="50">
        <f>IF(Z51&lt;6,"",IFERROR(VALUE(SUBSTITUTE(TRIM(MID(SUBSTITUTE(X51," ",REPT(" ",60)),301,60)),".",MID(1/2,2,1))),""))</f>
        <v/>
      </c>
      <c r="AG51" s="50">
        <f>IFERROR(IF(Z51=2,AA51,IF(Z51=4,IF(AA51&lt;0,-1,1)*(ABS(AA51)+AB51/60),IF(Z51=6,IF(AA51&lt;0,-1,1)*(ABS(AA51)+AB51/60+AC51/3600),""))),"")</f>
        <v/>
      </c>
      <c r="AH51" s="50">
        <f>IFERROR(IF(Z51=2,AB51,IF(Z51=4,IF(AC51&lt;0,-1,1)*(ABS(AC51)+AD51/60),IF(Z51=6,IF(AD51&lt;0,-1,1)*(ABS(AD51)+AE51/60+AF51/3600),""))),"")</f>
        <v/>
      </c>
      <c r="AI51" s="50">
        <f>IF(W51,AH51,AG51)</f>
        <v/>
      </c>
      <c r="AJ51" s="50">
        <f>IF(W51,AG51,AH51)</f>
        <v/>
      </c>
      <c r="AK51" s="50">
        <f>IFERROR(IF(U51=0,AI51,U51*ABS(AI51)),"")</f>
        <v/>
      </c>
      <c r="AL51" s="50">
        <f>IFERROR(IF(V51=0,AJ51,V51*ABS(AJ51)),"")</f>
        <v/>
      </c>
      <c r="AM51" s="50">
        <f>IFERROR(AND(U51=0,V51=0,ABS(AK51)&gt;90,ABS(AK51)&lt;=180,ABS(AL51)&lt;=90),FALSE)</f>
        <v/>
      </c>
      <c r="AN51" s="50">
        <f>IF(AM51,AL51,AK51)</f>
        <v/>
      </c>
      <c r="AO51" s="50">
        <f>IF(AM51,AK51,AL51)</f>
        <v/>
      </c>
      <c r="AP51" s="50">
        <f>IF(R51="","",IF(Y51&lt;&gt;"","Contains words or symbols that aren't part of a coordinate.",IF(NOT(OR(Z51=2,Z51=4,Z51=6)),"Couldn't find a latitude and a longitude ("&amp;Z51&amp;IF(Z51=1," number"," numbers")&amp;" found).",IF(COUNT(AA51:AF51)&lt;&gt;Z51,"Some of the numbers couldn't be read.",IF(OR(AND(Z51=4,OR(AB51&lt;0,AB51&gt;=60,AD51&lt;0,AD51&gt;=60)),AND(Z51=6,OR(AB51&lt;0,AB51&gt;=60,AC51&lt;0,AC51&gt;=60,AE51&lt;0,AE51&gt;=60,AF51&lt;0,AF51&gt;=60))),"Minutes and seconds must be between 0 and 60.",IF(OR(ABS(AN51)&gt;90,ABS(AO51)&gt;180),"Out of range: latitude must be between -90 and 90, and longitude between -180 and 180.",""))))))</f>
        <v/>
      </c>
    </row>
    <row r="52">
      <c r="B52" s="44" t="n"/>
      <c r="C52" s="44" t="n"/>
      <c r="D52" s="45">
        <f>IF(R52="","",IF(AP52&lt;&gt;"","NOT VALID GPS COORDINATES",IF(O52="NO CONNECTION","NO CONNECTION",IF(E52="","NOT FOUND",IF(OR(AM52,AND(AN52=0,AO52=0)),"CONVERTED – PLEASE CHECK","CONVERTED")))))</f>
        <v/>
      </c>
      <c r="E52" s="45">
        <f>IF(OR(O52="",O52="NO CONNECTION"),"",IFERROR(_xlfn.FILTERXML(O52,"//local/territory")&amp;" "&amp;_xlfn.FILTERXML(O52,"//local/mapcode"),IFERROR(_xlfn.FILTERXML(O52,"//international/mapcode"),"")))</f>
        <v/>
      </c>
      <c r="F52" s="46">
        <f>IF(E52="","",IFERROR(_xlfn.FILTERXML(O52,"//local/territory"),""))</f>
        <v/>
      </c>
      <c r="G52" s="46">
        <f>IF(E52="","",IFERROR(_xlfn.FILTERXML(O52,"//local/mapcode"),""))</f>
        <v/>
      </c>
      <c r="H52" s="46">
        <f>IF(E52="","",IFERROR(_xlfn.FILTERXML(O52,"//international/mapcode"),""))</f>
        <v/>
      </c>
      <c r="I52" s="46">
        <f>IF(E52="","",IFERROR(HYPERLINK("https://www.mymapcodes.com/go/?t="&amp;IF(G52&lt;&gt;"",F52,"AAA")&amp;"&amp;ma="&amp;LEFT(IF(G52&lt;&gt;"",G52,H52),FIND(".",IF(G52&lt;&gt;"",G52,H52))-1)&amp;"&amp;mb="&amp;MID(IF(G52&lt;&gt;"",G52,H52),FIND(".",IF(G52&lt;&gt;"",G52,H52))+1,99),"Open on MyMapcodes →"),""))</f>
        <v/>
      </c>
      <c r="J52" s="47">
        <f>IF(OR(R52="",AP52&lt;&gt;""),"",ROUND(AN52,6))</f>
        <v/>
      </c>
      <c r="K52" s="47">
        <f>IF(OR(R52="",AP52&lt;&gt;""),"",ROUND(AO52,6))</f>
        <v/>
      </c>
      <c r="L52" s="48">
        <f>IF(R52="","",IF(AP52&lt;&gt;"",AP52,IF(O52="NO CONNECTION","Excel couldn't reach the mapcode service. Click the REFRESH RESULTS box just above the table.",IF(E52="","The mapcode service didn't return a mapcode for this point.",IF(AM52,"Latitude and longitude seemed to be the wrong way round, so they've been swapped. Please check.",IF(AND(AN52=0,AO52=0),"0, 0 is in the sea off West Africa. Please check this is the location you meant.",IF(W52,"Longitude came first, so the order has been switched.",IF(Z52=6,"Converted from degrees, minutes and seconds.",IF(Z52=4,"Converted from degrees and decimal minutes.","")))))))))</f>
        <v/>
      </c>
      <c r="N52" s="49">
        <f>IF(J52="","",MapcodeAPI&amp;"codes/"&amp;SUBSTITUTE(J52&amp;"",MID(1/2,2,1),".")&amp;","&amp;SUBSTITUTE(K52&amp;"",MID(1/2,2,1),"."))&amp;LEFT($B$13,0)</f>
        <v/>
      </c>
      <c r="O52" s="49">
        <f>IF(N52="","",IFERROR(_xlfn.WEBSERVICE(N52),IF(MapcodeAPIBackup="","NO CONNECTION",IFERROR(_xlfn.WEBSERVICE(MapcodeAPIBackup&amp;MID(N52,LEN(MapcodeAPI)+1,999)),"NO CONNECTION"))))</f>
        <v/>
      </c>
      <c r="P52" t="inlineStr">
        <is>
          <t xml:space="preserve"> </t>
        </is>
      </c>
      <c r="R52" s="50">
        <f>IFERROR(IF(AND(TRIM(B52&amp;"")="",TRIM(C52&amp;"")=""),"",TRIM(IF(ISNUMBER(B52),SUBSTITUTE(B52&amp;"",MID(1/2,2,1),"."),B52&amp;"")&amp;IF(TRIM(C52&amp;"")="",""," | "&amp;IF(ISNUMBER(C52),SUBSTITUTE(C52&amp;"",MID(1/2,2,1),"."),C52&amp;"")))),"(error value)")</f>
        <v/>
      </c>
      <c r="S52" s="50">
        <f>IF(R52="","","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"&amp;IFERROR(IF(AND(LEN(R52)-LEN(SUBSTITUTE(R52,"/",""))=1,ISNUMBER(FIND(" ",TRIM(LEFT(R52,FIND("/",R52)-1))))),LEFT(R52,FIND("/",R52)-1),R52),R52)&amp;" ")," "," "),"﻿"," "),"​"," "),"⁠"," ")," "," ")," "," "),CHAR(9)," "),CHAR(10)," "),CHAR(13)," "),"−","-"),"–","-"),"—","-"),"LATITUDE"," "),"LONGITUDE"," "),"COORDINATES"," "),"COORDS"," "),"NORTH"," N "),"SOUTH"," S "),"EAST"," E "),"WEST"," W "),"DEGREES"," "),"DEG"," "),"GPS"," "),"LONG"," "),"LNG"," "),"LON"," "),"LAT"," ")," AND "," "),"&amp;"," ")&amp;" ")</f>
        <v/>
      </c>
      <c r="T52" s="50">
        <f>IF(S52="","",IF(LEN(S52)-LEN(SUBSTITUTE(S52,".",""))&gt;0,SUBSTITUTE(S52,","," "),IF(LEN(S52)-LEN(SUBSTITUTE(S52,",",""))=3,SUBSTITUTE(SUBSTITUTE(S52,",",";",2),",","."),IF(LEN(S52)-LEN(SUBSTITUTE(S52,",",""))=2,SUBSTITUTE(S52,",","."),SUBSTITUTE(S52,","," ")))))</f>
        <v/>
      </c>
      <c r="U52" s="50">
        <f>IF(ISNUMBER(FIND("S",T52)),-1,IF(ISNUMBER(FIND("N",T52)),1,0))</f>
        <v/>
      </c>
      <c r="V52" s="50">
        <f>IF(ISNUMBER(FIND("W",T52)),-1,IF(ISNUMBER(FIND("E",T52)),1,0))</f>
        <v/>
      </c>
      <c r="W52" s="50">
        <f>AND(MIN(IFERROR(FIND("N",T52),999),IFERROR(FIND("S",T52),999))&lt;999,MIN(IFERROR(FIND("E",T52),999),IFERROR(FIND("W",T52),999))&lt;999,MIN(IFERROR(FIND("E",T52),999),IFERROR(FIND("W",T52),999))&lt;MIN(IFERROR(FIND("N",T52),999),IFERROR(FIND("S",T52),999)))</f>
        <v/>
      </c>
      <c r="X52" s="50">
        <f>IF(T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 "),"º"," "),"˚"," "),"'"," "),CHAR(34)," "),"′"," "),"’"," "),"‘"," "),"″"," "),"”"," "),"“"," "),"("," "),")"," "),"["," "),"]"," "),"{"," "),"}"," "),";"," "),"|"," "),"/"," "),"\"," "),":"," "),"="," "),"*"," "),","," "),"N"," "),"S"," "),"E"," "),"W"," "),"_"," ")))</f>
        <v/>
      </c>
      <c r="Y52" s="50">
        <f>IF(X52="","",SUBSTITUTE(SUBSTITUTE(SUBSTITUTE(SUBSTITUTE(SUBSTITUTE(SUBSTITUTE(SUBSTITUTE(SUBSTITUTE(SUBSTITUTE(SUBSTITUTE(SUBSTITUTE(SUBSTITUTE(SUBSTITUTE(X52,"0",""),"1",""),"2",""),"3",""),"4",""),"5",""),"6",""),"7",""),"8",""),"9",""),".",""),"-","")," ",""))</f>
        <v/>
      </c>
      <c r="Z52" s="50">
        <f>IF(X52="",0,LEN(X52)-LEN(SUBSTITUTE(X52," ",""))+1)</f>
        <v/>
      </c>
      <c r="AA52" s="50">
        <f>IF(Z52&lt;1,"",IFERROR(VALUE(SUBSTITUTE(TRIM(MID(SUBSTITUTE(X52," ",REPT(" ",60)),1,60)),".",MID(1/2,2,1))),""))</f>
        <v/>
      </c>
      <c r="AB52" s="50">
        <f>IF(Z52&lt;2,"",IFERROR(VALUE(SUBSTITUTE(TRIM(MID(SUBSTITUTE(X52," ",REPT(" ",60)),61,60)),".",MID(1/2,2,1))),""))</f>
        <v/>
      </c>
      <c r="AC52" s="50">
        <f>IF(Z52&lt;3,"",IFERROR(VALUE(SUBSTITUTE(TRIM(MID(SUBSTITUTE(X52," ",REPT(" ",60)),121,60)),".",MID(1/2,2,1))),""))</f>
        <v/>
      </c>
      <c r="AD52" s="50">
        <f>IF(Z52&lt;4,"",IFERROR(VALUE(SUBSTITUTE(TRIM(MID(SUBSTITUTE(X52," ",REPT(" ",60)),181,60)),".",MID(1/2,2,1))),""))</f>
        <v/>
      </c>
      <c r="AE52" s="50">
        <f>IF(Z52&lt;5,"",IFERROR(VALUE(SUBSTITUTE(TRIM(MID(SUBSTITUTE(X52," ",REPT(" ",60)),241,60)),".",MID(1/2,2,1))),""))</f>
        <v/>
      </c>
      <c r="AF52" s="50">
        <f>IF(Z52&lt;6,"",IFERROR(VALUE(SUBSTITUTE(TRIM(MID(SUBSTITUTE(X52," ",REPT(" ",60)),301,60)),".",MID(1/2,2,1))),""))</f>
        <v/>
      </c>
      <c r="AG52" s="50">
        <f>IFERROR(IF(Z52=2,AA52,IF(Z52=4,IF(AA52&lt;0,-1,1)*(ABS(AA52)+AB52/60),IF(Z52=6,IF(AA52&lt;0,-1,1)*(ABS(AA52)+AB52/60+AC52/3600),""))),"")</f>
        <v/>
      </c>
      <c r="AH52" s="50">
        <f>IFERROR(IF(Z52=2,AB52,IF(Z52=4,IF(AC52&lt;0,-1,1)*(ABS(AC52)+AD52/60),IF(Z52=6,IF(AD52&lt;0,-1,1)*(ABS(AD52)+AE52/60+AF52/3600),""))),"")</f>
        <v/>
      </c>
      <c r="AI52" s="50">
        <f>IF(W52,AH52,AG52)</f>
        <v/>
      </c>
      <c r="AJ52" s="50">
        <f>IF(W52,AG52,AH52)</f>
        <v/>
      </c>
      <c r="AK52" s="50">
        <f>IFERROR(IF(U52=0,AI52,U52*ABS(AI52)),"")</f>
        <v/>
      </c>
      <c r="AL52" s="50">
        <f>IFERROR(IF(V52=0,AJ52,V52*ABS(AJ52)),"")</f>
        <v/>
      </c>
      <c r="AM52" s="50">
        <f>IFERROR(AND(U52=0,V52=0,ABS(AK52)&gt;90,ABS(AK52)&lt;=180,ABS(AL52)&lt;=90),FALSE)</f>
        <v/>
      </c>
      <c r="AN52" s="50">
        <f>IF(AM52,AL52,AK52)</f>
        <v/>
      </c>
      <c r="AO52" s="50">
        <f>IF(AM52,AK52,AL52)</f>
        <v/>
      </c>
      <c r="AP52" s="50">
        <f>IF(R52="","",IF(Y52&lt;&gt;"","Contains words or symbols that aren't part of a coordinate.",IF(NOT(OR(Z52=2,Z52=4,Z52=6)),"Couldn't find a latitude and a longitude ("&amp;Z52&amp;IF(Z52=1," number"," numbers")&amp;" found).",IF(COUNT(AA52:AF52)&lt;&gt;Z52,"Some of the numbers couldn't be read.",IF(OR(AND(Z52=4,OR(AB52&lt;0,AB52&gt;=60,AD52&lt;0,AD52&gt;=60)),AND(Z52=6,OR(AB52&lt;0,AB52&gt;=60,AC52&lt;0,AC52&gt;=60,AE52&lt;0,AE52&gt;=60,AF52&lt;0,AF52&gt;=60))),"Minutes and seconds must be between 0 and 60.",IF(OR(ABS(AN52)&gt;90,ABS(AO52)&gt;180),"Out of range: latitude must be between -90 and 90, and longitude between -180 and 180.",""))))))</f>
        <v/>
      </c>
    </row>
    <row r="53">
      <c r="B53" s="44" t="n"/>
      <c r="C53" s="44" t="n"/>
      <c r="D53" s="45">
        <f>IF(R53="","",IF(AP53&lt;&gt;"","NOT VALID GPS COORDINATES",IF(O53="NO CONNECTION","NO CONNECTION",IF(E53="","NOT FOUND",IF(OR(AM53,AND(AN53=0,AO53=0)),"CONVERTED – PLEASE CHECK","CONVERTED")))))</f>
        <v/>
      </c>
      <c r="E53" s="45">
        <f>IF(OR(O53="",O53="NO CONNECTION"),"",IFERROR(_xlfn.FILTERXML(O53,"//local/territory")&amp;" "&amp;_xlfn.FILTERXML(O53,"//local/mapcode"),IFERROR(_xlfn.FILTERXML(O53,"//international/mapcode"),"")))</f>
        <v/>
      </c>
      <c r="F53" s="46">
        <f>IF(E53="","",IFERROR(_xlfn.FILTERXML(O53,"//local/territory"),""))</f>
        <v/>
      </c>
      <c r="G53" s="46">
        <f>IF(E53="","",IFERROR(_xlfn.FILTERXML(O53,"//local/mapcode"),""))</f>
        <v/>
      </c>
      <c r="H53" s="46">
        <f>IF(E53="","",IFERROR(_xlfn.FILTERXML(O53,"//international/mapcode"),""))</f>
        <v/>
      </c>
      <c r="I53" s="46">
        <f>IF(E53="","",IFERROR(HYPERLINK("https://www.mymapcodes.com/go/?t="&amp;IF(G53&lt;&gt;"",F53,"AAA")&amp;"&amp;ma="&amp;LEFT(IF(G53&lt;&gt;"",G53,H53),FIND(".",IF(G53&lt;&gt;"",G53,H53))-1)&amp;"&amp;mb="&amp;MID(IF(G53&lt;&gt;"",G53,H53),FIND(".",IF(G53&lt;&gt;"",G53,H53))+1,99),"Open on MyMapcodes →"),""))</f>
        <v/>
      </c>
      <c r="J53" s="47">
        <f>IF(OR(R53="",AP53&lt;&gt;""),"",ROUND(AN53,6))</f>
        <v/>
      </c>
      <c r="K53" s="47">
        <f>IF(OR(R53="",AP53&lt;&gt;""),"",ROUND(AO53,6))</f>
        <v/>
      </c>
      <c r="L53" s="48">
        <f>IF(R53="","",IF(AP53&lt;&gt;"",AP53,IF(O53="NO CONNECTION","Excel couldn't reach the mapcode service. Click the REFRESH RESULTS box just above the table.",IF(E53="","The mapcode service didn't return a mapcode for this point.",IF(AM53,"Latitude and longitude seemed to be the wrong way round, so they've been swapped. Please check.",IF(AND(AN53=0,AO53=0),"0, 0 is in the sea off West Africa. Please check this is the location you meant.",IF(W53,"Longitude came first, so the order has been switched.",IF(Z53=6,"Converted from degrees, minutes and seconds.",IF(Z53=4,"Converted from degrees and decimal minutes.","")))))))))</f>
        <v/>
      </c>
      <c r="N53" s="49">
        <f>IF(J53="","",MapcodeAPI&amp;"codes/"&amp;SUBSTITUTE(J53&amp;"",MID(1/2,2,1),".")&amp;","&amp;SUBSTITUTE(K53&amp;"",MID(1/2,2,1),"."))&amp;LEFT($B$13,0)</f>
        <v/>
      </c>
      <c r="O53" s="49">
        <f>IF(N53="","",IFERROR(_xlfn.WEBSERVICE(N53),IF(MapcodeAPIBackup="","NO CONNECTION",IFERROR(_xlfn.WEBSERVICE(MapcodeAPIBackup&amp;MID(N53,LEN(MapcodeAPI)+1,999)),"NO CONNECTION"))))</f>
        <v/>
      </c>
      <c r="P53" t="inlineStr">
        <is>
          <t xml:space="preserve"> </t>
        </is>
      </c>
      <c r="R53" s="50">
        <f>IFERROR(IF(AND(TRIM(B53&amp;"")="",TRIM(C53&amp;"")=""),"",TRIM(IF(ISNUMBER(B53),SUBSTITUTE(B53&amp;"",MID(1/2,2,1),"."),B53&amp;"")&amp;IF(TRIM(C53&amp;"")="",""," | "&amp;IF(ISNUMBER(C53),SUBSTITUTE(C53&amp;"",MID(1/2,2,1),"."),C53&amp;"")))),"(error value)")</f>
        <v/>
      </c>
      <c r="S53" s="50">
        <f>IF(R53="","","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"&amp;IFERROR(IF(AND(LEN(R53)-LEN(SUBSTITUTE(R53,"/",""))=1,ISNUMBER(FIND(" ",TRIM(LEFT(R53,FIND("/",R53)-1))))),LEFT(R53,FIND("/",R53)-1),R53),R53)&amp;" ")," "," "),"﻿"," "),"​"," "),"⁠"," ")," "," ")," "," "),CHAR(9)," "),CHAR(10)," "),CHAR(13)," "),"−","-"),"–","-"),"—","-"),"LATITUDE"," "),"LONGITUDE"," "),"COORDINATES"," "),"COORDS"," "),"NORTH"," N "),"SOUTH"," S "),"EAST"," E "),"WEST"," W "),"DEGREES"," "),"DEG"," "),"GPS"," "),"LONG"," "),"LNG"," "),"LON"," "),"LAT"," ")," AND "," "),"&amp;"," ")&amp;" ")</f>
        <v/>
      </c>
      <c r="T53" s="50">
        <f>IF(S53="","",IF(LEN(S53)-LEN(SUBSTITUTE(S53,".",""))&gt;0,SUBSTITUTE(S53,","," "),IF(LEN(S53)-LEN(SUBSTITUTE(S53,",",""))=3,SUBSTITUTE(SUBSTITUTE(S53,",",";",2),",","."),IF(LEN(S53)-LEN(SUBSTITUTE(S53,",",""))=2,SUBSTITUTE(S53,",","."),SUBSTITUTE(S53,","," ")))))</f>
        <v/>
      </c>
      <c r="U53" s="50">
        <f>IF(ISNUMBER(FIND("S",T53)),-1,IF(ISNUMBER(FIND("N",T53)),1,0))</f>
        <v/>
      </c>
      <c r="V53" s="50">
        <f>IF(ISNUMBER(FIND("W",T53)),-1,IF(ISNUMBER(FIND("E",T53)),1,0))</f>
        <v/>
      </c>
      <c r="W53" s="50">
        <f>AND(MIN(IFERROR(FIND("N",T53),999),IFERROR(FIND("S",T53),999))&lt;999,MIN(IFERROR(FIND("E",T53),999),IFERROR(FIND("W",T53),999))&lt;999,MIN(IFERROR(FIND("E",T53),999),IFERROR(FIND("W",T53),999))&lt;MIN(IFERROR(FIND("N",T53),999),IFERROR(FIND("S",T53),999)))</f>
        <v/>
      </c>
      <c r="X53" s="50">
        <f>IF(T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 "),"º"," "),"˚"," "),"'"," "),CHAR(34)," "),"′"," "),"’"," "),"‘"," "),"″"," "),"”"," "),"“"," "),"("," "),")"," "),"["," "),"]"," "),"{"," "),"}"," "),";"," "),"|"," "),"/"," "),"\"," "),":"," "),"="," "),"*"," "),","," "),"N"," "),"S"," "),"E"," "),"W"," "),"_"," ")))</f>
        <v/>
      </c>
      <c r="Y53" s="50">
        <f>IF(X53="","",SUBSTITUTE(SUBSTITUTE(SUBSTITUTE(SUBSTITUTE(SUBSTITUTE(SUBSTITUTE(SUBSTITUTE(SUBSTITUTE(SUBSTITUTE(SUBSTITUTE(SUBSTITUTE(SUBSTITUTE(SUBSTITUTE(X53,"0",""),"1",""),"2",""),"3",""),"4",""),"5",""),"6",""),"7",""),"8",""),"9",""),".",""),"-","")," ",""))</f>
        <v/>
      </c>
      <c r="Z53" s="50">
        <f>IF(X53="",0,LEN(X53)-LEN(SUBSTITUTE(X53," ",""))+1)</f>
        <v/>
      </c>
      <c r="AA53" s="50">
        <f>IF(Z53&lt;1,"",IFERROR(VALUE(SUBSTITUTE(TRIM(MID(SUBSTITUTE(X53," ",REPT(" ",60)),1,60)),".",MID(1/2,2,1))),""))</f>
        <v/>
      </c>
      <c r="AB53" s="50">
        <f>IF(Z53&lt;2,"",IFERROR(VALUE(SUBSTITUTE(TRIM(MID(SUBSTITUTE(X53," ",REPT(" ",60)),61,60)),".",MID(1/2,2,1))),""))</f>
        <v/>
      </c>
      <c r="AC53" s="50">
        <f>IF(Z53&lt;3,"",IFERROR(VALUE(SUBSTITUTE(TRIM(MID(SUBSTITUTE(X53," ",REPT(" ",60)),121,60)),".",MID(1/2,2,1))),""))</f>
        <v/>
      </c>
      <c r="AD53" s="50">
        <f>IF(Z53&lt;4,"",IFERROR(VALUE(SUBSTITUTE(TRIM(MID(SUBSTITUTE(X53," ",REPT(" ",60)),181,60)),".",MID(1/2,2,1))),""))</f>
        <v/>
      </c>
      <c r="AE53" s="50">
        <f>IF(Z53&lt;5,"",IFERROR(VALUE(SUBSTITUTE(TRIM(MID(SUBSTITUTE(X53," ",REPT(" ",60)),241,60)),".",MID(1/2,2,1))),""))</f>
        <v/>
      </c>
      <c r="AF53" s="50">
        <f>IF(Z53&lt;6,"",IFERROR(VALUE(SUBSTITUTE(TRIM(MID(SUBSTITUTE(X53," ",REPT(" ",60)),301,60)),".",MID(1/2,2,1))),""))</f>
        <v/>
      </c>
      <c r="AG53" s="50">
        <f>IFERROR(IF(Z53=2,AA53,IF(Z53=4,IF(AA53&lt;0,-1,1)*(ABS(AA53)+AB53/60),IF(Z53=6,IF(AA53&lt;0,-1,1)*(ABS(AA53)+AB53/60+AC53/3600),""))),"")</f>
        <v/>
      </c>
      <c r="AH53" s="50">
        <f>IFERROR(IF(Z53=2,AB53,IF(Z53=4,IF(AC53&lt;0,-1,1)*(ABS(AC53)+AD53/60),IF(Z53=6,IF(AD53&lt;0,-1,1)*(ABS(AD53)+AE53/60+AF53/3600),""))),"")</f>
        <v/>
      </c>
      <c r="AI53" s="50">
        <f>IF(W53,AH53,AG53)</f>
        <v/>
      </c>
      <c r="AJ53" s="50">
        <f>IF(W53,AG53,AH53)</f>
        <v/>
      </c>
      <c r="AK53" s="50">
        <f>IFERROR(IF(U53=0,AI53,U53*ABS(AI53)),"")</f>
        <v/>
      </c>
      <c r="AL53" s="50">
        <f>IFERROR(IF(V53=0,AJ53,V53*ABS(AJ53)),"")</f>
        <v/>
      </c>
      <c r="AM53" s="50">
        <f>IFERROR(AND(U53=0,V53=0,ABS(AK53)&gt;90,ABS(AK53)&lt;=180,ABS(AL53)&lt;=90),FALSE)</f>
        <v/>
      </c>
      <c r="AN53" s="50">
        <f>IF(AM53,AL53,AK53)</f>
        <v/>
      </c>
      <c r="AO53" s="50">
        <f>IF(AM53,AK53,AL53)</f>
        <v/>
      </c>
      <c r="AP53" s="50">
        <f>IF(R53="","",IF(Y53&lt;&gt;"","Contains words or symbols that aren't part of a coordinate.",IF(NOT(OR(Z53=2,Z53=4,Z53=6)),"Couldn't find a latitude and a longitude ("&amp;Z53&amp;IF(Z53=1," number"," numbers")&amp;" found).",IF(COUNT(AA53:AF53)&lt;&gt;Z53,"Some of the numbers couldn't be read.",IF(OR(AND(Z53=4,OR(AB53&lt;0,AB53&gt;=60,AD53&lt;0,AD53&gt;=60)),AND(Z53=6,OR(AB53&lt;0,AB53&gt;=60,AC53&lt;0,AC53&gt;=60,AE53&lt;0,AE53&gt;=60,AF53&lt;0,AF53&gt;=60))),"Minutes and seconds must be between 0 and 60.",IF(OR(ABS(AN53)&gt;90,ABS(AO53)&gt;180),"Out of range: latitude must be between -90 and 90, and longitude between -180 and 180.",""))))))</f>
        <v/>
      </c>
    </row>
    <row r="54">
      <c r="B54" s="44" t="n"/>
      <c r="C54" s="44" t="n"/>
      <c r="D54" s="45">
        <f>IF(R54="","",IF(AP54&lt;&gt;"","NOT VALID GPS COORDINATES",IF(O54="NO CONNECTION","NO CONNECTION",IF(E54="","NOT FOUND",IF(OR(AM54,AND(AN54=0,AO54=0)),"CONVERTED – PLEASE CHECK","CONVERTED")))))</f>
        <v/>
      </c>
      <c r="E54" s="45">
        <f>IF(OR(O54="",O54="NO CONNECTION"),"",IFERROR(_xlfn.FILTERXML(O54,"//local/territory")&amp;" "&amp;_xlfn.FILTERXML(O54,"//local/mapcode"),IFERROR(_xlfn.FILTERXML(O54,"//international/mapcode"),"")))</f>
        <v/>
      </c>
      <c r="F54" s="46">
        <f>IF(E54="","",IFERROR(_xlfn.FILTERXML(O54,"//local/territory"),""))</f>
        <v/>
      </c>
      <c r="G54" s="46">
        <f>IF(E54="","",IFERROR(_xlfn.FILTERXML(O54,"//local/mapcode"),""))</f>
        <v/>
      </c>
      <c r="H54" s="46">
        <f>IF(E54="","",IFERROR(_xlfn.FILTERXML(O54,"//international/mapcode"),""))</f>
        <v/>
      </c>
      <c r="I54" s="46">
        <f>IF(E54="","",IFERROR(HYPERLINK("https://www.mymapcodes.com/go/?t="&amp;IF(G54&lt;&gt;"",F54,"AAA")&amp;"&amp;ma="&amp;LEFT(IF(G54&lt;&gt;"",G54,H54),FIND(".",IF(G54&lt;&gt;"",G54,H54))-1)&amp;"&amp;mb="&amp;MID(IF(G54&lt;&gt;"",G54,H54),FIND(".",IF(G54&lt;&gt;"",G54,H54))+1,99),"Open on MyMapcodes →"),""))</f>
        <v/>
      </c>
      <c r="J54" s="47">
        <f>IF(OR(R54="",AP54&lt;&gt;""),"",ROUND(AN54,6))</f>
        <v/>
      </c>
      <c r="K54" s="47">
        <f>IF(OR(R54="",AP54&lt;&gt;""),"",ROUND(AO54,6))</f>
        <v/>
      </c>
      <c r="L54" s="48">
        <f>IF(R54="","",IF(AP54&lt;&gt;"",AP54,IF(O54="NO CONNECTION","Excel couldn't reach the mapcode service. Click the REFRESH RESULTS box just above the table.",IF(E54="","The mapcode service didn't return a mapcode for this point.",IF(AM54,"Latitude and longitude seemed to be the wrong way round, so they've been swapped. Please check.",IF(AND(AN54=0,AO54=0),"0, 0 is in the sea off West Africa. Please check this is the location you meant.",IF(W54,"Longitude came first, so the order has been switched.",IF(Z54=6,"Converted from degrees, minutes and seconds.",IF(Z54=4,"Converted from degrees and decimal minutes.","")))))))))</f>
        <v/>
      </c>
      <c r="N54" s="49">
        <f>IF(J54="","",MapcodeAPI&amp;"codes/"&amp;SUBSTITUTE(J54&amp;"",MID(1/2,2,1),".")&amp;","&amp;SUBSTITUTE(K54&amp;"",MID(1/2,2,1),"."))&amp;LEFT($B$13,0)</f>
        <v/>
      </c>
      <c r="O54" s="49">
        <f>IF(N54="","",IFERROR(_xlfn.WEBSERVICE(N54),IF(MapcodeAPIBackup="","NO CONNECTION",IFERROR(_xlfn.WEBSERVICE(MapcodeAPIBackup&amp;MID(N54,LEN(MapcodeAPI)+1,999)),"NO CONNECTION"))))</f>
        <v/>
      </c>
      <c r="P54" t="inlineStr">
        <is>
          <t xml:space="preserve"> </t>
        </is>
      </c>
      <c r="R54" s="50">
        <f>IFERROR(IF(AND(TRIM(B54&amp;"")="",TRIM(C54&amp;"")=""),"",TRIM(IF(ISNUMBER(B54),SUBSTITUTE(B54&amp;"",MID(1/2,2,1),"."),B54&amp;"")&amp;IF(TRIM(C54&amp;"")="",""," | "&amp;IF(ISNUMBER(C54),SUBSTITUTE(C54&amp;"",MID(1/2,2,1),"."),C54&amp;"")))),"(error value)")</f>
        <v/>
      </c>
      <c r="S54" s="50">
        <f>IF(R54="","","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"&amp;IFERROR(IF(AND(LEN(R54)-LEN(SUBSTITUTE(R54,"/",""))=1,ISNUMBER(FIND(" ",TRIM(LEFT(R54,FIND("/",R54)-1))))),LEFT(R54,FIND("/",R54)-1),R54),R54)&amp;" ")," "," "),"﻿"," "),"​"," "),"⁠"," ")," "," ")," "," "),CHAR(9)," "),CHAR(10)," "),CHAR(13)," "),"−","-"),"–","-"),"—","-"),"LATITUDE"," "),"LONGITUDE"," "),"COORDINATES"," "),"COORDS"," "),"NORTH"," N "),"SOUTH"," S "),"EAST"," E "),"WEST"," W "),"DEGREES"," "),"DEG"," "),"GPS"," "),"LONG"," "),"LNG"," "),"LON"," "),"LAT"," ")," AND "," "),"&amp;"," ")&amp;" ")</f>
        <v/>
      </c>
      <c r="T54" s="50">
        <f>IF(S54="","",IF(LEN(S54)-LEN(SUBSTITUTE(S54,".",""))&gt;0,SUBSTITUTE(S54,","," "),IF(LEN(S54)-LEN(SUBSTITUTE(S54,",",""))=3,SUBSTITUTE(SUBSTITUTE(S54,",",";",2),",","."),IF(LEN(S54)-LEN(SUBSTITUTE(S54,",",""))=2,SUBSTITUTE(S54,",","."),SUBSTITUTE(S54,","," ")))))</f>
        <v/>
      </c>
      <c r="U54" s="50">
        <f>IF(ISNUMBER(FIND("S",T54)),-1,IF(ISNUMBER(FIND("N",T54)),1,0))</f>
        <v/>
      </c>
      <c r="V54" s="50">
        <f>IF(ISNUMBER(FIND("W",T54)),-1,IF(ISNUMBER(FIND("E",T54)),1,0))</f>
        <v/>
      </c>
      <c r="W54" s="50">
        <f>AND(MIN(IFERROR(FIND("N",T54),999),IFERROR(FIND("S",T54),999))&lt;999,MIN(IFERROR(FIND("E",T54),999),IFERROR(FIND("W",T54),999))&lt;999,MIN(IFERROR(FIND("E",T54),999),IFERROR(FIND("W",T54),999))&lt;MIN(IFERROR(FIND("N",T54),999),IFERROR(FIND("S",T54),999)))</f>
        <v/>
      </c>
      <c r="X54" s="50">
        <f>IF(T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 "),"º"," "),"˚"," "),"'"," "),CHAR(34)," "),"′"," "),"’"," "),"‘"," "),"″"," "),"”"," "),"“"," "),"("," "),")"," "),"["," "),"]"," "),"{"," "),"}"," "),";"," "),"|"," "),"/"," "),"\"," "),":"," "),"="," "),"*"," "),","," "),"N"," "),"S"," "),"E"," "),"W"," "),"_"," ")))</f>
        <v/>
      </c>
      <c r="Y54" s="50">
        <f>IF(X54="","",SUBSTITUTE(SUBSTITUTE(SUBSTITUTE(SUBSTITUTE(SUBSTITUTE(SUBSTITUTE(SUBSTITUTE(SUBSTITUTE(SUBSTITUTE(SUBSTITUTE(SUBSTITUTE(SUBSTITUTE(SUBSTITUTE(X54,"0",""),"1",""),"2",""),"3",""),"4",""),"5",""),"6",""),"7",""),"8",""),"9",""),".",""),"-","")," ",""))</f>
        <v/>
      </c>
      <c r="Z54" s="50">
        <f>IF(X54="",0,LEN(X54)-LEN(SUBSTITUTE(X54," ",""))+1)</f>
        <v/>
      </c>
      <c r="AA54" s="50">
        <f>IF(Z54&lt;1,"",IFERROR(VALUE(SUBSTITUTE(TRIM(MID(SUBSTITUTE(X54," ",REPT(" ",60)),1,60)),".",MID(1/2,2,1))),""))</f>
        <v/>
      </c>
      <c r="AB54" s="50">
        <f>IF(Z54&lt;2,"",IFERROR(VALUE(SUBSTITUTE(TRIM(MID(SUBSTITUTE(X54," ",REPT(" ",60)),61,60)),".",MID(1/2,2,1))),""))</f>
        <v/>
      </c>
      <c r="AC54" s="50">
        <f>IF(Z54&lt;3,"",IFERROR(VALUE(SUBSTITUTE(TRIM(MID(SUBSTITUTE(X54," ",REPT(" ",60)),121,60)),".",MID(1/2,2,1))),""))</f>
        <v/>
      </c>
      <c r="AD54" s="50">
        <f>IF(Z54&lt;4,"",IFERROR(VALUE(SUBSTITUTE(TRIM(MID(SUBSTITUTE(X54," ",REPT(" ",60)),181,60)),".",MID(1/2,2,1))),""))</f>
        <v/>
      </c>
      <c r="AE54" s="50">
        <f>IF(Z54&lt;5,"",IFERROR(VALUE(SUBSTITUTE(TRIM(MID(SUBSTITUTE(X54," ",REPT(" ",60)),241,60)),".",MID(1/2,2,1))),""))</f>
        <v/>
      </c>
      <c r="AF54" s="50">
        <f>IF(Z54&lt;6,"",IFERROR(VALUE(SUBSTITUTE(TRIM(MID(SUBSTITUTE(X54," ",REPT(" ",60)),301,60)),".",MID(1/2,2,1))),""))</f>
        <v/>
      </c>
      <c r="AG54" s="50">
        <f>IFERROR(IF(Z54=2,AA54,IF(Z54=4,IF(AA54&lt;0,-1,1)*(ABS(AA54)+AB54/60),IF(Z54=6,IF(AA54&lt;0,-1,1)*(ABS(AA54)+AB54/60+AC54/3600),""))),"")</f>
        <v/>
      </c>
      <c r="AH54" s="50">
        <f>IFERROR(IF(Z54=2,AB54,IF(Z54=4,IF(AC54&lt;0,-1,1)*(ABS(AC54)+AD54/60),IF(Z54=6,IF(AD54&lt;0,-1,1)*(ABS(AD54)+AE54/60+AF54/3600),""))),"")</f>
        <v/>
      </c>
      <c r="AI54" s="50">
        <f>IF(W54,AH54,AG54)</f>
        <v/>
      </c>
      <c r="AJ54" s="50">
        <f>IF(W54,AG54,AH54)</f>
        <v/>
      </c>
      <c r="AK54" s="50">
        <f>IFERROR(IF(U54=0,AI54,U54*ABS(AI54)),"")</f>
        <v/>
      </c>
      <c r="AL54" s="50">
        <f>IFERROR(IF(V54=0,AJ54,V54*ABS(AJ54)),"")</f>
        <v/>
      </c>
      <c r="AM54" s="50">
        <f>IFERROR(AND(U54=0,V54=0,ABS(AK54)&gt;90,ABS(AK54)&lt;=180,ABS(AL54)&lt;=90),FALSE)</f>
        <v/>
      </c>
      <c r="AN54" s="50">
        <f>IF(AM54,AL54,AK54)</f>
        <v/>
      </c>
      <c r="AO54" s="50">
        <f>IF(AM54,AK54,AL54)</f>
        <v/>
      </c>
      <c r="AP54" s="50">
        <f>IF(R54="","",IF(Y54&lt;&gt;"","Contains words or symbols that aren't part of a coordinate.",IF(NOT(OR(Z54=2,Z54=4,Z54=6)),"Couldn't find a latitude and a longitude ("&amp;Z54&amp;IF(Z54=1," number"," numbers")&amp;" found).",IF(COUNT(AA54:AF54)&lt;&gt;Z54,"Some of the numbers couldn't be read.",IF(OR(AND(Z54=4,OR(AB54&lt;0,AB54&gt;=60,AD54&lt;0,AD54&gt;=60)),AND(Z54=6,OR(AB54&lt;0,AB54&gt;=60,AC54&lt;0,AC54&gt;=60,AE54&lt;0,AE54&gt;=60,AF54&lt;0,AF54&gt;=60))),"Minutes and seconds must be between 0 and 60.",IF(OR(ABS(AN54)&gt;90,ABS(AO54)&gt;180),"Out of range: latitude must be between -90 and 90, and longitude between -180 and 180.",""))))))</f>
        <v/>
      </c>
    </row>
    <row r="55">
      <c r="B55" s="44" t="n"/>
      <c r="C55" s="44" t="n"/>
      <c r="D55" s="45">
        <f>IF(R55="","",IF(AP55&lt;&gt;"","NOT VALID GPS COORDINATES",IF(O55="NO CONNECTION","NO CONNECTION",IF(E55="","NOT FOUND",IF(OR(AM55,AND(AN55=0,AO55=0)),"CONVERTED – PLEASE CHECK","CONVERTED")))))</f>
        <v/>
      </c>
      <c r="E55" s="45">
        <f>IF(OR(O55="",O55="NO CONNECTION"),"",IFERROR(_xlfn.FILTERXML(O55,"//local/territory")&amp;" "&amp;_xlfn.FILTERXML(O55,"//local/mapcode"),IFERROR(_xlfn.FILTERXML(O55,"//international/mapcode"),"")))</f>
        <v/>
      </c>
      <c r="F55" s="46">
        <f>IF(E55="","",IFERROR(_xlfn.FILTERXML(O55,"//local/territory"),""))</f>
        <v/>
      </c>
      <c r="G55" s="46">
        <f>IF(E55="","",IFERROR(_xlfn.FILTERXML(O55,"//local/mapcode"),""))</f>
        <v/>
      </c>
      <c r="H55" s="46">
        <f>IF(E55="","",IFERROR(_xlfn.FILTERXML(O55,"//international/mapcode"),""))</f>
        <v/>
      </c>
      <c r="I55" s="46">
        <f>IF(E55="","",IFERROR(HYPERLINK("https://www.mymapcodes.com/go/?t="&amp;IF(G55&lt;&gt;"",F55,"AAA")&amp;"&amp;ma="&amp;LEFT(IF(G55&lt;&gt;"",G55,H55),FIND(".",IF(G55&lt;&gt;"",G55,H55))-1)&amp;"&amp;mb="&amp;MID(IF(G55&lt;&gt;"",G55,H55),FIND(".",IF(G55&lt;&gt;"",G55,H55))+1,99),"Open on MyMapcodes →"),""))</f>
        <v/>
      </c>
      <c r="J55" s="47">
        <f>IF(OR(R55="",AP55&lt;&gt;""),"",ROUND(AN55,6))</f>
        <v/>
      </c>
      <c r="K55" s="47">
        <f>IF(OR(R55="",AP55&lt;&gt;""),"",ROUND(AO55,6))</f>
        <v/>
      </c>
      <c r="L55" s="48">
        <f>IF(R55="","",IF(AP55&lt;&gt;"",AP55,IF(O55="NO CONNECTION","Excel couldn't reach the mapcode service. Click the REFRESH RESULTS box just above the table.",IF(E55="","The mapcode service didn't return a mapcode for this point.",IF(AM55,"Latitude and longitude seemed to be the wrong way round, so they've been swapped. Please check.",IF(AND(AN55=0,AO55=0),"0, 0 is in the sea off West Africa. Please check this is the location you meant.",IF(W55,"Longitude came first, so the order has been switched.",IF(Z55=6,"Converted from degrees, minutes and seconds.",IF(Z55=4,"Converted from degrees and decimal minutes.","")))))))))</f>
        <v/>
      </c>
      <c r="N55" s="49">
        <f>IF(J55="","",MapcodeAPI&amp;"codes/"&amp;SUBSTITUTE(J55&amp;"",MID(1/2,2,1),".")&amp;","&amp;SUBSTITUTE(K55&amp;"",MID(1/2,2,1),"."))&amp;LEFT($B$13,0)</f>
        <v/>
      </c>
      <c r="O55" s="49">
        <f>IF(N55="","",IFERROR(_xlfn.WEBSERVICE(N55),IF(MapcodeAPIBackup="","NO CONNECTION",IFERROR(_xlfn.WEBSERVICE(MapcodeAPIBackup&amp;MID(N55,LEN(MapcodeAPI)+1,999)),"NO CONNECTION"))))</f>
        <v/>
      </c>
      <c r="P55" t="inlineStr">
        <is>
          <t xml:space="preserve"> </t>
        </is>
      </c>
      <c r="R55" s="50">
        <f>IFERROR(IF(AND(TRIM(B55&amp;"")="",TRIM(C55&amp;"")=""),"",TRIM(IF(ISNUMBER(B55),SUBSTITUTE(B55&amp;"",MID(1/2,2,1),"."),B55&amp;"")&amp;IF(TRIM(C55&amp;"")="",""," | "&amp;IF(ISNUMBER(C55),SUBSTITUTE(C55&amp;"",MID(1/2,2,1),"."),C55&amp;"")))),"(error value)")</f>
        <v/>
      </c>
      <c r="S55" s="50">
        <f>IF(R55="","","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"&amp;IFERROR(IF(AND(LEN(R55)-LEN(SUBSTITUTE(R55,"/",""))=1,ISNUMBER(FIND(" ",TRIM(LEFT(R55,FIND("/",R55)-1))))),LEFT(R55,FIND("/",R55)-1),R55),R55)&amp;" ")," "," "),"﻿"," "),"​"," "),"⁠"," ")," "," ")," "," "),CHAR(9)," "),CHAR(10)," "),CHAR(13)," "),"−","-"),"–","-"),"—","-"),"LATITUDE"," "),"LONGITUDE"," "),"COORDINATES"," "),"COORDS"," "),"NORTH"," N "),"SOUTH"," S "),"EAST"," E "),"WEST"," W "),"DEGREES"," "),"DEG"," "),"GPS"," "),"LONG"," "),"LNG"," "),"LON"," "),"LAT"," ")," AND "," "),"&amp;"," ")&amp;" ")</f>
        <v/>
      </c>
      <c r="T55" s="50">
        <f>IF(S55="","",IF(LEN(S55)-LEN(SUBSTITUTE(S55,".",""))&gt;0,SUBSTITUTE(S55,","," "),IF(LEN(S55)-LEN(SUBSTITUTE(S55,",",""))=3,SUBSTITUTE(SUBSTITUTE(S55,",",";",2),",","."),IF(LEN(S55)-LEN(SUBSTITUTE(S55,",",""))=2,SUBSTITUTE(S55,",","."),SUBSTITUTE(S55,","," ")))))</f>
        <v/>
      </c>
      <c r="U55" s="50">
        <f>IF(ISNUMBER(FIND("S",T55)),-1,IF(ISNUMBER(FIND("N",T55)),1,0))</f>
        <v/>
      </c>
      <c r="V55" s="50">
        <f>IF(ISNUMBER(FIND("W",T55)),-1,IF(ISNUMBER(FIND("E",T55)),1,0))</f>
        <v/>
      </c>
      <c r="W55" s="50">
        <f>AND(MIN(IFERROR(FIND("N",T55),999),IFERROR(FIND("S",T55),999))&lt;999,MIN(IFERROR(FIND("E",T55),999),IFERROR(FIND("W",T55),999))&lt;999,MIN(IFERROR(FIND("E",T55),999),IFERROR(FIND("W",T55),999))&lt;MIN(IFERROR(FIND("N",T55),999),IFERROR(FIND("S",T55),999)))</f>
        <v/>
      </c>
      <c r="X55" s="50">
        <f>IF(T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 "),"º"," "),"˚"," "),"'"," "),CHAR(34)," "),"′"," "),"’"," "),"‘"," "),"″"," "),"”"," "),"“"," "),"("," "),")"," "),"["," "),"]"," "),"{"," "),"}"," "),";"," "),"|"," "),"/"," "),"\"," "),":"," "),"="," "),"*"," "),","," "),"N"," "),"S"," "),"E"," "),"W"," "),"_"," ")))</f>
        <v/>
      </c>
      <c r="Y55" s="50">
        <f>IF(X55="","",SUBSTITUTE(SUBSTITUTE(SUBSTITUTE(SUBSTITUTE(SUBSTITUTE(SUBSTITUTE(SUBSTITUTE(SUBSTITUTE(SUBSTITUTE(SUBSTITUTE(SUBSTITUTE(SUBSTITUTE(SUBSTITUTE(X55,"0",""),"1",""),"2",""),"3",""),"4",""),"5",""),"6",""),"7",""),"8",""),"9",""),".",""),"-","")," ",""))</f>
        <v/>
      </c>
      <c r="Z55" s="50">
        <f>IF(X55="",0,LEN(X55)-LEN(SUBSTITUTE(X55," ",""))+1)</f>
        <v/>
      </c>
      <c r="AA55" s="50">
        <f>IF(Z55&lt;1,"",IFERROR(VALUE(SUBSTITUTE(TRIM(MID(SUBSTITUTE(X55," ",REPT(" ",60)),1,60)),".",MID(1/2,2,1))),""))</f>
        <v/>
      </c>
      <c r="AB55" s="50">
        <f>IF(Z55&lt;2,"",IFERROR(VALUE(SUBSTITUTE(TRIM(MID(SUBSTITUTE(X55," ",REPT(" ",60)),61,60)),".",MID(1/2,2,1))),""))</f>
        <v/>
      </c>
      <c r="AC55" s="50">
        <f>IF(Z55&lt;3,"",IFERROR(VALUE(SUBSTITUTE(TRIM(MID(SUBSTITUTE(X55," ",REPT(" ",60)),121,60)),".",MID(1/2,2,1))),""))</f>
        <v/>
      </c>
      <c r="AD55" s="50">
        <f>IF(Z55&lt;4,"",IFERROR(VALUE(SUBSTITUTE(TRIM(MID(SUBSTITUTE(X55," ",REPT(" ",60)),181,60)),".",MID(1/2,2,1))),""))</f>
        <v/>
      </c>
      <c r="AE55" s="50">
        <f>IF(Z55&lt;5,"",IFERROR(VALUE(SUBSTITUTE(TRIM(MID(SUBSTITUTE(X55," ",REPT(" ",60)),241,60)),".",MID(1/2,2,1))),""))</f>
        <v/>
      </c>
      <c r="AF55" s="50">
        <f>IF(Z55&lt;6,"",IFERROR(VALUE(SUBSTITUTE(TRIM(MID(SUBSTITUTE(X55," ",REPT(" ",60)),301,60)),".",MID(1/2,2,1))),""))</f>
        <v/>
      </c>
      <c r="AG55" s="50">
        <f>IFERROR(IF(Z55=2,AA55,IF(Z55=4,IF(AA55&lt;0,-1,1)*(ABS(AA55)+AB55/60),IF(Z55=6,IF(AA55&lt;0,-1,1)*(ABS(AA55)+AB55/60+AC55/3600),""))),"")</f>
        <v/>
      </c>
      <c r="AH55" s="50">
        <f>IFERROR(IF(Z55=2,AB55,IF(Z55=4,IF(AC55&lt;0,-1,1)*(ABS(AC55)+AD55/60),IF(Z55=6,IF(AD55&lt;0,-1,1)*(ABS(AD55)+AE55/60+AF55/3600),""))),"")</f>
        <v/>
      </c>
      <c r="AI55" s="50">
        <f>IF(W55,AH55,AG55)</f>
        <v/>
      </c>
      <c r="AJ55" s="50">
        <f>IF(W55,AG55,AH55)</f>
        <v/>
      </c>
      <c r="AK55" s="50">
        <f>IFERROR(IF(U55=0,AI55,U55*ABS(AI55)),"")</f>
        <v/>
      </c>
      <c r="AL55" s="50">
        <f>IFERROR(IF(V55=0,AJ55,V55*ABS(AJ55)),"")</f>
        <v/>
      </c>
      <c r="AM55" s="50">
        <f>IFERROR(AND(U55=0,V55=0,ABS(AK55)&gt;90,ABS(AK55)&lt;=180,ABS(AL55)&lt;=90),FALSE)</f>
        <v/>
      </c>
      <c r="AN55" s="50">
        <f>IF(AM55,AL55,AK55)</f>
        <v/>
      </c>
      <c r="AO55" s="50">
        <f>IF(AM55,AK55,AL55)</f>
        <v/>
      </c>
      <c r="AP55" s="50">
        <f>IF(R55="","",IF(Y55&lt;&gt;"","Contains words or symbols that aren't part of a coordinate.",IF(NOT(OR(Z55=2,Z55=4,Z55=6)),"Couldn't find a latitude and a longitude ("&amp;Z55&amp;IF(Z55=1," number"," numbers")&amp;" found).",IF(COUNT(AA55:AF55)&lt;&gt;Z55,"Some of the numbers couldn't be read.",IF(OR(AND(Z55=4,OR(AB55&lt;0,AB55&gt;=60,AD55&lt;0,AD55&gt;=60)),AND(Z55=6,OR(AB55&lt;0,AB55&gt;=60,AC55&lt;0,AC55&gt;=60,AE55&lt;0,AE55&gt;=60,AF55&lt;0,AF55&gt;=60))),"Minutes and seconds must be between 0 and 60.",IF(OR(ABS(AN55)&gt;90,ABS(AO55)&gt;180),"Out of range: latitude must be between -90 and 90, and longitude between -180 and 180.",""))))))</f>
        <v/>
      </c>
    </row>
    <row r="56">
      <c r="B56" s="44" t="n"/>
      <c r="C56" s="44" t="n"/>
      <c r="D56" s="45">
        <f>IF(R56="","",IF(AP56&lt;&gt;"","NOT VALID GPS COORDINATES",IF(O56="NO CONNECTION","NO CONNECTION",IF(E56="","NOT FOUND",IF(OR(AM56,AND(AN56=0,AO56=0)),"CONVERTED – PLEASE CHECK","CONVERTED")))))</f>
        <v/>
      </c>
      <c r="E56" s="45">
        <f>IF(OR(O56="",O56="NO CONNECTION"),"",IFERROR(_xlfn.FILTERXML(O56,"//local/territory")&amp;" "&amp;_xlfn.FILTERXML(O56,"//local/mapcode"),IFERROR(_xlfn.FILTERXML(O56,"//international/mapcode"),"")))</f>
        <v/>
      </c>
      <c r="F56" s="46">
        <f>IF(E56="","",IFERROR(_xlfn.FILTERXML(O56,"//local/territory"),""))</f>
        <v/>
      </c>
      <c r="G56" s="46">
        <f>IF(E56="","",IFERROR(_xlfn.FILTERXML(O56,"//local/mapcode"),""))</f>
        <v/>
      </c>
      <c r="H56" s="46">
        <f>IF(E56="","",IFERROR(_xlfn.FILTERXML(O56,"//international/mapcode"),""))</f>
        <v/>
      </c>
      <c r="I56" s="46">
        <f>IF(E56="","",IFERROR(HYPERLINK("https://www.mymapcodes.com/go/?t="&amp;IF(G56&lt;&gt;"",F56,"AAA")&amp;"&amp;ma="&amp;LEFT(IF(G56&lt;&gt;"",G56,H56),FIND(".",IF(G56&lt;&gt;"",G56,H56))-1)&amp;"&amp;mb="&amp;MID(IF(G56&lt;&gt;"",G56,H56),FIND(".",IF(G56&lt;&gt;"",G56,H56))+1,99),"Open on MyMapcodes →"),""))</f>
        <v/>
      </c>
      <c r="J56" s="47">
        <f>IF(OR(R56="",AP56&lt;&gt;""),"",ROUND(AN56,6))</f>
        <v/>
      </c>
      <c r="K56" s="47">
        <f>IF(OR(R56="",AP56&lt;&gt;""),"",ROUND(AO56,6))</f>
        <v/>
      </c>
      <c r="L56" s="48">
        <f>IF(R56="","",IF(AP56&lt;&gt;"",AP56,IF(O56="NO CONNECTION","Excel couldn't reach the mapcode service. Click the REFRESH RESULTS box just above the table.",IF(E56="","The mapcode service didn't return a mapcode for this point.",IF(AM56,"Latitude and longitude seemed to be the wrong way round, so they've been swapped. Please check.",IF(AND(AN56=0,AO56=0),"0, 0 is in the sea off West Africa. Please check this is the location you meant.",IF(W56,"Longitude came first, so the order has been switched.",IF(Z56=6,"Converted from degrees, minutes and seconds.",IF(Z56=4,"Converted from degrees and decimal minutes.","")))))))))</f>
        <v/>
      </c>
      <c r="N56" s="49">
        <f>IF(J56="","",MapcodeAPI&amp;"codes/"&amp;SUBSTITUTE(J56&amp;"",MID(1/2,2,1),".")&amp;","&amp;SUBSTITUTE(K56&amp;"",MID(1/2,2,1),"."))&amp;LEFT($B$13,0)</f>
        <v/>
      </c>
      <c r="O56" s="49">
        <f>IF(N56="","",IFERROR(_xlfn.WEBSERVICE(N56),IF(MapcodeAPIBackup="","NO CONNECTION",IFERROR(_xlfn.WEBSERVICE(MapcodeAPIBackup&amp;MID(N56,LEN(MapcodeAPI)+1,999)),"NO CONNECTION"))))</f>
        <v/>
      </c>
      <c r="P56" t="inlineStr">
        <is>
          <t xml:space="preserve"> </t>
        </is>
      </c>
      <c r="R56" s="50">
        <f>IFERROR(IF(AND(TRIM(B56&amp;"")="",TRIM(C56&amp;"")=""),"",TRIM(IF(ISNUMBER(B56),SUBSTITUTE(B56&amp;"",MID(1/2,2,1),"."),B56&amp;"")&amp;IF(TRIM(C56&amp;"")="",""," | "&amp;IF(ISNUMBER(C56),SUBSTITUTE(C56&amp;"",MID(1/2,2,1),"."),C56&amp;"")))),"(error value)")</f>
        <v/>
      </c>
      <c r="S56" s="50">
        <f>IF(R56="","","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"&amp;IFERROR(IF(AND(LEN(R56)-LEN(SUBSTITUTE(R56,"/",""))=1,ISNUMBER(FIND(" ",TRIM(LEFT(R56,FIND("/",R56)-1))))),LEFT(R56,FIND("/",R56)-1),R56),R56)&amp;" ")," "," "),"﻿"," "),"​"," "),"⁠"," ")," "," ")," "," "),CHAR(9)," "),CHAR(10)," "),CHAR(13)," "),"−","-"),"–","-"),"—","-"),"LATITUDE"," "),"LONGITUDE"," "),"COORDINATES"," "),"COORDS"," "),"NORTH"," N "),"SOUTH"," S "),"EAST"," E "),"WEST"," W "),"DEGREES"," "),"DEG"," "),"GPS"," "),"LONG"," "),"LNG"," "),"LON"," "),"LAT"," ")," AND "," "),"&amp;"," ")&amp;" ")</f>
        <v/>
      </c>
      <c r="T56" s="50">
        <f>IF(S56="","",IF(LEN(S56)-LEN(SUBSTITUTE(S56,".",""))&gt;0,SUBSTITUTE(S56,","," "),IF(LEN(S56)-LEN(SUBSTITUTE(S56,",",""))=3,SUBSTITUTE(SUBSTITUTE(S56,",",";",2),",","."),IF(LEN(S56)-LEN(SUBSTITUTE(S56,",",""))=2,SUBSTITUTE(S56,",","."),SUBSTITUTE(S56,","," ")))))</f>
        <v/>
      </c>
      <c r="U56" s="50">
        <f>IF(ISNUMBER(FIND("S",T56)),-1,IF(ISNUMBER(FIND("N",T56)),1,0))</f>
        <v/>
      </c>
      <c r="V56" s="50">
        <f>IF(ISNUMBER(FIND("W",T56)),-1,IF(ISNUMBER(FIND("E",T56)),1,0))</f>
        <v/>
      </c>
      <c r="W56" s="50">
        <f>AND(MIN(IFERROR(FIND("N",T56),999),IFERROR(FIND("S",T56),999))&lt;999,MIN(IFERROR(FIND("E",T56),999),IFERROR(FIND("W",T56),999))&lt;999,MIN(IFERROR(FIND("E",T56),999),IFERROR(FIND("W",T56),999))&lt;MIN(IFERROR(FIND("N",T56),999),IFERROR(FIND("S",T56),999)))</f>
        <v/>
      </c>
      <c r="X56" s="50">
        <f>IF(T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 "),"º"," "),"˚"," "),"'"," "),CHAR(34)," "),"′"," "),"’"," "),"‘"," "),"″"," "),"”"," "),"“"," "),"("," "),")"," "),"["," "),"]"," "),"{"," "),"}"," "),";"," "),"|"," "),"/"," "),"\"," "),":"," "),"="," "),"*"," "),","," "),"N"," "),"S"," "),"E"," "),"W"," "),"_"," ")))</f>
        <v/>
      </c>
      <c r="Y56" s="50">
        <f>IF(X56="","",SUBSTITUTE(SUBSTITUTE(SUBSTITUTE(SUBSTITUTE(SUBSTITUTE(SUBSTITUTE(SUBSTITUTE(SUBSTITUTE(SUBSTITUTE(SUBSTITUTE(SUBSTITUTE(SUBSTITUTE(SUBSTITUTE(X56,"0",""),"1",""),"2",""),"3",""),"4",""),"5",""),"6",""),"7",""),"8",""),"9",""),".",""),"-","")," ",""))</f>
        <v/>
      </c>
      <c r="Z56" s="50">
        <f>IF(X56="",0,LEN(X56)-LEN(SUBSTITUTE(X56," ",""))+1)</f>
        <v/>
      </c>
      <c r="AA56" s="50">
        <f>IF(Z56&lt;1,"",IFERROR(VALUE(SUBSTITUTE(TRIM(MID(SUBSTITUTE(X56," ",REPT(" ",60)),1,60)),".",MID(1/2,2,1))),""))</f>
        <v/>
      </c>
      <c r="AB56" s="50">
        <f>IF(Z56&lt;2,"",IFERROR(VALUE(SUBSTITUTE(TRIM(MID(SUBSTITUTE(X56," ",REPT(" ",60)),61,60)),".",MID(1/2,2,1))),""))</f>
        <v/>
      </c>
      <c r="AC56" s="50">
        <f>IF(Z56&lt;3,"",IFERROR(VALUE(SUBSTITUTE(TRIM(MID(SUBSTITUTE(X56," ",REPT(" ",60)),121,60)),".",MID(1/2,2,1))),""))</f>
        <v/>
      </c>
      <c r="AD56" s="50">
        <f>IF(Z56&lt;4,"",IFERROR(VALUE(SUBSTITUTE(TRIM(MID(SUBSTITUTE(X56," ",REPT(" ",60)),181,60)),".",MID(1/2,2,1))),""))</f>
        <v/>
      </c>
      <c r="AE56" s="50">
        <f>IF(Z56&lt;5,"",IFERROR(VALUE(SUBSTITUTE(TRIM(MID(SUBSTITUTE(X56," ",REPT(" ",60)),241,60)),".",MID(1/2,2,1))),""))</f>
        <v/>
      </c>
      <c r="AF56" s="50">
        <f>IF(Z56&lt;6,"",IFERROR(VALUE(SUBSTITUTE(TRIM(MID(SUBSTITUTE(X56," ",REPT(" ",60)),301,60)),".",MID(1/2,2,1))),""))</f>
        <v/>
      </c>
      <c r="AG56" s="50">
        <f>IFERROR(IF(Z56=2,AA56,IF(Z56=4,IF(AA56&lt;0,-1,1)*(ABS(AA56)+AB56/60),IF(Z56=6,IF(AA56&lt;0,-1,1)*(ABS(AA56)+AB56/60+AC56/3600),""))),"")</f>
        <v/>
      </c>
      <c r="AH56" s="50">
        <f>IFERROR(IF(Z56=2,AB56,IF(Z56=4,IF(AC56&lt;0,-1,1)*(ABS(AC56)+AD56/60),IF(Z56=6,IF(AD56&lt;0,-1,1)*(ABS(AD56)+AE56/60+AF56/3600),""))),"")</f>
        <v/>
      </c>
      <c r="AI56" s="50">
        <f>IF(W56,AH56,AG56)</f>
        <v/>
      </c>
      <c r="AJ56" s="50">
        <f>IF(W56,AG56,AH56)</f>
        <v/>
      </c>
      <c r="AK56" s="50">
        <f>IFERROR(IF(U56=0,AI56,U56*ABS(AI56)),"")</f>
        <v/>
      </c>
      <c r="AL56" s="50">
        <f>IFERROR(IF(V56=0,AJ56,V56*ABS(AJ56)),"")</f>
        <v/>
      </c>
      <c r="AM56" s="50">
        <f>IFERROR(AND(U56=0,V56=0,ABS(AK56)&gt;90,ABS(AK56)&lt;=180,ABS(AL56)&lt;=90),FALSE)</f>
        <v/>
      </c>
      <c r="AN56" s="50">
        <f>IF(AM56,AL56,AK56)</f>
        <v/>
      </c>
      <c r="AO56" s="50">
        <f>IF(AM56,AK56,AL56)</f>
        <v/>
      </c>
      <c r="AP56" s="50">
        <f>IF(R56="","",IF(Y56&lt;&gt;"","Contains words or symbols that aren't part of a coordinate.",IF(NOT(OR(Z56=2,Z56=4,Z56=6)),"Couldn't find a latitude and a longitude ("&amp;Z56&amp;IF(Z56=1," number"," numbers")&amp;" found).",IF(COUNT(AA56:AF56)&lt;&gt;Z56,"Some of the numbers couldn't be read.",IF(OR(AND(Z56=4,OR(AB56&lt;0,AB56&gt;=60,AD56&lt;0,AD56&gt;=60)),AND(Z56=6,OR(AB56&lt;0,AB56&gt;=60,AC56&lt;0,AC56&gt;=60,AE56&lt;0,AE56&gt;=60,AF56&lt;0,AF56&gt;=60))),"Minutes and seconds must be between 0 and 60.",IF(OR(ABS(AN56)&gt;90,ABS(AO56)&gt;180),"Out of range: latitude must be between -90 and 90, and longitude between -180 and 180.",""))))))</f>
        <v/>
      </c>
    </row>
    <row r="57">
      <c r="B57" s="44" t="n"/>
      <c r="C57" s="44" t="n"/>
      <c r="D57" s="45">
        <f>IF(R57="","",IF(AP57&lt;&gt;"","NOT VALID GPS COORDINATES",IF(O57="NO CONNECTION","NO CONNECTION",IF(E57="","NOT FOUND",IF(OR(AM57,AND(AN57=0,AO57=0)),"CONVERTED – PLEASE CHECK","CONVERTED")))))</f>
        <v/>
      </c>
      <c r="E57" s="45">
        <f>IF(OR(O57="",O57="NO CONNECTION"),"",IFERROR(_xlfn.FILTERXML(O57,"//local/territory")&amp;" "&amp;_xlfn.FILTERXML(O57,"//local/mapcode"),IFERROR(_xlfn.FILTERXML(O57,"//international/mapcode"),"")))</f>
        <v/>
      </c>
      <c r="F57" s="46">
        <f>IF(E57="","",IFERROR(_xlfn.FILTERXML(O57,"//local/territory"),""))</f>
        <v/>
      </c>
      <c r="G57" s="46">
        <f>IF(E57="","",IFERROR(_xlfn.FILTERXML(O57,"//local/mapcode"),""))</f>
        <v/>
      </c>
      <c r="H57" s="46">
        <f>IF(E57="","",IFERROR(_xlfn.FILTERXML(O57,"//international/mapcode"),""))</f>
        <v/>
      </c>
      <c r="I57" s="46">
        <f>IF(E57="","",IFERROR(HYPERLINK("https://www.mymapcodes.com/go/?t="&amp;IF(G57&lt;&gt;"",F57,"AAA")&amp;"&amp;ma="&amp;LEFT(IF(G57&lt;&gt;"",G57,H57),FIND(".",IF(G57&lt;&gt;"",G57,H57))-1)&amp;"&amp;mb="&amp;MID(IF(G57&lt;&gt;"",G57,H57),FIND(".",IF(G57&lt;&gt;"",G57,H57))+1,99),"Open on MyMapcodes →"),""))</f>
        <v/>
      </c>
      <c r="J57" s="47">
        <f>IF(OR(R57="",AP57&lt;&gt;""),"",ROUND(AN57,6))</f>
        <v/>
      </c>
      <c r="K57" s="47">
        <f>IF(OR(R57="",AP57&lt;&gt;""),"",ROUND(AO57,6))</f>
        <v/>
      </c>
      <c r="L57" s="48">
        <f>IF(R57="","",IF(AP57&lt;&gt;"",AP57,IF(O57="NO CONNECTION","Excel couldn't reach the mapcode service. Click the REFRESH RESULTS box just above the table.",IF(E57="","The mapcode service didn't return a mapcode for this point.",IF(AM57,"Latitude and longitude seemed to be the wrong way round, so they've been swapped. Please check.",IF(AND(AN57=0,AO57=0),"0, 0 is in the sea off West Africa. Please check this is the location you meant.",IF(W57,"Longitude came first, so the order has been switched.",IF(Z57=6,"Converted from degrees, minutes and seconds.",IF(Z57=4,"Converted from degrees and decimal minutes.","")))))))))</f>
        <v/>
      </c>
      <c r="N57" s="49">
        <f>IF(J57="","",MapcodeAPI&amp;"codes/"&amp;SUBSTITUTE(J57&amp;"",MID(1/2,2,1),".")&amp;","&amp;SUBSTITUTE(K57&amp;"",MID(1/2,2,1),"."))&amp;LEFT($B$13,0)</f>
        <v/>
      </c>
      <c r="O57" s="49">
        <f>IF(N57="","",IFERROR(_xlfn.WEBSERVICE(N57),IF(MapcodeAPIBackup="","NO CONNECTION",IFERROR(_xlfn.WEBSERVICE(MapcodeAPIBackup&amp;MID(N57,LEN(MapcodeAPI)+1,999)),"NO CONNECTION"))))</f>
        <v/>
      </c>
      <c r="P57" t="inlineStr">
        <is>
          <t xml:space="preserve"> </t>
        </is>
      </c>
      <c r="R57" s="50">
        <f>IFERROR(IF(AND(TRIM(B57&amp;"")="",TRIM(C57&amp;"")=""),"",TRIM(IF(ISNUMBER(B57),SUBSTITUTE(B57&amp;"",MID(1/2,2,1),"."),B57&amp;"")&amp;IF(TRIM(C57&amp;"")="",""," | "&amp;IF(ISNUMBER(C57),SUBSTITUTE(C57&amp;"",MID(1/2,2,1),"."),C57&amp;"")))),"(error value)")</f>
        <v/>
      </c>
      <c r="S57" s="50">
        <f>IF(R57="","","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"&amp;IFERROR(IF(AND(LEN(R57)-LEN(SUBSTITUTE(R57,"/",""))=1,ISNUMBER(FIND(" ",TRIM(LEFT(R57,FIND("/",R57)-1))))),LEFT(R57,FIND("/",R57)-1),R57),R57)&amp;" ")," "," "),"﻿"," "),"​"," "),"⁠"," ")," "," ")," "," "),CHAR(9)," "),CHAR(10)," "),CHAR(13)," "),"−","-"),"–","-"),"—","-"),"LATITUDE"," "),"LONGITUDE"," "),"COORDINATES"," "),"COORDS"," "),"NORTH"," N "),"SOUTH"," S "),"EAST"," E "),"WEST"," W "),"DEGREES"," "),"DEG"," "),"GPS"," "),"LONG"," "),"LNG"," "),"LON"," "),"LAT"," ")," AND "," "),"&amp;"," ")&amp;" ")</f>
        <v/>
      </c>
      <c r="T57" s="50">
        <f>IF(S57="","",IF(LEN(S57)-LEN(SUBSTITUTE(S57,".",""))&gt;0,SUBSTITUTE(S57,","," "),IF(LEN(S57)-LEN(SUBSTITUTE(S57,",",""))=3,SUBSTITUTE(SUBSTITUTE(S57,",",";",2),",","."),IF(LEN(S57)-LEN(SUBSTITUTE(S57,",",""))=2,SUBSTITUTE(S57,",","."),SUBSTITUTE(S57,","," ")))))</f>
        <v/>
      </c>
      <c r="U57" s="50">
        <f>IF(ISNUMBER(FIND("S",T57)),-1,IF(ISNUMBER(FIND("N",T57)),1,0))</f>
        <v/>
      </c>
      <c r="V57" s="50">
        <f>IF(ISNUMBER(FIND("W",T57)),-1,IF(ISNUMBER(FIND("E",T57)),1,0))</f>
        <v/>
      </c>
      <c r="W57" s="50">
        <f>AND(MIN(IFERROR(FIND("N",T57),999),IFERROR(FIND("S",T57),999))&lt;999,MIN(IFERROR(FIND("E",T57),999),IFERROR(FIND("W",T57),999))&lt;999,MIN(IFERROR(FIND("E",T57),999),IFERROR(FIND("W",T57),999))&lt;MIN(IFERROR(FIND("N",T57),999),IFERROR(FIND("S",T57),999)))</f>
        <v/>
      </c>
      <c r="X57" s="50">
        <f>IF(T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 "),"º"," "),"˚"," "),"'"," "),CHAR(34)," "),"′"," "),"’"," "),"‘"," "),"″"," "),"”"," "),"“"," "),"("," "),")"," "),"["," "),"]"," "),"{"," "),"}"," "),";"," "),"|"," "),"/"," "),"\"," "),":"," "),"="," "),"*"," "),","," "),"N"," "),"S"," "),"E"," "),"W"," "),"_"," ")))</f>
        <v/>
      </c>
      <c r="Y57" s="50">
        <f>IF(X57="","",SUBSTITUTE(SUBSTITUTE(SUBSTITUTE(SUBSTITUTE(SUBSTITUTE(SUBSTITUTE(SUBSTITUTE(SUBSTITUTE(SUBSTITUTE(SUBSTITUTE(SUBSTITUTE(SUBSTITUTE(SUBSTITUTE(X57,"0",""),"1",""),"2",""),"3",""),"4",""),"5",""),"6",""),"7",""),"8",""),"9",""),".",""),"-","")," ",""))</f>
        <v/>
      </c>
      <c r="Z57" s="50">
        <f>IF(X57="",0,LEN(X57)-LEN(SUBSTITUTE(X57," ",""))+1)</f>
        <v/>
      </c>
      <c r="AA57" s="50">
        <f>IF(Z57&lt;1,"",IFERROR(VALUE(SUBSTITUTE(TRIM(MID(SUBSTITUTE(X57," ",REPT(" ",60)),1,60)),".",MID(1/2,2,1))),""))</f>
        <v/>
      </c>
      <c r="AB57" s="50">
        <f>IF(Z57&lt;2,"",IFERROR(VALUE(SUBSTITUTE(TRIM(MID(SUBSTITUTE(X57," ",REPT(" ",60)),61,60)),".",MID(1/2,2,1))),""))</f>
        <v/>
      </c>
      <c r="AC57" s="50">
        <f>IF(Z57&lt;3,"",IFERROR(VALUE(SUBSTITUTE(TRIM(MID(SUBSTITUTE(X57," ",REPT(" ",60)),121,60)),".",MID(1/2,2,1))),""))</f>
        <v/>
      </c>
      <c r="AD57" s="50">
        <f>IF(Z57&lt;4,"",IFERROR(VALUE(SUBSTITUTE(TRIM(MID(SUBSTITUTE(X57," ",REPT(" ",60)),181,60)),".",MID(1/2,2,1))),""))</f>
        <v/>
      </c>
      <c r="AE57" s="50">
        <f>IF(Z57&lt;5,"",IFERROR(VALUE(SUBSTITUTE(TRIM(MID(SUBSTITUTE(X57," ",REPT(" ",60)),241,60)),".",MID(1/2,2,1))),""))</f>
        <v/>
      </c>
      <c r="AF57" s="50">
        <f>IF(Z57&lt;6,"",IFERROR(VALUE(SUBSTITUTE(TRIM(MID(SUBSTITUTE(X57," ",REPT(" ",60)),301,60)),".",MID(1/2,2,1))),""))</f>
        <v/>
      </c>
      <c r="AG57" s="50">
        <f>IFERROR(IF(Z57=2,AA57,IF(Z57=4,IF(AA57&lt;0,-1,1)*(ABS(AA57)+AB57/60),IF(Z57=6,IF(AA57&lt;0,-1,1)*(ABS(AA57)+AB57/60+AC57/3600),""))),"")</f>
        <v/>
      </c>
      <c r="AH57" s="50">
        <f>IFERROR(IF(Z57=2,AB57,IF(Z57=4,IF(AC57&lt;0,-1,1)*(ABS(AC57)+AD57/60),IF(Z57=6,IF(AD57&lt;0,-1,1)*(ABS(AD57)+AE57/60+AF57/3600),""))),"")</f>
        <v/>
      </c>
      <c r="AI57" s="50">
        <f>IF(W57,AH57,AG57)</f>
        <v/>
      </c>
      <c r="AJ57" s="50">
        <f>IF(W57,AG57,AH57)</f>
        <v/>
      </c>
      <c r="AK57" s="50">
        <f>IFERROR(IF(U57=0,AI57,U57*ABS(AI57)),"")</f>
        <v/>
      </c>
      <c r="AL57" s="50">
        <f>IFERROR(IF(V57=0,AJ57,V57*ABS(AJ57)),"")</f>
        <v/>
      </c>
      <c r="AM57" s="50">
        <f>IFERROR(AND(U57=0,V57=0,ABS(AK57)&gt;90,ABS(AK57)&lt;=180,ABS(AL57)&lt;=90),FALSE)</f>
        <v/>
      </c>
      <c r="AN57" s="50">
        <f>IF(AM57,AL57,AK57)</f>
        <v/>
      </c>
      <c r="AO57" s="50">
        <f>IF(AM57,AK57,AL57)</f>
        <v/>
      </c>
      <c r="AP57" s="50">
        <f>IF(R57="","",IF(Y57&lt;&gt;"","Contains words or symbols that aren't part of a coordinate.",IF(NOT(OR(Z57=2,Z57=4,Z57=6)),"Couldn't find a latitude and a longitude ("&amp;Z57&amp;IF(Z57=1," number"," numbers")&amp;" found).",IF(COUNT(AA57:AF57)&lt;&gt;Z57,"Some of the numbers couldn't be read.",IF(OR(AND(Z57=4,OR(AB57&lt;0,AB57&gt;=60,AD57&lt;0,AD57&gt;=60)),AND(Z57=6,OR(AB57&lt;0,AB57&gt;=60,AC57&lt;0,AC57&gt;=60,AE57&lt;0,AE57&gt;=60,AF57&lt;0,AF57&gt;=60))),"Minutes and seconds must be between 0 and 60.",IF(OR(ABS(AN57)&gt;90,ABS(AO57)&gt;180),"Out of range: latitude must be between -90 and 90, and longitude between -180 and 180.",""))))))</f>
        <v/>
      </c>
    </row>
    <row r="58">
      <c r="B58" s="44" t="n"/>
      <c r="C58" s="44" t="n"/>
      <c r="D58" s="45">
        <f>IF(R58="","",IF(AP58&lt;&gt;"","NOT VALID GPS COORDINATES",IF(O58="NO CONNECTION","NO CONNECTION",IF(E58="","NOT FOUND",IF(OR(AM58,AND(AN58=0,AO58=0)),"CONVERTED – PLEASE CHECK","CONVERTED")))))</f>
        <v/>
      </c>
      <c r="E58" s="45">
        <f>IF(OR(O58="",O58="NO CONNECTION"),"",IFERROR(_xlfn.FILTERXML(O58,"//local/territory")&amp;" "&amp;_xlfn.FILTERXML(O58,"//local/mapcode"),IFERROR(_xlfn.FILTERXML(O58,"//international/mapcode"),"")))</f>
        <v/>
      </c>
      <c r="F58" s="46">
        <f>IF(E58="","",IFERROR(_xlfn.FILTERXML(O58,"//local/territory"),""))</f>
        <v/>
      </c>
      <c r="G58" s="46">
        <f>IF(E58="","",IFERROR(_xlfn.FILTERXML(O58,"//local/mapcode"),""))</f>
        <v/>
      </c>
      <c r="H58" s="46">
        <f>IF(E58="","",IFERROR(_xlfn.FILTERXML(O58,"//international/mapcode"),""))</f>
        <v/>
      </c>
      <c r="I58" s="46">
        <f>IF(E58="","",IFERROR(HYPERLINK("https://www.mymapcodes.com/go/?t="&amp;IF(G58&lt;&gt;"",F58,"AAA")&amp;"&amp;ma="&amp;LEFT(IF(G58&lt;&gt;"",G58,H58),FIND(".",IF(G58&lt;&gt;"",G58,H58))-1)&amp;"&amp;mb="&amp;MID(IF(G58&lt;&gt;"",G58,H58),FIND(".",IF(G58&lt;&gt;"",G58,H58))+1,99),"Open on MyMapcodes →"),""))</f>
        <v/>
      </c>
      <c r="J58" s="47">
        <f>IF(OR(R58="",AP58&lt;&gt;""),"",ROUND(AN58,6))</f>
        <v/>
      </c>
      <c r="K58" s="47">
        <f>IF(OR(R58="",AP58&lt;&gt;""),"",ROUND(AO58,6))</f>
        <v/>
      </c>
      <c r="L58" s="48">
        <f>IF(R58="","",IF(AP58&lt;&gt;"",AP58,IF(O58="NO CONNECTION","Excel couldn't reach the mapcode service. Click the REFRESH RESULTS box just above the table.",IF(E58="","The mapcode service didn't return a mapcode for this point.",IF(AM58,"Latitude and longitude seemed to be the wrong way round, so they've been swapped. Please check.",IF(AND(AN58=0,AO58=0),"0, 0 is in the sea off West Africa. Please check this is the location you meant.",IF(W58,"Longitude came first, so the order has been switched.",IF(Z58=6,"Converted from degrees, minutes and seconds.",IF(Z58=4,"Converted from degrees and decimal minutes.","")))))))))</f>
        <v/>
      </c>
      <c r="N58" s="49">
        <f>IF(J58="","",MapcodeAPI&amp;"codes/"&amp;SUBSTITUTE(J58&amp;"",MID(1/2,2,1),".")&amp;","&amp;SUBSTITUTE(K58&amp;"",MID(1/2,2,1),"."))&amp;LEFT($B$13,0)</f>
        <v/>
      </c>
      <c r="O58" s="49">
        <f>IF(N58="","",IFERROR(_xlfn.WEBSERVICE(N58),IF(MapcodeAPIBackup="","NO CONNECTION",IFERROR(_xlfn.WEBSERVICE(MapcodeAPIBackup&amp;MID(N58,LEN(MapcodeAPI)+1,999)),"NO CONNECTION"))))</f>
        <v/>
      </c>
      <c r="P58" t="inlineStr">
        <is>
          <t xml:space="preserve"> </t>
        </is>
      </c>
      <c r="R58" s="50">
        <f>IFERROR(IF(AND(TRIM(B58&amp;"")="",TRIM(C58&amp;"")=""),"",TRIM(IF(ISNUMBER(B58),SUBSTITUTE(B58&amp;"",MID(1/2,2,1),"."),B58&amp;"")&amp;IF(TRIM(C58&amp;"")="",""," | "&amp;IF(ISNUMBER(C58),SUBSTITUTE(C58&amp;"",MID(1/2,2,1),"."),C58&amp;"")))),"(error value)")</f>
        <v/>
      </c>
      <c r="S58" s="50">
        <f>IF(R58="","","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"&amp;IFERROR(IF(AND(LEN(R58)-LEN(SUBSTITUTE(R58,"/",""))=1,ISNUMBER(FIND(" ",TRIM(LEFT(R58,FIND("/",R58)-1))))),LEFT(R58,FIND("/",R58)-1),R58),R58)&amp;" ")," "," "),"﻿"," "),"​"," "),"⁠"," ")," "," ")," "," "),CHAR(9)," "),CHAR(10)," "),CHAR(13)," "),"−","-"),"–","-"),"—","-"),"LATITUDE"," "),"LONGITUDE"," "),"COORDINATES"," "),"COORDS"," "),"NORTH"," N "),"SOUTH"," S "),"EAST"," E "),"WEST"," W "),"DEGREES"," "),"DEG"," "),"GPS"," "),"LONG"," "),"LNG"," "),"LON"," "),"LAT"," ")," AND "," "),"&amp;"," ")&amp;" ")</f>
        <v/>
      </c>
      <c r="T58" s="50">
        <f>IF(S58="","",IF(LEN(S58)-LEN(SUBSTITUTE(S58,".",""))&gt;0,SUBSTITUTE(S58,","," "),IF(LEN(S58)-LEN(SUBSTITUTE(S58,",",""))=3,SUBSTITUTE(SUBSTITUTE(S58,",",";",2),",","."),IF(LEN(S58)-LEN(SUBSTITUTE(S58,",",""))=2,SUBSTITUTE(S58,",","."),SUBSTITUTE(S58,","," ")))))</f>
        <v/>
      </c>
      <c r="U58" s="50">
        <f>IF(ISNUMBER(FIND("S",T58)),-1,IF(ISNUMBER(FIND("N",T58)),1,0))</f>
        <v/>
      </c>
      <c r="V58" s="50">
        <f>IF(ISNUMBER(FIND("W",T58)),-1,IF(ISNUMBER(FIND("E",T58)),1,0))</f>
        <v/>
      </c>
      <c r="W58" s="50">
        <f>AND(MIN(IFERROR(FIND("N",T58),999),IFERROR(FIND("S",T58),999))&lt;999,MIN(IFERROR(FIND("E",T58),999),IFERROR(FIND("W",T58),999))&lt;999,MIN(IFERROR(FIND("E",T58),999),IFERROR(FIND("W",T58),999))&lt;MIN(IFERROR(FIND("N",T58),999),IFERROR(FIND("S",T58),999)))</f>
        <v/>
      </c>
      <c r="X58" s="50">
        <f>IF(T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 "),"º"," "),"˚"," "),"'"," "),CHAR(34)," "),"′"," "),"’"," "),"‘"," "),"″"," "),"”"," "),"“"," "),"("," "),")"," "),"["," "),"]"," "),"{"," "),"}"," "),";"," "),"|"," "),"/"," "),"\"," "),":"," "),"="," "),"*"," "),","," "),"N"," "),"S"," "),"E"," "),"W"," "),"_"," ")))</f>
        <v/>
      </c>
      <c r="Y58" s="50">
        <f>IF(X58="","",SUBSTITUTE(SUBSTITUTE(SUBSTITUTE(SUBSTITUTE(SUBSTITUTE(SUBSTITUTE(SUBSTITUTE(SUBSTITUTE(SUBSTITUTE(SUBSTITUTE(SUBSTITUTE(SUBSTITUTE(SUBSTITUTE(X58,"0",""),"1",""),"2",""),"3",""),"4",""),"5",""),"6",""),"7",""),"8",""),"9",""),".",""),"-","")," ",""))</f>
        <v/>
      </c>
      <c r="Z58" s="50">
        <f>IF(X58="",0,LEN(X58)-LEN(SUBSTITUTE(X58," ",""))+1)</f>
        <v/>
      </c>
      <c r="AA58" s="50">
        <f>IF(Z58&lt;1,"",IFERROR(VALUE(SUBSTITUTE(TRIM(MID(SUBSTITUTE(X58," ",REPT(" ",60)),1,60)),".",MID(1/2,2,1))),""))</f>
        <v/>
      </c>
      <c r="AB58" s="50">
        <f>IF(Z58&lt;2,"",IFERROR(VALUE(SUBSTITUTE(TRIM(MID(SUBSTITUTE(X58," ",REPT(" ",60)),61,60)),".",MID(1/2,2,1))),""))</f>
        <v/>
      </c>
      <c r="AC58" s="50">
        <f>IF(Z58&lt;3,"",IFERROR(VALUE(SUBSTITUTE(TRIM(MID(SUBSTITUTE(X58," ",REPT(" ",60)),121,60)),".",MID(1/2,2,1))),""))</f>
        <v/>
      </c>
      <c r="AD58" s="50">
        <f>IF(Z58&lt;4,"",IFERROR(VALUE(SUBSTITUTE(TRIM(MID(SUBSTITUTE(X58," ",REPT(" ",60)),181,60)),".",MID(1/2,2,1))),""))</f>
        <v/>
      </c>
      <c r="AE58" s="50">
        <f>IF(Z58&lt;5,"",IFERROR(VALUE(SUBSTITUTE(TRIM(MID(SUBSTITUTE(X58," ",REPT(" ",60)),241,60)),".",MID(1/2,2,1))),""))</f>
        <v/>
      </c>
      <c r="AF58" s="50">
        <f>IF(Z58&lt;6,"",IFERROR(VALUE(SUBSTITUTE(TRIM(MID(SUBSTITUTE(X58," ",REPT(" ",60)),301,60)),".",MID(1/2,2,1))),""))</f>
        <v/>
      </c>
      <c r="AG58" s="50">
        <f>IFERROR(IF(Z58=2,AA58,IF(Z58=4,IF(AA58&lt;0,-1,1)*(ABS(AA58)+AB58/60),IF(Z58=6,IF(AA58&lt;0,-1,1)*(ABS(AA58)+AB58/60+AC58/3600),""))),"")</f>
        <v/>
      </c>
      <c r="AH58" s="50">
        <f>IFERROR(IF(Z58=2,AB58,IF(Z58=4,IF(AC58&lt;0,-1,1)*(ABS(AC58)+AD58/60),IF(Z58=6,IF(AD58&lt;0,-1,1)*(ABS(AD58)+AE58/60+AF58/3600),""))),"")</f>
        <v/>
      </c>
      <c r="AI58" s="50">
        <f>IF(W58,AH58,AG58)</f>
        <v/>
      </c>
      <c r="AJ58" s="50">
        <f>IF(W58,AG58,AH58)</f>
        <v/>
      </c>
      <c r="AK58" s="50">
        <f>IFERROR(IF(U58=0,AI58,U58*ABS(AI58)),"")</f>
        <v/>
      </c>
      <c r="AL58" s="50">
        <f>IFERROR(IF(V58=0,AJ58,V58*ABS(AJ58)),"")</f>
        <v/>
      </c>
      <c r="AM58" s="50">
        <f>IFERROR(AND(U58=0,V58=0,ABS(AK58)&gt;90,ABS(AK58)&lt;=180,ABS(AL58)&lt;=90),FALSE)</f>
        <v/>
      </c>
      <c r="AN58" s="50">
        <f>IF(AM58,AL58,AK58)</f>
        <v/>
      </c>
      <c r="AO58" s="50">
        <f>IF(AM58,AK58,AL58)</f>
        <v/>
      </c>
      <c r="AP58" s="50">
        <f>IF(R58="","",IF(Y58&lt;&gt;"","Contains words or symbols that aren't part of a coordinate.",IF(NOT(OR(Z58=2,Z58=4,Z58=6)),"Couldn't find a latitude and a longitude ("&amp;Z58&amp;IF(Z58=1," number"," numbers")&amp;" found).",IF(COUNT(AA58:AF58)&lt;&gt;Z58,"Some of the numbers couldn't be read.",IF(OR(AND(Z58=4,OR(AB58&lt;0,AB58&gt;=60,AD58&lt;0,AD58&gt;=60)),AND(Z58=6,OR(AB58&lt;0,AB58&gt;=60,AC58&lt;0,AC58&gt;=60,AE58&lt;0,AE58&gt;=60,AF58&lt;0,AF58&gt;=60))),"Minutes and seconds must be between 0 and 60.",IF(OR(ABS(AN58)&gt;90,ABS(AO58)&gt;180),"Out of range: latitude must be between -90 and 90, and longitude between -180 and 180.",""))))))</f>
        <v/>
      </c>
    </row>
    <row r="59">
      <c r="B59" s="44" t="n"/>
      <c r="C59" s="44" t="n"/>
      <c r="D59" s="45">
        <f>IF(R59="","",IF(AP59&lt;&gt;"","NOT VALID GPS COORDINATES",IF(O59="NO CONNECTION","NO CONNECTION",IF(E59="","NOT FOUND",IF(OR(AM59,AND(AN59=0,AO59=0)),"CONVERTED – PLEASE CHECK","CONVERTED")))))</f>
        <v/>
      </c>
      <c r="E59" s="45">
        <f>IF(OR(O59="",O59="NO CONNECTION"),"",IFERROR(_xlfn.FILTERXML(O59,"//local/territory")&amp;" "&amp;_xlfn.FILTERXML(O59,"//local/mapcode"),IFERROR(_xlfn.FILTERXML(O59,"//international/mapcode"),"")))</f>
        <v/>
      </c>
      <c r="F59" s="46">
        <f>IF(E59="","",IFERROR(_xlfn.FILTERXML(O59,"//local/territory"),""))</f>
        <v/>
      </c>
      <c r="G59" s="46">
        <f>IF(E59="","",IFERROR(_xlfn.FILTERXML(O59,"//local/mapcode"),""))</f>
        <v/>
      </c>
      <c r="H59" s="46">
        <f>IF(E59="","",IFERROR(_xlfn.FILTERXML(O59,"//international/mapcode"),""))</f>
        <v/>
      </c>
      <c r="I59" s="46">
        <f>IF(E59="","",IFERROR(HYPERLINK("https://www.mymapcodes.com/go/?t="&amp;IF(G59&lt;&gt;"",F59,"AAA")&amp;"&amp;ma="&amp;LEFT(IF(G59&lt;&gt;"",G59,H59),FIND(".",IF(G59&lt;&gt;"",G59,H59))-1)&amp;"&amp;mb="&amp;MID(IF(G59&lt;&gt;"",G59,H59),FIND(".",IF(G59&lt;&gt;"",G59,H59))+1,99),"Open on MyMapcodes →"),""))</f>
        <v/>
      </c>
      <c r="J59" s="47">
        <f>IF(OR(R59="",AP59&lt;&gt;""),"",ROUND(AN59,6))</f>
        <v/>
      </c>
      <c r="K59" s="47">
        <f>IF(OR(R59="",AP59&lt;&gt;""),"",ROUND(AO59,6))</f>
        <v/>
      </c>
      <c r="L59" s="48">
        <f>IF(R59="","",IF(AP59&lt;&gt;"",AP59,IF(O59="NO CONNECTION","Excel couldn't reach the mapcode service. Click the REFRESH RESULTS box just above the table.",IF(E59="","The mapcode service didn't return a mapcode for this point.",IF(AM59,"Latitude and longitude seemed to be the wrong way round, so they've been swapped. Please check.",IF(AND(AN59=0,AO59=0),"0, 0 is in the sea off West Africa. Please check this is the location you meant.",IF(W59,"Longitude came first, so the order has been switched.",IF(Z59=6,"Converted from degrees, minutes and seconds.",IF(Z59=4,"Converted from degrees and decimal minutes.","")))))))))</f>
        <v/>
      </c>
      <c r="N59" s="49">
        <f>IF(J59="","",MapcodeAPI&amp;"codes/"&amp;SUBSTITUTE(J59&amp;"",MID(1/2,2,1),".")&amp;","&amp;SUBSTITUTE(K59&amp;"",MID(1/2,2,1),"."))&amp;LEFT($B$13,0)</f>
        <v/>
      </c>
      <c r="O59" s="49">
        <f>IF(N59="","",IFERROR(_xlfn.WEBSERVICE(N59),IF(MapcodeAPIBackup="","NO CONNECTION",IFERROR(_xlfn.WEBSERVICE(MapcodeAPIBackup&amp;MID(N59,LEN(MapcodeAPI)+1,999)),"NO CONNECTION"))))</f>
        <v/>
      </c>
      <c r="P59" t="inlineStr">
        <is>
          <t xml:space="preserve"> </t>
        </is>
      </c>
      <c r="R59" s="50">
        <f>IFERROR(IF(AND(TRIM(B59&amp;"")="",TRIM(C59&amp;"")=""),"",TRIM(IF(ISNUMBER(B59),SUBSTITUTE(B59&amp;"",MID(1/2,2,1),"."),B59&amp;"")&amp;IF(TRIM(C59&amp;"")="",""," | "&amp;IF(ISNUMBER(C59),SUBSTITUTE(C59&amp;"",MID(1/2,2,1),"."),C59&amp;"")))),"(error value)")</f>
        <v/>
      </c>
      <c r="S59" s="50">
        <f>IF(R59="","","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"&amp;IFERROR(IF(AND(LEN(R59)-LEN(SUBSTITUTE(R59,"/",""))=1,ISNUMBER(FIND(" ",TRIM(LEFT(R59,FIND("/",R59)-1))))),LEFT(R59,FIND("/",R59)-1),R59),R59)&amp;" ")," "," "),"﻿"," "),"​"," "),"⁠"," ")," "," ")," "," "),CHAR(9)," "),CHAR(10)," "),CHAR(13)," "),"−","-"),"–","-"),"—","-"),"LATITUDE"," "),"LONGITUDE"," "),"COORDINATES"," "),"COORDS"," "),"NORTH"," N "),"SOUTH"," S "),"EAST"," E "),"WEST"," W "),"DEGREES"," "),"DEG"," "),"GPS"," "),"LONG"," "),"LNG"," "),"LON"," "),"LAT"," ")," AND "," "),"&amp;"," ")&amp;" ")</f>
        <v/>
      </c>
      <c r="T59" s="50">
        <f>IF(S59="","",IF(LEN(S59)-LEN(SUBSTITUTE(S59,".",""))&gt;0,SUBSTITUTE(S59,","," "),IF(LEN(S59)-LEN(SUBSTITUTE(S59,",",""))=3,SUBSTITUTE(SUBSTITUTE(S59,",",";",2),",","."),IF(LEN(S59)-LEN(SUBSTITUTE(S59,",",""))=2,SUBSTITUTE(S59,",","."),SUBSTITUTE(S59,","," ")))))</f>
        <v/>
      </c>
      <c r="U59" s="50">
        <f>IF(ISNUMBER(FIND("S",T59)),-1,IF(ISNUMBER(FIND("N",T59)),1,0))</f>
        <v/>
      </c>
      <c r="V59" s="50">
        <f>IF(ISNUMBER(FIND("W",T59)),-1,IF(ISNUMBER(FIND("E",T59)),1,0))</f>
        <v/>
      </c>
      <c r="W59" s="50">
        <f>AND(MIN(IFERROR(FIND("N",T59),999),IFERROR(FIND("S",T59),999))&lt;999,MIN(IFERROR(FIND("E",T59),999),IFERROR(FIND("W",T59),999))&lt;999,MIN(IFERROR(FIND("E",T59),999),IFERROR(FIND("W",T59),999))&lt;MIN(IFERROR(FIND("N",T59),999),IFERROR(FIND("S",T59),999)))</f>
        <v/>
      </c>
      <c r="X59" s="50">
        <f>IF(T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 "),"º"," "),"˚"," "),"'"," "),CHAR(34)," "),"′"," "),"’"," "),"‘"," "),"″"," "),"”"," "),"“"," "),"("," "),")"," "),"["," "),"]"," "),"{"," "),"}"," "),";"," "),"|"," "),"/"," "),"\"," "),":"," "),"="," "),"*"," "),","," "),"N"," "),"S"," "),"E"," "),"W"," "),"_"," ")))</f>
        <v/>
      </c>
      <c r="Y59" s="50">
        <f>IF(X59="","",SUBSTITUTE(SUBSTITUTE(SUBSTITUTE(SUBSTITUTE(SUBSTITUTE(SUBSTITUTE(SUBSTITUTE(SUBSTITUTE(SUBSTITUTE(SUBSTITUTE(SUBSTITUTE(SUBSTITUTE(SUBSTITUTE(X59,"0",""),"1",""),"2",""),"3",""),"4",""),"5",""),"6",""),"7",""),"8",""),"9",""),".",""),"-","")," ",""))</f>
        <v/>
      </c>
      <c r="Z59" s="50">
        <f>IF(X59="",0,LEN(X59)-LEN(SUBSTITUTE(X59," ",""))+1)</f>
        <v/>
      </c>
      <c r="AA59" s="50">
        <f>IF(Z59&lt;1,"",IFERROR(VALUE(SUBSTITUTE(TRIM(MID(SUBSTITUTE(X59," ",REPT(" ",60)),1,60)),".",MID(1/2,2,1))),""))</f>
        <v/>
      </c>
      <c r="AB59" s="50">
        <f>IF(Z59&lt;2,"",IFERROR(VALUE(SUBSTITUTE(TRIM(MID(SUBSTITUTE(X59," ",REPT(" ",60)),61,60)),".",MID(1/2,2,1))),""))</f>
        <v/>
      </c>
      <c r="AC59" s="50">
        <f>IF(Z59&lt;3,"",IFERROR(VALUE(SUBSTITUTE(TRIM(MID(SUBSTITUTE(X59," ",REPT(" ",60)),121,60)),".",MID(1/2,2,1))),""))</f>
        <v/>
      </c>
      <c r="AD59" s="50">
        <f>IF(Z59&lt;4,"",IFERROR(VALUE(SUBSTITUTE(TRIM(MID(SUBSTITUTE(X59," ",REPT(" ",60)),181,60)),".",MID(1/2,2,1))),""))</f>
        <v/>
      </c>
      <c r="AE59" s="50">
        <f>IF(Z59&lt;5,"",IFERROR(VALUE(SUBSTITUTE(TRIM(MID(SUBSTITUTE(X59," ",REPT(" ",60)),241,60)),".",MID(1/2,2,1))),""))</f>
        <v/>
      </c>
      <c r="AF59" s="50">
        <f>IF(Z59&lt;6,"",IFERROR(VALUE(SUBSTITUTE(TRIM(MID(SUBSTITUTE(X59," ",REPT(" ",60)),301,60)),".",MID(1/2,2,1))),""))</f>
        <v/>
      </c>
      <c r="AG59" s="50">
        <f>IFERROR(IF(Z59=2,AA59,IF(Z59=4,IF(AA59&lt;0,-1,1)*(ABS(AA59)+AB59/60),IF(Z59=6,IF(AA59&lt;0,-1,1)*(ABS(AA59)+AB59/60+AC59/3600),""))),"")</f>
        <v/>
      </c>
      <c r="AH59" s="50">
        <f>IFERROR(IF(Z59=2,AB59,IF(Z59=4,IF(AC59&lt;0,-1,1)*(ABS(AC59)+AD59/60),IF(Z59=6,IF(AD59&lt;0,-1,1)*(ABS(AD59)+AE59/60+AF59/3600),""))),"")</f>
        <v/>
      </c>
      <c r="AI59" s="50">
        <f>IF(W59,AH59,AG59)</f>
        <v/>
      </c>
      <c r="AJ59" s="50">
        <f>IF(W59,AG59,AH59)</f>
        <v/>
      </c>
      <c r="AK59" s="50">
        <f>IFERROR(IF(U59=0,AI59,U59*ABS(AI59)),"")</f>
        <v/>
      </c>
      <c r="AL59" s="50">
        <f>IFERROR(IF(V59=0,AJ59,V59*ABS(AJ59)),"")</f>
        <v/>
      </c>
      <c r="AM59" s="50">
        <f>IFERROR(AND(U59=0,V59=0,ABS(AK59)&gt;90,ABS(AK59)&lt;=180,ABS(AL59)&lt;=90),FALSE)</f>
        <v/>
      </c>
      <c r="AN59" s="50">
        <f>IF(AM59,AL59,AK59)</f>
        <v/>
      </c>
      <c r="AO59" s="50">
        <f>IF(AM59,AK59,AL59)</f>
        <v/>
      </c>
      <c r="AP59" s="50">
        <f>IF(R59="","",IF(Y59&lt;&gt;"","Contains words or symbols that aren't part of a coordinate.",IF(NOT(OR(Z59=2,Z59=4,Z59=6)),"Couldn't find a latitude and a longitude ("&amp;Z59&amp;IF(Z59=1," number"," numbers")&amp;" found).",IF(COUNT(AA59:AF59)&lt;&gt;Z59,"Some of the numbers couldn't be read.",IF(OR(AND(Z59=4,OR(AB59&lt;0,AB59&gt;=60,AD59&lt;0,AD59&gt;=60)),AND(Z59=6,OR(AB59&lt;0,AB59&gt;=60,AC59&lt;0,AC59&gt;=60,AE59&lt;0,AE59&gt;=60,AF59&lt;0,AF59&gt;=60))),"Minutes and seconds must be between 0 and 60.",IF(OR(ABS(AN59)&gt;90,ABS(AO59)&gt;180),"Out of range: latitude must be between -90 and 90, and longitude between -180 and 180.",""))))))</f>
        <v/>
      </c>
    </row>
    <row r="60">
      <c r="B60" s="44" t="n"/>
      <c r="C60" s="44" t="n"/>
      <c r="D60" s="45">
        <f>IF(R60="","",IF(AP60&lt;&gt;"","NOT VALID GPS COORDINATES",IF(O60="NO CONNECTION","NO CONNECTION",IF(E60="","NOT FOUND",IF(OR(AM60,AND(AN60=0,AO60=0)),"CONVERTED – PLEASE CHECK","CONVERTED")))))</f>
        <v/>
      </c>
      <c r="E60" s="45">
        <f>IF(OR(O60="",O60="NO CONNECTION"),"",IFERROR(_xlfn.FILTERXML(O60,"//local/territory")&amp;" "&amp;_xlfn.FILTERXML(O60,"//local/mapcode"),IFERROR(_xlfn.FILTERXML(O60,"//international/mapcode"),"")))</f>
        <v/>
      </c>
      <c r="F60" s="46">
        <f>IF(E60="","",IFERROR(_xlfn.FILTERXML(O60,"//local/territory"),""))</f>
        <v/>
      </c>
      <c r="G60" s="46">
        <f>IF(E60="","",IFERROR(_xlfn.FILTERXML(O60,"//local/mapcode"),""))</f>
        <v/>
      </c>
      <c r="H60" s="46">
        <f>IF(E60="","",IFERROR(_xlfn.FILTERXML(O60,"//international/mapcode"),""))</f>
        <v/>
      </c>
      <c r="I60" s="46">
        <f>IF(E60="","",IFERROR(HYPERLINK("https://www.mymapcodes.com/go/?t="&amp;IF(G60&lt;&gt;"",F60,"AAA")&amp;"&amp;ma="&amp;LEFT(IF(G60&lt;&gt;"",G60,H60),FIND(".",IF(G60&lt;&gt;"",G60,H60))-1)&amp;"&amp;mb="&amp;MID(IF(G60&lt;&gt;"",G60,H60),FIND(".",IF(G60&lt;&gt;"",G60,H60))+1,99),"Open on MyMapcodes →"),""))</f>
        <v/>
      </c>
      <c r="J60" s="47">
        <f>IF(OR(R60="",AP60&lt;&gt;""),"",ROUND(AN60,6))</f>
        <v/>
      </c>
      <c r="K60" s="47">
        <f>IF(OR(R60="",AP60&lt;&gt;""),"",ROUND(AO60,6))</f>
        <v/>
      </c>
      <c r="L60" s="48">
        <f>IF(R60="","",IF(AP60&lt;&gt;"",AP60,IF(O60="NO CONNECTION","Excel couldn't reach the mapcode service. Click the REFRESH RESULTS box just above the table.",IF(E60="","The mapcode service didn't return a mapcode for this point.",IF(AM60,"Latitude and longitude seemed to be the wrong way round, so they've been swapped. Please check.",IF(AND(AN60=0,AO60=0),"0, 0 is in the sea off West Africa. Please check this is the location you meant.",IF(W60,"Longitude came first, so the order has been switched.",IF(Z60=6,"Converted from degrees, minutes and seconds.",IF(Z60=4,"Converted from degrees and decimal minutes.","")))))))))</f>
        <v/>
      </c>
      <c r="N60" s="49">
        <f>IF(J60="","",MapcodeAPI&amp;"codes/"&amp;SUBSTITUTE(J60&amp;"",MID(1/2,2,1),".")&amp;","&amp;SUBSTITUTE(K60&amp;"",MID(1/2,2,1),"."))&amp;LEFT($B$13,0)</f>
        <v/>
      </c>
      <c r="O60" s="49">
        <f>IF(N60="","",IFERROR(_xlfn.WEBSERVICE(N60),IF(MapcodeAPIBackup="","NO CONNECTION",IFERROR(_xlfn.WEBSERVICE(MapcodeAPIBackup&amp;MID(N60,LEN(MapcodeAPI)+1,999)),"NO CONNECTION"))))</f>
        <v/>
      </c>
      <c r="P60" t="inlineStr">
        <is>
          <t xml:space="preserve"> </t>
        </is>
      </c>
      <c r="R60" s="50">
        <f>IFERROR(IF(AND(TRIM(B60&amp;"")="",TRIM(C60&amp;"")=""),"",TRIM(IF(ISNUMBER(B60),SUBSTITUTE(B60&amp;"",MID(1/2,2,1),"."),B60&amp;"")&amp;IF(TRIM(C60&amp;"")="",""," | "&amp;IF(ISNUMBER(C60),SUBSTITUTE(C60&amp;"",MID(1/2,2,1),"."),C60&amp;"")))),"(error value)")</f>
        <v/>
      </c>
      <c r="S60" s="50">
        <f>IF(R60="","","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"&amp;IFERROR(IF(AND(LEN(R60)-LEN(SUBSTITUTE(R60,"/",""))=1,ISNUMBER(FIND(" ",TRIM(LEFT(R60,FIND("/",R60)-1))))),LEFT(R60,FIND("/",R60)-1),R60),R60)&amp;" ")," "," "),"﻿"," "),"​"," "),"⁠"," ")," "," ")," "," "),CHAR(9)," "),CHAR(10)," "),CHAR(13)," "),"−","-"),"–","-"),"—","-"),"LATITUDE"," "),"LONGITUDE"," "),"COORDINATES"," "),"COORDS"," "),"NORTH"," N "),"SOUTH"," S "),"EAST"," E "),"WEST"," W "),"DEGREES"," "),"DEG"," "),"GPS"," "),"LONG"," "),"LNG"," "),"LON"," "),"LAT"," ")," AND "," "),"&amp;"," ")&amp;" ")</f>
        <v/>
      </c>
      <c r="T60" s="50">
        <f>IF(S60="","",IF(LEN(S60)-LEN(SUBSTITUTE(S60,".",""))&gt;0,SUBSTITUTE(S60,","," "),IF(LEN(S60)-LEN(SUBSTITUTE(S60,",",""))=3,SUBSTITUTE(SUBSTITUTE(S60,",",";",2),",","."),IF(LEN(S60)-LEN(SUBSTITUTE(S60,",",""))=2,SUBSTITUTE(S60,",","."),SUBSTITUTE(S60,","," ")))))</f>
        <v/>
      </c>
      <c r="U60" s="50">
        <f>IF(ISNUMBER(FIND("S",T60)),-1,IF(ISNUMBER(FIND("N",T60)),1,0))</f>
        <v/>
      </c>
      <c r="V60" s="50">
        <f>IF(ISNUMBER(FIND("W",T60)),-1,IF(ISNUMBER(FIND("E",T60)),1,0))</f>
        <v/>
      </c>
      <c r="W60" s="50">
        <f>AND(MIN(IFERROR(FIND("N",T60),999),IFERROR(FIND("S",T60),999))&lt;999,MIN(IFERROR(FIND("E",T60),999),IFERROR(FIND("W",T60),999))&lt;999,MIN(IFERROR(FIND("E",T60),999),IFERROR(FIND("W",T60),999))&lt;MIN(IFERROR(FIND("N",T60),999),IFERROR(FIND("S",T60),999)))</f>
        <v/>
      </c>
      <c r="X60" s="50">
        <f>IF(T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 "),"º"," "),"˚"," "),"'"," "),CHAR(34)," "),"′"," "),"’"," "),"‘"," "),"″"," "),"”"," "),"“"," "),"("," "),")"," "),"["," "),"]"," "),"{"," "),"}"," "),";"," "),"|"," "),"/"," "),"\"," "),":"," "),"="," "),"*"," "),","," "),"N"," "),"S"," "),"E"," "),"W"," "),"_"," ")))</f>
        <v/>
      </c>
      <c r="Y60" s="50">
        <f>IF(X60="","",SUBSTITUTE(SUBSTITUTE(SUBSTITUTE(SUBSTITUTE(SUBSTITUTE(SUBSTITUTE(SUBSTITUTE(SUBSTITUTE(SUBSTITUTE(SUBSTITUTE(SUBSTITUTE(SUBSTITUTE(SUBSTITUTE(X60,"0",""),"1",""),"2",""),"3",""),"4",""),"5",""),"6",""),"7",""),"8",""),"9",""),".",""),"-","")," ",""))</f>
        <v/>
      </c>
      <c r="Z60" s="50">
        <f>IF(X60="",0,LEN(X60)-LEN(SUBSTITUTE(X60," ",""))+1)</f>
        <v/>
      </c>
      <c r="AA60" s="50">
        <f>IF(Z60&lt;1,"",IFERROR(VALUE(SUBSTITUTE(TRIM(MID(SUBSTITUTE(X60," ",REPT(" ",60)),1,60)),".",MID(1/2,2,1))),""))</f>
        <v/>
      </c>
      <c r="AB60" s="50">
        <f>IF(Z60&lt;2,"",IFERROR(VALUE(SUBSTITUTE(TRIM(MID(SUBSTITUTE(X60," ",REPT(" ",60)),61,60)),".",MID(1/2,2,1))),""))</f>
        <v/>
      </c>
      <c r="AC60" s="50">
        <f>IF(Z60&lt;3,"",IFERROR(VALUE(SUBSTITUTE(TRIM(MID(SUBSTITUTE(X60," ",REPT(" ",60)),121,60)),".",MID(1/2,2,1))),""))</f>
        <v/>
      </c>
      <c r="AD60" s="50">
        <f>IF(Z60&lt;4,"",IFERROR(VALUE(SUBSTITUTE(TRIM(MID(SUBSTITUTE(X60," ",REPT(" ",60)),181,60)),".",MID(1/2,2,1))),""))</f>
        <v/>
      </c>
      <c r="AE60" s="50">
        <f>IF(Z60&lt;5,"",IFERROR(VALUE(SUBSTITUTE(TRIM(MID(SUBSTITUTE(X60," ",REPT(" ",60)),241,60)),".",MID(1/2,2,1))),""))</f>
        <v/>
      </c>
      <c r="AF60" s="50">
        <f>IF(Z60&lt;6,"",IFERROR(VALUE(SUBSTITUTE(TRIM(MID(SUBSTITUTE(X60," ",REPT(" ",60)),301,60)),".",MID(1/2,2,1))),""))</f>
        <v/>
      </c>
      <c r="AG60" s="50">
        <f>IFERROR(IF(Z60=2,AA60,IF(Z60=4,IF(AA60&lt;0,-1,1)*(ABS(AA60)+AB60/60),IF(Z60=6,IF(AA60&lt;0,-1,1)*(ABS(AA60)+AB60/60+AC60/3600),""))),"")</f>
        <v/>
      </c>
      <c r="AH60" s="50">
        <f>IFERROR(IF(Z60=2,AB60,IF(Z60=4,IF(AC60&lt;0,-1,1)*(ABS(AC60)+AD60/60),IF(Z60=6,IF(AD60&lt;0,-1,1)*(ABS(AD60)+AE60/60+AF60/3600),""))),"")</f>
        <v/>
      </c>
      <c r="AI60" s="50">
        <f>IF(W60,AH60,AG60)</f>
        <v/>
      </c>
      <c r="AJ60" s="50">
        <f>IF(W60,AG60,AH60)</f>
        <v/>
      </c>
      <c r="AK60" s="50">
        <f>IFERROR(IF(U60=0,AI60,U60*ABS(AI60)),"")</f>
        <v/>
      </c>
      <c r="AL60" s="50">
        <f>IFERROR(IF(V60=0,AJ60,V60*ABS(AJ60)),"")</f>
        <v/>
      </c>
      <c r="AM60" s="50">
        <f>IFERROR(AND(U60=0,V60=0,ABS(AK60)&gt;90,ABS(AK60)&lt;=180,ABS(AL60)&lt;=90),FALSE)</f>
        <v/>
      </c>
      <c r="AN60" s="50">
        <f>IF(AM60,AL60,AK60)</f>
        <v/>
      </c>
      <c r="AO60" s="50">
        <f>IF(AM60,AK60,AL60)</f>
        <v/>
      </c>
      <c r="AP60" s="50">
        <f>IF(R60="","",IF(Y60&lt;&gt;"","Contains words or symbols that aren't part of a coordinate.",IF(NOT(OR(Z60=2,Z60=4,Z60=6)),"Couldn't find a latitude and a longitude ("&amp;Z60&amp;IF(Z60=1," number"," numbers")&amp;" found).",IF(COUNT(AA60:AF60)&lt;&gt;Z60,"Some of the numbers couldn't be read.",IF(OR(AND(Z60=4,OR(AB60&lt;0,AB60&gt;=60,AD60&lt;0,AD60&gt;=60)),AND(Z60=6,OR(AB60&lt;0,AB60&gt;=60,AC60&lt;0,AC60&gt;=60,AE60&lt;0,AE60&gt;=60,AF60&lt;0,AF60&gt;=60))),"Minutes and seconds must be between 0 and 60.",IF(OR(ABS(AN60)&gt;90,ABS(AO60)&gt;180),"Out of range: latitude must be between -90 and 90, and longitude between -180 and 180.",""))))))</f>
        <v/>
      </c>
    </row>
    <row r="61">
      <c r="B61" s="44" t="n"/>
      <c r="C61" s="44" t="n"/>
      <c r="D61" s="45">
        <f>IF(R61="","",IF(AP61&lt;&gt;"","NOT VALID GPS COORDINATES",IF(O61="NO CONNECTION","NO CONNECTION",IF(E61="","NOT FOUND",IF(OR(AM61,AND(AN61=0,AO61=0)),"CONVERTED – PLEASE CHECK","CONVERTED")))))</f>
        <v/>
      </c>
      <c r="E61" s="45">
        <f>IF(OR(O61="",O61="NO CONNECTION"),"",IFERROR(_xlfn.FILTERXML(O61,"//local/territory")&amp;" "&amp;_xlfn.FILTERXML(O61,"//local/mapcode"),IFERROR(_xlfn.FILTERXML(O61,"//international/mapcode"),"")))</f>
        <v/>
      </c>
      <c r="F61" s="46">
        <f>IF(E61="","",IFERROR(_xlfn.FILTERXML(O61,"//local/territory"),""))</f>
        <v/>
      </c>
      <c r="G61" s="46">
        <f>IF(E61="","",IFERROR(_xlfn.FILTERXML(O61,"//local/mapcode"),""))</f>
        <v/>
      </c>
      <c r="H61" s="46">
        <f>IF(E61="","",IFERROR(_xlfn.FILTERXML(O61,"//international/mapcode"),""))</f>
        <v/>
      </c>
      <c r="I61" s="46">
        <f>IF(E61="","",IFERROR(HYPERLINK("https://www.mymapcodes.com/go/?t="&amp;IF(G61&lt;&gt;"",F61,"AAA")&amp;"&amp;ma="&amp;LEFT(IF(G61&lt;&gt;"",G61,H61),FIND(".",IF(G61&lt;&gt;"",G61,H61))-1)&amp;"&amp;mb="&amp;MID(IF(G61&lt;&gt;"",G61,H61),FIND(".",IF(G61&lt;&gt;"",G61,H61))+1,99),"Open on MyMapcodes →"),""))</f>
        <v/>
      </c>
      <c r="J61" s="47">
        <f>IF(OR(R61="",AP61&lt;&gt;""),"",ROUND(AN61,6))</f>
        <v/>
      </c>
      <c r="K61" s="47">
        <f>IF(OR(R61="",AP61&lt;&gt;""),"",ROUND(AO61,6))</f>
        <v/>
      </c>
      <c r="L61" s="48">
        <f>IF(R61="","",IF(AP61&lt;&gt;"",AP61,IF(O61="NO CONNECTION","Excel couldn't reach the mapcode service. Click the REFRESH RESULTS box just above the table.",IF(E61="","The mapcode service didn't return a mapcode for this point.",IF(AM61,"Latitude and longitude seemed to be the wrong way round, so they've been swapped. Please check.",IF(AND(AN61=0,AO61=0),"0, 0 is in the sea off West Africa. Please check this is the location you meant.",IF(W61,"Longitude came first, so the order has been switched.",IF(Z61=6,"Converted from degrees, minutes and seconds.",IF(Z61=4,"Converted from degrees and decimal minutes.","")))))))))</f>
        <v/>
      </c>
      <c r="N61" s="49">
        <f>IF(J61="","",MapcodeAPI&amp;"codes/"&amp;SUBSTITUTE(J61&amp;"",MID(1/2,2,1),".")&amp;","&amp;SUBSTITUTE(K61&amp;"",MID(1/2,2,1),"."))&amp;LEFT($B$13,0)</f>
        <v/>
      </c>
      <c r="O61" s="49">
        <f>IF(N61="","",IFERROR(_xlfn.WEBSERVICE(N61),IF(MapcodeAPIBackup="","NO CONNECTION",IFERROR(_xlfn.WEBSERVICE(MapcodeAPIBackup&amp;MID(N61,LEN(MapcodeAPI)+1,999)),"NO CONNECTION"))))</f>
        <v/>
      </c>
      <c r="P61" t="inlineStr">
        <is>
          <t xml:space="preserve"> </t>
        </is>
      </c>
      <c r="R61" s="50">
        <f>IFERROR(IF(AND(TRIM(B61&amp;"")="",TRIM(C61&amp;"")=""),"",TRIM(IF(ISNUMBER(B61),SUBSTITUTE(B61&amp;"",MID(1/2,2,1),"."),B61&amp;"")&amp;IF(TRIM(C61&amp;"")="",""," | "&amp;IF(ISNUMBER(C61),SUBSTITUTE(C61&amp;"",MID(1/2,2,1),"."),C61&amp;"")))),"(error value)")</f>
        <v/>
      </c>
      <c r="S61" s="50">
        <f>IF(R61="","","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"&amp;IFERROR(IF(AND(LEN(R61)-LEN(SUBSTITUTE(R61,"/",""))=1,ISNUMBER(FIND(" ",TRIM(LEFT(R61,FIND("/",R61)-1))))),LEFT(R61,FIND("/",R61)-1),R61),R61)&amp;" ")," "," "),"﻿"," "),"​"," "),"⁠"," ")," "," ")," "," "),CHAR(9)," "),CHAR(10)," "),CHAR(13)," "),"−","-"),"–","-"),"—","-"),"LATITUDE"," "),"LONGITUDE"," "),"COORDINATES"," "),"COORDS"," "),"NORTH"," N "),"SOUTH"," S "),"EAST"," E "),"WEST"," W "),"DEGREES"," "),"DEG"," "),"GPS"," "),"LONG"," "),"LNG"," "),"LON"," "),"LAT"," ")," AND "," "),"&amp;"," ")&amp;" ")</f>
        <v/>
      </c>
      <c r="T61" s="50">
        <f>IF(S61="","",IF(LEN(S61)-LEN(SUBSTITUTE(S61,".",""))&gt;0,SUBSTITUTE(S61,","," "),IF(LEN(S61)-LEN(SUBSTITUTE(S61,",",""))=3,SUBSTITUTE(SUBSTITUTE(S61,",",";",2),",","."),IF(LEN(S61)-LEN(SUBSTITUTE(S61,",",""))=2,SUBSTITUTE(S61,",","."),SUBSTITUTE(S61,","," ")))))</f>
        <v/>
      </c>
      <c r="U61" s="50">
        <f>IF(ISNUMBER(FIND("S",T61)),-1,IF(ISNUMBER(FIND("N",T61)),1,0))</f>
        <v/>
      </c>
      <c r="V61" s="50">
        <f>IF(ISNUMBER(FIND("W",T61)),-1,IF(ISNUMBER(FIND("E",T61)),1,0))</f>
        <v/>
      </c>
      <c r="W61" s="50">
        <f>AND(MIN(IFERROR(FIND("N",T61),999),IFERROR(FIND("S",T61),999))&lt;999,MIN(IFERROR(FIND("E",T61),999),IFERROR(FIND("W",T61),999))&lt;999,MIN(IFERROR(FIND("E",T61),999),IFERROR(FIND("W",T61),999))&lt;MIN(IFERROR(FIND("N",T61),999),IFERROR(FIND("S",T61),999)))</f>
        <v/>
      </c>
      <c r="X61" s="50">
        <f>IF(T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 "),"º"," "),"˚"," "),"'"," "),CHAR(34)," "),"′"," "),"’"," "),"‘"," "),"″"," "),"”"," "),"“"," "),"("," "),")"," "),"["," "),"]"," "),"{"," "),"}"," "),";"," "),"|"," "),"/"," "),"\"," "),":"," "),"="," "),"*"," "),","," "),"N"," "),"S"," "),"E"," "),"W"," "),"_"," ")))</f>
        <v/>
      </c>
      <c r="Y61" s="50">
        <f>IF(X61="","",SUBSTITUTE(SUBSTITUTE(SUBSTITUTE(SUBSTITUTE(SUBSTITUTE(SUBSTITUTE(SUBSTITUTE(SUBSTITUTE(SUBSTITUTE(SUBSTITUTE(SUBSTITUTE(SUBSTITUTE(SUBSTITUTE(X61,"0",""),"1",""),"2",""),"3",""),"4",""),"5",""),"6",""),"7",""),"8",""),"9",""),".",""),"-","")," ",""))</f>
        <v/>
      </c>
      <c r="Z61" s="50">
        <f>IF(X61="",0,LEN(X61)-LEN(SUBSTITUTE(X61," ",""))+1)</f>
        <v/>
      </c>
      <c r="AA61" s="50">
        <f>IF(Z61&lt;1,"",IFERROR(VALUE(SUBSTITUTE(TRIM(MID(SUBSTITUTE(X61," ",REPT(" ",60)),1,60)),".",MID(1/2,2,1))),""))</f>
        <v/>
      </c>
      <c r="AB61" s="50">
        <f>IF(Z61&lt;2,"",IFERROR(VALUE(SUBSTITUTE(TRIM(MID(SUBSTITUTE(X61," ",REPT(" ",60)),61,60)),".",MID(1/2,2,1))),""))</f>
        <v/>
      </c>
      <c r="AC61" s="50">
        <f>IF(Z61&lt;3,"",IFERROR(VALUE(SUBSTITUTE(TRIM(MID(SUBSTITUTE(X61," ",REPT(" ",60)),121,60)),".",MID(1/2,2,1))),""))</f>
        <v/>
      </c>
      <c r="AD61" s="50">
        <f>IF(Z61&lt;4,"",IFERROR(VALUE(SUBSTITUTE(TRIM(MID(SUBSTITUTE(X61," ",REPT(" ",60)),181,60)),".",MID(1/2,2,1))),""))</f>
        <v/>
      </c>
      <c r="AE61" s="50">
        <f>IF(Z61&lt;5,"",IFERROR(VALUE(SUBSTITUTE(TRIM(MID(SUBSTITUTE(X61," ",REPT(" ",60)),241,60)),".",MID(1/2,2,1))),""))</f>
        <v/>
      </c>
      <c r="AF61" s="50">
        <f>IF(Z61&lt;6,"",IFERROR(VALUE(SUBSTITUTE(TRIM(MID(SUBSTITUTE(X61," ",REPT(" ",60)),301,60)),".",MID(1/2,2,1))),""))</f>
        <v/>
      </c>
      <c r="AG61" s="50">
        <f>IFERROR(IF(Z61=2,AA61,IF(Z61=4,IF(AA61&lt;0,-1,1)*(ABS(AA61)+AB61/60),IF(Z61=6,IF(AA61&lt;0,-1,1)*(ABS(AA61)+AB61/60+AC61/3600),""))),"")</f>
        <v/>
      </c>
      <c r="AH61" s="50">
        <f>IFERROR(IF(Z61=2,AB61,IF(Z61=4,IF(AC61&lt;0,-1,1)*(ABS(AC61)+AD61/60),IF(Z61=6,IF(AD61&lt;0,-1,1)*(ABS(AD61)+AE61/60+AF61/3600),""))),"")</f>
        <v/>
      </c>
      <c r="AI61" s="50">
        <f>IF(W61,AH61,AG61)</f>
        <v/>
      </c>
      <c r="AJ61" s="50">
        <f>IF(W61,AG61,AH61)</f>
        <v/>
      </c>
      <c r="AK61" s="50">
        <f>IFERROR(IF(U61=0,AI61,U61*ABS(AI61)),"")</f>
        <v/>
      </c>
      <c r="AL61" s="50">
        <f>IFERROR(IF(V61=0,AJ61,V61*ABS(AJ61)),"")</f>
        <v/>
      </c>
      <c r="AM61" s="50">
        <f>IFERROR(AND(U61=0,V61=0,ABS(AK61)&gt;90,ABS(AK61)&lt;=180,ABS(AL61)&lt;=90),FALSE)</f>
        <v/>
      </c>
      <c r="AN61" s="50">
        <f>IF(AM61,AL61,AK61)</f>
        <v/>
      </c>
      <c r="AO61" s="50">
        <f>IF(AM61,AK61,AL61)</f>
        <v/>
      </c>
      <c r="AP61" s="50">
        <f>IF(R61="","",IF(Y61&lt;&gt;"","Contains words or symbols that aren't part of a coordinate.",IF(NOT(OR(Z61=2,Z61=4,Z61=6)),"Couldn't find a latitude and a longitude ("&amp;Z61&amp;IF(Z61=1," number"," numbers")&amp;" found).",IF(COUNT(AA61:AF61)&lt;&gt;Z61,"Some of the numbers couldn't be read.",IF(OR(AND(Z61=4,OR(AB61&lt;0,AB61&gt;=60,AD61&lt;0,AD61&gt;=60)),AND(Z61=6,OR(AB61&lt;0,AB61&gt;=60,AC61&lt;0,AC61&gt;=60,AE61&lt;0,AE61&gt;=60,AF61&lt;0,AF61&gt;=60))),"Minutes and seconds must be between 0 and 60.",IF(OR(ABS(AN61)&gt;90,ABS(AO61)&gt;180),"Out of range: latitude must be between -90 and 90, and longitude between -180 and 180.",""))))))</f>
        <v/>
      </c>
    </row>
    <row r="62">
      <c r="B62" s="44" t="n"/>
      <c r="C62" s="44" t="n"/>
      <c r="D62" s="45">
        <f>IF(R62="","",IF(AP62&lt;&gt;"","NOT VALID GPS COORDINATES",IF(O62="NO CONNECTION","NO CONNECTION",IF(E62="","NOT FOUND",IF(OR(AM62,AND(AN62=0,AO62=0)),"CONVERTED – PLEASE CHECK","CONVERTED")))))</f>
        <v/>
      </c>
      <c r="E62" s="45">
        <f>IF(OR(O62="",O62="NO CONNECTION"),"",IFERROR(_xlfn.FILTERXML(O62,"//local/territory")&amp;" "&amp;_xlfn.FILTERXML(O62,"//local/mapcode"),IFERROR(_xlfn.FILTERXML(O62,"//international/mapcode"),"")))</f>
        <v/>
      </c>
      <c r="F62" s="46">
        <f>IF(E62="","",IFERROR(_xlfn.FILTERXML(O62,"//local/territory"),""))</f>
        <v/>
      </c>
      <c r="G62" s="46">
        <f>IF(E62="","",IFERROR(_xlfn.FILTERXML(O62,"//local/mapcode"),""))</f>
        <v/>
      </c>
      <c r="H62" s="46">
        <f>IF(E62="","",IFERROR(_xlfn.FILTERXML(O62,"//international/mapcode"),""))</f>
        <v/>
      </c>
      <c r="I62" s="46">
        <f>IF(E62="","",IFERROR(HYPERLINK("https://www.mymapcodes.com/go/?t="&amp;IF(G62&lt;&gt;"",F62,"AAA")&amp;"&amp;ma="&amp;LEFT(IF(G62&lt;&gt;"",G62,H62),FIND(".",IF(G62&lt;&gt;"",G62,H62))-1)&amp;"&amp;mb="&amp;MID(IF(G62&lt;&gt;"",G62,H62),FIND(".",IF(G62&lt;&gt;"",G62,H62))+1,99),"Open on MyMapcodes →"),""))</f>
        <v/>
      </c>
      <c r="J62" s="47">
        <f>IF(OR(R62="",AP62&lt;&gt;""),"",ROUND(AN62,6))</f>
        <v/>
      </c>
      <c r="K62" s="47">
        <f>IF(OR(R62="",AP62&lt;&gt;""),"",ROUND(AO62,6))</f>
        <v/>
      </c>
      <c r="L62" s="48">
        <f>IF(R62="","",IF(AP62&lt;&gt;"",AP62,IF(O62="NO CONNECTION","Excel couldn't reach the mapcode service. Click the REFRESH RESULTS box just above the table.",IF(E62="","The mapcode service didn't return a mapcode for this point.",IF(AM62,"Latitude and longitude seemed to be the wrong way round, so they've been swapped. Please check.",IF(AND(AN62=0,AO62=0),"0, 0 is in the sea off West Africa. Please check this is the location you meant.",IF(W62,"Longitude came first, so the order has been switched.",IF(Z62=6,"Converted from degrees, minutes and seconds.",IF(Z62=4,"Converted from degrees and decimal minutes.","")))))))))</f>
        <v/>
      </c>
      <c r="N62" s="49">
        <f>IF(J62="","",MapcodeAPI&amp;"codes/"&amp;SUBSTITUTE(J62&amp;"",MID(1/2,2,1),".")&amp;","&amp;SUBSTITUTE(K62&amp;"",MID(1/2,2,1),"."))&amp;LEFT($B$13,0)</f>
        <v/>
      </c>
      <c r="O62" s="49">
        <f>IF(N62="","",IFERROR(_xlfn.WEBSERVICE(N62),IF(MapcodeAPIBackup="","NO CONNECTION",IFERROR(_xlfn.WEBSERVICE(MapcodeAPIBackup&amp;MID(N62,LEN(MapcodeAPI)+1,999)),"NO CONNECTION"))))</f>
        <v/>
      </c>
      <c r="P62" t="inlineStr">
        <is>
          <t xml:space="preserve"> </t>
        </is>
      </c>
      <c r="R62" s="50">
        <f>IFERROR(IF(AND(TRIM(B62&amp;"")="",TRIM(C62&amp;"")=""),"",TRIM(IF(ISNUMBER(B62),SUBSTITUTE(B62&amp;"",MID(1/2,2,1),"."),B62&amp;"")&amp;IF(TRIM(C62&amp;"")="",""," | "&amp;IF(ISNUMBER(C62),SUBSTITUTE(C62&amp;"",MID(1/2,2,1),"."),C62&amp;"")))),"(error value)")</f>
        <v/>
      </c>
      <c r="S62" s="50">
        <f>IF(R62="","","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"&amp;IFERROR(IF(AND(LEN(R62)-LEN(SUBSTITUTE(R62,"/",""))=1,ISNUMBER(FIND(" ",TRIM(LEFT(R62,FIND("/",R62)-1))))),LEFT(R62,FIND("/",R62)-1),R62),R62)&amp;" ")," "," "),"﻿"," "),"​"," "),"⁠"," ")," "," ")," "," "),CHAR(9)," "),CHAR(10)," "),CHAR(13)," "),"−","-"),"–","-"),"—","-"),"LATITUDE"," "),"LONGITUDE"," "),"COORDINATES"," "),"COORDS"," "),"NORTH"," N "),"SOUTH"," S "),"EAST"," E "),"WEST"," W "),"DEGREES"," "),"DEG"," "),"GPS"," "),"LONG"," "),"LNG"," "),"LON"," "),"LAT"," ")," AND "," "),"&amp;"," ")&amp;" ")</f>
        <v/>
      </c>
      <c r="T62" s="50">
        <f>IF(S62="","",IF(LEN(S62)-LEN(SUBSTITUTE(S62,".",""))&gt;0,SUBSTITUTE(S62,","," "),IF(LEN(S62)-LEN(SUBSTITUTE(S62,",",""))=3,SUBSTITUTE(SUBSTITUTE(S62,",",";",2),",","."),IF(LEN(S62)-LEN(SUBSTITUTE(S62,",",""))=2,SUBSTITUTE(S62,",","."),SUBSTITUTE(S62,","," ")))))</f>
        <v/>
      </c>
      <c r="U62" s="50">
        <f>IF(ISNUMBER(FIND("S",T62)),-1,IF(ISNUMBER(FIND("N",T62)),1,0))</f>
        <v/>
      </c>
      <c r="V62" s="50">
        <f>IF(ISNUMBER(FIND("W",T62)),-1,IF(ISNUMBER(FIND("E",T62)),1,0))</f>
        <v/>
      </c>
      <c r="W62" s="50">
        <f>AND(MIN(IFERROR(FIND("N",T62),999),IFERROR(FIND("S",T62),999))&lt;999,MIN(IFERROR(FIND("E",T62),999),IFERROR(FIND("W",T62),999))&lt;999,MIN(IFERROR(FIND("E",T62),999),IFERROR(FIND("W",T62),999))&lt;MIN(IFERROR(FIND("N",T62),999),IFERROR(FIND("S",T62),999)))</f>
        <v/>
      </c>
      <c r="X62" s="50">
        <f>IF(T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 "),"º"," "),"˚"," "),"'"," "),CHAR(34)," "),"′"," "),"’"," "),"‘"," "),"″"," "),"”"," "),"“"," "),"("," "),")"," "),"["," "),"]"," "),"{"," "),"}"," "),";"," "),"|"," "),"/"," "),"\"," "),":"," "),"="," "),"*"," "),","," "),"N"," "),"S"," "),"E"," "),"W"," "),"_"," ")))</f>
        <v/>
      </c>
      <c r="Y62" s="50">
        <f>IF(X62="","",SUBSTITUTE(SUBSTITUTE(SUBSTITUTE(SUBSTITUTE(SUBSTITUTE(SUBSTITUTE(SUBSTITUTE(SUBSTITUTE(SUBSTITUTE(SUBSTITUTE(SUBSTITUTE(SUBSTITUTE(SUBSTITUTE(X62,"0",""),"1",""),"2",""),"3",""),"4",""),"5",""),"6",""),"7",""),"8",""),"9",""),".",""),"-","")," ",""))</f>
        <v/>
      </c>
      <c r="Z62" s="50">
        <f>IF(X62="",0,LEN(X62)-LEN(SUBSTITUTE(X62," ",""))+1)</f>
        <v/>
      </c>
      <c r="AA62" s="50">
        <f>IF(Z62&lt;1,"",IFERROR(VALUE(SUBSTITUTE(TRIM(MID(SUBSTITUTE(X62," ",REPT(" ",60)),1,60)),".",MID(1/2,2,1))),""))</f>
        <v/>
      </c>
      <c r="AB62" s="50">
        <f>IF(Z62&lt;2,"",IFERROR(VALUE(SUBSTITUTE(TRIM(MID(SUBSTITUTE(X62," ",REPT(" ",60)),61,60)),".",MID(1/2,2,1))),""))</f>
        <v/>
      </c>
      <c r="AC62" s="50">
        <f>IF(Z62&lt;3,"",IFERROR(VALUE(SUBSTITUTE(TRIM(MID(SUBSTITUTE(X62," ",REPT(" ",60)),121,60)),".",MID(1/2,2,1))),""))</f>
        <v/>
      </c>
      <c r="AD62" s="50">
        <f>IF(Z62&lt;4,"",IFERROR(VALUE(SUBSTITUTE(TRIM(MID(SUBSTITUTE(X62," ",REPT(" ",60)),181,60)),".",MID(1/2,2,1))),""))</f>
        <v/>
      </c>
      <c r="AE62" s="50">
        <f>IF(Z62&lt;5,"",IFERROR(VALUE(SUBSTITUTE(TRIM(MID(SUBSTITUTE(X62," ",REPT(" ",60)),241,60)),".",MID(1/2,2,1))),""))</f>
        <v/>
      </c>
      <c r="AF62" s="50">
        <f>IF(Z62&lt;6,"",IFERROR(VALUE(SUBSTITUTE(TRIM(MID(SUBSTITUTE(X62," ",REPT(" ",60)),301,60)),".",MID(1/2,2,1))),""))</f>
        <v/>
      </c>
      <c r="AG62" s="50">
        <f>IFERROR(IF(Z62=2,AA62,IF(Z62=4,IF(AA62&lt;0,-1,1)*(ABS(AA62)+AB62/60),IF(Z62=6,IF(AA62&lt;0,-1,1)*(ABS(AA62)+AB62/60+AC62/3600),""))),"")</f>
        <v/>
      </c>
      <c r="AH62" s="50">
        <f>IFERROR(IF(Z62=2,AB62,IF(Z62=4,IF(AC62&lt;0,-1,1)*(ABS(AC62)+AD62/60),IF(Z62=6,IF(AD62&lt;0,-1,1)*(ABS(AD62)+AE62/60+AF62/3600),""))),"")</f>
        <v/>
      </c>
      <c r="AI62" s="50">
        <f>IF(W62,AH62,AG62)</f>
        <v/>
      </c>
      <c r="AJ62" s="50">
        <f>IF(W62,AG62,AH62)</f>
        <v/>
      </c>
      <c r="AK62" s="50">
        <f>IFERROR(IF(U62=0,AI62,U62*ABS(AI62)),"")</f>
        <v/>
      </c>
      <c r="AL62" s="50">
        <f>IFERROR(IF(V62=0,AJ62,V62*ABS(AJ62)),"")</f>
        <v/>
      </c>
      <c r="AM62" s="50">
        <f>IFERROR(AND(U62=0,V62=0,ABS(AK62)&gt;90,ABS(AK62)&lt;=180,ABS(AL62)&lt;=90),FALSE)</f>
        <v/>
      </c>
      <c r="AN62" s="50">
        <f>IF(AM62,AL62,AK62)</f>
        <v/>
      </c>
      <c r="AO62" s="50">
        <f>IF(AM62,AK62,AL62)</f>
        <v/>
      </c>
      <c r="AP62" s="50">
        <f>IF(R62="","",IF(Y62&lt;&gt;"","Contains words or symbols that aren't part of a coordinate.",IF(NOT(OR(Z62=2,Z62=4,Z62=6)),"Couldn't find a latitude and a longitude ("&amp;Z62&amp;IF(Z62=1," number"," numbers")&amp;" found).",IF(COUNT(AA62:AF62)&lt;&gt;Z62,"Some of the numbers couldn't be read.",IF(OR(AND(Z62=4,OR(AB62&lt;0,AB62&gt;=60,AD62&lt;0,AD62&gt;=60)),AND(Z62=6,OR(AB62&lt;0,AB62&gt;=60,AC62&lt;0,AC62&gt;=60,AE62&lt;0,AE62&gt;=60,AF62&lt;0,AF62&gt;=60))),"Minutes and seconds must be between 0 and 60.",IF(OR(ABS(AN62)&gt;90,ABS(AO62)&gt;180),"Out of range: latitude must be between -90 and 90, and longitude between -180 and 180.",""))))))</f>
        <v/>
      </c>
    </row>
    <row r="63">
      <c r="B63" s="44" t="n"/>
      <c r="C63" s="44" t="n"/>
      <c r="D63" s="45">
        <f>IF(R63="","",IF(AP63&lt;&gt;"","NOT VALID GPS COORDINATES",IF(O63="NO CONNECTION","NO CONNECTION",IF(E63="","NOT FOUND",IF(OR(AM63,AND(AN63=0,AO63=0)),"CONVERTED – PLEASE CHECK","CONVERTED")))))</f>
        <v/>
      </c>
      <c r="E63" s="45">
        <f>IF(OR(O63="",O63="NO CONNECTION"),"",IFERROR(_xlfn.FILTERXML(O63,"//local/territory")&amp;" "&amp;_xlfn.FILTERXML(O63,"//local/mapcode"),IFERROR(_xlfn.FILTERXML(O63,"//international/mapcode"),"")))</f>
        <v/>
      </c>
      <c r="F63" s="46">
        <f>IF(E63="","",IFERROR(_xlfn.FILTERXML(O63,"//local/territory"),""))</f>
        <v/>
      </c>
      <c r="G63" s="46">
        <f>IF(E63="","",IFERROR(_xlfn.FILTERXML(O63,"//local/mapcode"),""))</f>
        <v/>
      </c>
      <c r="H63" s="46">
        <f>IF(E63="","",IFERROR(_xlfn.FILTERXML(O63,"//international/mapcode"),""))</f>
        <v/>
      </c>
      <c r="I63" s="46">
        <f>IF(E63="","",IFERROR(HYPERLINK("https://www.mymapcodes.com/go/?t="&amp;IF(G63&lt;&gt;"",F63,"AAA")&amp;"&amp;ma="&amp;LEFT(IF(G63&lt;&gt;"",G63,H63),FIND(".",IF(G63&lt;&gt;"",G63,H63))-1)&amp;"&amp;mb="&amp;MID(IF(G63&lt;&gt;"",G63,H63),FIND(".",IF(G63&lt;&gt;"",G63,H63))+1,99),"Open on MyMapcodes →"),""))</f>
        <v/>
      </c>
      <c r="J63" s="47">
        <f>IF(OR(R63="",AP63&lt;&gt;""),"",ROUND(AN63,6))</f>
        <v/>
      </c>
      <c r="K63" s="47">
        <f>IF(OR(R63="",AP63&lt;&gt;""),"",ROUND(AO63,6))</f>
        <v/>
      </c>
      <c r="L63" s="48">
        <f>IF(R63="","",IF(AP63&lt;&gt;"",AP63,IF(O63="NO CONNECTION","Excel couldn't reach the mapcode service. Click the REFRESH RESULTS box just above the table.",IF(E63="","The mapcode service didn't return a mapcode for this point.",IF(AM63,"Latitude and longitude seemed to be the wrong way round, so they've been swapped. Please check.",IF(AND(AN63=0,AO63=0),"0, 0 is in the sea off West Africa. Please check this is the location you meant.",IF(W63,"Longitude came first, so the order has been switched.",IF(Z63=6,"Converted from degrees, minutes and seconds.",IF(Z63=4,"Converted from degrees and decimal minutes.","")))))))))</f>
        <v/>
      </c>
      <c r="N63" s="49">
        <f>IF(J63="","",MapcodeAPI&amp;"codes/"&amp;SUBSTITUTE(J63&amp;"",MID(1/2,2,1),".")&amp;","&amp;SUBSTITUTE(K63&amp;"",MID(1/2,2,1),"."))&amp;LEFT($B$13,0)</f>
        <v/>
      </c>
      <c r="O63" s="49">
        <f>IF(N63="","",IFERROR(_xlfn.WEBSERVICE(N63),IF(MapcodeAPIBackup="","NO CONNECTION",IFERROR(_xlfn.WEBSERVICE(MapcodeAPIBackup&amp;MID(N63,LEN(MapcodeAPI)+1,999)),"NO CONNECTION"))))</f>
        <v/>
      </c>
      <c r="P63" t="inlineStr">
        <is>
          <t xml:space="preserve"> </t>
        </is>
      </c>
      <c r="R63" s="50">
        <f>IFERROR(IF(AND(TRIM(B63&amp;"")="",TRIM(C63&amp;"")=""),"",TRIM(IF(ISNUMBER(B63),SUBSTITUTE(B63&amp;"",MID(1/2,2,1),"."),B63&amp;"")&amp;IF(TRIM(C63&amp;"")="",""," | "&amp;IF(ISNUMBER(C63),SUBSTITUTE(C63&amp;"",MID(1/2,2,1),"."),C63&amp;"")))),"(error value)")</f>
        <v/>
      </c>
      <c r="S63" s="50">
        <f>IF(R63="","","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"&amp;IFERROR(IF(AND(LEN(R63)-LEN(SUBSTITUTE(R63,"/",""))=1,ISNUMBER(FIND(" ",TRIM(LEFT(R63,FIND("/",R63)-1))))),LEFT(R63,FIND("/",R63)-1),R63),R63)&amp;" ")," "," "),"﻿"," "),"​"," "),"⁠"," ")," "," ")," "," "),CHAR(9)," "),CHAR(10)," "),CHAR(13)," "),"−","-"),"–","-"),"—","-"),"LATITUDE"," "),"LONGITUDE"," "),"COORDINATES"," "),"COORDS"," "),"NORTH"," N "),"SOUTH"," S "),"EAST"," E "),"WEST"," W "),"DEGREES"," "),"DEG"," "),"GPS"," "),"LONG"," "),"LNG"," "),"LON"," "),"LAT"," ")," AND "," "),"&amp;"," ")&amp;" ")</f>
        <v/>
      </c>
      <c r="T63" s="50">
        <f>IF(S63="","",IF(LEN(S63)-LEN(SUBSTITUTE(S63,".",""))&gt;0,SUBSTITUTE(S63,","," "),IF(LEN(S63)-LEN(SUBSTITUTE(S63,",",""))=3,SUBSTITUTE(SUBSTITUTE(S63,",",";",2),",","."),IF(LEN(S63)-LEN(SUBSTITUTE(S63,",",""))=2,SUBSTITUTE(S63,",","."),SUBSTITUTE(S63,","," ")))))</f>
        <v/>
      </c>
      <c r="U63" s="50">
        <f>IF(ISNUMBER(FIND("S",T63)),-1,IF(ISNUMBER(FIND("N",T63)),1,0))</f>
        <v/>
      </c>
      <c r="V63" s="50">
        <f>IF(ISNUMBER(FIND("W",T63)),-1,IF(ISNUMBER(FIND("E",T63)),1,0))</f>
        <v/>
      </c>
      <c r="W63" s="50">
        <f>AND(MIN(IFERROR(FIND("N",T63),999),IFERROR(FIND("S",T63),999))&lt;999,MIN(IFERROR(FIND("E",T63),999),IFERROR(FIND("W",T63),999))&lt;999,MIN(IFERROR(FIND("E",T63),999),IFERROR(FIND("W",T63),999))&lt;MIN(IFERROR(FIND("N",T63),999),IFERROR(FIND("S",T63),999)))</f>
        <v/>
      </c>
      <c r="X63" s="50">
        <f>IF(T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 "),"º"," "),"˚"," "),"'"," "),CHAR(34)," "),"′"," "),"’"," "),"‘"," "),"″"," "),"”"," "),"“"," "),"("," "),")"," "),"["," "),"]"," "),"{"," "),"}"," "),";"," "),"|"," "),"/"," "),"\"," "),":"," "),"="," "),"*"," "),","," "),"N"," "),"S"," "),"E"," "),"W"," "),"_"," ")))</f>
        <v/>
      </c>
      <c r="Y63" s="50">
        <f>IF(X63="","",SUBSTITUTE(SUBSTITUTE(SUBSTITUTE(SUBSTITUTE(SUBSTITUTE(SUBSTITUTE(SUBSTITUTE(SUBSTITUTE(SUBSTITUTE(SUBSTITUTE(SUBSTITUTE(SUBSTITUTE(SUBSTITUTE(X63,"0",""),"1",""),"2",""),"3",""),"4",""),"5",""),"6",""),"7",""),"8",""),"9",""),".",""),"-","")," ",""))</f>
        <v/>
      </c>
      <c r="Z63" s="50">
        <f>IF(X63="",0,LEN(X63)-LEN(SUBSTITUTE(X63," ",""))+1)</f>
        <v/>
      </c>
      <c r="AA63" s="50">
        <f>IF(Z63&lt;1,"",IFERROR(VALUE(SUBSTITUTE(TRIM(MID(SUBSTITUTE(X63," ",REPT(" ",60)),1,60)),".",MID(1/2,2,1))),""))</f>
        <v/>
      </c>
      <c r="AB63" s="50">
        <f>IF(Z63&lt;2,"",IFERROR(VALUE(SUBSTITUTE(TRIM(MID(SUBSTITUTE(X63," ",REPT(" ",60)),61,60)),".",MID(1/2,2,1))),""))</f>
        <v/>
      </c>
      <c r="AC63" s="50">
        <f>IF(Z63&lt;3,"",IFERROR(VALUE(SUBSTITUTE(TRIM(MID(SUBSTITUTE(X63," ",REPT(" ",60)),121,60)),".",MID(1/2,2,1))),""))</f>
        <v/>
      </c>
      <c r="AD63" s="50">
        <f>IF(Z63&lt;4,"",IFERROR(VALUE(SUBSTITUTE(TRIM(MID(SUBSTITUTE(X63," ",REPT(" ",60)),181,60)),".",MID(1/2,2,1))),""))</f>
        <v/>
      </c>
      <c r="AE63" s="50">
        <f>IF(Z63&lt;5,"",IFERROR(VALUE(SUBSTITUTE(TRIM(MID(SUBSTITUTE(X63," ",REPT(" ",60)),241,60)),".",MID(1/2,2,1))),""))</f>
        <v/>
      </c>
      <c r="AF63" s="50">
        <f>IF(Z63&lt;6,"",IFERROR(VALUE(SUBSTITUTE(TRIM(MID(SUBSTITUTE(X63," ",REPT(" ",60)),301,60)),".",MID(1/2,2,1))),""))</f>
        <v/>
      </c>
      <c r="AG63" s="50">
        <f>IFERROR(IF(Z63=2,AA63,IF(Z63=4,IF(AA63&lt;0,-1,1)*(ABS(AA63)+AB63/60),IF(Z63=6,IF(AA63&lt;0,-1,1)*(ABS(AA63)+AB63/60+AC63/3600),""))),"")</f>
        <v/>
      </c>
      <c r="AH63" s="50">
        <f>IFERROR(IF(Z63=2,AB63,IF(Z63=4,IF(AC63&lt;0,-1,1)*(ABS(AC63)+AD63/60),IF(Z63=6,IF(AD63&lt;0,-1,1)*(ABS(AD63)+AE63/60+AF63/3600),""))),"")</f>
        <v/>
      </c>
      <c r="AI63" s="50">
        <f>IF(W63,AH63,AG63)</f>
        <v/>
      </c>
      <c r="AJ63" s="50">
        <f>IF(W63,AG63,AH63)</f>
        <v/>
      </c>
      <c r="AK63" s="50">
        <f>IFERROR(IF(U63=0,AI63,U63*ABS(AI63)),"")</f>
        <v/>
      </c>
      <c r="AL63" s="50">
        <f>IFERROR(IF(V63=0,AJ63,V63*ABS(AJ63)),"")</f>
        <v/>
      </c>
      <c r="AM63" s="50">
        <f>IFERROR(AND(U63=0,V63=0,ABS(AK63)&gt;90,ABS(AK63)&lt;=180,ABS(AL63)&lt;=90),FALSE)</f>
        <v/>
      </c>
      <c r="AN63" s="50">
        <f>IF(AM63,AL63,AK63)</f>
        <v/>
      </c>
      <c r="AO63" s="50">
        <f>IF(AM63,AK63,AL63)</f>
        <v/>
      </c>
      <c r="AP63" s="50">
        <f>IF(R63="","",IF(Y63&lt;&gt;"","Contains words or symbols that aren't part of a coordinate.",IF(NOT(OR(Z63=2,Z63=4,Z63=6)),"Couldn't find a latitude and a longitude ("&amp;Z63&amp;IF(Z63=1," number"," numbers")&amp;" found).",IF(COUNT(AA63:AF63)&lt;&gt;Z63,"Some of the numbers couldn't be read.",IF(OR(AND(Z63=4,OR(AB63&lt;0,AB63&gt;=60,AD63&lt;0,AD63&gt;=60)),AND(Z63=6,OR(AB63&lt;0,AB63&gt;=60,AC63&lt;0,AC63&gt;=60,AE63&lt;0,AE63&gt;=60,AF63&lt;0,AF63&gt;=60))),"Minutes and seconds must be between 0 and 60.",IF(OR(ABS(AN63)&gt;90,ABS(AO63)&gt;180),"Out of range: latitude must be between -90 and 90, and longitude between -180 and 180.",""))))))</f>
        <v/>
      </c>
    </row>
    <row r="64">
      <c r="B64" s="44" t="n"/>
      <c r="C64" s="44" t="n"/>
      <c r="D64" s="45">
        <f>IF(R64="","",IF(AP64&lt;&gt;"","NOT VALID GPS COORDINATES",IF(O64="NO CONNECTION","NO CONNECTION",IF(E64="","NOT FOUND",IF(OR(AM64,AND(AN64=0,AO64=0)),"CONVERTED – PLEASE CHECK","CONVERTED")))))</f>
        <v/>
      </c>
      <c r="E64" s="45">
        <f>IF(OR(O64="",O64="NO CONNECTION"),"",IFERROR(_xlfn.FILTERXML(O64,"//local/territory")&amp;" "&amp;_xlfn.FILTERXML(O64,"//local/mapcode"),IFERROR(_xlfn.FILTERXML(O64,"//international/mapcode"),"")))</f>
        <v/>
      </c>
      <c r="F64" s="46">
        <f>IF(E64="","",IFERROR(_xlfn.FILTERXML(O64,"//local/territory"),""))</f>
        <v/>
      </c>
      <c r="G64" s="46">
        <f>IF(E64="","",IFERROR(_xlfn.FILTERXML(O64,"//local/mapcode"),""))</f>
        <v/>
      </c>
      <c r="H64" s="46">
        <f>IF(E64="","",IFERROR(_xlfn.FILTERXML(O64,"//international/mapcode"),""))</f>
        <v/>
      </c>
      <c r="I64" s="46">
        <f>IF(E64="","",IFERROR(HYPERLINK("https://www.mymapcodes.com/go/?t="&amp;IF(G64&lt;&gt;"",F64,"AAA")&amp;"&amp;ma="&amp;LEFT(IF(G64&lt;&gt;"",G64,H64),FIND(".",IF(G64&lt;&gt;"",G64,H64))-1)&amp;"&amp;mb="&amp;MID(IF(G64&lt;&gt;"",G64,H64),FIND(".",IF(G64&lt;&gt;"",G64,H64))+1,99),"Open on MyMapcodes →"),""))</f>
        <v/>
      </c>
      <c r="J64" s="47">
        <f>IF(OR(R64="",AP64&lt;&gt;""),"",ROUND(AN64,6))</f>
        <v/>
      </c>
      <c r="K64" s="47">
        <f>IF(OR(R64="",AP64&lt;&gt;""),"",ROUND(AO64,6))</f>
        <v/>
      </c>
      <c r="L64" s="48">
        <f>IF(R64="","",IF(AP64&lt;&gt;"",AP64,IF(O64="NO CONNECTION","Excel couldn't reach the mapcode service. Click the REFRESH RESULTS box just above the table.",IF(E64="","The mapcode service didn't return a mapcode for this point.",IF(AM64,"Latitude and longitude seemed to be the wrong way round, so they've been swapped. Please check.",IF(AND(AN64=0,AO64=0),"0, 0 is in the sea off West Africa. Please check this is the location you meant.",IF(W64,"Longitude came first, so the order has been switched.",IF(Z64=6,"Converted from degrees, minutes and seconds.",IF(Z64=4,"Converted from degrees and decimal minutes.","")))))))))</f>
        <v/>
      </c>
      <c r="N64" s="49">
        <f>IF(J64="","",MapcodeAPI&amp;"codes/"&amp;SUBSTITUTE(J64&amp;"",MID(1/2,2,1),".")&amp;","&amp;SUBSTITUTE(K64&amp;"",MID(1/2,2,1),"."))&amp;LEFT($B$13,0)</f>
        <v/>
      </c>
      <c r="O64" s="49">
        <f>IF(N64="","",IFERROR(_xlfn.WEBSERVICE(N64),IF(MapcodeAPIBackup="","NO CONNECTION",IFERROR(_xlfn.WEBSERVICE(MapcodeAPIBackup&amp;MID(N64,LEN(MapcodeAPI)+1,999)),"NO CONNECTION"))))</f>
        <v/>
      </c>
      <c r="P64" t="inlineStr">
        <is>
          <t xml:space="preserve"> </t>
        </is>
      </c>
      <c r="R64" s="50">
        <f>IFERROR(IF(AND(TRIM(B64&amp;"")="",TRIM(C64&amp;"")=""),"",TRIM(IF(ISNUMBER(B64),SUBSTITUTE(B64&amp;"",MID(1/2,2,1),"."),B64&amp;"")&amp;IF(TRIM(C64&amp;"")="",""," | "&amp;IF(ISNUMBER(C64),SUBSTITUTE(C64&amp;"",MID(1/2,2,1),"."),C64&amp;"")))),"(error value)")</f>
        <v/>
      </c>
      <c r="S64" s="50">
        <f>IF(R64="","","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"&amp;IFERROR(IF(AND(LEN(R64)-LEN(SUBSTITUTE(R64,"/",""))=1,ISNUMBER(FIND(" ",TRIM(LEFT(R64,FIND("/",R64)-1))))),LEFT(R64,FIND("/",R64)-1),R64),R64)&amp;" ")," "," "),"﻿"," "),"​"," "),"⁠"," ")," "," ")," "," "),CHAR(9)," "),CHAR(10)," "),CHAR(13)," "),"−","-"),"–","-"),"—","-"),"LATITUDE"," "),"LONGITUDE"," "),"COORDINATES"," "),"COORDS"," "),"NORTH"," N "),"SOUTH"," S "),"EAST"," E "),"WEST"," W "),"DEGREES"," "),"DEG"," "),"GPS"," "),"LONG"," "),"LNG"," "),"LON"," "),"LAT"," ")," AND "," "),"&amp;"," ")&amp;" ")</f>
        <v/>
      </c>
      <c r="T64" s="50">
        <f>IF(S64="","",IF(LEN(S64)-LEN(SUBSTITUTE(S64,".",""))&gt;0,SUBSTITUTE(S64,","," "),IF(LEN(S64)-LEN(SUBSTITUTE(S64,",",""))=3,SUBSTITUTE(SUBSTITUTE(S64,",",";",2),",","."),IF(LEN(S64)-LEN(SUBSTITUTE(S64,",",""))=2,SUBSTITUTE(S64,",","."),SUBSTITUTE(S64,","," ")))))</f>
        <v/>
      </c>
      <c r="U64" s="50">
        <f>IF(ISNUMBER(FIND("S",T64)),-1,IF(ISNUMBER(FIND("N",T64)),1,0))</f>
        <v/>
      </c>
      <c r="V64" s="50">
        <f>IF(ISNUMBER(FIND("W",T64)),-1,IF(ISNUMBER(FIND("E",T64)),1,0))</f>
        <v/>
      </c>
      <c r="W64" s="50">
        <f>AND(MIN(IFERROR(FIND("N",T64),999),IFERROR(FIND("S",T64),999))&lt;999,MIN(IFERROR(FIND("E",T64),999),IFERROR(FIND("W",T64),999))&lt;999,MIN(IFERROR(FIND("E",T64),999),IFERROR(FIND("W",T64),999))&lt;MIN(IFERROR(FIND("N",T64),999),IFERROR(FIND("S",T64),999)))</f>
        <v/>
      </c>
      <c r="X64" s="50">
        <f>IF(T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 "),"º"," "),"˚"," "),"'"," "),CHAR(34)," "),"′"," "),"’"," "),"‘"," "),"″"," "),"”"," "),"“"," "),"("," "),")"," "),"["," "),"]"," "),"{"," "),"}"," "),";"," "),"|"," "),"/"," "),"\"," "),":"," "),"="," "),"*"," "),","," "),"N"," "),"S"," "),"E"," "),"W"," "),"_"," ")))</f>
        <v/>
      </c>
      <c r="Y64" s="50">
        <f>IF(X64="","",SUBSTITUTE(SUBSTITUTE(SUBSTITUTE(SUBSTITUTE(SUBSTITUTE(SUBSTITUTE(SUBSTITUTE(SUBSTITUTE(SUBSTITUTE(SUBSTITUTE(SUBSTITUTE(SUBSTITUTE(SUBSTITUTE(X64,"0",""),"1",""),"2",""),"3",""),"4",""),"5",""),"6",""),"7",""),"8",""),"9",""),".",""),"-","")," ",""))</f>
        <v/>
      </c>
      <c r="Z64" s="50">
        <f>IF(X64="",0,LEN(X64)-LEN(SUBSTITUTE(X64," ",""))+1)</f>
        <v/>
      </c>
      <c r="AA64" s="50">
        <f>IF(Z64&lt;1,"",IFERROR(VALUE(SUBSTITUTE(TRIM(MID(SUBSTITUTE(X64," ",REPT(" ",60)),1,60)),".",MID(1/2,2,1))),""))</f>
        <v/>
      </c>
      <c r="AB64" s="50">
        <f>IF(Z64&lt;2,"",IFERROR(VALUE(SUBSTITUTE(TRIM(MID(SUBSTITUTE(X64," ",REPT(" ",60)),61,60)),".",MID(1/2,2,1))),""))</f>
        <v/>
      </c>
      <c r="AC64" s="50">
        <f>IF(Z64&lt;3,"",IFERROR(VALUE(SUBSTITUTE(TRIM(MID(SUBSTITUTE(X64," ",REPT(" ",60)),121,60)),".",MID(1/2,2,1))),""))</f>
        <v/>
      </c>
      <c r="AD64" s="50">
        <f>IF(Z64&lt;4,"",IFERROR(VALUE(SUBSTITUTE(TRIM(MID(SUBSTITUTE(X64," ",REPT(" ",60)),181,60)),".",MID(1/2,2,1))),""))</f>
        <v/>
      </c>
      <c r="AE64" s="50">
        <f>IF(Z64&lt;5,"",IFERROR(VALUE(SUBSTITUTE(TRIM(MID(SUBSTITUTE(X64," ",REPT(" ",60)),241,60)),".",MID(1/2,2,1))),""))</f>
        <v/>
      </c>
      <c r="AF64" s="50">
        <f>IF(Z64&lt;6,"",IFERROR(VALUE(SUBSTITUTE(TRIM(MID(SUBSTITUTE(X64," ",REPT(" ",60)),301,60)),".",MID(1/2,2,1))),""))</f>
        <v/>
      </c>
      <c r="AG64" s="50">
        <f>IFERROR(IF(Z64=2,AA64,IF(Z64=4,IF(AA64&lt;0,-1,1)*(ABS(AA64)+AB64/60),IF(Z64=6,IF(AA64&lt;0,-1,1)*(ABS(AA64)+AB64/60+AC64/3600),""))),"")</f>
        <v/>
      </c>
      <c r="AH64" s="50">
        <f>IFERROR(IF(Z64=2,AB64,IF(Z64=4,IF(AC64&lt;0,-1,1)*(ABS(AC64)+AD64/60),IF(Z64=6,IF(AD64&lt;0,-1,1)*(ABS(AD64)+AE64/60+AF64/3600),""))),"")</f>
        <v/>
      </c>
      <c r="AI64" s="50">
        <f>IF(W64,AH64,AG64)</f>
        <v/>
      </c>
      <c r="AJ64" s="50">
        <f>IF(W64,AG64,AH64)</f>
        <v/>
      </c>
      <c r="AK64" s="50">
        <f>IFERROR(IF(U64=0,AI64,U64*ABS(AI64)),"")</f>
        <v/>
      </c>
      <c r="AL64" s="50">
        <f>IFERROR(IF(V64=0,AJ64,V64*ABS(AJ64)),"")</f>
        <v/>
      </c>
      <c r="AM64" s="50">
        <f>IFERROR(AND(U64=0,V64=0,ABS(AK64)&gt;90,ABS(AK64)&lt;=180,ABS(AL64)&lt;=90),FALSE)</f>
        <v/>
      </c>
      <c r="AN64" s="50">
        <f>IF(AM64,AL64,AK64)</f>
        <v/>
      </c>
      <c r="AO64" s="50">
        <f>IF(AM64,AK64,AL64)</f>
        <v/>
      </c>
      <c r="AP64" s="50">
        <f>IF(R64="","",IF(Y64&lt;&gt;"","Contains words or symbols that aren't part of a coordinate.",IF(NOT(OR(Z64=2,Z64=4,Z64=6)),"Couldn't find a latitude and a longitude ("&amp;Z64&amp;IF(Z64=1," number"," numbers")&amp;" found).",IF(COUNT(AA64:AF64)&lt;&gt;Z64,"Some of the numbers couldn't be read.",IF(OR(AND(Z64=4,OR(AB64&lt;0,AB64&gt;=60,AD64&lt;0,AD64&gt;=60)),AND(Z64=6,OR(AB64&lt;0,AB64&gt;=60,AC64&lt;0,AC64&gt;=60,AE64&lt;0,AE64&gt;=60,AF64&lt;0,AF64&gt;=60))),"Minutes and seconds must be between 0 and 60.",IF(OR(ABS(AN64)&gt;90,ABS(AO64)&gt;180),"Out of range: latitude must be between -90 and 90, and longitude between -180 and 180.",""))))))</f>
        <v/>
      </c>
    </row>
    <row r="65">
      <c r="B65" s="44" t="n"/>
      <c r="C65" s="44" t="n"/>
      <c r="D65" s="45">
        <f>IF(R65="","",IF(AP65&lt;&gt;"","NOT VALID GPS COORDINATES",IF(O65="NO CONNECTION","NO CONNECTION",IF(E65="","NOT FOUND",IF(OR(AM65,AND(AN65=0,AO65=0)),"CONVERTED – PLEASE CHECK","CONVERTED")))))</f>
        <v/>
      </c>
      <c r="E65" s="45">
        <f>IF(OR(O65="",O65="NO CONNECTION"),"",IFERROR(_xlfn.FILTERXML(O65,"//local/territory")&amp;" "&amp;_xlfn.FILTERXML(O65,"//local/mapcode"),IFERROR(_xlfn.FILTERXML(O65,"//international/mapcode"),"")))</f>
        <v/>
      </c>
      <c r="F65" s="46">
        <f>IF(E65="","",IFERROR(_xlfn.FILTERXML(O65,"//local/territory"),""))</f>
        <v/>
      </c>
      <c r="G65" s="46">
        <f>IF(E65="","",IFERROR(_xlfn.FILTERXML(O65,"//local/mapcode"),""))</f>
        <v/>
      </c>
      <c r="H65" s="46">
        <f>IF(E65="","",IFERROR(_xlfn.FILTERXML(O65,"//international/mapcode"),""))</f>
        <v/>
      </c>
      <c r="I65" s="46">
        <f>IF(E65="","",IFERROR(HYPERLINK("https://www.mymapcodes.com/go/?t="&amp;IF(G65&lt;&gt;"",F65,"AAA")&amp;"&amp;ma="&amp;LEFT(IF(G65&lt;&gt;"",G65,H65),FIND(".",IF(G65&lt;&gt;"",G65,H65))-1)&amp;"&amp;mb="&amp;MID(IF(G65&lt;&gt;"",G65,H65),FIND(".",IF(G65&lt;&gt;"",G65,H65))+1,99),"Open on MyMapcodes →"),""))</f>
        <v/>
      </c>
      <c r="J65" s="47">
        <f>IF(OR(R65="",AP65&lt;&gt;""),"",ROUND(AN65,6))</f>
        <v/>
      </c>
      <c r="K65" s="47">
        <f>IF(OR(R65="",AP65&lt;&gt;""),"",ROUND(AO65,6))</f>
        <v/>
      </c>
      <c r="L65" s="48">
        <f>IF(R65="","",IF(AP65&lt;&gt;"",AP65,IF(O65="NO CONNECTION","Excel couldn't reach the mapcode service. Click the REFRESH RESULTS box just above the table.",IF(E65="","The mapcode service didn't return a mapcode for this point.",IF(AM65,"Latitude and longitude seemed to be the wrong way round, so they've been swapped. Please check.",IF(AND(AN65=0,AO65=0),"0, 0 is in the sea off West Africa. Please check this is the location you meant.",IF(W65,"Longitude came first, so the order has been switched.",IF(Z65=6,"Converted from degrees, minutes and seconds.",IF(Z65=4,"Converted from degrees and decimal minutes.","")))))))))</f>
        <v/>
      </c>
      <c r="N65" s="49">
        <f>IF(J65="","",MapcodeAPI&amp;"codes/"&amp;SUBSTITUTE(J65&amp;"",MID(1/2,2,1),".")&amp;","&amp;SUBSTITUTE(K65&amp;"",MID(1/2,2,1),"."))&amp;LEFT($B$13,0)</f>
        <v/>
      </c>
      <c r="O65" s="49">
        <f>IF(N65="","",IFERROR(_xlfn.WEBSERVICE(N65),IF(MapcodeAPIBackup="","NO CONNECTION",IFERROR(_xlfn.WEBSERVICE(MapcodeAPIBackup&amp;MID(N65,LEN(MapcodeAPI)+1,999)),"NO CONNECTION"))))</f>
        <v/>
      </c>
      <c r="P65" t="inlineStr">
        <is>
          <t xml:space="preserve"> </t>
        </is>
      </c>
      <c r="R65" s="50">
        <f>IFERROR(IF(AND(TRIM(B65&amp;"")="",TRIM(C65&amp;"")=""),"",TRIM(IF(ISNUMBER(B65),SUBSTITUTE(B65&amp;"",MID(1/2,2,1),"."),B65&amp;"")&amp;IF(TRIM(C65&amp;"")="",""," | "&amp;IF(ISNUMBER(C65),SUBSTITUTE(C65&amp;"",MID(1/2,2,1),"."),C65&amp;"")))),"(error value)")</f>
        <v/>
      </c>
      <c r="S65" s="50">
        <f>IF(R65="","","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"&amp;IFERROR(IF(AND(LEN(R65)-LEN(SUBSTITUTE(R65,"/",""))=1,ISNUMBER(FIND(" ",TRIM(LEFT(R65,FIND("/",R65)-1))))),LEFT(R65,FIND("/",R65)-1),R65),R65)&amp;" ")," "," "),"﻿"," "),"​"," "),"⁠"," ")," "," ")," "," "),CHAR(9)," "),CHAR(10)," "),CHAR(13)," "),"−","-"),"–","-"),"—","-"),"LATITUDE"," "),"LONGITUDE"," "),"COORDINATES"," "),"COORDS"," "),"NORTH"," N "),"SOUTH"," S "),"EAST"," E "),"WEST"," W "),"DEGREES"," "),"DEG"," "),"GPS"," "),"LONG"," "),"LNG"," "),"LON"," "),"LAT"," ")," AND "," "),"&amp;"," ")&amp;" ")</f>
        <v/>
      </c>
      <c r="T65" s="50">
        <f>IF(S65="","",IF(LEN(S65)-LEN(SUBSTITUTE(S65,".",""))&gt;0,SUBSTITUTE(S65,","," "),IF(LEN(S65)-LEN(SUBSTITUTE(S65,",",""))=3,SUBSTITUTE(SUBSTITUTE(S65,",",";",2),",","."),IF(LEN(S65)-LEN(SUBSTITUTE(S65,",",""))=2,SUBSTITUTE(S65,",","."),SUBSTITUTE(S65,","," ")))))</f>
        <v/>
      </c>
      <c r="U65" s="50">
        <f>IF(ISNUMBER(FIND("S",T65)),-1,IF(ISNUMBER(FIND("N",T65)),1,0))</f>
        <v/>
      </c>
      <c r="V65" s="50">
        <f>IF(ISNUMBER(FIND("W",T65)),-1,IF(ISNUMBER(FIND("E",T65)),1,0))</f>
        <v/>
      </c>
      <c r="W65" s="50">
        <f>AND(MIN(IFERROR(FIND("N",T65),999),IFERROR(FIND("S",T65),999))&lt;999,MIN(IFERROR(FIND("E",T65),999),IFERROR(FIND("W",T65),999))&lt;999,MIN(IFERROR(FIND("E",T65),999),IFERROR(FIND("W",T65),999))&lt;MIN(IFERROR(FIND("N",T65),999),IFERROR(FIND("S",T65),999)))</f>
        <v/>
      </c>
      <c r="X65" s="50">
        <f>IF(T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 "),"º"," "),"˚"," "),"'"," "),CHAR(34)," "),"′"," "),"’"," "),"‘"," "),"″"," "),"”"," "),"“"," "),"("," "),")"," "),"["," "),"]"," "),"{"," "),"}"," "),";"," "),"|"," "),"/"," "),"\"," "),":"," "),"="," "),"*"," "),","," "),"N"," "),"S"," "),"E"," "),"W"," "),"_"," ")))</f>
        <v/>
      </c>
      <c r="Y65" s="50">
        <f>IF(X65="","",SUBSTITUTE(SUBSTITUTE(SUBSTITUTE(SUBSTITUTE(SUBSTITUTE(SUBSTITUTE(SUBSTITUTE(SUBSTITUTE(SUBSTITUTE(SUBSTITUTE(SUBSTITUTE(SUBSTITUTE(SUBSTITUTE(X65,"0",""),"1",""),"2",""),"3",""),"4",""),"5",""),"6",""),"7",""),"8",""),"9",""),".",""),"-","")," ",""))</f>
        <v/>
      </c>
      <c r="Z65" s="50">
        <f>IF(X65="",0,LEN(X65)-LEN(SUBSTITUTE(X65," ",""))+1)</f>
        <v/>
      </c>
      <c r="AA65" s="50">
        <f>IF(Z65&lt;1,"",IFERROR(VALUE(SUBSTITUTE(TRIM(MID(SUBSTITUTE(X65," ",REPT(" ",60)),1,60)),".",MID(1/2,2,1))),""))</f>
        <v/>
      </c>
      <c r="AB65" s="50">
        <f>IF(Z65&lt;2,"",IFERROR(VALUE(SUBSTITUTE(TRIM(MID(SUBSTITUTE(X65," ",REPT(" ",60)),61,60)),".",MID(1/2,2,1))),""))</f>
        <v/>
      </c>
      <c r="AC65" s="50">
        <f>IF(Z65&lt;3,"",IFERROR(VALUE(SUBSTITUTE(TRIM(MID(SUBSTITUTE(X65," ",REPT(" ",60)),121,60)),".",MID(1/2,2,1))),""))</f>
        <v/>
      </c>
      <c r="AD65" s="50">
        <f>IF(Z65&lt;4,"",IFERROR(VALUE(SUBSTITUTE(TRIM(MID(SUBSTITUTE(X65," ",REPT(" ",60)),181,60)),".",MID(1/2,2,1))),""))</f>
        <v/>
      </c>
      <c r="AE65" s="50">
        <f>IF(Z65&lt;5,"",IFERROR(VALUE(SUBSTITUTE(TRIM(MID(SUBSTITUTE(X65," ",REPT(" ",60)),241,60)),".",MID(1/2,2,1))),""))</f>
        <v/>
      </c>
      <c r="AF65" s="50">
        <f>IF(Z65&lt;6,"",IFERROR(VALUE(SUBSTITUTE(TRIM(MID(SUBSTITUTE(X65," ",REPT(" ",60)),301,60)),".",MID(1/2,2,1))),""))</f>
        <v/>
      </c>
      <c r="AG65" s="50">
        <f>IFERROR(IF(Z65=2,AA65,IF(Z65=4,IF(AA65&lt;0,-1,1)*(ABS(AA65)+AB65/60),IF(Z65=6,IF(AA65&lt;0,-1,1)*(ABS(AA65)+AB65/60+AC65/3600),""))),"")</f>
        <v/>
      </c>
      <c r="AH65" s="50">
        <f>IFERROR(IF(Z65=2,AB65,IF(Z65=4,IF(AC65&lt;0,-1,1)*(ABS(AC65)+AD65/60),IF(Z65=6,IF(AD65&lt;0,-1,1)*(ABS(AD65)+AE65/60+AF65/3600),""))),"")</f>
        <v/>
      </c>
      <c r="AI65" s="50">
        <f>IF(W65,AH65,AG65)</f>
        <v/>
      </c>
      <c r="AJ65" s="50">
        <f>IF(W65,AG65,AH65)</f>
        <v/>
      </c>
      <c r="AK65" s="50">
        <f>IFERROR(IF(U65=0,AI65,U65*ABS(AI65)),"")</f>
        <v/>
      </c>
      <c r="AL65" s="50">
        <f>IFERROR(IF(V65=0,AJ65,V65*ABS(AJ65)),"")</f>
        <v/>
      </c>
      <c r="AM65" s="50">
        <f>IFERROR(AND(U65=0,V65=0,ABS(AK65)&gt;90,ABS(AK65)&lt;=180,ABS(AL65)&lt;=90),FALSE)</f>
        <v/>
      </c>
      <c r="AN65" s="50">
        <f>IF(AM65,AL65,AK65)</f>
        <v/>
      </c>
      <c r="AO65" s="50">
        <f>IF(AM65,AK65,AL65)</f>
        <v/>
      </c>
      <c r="AP65" s="50">
        <f>IF(R65="","",IF(Y65&lt;&gt;"","Contains words or symbols that aren't part of a coordinate.",IF(NOT(OR(Z65=2,Z65=4,Z65=6)),"Couldn't find a latitude and a longitude ("&amp;Z65&amp;IF(Z65=1," number"," numbers")&amp;" found).",IF(COUNT(AA65:AF65)&lt;&gt;Z65,"Some of the numbers couldn't be read.",IF(OR(AND(Z65=4,OR(AB65&lt;0,AB65&gt;=60,AD65&lt;0,AD65&gt;=60)),AND(Z65=6,OR(AB65&lt;0,AB65&gt;=60,AC65&lt;0,AC65&gt;=60,AE65&lt;0,AE65&gt;=60,AF65&lt;0,AF65&gt;=60))),"Minutes and seconds must be between 0 and 60.",IF(OR(ABS(AN65)&gt;90,ABS(AO65)&gt;180),"Out of range: latitude must be between -90 and 90, and longitude between -180 and 180.",""))))))</f>
        <v/>
      </c>
    </row>
    <row r="66">
      <c r="B66" s="44" t="n"/>
      <c r="C66" s="44" t="n"/>
      <c r="D66" s="45">
        <f>IF(R66="","",IF(AP66&lt;&gt;"","NOT VALID GPS COORDINATES",IF(O66="NO CONNECTION","NO CONNECTION",IF(E66="","NOT FOUND",IF(OR(AM66,AND(AN66=0,AO66=0)),"CONVERTED – PLEASE CHECK","CONVERTED")))))</f>
        <v/>
      </c>
      <c r="E66" s="45">
        <f>IF(OR(O66="",O66="NO CONNECTION"),"",IFERROR(_xlfn.FILTERXML(O66,"//local/territory")&amp;" "&amp;_xlfn.FILTERXML(O66,"//local/mapcode"),IFERROR(_xlfn.FILTERXML(O66,"//international/mapcode"),"")))</f>
        <v/>
      </c>
      <c r="F66" s="46">
        <f>IF(E66="","",IFERROR(_xlfn.FILTERXML(O66,"//local/territory"),""))</f>
        <v/>
      </c>
      <c r="G66" s="46">
        <f>IF(E66="","",IFERROR(_xlfn.FILTERXML(O66,"//local/mapcode"),""))</f>
        <v/>
      </c>
      <c r="H66" s="46">
        <f>IF(E66="","",IFERROR(_xlfn.FILTERXML(O66,"//international/mapcode"),""))</f>
        <v/>
      </c>
      <c r="I66" s="46">
        <f>IF(E66="","",IFERROR(HYPERLINK("https://www.mymapcodes.com/go/?t="&amp;IF(G66&lt;&gt;"",F66,"AAA")&amp;"&amp;ma="&amp;LEFT(IF(G66&lt;&gt;"",G66,H66),FIND(".",IF(G66&lt;&gt;"",G66,H66))-1)&amp;"&amp;mb="&amp;MID(IF(G66&lt;&gt;"",G66,H66),FIND(".",IF(G66&lt;&gt;"",G66,H66))+1,99),"Open on MyMapcodes →"),""))</f>
        <v/>
      </c>
      <c r="J66" s="47">
        <f>IF(OR(R66="",AP66&lt;&gt;""),"",ROUND(AN66,6))</f>
        <v/>
      </c>
      <c r="K66" s="47">
        <f>IF(OR(R66="",AP66&lt;&gt;""),"",ROUND(AO66,6))</f>
        <v/>
      </c>
      <c r="L66" s="48">
        <f>IF(R66="","",IF(AP66&lt;&gt;"",AP66,IF(O66="NO CONNECTION","Excel couldn't reach the mapcode service. Click the REFRESH RESULTS box just above the table.",IF(E66="","The mapcode service didn't return a mapcode for this point.",IF(AM66,"Latitude and longitude seemed to be the wrong way round, so they've been swapped. Please check.",IF(AND(AN66=0,AO66=0),"0, 0 is in the sea off West Africa. Please check this is the location you meant.",IF(W66,"Longitude came first, so the order has been switched.",IF(Z66=6,"Converted from degrees, minutes and seconds.",IF(Z66=4,"Converted from degrees and decimal minutes.","")))))))))</f>
        <v/>
      </c>
      <c r="N66" s="49">
        <f>IF(J66="","",MapcodeAPI&amp;"codes/"&amp;SUBSTITUTE(J66&amp;"",MID(1/2,2,1),".")&amp;","&amp;SUBSTITUTE(K66&amp;"",MID(1/2,2,1),"."))&amp;LEFT($B$13,0)</f>
        <v/>
      </c>
      <c r="O66" s="49">
        <f>IF(N66="","",IFERROR(_xlfn.WEBSERVICE(N66),IF(MapcodeAPIBackup="","NO CONNECTION",IFERROR(_xlfn.WEBSERVICE(MapcodeAPIBackup&amp;MID(N66,LEN(MapcodeAPI)+1,999)),"NO CONNECTION"))))</f>
        <v/>
      </c>
      <c r="P66" t="inlineStr">
        <is>
          <t xml:space="preserve"> </t>
        </is>
      </c>
      <c r="R66" s="50">
        <f>IFERROR(IF(AND(TRIM(B66&amp;"")="",TRIM(C66&amp;"")=""),"",TRIM(IF(ISNUMBER(B66),SUBSTITUTE(B66&amp;"",MID(1/2,2,1),"."),B66&amp;"")&amp;IF(TRIM(C66&amp;"")="",""," | "&amp;IF(ISNUMBER(C66),SUBSTITUTE(C66&amp;"",MID(1/2,2,1),"."),C66&amp;"")))),"(error value)")</f>
        <v/>
      </c>
      <c r="S66" s="50">
        <f>IF(R66="","","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"&amp;IFERROR(IF(AND(LEN(R66)-LEN(SUBSTITUTE(R66,"/",""))=1,ISNUMBER(FIND(" ",TRIM(LEFT(R66,FIND("/",R66)-1))))),LEFT(R66,FIND("/",R66)-1),R66),R66)&amp;" ")," "," "),"﻿"," "),"​"," "),"⁠"," ")," "," ")," "," "),CHAR(9)," "),CHAR(10)," "),CHAR(13)," "),"−","-"),"–","-"),"—","-"),"LATITUDE"," "),"LONGITUDE"," "),"COORDINATES"," "),"COORDS"," "),"NORTH"," N "),"SOUTH"," S "),"EAST"," E "),"WEST"," W "),"DEGREES"," "),"DEG"," "),"GPS"," "),"LONG"," "),"LNG"," "),"LON"," "),"LAT"," ")," AND "," "),"&amp;"," ")&amp;" ")</f>
        <v/>
      </c>
      <c r="T66" s="50">
        <f>IF(S66="","",IF(LEN(S66)-LEN(SUBSTITUTE(S66,".",""))&gt;0,SUBSTITUTE(S66,","," "),IF(LEN(S66)-LEN(SUBSTITUTE(S66,",",""))=3,SUBSTITUTE(SUBSTITUTE(S66,",",";",2),",","."),IF(LEN(S66)-LEN(SUBSTITUTE(S66,",",""))=2,SUBSTITUTE(S66,",","."),SUBSTITUTE(S66,","," ")))))</f>
        <v/>
      </c>
      <c r="U66" s="50">
        <f>IF(ISNUMBER(FIND("S",T66)),-1,IF(ISNUMBER(FIND("N",T66)),1,0))</f>
        <v/>
      </c>
      <c r="V66" s="50">
        <f>IF(ISNUMBER(FIND("W",T66)),-1,IF(ISNUMBER(FIND("E",T66)),1,0))</f>
        <v/>
      </c>
      <c r="W66" s="50">
        <f>AND(MIN(IFERROR(FIND("N",T66),999),IFERROR(FIND("S",T66),999))&lt;999,MIN(IFERROR(FIND("E",T66),999),IFERROR(FIND("W",T66),999))&lt;999,MIN(IFERROR(FIND("E",T66),999),IFERROR(FIND("W",T66),999))&lt;MIN(IFERROR(FIND("N",T66),999),IFERROR(FIND("S",T66),999)))</f>
        <v/>
      </c>
      <c r="X66" s="50">
        <f>IF(T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 "),"º"," "),"˚"," "),"'"," "),CHAR(34)," "),"′"," "),"’"," "),"‘"," "),"″"," "),"”"," "),"“"," "),"("," "),")"," "),"["," "),"]"," "),"{"," "),"}"," "),";"," "),"|"," "),"/"," "),"\"," "),":"," "),"="," "),"*"," "),","," "),"N"," "),"S"," "),"E"," "),"W"," "),"_"," ")))</f>
        <v/>
      </c>
      <c r="Y66" s="50">
        <f>IF(X66="","",SUBSTITUTE(SUBSTITUTE(SUBSTITUTE(SUBSTITUTE(SUBSTITUTE(SUBSTITUTE(SUBSTITUTE(SUBSTITUTE(SUBSTITUTE(SUBSTITUTE(SUBSTITUTE(SUBSTITUTE(SUBSTITUTE(X66,"0",""),"1",""),"2",""),"3",""),"4",""),"5",""),"6",""),"7",""),"8",""),"9",""),".",""),"-","")," ",""))</f>
        <v/>
      </c>
      <c r="Z66" s="50">
        <f>IF(X66="",0,LEN(X66)-LEN(SUBSTITUTE(X66," ",""))+1)</f>
        <v/>
      </c>
      <c r="AA66" s="50">
        <f>IF(Z66&lt;1,"",IFERROR(VALUE(SUBSTITUTE(TRIM(MID(SUBSTITUTE(X66," ",REPT(" ",60)),1,60)),".",MID(1/2,2,1))),""))</f>
        <v/>
      </c>
      <c r="AB66" s="50">
        <f>IF(Z66&lt;2,"",IFERROR(VALUE(SUBSTITUTE(TRIM(MID(SUBSTITUTE(X66," ",REPT(" ",60)),61,60)),".",MID(1/2,2,1))),""))</f>
        <v/>
      </c>
      <c r="AC66" s="50">
        <f>IF(Z66&lt;3,"",IFERROR(VALUE(SUBSTITUTE(TRIM(MID(SUBSTITUTE(X66," ",REPT(" ",60)),121,60)),".",MID(1/2,2,1))),""))</f>
        <v/>
      </c>
      <c r="AD66" s="50">
        <f>IF(Z66&lt;4,"",IFERROR(VALUE(SUBSTITUTE(TRIM(MID(SUBSTITUTE(X66," ",REPT(" ",60)),181,60)),".",MID(1/2,2,1))),""))</f>
        <v/>
      </c>
      <c r="AE66" s="50">
        <f>IF(Z66&lt;5,"",IFERROR(VALUE(SUBSTITUTE(TRIM(MID(SUBSTITUTE(X66," ",REPT(" ",60)),241,60)),".",MID(1/2,2,1))),""))</f>
        <v/>
      </c>
      <c r="AF66" s="50">
        <f>IF(Z66&lt;6,"",IFERROR(VALUE(SUBSTITUTE(TRIM(MID(SUBSTITUTE(X66," ",REPT(" ",60)),301,60)),".",MID(1/2,2,1))),""))</f>
        <v/>
      </c>
      <c r="AG66" s="50">
        <f>IFERROR(IF(Z66=2,AA66,IF(Z66=4,IF(AA66&lt;0,-1,1)*(ABS(AA66)+AB66/60),IF(Z66=6,IF(AA66&lt;0,-1,1)*(ABS(AA66)+AB66/60+AC66/3600),""))),"")</f>
        <v/>
      </c>
      <c r="AH66" s="50">
        <f>IFERROR(IF(Z66=2,AB66,IF(Z66=4,IF(AC66&lt;0,-1,1)*(ABS(AC66)+AD66/60),IF(Z66=6,IF(AD66&lt;0,-1,1)*(ABS(AD66)+AE66/60+AF66/3600),""))),"")</f>
        <v/>
      </c>
      <c r="AI66" s="50">
        <f>IF(W66,AH66,AG66)</f>
        <v/>
      </c>
      <c r="AJ66" s="50">
        <f>IF(W66,AG66,AH66)</f>
        <v/>
      </c>
      <c r="AK66" s="50">
        <f>IFERROR(IF(U66=0,AI66,U66*ABS(AI66)),"")</f>
        <v/>
      </c>
      <c r="AL66" s="50">
        <f>IFERROR(IF(V66=0,AJ66,V66*ABS(AJ66)),"")</f>
        <v/>
      </c>
      <c r="AM66" s="50">
        <f>IFERROR(AND(U66=0,V66=0,ABS(AK66)&gt;90,ABS(AK66)&lt;=180,ABS(AL66)&lt;=90),FALSE)</f>
        <v/>
      </c>
      <c r="AN66" s="50">
        <f>IF(AM66,AL66,AK66)</f>
        <v/>
      </c>
      <c r="AO66" s="50">
        <f>IF(AM66,AK66,AL66)</f>
        <v/>
      </c>
      <c r="AP66" s="50">
        <f>IF(R66="","",IF(Y66&lt;&gt;"","Contains words or symbols that aren't part of a coordinate.",IF(NOT(OR(Z66=2,Z66=4,Z66=6)),"Couldn't find a latitude and a longitude ("&amp;Z66&amp;IF(Z66=1," number"," numbers")&amp;" found).",IF(COUNT(AA66:AF66)&lt;&gt;Z66,"Some of the numbers couldn't be read.",IF(OR(AND(Z66=4,OR(AB66&lt;0,AB66&gt;=60,AD66&lt;0,AD66&gt;=60)),AND(Z66=6,OR(AB66&lt;0,AB66&gt;=60,AC66&lt;0,AC66&gt;=60,AE66&lt;0,AE66&gt;=60,AF66&lt;0,AF66&gt;=60))),"Minutes and seconds must be between 0 and 60.",IF(OR(ABS(AN66)&gt;90,ABS(AO66)&gt;180),"Out of range: latitude must be between -90 and 90, and longitude between -180 and 180.",""))))))</f>
        <v/>
      </c>
    </row>
    <row r="67">
      <c r="B67" s="44" t="n"/>
      <c r="C67" s="44" t="n"/>
      <c r="D67" s="45">
        <f>IF(R67="","",IF(AP67&lt;&gt;"","NOT VALID GPS COORDINATES",IF(O67="NO CONNECTION","NO CONNECTION",IF(E67="","NOT FOUND",IF(OR(AM67,AND(AN67=0,AO67=0)),"CONVERTED – PLEASE CHECK","CONVERTED")))))</f>
        <v/>
      </c>
      <c r="E67" s="45">
        <f>IF(OR(O67="",O67="NO CONNECTION"),"",IFERROR(_xlfn.FILTERXML(O67,"//local/territory")&amp;" "&amp;_xlfn.FILTERXML(O67,"//local/mapcode"),IFERROR(_xlfn.FILTERXML(O67,"//international/mapcode"),"")))</f>
        <v/>
      </c>
      <c r="F67" s="46">
        <f>IF(E67="","",IFERROR(_xlfn.FILTERXML(O67,"//local/territory"),""))</f>
        <v/>
      </c>
      <c r="G67" s="46">
        <f>IF(E67="","",IFERROR(_xlfn.FILTERXML(O67,"//local/mapcode"),""))</f>
        <v/>
      </c>
      <c r="H67" s="46">
        <f>IF(E67="","",IFERROR(_xlfn.FILTERXML(O67,"//international/mapcode"),""))</f>
        <v/>
      </c>
      <c r="I67" s="46">
        <f>IF(E67="","",IFERROR(HYPERLINK("https://www.mymapcodes.com/go/?t="&amp;IF(G67&lt;&gt;"",F67,"AAA")&amp;"&amp;ma="&amp;LEFT(IF(G67&lt;&gt;"",G67,H67),FIND(".",IF(G67&lt;&gt;"",G67,H67))-1)&amp;"&amp;mb="&amp;MID(IF(G67&lt;&gt;"",G67,H67),FIND(".",IF(G67&lt;&gt;"",G67,H67))+1,99),"Open on MyMapcodes →"),""))</f>
        <v/>
      </c>
      <c r="J67" s="47">
        <f>IF(OR(R67="",AP67&lt;&gt;""),"",ROUND(AN67,6))</f>
        <v/>
      </c>
      <c r="K67" s="47">
        <f>IF(OR(R67="",AP67&lt;&gt;""),"",ROUND(AO67,6))</f>
        <v/>
      </c>
      <c r="L67" s="48">
        <f>IF(R67="","",IF(AP67&lt;&gt;"",AP67,IF(O67="NO CONNECTION","Excel couldn't reach the mapcode service. Click the REFRESH RESULTS box just above the table.",IF(E67="","The mapcode service didn't return a mapcode for this point.",IF(AM67,"Latitude and longitude seemed to be the wrong way round, so they've been swapped. Please check.",IF(AND(AN67=0,AO67=0),"0, 0 is in the sea off West Africa. Please check this is the location you meant.",IF(W67,"Longitude came first, so the order has been switched.",IF(Z67=6,"Converted from degrees, minutes and seconds.",IF(Z67=4,"Converted from degrees and decimal minutes.","")))))))))</f>
        <v/>
      </c>
      <c r="N67" s="49">
        <f>IF(J67="","",MapcodeAPI&amp;"codes/"&amp;SUBSTITUTE(J67&amp;"",MID(1/2,2,1),".")&amp;","&amp;SUBSTITUTE(K67&amp;"",MID(1/2,2,1),"."))&amp;LEFT($B$13,0)</f>
        <v/>
      </c>
      <c r="O67" s="49">
        <f>IF(N67="","",IFERROR(_xlfn.WEBSERVICE(N67),IF(MapcodeAPIBackup="","NO CONNECTION",IFERROR(_xlfn.WEBSERVICE(MapcodeAPIBackup&amp;MID(N67,LEN(MapcodeAPI)+1,999)),"NO CONNECTION"))))</f>
        <v/>
      </c>
      <c r="P67" t="inlineStr">
        <is>
          <t xml:space="preserve"> </t>
        </is>
      </c>
      <c r="R67" s="50">
        <f>IFERROR(IF(AND(TRIM(B67&amp;"")="",TRIM(C67&amp;"")=""),"",TRIM(IF(ISNUMBER(B67),SUBSTITUTE(B67&amp;"",MID(1/2,2,1),"."),B67&amp;"")&amp;IF(TRIM(C67&amp;"")="",""," | "&amp;IF(ISNUMBER(C67),SUBSTITUTE(C67&amp;"",MID(1/2,2,1),"."),C67&amp;"")))),"(error value)")</f>
        <v/>
      </c>
      <c r="S67" s="50">
        <f>IF(R67="","","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"&amp;IFERROR(IF(AND(LEN(R67)-LEN(SUBSTITUTE(R67,"/",""))=1,ISNUMBER(FIND(" ",TRIM(LEFT(R67,FIND("/",R67)-1))))),LEFT(R67,FIND("/",R67)-1),R67),R67)&amp;" ")," "," "),"﻿"," "),"​"," "),"⁠"," ")," "," ")," "," "),CHAR(9)," "),CHAR(10)," "),CHAR(13)," "),"−","-"),"–","-"),"—","-"),"LATITUDE"," "),"LONGITUDE"," "),"COORDINATES"," "),"COORDS"," "),"NORTH"," N "),"SOUTH"," S "),"EAST"," E "),"WEST"," W "),"DEGREES"," "),"DEG"," "),"GPS"," "),"LONG"," "),"LNG"," "),"LON"," "),"LAT"," ")," AND "," "),"&amp;"," ")&amp;" ")</f>
        <v/>
      </c>
      <c r="T67" s="50">
        <f>IF(S67="","",IF(LEN(S67)-LEN(SUBSTITUTE(S67,".",""))&gt;0,SUBSTITUTE(S67,","," "),IF(LEN(S67)-LEN(SUBSTITUTE(S67,",",""))=3,SUBSTITUTE(SUBSTITUTE(S67,",",";",2),",","."),IF(LEN(S67)-LEN(SUBSTITUTE(S67,",",""))=2,SUBSTITUTE(S67,",","."),SUBSTITUTE(S67,","," ")))))</f>
        <v/>
      </c>
      <c r="U67" s="50">
        <f>IF(ISNUMBER(FIND("S",T67)),-1,IF(ISNUMBER(FIND("N",T67)),1,0))</f>
        <v/>
      </c>
      <c r="V67" s="50">
        <f>IF(ISNUMBER(FIND("W",T67)),-1,IF(ISNUMBER(FIND("E",T67)),1,0))</f>
        <v/>
      </c>
      <c r="W67" s="50">
        <f>AND(MIN(IFERROR(FIND("N",T67),999),IFERROR(FIND("S",T67),999))&lt;999,MIN(IFERROR(FIND("E",T67),999),IFERROR(FIND("W",T67),999))&lt;999,MIN(IFERROR(FIND("E",T67),999),IFERROR(FIND("W",T67),999))&lt;MIN(IFERROR(FIND("N",T67),999),IFERROR(FIND("S",T67),999)))</f>
        <v/>
      </c>
      <c r="X67" s="50">
        <f>IF(T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 "),"º"," "),"˚"," "),"'"," "),CHAR(34)," "),"′"," "),"’"," "),"‘"," "),"″"," "),"”"," "),"“"," "),"("," "),")"," "),"["," "),"]"," "),"{"," "),"}"," "),";"," "),"|"," "),"/"," "),"\"," "),":"," "),"="," "),"*"," "),","," "),"N"," "),"S"," "),"E"," "),"W"," "),"_"," ")))</f>
        <v/>
      </c>
      <c r="Y67" s="50">
        <f>IF(X67="","",SUBSTITUTE(SUBSTITUTE(SUBSTITUTE(SUBSTITUTE(SUBSTITUTE(SUBSTITUTE(SUBSTITUTE(SUBSTITUTE(SUBSTITUTE(SUBSTITUTE(SUBSTITUTE(SUBSTITUTE(SUBSTITUTE(X67,"0",""),"1",""),"2",""),"3",""),"4",""),"5",""),"6",""),"7",""),"8",""),"9",""),".",""),"-","")," ",""))</f>
        <v/>
      </c>
      <c r="Z67" s="50">
        <f>IF(X67="",0,LEN(X67)-LEN(SUBSTITUTE(X67," ",""))+1)</f>
        <v/>
      </c>
      <c r="AA67" s="50">
        <f>IF(Z67&lt;1,"",IFERROR(VALUE(SUBSTITUTE(TRIM(MID(SUBSTITUTE(X67," ",REPT(" ",60)),1,60)),".",MID(1/2,2,1))),""))</f>
        <v/>
      </c>
      <c r="AB67" s="50">
        <f>IF(Z67&lt;2,"",IFERROR(VALUE(SUBSTITUTE(TRIM(MID(SUBSTITUTE(X67," ",REPT(" ",60)),61,60)),".",MID(1/2,2,1))),""))</f>
        <v/>
      </c>
      <c r="AC67" s="50">
        <f>IF(Z67&lt;3,"",IFERROR(VALUE(SUBSTITUTE(TRIM(MID(SUBSTITUTE(X67," ",REPT(" ",60)),121,60)),".",MID(1/2,2,1))),""))</f>
        <v/>
      </c>
      <c r="AD67" s="50">
        <f>IF(Z67&lt;4,"",IFERROR(VALUE(SUBSTITUTE(TRIM(MID(SUBSTITUTE(X67," ",REPT(" ",60)),181,60)),".",MID(1/2,2,1))),""))</f>
        <v/>
      </c>
      <c r="AE67" s="50">
        <f>IF(Z67&lt;5,"",IFERROR(VALUE(SUBSTITUTE(TRIM(MID(SUBSTITUTE(X67," ",REPT(" ",60)),241,60)),".",MID(1/2,2,1))),""))</f>
        <v/>
      </c>
      <c r="AF67" s="50">
        <f>IF(Z67&lt;6,"",IFERROR(VALUE(SUBSTITUTE(TRIM(MID(SUBSTITUTE(X67," ",REPT(" ",60)),301,60)),".",MID(1/2,2,1))),""))</f>
        <v/>
      </c>
      <c r="AG67" s="50">
        <f>IFERROR(IF(Z67=2,AA67,IF(Z67=4,IF(AA67&lt;0,-1,1)*(ABS(AA67)+AB67/60),IF(Z67=6,IF(AA67&lt;0,-1,1)*(ABS(AA67)+AB67/60+AC67/3600),""))),"")</f>
        <v/>
      </c>
      <c r="AH67" s="50">
        <f>IFERROR(IF(Z67=2,AB67,IF(Z67=4,IF(AC67&lt;0,-1,1)*(ABS(AC67)+AD67/60),IF(Z67=6,IF(AD67&lt;0,-1,1)*(ABS(AD67)+AE67/60+AF67/3600),""))),"")</f>
        <v/>
      </c>
      <c r="AI67" s="50">
        <f>IF(W67,AH67,AG67)</f>
        <v/>
      </c>
      <c r="AJ67" s="50">
        <f>IF(W67,AG67,AH67)</f>
        <v/>
      </c>
      <c r="AK67" s="50">
        <f>IFERROR(IF(U67=0,AI67,U67*ABS(AI67)),"")</f>
        <v/>
      </c>
      <c r="AL67" s="50">
        <f>IFERROR(IF(V67=0,AJ67,V67*ABS(AJ67)),"")</f>
        <v/>
      </c>
      <c r="AM67" s="50">
        <f>IFERROR(AND(U67=0,V67=0,ABS(AK67)&gt;90,ABS(AK67)&lt;=180,ABS(AL67)&lt;=90),FALSE)</f>
        <v/>
      </c>
      <c r="AN67" s="50">
        <f>IF(AM67,AL67,AK67)</f>
        <v/>
      </c>
      <c r="AO67" s="50">
        <f>IF(AM67,AK67,AL67)</f>
        <v/>
      </c>
      <c r="AP67" s="50">
        <f>IF(R67="","",IF(Y67&lt;&gt;"","Contains words or symbols that aren't part of a coordinate.",IF(NOT(OR(Z67=2,Z67=4,Z67=6)),"Couldn't find a latitude and a longitude ("&amp;Z67&amp;IF(Z67=1," number"," numbers")&amp;" found).",IF(COUNT(AA67:AF67)&lt;&gt;Z67,"Some of the numbers couldn't be read.",IF(OR(AND(Z67=4,OR(AB67&lt;0,AB67&gt;=60,AD67&lt;0,AD67&gt;=60)),AND(Z67=6,OR(AB67&lt;0,AB67&gt;=60,AC67&lt;0,AC67&gt;=60,AE67&lt;0,AE67&gt;=60,AF67&lt;0,AF67&gt;=60))),"Minutes and seconds must be between 0 and 60.",IF(OR(ABS(AN67)&gt;90,ABS(AO67)&gt;180),"Out of range: latitude must be between -90 and 90, and longitude between -180 and 180.",""))))))</f>
        <v/>
      </c>
    </row>
    <row r="68">
      <c r="B68" s="44" t="n"/>
      <c r="C68" s="44" t="n"/>
      <c r="D68" s="45">
        <f>IF(R68="","",IF(AP68&lt;&gt;"","NOT VALID GPS COORDINATES",IF(O68="NO CONNECTION","NO CONNECTION",IF(E68="","NOT FOUND",IF(OR(AM68,AND(AN68=0,AO68=0)),"CONVERTED – PLEASE CHECK","CONVERTED")))))</f>
        <v/>
      </c>
      <c r="E68" s="45">
        <f>IF(OR(O68="",O68="NO CONNECTION"),"",IFERROR(_xlfn.FILTERXML(O68,"//local/territory")&amp;" "&amp;_xlfn.FILTERXML(O68,"//local/mapcode"),IFERROR(_xlfn.FILTERXML(O68,"//international/mapcode"),"")))</f>
        <v/>
      </c>
      <c r="F68" s="46">
        <f>IF(E68="","",IFERROR(_xlfn.FILTERXML(O68,"//local/territory"),""))</f>
        <v/>
      </c>
      <c r="G68" s="46">
        <f>IF(E68="","",IFERROR(_xlfn.FILTERXML(O68,"//local/mapcode"),""))</f>
        <v/>
      </c>
      <c r="H68" s="46">
        <f>IF(E68="","",IFERROR(_xlfn.FILTERXML(O68,"//international/mapcode"),""))</f>
        <v/>
      </c>
      <c r="I68" s="46">
        <f>IF(E68="","",IFERROR(HYPERLINK("https://www.mymapcodes.com/go/?t="&amp;IF(G68&lt;&gt;"",F68,"AAA")&amp;"&amp;ma="&amp;LEFT(IF(G68&lt;&gt;"",G68,H68),FIND(".",IF(G68&lt;&gt;"",G68,H68))-1)&amp;"&amp;mb="&amp;MID(IF(G68&lt;&gt;"",G68,H68),FIND(".",IF(G68&lt;&gt;"",G68,H68))+1,99),"Open on MyMapcodes →"),""))</f>
        <v/>
      </c>
      <c r="J68" s="47">
        <f>IF(OR(R68="",AP68&lt;&gt;""),"",ROUND(AN68,6))</f>
        <v/>
      </c>
      <c r="K68" s="47">
        <f>IF(OR(R68="",AP68&lt;&gt;""),"",ROUND(AO68,6))</f>
        <v/>
      </c>
      <c r="L68" s="48">
        <f>IF(R68="","",IF(AP68&lt;&gt;"",AP68,IF(O68="NO CONNECTION","Excel couldn't reach the mapcode service. Click the REFRESH RESULTS box just above the table.",IF(E68="","The mapcode service didn't return a mapcode for this point.",IF(AM68,"Latitude and longitude seemed to be the wrong way round, so they've been swapped. Please check.",IF(AND(AN68=0,AO68=0),"0, 0 is in the sea off West Africa. Please check this is the location you meant.",IF(W68,"Longitude came first, so the order has been switched.",IF(Z68=6,"Converted from degrees, minutes and seconds.",IF(Z68=4,"Converted from degrees and decimal minutes.","")))))))))</f>
        <v/>
      </c>
      <c r="N68" s="49">
        <f>IF(J68="","",MapcodeAPI&amp;"codes/"&amp;SUBSTITUTE(J68&amp;"",MID(1/2,2,1),".")&amp;","&amp;SUBSTITUTE(K68&amp;"",MID(1/2,2,1),"."))&amp;LEFT($B$13,0)</f>
        <v/>
      </c>
      <c r="O68" s="49">
        <f>IF(N68="","",IFERROR(_xlfn.WEBSERVICE(N68),IF(MapcodeAPIBackup="","NO CONNECTION",IFERROR(_xlfn.WEBSERVICE(MapcodeAPIBackup&amp;MID(N68,LEN(MapcodeAPI)+1,999)),"NO CONNECTION"))))</f>
        <v/>
      </c>
      <c r="P68" t="inlineStr">
        <is>
          <t xml:space="preserve"> </t>
        </is>
      </c>
      <c r="R68" s="50">
        <f>IFERROR(IF(AND(TRIM(B68&amp;"")="",TRIM(C68&amp;"")=""),"",TRIM(IF(ISNUMBER(B68),SUBSTITUTE(B68&amp;"",MID(1/2,2,1),"."),B68&amp;"")&amp;IF(TRIM(C68&amp;"")="",""," | "&amp;IF(ISNUMBER(C68),SUBSTITUTE(C68&amp;"",MID(1/2,2,1),"."),C68&amp;"")))),"(error value)")</f>
        <v/>
      </c>
      <c r="S68" s="50">
        <f>IF(R68="","","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"&amp;IFERROR(IF(AND(LEN(R68)-LEN(SUBSTITUTE(R68,"/",""))=1,ISNUMBER(FIND(" ",TRIM(LEFT(R68,FIND("/",R68)-1))))),LEFT(R68,FIND("/",R68)-1),R68),R68)&amp;" ")," "," "),"﻿"," "),"​"," "),"⁠"," ")," "," ")," "," "),CHAR(9)," "),CHAR(10)," "),CHAR(13)," "),"−","-"),"–","-"),"—","-"),"LATITUDE"," "),"LONGITUDE"," "),"COORDINATES"," "),"COORDS"," "),"NORTH"," N "),"SOUTH"," S "),"EAST"," E "),"WEST"," W "),"DEGREES"," "),"DEG"," "),"GPS"," "),"LONG"," "),"LNG"," "),"LON"," "),"LAT"," ")," AND "," "),"&amp;"," ")&amp;" ")</f>
        <v/>
      </c>
      <c r="T68" s="50">
        <f>IF(S68="","",IF(LEN(S68)-LEN(SUBSTITUTE(S68,".",""))&gt;0,SUBSTITUTE(S68,","," "),IF(LEN(S68)-LEN(SUBSTITUTE(S68,",",""))=3,SUBSTITUTE(SUBSTITUTE(S68,",",";",2),",","."),IF(LEN(S68)-LEN(SUBSTITUTE(S68,",",""))=2,SUBSTITUTE(S68,",","."),SUBSTITUTE(S68,","," ")))))</f>
        <v/>
      </c>
      <c r="U68" s="50">
        <f>IF(ISNUMBER(FIND("S",T68)),-1,IF(ISNUMBER(FIND("N",T68)),1,0))</f>
        <v/>
      </c>
      <c r="V68" s="50">
        <f>IF(ISNUMBER(FIND("W",T68)),-1,IF(ISNUMBER(FIND("E",T68)),1,0))</f>
        <v/>
      </c>
      <c r="W68" s="50">
        <f>AND(MIN(IFERROR(FIND("N",T68),999),IFERROR(FIND("S",T68),999))&lt;999,MIN(IFERROR(FIND("E",T68),999),IFERROR(FIND("W",T68),999))&lt;999,MIN(IFERROR(FIND("E",T68),999),IFERROR(FIND("W",T68),999))&lt;MIN(IFERROR(FIND("N",T68),999),IFERROR(FIND("S",T68),999)))</f>
        <v/>
      </c>
      <c r="X68" s="50">
        <f>IF(T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 "),"º"," "),"˚"," "),"'"," "),CHAR(34)," "),"′"," "),"’"," "),"‘"," "),"″"," "),"”"," "),"“"," "),"("," "),")"," "),"["," "),"]"," "),"{"," "),"}"," "),";"," "),"|"," "),"/"," "),"\"," "),":"," "),"="," "),"*"," "),","," "),"N"," "),"S"," "),"E"," "),"W"," "),"_"," ")))</f>
        <v/>
      </c>
      <c r="Y68" s="50">
        <f>IF(X68="","",SUBSTITUTE(SUBSTITUTE(SUBSTITUTE(SUBSTITUTE(SUBSTITUTE(SUBSTITUTE(SUBSTITUTE(SUBSTITUTE(SUBSTITUTE(SUBSTITUTE(SUBSTITUTE(SUBSTITUTE(SUBSTITUTE(X68,"0",""),"1",""),"2",""),"3",""),"4",""),"5",""),"6",""),"7",""),"8",""),"9",""),".",""),"-","")," ",""))</f>
        <v/>
      </c>
      <c r="Z68" s="50">
        <f>IF(X68="",0,LEN(X68)-LEN(SUBSTITUTE(X68," ",""))+1)</f>
        <v/>
      </c>
      <c r="AA68" s="50">
        <f>IF(Z68&lt;1,"",IFERROR(VALUE(SUBSTITUTE(TRIM(MID(SUBSTITUTE(X68," ",REPT(" ",60)),1,60)),".",MID(1/2,2,1))),""))</f>
        <v/>
      </c>
      <c r="AB68" s="50">
        <f>IF(Z68&lt;2,"",IFERROR(VALUE(SUBSTITUTE(TRIM(MID(SUBSTITUTE(X68," ",REPT(" ",60)),61,60)),".",MID(1/2,2,1))),""))</f>
        <v/>
      </c>
      <c r="AC68" s="50">
        <f>IF(Z68&lt;3,"",IFERROR(VALUE(SUBSTITUTE(TRIM(MID(SUBSTITUTE(X68," ",REPT(" ",60)),121,60)),".",MID(1/2,2,1))),""))</f>
        <v/>
      </c>
      <c r="AD68" s="50">
        <f>IF(Z68&lt;4,"",IFERROR(VALUE(SUBSTITUTE(TRIM(MID(SUBSTITUTE(X68," ",REPT(" ",60)),181,60)),".",MID(1/2,2,1))),""))</f>
        <v/>
      </c>
      <c r="AE68" s="50">
        <f>IF(Z68&lt;5,"",IFERROR(VALUE(SUBSTITUTE(TRIM(MID(SUBSTITUTE(X68," ",REPT(" ",60)),241,60)),".",MID(1/2,2,1))),""))</f>
        <v/>
      </c>
      <c r="AF68" s="50">
        <f>IF(Z68&lt;6,"",IFERROR(VALUE(SUBSTITUTE(TRIM(MID(SUBSTITUTE(X68," ",REPT(" ",60)),301,60)),".",MID(1/2,2,1))),""))</f>
        <v/>
      </c>
      <c r="AG68" s="50">
        <f>IFERROR(IF(Z68=2,AA68,IF(Z68=4,IF(AA68&lt;0,-1,1)*(ABS(AA68)+AB68/60),IF(Z68=6,IF(AA68&lt;0,-1,1)*(ABS(AA68)+AB68/60+AC68/3600),""))),"")</f>
        <v/>
      </c>
      <c r="AH68" s="50">
        <f>IFERROR(IF(Z68=2,AB68,IF(Z68=4,IF(AC68&lt;0,-1,1)*(ABS(AC68)+AD68/60),IF(Z68=6,IF(AD68&lt;0,-1,1)*(ABS(AD68)+AE68/60+AF68/3600),""))),"")</f>
        <v/>
      </c>
      <c r="AI68" s="50">
        <f>IF(W68,AH68,AG68)</f>
        <v/>
      </c>
      <c r="AJ68" s="50">
        <f>IF(W68,AG68,AH68)</f>
        <v/>
      </c>
      <c r="AK68" s="50">
        <f>IFERROR(IF(U68=0,AI68,U68*ABS(AI68)),"")</f>
        <v/>
      </c>
      <c r="AL68" s="50">
        <f>IFERROR(IF(V68=0,AJ68,V68*ABS(AJ68)),"")</f>
        <v/>
      </c>
      <c r="AM68" s="50">
        <f>IFERROR(AND(U68=0,V68=0,ABS(AK68)&gt;90,ABS(AK68)&lt;=180,ABS(AL68)&lt;=90),FALSE)</f>
        <v/>
      </c>
      <c r="AN68" s="50">
        <f>IF(AM68,AL68,AK68)</f>
        <v/>
      </c>
      <c r="AO68" s="50">
        <f>IF(AM68,AK68,AL68)</f>
        <v/>
      </c>
      <c r="AP68" s="50">
        <f>IF(R68="","",IF(Y68&lt;&gt;"","Contains words or symbols that aren't part of a coordinate.",IF(NOT(OR(Z68=2,Z68=4,Z68=6)),"Couldn't find a latitude and a longitude ("&amp;Z68&amp;IF(Z68=1," number"," numbers")&amp;" found).",IF(COUNT(AA68:AF68)&lt;&gt;Z68,"Some of the numbers couldn't be read.",IF(OR(AND(Z68=4,OR(AB68&lt;0,AB68&gt;=60,AD68&lt;0,AD68&gt;=60)),AND(Z68=6,OR(AB68&lt;0,AB68&gt;=60,AC68&lt;0,AC68&gt;=60,AE68&lt;0,AE68&gt;=60,AF68&lt;0,AF68&gt;=60))),"Minutes and seconds must be between 0 and 60.",IF(OR(ABS(AN68)&gt;90,ABS(AO68)&gt;180),"Out of range: latitude must be between -90 and 90, and longitude between -180 and 180.",""))))))</f>
        <v/>
      </c>
    </row>
    <row r="69">
      <c r="B69" s="44" t="n"/>
      <c r="C69" s="44" t="n"/>
      <c r="D69" s="45">
        <f>IF(R69="","",IF(AP69&lt;&gt;"","NOT VALID GPS COORDINATES",IF(O69="NO CONNECTION","NO CONNECTION",IF(E69="","NOT FOUND",IF(OR(AM69,AND(AN69=0,AO69=0)),"CONVERTED – PLEASE CHECK","CONVERTED")))))</f>
        <v/>
      </c>
      <c r="E69" s="45">
        <f>IF(OR(O69="",O69="NO CONNECTION"),"",IFERROR(_xlfn.FILTERXML(O69,"//local/territory")&amp;" "&amp;_xlfn.FILTERXML(O69,"//local/mapcode"),IFERROR(_xlfn.FILTERXML(O69,"//international/mapcode"),"")))</f>
        <v/>
      </c>
      <c r="F69" s="46">
        <f>IF(E69="","",IFERROR(_xlfn.FILTERXML(O69,"//local/territory"),""))</f>
        <v/>
      </c>
      <c r="G69" s="46">
        <f>IF(E69="","",IFERROR(_xlfn.FILTERXML(O69,"//local/mapcode"),""))</f>
        <v/>
      </c>
      <c r="H69" s="46">
        <f>IF(E69="","",IFERROR(_xlfn.FILTERXML(O69,"//international/mapcode"),""))</f>
        <v/>
      </c>
      <c r="I69" s="46">
        <f>IF(E69="","",IFERROR(HYPERLINK("https://www.mymapcodes.com/go/?t="&amp;IF(G69&lt;&gt;"",F69,"AAA")&amp;"&amp;ma="&amp;LEFT(IF(G69&lt;&gt;"",G69,H69),FIND(".",IF(G69&lt;&gt;"",G69,H69))-1)&amp;"&amp;mb="&amp;MID(IF(G69&lt;&gt;"",G69,H69),FIND(".",IF(G69&lt;&gt;"",G69,H69))+1,99),"Open on MyMapcodes →"),""))</f>
        <v/>
      </c>
      <c r="J69" s="47">
        <f>IF(OR(R69="",AP69&lt;&gt;""),"",ROUND(AN69,6))</f>
        <v/>
      </c>
      <c r="K69" s="47">
        <f>IF(OR(R69="",AP69&lt;&gt;""),"",ROUND(AO69,6))</f>
        <v/>
      </c>
      <c r="L69" s="48">
        <f>IF(R69="","",IF(AP69&lt;&gt;"",AP69,IF(O69="NO CONNECTION","Excel couldn't reach the mapcode service. Click the REFRESH RESULTS box just above the table.",IF(E69="","The mapcode service didn't return a mapcode for this point.",IF(AM69,"Latitude and longitude seemed to be the wrong way round, so they've been swapped. Please check.",IF(AND(AN69=0,AO69=0),"0, 0 is in the sea off West Africa. Please check this is the location you meant.",IF(W69,"Longitude came first, so the order has been switched.",IF(Z69=6,"Converted from degrees, minutes and seconds.",IF(Z69=4,"Converted from degrees and decimal minutes.","")))))))))</f>
        <v/>
      </c>
      <c r="N69" s="49">
        <f>IF(J69="","",MapcodeAPI&amp;"codes/"&amp;SUBSTITUTE(J69&amp;"",MID(1/2,2,1),".")&amp;","&amp;SUBSTITUTE(K69&amp;"",MID(1/2,2,1),"."))&amp;LEFT($B$13,0)</f>
        <v/>
      </c>
      <c r="O69" s="49">
        <f>IF(N69="","",IFERROR(_xlfn.WEBSERVICE(N69),IF(MapcodeAPIBackup="","NO CONNECTION",IFERROR(_xlfn.WEBSERVICE(MapcodeAPIBackup&amp;MID(N69,LEN(MapcodeAPI)+1,999)),"NO CONNECTION"))))</f>
        <v/>
      </c>
      <c r="P69" t="inlineStr">
        <is>
          <t xml:space="preserve"> </t>
        </is>
      </c>
      <c r="R69" s="50">
        <f>IFERROR(IF(AND(TRIM(B69&amp;"")="",TRIM(C69&amp;"")=""),"",TRIM(IF(ISNUMBER(B69),SUBSTITUTE(B69&amp;"",MID(1/2,2,1),"."),B69&amp;"")&amp;IF(TRIM(C69&amp;"")="",""," | "&amp;IF(ISNUMBER(C69),SUBSTITUTE(C69&amp;"",MID(1/2,2,1),"."),C69&amp;"")))),"(error value)")</f>
        <v/>
      </c>
      <c r="S69" s="50">
        <f>IF(R69="","","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"&amp;IFERROR(IF(AND(LEN(R69)-LEN(SUBSTITUTE(R69,"/",""))=1,ISNUMBER(FIND(" ",TRIM(LEFT(R69,FIND("/",R69)-1))))),LEFT(R69,FIND("/",R69)-1),R69),R69)&amp;" ")," "," "),"﻿"," "),"​"," "),"⁠"," ")," "," ")," "," "),CHAR(9)," "),CHAR(10)," "),CHAR(13)," "),"−","-"),"–","-"),"—","-"),"LATITUDE"," "),"LONGITUDE"," "),"COORDINATES"," "),"COORDS"," "),"NORTH"," N "),"SOUTH"," S "),"EAST"," E "),"WEST"," W "),"DEGREES"," "),"DEG"," "),"GPS"," "),"LONG"," "),"LNG"," "),"LON"," "),"LAT"," ")," AND "," "),"&amp;"," ")&amp;" ")</f>
        <v/>
      </c>
      <c r="T69" s="50">
        <f>IF(S69="","",IF(LEN(S69)-LEN(SUBSTITUTE(S69,".",""))&gt;0,SUBSTITUTE(S69,","," "),IF(LEN(S69)-LEN(SUBSTITUTE(S69,",",""))=3,SUBSTITUTE(SUBSTITUTE(S69,",",";",2),",","."),IF(LEN(S69)-LEN(SUBSTITUTE(S69,",",""))=2,SUBSTITUTE(S69,",","."),SUBSTITUTE(S69,","," ")))))</f>
        <v/>
      </c>
      <c r="U69" s="50">
        <f>IF(ISNUMBER(FIND("S",T69)),-1,IF(ISNUMBER(FIND("N",T69)),1,0))</f>
        <v/>
      </c>
      <c r="V69" s="50">
        <f>IF(ISNUMBER(FIND("W",T69)),-1,IF(ISNUMBER(FIND("E",T69)),1,0))</f>
        <v/>
      </c>
      <c r="W69" s="50">
        <f>AND(MIN(IFERROR(FIND("N",T69),999),IFERROR(FIND("S",T69),999))&lt;999,MIN(IFERROR(FIND("E",T69),999),IFERROR(FIND("W",T69),999))&lt;999,MIN(IFERROR(FIND("E",T69),999),IFERROR(FIND("W",T69),999))&lt;MIN(IFERROR(FIND("N",T69),999),IFERROR(FIND("S",T69),999)))</f>
        <v/>
      </c>
      <c r="X69" s="50">
        <f>IF(T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 "),"º"," "),"˚"," "),"'"," "),CHAR(34)," "),"′"," "),"’"," "),"‘"," "),"″"," "),"”"," "),"“"," "),"("," "),")"," "),"["," "),"]"," "),"{"," "),"}"," "),";"," "),"|"," "),"/"," "),"\"," "),":"," "),"="," "),"*"," "),","," "),"N"," "),"S"," "),"E"," "),"W"," "),"_"," ")))</f>
        <v/>
      </c>
      <c r="Y69" s="50">
        <f>IF(X69="","",SUBSTITUTE(SUBSTITUTE(SUBSTITUTE(SUBSTITUTE(SUBSTITUTE(SUBSTITUTE(SUBSTITUTE(SUBSTITUTE(SUBSTITUTE(SUBSTITUTE(SUBSTITUTE(SUBSTITUTE(SUBSTITUTE(X69,"0",""),"1",""),"2",""),"3",""),"4",""),"5",""),"6",""),"7",""),"8",""),"9",""),".",""),"-","")," ",""))</f>
        <v/>
      </c>
      <c r="Z69" s="50">
        <f>IF(X69="",0,LEN(X69)-LEN(SUBSTITUTE(X69," ",""))+1)</f>
        <v/>
      </c>
      <c r="AA69" s="50">
        <f>IF(Z69&lt;1,"",IFERROR(VALUE(SUBSTITUTE(TRIM(MID(SUBSTITUTE(X69," ",REPT(" ",60)),1,60)),".",MID(1/2,2,1))),""))</f>
        <v/>
      </c>
      <c r="AB69" s="50">
        <f>IF(Z69&lt;2,"",IFERROR(VALUE(SUBSTITUTE(TRIM(MID(SUBSTITUTE(X69," ",REPT(" ",60)),61,60)),".",MID(1/2,2,1))),""))</f>
        <v/>
      </c>
      <c r="AC69" s="50">
        <f>IF(Z69&lt;3,"",IFERROR(VALUE(SUBSTITUTE(TRIM(MID(SUBSTITUTE(X69," ",REPT(" ",60)),121,60)),".",MID(1/2,2,1))),""))</f>
        <v/>
      </c>
      <c r="AD69" s="50">
        <f>IF(Z69&lt;4,"",IFERROR(VALUE(SUBSTITUTE(TRIM(MID(SUBSTITUTE(X69," ",REPT(" ",60)),181,60)),".",MID(1/2,2,1))),""))</f>
        <v/>
      </c>
      <c r="AE69" s="50">
        <f>IF(Z69&lt;5,"",IFERROR(VALUE(SUBSTITUTE(TRIM(MID(SUBSTITUTE(X69," ",REPT(" ",60)),241,60)),".",MID(1/2,2,1))),""))</f>
        <v/>
      </c>
      <c r="AF69" s="50">
        <f>IF(Z69&lt;6,"",IFERROR(VALUE(SUBSTITUTE(TRIM(MID(SUBSTITUTE(X69," ",REPT(" ",60)),301,60)),".",MID(1/2,2,1))),""))</f>
        <v/>
      </c>
      <c r="AG69" s="50">
        <f>IFERROR(IF(Z69=2,AA69,IF(Z69=4,IF(AA69&lt;0,-1,1)*(ABS(AA69)+AB69/60),IF(Z69=6,IF(AA69&lt;0,-1,1)*(ABS(AA69)+AB69/60+AC69/3600),""))),"")</f>
        <v/>
      </c>
      <c r="AH69" s="50">
        <f>IFERROR(IF(Z69=2,AB69,IF(Z69=4,IF(AC69&lt;0,-1,1)*(ABS(AC69)+AD69/60),IF(Z69=6,IF(AD69&lt;0,-1,1)*(ABS(AD69)+AE69/60+AF69/3600),""))),"")</f>
        <v/>
      </c>
      <c r="AI69" s="50">
        <f>IF(W69,AH69,AG69)</f>
        <v/>
      </c>
      <c r="AJ69" s="50">
        <f>IF(W69,AG69,AH69)</f>
        <v/>
      </c>
      <c r="AK69" s="50">
        <f>IFERROR(IF(U69=0,AI69,U69*ABS(AI69)),"")</f>
        <v/>
      </c>
      <c r="AL69" s="50">
        <f>IFERROR(IF(V69=0,AJ69,V69*ABS(AJ69)),"")</f>
        <v/>
      </c>
      <c r="AM69" s="50">
        <f>IFERROR(AND(U69=0,V69=0,ABS(AK69)&gt;90,ABS(AK69)&lt;=180,ABS(AL69)&lt;=90),FALSE)</f>
        <v/>
      </c>
      <c r="AN69" s="50">
        <f>IF(AM69,AL69,AK69)</f>
        <v/>
      </c>
      <c r="AO69" s="50">
        <f>IF(AM69,AK69,AL69)</f>
        <v/>
      </c>
      <c r="AP69" s="50">
        <f>IF(R69="","",IF(Y69&lt;&gt;"","Contains words or symbols that aren't part of a coordinate.",IF(NOT(OR(Z69=2,Z69=4,Z69=6)),"Couldn't find a latitude and a longitude ("&amp;Z69&amp;IF(Z69=1," number"," numbers")&amp;" found).",IF(COUNT(AA69:AF69)&lt;&gt;Z69,"Some of the numbers couldn't be read.",IF(OR(AND(Z69=4,OR(AB69&lt;0,AB69&gt;=60,AD69&lt;0,AD69&gt;=60)),AND(Z69=6,OR(AB69&lt;0,AB69&gt;=60,AC69&lt;0,AC69&gt;=60,AE69&lt;0,AE69&gt;=60,AF69&lt;0,AF69&gt;=60))),"Minutes and seconds must be between 0 and 60.",IF(OR(ABS(AN69)&gt;90,ABS(AO69)&gt;180),"Out of range: latitude must be between -90 and 90, and longitude between -180 and 180.",""))))))</f>
        <v/>
      </c>
    </row>
    <row r="70">
      <c r="B70" s="44" t="n"/>
      <c r="C70" s="44" t="n"/>
      <c r="D70" s="45">
        <f>IF(R70="","",IF(AP70&lt;&gt;"","NOT VALID GPS COORDINATES",IF(O70="NO CONNECTION","NO CONNECTION",IF(E70="","NOT FOUND",IF(OR(AM70,AND(AN70=0,AO70=0)),"CONVERTED – PLEASE CHECK","CONVERTED")))))</f>
        <v/>
      </c>
      <c r="E70" s="45">
        <f>IF(OR(O70="",O70="NO CONNECTION"),"",IFERROR(_xlfn.FILTERXML(O70,"//local/territory")&amp;" "&amp;_xlfn.FILTERXML(O70,"//local/mapcode"),IFERROR(_xlfn.FILTERXML(O70,"//international/mapcode"),"")))</f>
        <v/>
      </c>
      <c r="F70" s="46">
        <f>IF(E70="","",IFERROR(_xlfn.FILTERXML(O70,"//local/territory"),""))</f>
        <v/>
      </c>
      <c r="G70" s="46">
        <f>IF(E70="","",IFERROR(_xlfn.FILTERXML(O70,"//local/mapcode"),""))</f>
        <v/>
      </c>
      <c r="H70" s="46">
        <f>IF(E70="","",IFERROR(_xlfn.FILTERXML(O70,"//international/mapcode"),""))</f>
        <v/>
      </c>
      <c r="I70" s="46">
        <f>IF(E70="","",IFERROR(HYPERLINK("https://www.mymapcodes.com/go/?t="&amp;IF(G70&lt;&gt;"",F70,"AAA")&amp;"&amp;ma="&amp;LEFT(IF(G70&lt;&gt;"",G70,H70),FIND(".",IF(G70&lt;&gt;"",G70,H70))-1)&amp;"&amp;mb="&amp;MID(IF(G70&lt;&gt;"",G70,H70),FIND(".",IF(G70&lt;&gt;"",G70,H70))+1,99),"Open on MyMapcodes →"),""))</f>
        <v/>
      </c>
      <c r="J70" s="47">
        <f>IF(OR(R70="",AP70&lt;&gt;""),"",ROUND(AN70,6))</f>
        <v/>
      </c>
      <c r="K70" s="47">
        <f>IF(OR(R70="",AP70&lt;&gt;""),"",ROUND(AO70,6))</f>
        <v/>
      </c>
      <c r="L70" s="48">
        <f>IF(R70="","",IF(AP70&lt;&gt;"",AP70,IF(O70="NO CONNECTION","Excel couldn't reach the mapcode service. Click the REFRESH RESULTS box just above the table.",IF(E70="","The mapcode service didn't return a mapcode for this point.",IF(AM70,"Latitude and longitude seemed to be the wrong way round, so they've been swapped. Please check.",IF(AND(AN70=0,AO70=0),"0, 0 is in the sea off West Africa. Please check this is the location you meant.",IF(W70,"Longitude came first, so the order has been switched.",IF(Z70=6,"Converted from degrees, minutes and seconds.",IF(Z70=4,"Converted from degrees and decimal minutes.","")))))))))</f>
        <v/>
      </c>
      <c r="N70" s="49">
        <f>IF(J70="","",MapcodeAPI&amp;"codes/"&amp;SUBSTITUTE(J70&amp;"",MID(1/2,2,1),".")&amp;","&amp;SUBSTITUTE(K70&amp;"",MID(1/2,2,1),"."))&amp;LEFT($B$13,0)</f>
        <v/>
      </c>
      <c r="O70" s="49">
        <f>IF(N70="","",IFERROR(_xlfn.WEBSERVICE(N70),IF(MapcodeAPIBackup="","NO CONNECTION",IFERROR(_xlfn.WEBSERVICE(MapcodeAPIBackup&amp;MID(N70,LEN(MapcodeAPI)+1,999)),"NO CONNECTION"))))</f>
        <v/>
      </c>
      <c r="P70" t="inlineStr">
        <is>
          <t xml:space="preserve"> </t>
        </is>
      </c>
      <c r="R70" s="50">
        <f>IFERROR(IF(AND(TRIM(B70&amp;"")="",TRIM(C70&amp;"")=""),"",TRIM(IF(ISNUMBER(B70),SUBSTITUTE(B70&amp;"",MID(1/2,2,1),"."),B70&amp;"")&amp;IF(TRIM(C70&amp;"")="",""," | "&amp;IF(ISNUMBER(C70),SUBSTITUTE(C70&amp;"",MID(1/2,2,1),"."),C70&amp;"")))),"(error value)")</f>
        <v/>
      </c>
      <c r="S70" s="50">
        <f>IF(R70="","","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"&amp;IFERROR(IF(AND(LEN(R70)-LEN(SUBSTITUTE(R70,"/",""))=1,ISNUMBER(FIND(" ",TRIM(LEFT(R70,FIND("/",R70)-1))))),LEFT(R70,FIND("/",R70)-1),R70),R70)&amp;" ")," "," "),"﻿"," "),"​"," "),"⁠"," ")," "," ")," "," "),CHAR(9)," "),CHAR(10)," "),CHAR(13)," "),"−","-"),"–","-"),"—","-"),"LATITUDE"," "),"LONGITUDE"," "),"COORDINATES"," "),"COORDS"," "),"NORTH"," N "),"SOUTH"," S "),"EAST"," E "),"WEST"," W "),"DEGREES"," "),"DEG"," "),"GPS"," "),"LONG"," "),"LNG"," "),"LON"," "),"LAT"," ")," AND "," "),"&amp;"," ")&amp;" ")</f>
        <v/>
      </c>
      <c r="T70" s="50">
        <f>IF(S70="","",IF(LEN(S70)-LEN(SUBSTITUTE(S70,".",""))&gt;0,SUBSTITUTE(S70,","," "),IF(LEN(S70)-LEN(SUBSTITUTE(S70,",",""))=3,SUBSTITUTE(SUBSTITUTE(S70,",",";",2),",","."),IF(LEN(S70)-LEN(SUBSTITUTE(S70,",",""))=2,SUBSTITUTE(S70,",","."),SUBSTITUTE(S70,","," ")))))</f>
        <v/>
      </c>
      <c r="U70" s="50">
        <f>IF(ISNUMBER(FIND("S",T70)),-1,IF(ISNUMBER(FIND("N",T70)),1,0))</f>
        <v/>
      </c>
      <c r="V70" s="50">
        <f>IF(ISNUMBER(FIND("W",T70)),-1,IF(ISNUMBER(FIND("E",T70)),1,0))</f>
        <v/>
      </c>
      <c r="W70" s="50">
        <f>AND(MIN(IFERROR(FIND("N",T70),999),IFERROR(FIND("S",T70),999))&lt;999,MIN(IFERROR(FIND("E",T70),999),IFERROR(FIND("W",T70),999))&lt;999,MIN(IFERROR(FIND("E",T70),999),IFERROR(FIND("W",T70),999))&lt;MIN(IFERROR(FIND("N",T70),999),IFERROR(FIND("S",T70),999)))</f>
        <v/>
      </c>
      <c r="X70" s="50">
        <f>IF(T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 "),"º"," "),"˚"," "),"'"," "),CHAR(34)," "),"′"," "),"’"," "),"‘"," "),"″"," "),"”"," "),"“"," "),"("," "),")"," "),"["," "),"]"," "),"{"," "),"}"," "),";"," "),"|"," "),"/"," "),"\"," "),":"," "),"="," "),"*"," "),","," "),"N"," "),"S"," "),"E"," "),"W"," "),"_"," ")))</f>
        <v/>
      </c>
      <c r="Y70" s="50">
        <f>IF(X70="","",SUBSTITUTE(SUBSTITUTE(SUBSTITUTE(SUBSTITUTE(SUBSTITUTE(SUBSTITUTE(SUBSTITUTE(SUBSTITUTE(SUBSTITUTE(SUBSTITUTE(SUBSTITUTE(SUBSTITUTE(SUBSTITUTE(X70,"0",""),"1",""),"2",""),"3",""),"4",""),"5",""),"6",""),"7",""),"8",""),"9",""),".",""),"-","")," ",""))</f>
        <v/>
      </c>
      <c r="Z70" s="50">
        <f>IF(X70="",0,LEN(X70)-LEN(SUBSTITUTE(X70," ",""))+1)</f>
        <v/>
      </c>
      <c r="AA70" s="50">
        <f>IF(Z70&lt;1,"",IFERROR(VALUE(SUBSTITUTE(TRIM(MID(SUBSTITUTE(X70," ",REPT(" ",60)),1,60)),".",MID(1/2,2,1))),""))</f>
        <v/>
      </c>
      <c r="AB70" s="50">
        <f>IF(Z70&lt;2,"",IFERROR(VALUE(SUBSTITUTE(TRIM(MID(SUBSTITUTE(X70," ",REPT(" ",60)),61,60)),".",MID(1/2,2,1))),""))</f>
        <v/>
      </c>
      <c r="AC70" s="50">
        <f>IF(Z70&lt;3,"",IFERROR(VALUE(SUBSTITUTE(TRIM(MID(SUBSTITUTE(X70," ",REPT(" ",60)),121,60)),".",MID(1/2,2,1))),""))</f>
        <v/>
      </c>
      <c r="AD70" s="50">
        <f>IF(Z70&lt;4,"",IFERROR(VALUE(SUBSTITUTE(TRIM(MID(SUBSTITUTE(X70," ",REPT(" ",60)),181,60)),".",MID(1/2,2,1))),""))</f>
        <v/>
      </c>
      <c r="AE70" s="50">
        <f>IF(Z70&lt;5,"",IFERROR(VALUE(SUBSTITUTE(TRIM(MID(SUBSTITUTE(X70," ",REPT(" ",60)),241,60)),".",MID(1/2,2,1))),""))</f>
        <v/>
      </c>
      <c r="AF70" s="50">
        <f>IF(Z70&lt;6,"",IFERROR(VALUE(SUBSTITUTE(TRIM(MID(SUBSTITUTE(X70," ",REPT(" ",60)),301,60)),".",MID(1/2,2,1))),""))</f>
        <v/>
      </c>
      <c r="AG70" s="50">
        <f>IFERROR(IF(Z70=2,AA70,IF(Z70=4,IF(AA70&lt;0,-1,1)*(ABS(AA70)+AB70/60),IF(Z70=6,IF(AA70&lt;0,-1,1)*(ABS(AA70)+AB70/60+AC70/3600),""))),"")</f>
        <v/>
      </c>
      <c r="AH70" s="50">
        <f>IFERROR(IF(Z70=2,AB70,IF(Z70=4,IF(AC70&lt;0,-1,1)*(ABS(AC70)+AD70/60),IF(Z70=6,IF(AD70&lt;0,-1,1)*(ABS(AD70)+AE70/60+AF70/3600),""))),"")</f>
        <v/>
      </c>
      <c r="AI70" s="50">
        <f>IF(W70,AH70,AG70)</f>
        <v/>
      </c>
      <c r="AJ70" s="50">
        <f>IF(W70,AG70,AH70)</f>
        <v/>
      </c>
      <c r="AK70" s="50">
        <f>IFERROR(IF(U70=0,AI70,U70*ABS(AI70)),"")</f>
        <v/>
      </c>
      <c r="AL70" s="50">
        <f>IFERROR(IF(V70=0,AJ70,V70*ABS(AJ70)),"")</f>
        <v/>
      </c>
      <c r="AM70" s="50">
        <f>IFERROR(AND(U70=0,V70=0,ABS(AK70)&gt;90,ABS(AK70)&lt;=180,ABS(AL70)&lt;=90),FALSE)</f>
        <v/>
      </c>
      <c r="AN70" s="50">
        <f>IF(AM70,AL70,AK70)</f>
        <v/>
      </c>
      <c r="AO70" s="50">
        <f>IF(AM70,AK70,AL70)</f>
        <v/>
      </c>
      <c r="AP70" s="50">
        <f>IF(R70="","",IF(Y70&lt;&gt;"","Contains words or symbols that aren't part of a coordinate.",IF(NOT(OR(Z70=2,Z70=4,Z70=6)),"Couldn't find a latitude and a longitude ("&amp;Z70&amp;IF(Z70=1," number"," numbers")&amp;" found).",IF(COUNT(AA70:AF70)&lt;&gt;Z70,"Some of the numbers couldn't be read.",IF(OR(AND(Z70=4,OR(AB70&lt;0,AB70&gt;=60,AD70&lt;0,AD70&gt;=60)),AND(Z70=6,OR(AB70&lt;0,AB70&gt;=60,AC70&lt;0,AC70&gt;=60,AE70&lt;0,AE70&gt;=60,AF70&lt;0,AF70&gt;=60))),"Minutes and seconds must be between 0 and 60.",IF(OR(ABS(AN70)&gt;90,ABS(AO70)&gt;180),"Out of range: latitude must be between -90 and 90, and longitude between -180 and 180.",""))))))</f>
        <v/>
      </c>
    </row>
    <row r="71">
      <c r="B71" s="44" t="n"/>
      <c r="C71" s="44" t="n"/>
      <c r="D71" s="45">
        <f>IF(R71="","",IF(AP71&lt;&gt;"","NOT VALID GPS COORDINATES",IF(O71="NO CONNECTION","NO CONNECTION",IF(E71="","NOT FOUND",IF(OR(AM71,AND(AN71=0,AO71=0)),"CONVERTED – PLEASE CHECK","CONVERTED")))))</f>
        <v/>
      </c>
      <c r="E71" s="45">
        <f>IF(OR(O71="",O71="NO CONNECTION"),"",IFERROR(_xlfn.FILTERXML(O71,"//local/territory")&amp;" "&amp;_xlfn.FILTERXML(O71,"//local/mapcode"),IFERROR(_xlfn.FILTERXML(O71,"//international/mapcode"),"")))</f>
        <v/>
      </c>
      <c r="F71" s="46">
        <f>IF(E71="","",IFERROR(_xlfn.FILTERXML(O71,"//local/territory"),""))</f>
        <v/>
      </c>
      <c r="G71" s="46">
        <f>IF(E71="","",IFERROR(_xlfn.FILTERXML(O71,"//local/mapcode"),""))</f>
        <v/>
      </c>
      <c r="H71" s="46">
        <f>IF(E71="","",IFERROR(_xlfn.FILTERXML(O71,"//international/mapcode"),""))</f>
        <v/>
      </c>
      <c r="I71" s="46">
        <f>IF(E71="","",IFERROR(HYPERLINK("https://www.mymapcodes.com/go/?t="&amp;IF(G71&lt;&gt;"",F71,"AAA")&amp;"&amp;ma="&amp;LEFT(IF(G71&lt;&gt;"",G71,H71),FIND(".",IF(G71&lt;&gt;"",G71,H71))-1)&amp;"&amp;mb="&amp;MID(IF(G71&lt;&gt;"",G71,H71),FIND(".",IF(G71&lt;&gt;"",G71,H71))+1,99),"Open on MyMapcodes →"),""))</f>
        <v/>
      </c>
      <c r="J71" s="47">
        <f>IF(OR(R71="",AP71&lt;&gt;""),"",ROUND(AN71,6))</f>
        <v/>
      </c>
      <c r="K71" s="47">
        <f>IF(OR(R71="",AP71&lt;&gt;""),"",ROUND(AO71,6))</f>
        <v/>
      </c>
      <c r="L71" s="48">
        <f>IF(R71="","",IF(AP71&lt;&gt;"",AP71,IF(O71="NO CONNECTION","Excel couldn't reach the mapcode service. Click the REFRESH RESULTS box just above the table.",IF(E71="","The mapcode service didn't return a mapcode for this point.",IF(AM71,"Latitude and longitude seemed to be the wrong way round, so they've been swapped. Please check.",IF(AND(AN71=0,AO71=0),"0, 0 is in the sea off West Africa. Please check this is the location you meant.",IF(W71,"Longitude came first, so the order has been switched.",IF(Z71=6,"Converted from degrees, minutes and seconds.",IF(Z71=4,"Converted from degrees and decimal minutes.","")))))))))</f>
        <v/>
      </c>
      <c r="N71" s="49">
        <f>IF(J71="","",MapcodeAPI&amp;"codes/"&amp;SUBSTITUTE(J71&amp;"",MID(1/2,2,1),".")&amp;","&amp;SUBSTITUTE(K71&amp;"",MID(1/2,2,1),"."))&amp;LEFT($B$13,0)</f>
        <v/>
      </c>
      <c r="O71" s="49">
        <f>IF(N71="","",IFERROR(_xlfn.WEBSERVICE(N71),IF(MapcodeAPIBackup="","NO CONNECTION",IFERROR(_xlfn.WEBSERVICE(MapcodeAPIBackup&amp;MID(N71,LEN(MapcodeAPI)+1,999)),"NO CONNECTION"))))</f>
        <v/>
      </c>
      <c r="P71" t="inlineStr">
        <is>
          <t xml:space="preserve"> </t>
        </is>
      </c>
      <c r="R71" s="50">
        <f>IFERROR(IF(AND(TRIM(B71&amp;"")="",TRIM(C71&amp;"")=""),"",TRIM(IF(ISNUMBER(B71),SUBSTITUTE(B71&amp;"",MID(1/2,2,1),"."),B71&amp;"")&amp;IF(TRIM(C71&amp;"")="",""," | "&amp;IF(ISNUMBER(C71),SUBSTITUTE(C71&amp;"",MID(1/2,2,1),"."),C71&amp;"")))),"(error value)")</f>
        <v/>
      </c>
      <c r="S71" s="50">
        <f>IF(R71="","","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"&amp;IFERROR(IF(AND(LEN(R71)-LEN(SUBSTITUTE(R71,"/",""))=1,ISNUMBER(FIND(" ",TRIM(LEFT(R71,FIND("/",R71)-1))))),LEFT(R71,FIND("/",R71)-1),R71),R71)&amp;" ")," "," "),"﻿"," "),"​"," "),"⁠"," ")," "," ")," "," "),CHAR(9)," "),CHAR(10)," "),CHAR(13)," "),"−","-"),"–","-"),"—","-"),"LATITUDE"," "),"LONGITUDE"," "),"COORDINATES"," "),"COORDS"," "),"NORTH"," N "),"SOUTH"," S "),"EAST"," E "),"WEST"," W "),"DEGREES"," "),"DEG"," "),"GPS"," "),"LONG"," "),"LNG"," "),"LON"," "),"LAT"," ")," AND "," "),"&amp;"," ")&amp;" ")</f>
        <v/>
      </c>
      <c r="T71" s="50">
        <f>IF(S71="","",IF(LEN(S71)-LEN(SUBSTITUTE(S71,".",""))&gt;0,SUBSTITUTE(S71,","," "),IF(LEN(S71)-LEN(SUBSTITUTE(S71,",",""))=3,SUBSTITUTE(SUBSTITUTE(S71,",",";",2),",","."),IF(LEN(S71)-LEN(SUBSTITUTE(S71,",",""))=2,SUBSTITUTE(S71,",","."),SUBSTITUTE(S71,","," ")))))</f>
        <v/>
      </c>
      <c r="U71" s="50">
        <f>IF(ISNUMBER(FIND("S",T71)),-1,IF(ISNUMBER(FIND("N",T71)),1,0))</f>
        <v/>
      </c>
      <c r="V71" s="50">
        <f>IF(ISNUMBER(FIND("W",T71)),-1,IF(ISNUMBER(FIND("E",T71)),1,0))</f>
        <v/>
      </c>
      <c r="W71" s="50">
        <f>AND(MIN(IFERROR(FIND("N",T71),999),IFERROR(FIND("S",T71),999))&lt;999,MIN(IFERROR(FIND("E",T71),999),IFERROR(FIND("W",T71),999))&lt;999,MIN(IFERROR(FIND("E",T71),999),IFERROR(FIND("W",T71),999))&lt;MIN(IFERROR(FIND("N",T71),999),IFERROR(FIND("S",T71),999)))</f>
        <v/>
      </c>
      <c r="X71" s="50">
        <f>IF(T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 "),"º"," "),"˚"," "),"'"," "),CHAR(34)," "),"′"," "),"’"," "),"‘"," "),"″"," "),"”"," "),"“"," "),"("," "),")"," "),"["," "),"]"," "),"{"," "),"}"," "),";"," "),"|"," "),"/"," "),"\"," "),":"," "),"="," "),"*"," "),","," "),"N"," "),"S"," "),"E"," "),"W"," "),"_"," ")))</f>
        <v/>
      </c>
      <c r="Y71" s="50">
        <f>IF(X71="","",SUBSTITUTE(SUBSTITUTE(SUBSTITUTE(SUBSTITUTE(SUBSTITUTE(SUBSTITUTE(SUBSTITUTE(SUBSTITUTE(SUBSTITUTE(SUBSTITUTE(SUBSTITUTE(SUBSTITUTE(SUBSTITUTE(X71,"0",""),"1",""),"2",""),"3",""),"4",""),"5",""),"6",""),"7",""),"8",""),"9",""),".",""),"-","")," ",""))</f>
        <v/>
      </c>
      <c r="Z71" s="50">
        <f>IF(X71="",0,LEN(X71)-LEN(SUBSTITUTE(X71," ",""))+1)</f>
        <v/>
      </c>
      <c r="AA71" s="50">
        <f>IF(Z71&lt;1,"",IFERROR(VALUE(SUBSTITUTE(TRIM(MID(SUBSTITUTE(X71," ",REPT(" ",60)),1,60)),".",MID(1/2,2,1))),""))</f>
        <v/>
      </c>
      <c r="AB71" s="50">
        <f>IF(Z71&lt;2,"",IFERROR(VALUE(SUBSTITUTE(TRIM(MID(SUBSTITUTE(X71," ",REPT(" ",60)),61,60)),".",MID(1/2,2,1))),""))</f>
        <v/>
      </c>
      <c r="AC71" s="50">
        <f>IF(Z71&lt;3,"",IFERROR(VALUE(SUBSTITUTE(TRIM(MID(SUBSTITUTE(X71," ",REPT(" ",60)),121,60)),".",MID(1/2,2,1))),""))</f>
        <v/>
      </c>
      <c r="AD71" s="50">
        <f>IF(Z71&lt;4,"",IFERROR(VALUE(SUBSTITUTE(TRIM(MID(SUBSTITUTE(X71," ",REPT(" ",60)),181,60)),".",MID(1/2,2,1))),""))</f>
        <v/>
      </c>
      <c r="AE71" s="50">
        <f>IF(Z71&lt;5,"",IFERROR(VALUE(SUBSTITUTE(TRIM(MID(SUBSTITUTE(X71," ",REPT(" ",60)),241,60)),".",MID(1/2,2,1))),""))</f>
        <v/>
      </c>
      <c r="AF71" s="50">
        <f>IF(Z71&lt;6,"",IFERROR(VALUE(SUBSTITUTE(TRIM(MID(SUBSTITUTE(X71," ",REPT(" ",60)),301,60)),".",MID(1/2,2,1))),""))</f>
        <v/>
      </c>
      <c r="AG71" s="50">
        <f>IFERROR(IF(Z71=2,AA71,IF(Z71=4,IF(AA71&lt;0,-1,1)*(ABS(AA71)+AB71/60),IF(Z71=6,IF(AA71&lt;0,-1,1)*(ABS(AA71)+AB71/60+AC71/3600),""))),"")</f>
        <v/>
      </c>
      <c r="AH71" s="50">
        <f>IFERROR(IF(Z71=2,AB71,IF(Z71=4,IF(AC71&lt;0,-1,1)*(ABS(AC71)+AD71/60),IF(Z71=6,IF(AD71&lt;0,-1,1)*(ABS(AD71)+AE71/60+AF71/3600),""))),"")</f>
        <v/>
      </c>
      <c r="AI71" s="50">
        <f>IF(W71,AH71,AG71)</f>
        <v/>
      </c>
      <c r="AJ71" s="50">
        <f>IF(W71,AG71,AH71)</f>
        <v/>
      </c>
      <c r="AK71" s="50">
        <f>IFERROR(IF(U71=0,AI71,U71*ABS(AI71)),"")</f>
        <v/>
      </c>
      <c r="AL71" s="50">
        <f>IFERROR(IF(V71=0,AJ71,V71*ABS(AJ71)),"")</f>
        <v/>
      </c>
      <c r="AM71" s="50">
        <f>IFERROR(AND(U71=0,V71=0,ABS(AK71)&gt;90,ABS(AK71)&lt;=180,ABS(AL71)&lt;=90),FALSE)</f>
        <v/>
      </c>
      <c r="AN71" s="50">
        <f>IF(AM71,AL71,AK71)</f>
        <v/>
      </c>
      <c r="AO71" s="50">
        <f>IF(AM71,AK71,AL71)</f>
        <v/>
      </c>
      <c r="AP71" s="50">
        <f>IF(R71="","",IF(Y71&lt;&gt;"","Contains words or symbols that aren't part of a coordinate.",IF(NOT(OR(Z71=2,Z71=4,Z71=6)),"Couldn't find a latitude and a longitude ("&amp;Z71&amp;IF(Z71=1," number"," numbers")&amp;" found).",IF(COUNT(AA71:AF71)&lt;&gt;Z71,"Some of the numbers couldn't be read.",IF(OR(AND(Z71=4,OR(AB71&lt;0,AB71&gt;=60,AD71&lt;0,AD71&gt;=60)),AND(Z71=6,OR(AB71&lt;0,AB71&gt;=60,AC71&lt;0,AC71&gt;=60,AE71&lt;0,AE71&gt;=60,AF71&lt;0,AF71&gt;=60))),"Minutes and seconds must be between 0 and 60.",IF(OR(ABS(AN71)&gt;90,ABS(AO71)&gt;180),"Out of range: latitude must be between -90 and 90, and longitude between -180 and 180.",""))))))</f>
        <v/>
      </c>
    </row>
    <row r="72">
      <c r="B72" s="44" t="n"/>
      <c r="C72" s="44" t="n"/>
      <c r="D72" s="45">
        <f>IF(R72="","",IF(AP72&lt;&gt;"","NOT VALID GPS COORDINATES",IF(O72="NO CONNECTION","NO CONNECTION",IF(E72="","NOT FOUND",IF(OR(AM72,AND(AN72=0,AO72=0)),"CONVERTED – PLEASE CHECK","CONVERTED")))))</f>
        <v/>
      </c>
      <c r="E72" s="45">
        <f>IF(OR(O72="",O72="NO CONNECTION"),"",IFERROR(_xlfn.FILTERXML(O72,"//local/territory")&amp;" "&amp;_xlfn.FILTERXML(O72,"//local/mapcode"),IFERROR(_xlfn.FILTERXML(O72,"//international/mapcode"),"")))</f>
        <v/>
      </c>
      <c r="F72" s="46">
        <f>IF(E72="","",IFERROR(_xlfn.FILTERXML(O72,"//local/territory"),""))</f>
        <v/>
      </c>
      <c r="G72" s="46">
        <f>IF(E72="","",IFERROR(_xlfn.FILTERXML(O72,"//local/mapcode"),""))</f>
        <v/>
      </c>
      <c r="H72" s="46">
        <f>IF(E72="","",IFERROR(_xlfn.FILTERXML(O72,"//international/mapcode"),""))</f>
        <v/>
      </c>
      <c r="I72" s="46">
        <f>IF(E72="","",IFERROR(HYPERLINK("https://www.mymapcodes.com/go/?t="&amp;IF(G72&lt;&gt;"",F72,"AAA")&amp;"&amp;ma="&amp;LEFT(IF(G72&lt;&gt;"",G72,H72),FIND(".",IF(G72&lt;&gt;"",G72,H72))-1)&amp;"&amp;mb="&amp;MID(IF(G72&lt;&gt;"",G72,H72),FIND(".",IF(G72&lt;&gt;"",G72,H72))+1,99),"Open on MyMapcodes →"),""))</f>
        <v/>
      </c>
      <c r="J72" s="47">
        <f>IF(OR(R72="",AP72&lt;&gt;""),"",ROUND(AN72,6))</f>
        <v/>
      </c>
      <c r="K72" s="47">
        <f>IF(OR(R72="",AP72&lt;&gt;""),"",ROUND(AO72,6))</f>
        <v/>
      </c>
      <c r="L72" s="48">
        <f>IF(R72="","",IF(AP72&lt;&gt;"",AP72,IF(O72="NO CONNECTION","Excel couldn't reach the mapcode service. Click the REFRESH RESULTS box just above the table.",IF(E72="","The mapcode service didn't return a mapcode for this point.",IF(AM72,"Latitude and longitude seemed to be the wrong way round, so they've been swapped. Please check.",IF(AND(AN72=0,AO72=0),"0, 0 is in the sea off West Africa. Please check this is the location you meant.",IF(W72,"Longitude came first, so the order has been switched.",IF(Z72=6,"Converted from degrees, minutes and seconds.",IF(Z72=4,"Converted from degrees and decimal minutes.","")))))))))</f>
        <v/>
      </c>
      <c r="N72" s="49">
        <f>IF(J72="","",MapcodeAPI&amp;"codes/"&amp;SUBSTITUTE(J72&amp;"",MID(1/2,2,1),".")&amp;","&amp;SUBSTITUTE(K72&amp;"",MID(1/2,2,1),"."))&amp;LEFT($B$13,0)</f>
        <v/>
      </c>
      <c r="O72" s="49">
        <f>IF(N72="","",IFERROR(_xlfn.WEBSERVICE(N72),IF(MapcodeAPIBackup="","NO CONNECTION",IFERROR(_xlfn.WEBSERVICE(MapcodeAPIBackup&amp;MID(N72,LEN(MapcodeAPI)+1,999)),"NO CONNECTION"))))</f>
        <v/>
      </c>
      <c r="P72" t="inlineStr">
        <is>
          <t xml:space="preserve"> </t>
        </is>
      </c>
      <c r="R72" s="50">
        <f>IFERROR(IF(AND(TRIM(B72&amp;"")="",TRIM(C72&amp;"")=""),"",TRIM(IF(ISNUMBER(B72),SUBSTITUTE(B72&amp;"",MID(1/2,2,1),"."),B72&amp;"")&amp;IF(TRIM(C72&amp;"")="",""," | "&amp;IF(ISNUMBER(C72),SUBSTITUTE(C72&amp;"",MID(1/2,2,1),"."),C72&amp;"")))),"(error value)")</f>
        <v/>
      </c>
      <c r="S72" s="50">
        <f>IF(R72="","","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"&amp;IFERROR(IF(AND(LEN(R72)-LEN(SUBSTITUTE(R72,"/",""))=1,ISNUMBER(FIND(" ",TRIM(LEFT(R72,FIND("/",R72)-1))))),LEFT(R72,FIND("/",R72)-1),R72),R72)&amp;" ")," "," "),"﻿"," "),"​"," "),"⁠"," ")," "," ")," "," "),CHAR(9)," "),CHAR(10)," "),CHAR(13)," "),"−","-"),"–","-"),"—","-"),"LATITUDE"," "),"LONGITUDE"," "),"COORDINATES"," "),"COORDS"," "),"NORTH"," N "),"SOUTH"," S "),"EAST"," E "),"WEST"," W "),"DEGREES"," "),"DEG"," "),"GPS"," "),"LONG"," "),"LNG"," "),"LON"," "),"LAT"," ")," AND "," "),"&amp;"," ")&amp;" ")</f>
        <v/>
      </c>
      <c r="T72" s="50">
        <f>IF(S72="","",IF(LEN(S72)-LEN(SUBSTITUTE(S72,".",""))&gt;0,SUBSTITUTE(S72,","," "),IF(LEN(S72)-LEN(SUBSTITUTE(S72,",",""))=3,SUBSTITUTE(SUBSTITUTE(S72,",",";",2),",","."),IF(LEN(S72)-LEN(SUBSTITUTE(S72,",",""))=2,SUBSTITUTE(S72,",","."),SUBSTITUTE(S72,","," ")))))</f>
        <v/>
      </c>
      <c r="U72" s="50">
        <f>IF(ISNUMBER(FIND("S",T72)),-1,IF(ISNUMBER(FIND("N",T72)),1,0))</f>
        <v/>
      </c>
      <c r="V72" s="50">
        <f>IF(ISNUMBER(FIND("W",T72)),-1,IF(ISNUMBER(FIND("E",T72)),1,0))</f>
        <v/>
      </c>
      <c r="W72" s="50">
        <f>AND(MIN(IFERROR(FIND("N",T72),999),IFERROR(FIND("S",T72),999))&lt;999,MIN(IFERROR(FIND("E",T72),999),IFERROR(FIND("W",T72),999))&lt;999,MIN(IFERROR(FIND("E",T72),999),IFERROR(FIND("W",T72),999))&lt;MIN(IFERROR(FIND("N",T72),999),IFERROR(FIND("S",T72),999)))</f>
        <v/>
      </c>
      <c r="X72" s="50">
        <f>IF(T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 "),"º"," "),"˚"," "),"'"," "),CHAR(34)," "),"′"," "),"’"," "),"‘"," "),"″"," "),"”"," "),"“"," "),"("," "),")"," "),"["," "),"]"," "),"{"," "),"}"," "),";"," "),"|"," "),"/"," "),"\"," "),":"," "),"="," "),"*"," "),","," "),"N"," "),"S"," "),"E"," "),"W"," "),"_"," ")))</f>
        <v/>
      </c>
      <c r="Y72" s="50">
        <f>IF(X72="","",SUBSTITUTE(SUBSTITUTE(SUBSTITUTE(SUBSTITUTE(SUBSTITUTE(SUBSTITUTE(SUBSTITUTE(SUBSTITUTE(SUBSTITUTE(SUBSTITUTE(SUBSTITUTE(SUBSTITUTE(SUBSTITUTE(X72,"0",""),"1",""),"2",""),"3",""),"4",""),"5",""),"6",""),"7",""),"8",""),"9",""),".",""),"-","")," ",""))</f>
        <v/>
      </c>
      <c r="Z72" s="50">
        <f>IF(X72="",0,LEN(X72)-LEN(SUBSTITUTE(X72," ",""))+1)</f>
        <v/>
      </c>
      <c r="AA72" s="50">
        <f>IF(Z72&lt;1,"",IFERROR(VALUE(SUBSTITUTE(TRIM(MID(SUBSTITUTE(X72," ",REPT(" ",60)),1,60)),".",MID(1/2,2,1))),""))</f>
        <v/>
      </c>
      <c r="AB72" s="50">
        <f>IF(Z72&lt;2,"",IFERROR(VALUE(SUBSTITUTE(TRIM(MID(SUBSTITUTE(X72," ",REPT(" ",60)),61,60)),".",MID(1/2,2,1))),""))</f>
        <v/>
      </c>
      <c r="AC72" s="50">
        <f>IF(Z72&lt;3,"",IFERROR(VALUE(SUBSTITUTE(TRIM(MID(SUBSTITUTE(X72," ",REPT(" ",60)),121,60)),".",MID(1/2,2,1))),""))</f>
        <v/>
      </c>
      <c r="AD72" s="50">
        <f>IF(Z72&lt;4,"",IFERROR(VALUE(SUBSTITUTE(TRIM(MID(SUBSTITUTE(X72," ",REPT(" ",60)),181,60)),".",MID(1/2,2,1))),""))</f>
        <v/>
      </c>
      <c r="AE72" s="50">
        <f>IF(Z72&lt;5,"",IFERROR(VALUE(SUBSTITUTE(TRIM(MID(SUBSTITUTE(X72," ",REPT(" ",60)),241,60)),".",MID(1/2,2,1))),""))</f>
        <v/>
      </c>
      <c r="AF72" s="50">
        <f>IF(Z72&lt;6,"",IFERROR(VALUE(SUBSTITUTE(TRIM(MID(SUBSTITUTE(X72," ",REPT(" ",60)),301,60)),".",MID(1/2,2,1))),""))</f>
        <v/>
      </c>
      <c r="AG72" s="50">
        <f>IFERROR(IF(Z72=2,AA72,IF(Z72=4,IF(AA72&lt;0,-1,1)*(ABS(AA72)+AB72/60),IF(Z72=6,IF(AA72&lt;0,-1,1)*(ABS(AA72)+AB72/60+AC72/3600),""))),"")</f>
        <v/>
      </c>
      <c r="AH72" s="50">
        <f>IFERROR(IF(Z72=2,AB72,IF(Z72=4,IF(AC72&lt;0,-1,1)*(ABS(AC72)+AD72/60),IF(Z72=6,IF(AD72&lt;0,-1,1)*(ABS(AD72)+AE72/60+AF72/3600),""))),"")</f>
        <v/>
      </c>
      <c r="AI72" s="50">
        <f>IF(W72,AH72,AG72)</f>
        <v/>
      </c>
      <c r="AJ72" s="50">
        <f>IF(W72,AG72,AH72)</f>
        <v/>
      </c>
      <c r="AK72" s="50">
        <f>IFERROR(IF(U72=0,AI72,U72*ABS(AI72)),"")</f>
        <v/>
      </c>
      <c r="AL72" s="50">
        <f>IFERROR(IF(V72=0,AJ72,V72*ABS(AJ72)),"")</f>
        <v/>
      </c>
      <c r="AM72" s="50">
        <f>IFERROR(AND(U72=0,V72=0,ABS(AK72)&gt;90,ABS(AK72)&lt;=180,ABS(AL72)&lt;=90),FALSE)</f>
        <v/>
      </c>
      <c r="AN72" s="50">
        <f>IF(AM72,AL72,AK72)</f>
        <v/>
      </c>
      <c r="AO72" s="50">
        <f>IF(AM72,AK72,AL72)</f>
        <v/>
      </c>
      <c r="AP72" s="50">
        <f>IF(R72="","",IF(Y72&lt;&gt;"","Contains words or symbols that aren't part of a coordinate.",IF(NOT(OR(Z72=2,Z72=4,Z72=6)),"Couldn't find a latitude and a longitude ("&amp;Z72&amp;IF(Z72=1," number"," numbers")&amp;" found).",IF(COUNT(AA72:AF72)&lt;&gt;Z72,"Some of the numbers couldn't be read.",IF(OR(AND(Z72=4,OR(AB72&lt;0,AB72&gt;=60,AD72&lt;0,AD72&gt;=60)),AND(Z72=6,OR(AB72&lt;0,AB72&gt;=60,AC72&lt;0,AC72&gt;=60,AE72&lt;0,AE72&gt;=60,AF72&lt;0,AF72&gt;=60))),"Minutes and seconds must be between 0 and 60.",IF(OR(ABS(AN72)&gt;90,ABS(AO72)&gt;180),"Out of range: latitude must be between -90 and 90, and longitude between -180 and 180.",""))))))</f>
        <v/>
      </c>
    </row>
    <row r="73">
      <c r="B73" s="44" t="n"/>
      <c r="C73" s="44" t="n"/>
      <c r="D73" s="45">
        <f>IF(R73="","",IF(AP73&lt;&gt;"","NOT VALID GPS COORDINATES",IF(O73="NO CONNECTION","NO CONNECTION",IF(E73="","NOT FOUND",IF(OR(AM73,AND(AN73=0,AO73=0)),"CONVERTED – PLEASE CHECK","CONVERTED")))))</f>
        <v/>
      </c>
      <c r="E73" s="45">
        <f>IF(OR(O73="",O73="NO CONNECTION"),"",IFERROR(_xlfn.FILTERXML(O73,"//local/territory")&amp;" "&amp;_xlfn.FILTERXML(O73,"//local/mapcode"),IFERROR(_xlfn.FILTERXML(O73,"//international/mapcode"),"")))</f>
        <v/>
      </c>
      <c r="F73" s="46">
        <f>IF(E73="","",IFERROR(_xlfn.FILTERXML(O73,"//local/territory"),""))</f>
        <v/>
      </c>
      <c r="G73" s="46">
        <f>IF(E73="","",IFERROR(_xlfn.FILTERXML(O73,"//local/mapcode"),""))</f>
        <v/>
      </c>
      <c r="H73" s="46">
        <f>IF(E73="","",IFERROR(_xlfn.FILTERXML(O73,"//international/mapcode"),""))</f>
        <v/>
      </c>
      <c r="I73" s="46">
        <f>IF(E73="","",IFERROR(HYPERLINK("https://www.mymapcodes.com/go/?t="&amp;IF(G73&lt;&gt;"",F73,"AAA")&amp;"&amp;ma="&amp;LEFT(IF(G73&lt;&gt;"",G73,H73),FIND(".",IF(G73&lt;&gt;"",G73,H73))-1)&amp;"&amp;mb="&amp;MID(IF(G73&lt;&gt;"",G73,H73),FIND(".",IF(G73&lt;&gt;"",G73,H73))+1,99),"Open on MyMapcodes →"),""))</f>
        <v/>
      </c>
      <c r="J73" s="47">
        <f>IF(OR(R73="",AP73&lt;&gt;""),"",ROUND(AN73,6))</f>
        <v/>
      </c>
      <c r="K73" s="47">
        <f>IF(OR(R73="",AP73&lt;&gt;""),"",ROUND(AO73,6))</f>
        <v/>
      </c>
      <c r="L73" s="48">
        <f>IF(R73="","",IF(AP73&lt;&gt;"",AP73,IF(O73="NO CONNECTION","Excel couldn't reach the mapcode service. Click the REFRESH RESULTS box just above the table.",IF(E73="","The mapcode service didn't return a mapcode for this point.",IF(AM73,"Latitude and longitude seemed to be the wrong way round, so they've been swapped. Please check.",IF(AND(AN73=0,AO73=0),"0, 0 is in the sea off West Africa. Please check this is the location you meant.",IF(W73,"Longitude came first, so the order has been switched.",IF(Z73=6,"Converted from degrees, minutes and seconds.",IF(Z73=4,"Converted from degrees and decimal minutes.","")))))))))</f>
        <v/>
      </c>
      <c r="N73" s="49">
        <f>IF(J73="","",MapcodeAPI&amp;"codes/"&amp;SUBSTITUTE(J73&amp;"",MID(1/2,2,1),".")&amp;","&amp;SUBSTITUTE(K73&amp;"",MID(1/2,2,1),"."))&amp;LEFT($B$13,0)</f>
        <v/>
      </c>
      <c r="O73" s="49">
        <f>IF(N73="","",IFERROR(_xlfn.WEBSERVICE(N73),IF(MapcodeAPIBackup="","NO CONNECTION",IFERROR(_xlfn.WEBSERVICE(MapcodeAPIBackup&amp;MID(N73,LEN(MapcodeAPI)+1,999)),"NO CONNECTION"))))</f>
        <v/>
      </c>
      <c r="P73" t="inlineStr">
        <is>
          <t xml:space="preserve"> </t>
        </is>
      </c>
      <c r="R73" s="50">
        <f>IFERROR(IF(AND(TRIM(B73&amp;"")="",TRIM(C73&amp;"")=""),"",TRIM(IF(ISNUMBER(B73),SUBSTITUTE(B73&amp;"",MID(1/2,2,1),"."),B73&amp;"")&amp;IF(TRIM(C73&amp;"")="",""," | "&amp;IF(ISNUMBER(C73),SUBSTITUTE(C73&amp;"",MID(1/2,2,1),"."),C73&amp;"")))),"(error value)")</f>
        <v/>
      </c>
      <c r="S73" s="50">
        <f>IF(R73="","","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"&amp;IFERROR(IF(AND(LEN(R73)-LEN(SUBSTITUTE(R73,"/",""))=1,ISNUMBER(FIND(" ",TRIM(LEFT(R73,FIND("/",R73)-1))))),LEFT(R73,FIND("/",R73)-1),R73),R73)&amp;" ")," "," "),"﻿"," "),"​"," "),"⁠"," ")," "," ")," "," "),CHAR(9)," "),CHAR(10)," "),CHAR(13)," "),"−","-"),"–","-"),"—","-"),"LATITUDE"," "),"LONGITUDE"," "),"COORDINATES"," "),"COORDS"," "),"NORTH"," N "),"SOUTH"," S "),"EAST"," E "),"WEST"," W "),"DEGREES"," "),"DEG"," "),"GPS"," "),"LONG"," "),"LNG"," "),"LON"," "),"LAT"," ")," AND "," "),"&amp;"," ")&amp;" ")</f>
        <v/>
      </c>
      <c r="T73" s="50">
        <f>IF(S73="","",IF(LEN(S73)-LEN(SUBSTITUTE(S73,".",""))&gt;0,SUBSTITUTE(S73,","," "),IF(LEN(S73)-LEN(SUBSTITUTE(S73,",",""))=3,SUBSTITUTE(SUBSTITUTE(S73,",",";",2),",","."),IF(LEN(S73)-LEN(SUBSTITUTE(S73,",",""))=2,SUBSTITUTE(S73,",","."),SUBSTITUTE(S73,","," ")))))</f>
        <v/>
      </c>
      <c r="U73" s="50">
        <f>IF(ISNUMBER(FIND("S",T73)),-1,IF(ISNUMBER(FIND("N",T73)),1,0))</f>
        <v/>
      </c>
      <c r="V73" s="50">
        <f>IF(ISNUMBER(FIND("W",T73)),-1,IF(ISNUMBER(FIND("E",T73)),1,0))</f>
        <v/>
      </c>
      <c r="W73" s="50">
        <f>AND(MIN(IFERROR(FIND("N",T73),999),IFERROR(FIND("S",T73),999))&lt;999,MIN(IFERROR(FIND("E",T73),999),IFERROR(FIND("W",T73),999))&lt;999,MIN(IFERROR(FIND("E",T73),999),IFERROR(FIND("W",T73),999))&lt;MIN(IFERROR(FIND("N",T73),999),IFERROR(FIND("S",T73),999)))</f>
        <v/>
      </c>
      <c r="X73" s="50">
        <f>IF(T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 "),"º"," "),"˚"," "),"'"," "),CHAR(34)," "),"′"," "),"’"," "),"‘"," "),"″"," "),"”"," "),"“"," "),"("," "),")"," "),"["," "),"]"," "),"{"," "),"}"," "),";"," "),"|"," "),"/"," "),"\"," "),":"," "),"="," "),"*"," "),","," "),"N"," "),"S"," "),"E"," "),"W"," "),"_"," ")))</f>
        <v/>
      </c>
      <c r="Y73" s="50">
        <f>IF(X73="","",SUBSTITUTE(SUBSTITUTE(SUBSTITUTE(SUBSTITUTE(SUBSTITUTE(SUBSTITUTE(SUBSTITUTE(SUBSTITUTE(SUBSTITUTE(SUBSTITUTE(SUBSTITUTE(SUBSTITUTE(SUBSTITUTE(X73,"0",""),"1",""),"2",""),"3",""),"4",""),"5",""),"6",""),"7",""),"8",""),"9",""),".",""),"-","")," ",""))</f>
        <v/>
      </c>
      <c r="Z73" s="50">
        <f>IF(X73="",0,LEN(X73)-LEN(SUBSTITUTE(X73," ",""))+1)</f>
        <v/>
      </c>
      <c r="AA73" s="50">
        <f>IF(Z73&lt;1,"",IFERROR(VALUE(SUBSTITUTE(TRIM(MID(SUBSTITUTE(X73," ",REPT(" ",60)),1,60)),".",MID(1/2,2,1))),""))</f>
        <v/>
      </c>
      <c r="AB73" s="50">
        <f>IF(Z73&lt;2,"",IFERROR(VALUE(SUBSTITUTE(TRIM(MID(SUBSTITUTE(X73," ",REPT(" ",60)),61,60)),".",MID(1/2,2,1))),""))</f>
        <v/>
      </c>
      <c r="AC73" s="50">
        <f>IF(Z73&lt;3,"",IFERROR(VALUE(SUBSTITUTE(TRIM(MID(SUBSTITUTE(X73," ",REPT(" ",60)),121,60)),".",MID(1/2,2,1))),""))</f>
        <v/>
      </c>
      <c r="AD73" s="50">
        <f>IF(Z73&lt;4,"",IFERROR(VALUE(SUBSTITUTE(TRIM(MID(SUBSTITUTE(X73," ",REPT(" ",60)),181,60)),".",MID(1/2,2,1))),""))</f>
        <v/>
      </c>
      <c r="AE73" s="50">
        <f>IF(Z73&lt;5,"",IFERROR(VALUE(SUBSTITUTE(TRIM(MID(SUBSTITUTE(X73," ",REPT(" ",60)),241,60)),".",MID(1/2,2,1))),""))</f>
        <v/>
      </c>
      <c r="AF73" s="50">
        <f>IF(Z73&lt;6,"",IFERROR(VALUE(SUBSTITUTE(TRIM(MID(SUBSTITUTE(X73," ",REPT(" ",60)),301,60)),".",MID(1/2,2,1))),""))</f>
        <v/>
      </c>
      <c r="AG73" s="50">
        <f>IFERROR(IF(Z73=2,AA73,IF(Z73=4,IF(AA73&lt;0,-1,1)*(ABS(AA73)+AB73/60),IF(Z73=6,IF(AA73&lt;0,-1,1)*(ABS(AA73)+AB73/60+AC73/3600),""))),"")</f>
        <v/>
      </c>
      <c r="AH73" s="50">
        <f>IFERROR(IF(Z73=2,AB73,IF(Z73=4,IF(AC73&lt;0,-1,1)*(ABS(AC73)+AD73/60),IF(Z73=6,IF(AD73&lt;0,-1,1)*(ABS(AD73)+AE73/60+AF73/3600),""))),"")</f>
        <v/>
      </c>
      <c r="AI73" s="50">
        <f>IF(W73,AH73,AG73)</f>
        <v/>
      </c>
      <c r="AJ73" s="50">
        <f>IF(W73,AG73,AH73)</f>
        <v/>
      </c>
      <c r="AK73" s="50">
        <f>IFERROR(IF(U73=0,AI73,U73*ABS(AI73)),"")</f>
        <v/>
      </c>
      <c r="AL73" s="50">
        <f>IFERROR(IF(V73=0,AJ73,V73*ABS(AJ73)),"")</f>
        <v/>
      </c>
      <c r="AM73" s="50">
        <f>IFERROR(AND(U73=0,V73=0,ABS(AK73)&gt;90,ABS(AK73)&lt;=180,ABS(AL73)&lt;=90),FALSE)</f>
        <v/>
      </c>
      <c r="AN73" s="50">
        <f>IF(AM73,AL73,AK73)</f>
        <v/>
      </c>
      <c r="AO73" s="50">
        <f>IF(AM73,AK73,AL73)</f>
        <v/>
      </c>
      <c r="AP73" s="50">
        <f>IF(R73="","",IF(Y73&lt;&gt;"","Contains words or symbols that aren't part of a coordinate.",IF(NOT(OR(Z73=2,Z73=4,Z73=6)),"Couldn't find a latitude and a longitude ("&amp;Z73&amp;IF(Z73=1," number"," numbers")&amp;" found).",IF(COUNT(AA73:AF73)&lt;&gt;Z73,"Some of the numbers couldn't be read.",IF(OR(AND(Z73=4,OR(AB73&lt;0,AB73&gt;=60,AD73&lt;0,AD73&gt;=60)),AND(Z73=6,OR(AB73&lt;0,AB73&gt;=60,AC73&lt;0,AC73&gt;=60,AE73&lt;0,AE73&gt;=60,AF73&lt;0,AF73&gt;=60))),"Minutes and seconds must be between 0 and 60.",IF(OR(ABS(AN73)&gt;90,ABS(AO73)&gt;180),"Out of range: latitude must be between -90 and 90, and longitude between -180 and 180.",""))))))</f>
        <v/>
      </c>
    </row>
    <row r="74">
      <c r="B74" s="44" t="n"/>
      <c r="C74" s="44" t="n"/>
      <c r="D74" s="45">
        <f>IF(R74="","",IF(AP74&lt;&gt;"","NOT VALID GPS COORDINATES",IF(O74="NO CONNECTION","NO CONNECTION",IF(E74="","NOT FOUND",IF(OR(AM74,AND(AN74=0,AO74=0)),"CONVERTED – PLEASE CHECK","CONVERTED")))))</f>
        <v/>
      </c>
      <c r="E74" s="45">
        <f>IF(OR(O74="",O74="NO CONNECTION"),"",IFERROR(_xlfn.FILTERXML(O74,"//local/territory")&amp;" "&amp;_xlfn.FILTERXML(O74,"//local/mapcode"),IFERROR(_xlfn.FILTERXML(O74,"//international/mapcode"),"")))</f>
        <v/>
      </c>
      <c r="F74" s="46">
        <f>IF(E74="","",IFERROR(_xlfn.FILTERXML(O74,"//local/territory"),""))</f>
        <v/>
      </c>
      <c r="G74" s="46">
        <f>IF(E74="","",IFERROR(_xlfn.FILTERXML(O74,"//local/mapcode"),""))</f>
        <v/>
      </c>
      <c r="H74" s="46">
        <f>IF(E74="","",IFERROR(_xlfn.FILTERXML(O74,"//international/mapcode"),""))</f>
        <v/>
      </c>
      <c r="I74" s="46">
        <f>IF(E74="","",IFERROR(HYPERLINK("https://www.mymapcodes.com/go/?t="&amp;IF(G74&lt;&gt;"",F74,"AAA")&amp;"&amp;ma="&amp;LEFT(IF(G74&lt;&gt;"",G74,H74),FIND(".",IF(G74&lt;&gt;"",G74,H74))-1)&amp;"&amp;mb="&amp;MID(IF(G74&lt;&gt;"",G74,H74),FIND(".",IF(G74&lt;&gt;"",G74,H74))+1,99),"Open on MyMapcodes →"),""))</f>
        <v/>
      </c>
      <c r="J74" s="47">
        <f>IF(OR(R74="",AP74&lt;&gt;""),"",ROUND(AN74,6))</f>
        <v/>
      </c>
      <c r="K74" s="47">
        <f>IF(OR(R74="",AP74&lt;&gt;""),"",ROUND(AO74,6))</f>
        <v/>
      </c>
      <c r="L74" s="48">
        <f>IF(R74="","",IF(AP74&lt;&gt;"",AP74,IF(O74="NO CONNECTION","Excel couldn't reach the mapcode service. Click the REFRESH RESULTS box just above the table.",IF(E74="","The mapcode service didn't return a mapcode for this point.",IF(AM74,"Latitude and longitude seemed to be the wrong way round, so they've been swapped. Please check.",IF(AND(AN74=0,AO74=0),"0, 0 is in the sea off West Africa. Please check this is the location you meant.",IF(W74,"Longitude came first, so the order has been switched.",IF(Z74=6,"Converted from degrees, minutes and seconds.",IF(Z74=4,"Converted from degrees and decimal minutes.","")))))))))</f>
        <v/>
      </c>
      <c r="N74" s="49">
        <f>IF(J74="","",MapcodeAPI&amp;"codes/"&amp;SUBSTITUTE(J74&amp;"",MID(1/2,2,1),".")&amp;","&amp;SUBSTITUTE(K74&amp;"",MID(1/2,2,1),"."))&amp;LEFT($B$13,0)</f>
        <v/>
      </c>
      <c r="O74" s="49">
        <f>IF(N74="","",IFERROR(_xlfn.WEBSERVICE(N74),IF(MapcodeAPIBackup="","NO CONNECTION",IFERROR(_xlfn.WEBSERVICE(MapcodeAPIBackup&amp;MID(N74,LEN(MapcodeAPI)+1,999)),"NO CONNECTION"))))</f>
        <v/>
      </c>
      <c r="P74" t="inlineStr">
        <is>
          <t xml:space="preserve"> </t>
        </is>
      </c>
      <c r="R74" s="50">
        <f>IFERROR(IF(AND(TRIM(B74&amp;"")="",TRIM(C74&amp;"")=""),"",TRIM(IF(ISNUMBER(B74),SUBSTITUTE(B74&amp;"",MID(1/2,2,1),"."),B74&amp;"")&amp;IF(TRIM(C74&amp;"")="",""," | "&amp;IF(ISNUMBER(C74),SUBSTITUTE(C74&amp;"",MID(1/2,2,1),"."),C74&amp;"")))),"(error value)")</f>
        <v/>
      </c>
      <c r="S74" s="50">
        <f>IF(R74="","","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"&amp;IFERROR(IF(AND(LEN(R74)-LEN(SUBSTITUTE(R74,"/",""))=1,ISNUMBER(FIND(" ",TRIM(LEFT(R74,FIND("/",R74)-1))))),LEFT(R74,FIND("/",R74)-1),R74),R74)&amp;" ")," "," "),"﻿"," "),"​"," "),"⁠"," ")," "," ")," "," "),CHAR(9)," "),CHAR(10)," "),CHAR(13)," "),"−","-"),"–","-"),"—","-"),"LATITUDE"," "),"LONGITUDE"," "),"COORDINATES"," "),"COORDS"," "),"NORTH"," N "),"SOUTH"," S "),"EAST"," E "),"WEST"," W "),"DEGREES"," "),"DEG"," "),"GPS"," "),"LONG"," "),"LNG"," "),"LON"," "),"LAT"," ")," AND "," "),"&amp;"," ")&amp;" ")</f>
        <v/>
      </c>
      <c r="T74" s="50">
        <f>IF(S74="","",IF(LEN(S74)-LEN(SUBSTITUTE(S74,".",""))&gt;0,SUBSTITUTE(S74,","," "),IF(LEN(S74)-LEN(SUBSTITUTE(S74,",",""))=3,SUBSTITUTE(SUBSTITUTE(S74,",",";",2),",","."),IF(LEN(S74)-LEN(SUBSTITUTE(S74,",",""))=2,SUBSTITUTE(S74,",","."),SUBSTITUTE(S74,","," ")))))</f>
        <v/>
      </c>
      <c r="U74" s="50">
        <f>IF(ISNUMBER(FIND("S",T74)),-1,IF(ISNUMBER(FIND("N",T74)),1,0))</f>
        <v/>
      </c>
      <c r="V74" s="50">
        <f>IF(ISNUMBER(FIND("W",T74)),-1,IF(ISNUMBER(FIND("E",T74)),1,0))</f>
        <v/>
      </c>
      <c r="W74" s="50">
        <f>AND(MIN(IFERROR(FIND("N",T74),999),IFERROR(FIND("S",T74),999))&lt;999,MIN(IFERROR(FIND("E",T74),999),IFERROR(FIND("W",T74),999))&lt;999,MIN(IFERROR(FIND("E",T74),999),IFERROR(FIND("W",T74),999))&lt;MIN(IFERROR(FIND("N",T74),999),IFERROR(FIND("S",T74),999)))</f>
        <v/>
      </c>
      <c r="X74" s="50">
        <f>IF(T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 "),"º"," "),"˚"," "),"'"," "),CHAR(34)," "),"′"," "),"’"," "),"‘"," "),"″"," "),"”"," "),"“"," "),"("," "),")"," "),"["," "),"]"," "),"{"," "),"}"," "),";"," "),"|"," "),"/"," "),"\"," "),":"," "),"="," "),"*"," "),","," "),"N"," "),"S"," "),"E"," "),"W"," "),"_"," ")))</f>
        <v/>
      </c>
      <c r="Y74" s="50">
        <f>IF(X74="","",SUBSTITUTE(SUBSTITUTE(SUBSTITUTE(SUBSTITUTE(SUBSTITUTE(SUBSTITUTE(SUBSTITUTE(SUBSTITUTE(SUBSTITUTE(SUBSTITUTE(SUBSTITUTE(SUBSTITUTE(SUBSTITUTE(X74,"0",""),"1",""),"2",""),"3",""),"4",""),"5",""),"6",""),"7",""),"8",""),"9",""),".",""),"-","")," ",""))</f>
        <v/>
      </c>
      <c r="Z74" s="50">
        <f>IF(X74="",0,LEN(X74)-LEN(SUBSTITUTE(X74," ",""))+1)</f>
        <v/>
      </c>
      <c r="AA74" s="50">
        <f>IF(Z74&lt;1,"",IFERROR(VALUE(SUBSTITUTE(TRIM(MID(SUBSTITUTE(X74," ",REPT(" ",60)),1,60)),".",MID(1/2,2,1))),""))</f>
        <v/>
      </c>
      <c r="AB74" s="50">
        <f>IF(Z74&lt;2,"",IFERROR(VALUE(SUBSTITUTE(TRIM(MID(SUBSTITUTE(X74," ",REPT(" ",60)),61,60)),".",MID(1/2,2,1))),""))</f>
        <v/>
      </c>
      <c r="AC74" s="50">
        <f>IF(Z74&lt;3,"",IFERROR(VALUE(SUBSTITUTE(TRIM(MID(SUBSTITUTE(X74," ",REPT(" ",60)),121,60)),".",MID(1/2,2,1))),""))</f>
        <v/>
      </c>
      <c r="AD74" s="50">
        <f>IF(Z74&lt;4,"",IFERROR(VALUE(SUBSTITUTE(TRIM(MID(SUBSTITUTE(X74," ",REPT(" ",60)),181,60)),".",MID(1/2,2,1))),""))</f>
        <v/>
      </c>
      <c r="AE74" s="50">
        <f>IF(Z74&lt;5,"",IFERROR(VALUE(SUBSTITUTE(TRIM(MID(SUBSTITUTE(X74," ",REPT(" ",60)),241,60)),".",MID(1/2,2,1))),""))</f>
        <v/>
      </c>
      <c r="AF74" s="50">
        <f>IF(Z74&lt;6,"",IFERROR(VALUE(SUBSTITUTE(TRIM(MID(SUBSTITUTE(X74," ",REPT(" ",60)),301,60)),".",MID(1/2,2,1))),""))</f>
        <v/>
      </c>
      <c r="AG74" s="50">
        <f>IFERROR(IF(Z74=2,AA74,IF(Z74=4,IF(AA74&lt;0,-1,1)*(ABS(AA74)+AB74/60),IF(Z74=6,IF(AA74&lt;0,-1,1)*(ABS(AA74)+AB74/60+AC74/3600),""))),"")</f>
        <v/>
      </c>
      <c r="AH74" s="50">
        <f>IFERROR(IF(Z74=2,AB74,IF(Z74=4,IF(AC74&lt;0,-1,1)*(ABS(AC74)+AD74/60),IF(Z74=6,IF(AD74&lt;0,-1,1)*(ABS(AD74)+AE74/60+AF74/3600),""))),"")</f>
        <v/>
      </c>
      <c r="AI74" s="50">
        <f>IF(W74,AH74,AG74)</f>
        <v/>
      </c>
      <c r="AJ74" s="50">
        <f>IF(W74,AG74,AH74)</f>
        <v/>
      </c>
      <c r="AK74" s="50">
        <f>IFERROR(IF(U74=0,AI74,U74*ABS(AI74)),"")</f>
        <v/>
      </c>
      <c r="AL74" s="50">
        <f>IFERROR(IF(V74=0,AJ74,V74*ABS(AJ74)),"")</f>
        <v/>
      </c>
      <c r="AM74" s="50">
        <f>IFERROR(AND(U74=0,V74=0,ABS(AK74)&gt;90,ABS(AK74)&lt;=180,ABS(AL74)&lt;=90),FALSE)</f>
        <v/>
      </c>
      <c r="AN74" s="50">
        <f>IF(AM74,AL74,AK74)</f>
        <v/>
      </c>
      <c r="AO74" s="50">
        <f>IF(AM74,AK74,AL74)</f>
        <v/>
      </c>
      <c r="AP74" s="50">
        <f>IF(R74="","",IF(Y74&lt;&gt;"","Contains words or symbols that aren't part of a coordinate.",IF(NOT(OR(Z74=2,Z74=4,Z74=6)),"Couldn't find a latitude and a longitude ("&amp;Z74&amp;IF(Z74=1," number"," numbers")&amp;" found).",IF(COUNT(AA74:AF74)&lt;&gt;Z74,"Some of the numbers couldn't be read.",IF(OR(AND(Z74=4,OR(AB74&lt;0,AB74&gt;=60,AD74&lt;0,AD74&gt;=60)),AND(Z74=6,OR(AB74&lt;0,AB74&gt;=60,AC74&lt;0,AC74&gt;=60,AE74&lt;0,AE74&gt;=60,AF74&lt;0,AF74&gt;=60))),"Minutes and seconds must be between 0 and 60.",IF(OR(ABS(AN74)&gt;90,ABS(AO74)&gt;180),"Out of range: latitude must be between -90 and 90, and longitude between -180 and 180.",""))))))</f>
        <v/>
      </c>
    </row>
    <row r="75">
      <c r="B75" s="44" t="n"/>
      <c r="C75" s="44" t="n"/>
      <c r="D75" s="45">
        <f>IF(R75="","",IF(AP75&lt;&gt;"","NOT VALID GPS COORDINATES",IF(O75="NO CONNECTION","NO CONNECTION",IF(E75="","NOT FOUND",IF(OR(AM75,AND(AN75=0,AO75=0)),"CONVERTED – PLEASE CHECK","CONVERTED")))))</f>
        <v/>
      </c>
      <c r="E75" s="45">
        <f>IF(OR(O75="",O75="NO CONNECTION"),"",IFERROR(_xlfn.FILTERXML(O75,"//local/territory")&amp;" "&amp;_xlfn.FILTERXML(O75,"//local/mapcode"),IFERROR(_xlfn.FILTERXML(O75,"//international/mapcode"),"")))</f>
        <v/>
      </c>
      <c r="F75" s="46">
        <f>IF(E75="","",IFERROR(_xlfn.FILTERXML(O75,"//local/territory"),""))</f>
        <v/>
      </c>
      <c r="G75" s="46">
        <f>IF(E75="","",IFERROR(_xlfn.FILTERXML(O75,"//local/mapcode"),""))</f>
        <v/>
      </c>
      <c r="H75" s="46">
        <f>IF(E75="","",IFERROR(_xlfn.FILTERXML(O75,"//international/mapcode"),""))</f>
        <v/>
      </c>
      <c r="I75" s="46">
        <f>IF(E75="","",IFERROR(HYPERLINK("https://www.mymapcodes.com/go/?t="&amp;IF(G75&lt;&gt;"",F75,"AAA")&amp;"&amp;ma="&amp;LEFT(IF(G75&lt;&gt;"",G75,H75),FIND(".",IF(G75&lt;&gt;"",G75,H75))-1)&amp;"&amp;mb="&amp;MID(IF(G75&lt;&gt;"",G75,H75),FIND(".",IF(G75&lt;&gt;"",G75,H75))+1,99),"Open on MyMapcodes →"),""))</f>
        <v/>
      </c>
      <c r="J75" s="47">
        <f>IF(OR(R75="",AP75&lt;&gt;""),"",ROUND(AN75,6))</f>
        <v/>
      </c>
      <c r="K75" s="47">
        <f>IF(OR(R75="",AP75&lt;&gt;""),"",ROUND(AO75,6))</f>
        <v/>
      </c>
      <c r="L75" s="48">
        <f>IF(R75="","",IF(AP75&lt;&gt;"",AP75,IF(O75="NO CONNECTION","Excel couldn't reach the mapcode service. Click the REFRESH RESULTS box just above the table.",IF(E75="","The mapcode service didn't return a mapcode for this point.",IF(AM75,"Latitude and longitude seemed to be the wrong way round, so they've been swapped. Please check.",IF(AND(AN75=0,AO75=0),"0, 0 is in the sea off West Africa. Please check this is the location you meant.",IF(W75,"Longitude came first, so the order has been switched.",IF(Z75=6,"Converted from degrees, minutes and seconds.",IF(Z75=4,"Converted from degrees and decimal minutes.","")))))))))</f>
        <v/>
      </c>
      <c r="N75" s="49">
        <f>IF(J75="","",MapcodeAPI&amp;"codes/"&amp;SUBSTITUTE(J75&amp;"",MID(1/2,2,1),".")&amp;","&amp;SUBSTITUTE(K75&amp;"",MID(1/2,2,1),"."))&amp;LEFT($B$13,0)</f>
        <v/>
      </c>
      <c r="O75" s="49">
        <f>IF(N75="","",IFERROR(_xlfn.WEBSERVICE(N75),IF(MapcodeAPIBackup="","NO CONNECTION",IFERROR(_xlfn.WEBSERVICE(MapcodeAPIBackup&amp;MID(N75,LEN(MapcodeAPI)+1,999)),"NO CONNECTION"))))</f>
        <v/>
      </c>
      <c r="P75" t="inlineStr">
        <is>
          <t xml:space="preserve"> </t>
        </is>
      </c>
      <c r="R75" s="50">
        <f>IFERROR(IF(AND(TRIM(B75&amp;"")="",TRIM(C75&amp;"")=""),"",TRIM(IF(ISNUMBER(B75),SUBSTITUTE(B75&amp;"",MID(1/2,2,1),"."),B75&amp;"")&amp;IF(TRIM(C75&amp;"")="",""," | "&amp;IF(ISNUMBER(C75),SUBSTITUTE(C75&amp;"",MID(1/2,2,1),"."),C75&amp;"")))),"(error value)")</f>
        <v/>
      </c>
      <c r="S75" s="50">
        <f>IF(R75="","","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"&amp;IFERROR(IF(AND(LEN(R75)-LEN(SUBSTITUTE(R75,"/",""))=1,ISNUMBER(FIND(" ",TRIM(LEFT(R75,FIND("/",R75)-1))))),LEFT(R75,FIND("/",R75)-1),R75),R75)&amp;" ")," "," "),"﻿"," "),"​"," "),"⁠"," ")," "," ")," "," "),CHAR(9)," "),CHAR(10)," "),CHAR(13)," "),"−","-"),"–","-"),"—","-"),"LATITUDE"," "),"LONGITUDE"," "),"COORDINATES"," "),"COORDS"," "),"NORTH"," N "),"SOUTH"," S "),"EAST"," E "),"WEST"," W "),"DEGREES"," "),"DEG"," "),"GPS"," "),"LONG"," "),"LNG"," "),"LON"," "),"LAT"," ")," AND "," "),"&amp;"," ")&amp;" ")</f>
        <v/>
      </c>
      <c r="T75" s="50">
        <f>IF(S75="","",IF(LEN(S75)-LEN(SUBSTITUTE(S75,".",""))&gt;0,SUBSTITUTE(S75,","," "),IF(LEN(S75)-LEN(SUBSTITUTE(S75,",",""))=3,SUBSTITUTE(SUBSTITUTE(S75,",",";",2),",","."),IF(LEN(S75)-LEN(SUBSTITUTE(S75,",",""))=2,SUBSTITUTE(S75,",","."),SUBSTITUTE(S75,","," ")))))</f>
        <v/>
      </c>
      <c r="U75" s="50">
        <f>IF(ISNUMBER(FIND("S",T75)),-1,IF(ISNUMBER(FIND("N",T75)),1,0))</f>
        <v/>
      </c>
      <c r="V75" s="50">
        <f>IF(ISNUMBER(FIND("W",T75)),-1,IF(ISNUMBER(FIND("E",T75)),1,0))</f>
        <v/>
      </c>
      <c r="W75" s="50">
        <f>AND(MIN(IFERROR(FIND("N",T75),999),IFERROR(FIND("S",T75),999))&lt;999,MIN(IFERROR(FIND("E",T75),999),IFERROR(FIND("W",T75),999))&lt;999,MIN(IFERROR(FIND("E",T75),999),IFERROR(FIND("W",T75),999))&lt;MIN(IFERROR(FIND("N",T75),999),IFERROR(FIND("S",T75),999)))</f>
        <v/>
      </c>
      <c r="X75" s="50">
        <f>IF(T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 "),"º"," "),"˚"," "),"'"," "),CHAR(34)," "),"′"," "),"’"," "),"‘"," "),"″"," "),"”"," "),"“"," "),"("," "),")"," "),"["," "),"]"," "),"{"," "),"}"," "),";"," "),"|"," "),"/"," "),"\"," "),":"," "),"="," "),"*"," "),","," "),"N"," "),"S"," "),"E"," "),"W"," "),"_"," ")))</f>
        <v/>
      </c>
      <c r="Y75" s="50">
        <f>IF(X75="","",SUBSTITUTE(SUBSTITUTE(SUBSTITUTE(SUBSTITUTE(SUBSTITUTE(SUBSTITUTE(SUBSTITUTE(SUBSTITUTE(SUBSTITUTE(SUBSTITUTE(SUBSTITUTE(SUBSTITUTE(SUBSTITUTE(X75,"0",""),"1",""),"2",""),"3",""),"4",""),"5",""),"6",""),"7",""),"8",""),"9",""),".",""),"-","")," ",""))</f>
        <v/>
      </c>
      <c r="Z75" s="50">
        <f>IF(X75="",0,LEN(X75)-LEN(SUBSTITUTE(X75," ",""))+1)</f>
        <v/>
      </c>
      <c r="AA75" s="50">
        <f>IF(Z75&lt;1,"",IFERROR(VALUE(SUBSTITUTE(TRIM(MID(SUBSTITUTE(X75," ",REPT(" ",60)),1,60)),".",MID(1/2,2,1))),""))</f>
        <v/>
      </c>
      <c r="AB75" s="50">
        <f>IF(Z75&lt;2,"",IFERROR(VALUE(SUBSTITUTE(TRIM(MID(SUBSTITUTE(X75," ",REPT(" ",60)),61,60)),".",MID(1/2,2,1))),""))</f>
        <v/>
      </c>
      <c r="AC75" s="50">
        <f>IF(Z75&lt;3,"",IFERROR(VALUE(SUBSTITUTE(TRIM(MID(SUBSTITUTE(X75," ",REPT(" ",60)),121,60)),".",MID(1/2,2,1))),""))</f>
        <v/>
      </c>
      <c r="AD75" s="50">
        <f>IF(Z75&lt;4,"",IFERROR(VALUE(SUBSTITUTE(TRIM(MID(SUBSTITUTE(X75," ",REPT(" ",60)),181,60)),".",MID(1/2,2,1))),""))</f>
        <v/>
      </c>
      <c r="AE75" s="50">
        <f>IF(Z75&lt;5,"",IFERROR(VALUE(SUBSTITUTE(TRIM(MID(SUBSTITUTE(X75," ",REPT(" ",60)),241,60)),".",MID(1/2,2,1))),""))</f>
        <v/>
      </c>
      <c r="AF75" s="50">
        <f>IF(Z75&lt;6,"",IFERROR(VALUE(SUBSTITUTE(TRIM(MID(SUBSTITUTE(X75," ",REPT(" ",60)),301,60)),".",MID(1/2,2,1))),""))</f>
        <v/>
      </c>
      <c r="AG75" s="50">
        <f>IFERROR(IF(Z75=2,AA75,IF(Z75=4,IF(AA75&lt;0,-1,1)*(ABS(AA75)+AB75/60),IF(Z75=6,IF(AA75&lt;0,-1,1)*(ABS(AA75)+AB75/60+AC75/3600),""))),"")</f>
        <v/>
      </c>
      <c r="AH75" s="50">
        <f>IFERROR(IF(Z75=2,AB75,IF(Z75=4,IF(AC75&lt;0,-1,1)*(ABS(AC75)+AD75/60),IF(Z75=6,IF(AD75&lt;0,-1,1)*(ABS(AD75)+AE75/60+AF75/3600),""))),"")</f>
        <v/>
      </c>
      <c r="AI75" s="50">
        <f>IF(W75,AH75,AG75)</f>
        <v/>
      </c>
      <c r="AJ75" s="50">
        <f>IF(W75,AG75,AH75)</f>
        <v/>
      </c>
      <c r="AK75" s="50">
        <f>IFERROR(IF(U75=0,AI75,U75*ABS(AI75)),"")</f>
        <v/>
      </c>
      <c r="AL75" s="50">
        <f>IFERROR(IF(V75=0,AJ75,V75*ABS(AJ75)),"")</f>
        <v/>
      </c>
      <c r="AM75" s="50">
        <f>IFERROR(AND(U75=0,V75=0,ABS(AK75)&gt;90,ABS(AK75)&lt;=180,ABS(AL75)&lt;=90),FALSE)</f>
        <v/>
      </c>
      <c r="AN75" s="50">
        <f>IF(AM75,AL75,AK75)</f>
        <v/>
      </c>
      <c r="AO75" s="50">
        <f>IF(AM75,AK75,AL75)</f>
        <v/>
      </c>
      <c r="AP75" s="50">
        <f>IF(R75="","",IF(Y75&lt;&gt;"","Contains words or symbols that aren't part of a coordinate.",IF(NOT(OR(Z75=2,Z75=4,Z75=6)),"Couldn't find a latitude and a longitude ("&amp;Z75&amp;IF(Z75=1," number"," numbers")&amp;" found).",IF(COUNT(AA75:AF75)&lt;&gt;Z75,"Some of the numbers couldn't be read.",IF(OR(AND(Z75=4,OR(AB75&lt;0,AB75&gt;=60,AD75&lt;0,AD75&gt;=60)),AND(Z75=6,OR(AB75&lt;0,AB75&gt;=60,AC75&lt;0,AC75&gt;=60,AE75&lt;0,AE75&gt;=60,AF75&lt;0,AF75&gt;=60))),"Minutes and seconds must be between 0 and 60.",IF(OR(ABS(AN75)&gt;90,ABS(AO75)&gt;180),"Out of range: latitude must be between -90 and 90, and longitude between -180 and 180.",""))))))</f>
        <v/>
      </c>
    </row>
    <row r="76">
      <c r="B76" s="44" t="n"/>
      <c r="C76" s="44" t="n"/>
      <c r="D76" s="45">
        <f>IF(R76="","",IF(AP76&lt;&gt;"","NOT VALID GPS COORDINATES",IF(O76="NO CONNECTION","NO CONNECTION",IF(E76="","NOT FOUND",IF(OR(AM76,AND(AN76=0,AO76=0)),"CONVERTED – PLEASE CHECK","CONVERTED")))))</f>
        <v/>
      </c>
      <c r="E76" s="45">
        <f>IF(OR(O76="",O76="NO CONNECTION"),"",IFERROR(_xlfn.FILTERXML(O76,"//local/territory")&amp;" "&amp;_xlfn.FILTERXML(O76,"//local/mapcode"),IFERROR(_xlfn.FILTERXML(O76,"//international/mapcode"),"")))</f>
        <v/>
      </c>
      <c r="F76" s="46">
        <f>IF(E76="","",IFERROR(_xlfn.FILTERXML(O76,"//local/territory"),""))</f>
        <v/>
      </c>
      <c r="G76" s="46">
        <f>IF(E76="","",IFERROR(_xlfn.FILTERXML(O76,"//local/mapcode"),""))</f>
        <v/>
      </c>
      <c r="H76" s="46">
        <f>IF(E76="","",IFERROR(_xlfn.FILTERXML(O76,"//international/mapcode"),""))</f>
        <v/>
      </c>
      <c r="I76" s="46">
        <f>IF(E76="","",IFERROR(HYPERLINK("https://www.mymapcodes.com/go/?t="&amp;IF(G76&lt;&gt;"",F76,"AAA")&amp;"&amp;ma="&amp;LEFT(IF(G76&lt;&gt;"",G76,H76),FIND(".",IF(G76&lt;&gt;"",G76,H76))-1)&amp;"&amp;mb="&amp;MID(IF(G76&lt;&gt;"",G76,H76),FIND(".",IF(G76&lt;&gt;"",G76,H76))+1,99),"Open on MyMapcodes →"),""))</f>
        <v/>
      </c>
      <c r="J76" s="47">
        <f>IF(OR(R76="",AP76&lt;&gt;""),"",ROUND(AN76,6))</f>
        <v/>
      </c>
      <c r="K76" s="47">
        <f>IF(OR(R76="",AP76&lt;&gt;""),"",ROUND(AO76,6))</f>
        <v/>
      </c>
      <c r="L76" s="48">
        <f>IF(R76="","",IF(AP76&lt;&gt;"",AP76,IF(O76="NO CONNECTION","Excel couldn't reach the mapcode service. Click the REFRESH RESULTS box just above the table.",IF(E76="","The mapcode service didn't return a mapcode for this point.",IF(AM76,"Latitude and longitude seemed to be the wrong way round, so they've been swapped. Please check.",IF(AND(AN76=0,AO76=0),"0, 0 is in the sea off West Africa. Please check this is the location you meant.",IF(W76,"Longitude came first, so the order has been switched.",IF(Z76=6,"Converted from degrees, minutes and seconds.",IF(Z76=4,"Converted from degrees and decimal minutes.","")))))))))</f>
        <v/>
      </c>
      <c r="N76" s="49">
        <f>IF(J76="","",MapcodeAPI&amp;"codes/"&amp;SUBSTITUTE(J76&amp;"",MID(1/2,2,1),".")&amp;","&amp;SUBSTITUTE(K76&amp;"",MID(1/2,2,1),"."))&amp;LEFT($B$13,0)</f>
        <v/>
      </c>
      <c r="O76" s="49">
        <f>IF(N76="","",IFERROR(_xlfn.WEBSERVICE(N76),IF(MapcodeAPIBackup="","NO CONNECTION",IFERROR(_xlfn.WEBSERVICE(MapcodeAPIBackup&amp;MID(N76,LEN(MapcodeAPI)+1,999)),"NO CONNECTION"))))</f>
        <v/>
      </c>
      <c r="P76" t="inlineStr">
        <is>
          <t xml:space="preserve"> </t>
        </is>
      </c>
      <c r="R76" s="50">
        <f>IFERROR(IF(AND(TRIM(B76&amp;"")="",TRIM(C76&amp;"")=""),"",TRIM(IF(ISNUMBER(B76),SUBSTITUTE(B76&amp;"",MID(1/2,2,1),"."),B76&amp;"")&amp;IF(TRIM(C76&amp;"")="",""," | "&amp;IF(ISNUMBER(C76),SUBSTITUTE(C76&amp;"",MID(1/2,2,1),"."),C76&amp;"")))),"(error value)")</f>
        <v/>
      </c>
      <c r="S76" s="50">
        <f>IF(R76="","","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"&amp;IFERROR(IF(AND(LEN(R76)-LEN(SUBSTITUTE(R76,"/",""))=1,ISNUMBER(FIND(" ",TRIM(LEFT(R76,FIND("/",R76)-1))))),LEFT(R76,FIND("/",R76)-1),R76),R76)&amp;" ")," "," "),"﻿"," "),"​"," "),"⁠"," ")," "," ")," "," "),CHAR(9)," "),CHAR(10)," "),CHAR(13)," "),"−","-"),"–","-"),"—","-"),"LATITUDE"," "),"LONGITUDE"," "),"COORDINATES"," "),"COORDS"," "),"NORTH"," N "),"SOUTH"," S "),"EAST"," E "),"WEST"," W "),"DEGREES"," "),"DEG"," "),"GPS"," "),"LONG"," "),"LNG"," "),"LON"," "),"LAT"," ")," AND "," "),"&amp;"," ")&amp;" ")</f>
        <v/>
      </c>
      <c r="T76" s="50">
        <f>IF(S76="","",IF(LEN(S76)-LEN(SUBSTITUTE(S76,".",""))&gt;0,SUBSTITUTE(S76,","," "),IF(LEN(S76)-LEN(SUBSTITUTE(S76,",",""))=3,SUBSTITUTE(SUBSTITUTE(S76,",",";",2),",","."),IF(LEN(S76)-LEN(SUBSTITUTE(S76,",",""))=2,SUBSTITUTE(S76,",","."),SUBSTITUTE(S76,","," ")))))</f>
        <v/>
      </c>
      <c r="U76" s="50">
        <f>IF(ISNUMBER(FIND("S",T76)),-1,IF(ISNUMBER(FIND("N",T76)),1,0))</f>
        <v/>
      </c>
      <c r="V76" s="50">
        <f>IF(ISNUMBER(FIND("W",T76)),-1,IF(ISNUMBER(FIND("E",T76)),1,0))</f>
        <v/>
      </c>
      <c r="W76" s="50">
        <f>AND(MIN(IFERROR(FIND("N",T76),999),IFERROR(FIND("S",T76),999))&lt;999,MIN(IFERROR(FIND("E",T76),999),IFERROR(FIND("W",T76),999))&lt;999,MIN(IFERROR(FIND("E",T76),999),IFERROR(FIND("W",T76),999))&lt;MIN(IFERROR(FIND("N",T76),999),IFERROR(FIND("S",T76),999)))</f>
        <v/>
      </c>
      <c r="X76" s="50">
        <f>IF(T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 "),"º"," "),"˚"," "),"'"," "),CHAR(34)," "),"′"," "),"’"," "),"‘"," "),"″"," "),"”"," "),"“"," "),"("," "),")"," "),"["," "),"]"," "),"{"," "),"}"," "),";"," "),"|"," "),"/"," "),"\"," "),":"," "),"="," "),"*"," "),","," "),"N"," "),"S"," "),"E"," "),"W"," "),"_"," ")))</f>
        <v/>
      </c>
      <c r="Y76" s="50">
        <f>IF(X76="","",SUBSTITUTE(SUBSTITUTE(SUBSTITUTE(SUBSTITUTE(SUBSTITUTE(SUBSTITUTE(SUBSTITUTE(SUBSTITUTE(SUBSTITUTE(SUBSTITUTE(SUBSTITUTE(SUBSTITUTE(SUBSTITUTE(X76,"0",""),"1",""),"2",""),"3",""),"4",""),"5",""),"6",""),"7",""),"8",""),"9",""),".",""),"-","")," ",""))</f>
        <v/>
      </c>
      <c r="Z76" s="50">
        <f>IF(X76="",0,LEN(X76)-LEN(SUBSTITUTE(X76," ",""))+1)</f>
        <v/>
      </c>
      <c r="AA76" s="50">
        <f>IF(Z76&lt;1,"",IFERROR(VALUE(SUBSTITUTE(TRIM(MID(SUBSTITUTE(X76," ",REPT(" ",60)),1,60)),".",MID(1/2,2,1))),""))</f>
        <v/>
      </c>
      <c r="AB76" s="50">
        <f>IF(Z76&lt;2,"",IFERROR(VALUE(SUBSTITUTE(TRIM(MID(SUBSTITUTE(X76," ",REPT(" ",60)),61,60)),".",MID(1/2,2,1))),""))</f>
        <v/>
      </c>
      <c r="AC76" s="50">
        <f>IF(Z76&lt;3,"",IFERROR(VALUE(SUBSTITUTE(TRIM(MID(SUBSTITUTE(X76," ",REPT(" ",60)),121,60)),".",MID(1/2,2,1))),""))</f>
        <v/>
      </c>
      <c r="AD76" s="50">
        <f>IF(Z76&lt;4,"",IFERROR(VALUE(SUBSTITUTE(TRIM(MID(SUBSTITUTE(X76," ",REPT(" ",60)),181,60)),".",MID(1/2,2,1))),""))</f>
        <v/>
      </c>
      <c r="AE76" s="50">
        <f>IF(Z76&lt;5,"",IFERROR(VALUE(SUBSTITUTE(TRIM(MID(SUBSTITUTE(X76," ",REPT(" ",60)),241,60)),".",MID(1/2,2,1))),""))</f>
        <v/>
      </c>
      <c r="AF76" s="50">
        <f>IF(Z76&lt;6,"",IFERROR(VALUE(SUBSTITUTE(TRIM(MID(SUBSTITUTE(X76," ",REPT(" ",60)),301,60)),".",MID(1/2,2,1))),""))</f>
        <v/>
      </c>
      <c r="AG76" s="50">
        <f>IFERROR(IF(Z76=2,AA76,IF(Z76=4,IF(AA76&lt;0,-1,1)*(ABS(AA76)+AB76/60),IF(Z76=6,IF(AA76&lt;0,-1,1)*(ABS(AA76)+AB76/60+AC76/3600),""))),"")</f>
        <v/>
      </c>
      <c r="AH76" s="50">
        <f>IFERROR(IF(Z76=2,AB76,IF(Z76=4,IF(AC76&lt;0,-1,1)*(ABS(AC76)+AD76/60),IF(Z76=6,IF(AD76&lt;0,-1,1)*(ABS(AD76)+AE76/60+AF76/3600),""))),"")</f>
        <v/>
      </c>
      <c r="AI76" s="50">
        <f>IF(W76,AH76,AG76)</f>
        <v/>
      </c>
      <c r="AJ76" s="50">
        <f>IF(W76,AG76,AH76)</f>
        <v/>
      </c>
      <c r="AK76" s="50">
        <f>IFERROR(IF(U76=0,AI76,U76*ABS(AI76)),"")</f>
        <v/>
      </c>
      <c r="AL76" s="50">
        <f>IFERROR(IF(V76=0,AJ76,V76*ABS(AJ76)),"")</f>
        <v/>
      </c>
      <c r="AM76" s="50">
        <f>IFERROR(AND(U76=0,V76=0,ABS(AK76)&gt;90,ABS(AK76)&lt;=180,ABS(AL76)&lt;=90),FALSE)</f>
        <v/>
      </c>
      <c r="AN76" s="50">
        <f>IF(AM76,AL76,AK76)</f>
        <v/>
      </c>
      <c r="AO76" s="50">
        <f>IF(AM76,AK76,AL76)</f>
        <v/>
      </c>
      <c r="AP76" s="50">
        <f>IF(R76="","",IF(Y76&lt;&gt;"","Contains words or symbols that aren't part of a coordinate.",IF(NOT(OR(Z76=2,Z76=4,Z76=6)),"Couldn't find a latitude and a longitude ("&amp;Z76&amp;IF(Z76=1," number"," numbers")&amp;" found).",IF(COUNT(AA76:AF76)&lt;&gt;Z76,"Some of the numbers couldn't be read.",IF(OR(AND(Z76=4,OR(AB76&lt;0,AB76&gt;=60,AD76&lt;0,AD76&gt;=60)),AND(Z76=6,OR(AB76&lt;0,AB76&gt;=60,AC76&lt;0,AC76&gt;=60,AE76&lt;0,AE76&gt;=60,AF76&lt;0,AF76&gt;=60))),"Minutes and seconds must be between 0 and 60.",IF(OR(ABS(AN76)&gt;90,ABS(AO76)&gt;180),"Out of range: latitude must be between -90 and 90, and longitude between -180 and 180.",""))))))</f>
        <v/>
      </c>
    </row>
    <row r="77">
      <c r="B77" s="44" t="n"/>
      <c r="C77" s="44" t="n"/>
      <c r="D77" s="45">
        <f>IF(R77="","",IF(AP77&lt;&gt;"","NOT VALID GPS COORDINATES",IF(O77="NO CONNECTION","NO CONNECTION",IF(E77="","NOT FOUND",IF(OR(AM77,AND(AN77=0,AO77=0)),"CONVERTED – PLEASE CHECK","CONVERTED")))))</f>
        <v/>
      </c>
      <c r="E77" s="45">
        <f>IF(OR(O77="",O77="NO CONNECTION"),"",IFERROR(_xlfn.FILTERXML(O77,"//local/territory")&amp;" "&amp;_xlfn.FILTERXML(O77,"//local/mapcode"),IFERROR(_xlfn.FILTERXML(O77,"//international/mapcode"),"")))</f>
        <v/>
      </c>
      <c r="F77" s="46">
        <f>IF(E77="","",IFERROR(_xlfn.FILTERXML(O77,"//local/territory"),""))</f>
        <v/>
      </c>
      <c r="G77" s="46">
        <f>IF(E77="","",IFERROR(_xlfn.FILTERXML(O77,"//local/mapcode"),""))</f>
        <v/>
      </c>
      <c r="H77" s="46">
        <f>IF(E77="","",IFERROR(_xlfn.FILTERXML(O77,"//international/mapcode"),""))</f>
        <v/>
      </c>
      <c r="I77" s="46">
        <f>IF(E77="","",IFERROR(HYPERLINK("https://www.mymapcodes.com/go/?t="&amp;IF(G77&lt;&gt;"",F77,"AAA")&amp;"&amp;ma="&amp;LEFT(IF(G77&lt;&gt;"",G77,H77),FIND(".",IF(G77&lt;&gt;"",G77,H77))-1)&amp;"&amp;mb="&amp;MID(IF(G77&lt;&gt;"",G77,H77),FIND(".",IF(G77&lt;&gt;"",G77,H77))+1,99),"Open on MyMapcodes →"),""))</f>
        <v/>
      </c>
      <c r="J77" s="47">
        <f>IF(OR(R77="",AP77&lt;&gt;""),"",ROUND(AN77,6))</f>
        <v/>
      </c>
      <c r="K77" s="47">
        <f>IF(OR(R77="",AP77&lt;&gt;""),"",ROUND(AO77,6))</f>
        <v/>
      </c>
      <c r="L77" s="48">
        <f>IF(R77="","",IF(AP77&lt;&gt;"",AP77,IF(O77="NO CONNECTION","Excel couldn't reach the mapcode service. Click the REFRESH RESULTS box just above the table.",IF(E77="","The mapcode service didn't return a mapcode for this point.",IF(AM77,"Latitude and longitude seemed to be the wrong way round, so they've been swapped. Please check.",IF(AND(AN77=0,AO77=0),"0, 0 is in the sea off West Africa. Please check this is the location you meant.",IF(W77,"Longitude came first, so the order has been switched.",IF(Z77=6,"Converted from degrees, minutes and seconds.",IF(Z77=4,"Converted from degrees and decimal minutes.","")))))))))</f>
        <v/>
      </c>
      <c r="N77" s="49">
        <f>IF(J77="","",MapcodeAPI&amp;"codes/"&amp;SUBSTITUTE(J77&amp;"",MID(1/2,2,1),".")&amp;","&amp;SUBSTITUTE(K77&amp;"",MID(1/2,2,1),"."))&amp;LEFT($B$13,0)</f>
        <v/>
      </c>
      <c r="O77" s="49">
        <f>IF(N77="","",IFERROR(_xlfn.WEBSERVICE(N77),IF(MapcodeAPIBackup="","NO CONNECTION",IFERROR(_xlfn.WEBSERVICE(MapcodeAPIBackup&amp;MID(N77,LEN(MapcodeAPI)+1,999)),"NO CONNECTION"))))</f>
        <v/>
      </c>
      <c r="P77" t="inlineStr">
        <is>
          <t xml:space="preserve"> </t>
        </is>
      </c>
      <c r="R77" s="50">
        <f>IFERROR(IF(AND(TRIM(B77&amp;"")="",TRIM(C77&amp;"")=""),"",TRIM(IF(ISNUMBER(B77),SUBSTITUTE(B77&amp;"",MID(1/2,2,1),"."),B77&amp;"")&amp;IF(TRIM(C77&amp;"")="",""," | "&amp;IF(ISNUMBER(C77),SUBSTITUTE(C77&amp;"",MID(1/2,2,1),"."),C77&amp;"")))),"(error value)")</f>
        <v/>
      </c>
      <c r="S77" s="50">
        <f>IF(R77="","","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"&amp;IFERROR(IF(AND(LEN(R77)-LEN(SUBSTITUTE(R77,"/",""))=1,ISNUMBER(FIND(" ",TRIM(LEFT(R77,FIND("/",R77)-1))))),LEFT(R77,FIND("/",R77)-1),R77),R77)&amp;" ")," "," "),"﻿"," "),"​"," "),"⁠"," ")," "," ")," "," "),CHAR(9)," "),CHAR(10)," "),CHAR(13)," "),"−","-"),"–","-"),"—","-"),"LATITUDE"," "),"LONGITUDE"," "),"COORDINATES"," "),"COORDS"," "),"NORTH"," N "),"SOUTH"," S "),"EAST"," E "),"WEST"," W "),"DEGREES"," "),"DEG"," "),"GPS"," "),"LONG"," "),"LNG"," "),"LON"," "),"LAT"," ")," AND "," "),"&amp;"," ")&amp;" ")</f>
        <v/>
      </c>
      <c r="T77" s="50">
        <f>IF(S77="","",IF(LEN(S77)-LEN(SUBSTITUTE(S77,".",""))&gt;0,SUBSTITUTE(S77,","," "),IF(LEN(S77)-LEN(SUBSTITUTE(S77,",",""))=3,SUBSTITUTE(SUBSTITUTE(S77,",",";",2),",","."),IF(LEN(S77)-LEN(SUBSTITUTE(S77,",",""))=2,SUBSTITUTE(S77,",","."),SUBSTITUTE(S77,","," ")))))</f>
        <v/>
      </c>
      <c r="U77" s="50">
        <f>IF(ISNUMBER(FIND("S",T77)),-1,IF(ISNUMBER(FIND("N",T77)),1,0))</f>
        <v/>
      </c>
      <c r="V77" s="50">
        <f>IF(ISNUMBER(FIND("W",T77)),-1,IF(ISNUMBER(FIND("E",T77)),1,0))</f>
        <v/>
      </c>
      <c r="W77" s="50">
        <f>AND(MIN(IFERROR(FIND("N",T77),999),IFERROR(FIND("S",T77),999))&lt;999,MIN(IFERROR(FIND("E",T77),999),IFERROR(FIND("W",T77),999))&lt;999,MIN(IFERROR(FIND("E",T77),999),IFERROR(FIND("W",T77),999))&lt;MIN(IFERROR(FIND("N",T77),999),IFERROR(FIND("S",T77),999)))</f>
        <v/>
      </c>
      <c r="X77" s="50">
        <f>IF(T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 "),"º"," "),"˚"," "),"'"," "),CHAR(34)," "),"′"," "),"’"," "),"‘"," "),"″"," "),"”"," "),"“"," "),"("," "),")"," "),"["," "),"]"," "),"{"," "),"}"," "),";"," "),"|"," "),"/"," "),"\"," "),":"," "),"="," "),"*"," "),","," "),"N"," "),"S"," "),"E"," "),"W"," "),"_"," ")))</f>
        <v/>
      </c>
      <c r="Y77" s="50">
        <f>IF(X77="","",SUBSTITUTE(SUBSTITUTE(SUBSTITUTE(SUBSTITUTE(SUBSTITUTE(SUBSTITUTE(SUBSTITUTE(SUBSTITUTE(SUBSTITUTE(SUBSTITUTE(SUBSTITUTE(SUBSTITUTE(SUBSTITUTE(X77,"0",""),"1",""),"2",""),"3",""),"4",""),"5",""),"6",""),"7",""),"8",""),"9",""),".",""),"-","")," ",""))</f>
        <v/>
      </c>
      <c r="Z77" s="50">
        <f>IF(X77="",0,LEN(X77)-LEN(SUBSTITUTE(X77," ",""))+1)</f>
        <v/>
      </c>
      <c r="AA77" s="50">
        <f>IF(Z77&lt;1,"",IFERROR(VALUE(SUBSTITUTE(TRIM(MID(SUBSTITUTE(X77," ",REPT(" ",60)),1,60)),".",MID(1/2,2,1))),""))</f>
        <v/>
      </c>
      <c r="AB77" s="50">
        <f>IF(Z77&lt;2,"",IFERROR(VALUE(SUBSTITUTE(TRIM(MID(SUBSTITUTE(X77," ",REPT(" ",60)),61,60)),".",MID(1/2,2,1))),""))</f>
        <v/>
      </c>
      <c r="AC77" s="50">
        <f>IF(Z77&lt;3,"",IFERROR(VALUE(SUBSTITUTE(TRIM(MID(SUBSTITUTE(X77," ",REPT(" ",60)),121,60)),".",MID(1/2,2,1))),""))</f>
        <v/>
      </c>
      <c r="AD77" s="50">
        <f>IF(Z77&lt;4,"",IFERROR(VALUE(SUBSTITUTE(TRIM(MID(SUBSTITUTE(X77," ",REPT(" ",60)),181,60)),".",MID(1/2,2,1))),""))</f>
        <v/>
      </c>
      <c r="AE77" s="50">
        <f>IF(Z77&lt;5,"",IFERROR(VALUE(SUBSTITUTE(TRIM(MID(SUBSTITUTE(X77," ",REPT(" ",60)),241,60)),".",MID(1/2,2,1))),""))</f>
        <v/>
      </c>
      <c r="AF77" s="50">
        <f>IF(Z77&lt;6,"",IFERROR(VALUE(SUBSTITUTE(TRIM(MID(SUBSTITUTE(X77," ",REPT(" ",60)),301,60)),".",MID(1/2,2,1))),""))</f>
        <v/>
      </c>
      <c r="AG77" s="50">
        <f>IFERROR(IF(Z77=2,AA77,IF(Z77=4,IF(AA77&lt;0,-1,1)*(ABS(AA77)+AB77/60),IF(Z77=6,IF(AA77&lt;0,-1,1)*(ABS(AA77)+AB77/60+AC77/3600),""))),"")</f>
        <v/>
      </c>
      <c r="AH77" s="50">
        <f>IFERROR(IF(Z77=2,AB77,IF(Z77=4,IF(AC77&lt;0,-1,1)*(ABS(AC77)+AD77/60),IF(Z77=6,IF(AD77&lt;0,-1,1)*(ABS(AD77)+AE77/60+AF77/3600),""))),"")</f>
        <v/>
      </c>
      <c r="AI77" s="50">
        <f>IF(W77,AH77,AG77)</f>
        <v/>
      </c>
      <c r="AJ77" s="50">
        <f>IF(W77,AG77,AH77)</f>
        <v/>
      </c>
      <c r="AK77" s="50">
        <f>IFERROR(IF(U77=0,AI77,U77*ABS(AI77)),"")</f>
        <v/>
      </c>
      <c r="AL77" s="50">
        <f>IFERROR(IF(V77=0,AJ77,V77*ABS(AJ77)),"")</f>
        <v/>
      </c>
      <c r="AM77" s="50">
        <f>IFERROR(AND(U77=0,V77=0,ABS(AK77)&gt;90,ABS(AK77)&lt;=180,ABS(AL77)&lt;=90),FALSE)</f>
        <v/>
      </c>
      <c r="AN77" s="50">
        <f>IF(AM77,AL77,AK77)</f>
        <v/>
      </c>
      <c r="AO77" s="50">
        <f>IF(AM77,AK77,AL77)</f>
        <v/>
      </c>
      <c r="AP77" s="50">
        <f>IF(R77="","",IF(Y77&lt;&gt;"","Contains words or symbols that aren't part of a coordinate.",IF(NOT(OR(Z77=2,Z77=4,Z77=6)),"Couldn't find a latitude and a longitude ("&amp;Z77&amp;IF(Z77=1," number"," numbers")&amp;" found).",IF(COUNT(AA77:AF77)&lt;&gt;Z77,"Some of the numbers couldn't be read.",IF(OR(AND(Z77=4,OR(AB77&lt;0,AB77&gt;=60,AD77&lt;0,AD77&gt;=60)),AND(Z77=6,OR(AB77&lt;0,AB77&gt;=60,AC77&lt;0,AC77&gt;=60,AE77&lt;0,AE77&gt;=60,AF77&lt;0,AF77&gt;=60))),"Minutes and seconds must be between 0 and 60.",IF(OR(ABS(AN77)&gt;90,ABS(AO77)&gt;180),"Out of range: latitude must be between -90 and 90, and longitude between -180 and 180.",""))))))</f>
        <v/>
      </c>
    </row>
    <row r="78">
      <c r="B78" s="44" t="n"/>
      <c r="C78" s="44" t="n"/>
      <c r="D78" s="45">
        <f>IF(R78="","",IF(AP78&lt;&gt;"","NOT VALID GPS COORDINATES",IF(O78="NO CONNECTION","NO CONNECTION",IF(E78="","NOT FOUND",IF(OR(AM78,AND(AN78=0,AO78=0)),"CONVERTED – PLEASE CHECK","CONVERTED")))))</f>
        <v/>
      </c>
      <c r="E78" s="45">
        <f>IF(OR(O78="",O78="NO CONNECTION"),"",IFERROR(_xlfn.FILTERXML(O78,"//local/territory")&amp;" "&amp;_xlfn.FILTERXML(O78,"//local/mapcode"),IFERROR(_xlfn.FILTERXML(O78,"//international/mapcode"),"")))</f>
        <v/>
      </c>
      <c r="F78" s="46">
        <f>IF(E78="","",IFERROR(_xlfn.FILTERXML(O78,"//local/territory"),""))</f>
        <v/>
      </c>
      <c r="G78" s="46">
        <f>IF(E78="","",IFERROR(_xlfn.FILTERXML(O78,"//local/mapcode"),""))</f>
        <v/>
      </c>
      <c r="H78" s="46">
        <f>IF(E78="","",IFERROR(_xlfn.FILTERXML(O78,"//international/mapcode"),""))</f>
        <v/>
      </c>
      <c r="I78" s="46">
        <f>IF(E78="","",IFERROR(HYPERLINK("https://www.mymapcodes.com/go/?t="&amp;IF(G78&lt;&gt;"",F78,"AAA")&amp;"&amp;ma="&amp;LEFT(IF(G78&lt;&gt;"",G78,H78),FIND(".",IF(G78&lt;&gt;"",G78,H78))-1)&amp;"&amp;mb="&amp;MID(IF(G78&lt;&gt;"",G78,H78),FIND(".",IF(G78&lt;&gt;"",G78,H78))+1,99),"Open on MyMapcodes →"),""))</f>
        <v/>
      </c>
      <c r="J78" s="47">
        <f>IF(OR(R78="",AP78&lt;&gt;""),"",ROUND(AN78,6))</f>
        <v/>
      </c>
      <c r="K78" s="47">
        <f>IF(OR(R78="",AP78&lt;&gt;""),"",ROUND(AO78,6))</f>
        <v/>
      </c>
      <c r="L78" s="48">
        <f>IF(R78="","",IF(AP78&lt;&gt;"",AP78,IF(O78="NO CONNECTION","Excel couldn't reach the mapcode service. Click the REFRESH RESULTS box just above the table.",IF(E78="","The mapcode service didn't return a mapcode for this point.",IF(AM78,"Latitude and longitude seemed to be the wrong way round, so they've been swapped. Please check.",IF(AND(AN78=0,AO78=0),"0, 0 is in the sea off West Africa. Please check this is the location you meant.",IF(W78,"Longitude came first, so the order has been switched.",IF(Z78=6,"Converted from degrees, minutes and seconds.",IF(Z78=4,"Converted from degrees and decimal minutes.","")))))))))</f>
        <v/>
      </c>
      <c r="N78" s="49">
        <f>IF(J78="","",MapcodeAPI&amp;"codes/"&amp;SUBSTITUTE(J78&amp;"",MID(1/2,2,1),".")&amp;","&amp;SUBSTITUTE(K78&amp;"",MID(1/2,2,1),"."))&amp;LEFT($B$13,0)</f>
        <v/>
      </c>
      <c r="O78" s="49">
        <f>IF(N78="","",IFERROR(_xlfn.WEBSERVICE(N78),IF(MapcodeAPIBackup="","NO CONNECTION",IFERROR(_xlfn.WEBSERVICE(MapcodeAPIBackup&amp;MID(N78,LEN(MapcodeAPI)+1,999)),"NO CONNECTION"))))</f>
        <v/>
      </c>
      <c r="P78" t="inlineStr">
        <is>
          <t xml:space="preserve"> </t>
        </is>
      </c>
      <c r="R78" s="50">
        <f>IFERROR(IF(AND(TRIM(B78&amp;"")="",TRIM(C78&amp;"")=""),"",TRIM(IF(ISNUMBER(B78),SUBSTITUTE(B78&amp;"",MID(1/2,2,1),"."),B78&amp;"")&amp;IF(TRIM(C78&amp;"")="",""," | "&amp;IF(ISNUMBER(C78),SUBSTITUTE(C78&amp;"",MID(1/2,2,1),"."),C78&amp;"")))),"(error value)")</f>
        <v/>
      </c>
      <c r="S78" s="50">
        <f>IF(R78="","","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"&amp;IFERROR(IF(AND(LEN(R78)-LEN(SUBSTITUTE(R78,"/",""))=1,ISNUMBER(FIND(" ",TRIM(LEFT(R78,FIND("/",R78)-1))))),LEFT(R78,FIND("/",R78)-1),R78),R78)&amp;" ")," "," "),"﻿"," "),"​"," "),"⁠"," ")," "," ")," "," "),CHAR(9)," "),CHAR(10)," "),CHAR(13)," "),"−","-"),"–","-"),"—","-"),"LATITUDE"," "),"LONGITUDE"," "),"COORDINATES"," "),"COORDS"," "),"NORTH"," N "),"SOUTH"," S "),"EAST"," E "),"WEST"," W "),"DEGREES"," "),"DEG"," "),"GPS"," "),"LONG"," "),"LNG"," "),"LON"," "),"LAT"," ")," AND "," "),"&amp;"," ")&amp;" ")</f>
        <v/>
      </c>
      <c r="T78" s="50">
        <f>IF(S78="","",IF(LEN(S78)-LEN(SUBSTITUTE(S78,".",""))&gt;0,SUBSTITUTE(S78,","," "),IF(LEN(S78)-LEN(SUBSTITUTE(S78,",",""))=3,SUBSTITUTE(SUBSTITUTE(S78,",",";",2),",","."),IF(LEN(S78)-LEN(SUBSTITUTE(S78,",",""))=2,SUBSTITUTE(S78,",","."),SUBSTITUTE(S78,","," ")))))</f>
        <v/>
      </c>
      <c r="U78" s="50">
        <f>IF(ISNUMBER(FIND("S",T78)),-1,IF(ISNUMBER(FIND("N",T78)),1,0))</f>
        <v/>
      </c>
      <c r="V78" s="50">
        <f>IF(ISNUMBER(FIND("W",T78)),-1,IF(ISNUMBER(FIND("E",T78)),1,0))</f>
        <v/>
      </c>
      <c r="W78" s="50">
        <f>AND(MIN(IFERROR(FIND("N",T78),999),IFERROR(FIND("S",T78),999))&lt;999,MIN(IFERROR(FIND("E",T78),999),IFERROR(FIND("W",T78),999))&lt;999,MIN(IFERROR(FIND("E",T78),999),IFERROR(FIND("W",T78),999))&lt;MIN(IFERROR(FIND("N",T78),999),IFERROR(FIND("S",T78),999)))</f>
        <v/>
      </c>
      <c r="X78" s="50">
        <f>IF(T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 "),"º"," "),"˚"," "),"'"," "),CHAR(34)," "),"′"," "),"’"," "),"‘"," "),"″"," "),"”"," "),"“"," "),"("," "),")"," "),"["," "),"]"," "),"{"," "),"}"," "),";"," "),"|"," "),"/"," "),"\"," "),":"," "),"="," "),"*"," "),","," "),"N"," "),"S"," "),"E"," "),"W"," "),"_"," ")))</f>
        <v/>
      </c>
      <c r="Y78" s="50">
        <f>IF(X78="","",SUBSTITUTE(SUBSTITUTE(SUBSTITUTE(SUBSTITUTE(SUBSTITUTE(SUBSTITUTE(SUBSTITUTE(SUBSTITUTE(SUBSTITUTE(SUBSTITUTE(SUBSTITUTE(SUBSTITUTE(SUBSTITUTE(X78,"0",""),"1",""),"2",""),"3",""),"4",""),"5",""),"6",""),"7",""),"8",""),"9",""),".",""),"-","")," ",""))</f>
        <v/>
      </c>
      <c r="Z78" s="50">
        <f>IF(X78="",0,LEN(X78)-LEN(SUBSTITUTE(X78," ",""))+1)</f>
        <v/>
      </c>
      <c r="AA78" s="50">
        <f>IF(Z78&lt;1,"",IFERROR(VALUE(SUBSTITUTE(TRIM(MID(SUBSTITUTE(X78," ",REPT(" ",60)),1,60)),".",MID(1/2,2,1))),""))</f>
        <v/>
      </c>
      <c r="AB78" s="50">
        <f>IF(Z78&lt;2,"",IFERROR(VALUE(SUBSTITUTE(TRIM(MID(SUBSTITUTE(X78," ",REPT(" ",60)),61,60)),".",MID(1/2,2,1))),""))</f>
        <v/>
      </c>
      <c r="AC78" s="50">
        <f>IF(Z78&lt;3,"",IFERROR(VALUE(SUBSTITUTE(TRIM(MID(SUBSTITUTE(X78," ",REPT(" ",60)),121,60)),".",MID(1/2,2,1))),""))</f>
        <v/>
      </c>
      <c r="AD78" s="50">
        <f>IF(Z78&lt;4,"",IFERROR(VALUE(SUBSTITUTE(TRIM(MID(SUBSTITUTE(X78," ",REPT(" ",60)),181,60)),".",MID(1/2,2,1))),""))</f>
        <v/>
      </c>
      <c r="AE78" s="50">
        <f>IF(Z78&lt;5,"",IFERROR(VALUE(SUBSTITUTE(TRIM(MID(SUBSTITUTE(X78," ",REPT(" ",60)),241,60)),".",MID(1/2,2,1))),""))</f>
        <v/>
      </c>
      <c r="AF78" s="50">
        <f>IF(Z78&lt;6,"",IFERROR(VALUE(SUBSTITUTE(TRIM(MID(SUBSTITUTE(X78," ",REPT(" ",60)),301,60)),".",MID(1/2,2,1))),""))</f>
        <v/>
      </c>
      <c r="AG78" s="50">
        <f>IFERROR(IF(Z78=2,AA78,IF(Z78=4,IF(AA78&lt;0,-1,1)*(ABS(AA78)+AB78/60),IF(Z78=6,IF(AA78&lt;0,-1,1)*(ABS(AA78)+AB78/60+AC78/3600),""))),"")</f>
        <v/>
      </c>
      <c r="AH78" s="50">
        <f>IFERROR(IF(Z78=2,AB78,IF(Z78=4,IF(AC78&lt;0,-1,1)*(ABS(AC78)+AD78/60),IF(Z78=6,IF(AD78&lt;0,-1,1)*(ABS(AD78)+AE78/60+AF78/3600),""))),"")</f>
        <v/>
      </c>
      <c r="AI78" s="50">
        <f>IF(W78,AH78,AG78)</f>
        <v/>
      </c>
      <c r="AJ78" s="50">
        <f>IF(W78,AG78,AH78)</f>
        <v/>
      </c>
      <c r="AK78" s="50">
        <f>IFERROR(IF(U78=0,AI78,U78*ABS(AI78)),"")</f>
        <v/>
      </c>
      <c r="AL78" s="50">
        <f>IFERROR(IF(V78=0,AJ78,V78*ABS(AJ78)),"")</f>
        <v/>
      </c>
      <c r="AM78" s="50">
        <f>IFERROR(AND(U78=0,V78=0,ABS(AK78)&gt;90,ABS(AK78)&lt;=180,ABS(AL78)&lt;=90),FALSE)</f>
        <v/>
      </c>
      <c r="AN78" s="50">
        <f>IF(AM78,AL78,AK78)</f>
        <v/>
      </c>
      <c r="AO78" s="50">
        <f>IF(AM78,AK78,AL78)</f>
        <v/>
      </c>
      <c r="AP78" s="50">
        <f>IF(R78="","",IF(Y78&lt;&gt;"","Contains words or symbols that aren't part of a coordinate.",IF(NOT(OR(Z78=2,Z78=4,Z78=6)),"Couldn't find a latitude and a longitude ("&amp;Z78&amp;IF(Z78=1," number"," numbers")&amp;" found).",IF(COUNT(AA78:AF78)&lt;&gt;Z78,"Some of the numbers couldn't be read.",IF(OR(AND(Z78=4,OR(AB78&lt;0,AB78&gt;=60,AD78&lt;0,AD78&gt;=60)),AND(Z78=6,OR(AB78&lt;0,AB78&gt;=60,AC78&lt;0,AC78&gt;=60,AE78&lt;0,AE78&gt;=60,AF78&lt;0,AF78&gt;=60))),"Minutes and seconds must be between 0 and 60.",IF(OR(ABS(AN78)&gt;90,ABS(AO78)&gt;180),"Out of range: latitude must be between -90 and 90, and longitude between -180 and 180.",""))))))</f>
        <v/>
      </c>
    </row>
    <row r="79">
      <c r="B79" s="44" t="n"/>
      <c r="C79" s="44" t="n"/>
      <c r="D79" s="45">
        <f>IF(R79="","",IF(AP79&lt;&gt;"","NOT VALID GPS COORDINATES",IF(O79="NO CONNECTION","NO CONNECTION",IF(E79="","NOT FOUND",IF(OR(AM79,AND(AN79=0,AO79=0)),"CONVERTED – PLEASE CHECK","CONVERTED")))))</f>
        <v/>
      </c>
      <c r="E79" s="45">
        <f>IF(OR(O79="",O79="NO CONNECTION"),"",IFERROR(_xlfn.FILTERXML(O79,"//local/territory")&amp;" "&amp;_xlfn.FILTERXML(O79,"//local/mapcode"),IFERROR(_xlfn.FILTERXML(O79,"//international/mapcode"),"")))</f>
        <v/>
      </c>
      <c r="F79" s="46">
        <f>IF(E79="","",IFERROR(_xlfn.FILTERXML(O79,"//local/territory"),""))</f>
        <v/>
      </c>
      <c r="G79" s="46">
        <f>IF(E79="","",IFERROR(_xlfn.FILTERXML(O79,"//local/mapcode"),""))</f>
        <v/>
      </c>
      <c r="H79" s="46">
        <f>IF(E79="","",IFERROR(_xlfn.FILTERXML(O79,"//international/mapcode"),""))</f>
        <v/>
      </c>
      <c r="I79" s="46">
        <f>IF(E79="","",IFERROR(HYPERLINK("https://www.mymapcodes.com/go/?t="&amp;IF(G79&lt;&gt;"",F79,"AAA")&amp;"&amp;ma="&amp;LEFT(IF(G79&lt;&gt;"",G79,H79),FIND(".",IF(G79&lt;&gt;"",G79,H79))-1)&amp;"&amp;mb="&amp;MID(IF(G79&lt;&gt;"",G79,H79),FIND(".",IF(G79&lt;&gt;"",G79,H79))+1,99),"Open on MyMapcodes →"),""))</f>
        <v/>
      </c>
      <c r="J79" s="47">
        <f>IF(OR(R79="",AP79&lt;&gt;""),"",ROUND(AN79,6))</f>
        <v/>
      </c>
      <c r="K79" s="47">
        <f>IF(OR(R79="",AP79&lt;&gt;""),"",ROUND(AO79,6))</f>
        <v/>
      </c>
      <c r="L79" s="48">
        <f>IF(R79="","",IF(AP79&lt;&gt;"",AP79,IF(O79="NO CONNECTION","Excel couldn't reach the mapcode service. Click the REFRESH RESULTS box just above the table.",IF(E79="","The mapcode service didn't return a mapcode for this point.",IF(AM79,"Latitude and longitude seemed to be the wrong way round, so they've been swapped. Please check.",IF(AND(AN79=0,AO79=0),"0, 0 is in the sea off West Africa. Please check this is the location you meant.",IF(W79,"Longitude came first, so the order has been switched.",IF(Z79=6,"Converted from degrees, minutes and seconds.",IF(Z79=4,"Converted from degrees and decimal minutes.","")))))))))</f>
        <v/>
      </c>
      <c r="N79" s="49">
        <f>IF(J79="","",MapcodeAPI&amp;"codes/"&amp;SUBSTITUTE(J79&amp;"",MID(1/2,2,1),".")&amp;","&amp;SUBSTITUTE(K79&amp;"",MID(1/2,2,1),"."))&amp;LEFT($B$13,0)</f>
        <v/>
      </c>
      <c r="O79" s="49">
        <f>IF(N79="","",IFERROR(_xlfn.WEBSERVICE(N79),IF(MapcodeAPIBackup="","NO CONNECTION",IFERROR(_xlfn.WEBSERVICE(MapcodeAPIBackup&amp;MID(N79,LEN(MapcodeAPI)+1,999)),"NO CONNECTION"))))</f>
        <v/>
      </c>
      <c r="P79" t="inlineStr">
        <is>
          <t xml:space="preserve"> </t>
        </is>
      </c>
      <c r="R79" s="50">
        <f>IFERROR(IF(AND(TRIM(B79&amp;"")="",TRIM(C79&amp;"")=""),"",TRIM(IF(ISNUMBER(B79),SUBSTITUTE(B79&amp;"",MID(1/2,2,1),"."),B79&amp;"")&amp;IF(TRIM(C79&amp;"")="",""," | "&amp;IF(ISNUMBER(C79),SUBSTITUTE(C79&amp;"",MID(1/2,2,1),"."),C79&amp;"")))),"(error value)")</f>
        <v/>
      </c>
      <c r="S79" s="50">
        <f>IF(R79="","","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"&amp;IFERROR(IF(AND(LEN(R79)-LEN(SUBSTITUTE(R79,"/",""))=1,ISNUMBER(FIND(" ",TRIM(LEFT(R79,FIND("/",R79)-1))))),LEFT(R79,FIND("/",R79)-1),R79),R79)&amp;" ")," "," "),"﻿"," "),"​"," "),"⁠"," ")," "," ")," "," "),CHAR(9)," "),CHAR(10)," "),CHAR(13)," "),"−","-"),"–","-"),"—","-"),"LATITUDE"," "),"LONGITUDE"," "),"COORDINATES"," "),"COORDS"," "),"NORTH"," N "),"SOUTH"," S "),"EAST"," E "),"WEST"," W "),"DEGREES"," "),"DEG"," "),"GPS"," "),"LONG"," "),"LNG"," "),"LON"," "),"LAT"," ")," AND "," "),"&amp;"," ")&amp;" ")</f>
        <v/>
      </c>
      <c r="T79" s="50">
        <f>IF(S79="","",IF(LEN(S79)-LEN(SUBSTITUTE(S79,".",""))&gt;0,SUBSTITUTE(S79,","," "),IF(LEN(S79)-LEN(SUBSTITUTE(S79,",",""))=3,SUBSTITUTE(SUBSTITUTE(S79,",",";",2),",","."),IF(LEN(S79)-LEN(SUBSTITUTE(S79,",",""))=2,SUBSTITUTE(S79,",","."),SUBSTITUTE(S79,","," ")))))</f>
        <v/>
      </c>
      <c r="U79" s="50">
        <f>IF(ISNUMBER(FIND("S",T79)),-1,IF(ISNUMBER(FIND("N",T79)),1,0))</f>
        <v/>
      </c>
      <c r="V79" s="50">
        <f>IF(ISNUMBER(FIND("W",T79)),-1,IF(ISNUMBER(FIND("E",T79)),1,0))</f>
        <v/>
      </c>
      <c r="W79" s="50">
        <f>AND(MIN(IFERROR(FIND("N",T79),999),IFERROR(FIND("S",T79),999))&lt;999,MIN(IFERROR(FIND("E",T79),999),IFERROR(FIND("W",T79),999))&lt;999,MIN(IFERROR(FIND("E",T79),999),IFERROR(FIND("W",T79),999))&lt;MIN(IFERROR(FIND("N",T79),999),IFERROR(FIND("S",T79),999)))</f>
        <v/>
      </c>
      <c r="X79" s="50">
        <f>IF(T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 "),"º"," "),"˚"," "),"'"," "),CHAR(34)," "),"′"," "),"’"," "),"‘"," "),"″"," "),"”"," "),"“"," "),"("," "),")"," "),"["," "),"]"," "),"{"," "),"}"," "),";"," "),"|"," "),"/"," "),"\"," "),":"," "),"="," "),"*"," "),","," "),"N"," "),"S"," "),"E"," "),"W"," "),"_"," ")))</f>
        <v/>
      </c>
      <c r="Y79" s="50">
        <f>IF(X79="","",SUBSTITUTE(SUBSTITUTE(SUBSTITUTE(SUBSTITUTE(SUBSTITUTE(SUBSTITUTE(SUBSTITUTE(SUBSTITUTE(SUBSTITUTE(SUBSTITUTE(SUBSTITUTE(SUBSTITUTE(SUBSTITUTE(X79,"0",""),"1",""),"2",""),"3",""),"4",""),"5",""),"6",""),"7",""),"8",""),"9",""),".",""),"-","")," ",""))</f>
        <v/>
      </c>
      <c r="Z79" s="50">
        <f>IF(X79="",0,LEN(X79)-LEN(SUBSTITUTE(X79," ",""))+1)</f>
        <v/>
      </c>
      <c r="AA79" s="50">
        <f>IF(Z79&lt;1,"",IFERROR(VALUE(SUBSTITUTE(TRIM(MID(SUBSTITUTE(X79," ",REPT(" ",60)),1,60)),".",MID(1/2,2,1))),""))</f>
        <v/>
      </c>
      <c r="AB79" s="50">
        <f>IF(Z79&lt;2,"",IFERROR(VALUE(SUBSTITUTE(TRIM(MID(SUBSTITUTE(X79," ",REPT(" ",60)),61,60)),".",MID(1/2,2,1))),""))</f>
        <v/>
      </c>
      <c r="AC79" s="50">
        <f>IF(Z79&lt;3,"",IFERROR(VALUE(SUBSTITUTE(TRIM(MID(SUBSTITUTE(X79," ",REPT(" ",60)),121,60)),".",MID(1/2,2,1))),""))</f>
        <v/>
      </c>
      <c r="AD79" s="50">
        <f>IF(Z79&lt;4,"",IFERROR(VALUE(SUBSTITUTE(TRIM(MID(SUBSTITUTE(X79," ",REPT(" ",60)),181,60)),".",MID(1/2,2,1))),""))</f>
        <v/>
      </c>
      <c r="AE79" s="50">
        <f>IF(Z79&lt;5,"",IFERROR(VALUE(SUBSTITUTE(TRIM(MID(SUBSTITUTE(X79," ",REPT(" ",60)),241,60)),".",MID(1/2,2,1))),""))</f>
        <v/>
      </c>
      <c r="AF79" s="50">
        <f>IF(Z79&lt;6,"",IFERROR(VALUE(SUBSTITUTE(TRIM(MID(SUBSTITUTE(X79," ",REPT(" ",60)),301,60)),".",MID(1/2,2,1))),""))</f>
        <v/>
      </c>
      <c r="AG79" s="50">
        <f>IFERROR(IF(Z79=2,AA79,IF(Z79=4,IF(AA79&lt;0,-1,1)*(ABS(AA79)+AB79/60),IF(Z79=6,IF(AA79&lt;0,-1,1)*(ABS(AA79)+AB79/60+AC79/3600),""))),"")</f>
        <v/>
      </c>
      <c r="AH79" s="50">
        <f>IFERROR(IF(Z79=2,AB79,IF(Z79=4,IF(AC79&lt;0,-1,1)*(ABS(AC79)+AD79/60),IF(Z79=6,IF(AD79&lt;0,-1,1)*(ABS(AD79)+AE79/60+AF79/3600),""))),"")</f>
        <v/>
      </c>
      <c r="AI79" s="50">
        <f>IF(W79,AH79,AG79)</f>
        <v/>
      </c>
      <c r="AJ79" s="50">
        <f>IF(W79,AG79,AH79)</f>
        <v/>
      </c>
      <c r="AK79" s="50">
        <f>IFERROR(IF(U79=0,AI79,U79*ABS(AI79)),"")</f>
        <v/>
      </c>
      <c r="AL79" s="50">
        <f>IFERROR(IF(V79=0,AJ79,V79*ABS(AJ79)),"")</f>
        <v/>
      </c>
      <c r="AM79" s="50">
        <f>IFERROR(AND(U79=0,V79=0,ABS(AK79)&gt;90,ABS(AK79)&lt;=180,ABS(AL79)&lt;=90),FALSE)</f>
        <v/>
      </c>
      <c r="AN79" s="50">
        <f>IF(AM79,AL79,AK79)</f>
        <v/>
      </c>
      <c r="AO79" s="50">
        <f>IF(AM79,AK79,AL79)</f>
        <v/>
      </c>
      <c r="AP79" s="50">
        <f>IF(R79="","",IF(Y79&lt;&gt;"","Contains words or symbols that aren't part of a coordinate.",IF(NOT(OR(Z79=2,Z79=4,Z79=6)),"Couldn't find a latitude and a longitude ("&amp;Z79&amp;IF(Z79=1," number"," numbers")&amp;" found).",IF(COUNT(AA79:AF79)&lt;&gt;Z79,"Some of the numbers couldn't be read.",IF(OR(AND(Z79=4,OR(AB79&lt;0,AB79&gt;=60,AD79&lt;0,AD79&gt;=60)),AND(Z79=6,OR(AB79&lt;0,AB79&gt;=60,AC79&lt;0,AC79&gt;=60,AE79&lt;0,AE79&gt;=60,AF79&lt;0,AF79&gt;=60))),"Minutes and seconds must be between 0 and 60.",IF(OR(ABS(AN79)&gt;90,ABS(AO79)&gt;180),"Out of range: latitude must be between -90 and 90, and longitude between -180 and 180.",""))))))</f>
        <v/>
      </c>
    </row>
    <row r="80">
      <c r="B80" s="44" t="n"/>
      <c r="C80" s="44" t="n"/>
      <c r="D80" s="45">
        <f>IF(R80="","",IF(AP80&lt;&gt;"","NOT VALID GPS COORDINATES",IF(O80="NO CONNECTION","NO CONNECTION",IF(E80="","NOT FOUND",IF(OR(AM80,AND(AN80=0,AO80=0)),"CONVERTED – PLEASE CHECK","CONVERTED")))))</f>
        <v/>
      </c>
      <c r="E80" s="45">
        <f>IF(OR(O80="",O80="NO CONNECTION"),"",IFERROR(_xlfn.FILTERXML(O80,"//local/territory")&amp;" "&amp;_xlfn.FILTERXML(O80,"//local/mapcode"),IFERROR(_xlfn.FILTERXML(O80,"//international/mapcode"),"")))</f>
        <v/>
      </c>
      <c r="F80" s="46">
        <f>IF(E80="","",IFERROR(_xlfn.FILTERXML(O80,"//local/territory"),""))</f>
        <v/>
      </c>
      <c r="G80" s="46">
        <f>IF(E80="","",IFERROR(_xlfn.FILTERXML(O80,"//local/mapcode"),""))</f>
        <v/>
      </c>
      <c r="H80" s="46">
        <f>IF(E80="","",IFERROR(_xlfn.FILTERXML(O80,"//international/mapcode"),""))</f>
        <v/>
      </c>
      <c r="I80" s="46">
        <f>IF(E80="","",IFERROR(HYPERLINK("https://www.mymapcodes.com/go/?t="&amp;IF(G80&lt;&gt;"",F80,"AAA")&amp;"&amp;ma="&amp;LEFT(IF(G80&lt;&gt;"",G80,H80),FIND(".",IF(G80&lt;&gt;"",G80,H80))-1)&amp;"&amp;mb="&amp;MID(IF(G80&lt;&gt;"",G80,H80),FIND(".",IF(G80&lt;&gt;"",G80,H80))+1,99),"Open on MyMapcodes →"),""))</f>
        <v/>
      </c>
      <c r="J80" s="47">
        <f>IF(OR(R80="",AP80&lt;&gt;""),"",ROUND(AN80,6))</f>
        <v/>
      </c>
      <c r="K80" s="47">
        <f>IF(OR(R80="",AP80&lt;&gt;""),"",ROUND(AO80,6))</f>
        <v/>
      </c>
      <c r="L80" s="48">
        <f>IF(R80="","",IF(AP80&lt;&gt;"",AP80,IF(O80="NO CONNECTION","Excel couldn't reach the mapcode service. Click the REFRESH RESULTS box just above the table.",IF(E80="","The mapcode service didn't return a mapcode for this point.",IF(AM80,"Latitude and longitude seemed to be the wrong way round, so they've been swapped. Please check.",IF(AND(AN80=0,AO80=0),"0, 0 is in the sea off West Africa. Please check this is the location you meant.",IF(W80,"Longitude came first, so the order has been switched.",IF(Z80=6,"Converted from degrees, minutes and seconds.",IF(Z80=4,"Converted from degrees and decimal minutes.","")))))))))</f>
        <v/>
      </c>
      <c r="N80" s="49">
        <f>IF(J80="","",MapcodeAPI&amp;"codes/"&amp;SUBSTITUTE(J80&amp;"",MID(1/2,2,1),".")&amp;","&amp;SUBSTITUTE(K80&amp;"",MID(1/2,2,1),"."))&amp;LEFT($B$13,0)</f>
        <v/>
      </c>
      <c r="O80" s="49">
        <f>IF(N80="","",IFERROR(_xlfn.WEBSERVICE(N80),IF(MapcodeAPIBackup="","NO CONNECTION",IFERROR(_xlfn.WEBSERVICE(MapcodeAPIBackup&amp;MID(N80,LEN(MapcodeAPI)+1,999)),"NO CONNECTION"))))</f>
        <v/>
      </c>
      <c r="P80" t="inlineStr">
        <is>
          <t xml:space="preserve"> </t>
        </is>
      </c>
      <c r="R80" s="50">
        <f>IFERROR(IF(AND(TRIM(B80&amp;"")="",TRIM(C80&amp;"")=""),"",TRIM(IF(ISNUMBER(B80),SUBSTITUTE(B80&amp;"",MID(1/2,2,1),"."),B80&amp;"")&amp;IF(TRIM(C80&amp;"")="",""," | "&amp;IF(ISNUMBER(C80),SUBSTITUTE(C80&amp;"",MID(1/2,2,1),"."),C80&amp;"")))),"(error value)")</f>
        <v/>
      </c>
      <c r="S80" s="50">
        <f>IF(R80="","","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"&amp;IFERROR(IF(AND(LEN(R80)-LEN(SUBSTITUTE(R80,"/",""))=1,ISNUMBER(FIND(" ",TRIM(LEFT(R80,FIND("/",R80)-1))))),LEFT(R80,FIND("/",R80)-1),R80),R80)&amp;" ")," "," "),"﻿"," "),"​"," "),"⁠"," ")," "," ")," "," "),CHAR(9)," "),CHAR(10)," "),CHAR(13)," "),"−","-"),"–","-"),"—","-"),"LATITUDE"," "),"LONGITUDE"," "),"COORDINATES"," "),"COORDS"," "),"NORTH"," N "),"SOUTH"," S "),"EAST"," E "),"WEST"," W "),"DEGREES"," "),"DEG"," "),"GPS"," "),"LONG"," "),"LNG"," "),"LON"," "),"LAT"," ")," AND "," "),"&amp;"," ")&amp;" ")</f>
        <v/>
      </c>
      <c r="T80" s="50">
        <f>IF(S80="","",IF(LEN(S80)-LEN(SUBSTITUTE(S80,".",""))&gt;0,SUBSTITUTE(S80,","," "),IF(LEN(S80)-LEN(SUBSTITUTE(S80,",",""))=3,SUBSTITUTE(SUBSTITUTE(S80,",",";",2),",","."),IF(LEN(S80)-LEN(SUBSTITUTE(S80,",",""))=2,SUBSTITUTE(S80,",","."),SUBSTITUTE(S80,","," ")))))</f>
        <v/>
      </c>
      <c r="U80" s="50">
        <f>IF(ISNUMBER(FIND("S",T80)),-1,IF(ISNUMBER(FIND("N",T80)),1,0))</f>
        <v/>
      </c>
      <c r="V80" s="50">
        <f>IF(ISNUMBER(FIND("W",T80)),-1,IF(ISNUMBER(FIND("E",T80)),1,0))</f>
        <v/>
      </c>
      <c r="W80" s="50">
        <f>AND(MIN(IFERROR(FIND("N",T80),999),IFERROR(FIND("S",T80),999))&lt;999,MIN(IFERROR(FIND("E",T80),999),IFERROR(FIND("W",T80),999))&lt;999,MIN(IFERROR(FIND("E",T80),999),IFERROR(FIND("W",T80),999))&lt;MIN(IFERROR(FIND("N",T80),999),IFERROR(FIND("S",T80),999)))</f>
        <v/>
      </c>
      <c r="X80" s="50">
        <f>IF(T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 "),"º"," "),"˚"," "),"'"," "),CHAR(34)," "),"′"," "),"’"," "),"‘"," "),"″"," "),"”"," "),"“"," "),"("," "),")"," "),"["," "),"]"," "),"{"," "),"}"," "),";"," "),"|"," "),"/"," "),"\"," "),":"," "),"="," "),"*"," "),","," "),"N"," "),"S"," "),"E"," "),"W"," "),"_"," ")))</f>
        <v/>
      </c>
      <c r="Y80" s="50">
        <f>IF(X80="","",SUBSTITUTE(SUBSTITUTE(SUBSTITUTE(SUBSTITUTE(SUBSTITUTE(SUBSTITUTE(SUBSTITUTE(SUBSTITUTE(SUBSTITUTE(SUBSTITUTE(SUBSTITUTE(SUBSTITUTE(SUBSTITUTE(X80,"0",""),"1",""),"2",""),"3",""),"4",""),"5",""),"6",""),"7",""),"8",""),"9",""),".",""),"-","")," ",""))</f>
        <v/>
      </c>
      <c r="Z80" s="50">
        <f>IF(X80="",0,LEN(X80)-LEN(SUBSTITUTE(X80," ",""))+1)</f>
        <v/>
      </c>
      <c r="AA80" s="50">
        <f>IF(Z80&lt;1,"",IFERROR(VALUE(SUBSTITUTE(TRIM(MID(SUBSTITUTE(X80," ",REPT(" ",60)),1,60)),".",MID(1/2,2,1))),""))</f>
        <v/>
      </c>
      <c r="AB80" s="50">
        <f>IF(Z80&lt;2,"",IFERROR(VALUE(SUBSTITUTE(TRIM(MID(SUBSTITUTE(X80," ",REPT(" ",60)),61,60)),".",MID(1/2,2,1))),""))</f>
        <v/>
      </c>
      <c r="AC80" s="50">
        <f>IF(Z80&lt;3,"",IFERROR(VALUE(SUBSTITUTE(TRIM(MID(SUBSTITUTE(X80," ",REPT(" ",60)),121,60)),".",MID(1/2,2,1))),""))</f>
        <v/>
      </c>
      <c r="AD80" s="50">
        <f>IF(Z80&lt;4,"",IFERROR(VALUE(SUBSTITUTE(TRIM(MID(SUBSTITUTE(X80," ",REPT(" ",60)),181,60)),".",MID(1/2,2,1))),""))</f>
        <v/>
      </c>
      <c r="AE80" s="50">
        <f>IF(Z80&lt;5,"",IFERROR(VALUE(SUBSTITUTE(TRIM(MID(SUBSTITUTE(X80," ",REPT(" ",60)),241,60)),".",MID(1/2,2,1))),""))</f>
        <v/>
      </c>
      <c r="AF80" s="50">
        <f>IF(Z80&lt;6,"",IFERROR(VALUE(SUBSTITUTE(TRIM(MID(SUBSTITUTE(X80," ",REPT(" ",60)),301,60)),".",MID(1/2,2,1))),""))</f>
        <v/>
      </c>
      <c r="AG80" s="50">
        <f>IFERROR(IF(Z80=2,AA80,IF(Z80=4,IF(AA80&lt;0,-1,1)*(ABS(AA80)+AB80/60),IF(Z80=6,IF(AA80&lt;0,-1,1)*(ABS(AA80)+AB80/60+AC80/3600),""))),"")</f>
        <v/>
      </c>
      <c r="AH80" s="50">
        <f>IFERROR(IF(Z80=2,AB80,IF(Z80=4,IF(AC80&lt;0,-1,1)*(ABS(AC80)+AD80/60),IF(Z80=6,IF(AD80&lt;0,-1,1)*(ABS(AD80)+AE80/60+AF80/3600),""))),"")</f>
        <v/>
      </c>
      <c r="AI80" s="50">
        <f>IF(W80,AH80,AG80)</f>
        <v/>
      </c>
      <c r="AJ80" s="50">
        <f>IF(W80,AG80,AH80)</f>
        <v/>
      </c>
      <c r="AK80" s="50">
        <f>IFERROR(IF(U80=0,AI80,U80*ABS(AI80)),"")</f>
        <v/>
      </c>
      <c r="AL80" s="50">
        <f>IFERROR(IF(V80=0,AJ80,V80*ABS(AJ80)),"")</f>
        <v/>
      </c>
      <c r="AM80" s="50">
        <f>IFERROR(AND(U80=0,V80=0,ABS(AK80)&gt;90,ABS(AK80)&lt;=180,ABS(AL80)&lt;=90),FALSE)</f>
        <v/>
      </c>
      <c r="AN80" s="50">
        <f>IF(AM80,AL80,AK80)</f>
        <v/>
      </c>
      <c r="AO80" s="50">
        <f>IF(AM80,AK80,AL80)</f>
        <v/>
      </c>
      <c r="AP80" s="50">
        <f>IF(R80="","",IF(Y80&lt;&gt;"","Contains words or symbols that aren't part of a coordinate.",IF(NOT(OR(Z80=2,Z80=4,Z80=6)),"Couldn't find a latitude and a longitude ("&amp;Z80&amp;IF(Z80=1," number"," numbers")&amp;" found).",IF(COUNT(AA80:AF80)&lt;&gt;Z80,"Some of the numbers couldn't be read.",IF(OR(AND(Z80=4,OR(AB80&lt;0,AB80&gt;=60,AD80&lt;0,AD80&gt;=60)),AND(Z80=6,OR(AB80&lt;0,AB80&gt;=60,AC80&lt;0,AC80&gt;=60,AE80&lt;0,AE80&gt;=60,AF80&lt;0,AF80&gt;=60))),"Minutes and seconds must be between 0 and 60.",IF(OR(ABS(AN80)&gt;90,ABS(AO80)&gt;180),"Out of range: latitude must be between -90 and 90, and longitude between -180 and 180.",""))))))</f>
        <v/>
      </c>
    </row>
    <row r="81">
      <c r="B81" s="44" t="n"/>
      <c r="C81" s="44" t="n"/>
      <c r="D81" s="45">
        <f>IF(R81="","",IF(AP81&lt;&gt;"","NOT VALID GPS COORDINATES",IF(O81="NO CONNECTION","NO CONNECTION",IF(E81="","NOT FOUND",IF(OR(AM81,AND(AN81=0,AO81=0)),"CONVERTED – PLEASE CHECK","CONVERTED")))))</f>
        <v/>
      </c>
      <c r="E81" s="45">
        <f>IF(OR(O81="",O81="NO CONNECTION"),"",IFERROR(_xlfn.FILTERXML(O81,"//local/territory")&amp;" "&amp;_xlfn.FILTERXML(O81,"//local/mapcode"),IFERROR(_xlfn.FILTERXML(O81,"//international/mapcode"),"")))</f>
        <v/>
      </c>
      <c r="F81" s="46">
        <f>IF(E81="","",IFERROR(_xlfn.FILTERXML(O81,"//local/territory"),""))</f>
        <v/>
      </c>
      <c r="G81" s="46">
        <f>IF(E81="","",IFERROR(_xlfn.FILTERXML(O81,"//local/mapcode"),""))</f>
        <v/>
      </c>
      <c r="H81" s="46">
        <f>IF(E81="","",IFERROR(_xlfn.FILTERXML(O81,"//international/mapcode"),""))</f>
        <v/>
      </c>
      <c r="I81" s="46">
        <f>IF(E81="","",IFERROR(HYPERLINK("https://www.mymapcodes.com/go/?t="&amp;IF(G81&lt;&gt;"",F81,"AAA")&amp;"&amp;ma="&amp;LEFT(IF(G81&lt;&gt;"",G81,H81),FIND(".",IF(G81&lt;&gt;"",G81,H81))-1)&amp;"&amp;mb="&amp;MID(IF(G81&lt;&gt;"",G81,H81),FIND(".",IF(G81&lt;&gt;"",G81,H81))+1,99),"Open on MyMapcodes →"),""))</f>
        <v/>
      </c>
      <c r="J81" s="47">
        <f>IF(OR(R81="",AP81&lt;&gt;""),"",ROUND(AN81,6))</f>
        <v/>
      </c>
      <c r="K81" s="47">
        <f>IF(OR(R81="",AP81&lt;&gt;""),"",ROUND(AO81,6))</f>
        <v/>
      </c>
      <c r="L81" s="48">
        <f>IF(R81="","",IF(AP81&lt;&gt;"",AP81,IF(O81="NO CONNECTION","Excel couldn't reach the mapcode service. Click the REFRESH RESULTS box just above the table.",IF(E81="","The mapcode service didn't return a mapcode for this point.",IF(AM81,"Latitude and longitude seemed to be the wrong way round, so they've been swapped. Please check.",IF(AND(AN81=0,AO81=0),"0, 0 is in the sea off West Africa. Please check this is the location you meant.",IF(W81,"Longitude came first, so the order has been switched.",IF(Z81=6,"Converted from degrees, minutes and seconds.",IF(Z81=4,"Converted from degrees and decimal minutes.","")))))))))</f>
        <v/>
      </c>
      <c r="N81" s="49">
        <f>IF(J81="","",MapcodeAPI&amp;"codes/"&amp;SUBSTITUTE(J81&amp;"",MID(1/2,2,1),".")&amp;","&amp;SUBSTITUTE(K81&amp;"",MID(1/2,2,1),"."))&amp;LEFT($B$13,0)</f>
        <v/>
      </c>
      <c r="O81" s="49">
        <f>IF(N81="","",IFERROR(_xlfn.WEBSERVICE(N81),IF(MapcodeAPIBackup="","NO CONNECTION",IFERROR(_xlfn.WEBSERVICE(MapcodeAPIBackup&amp;MID(N81,LEN(MapcodeAPI)+1,999)),"NO CONNECTION"))))</f>
        <v/>
      </c>
      <c r="P81" t="inlineStr">
        <is>
          <t xml:space="preserve"> </t>
        </is>
      </c>
      <c r="R81" s="50">
        <f>IFERROR(IF(AND(TRIM(B81&amp;"")="",TRIM(C81&amp;"")=""),"",TRIM(IF(ISNUMBER(B81),SUBSTITUTE(B81&amp;"",MID(1/2,2,1),"."),B81&amp;"")&amp;IF(TRIM(C81&amp;"")="",""," | "&amp;IF(ISNUMBER(C81),SUBSTITUTE(C81&amp;"",MID(1/2,2,1),"."),C81&amp;"")))),"(error value)")</f>
        <v/>
      </c>
      <c r="S81" s="50">
        <f>IF(R81="","","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"&amp;IFERROR(IF(AND(LEN(R81)-LEN(SUBSTITUTE(R81,"/",""))=1,ISNUMBER(FIND(" ",TRIM(LEFT(R81,FIND("/",R81)-1))))),LEFT(R81,FIND("/",R81)-1),R81),R81)&amp;" ")," "," "),"﻿"," "),"​"," "),"⁠"," ")," "," ")," "," "),CHAR(9)," "),CHAR(10)," "),CHAR(13)," "),"−","-"),"–","-"),"—","-"),"LATITUDE"," "),"LONGITUDE"," "),"COORDINATES"," "),"COORDS"," "),"NORTH"," N "),"SOUTH"," S "),"EAST"," E "),"WEST"," W "),"DEGREES"," "),"DEG"," "),"GPS"," "),"LONG"," "),"LNG"," "),"LON"," "),"LAT"," ")," AND "," "),"&amp;"," ")&amp;" ")</f>
        <v/>
      </c>
      <c r="T81" s="50">
        <f>IF(S81="","",IF(LEN(S81)-LEN(SUBSTITUTE(S81,".",""))&gt;0,SUBSTITUTE(S81,","," "),IF(LEN(S81)-LEN(SUBSTITUTE(S81,",",""))=3,SUBSTITUTE(SUBSTITUTE(S81,",",";",2),",","."),IF(LEN(S81)-LEN(SUBSTITUTE(S81,",",""))=2,SUBSTITUTE(S81,",","."),SUBSTITUTE(S81,","," ")))))</f>
        <v/>
      </c>
      <c r="U81" s="50">
        <f>IF(ISNUMBER(FIND("S",T81)),-1,IF(ISNUMBER(FIND("N",T81)),1,0))</f>
        <v/>
      </c>
      <c r="V81" s="50">
        <f>IF(ISNUMBER(FIND("W",T81)),-1,IF(ISNUMBER(FIND("E",T81)),1,0))</f>
        <v/>
      </c>
      <c r="W81" s="50">
        <f>AND(MIN(IFERROR(FIND("N",T81),999),IFERROR(FIND("S",T81),999))&lt;999,MIN(IFERROR(FIND("E",T81),999),IFERROR(FIND("W",T81),999))&lt;999,MIN(IFERROR(FIND("E",T81),999),IFERROR(FIND("W",T81),999))&lt;MIN(IFERROR(FIND("N",T81),999),IFERROR(FIND("S",T81),999)))</f>
        <v/>
      </c>
      <c r="X81" s="50">
        <f>IF(T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 "),"º"," "),"˚"," "),"'"," "),CHAR(34)," "),"′"," "),"’"," "),"‘"," "),"″"," "),"”"," "),"“"," "),"("," "),")"," "),"["," "),"]"," "),"{"," "),"}"," "),";"," "),"|"," "),"/"," "),"\"," "),":"," "),"="," "),"*"," "),","," "),"N"," "),"S"," "),"E"," "),"W"," "),"_"," ")))</f>
        <v/>
      </c>
      <c r="Y81" s="50">
        <f>IF(X81="","",SUBSTITUTE(SUBSTITUTE(SUBSTITUTE(SUBSTITUTE(SUBSTITUTE(SUBSTITUTE(SUBSTITUTE(SUBSTITUTE(SUBSTITUTE(SUBSTITUTE(SUBSTITUTE(SUBSTITUTE(SUBSTITUTE(X81,"0",""),"1",""),"2",""),"3",""),"4",""),"5",""),"6",""),"7",""),"8",""),"9",""),".",""),"-","")," ",""))</f>
        <v/>
      </c>
      <c r="Z81" s="50">
        <f>IF(X81="",0,LEN(X81)-LEN(SUBSTITUTE(X81," ",""))+1)</f>
        <v/>
      </c>
      <c r="AA81" s="50">
        <f>IF(Z81&lt;1,"",IFERROR(VALUE(SUBSTITUTE(TRIM(MID(SUBSTITUTE(X81," ",REPT(" ",60)),1,60)),".",MID(1/2,2,1))),""))</f>
        <v/>
      </c>
      <c r="AB81" s="50">
        <f>IF(Z81&lt;2,"",IFERROR(VALUE(SUBSTITUTE(TRIM(MID(SUBSTITUTE(X81," ",REPT(" ",60)),61,60)),".",MID(1/2,2,1))),""))</f>
        <v/>
      </c>
      <c r="AC81" s="50">
        <f>IF(Z81&lt;3,"",IFERROR(VALUE(SUBSTITUTE(TRIM(MID(SUBSTITUTE(X81," ",REPT(" ",60)),121,60)),".",MID(1/2,2,1))),""))</f>
        <v/>
      </c>
      <c r="AD81" s="50">
        <f>IF(Z81&lt;4,"",IFERROR(VALUE(SUBSTITUTE(TRIM(MID(SUBSTITUTE(X81," ",REPT(" ",60)),181,60)),".",MID(1/2,2,1))),""))</f>
        <v/>
      </c>
      <c r="AE81" s="50">
        <f>IF(Z81&lt;5,"",IFERROR(VALUE(SUBSTITUTE(TRIM(MID(SUBSTITUTE(X81," ",REPT(" ",60)),241,60)),".",MID(1/2,2,1))),""))</f>
        <v/>
      </c>
      <c r="AF81" s="50">
        <f>IF(Z81&lt;6,"",IFERROR(VALUE(SUBSTITUTE(TRIM(MID(SUBSTITUTE(X81," ",REPT(" ",60)),301,60)),".",MID(1/2,2,1))),""))</f>
        <v/>
      </c>
      <c r="AG81" s="50">
        <f>IFERROR(IF(Z81=2,AA81,IF(Z81=4,IF(AA81&lt;0,-1,1)*(ABS(AA81)+AB81/60),IF(Z81=6,IF(AA81&lt;0,-1,1)*(ABS(AA81)+AB81/60+AC81/3600),""))),"")</f>
        <v/>
      </c>
      <c r="AH81" s="50">
        <f>IFERROR(IF(Z81=2,AB81,IF(Z81=4,IF(AC81&lt;0,-1,1)*(ABS(AC81)+AD81/60),IF(Z81=6,IF(AD81&lt;0,-1,1)*(ABS(AD81)+AE81/60+AF81/3600),""))),"")</f>
        <v/>
      </c>
      <c r="AI81" s="50">
        <f>IF(W81,AH81,AG81)</f>
        <v/>
      </c>
      <c r="AJ81" s="50">
        <f>IF(W81,AG81,AH81)</f>
        <v/>
      </c>
      <c r="AK81" s="50">
        <f>IFERROR(IF(U81=0,AI81,U81*ABS(AI81)),"")</f>
        <v/>
      </c>
      <c r="AL81" s="50">
        <f>IFERROR(IF(V81=0,AJ81,V81*ABS(AJ81)),"")</f>
        <v/>
      </c>
      <c r="AM81" s="50">
        <f>IFERROR(AND(U81=0,V81=0,ABS(AK81)&gt;90,ABS(AK81)&lt;=180,ABS(AL81)&lt;=90),FALSE)</f>
        <v/>
      </c>
      <c r="AN81" s="50">
        <f>IF(AM81,AL81,AK81)</f>
        <v/>
      </c>
      <c r="AO81" s="50">
        <f>IF(AM81,AK81,AL81)</f>
        <v/>
      </c>
      <c r="AP81" s="50">
        <f>IF(R81="","",IF(Y81&lt;&gt;"","Contains words or symbols that aren't part of a coordinate.",IF(NOT(OR(Z81=2,Z81=4,Z81=6)),"Couldn't find a latitude and a longitude ("&amp;Z81&amp;IF(Z81=1," number"," numbers")&amp;" found).",IF(COUNT(AA81:AF81)&lt;&gt;Z81,"Some of the numbers couldn't be read.",IF(OR(AND(Z81=4,OR(AB81&lt;0,AB81&gt;=60,AD81&lt;0,AD81&gt;=60)),AND(Z81=6,OR(AB81&lt;0,AB81&gt;=60,AC81&lt;0,AC81&gt;=60,AE81&lt;0,AE81&gt;=60,AF81&lt;0,AF81&gt;=60))),"Minutes and seconds must be between 0 and 60.",IF(OR(ABS(AN81)&gt;90,ABS(AO81)&gt;180),"Out of range: latitude must be between -90 and 90, and longitude between -180 and 180.",""))))))</f>
        <v/>
      </c>
    </row>
    <row r="82">
      <c r="B82" s="44" t="n"/>
      <c r="C82" s="44" t="n"/>
      <c r="D82" s="45">
        <f>IF(R82="","",IF(AP82&lt;&gt;"","NOT VALID GPS COORDINATES",IF(O82="NO CONNECTION","NO CONNECTION",IF(E82="","NOT FOUND",IF(OR(AM82,AND(AN82=0,AO82=0)),"CONVERTED – PLEASE CHECK","CONVERTED")))))</f>
        <v/>
      </c>
      <c r="E82" s="45">
        <f>IF(OR(O82="",O82="NO CONNECTION"),"",IFERROR(_xlfn.FILTERXML(O82,"//local/territory")&amp;" "&amp;_xlfn.FILTERXML(O82,"//local/mapcode"),IFERROR(_xlfn.FILTERXML(O82,"//international/mapcode"),"")))</f>
        <v/>
      </c>
      <c r="F82" s="46">
        <f>IF(E82="","",IFERROR(_xlfn.FILTERXML(O82,"//local/territory"),""))</f>
        <v/>
      </c>
      <c r="G82" s="46">
        <f>IF(E82="","",IFERROR(_xlfn.FILTERXML(O82,"//local/mapcode"),""))</f>
        <v/>
      </c>
      <c r="H82" s="46">
        <f>IF(E82="","",IFERROR(_xlfn.FILTERXML(O82,"//international/mapcode"),""))</f>
        <v/>
      </c>
      <c r="I82" s="46">
        <f>IF(E82="","",IFERROR(HYPERLINK("https://www.mymapcodes.com/go/?t="&amp;IF(G82&lt;&gt;"",F82,"AAA")&amp;"&amp;ma="&amp;LEFT(IF(G82&lt;&gt;"",G82,H82),FIND(".",IF(G82&lt;&gt;"",G82,H82))-1)&amp;"&amp;mb="&amp;MID(IF(G82&lt;&gt;"",G82,H82),FIND(".",IF(G82&lt;&gt;"",G82,H82))+1,99),"Open on MyMapcodes →"),""))</f>
        <v/>
      </c>
      <c r="J82" s="47">
        <f>IF(OR(R82="",AP82&lt;&gt;""),"",ROUND(AN82,6))</f>
        <v/>
      </c>
      <c r="K82" s="47">
        <f>IF(OR(R82="",AP82&lt;&gt;""),"",ROUND(AO82,6))</f>
        <v/>
      </c>
      <c r="L82" s="48">
        <f>IF(R82="","",IF(AP82&lt;&gt;"",AP82,IF(O82="NO CONNECTION","Excel couldn't reach the mapcode service. Click the REFRESH RESULTS box just above the table.",IF(E82="","The mapcode service didn't return a mapcode for this point.",IF(AM82,"Latitude and longitude seemed to be the wrong way round, so they've been swapped. Please check.",IF(AND(AN82=0,AO82=0),"0, 0 is in the sea off West Africa. Please check this is the location you meant.",IF(W82,"Longitude came first, so the order has been switched.",IF(Z82=6,"Converted from degrees, minutes and seconds.",IF(Z82=4,"Converted from degrees and decimal minutes.","")))))))))</f>
        <v/>
      </c>
      <c r="N82" s="49">
        <f>IF(J82="","",MapcodeAPI&amp;"codes/"&amp;SUBSTITUTE(J82&amp;"",MID(1/2,2,1),".")&amp;","&amp;SUBSTITUTE(K82&amp;"",MID(1/2,2,1),"."))&amp;LEFT($B$13,0)</f>
        <v/>
      </c>
      <c r="O82" s="49">
        <f>IF(N82="","",IFERROR(_xlfn.WEBSERVICE(N82),IF(MapcodeAPIBackup="","NO CONNECTION",IFERROR(_xlfn.WEBSERVICE(MapcodeAPIBackup&amp;MID(N82,LEN(MapcodeAPI)+1,999)),"NO CONNECTION"))))</f>
        <v/>
      </c>
      <c r="P82" t="inlineStr">
        <is>
          <t xml:space="preserve"> </t>
        </is>
      </c>
      <c r="R82" s="50">
        <f>IFERROR(IF(AND(TRIM(B82&amp;"")="",TRIM(C82&amp;"")=""),"",TRIM(IF(ISNUMBER(B82),SUBSTITUTE(B82&amp;"",MID(1/2,2,1),"."),B82&amp;"")&amp;IF(TRIM(C82&amp;"")="",""," | "&amp;IF(ISNUMBER(C82),SUBSTITUTE(C82&amp;"",MID(1/2,2,1),"."),C82&amp;"")))),"(error value)")</f>
        <v/>
      </c>
      <c r="S82" s="50">
        <f>IF(R82="","","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"&amp;IFERROR(IF(AND(LEN(R82)-LEN(SUBSTITUTE(R82,"/",""))=1,ISNUMBER(FIND(" ",TRIM(LEFT(R82,FIND("/",R82)-1))))),LEFT(R82,FIND("/",R82)-1),R82),R82)&amp;" ")," "," "),"﻿"," "),"​"," "),"⁠"," ")," "," ")," "," "),CHAR(9)," "),CHAR(10)," "),CHAR(13)," "),"−","-"),"–","-"),"—","-"),"LATITUDE"," "),"LONGITUDE"," "),"COORDINATES"," "),"COORDS"," "),"NORTH"," N "),"SOUTH"," S "),"EAST"," E "),"WEST"," W "),"DEGREES"," "),"DEG"," "),"GPS"," "),"LONG"," "),"LNG"," "),"LON"," "),"LAT"," ")," AND "," "),"&amp;"," ")&amp;" ")</f>
        <v/>
      </c>
      <c r="T82" s="50">
        <f>IF(S82="","",IF(LEN(S82)-LEN(SUBSTITUTE(S82,".",""))&gt;0,SUBSTITUTE(S82,","," "),IF(LEN(S82)-LEN(SUBSTITUTE(S82,",",""))=3,SUBSTITUTE(SUBSTITUTE(S82,",",";",2),",","."),IF(LEN(S82)-LEN(SUBSTITUTE(S82,",",""))=2,SUBSTITUTE(S82,",","."),SUBSTITUTE(S82,","," ")))))</f>
        <v/>
      </c>
      <c r="U82" s="50">
        <f>IF(ISNUMBER(FIND("S",T82)),-1,IF(ISNUMBER(FIND("N",T82)),1,0))</f>
        <v/>
      </c>
      <c r="V82" s="50">
        <f>IF(ISNUMBER(FIND("W",T82)),-1,IF(ISNUMBER(FIND("E",T82)),1,0))</f>
        <v/>
      </c>
      <c r="W82" s="50">
        <f>AND(MIN(IFERROR(FIND("N",T82),999),IFERROR(FIND("S",T82),999))&lt;999,MIN(IFERROR(FIND("E",T82),999),IFERROR(FIND("W",T82),999))&lt;999,MIN(IFERROR(FIND("E",T82),999),IFERROR(FIND("W",T82),999))&lt;MIN(IFERROR(FIND("N",T82),999),IFERROR(FIND("S",T82),999)))</f>
        <v/>
      </c>
      <c r="X82" s="50">
        <f>IF(T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 "),"º"," "),"˚"," "),"'"," "),CHAR(34)," "),"′"," "),"’"," "),"‘"," "),"″"," "),"”"," "),"“"," "),"("," "),")"," "),"["," "),"]"," "),"{"," "),"}"," "),";"," "),"|"," "),"/"," "),"\"," "),":"," "),"="," "),"*"," "),","," "),"N"," "),"S"," "),"E"," "),"W"," "),"_"," ")))</f>
        <v/>
      </c>
      <c r="Y82" s="50">
        <f>IF(X82="","",SUBSTITUTE(SUBSTITUTE(SUBSTITUTE(SUBSTITUTE(SUBSTITUTE(SUBSTITUTE(SUBSTITUTE(SUBSTITUTE(SUBSTITUTE(SUBSTITUTE(SUBSTITUTE(SUBSTITUTE(SUBSTITUTE(X82,"0",""),"1",""),"2",""),"3",""),"4",""),"5",""),"6",""),"7",""),"8",""),"9",""),".",""),"-","")," ",""))</f>
        <v/>
      </c>
      <c r="Z82" s="50">
        <f>IF(X82="",0,LEN(X82)-LEN(SUBSTITUTE(X82," ",""))+1)</f>
        <v/>
      </c>
      <c r="AA82" s="50">
        <f>IF(Z82&lt;1,"",IFERROR(VALUE(SUBSTITUTE(TRIM(MID(SUBSTITUTE(X82," ",REPT(" ",60)),1,60)),".",MID(1/2,2,1))),""))</f>
        <v/>
      </c>
      <c r="AB82" s="50">
        <f>IF(Z82&lt;2,"",IFERROR(VALUE(SUBSTITUTE(TRIM(MID(SUBSTITUTE(X82," ",REPT(" ",60)),61,60)),".",MID(1/2,2,1))),""))</f>
        <v/>
      </c>
      <c r="AC82" s="50">
        <f>IF(Z82&lt;3,"",IFERROR(VALUE(SUBSTITUTE(TRIM(MID(SUBSTITUTE(X82," ",REPT(" ",60)),121,60)),".",MID(1/2,2,1))),""))</f>
        <v/>
      </c>
      <c r="AD82" s="50">
        <f>IF(Z82&lt;4,"",IFERROR(VALUE(SUBSTITUTE(TRIM(MID(SUBSTITUTE(X82," ",REPT(" ",60)),181,60)),".",MID(1/2,2,1))),""))</f>
        <v/>
      </c>
      <c r="AE82" s="50">
        <f>IF(Z82&lt;5,"",IFERROR(VALUE(SUBSTITUTE(TRIM(MID(SUBSTITUTE(X82," ",REPT(" ",60)),241,60)),".",MID(1/2,2,1))),""))</f>
        <v/>
      </c>
      <c r="AF82" s="50">
        <f>IF(Z82&lt;6,"",IFERROR(VALUE(SUBSTITUTE(TRIM(MID(SUBSTITUTE(X82," ",REPT(" ",60)),301,60)),".",MID(1/2,2,1))),""))</f>
        <v/>
      </c>
      <c r="AG82" s="50">
        <f>IFERROR(IF(Z82=2,AA82,IF(Z82=4,IF(AA82&lt;0,-1,1)*(ABS(AA82)+AB82/60),IF(Z82=6,IF(AA82&lt;0,-1,1)*(ABS(AA82)+AB82/60+AC82/3600),""))),"")</f>
        <v/>
      </c>
      <c r="AH82" s="50">
        <f>IFERROR(IF(Z82=2,AB82,IF(Z82=4,IF(AC82&lt;0,-1,1)*(ABS(AC82)+AD82/60),IF(Z82=6,IF(AD82&lt;0,-1,1)*(ABS(AD82)+AE82/60+AF82/3600),""))),"")</f>
        <v/>
      </c>
      <c r="AI82" s="50">
        <f>IF(W82,AH82,AG82)</f>
        <v/>
      </c>
      <c r="AJ82" s="50">
        <f>IF(W82,AG82,AH82)</f>
        <v/>
      </c>
      <c r="AK82" s="50">
        <f>IFERROR(IF(U82=0,AI82,U82*ABS(AI82)),"")</f>
        <v/>
      </c>
      <c r="AL82" s="50">
        <f>IFERROR(IF(V82=0,AJ82,V82*ABS(AJ82)),"")</f>
        <v/>
      </c>
      <c r="AM82" s="50">
        <f>IFERROR(AND(U82=0,V82=0,ABS(AK82)&gt;90,ABS(AK82)&lt;=180,ABS(AL82)&lt;=90),FALSE)</f>
        <v/>
      </c>
      <c r="AN82" s="50">
        <f>IF(AM82,AL82,AK82)</f>
        <v/>
      </c>
      <c r="AO82" s="50">
        <f>IF(AM82,AK82,AL82)</f>
        <v/>
      </c>
      <c r="AP82" s="50">
        <f>IF(R82="","",IF(Y82&lt;&gt;"","Contains words or symbols that aren't part of a coordinate.",IF(NOT(OR(Z82=2,Z82=4,Z82=6)),"Couldn't find a latitude and a longitude ("&amp;Z82&amp;IF(Z82=1," number"," numbers")&amp;" found).",IF(COUNT(AA82:AF82)&lt;&gt;Z82,"Some of the numbers couldn't be read.",IF(OR(AND(Z82=4,OR(AB82&lt;0,AB82&gt;=60,AD82&lt;0,AD82&gt;=60)),AND(Z82=6,OR(AB82&lt;0,AB82&gt;=60,AC82&lt;0,AC82&gt;=60,AE82&lt;0,AE82&gt;=60,AF82&lt;0,AF82&gt;=60))),"Minutes and seconds must be between 0 and 60.",IF(OR(ABS(AN82)&gt;90,ABS(AO82)&gt;180),"Out of range: latitude must be between -90 and 90, and longitude between -180 and 180.",""))))))</f>
        <v/>
      </c>
    </row>
    <row r="83">
      <c r="B83" s="44" t="n"/>
      <c r="C83" s="44" t="n"/>
      <c r="D83" s="45">
        <f>IF(R83="","",IF(AP83&lt;&gt;"","NOT VALID GPS COORDINATES",IF(O83="NO CONNECTION","NO CONNECTION",IF(E83="","NOT FOUND",IF(OR(AM83,AND(AN83=0,AO83=0)),"CONVERTED – PLEASE CHECK","CONVERTED")))))</f>
        <v/>
      </c>
      <c r="E83" s="45">
        <f>IF(OR(O83="",O83="NO CONNECTION"),"",IFERROR(_xlfn.FILTERXML(O83,"//local/territory")&amp;" "&amp;_xlfn.FILTERXML(O83,"//local/mapcode"),IFERROR(_xlfn.FILTERXML(O83,"//international/mapcode"),"")))</f>
        <v/>
      </c>
      <c r="F83" s="46">
        <f>IF(E83="","",IFERROR(_xlfn.FILTERXML(O83,"//local/territory"),""))</f>
        <v/>
      </c>
      <c r="G83" s="46">
        <f>IF(E83="","",IFERROR(_xlfn.FILTERXML(O83,"//local/mapcode"),""))</f>
        <v/>
      </c>
      <c r="H83" s="46">
        <f>IF(E83="","",IFERROR(_xlfn.FILTERXML(O83,"//international/mapcode"),""))</f>
        <v/>
      </c>
      <c r="I83" s="46">
        <f>IF(E83="","",IFERROR(HYPERLINK("https://www.mymapcodes.com/go/?t="&amp;IF(G83&lt;&gt;"",F83,"AAA")&amp;"&amp;ma="&amp;LEFT(IF(G83&lt;&gt;"",G83,H83),FIND(".",IF(G83&lt;&gt;"",G83,H83))-1)&amp;"&amp;mb="&amp;MID(IF(G83&lt;&gt;"",G83,H83),FIND(".",IF(G83&lt;&gt;"",G83,H83))+1,99),"Open on MyMapcodes →"),""))</f>
        <v/>
      </c>
      <c r="J83" s="47">
        <f>IF(OR(R83="",AP83&lt;&gt;""),"",ROUND(AN83,6))</f>
        <v/>
      </c>
      <c r="K83" s="47">
        <f>IF(OR(R83="",AP83&lt;&gt;""),"",ROUND(AO83,6))</f>
        <v/>
      </c>
      <c r="L83" s="48">
        <f>IF(R83="","",IF(AP83&lt;&gt;"",AP83,IF(O83="NO CONNECTION","Excel couldn't reach the mapcode service. Click the REFRESH RESULTS box just above the table.",IF(E83="","The mapcode service didn't return a mapcode for this point.",IF(AM83,"Latitude and longitude seemed to be the wrong way round, so they've been swapped. Please check.",IF(AND(AN83=0,AO83=0),"0, 0 is in the sea off West Africa. Please check this is the location you meant.",IF(W83,"Longitude came first, so the order has been switched.",IF(Z83=6,"Converted from degrees, minutes and seconds.",IF(Z83=4,"Converted from degrees and decimal minutes.","")))))))))</f>
        <v/>
      </c>
      <c r="N83" s="49">
        <f>IF(J83="","",MapcodeAPI&amp;"codes/"&amp;SUBSTITUTE(J83&amp;"",MID(1/2,2,1),".")&amp;","&amp;SUBSTITUTE(K83&amp;"",MID(1/2,2,1),"."))&amp;LEFT($B$13,0)</f>
        <v/>
      </c>
      <c r="O83" s="49">
        <f>IF(N83="","",IFERROR(_xlfn.WEBSERVICE(N83),IF(MapcodeAPIBackup="","NO CONNECTION",IFERROR(_xlfn.WEBSERVICE(MapcodeAPIBackup&amp;MID(N83,LEN(MapcodeAPI)+1,999)),"NO CONNECTION"))))</f>
        <v/>
      </c>
      <c r="P83" t="inlineStr">
        <is>
          <t xml:space="preserve"> </t>
        </is>
      </c>
      <c r="R83" s="50">
        <f>IFERROR(IF(AND(TRIM(B83&amp;"")="",TRIM(C83&amp;"")=""),"",TRIM(IF(ISNUMBER(B83),SUBSTITUTE(B83&amp;"",MID(1/2,2,1),"."),B83&amp;"")&amp;IF(TRIM(C83&amp;"")="",""," | "&amp;IF(ISNUMBER(C83),SUBSTITUTE(C83&amp;"",MID(1/2,2,1),"."),C83&amp;"")))),"(error value)")</f>
        <v/>
      </c>
      <c r="S83" s="50">
        <f>IF(R83="","","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"&amp;IFERROR(IF(AND(LEN(R83)-LEN(SUBSTITUTE(R83,"/",""))=1,ISNUMBER(FIND(" ",TRIM(LEFT(R83,FIND("/",R83)-1))))),LEFT(R83,FIND("/",R83)-1),R83),R83)&amp;" ")," "," "),"﻿"," "),"​"," "),"⁠"," ")," "," ")," "," "),CHAR(9)," "),CHAR(10)," "),CHAR(13)," "),"−","-"),"–","-"),"—","-"),"LATITUDE"," "),"LONGITUDE"," "),"COORDINATES"," "),"COORDS"," "),"NORTH"," N "),"SOUTH"," S "),"EAST"," E "),"WEST"," W "),"DEGREES"," "),"DEG"," "),"GPS"," "),"LONG"," "),"LNG"," "),"LON"," "),"LAT"," ")," AND "," "),"&amp;"," ")&amp;" ")</f>
        <v/>
      </c>
      <c r="T83" s="50">
        <f>IF(S83="","",IF(LEN(S83)-LEN(SUBSTITUTE(S83,".",""))&gt;0,SUBSTITUTE(S83,","," "),IF(LEN(S83)-LEN(SUBSTITUTE(S83,",",""))=3,SUBSTITUTE(SUBSTITUTE(S83,",",";",2),",","."),IF(LEN(S83)-LEN(SUBSTITUTE(S83,",",""))=2,SUBSTITUTE(S83,",","."),SUBSTITUTE(S83,","," ")))))</f>
        <v/>
      </c>
      <c r="U83" s="50">
        <f>IF(ISNUMBER(FIND("S",T83)),-1,IF(ISNUMBER(FIND("N",T83)),1,0))</f>
        <v/>
      </c>
      <c r="V83" s="50">
        <f>IF(ISNUMBER(FIND("W",T83)),-1,IF(ISNUMBER(FIND("E",T83)),1,0))</f>
        <v/>
      </c>
      <c r="W83" s="50">
        <f>AND(MIN(IFERROR(FIND("N",T83),999),IFERROR(FIND("S",T83),999))&lt;999,MIN(IFERROR(FIND("E",T83),999),IFERROR(FIND("W",T83),999))&lt;999,MIN(IFERROR(FIND("E",T83),999),IFERROR(FIND("W",T83),999))&lt;MIN(IFERROR(FIND("N",T83),999),IFERROR(FIND("S",T83),999)))</f>
        <v/>
      </c>
      <c r="X83" s="50">
        <f>IF(T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 "),"º"," "),"˚"," "),"'"," "),CHAR(34)," "),"′"," "),"’"," "),"‘"," "),"″"," "),"”"," "),"“"," "),"("," "),")"," "),"["," "),"]"," "),"{"," "),"}"," "),";"," "),"|"," "),"/"," "),"\"," "),":"," "),"="," "),"*"," "),","," "),"N"," "),"S"," "),"E"," "),"W"," "),"_"," ")))</f>
        <v/>
      </c>
      <c r="Y83" s="50">
        <f>IF(X83="","",SUBSTITUTE(SUBSTITUTE(SUBSTITUTE(SUBSTITUTE(SUBSTITUTE(SUBSTITUTE(SUBSTITUTE(SUBSTITUTE(SUBSTITUTE(SUBSTITUTE(SUBSTITUTE(SUBSTITUTE(SUBSTITUTE(X83,"0",""),"1",""),"2",""),"3",""),"4",""),"5",""),"6",""),"7",""),"8",""),"9",""),".",""),"-","")," ",""))</f>
        <v/>
      </c>
      <c r="Z83" s="50">
        <f>IF(X83="",0,LEN(X83)-LEN(SUBSTITUTE(X83," ",""))+1)</f>
        <v/>
      </c>
      <c r="AA83" s="50">
        <f>IF(Z83&lt;1,"",IFERROR(VALUE(SUBSTITUTE(TRIM(MID(SUBSTITUTE(X83," ",REPT(" ",60)),1,60)),".",MID(1/2,2,1))),""))</f>
        <v/>
      </c>
      <c r="AB83" s="50">
        <f>IF(Z83&lt;2,"",IFERROR(VALUE(SUBSTITUTE(TRIM(MID(SUBSTITUTE(X83," ",REPT(" ",60)),61,60)),".",MID(1/2,2,1))),""))</f>
        <v/>
      </c>
      <c r="AC83" s="50">
        <f>IF(Z83&lt;3,"",IFERROR(VALUE(SUBSTITUTE(TRIM(MID(SUBSTITUTE(X83," ",REPT(" ",60)),121,60)),".",MID(1/2,2,1))),""))</f>
        <v/>
      </c>
      <c r="AD83" s="50">
        <f>IF(Z83&lt;4,"",IFERROR(VALUE(SUBSTITUTE(TRIM(MID(SUBSTITUTE(X83," ",REPT(" ",60)),181,60)),".",MID(1/2,2,1))),""))</f>
        <v/>
      </c>
      <c r="AE83" s="50">
        <f>IF(Z83&lt;5,"",IFERROR(VALUE(SUBSTITUTE(TRIM(MID(SUBSTITUTE(X83," ",REPT(" ",60)),241,60)),".",MID(1/2,2,1))),""))</f>
        <v/>
      </c>
      <c r="AF83" s="50">
        <f>IF(Z83&lt;6,"",IFERROR(VALUE(SUBSTITUTE(TRIM(MID(SUBSTITUTE(X83," ",REPT(" ",60)),301,60)),".",MID(1/2,2,1))),""))</f>
        <v/>
      </c>
      <c r="AG83" s="50">
        <f>IFERROR(IF(Z83=2,AA83,IF(Z83=4,IF(AA83&lt;0,-1,1)*(ABS(AA83)+AB83/60),IF(Z83=6,IF(AA83&lt;0,-1,1)*(ABS(AA83)+AB83/60+AC83/3600),""))),"")</f>
        <v/>
      </c>
      <c r="AH83" s="50">
        <f>IFERROR(IF(Z83=2,AB83,IF(Z83=4,IF(AC83&lt;0,-1,1)*(ABS(AC83)+AD83/60),IF(Z83=6,IF(AD83&lt;0,-1,1)*(ABS(AD83)+AE83/60+AF83/3600),""))),"")</f>
        <v/>
      </c>
      <c r="AI83" s="50">
        <f>IF(W83,AH83,AG83)</f>
        <v/>
      </c>
      <c r="AJ83" s="50">
        <f>IF(W83,AG83,AH83)</f>
        <v/>
      </c>
      <c r="AK83" s="50">
        <f>IFERROR(IF(U83=0,AI83,U83*ABS(AI83)),"")</f>
        <v/>
      </c>
      <c r="AL83" s="50">
        <f>IFERROR(IF(V83=0,AJ83,V83*ABS(AJ83)),"")</f>
        <v/>
      </c>
      <c r="AM83" s="50">
        <f>IFERROR(AND(U83=0,V83=0,ABS(AK83)&gt;90,ABS(AK83)&lt;=180,ABS(AL83)&lt;=90),FALSE)</f>
        <v/>
      </c>
      <c r="AN83" s="50">
        <f>IF(AM83,AL83,AK83)</f>
        <v/>
      </c>
      <c r="AO83" s="50">
        <f>IF(AM83,AK83,AL83)</f>
        <v/>
      </c>
      <c r="AP83" s="50">
        <f>IF(R83="","",IF(Y83&lt;&gt;"","Contains words or symbols that aren't part of a coordinate.",IF(NOT(OR(Z83=2,Z83=4,Z83=6)),"Couldn't find a latitude and a longitude ("&amp;Z83&amp;IF(Z83=1," number"," numbers")&amp;" found).",IF(COUNT(AA83:AF83)&lt;&gt;Z83,"Some of the numbers couldn't be read.",IF(OR(AND(Z83=4,OR(AB83&lt;0,AB83&gt;=60,AD83&lt;0,AD83&gt;=60)),AND(Z83=6,OR(AB83&lt;0,AB83&gt;=60,AC83&lt;0,AC83&gt;=60,AE83&lt;0,AE83&gt;=60,AF83&lt;0,AF83&gt;=60))),"Minutes and seconds must be between 0 and 60.",IF(OR(ABS(AN83)&gt;90,ABS(AO83)&gt;180),"Out of range: latitude must be between -90 and 90, and longitude between -180 and 180.",""))))))</f>
        <v/>
      </c>
    </row>
    <row r="84">
      <c r="B84" s="44" t="n"/>
      <c r="C84" s="44" t="n"/>
      <c r="D84" s="45">
        <f>IF(R84="","",IF(AP84&lt;&gt;"","NOT VALID GPS COORDINATES",IF(O84="NO CONNECTION","NO CONNECTION",IF(E84="","NOT FOUND",IF(OR(AM84,AND(AN84=0,AO84=0)),"CONVERTED – PLEASE CHECK","CONVERTED")))))</f>
        <v/>
      </c>
      <c r="E84" s="45">
        <f>IF(OR(O84="",O84="NO CONNECTION"),"",IFERROR(_xlfn.FILTERXML(O84,"//local/territory")&amp;" "&amp;_xlfn.FILTERXML(O84,"//local/mapcode"),IFERROR(_xlfn.FILTERXML(O84,"//international/mapcode"),"")))</f>
        <v/>
      </c>
      <c r="F84" s="46">
        <f>IF(E84="","",IFERROR(_xlfn.FILTERXML(O84,"//local/territory"),""))</f>
        <v/>
      </c>
      <c r="G84" s="46">
        <f>IF(E84="","",IFERROR(_xlfn.FILTERXML(O84,"//local/mapcode"),""))</f>
        <v/>
      </c>
      <c r="H84" s="46">
        <f>IF(E84="","",IFERROR(_xlfn.FILTERXML(O84,"//international/mapcode"),""))</f>
        <v/>
      </c>
      <c r="I84" s="46">
        <f>IF(E84="","",IFERROR(HYPERLINK("https://www.mymapcodes.com/go/?t="&amp;IF(G84&lt;&gt;"",F84,"AAA")&amp;"&amp;ma="&amp;LEFT(IF(G84&lt;&gt;"",G84,H84),FIND(".",IF(G84&lt;&gt;"",G84,H84))-1)&amp;"&amp;mb="&amp;MID(IF(G84&lt;&gt;"",G84,H84),FIND(".",IF(G84&lt;&gt;"",G84,H84))+1,99),"Open on MyMapcodes →"),""))</f>
        <v/>
      </c>
      <c r="J84" s="47">
        <f>IF(OR(R84="",AP84&lt;&gt;""),"",ROUND(AN84,6))</f>
        <v/>
      </c>
      <c r="K84" s="47">
        <f>IF(OR(R84="",AP84&lt;&gt;""),"",ROUND(AO84,6))</f>
        <v/>
      </c>
      <c r="L84" s="48">
        <f>IF(R84="","",IF(AP84&lt;&gt;"",AP84,IF(O84="NO CONNECTION","Excel couldn't reach the mapcode service. Click the REFRESH RESULTS box just above the table.",IF(E84="","The mapcode service didn't return a mapcode for this point.",IF(AM84,"Latitude and longitude seemed to be the wrong way round, so they've been swapped. Please check.",IF(AND(AN84=0,AO84=0),"0, 0 is in the sea off West Africa. Please check this is the location you meant.",IF(W84,"Longitude came first, so the order has been switched.",IF(Z84=6,"Converted from degrees, minutes and seconds.",IF(Z84=4,"Converted from degrees and decimal minutes.","")))))))))</f>
        <v/>
      </c>
      <c r="N84" s="49">
        <f>IF(J84="","",MapcodeAPI&amp;"codes/"&amp;SUBSTITUTE(J84&amp;"",MID(1/2,2,1),".")&amp;","&amp;SUBSTITUTE(K84&amp;"",MID(1/2,2,1),"."))&amp;LEFT($B$13,0)</f>
        <v/>
      </c>
      <c r="O84" s="49">
        <f>IF(N84="","",IFERROR(_xlfn.WEBSERVICE(N84),IF(MapcodeAPIBackup="","NO CONNECTION",IFERROR(_xlfn.WEBSERVICE(MapcodeAPIBackup&amp;MID(N84,LEN(MapcodeAPI)+1,999)),"NO CONNECTION"))))</f>
        <v/>
      </c>
      <c r="P84" t="inlineStr">
        <is>
          <t xml:space="preserve"> </t>
        </is>
      </c>
      <c r="R84" s="50">
        <f>IFERROR(IF(AND(TRIM(B84&amp;"")="",TRIM(C84&amp;"")=""),"",TRIM(IF(ISNUMBER(B84),SUBSTITUTE(B84&amp;"",MID(1/2,2,1),"."),B84&amp;"")&amp;IF(TRIM(C84&amp;"")="",""," | "&amp;IF(ISNUMBER(C84),SUBSTITUTE(C84&amp;"",MID(1/2,2,1),"."),C84&amp;"")))),"(error value)")</f>
        <v/>
      </c>
      <c r="S84" s="50">
        <f>IF(R84="","","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"&amp;IFERROR(IF(AND(LEN(R84)-LEN(SUBSTITUTE(R84,"/",""))=1,ISNUMBER(FIND(" ",TRIM(LEFT(R84,FIND("/",R84)-1))))),LEFT(R84,FIND("/",R84)-1),R84),R84)&amp;" ")," "," "),"﻿"," "),"​"," "),"⁠"," ")," "," ")," "," "),CHAR(9)," "),CHAR(10)," "),CHAR(13)," "),"−","-"),"–","-"),"—","-"),"LATITUDE"," "),"LONGITUDE"," "),"COORDINATES"," "),"COORDS"," "),"NORTH"," N "),"SOUTH"," S "),"EAST"," E "),"WEST"," W "),"DEGREES"," "),"DEG"," "),"GPS"," "),"LONG"," "),"LNG"," "),"LON"," "),"LAT"," ")," AND "," "),"&amp;"," ")&amp;" ")</f>
        <v/>
      </c>
      <c r="T84" s="50">
        <f>IF(S84="","",IF(LEN(S84)-LEN(SUBSTITUTE(S84,".",""))&gt;0,SUBSTITUTE(S84,","," "),IF(LEN(S84)-LEN(SUBSTITUTE(S84,",",""))=3,SUBSTITUTE(SUBSTITUTE(S84,",",";",2),",","."),IF(LEN(S84)-LEN(SUBSTITUTE(S84,",",""))=2,SUBSTITUTE(S84,",","."),SUBSTITUTE(S84,","," ")))))</f>
        <v/>
      </c>
      <c r="U84" s="50">
        <f>IF(ISNUMBER(FIND("S",T84)),-1,IF(ISNUMBER(FIND("N",T84)),1,0))</f>
        <v/>
      </c>
      <c r="V84" s="50">
        <f>IF(ISNUMBER(FIND("W",T84)),-1,IF(ISNUMBER(FIND("E",T84)),1,0))</f>
        <v/>
      </c>
      <c r="W84" s="50">
        <f>AND(MIN(IFERROR(FIND("N",T84),999),IFERROR(FIND("S",T84),999))&lt;999,MIN(IFERROR(FIND("E",T84),999),IFERROR(FIND("W",T84),999))&lt;999,MIN(IFERROR(FIND("E",T84),999),IFERROR(FIND("W",T84),999))&lt;MIN(IFERROR(FIND("N",T84),999),IFERROR(FIND("S",T84),999)))</f>
        <v/>
      </c>
      <c r="X84" s="50">
        <f>IF(T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 "),"º"," "),"˚"," "),"'"," "),CHAR(34)," "),"′"," "),"’"," "),"‘"," "),"″"," "),"”"," "),"“"," "),"("," "),")"," "),"["," "),"]"," "),"{"," "),"}"," "),";"," "),"|"," "),"/"," "),"\"," "),":"," "),"="," "),"*"," "),","," "),"N"," "),"S"," "),"E"," "),"W"," "),"_"," ")))</f>
        <v/>
      </c>
      <c r="Y84" s="50">
        <f>IF(X84="","",SUBSTITUTE(SUBSTITUTE(SUBSTITUTE(SUBSTITUTE(SUBSTITUTE(SUBSTITUTE(SUBSTITUTE(SUBSTITUTE(SUBSTITUTE(SUBSTITUTE(SUBSTITUTE(SUBSTITUTE(SUBSTITUTE(X84,"0",""),"1",""),"2",""),"3",""),"4",""),"5",""),"6",""),"7",""),"8",""),"9",""),".",""),"-","")," ",""))</f>
        <v/>
      </c>
      <c r="Z84" s="50">
        <f>IF(X84="",0,LEN(X84)-LEN(SUBSTITUTE(X84," ",""))+1)</f>
        <v/>
      </c>
      <c r="AA84" s="50">
        <f>IF(Z84&lt;1,"",IFERROR(VALUE(SUBSTITUTE(TRIM(MID(SUBSTITUTE(X84," ",REPT(" ",60)),1,60)),".",MID(1/2,2,1))),""))</f>
        <v/>
      </c>
      <c r="AB84" s="50">
        <f>IF(Z84&lt;2,"",IFERROR(VALUE(SUBSTITUTE(TRIM(MID(SUBSTITUTE(X84," ",REPT(" ",60)),61,60)),".",MID(1/2,2,1))),""))</f>
        <v/>
      </c>
      <c r="AC84" s="50">
        <f>IF(Z84&lt;3,"",IFERROR(VALUE(SUBSTITUTE(TRIM(MID(SUBSTITUTE(X84," ",REPT(" ",60)),121,60)),".",MID(1/2,2,1))),""))</f>
        <v/>
      </c>
      <c r="AD84" s="50">
        <f>IF(Z84&lt;4,"",IFERROR(VALUE(SUBSTITUTE(TRIM(MID(SUBSTITUTE(X84," ",REPT(" ",60)),181,60)),".",MID(1/2,2,1))),""))</f>
        <v/>
      </c>
      <c r="AE84" s="50">
        <f>IF(Z84&lt;5,"",IFERROR(VALUE(SUBSTITUTE(TRIM(MID(SUBSTITUTE(X84," ",REPT(" ",60)),241,60)),".",MID(1/2,2,1))),""))</f>
        <v/>
      </c>
      <c r="AF84" s="50">
        <f>IF(Z84&lt;6,"",IFERROR(VALUE(SUBSTITUTE(TRIM(MID(SUBSTITUTE(X84," ",REPT(" ",60)),301,60)),".",MID(1/2,2,1))),""))</f>
        <v/>
      </c>
      <c r="AG84" s="50">
        <f>IFERROR(IF(Z84=2,AA84,IF(Z84=4,IF(AA84&lt;0,-1,1)*(ABS(AA84)+AB84/60),IF(Z84=6,IF(AA84&lt;0,-1,1)*(ABS(AA84)+AB84/60+AC84/3600),""))),"")</f>
        <v/>
      </c>
      <c r="AH84" s="50">
        <f>IFERROR(IF(Z84=2,AB84,IF(Z84=4,IF(AC84&lt;0,-1,1)*(ABS(AC84)+AD84/60),IF(Z84=6,IF(AD84&lt;0,-1,1)*(ABS(AD84)+AE84/60+AF84/3600),""))),"")</f>
        <v/>
      </c>
      <c r="AI84" s="50">
        <f>IF(W84,AH84,AG84)</f>
        <v/>
      </c>
      <c r="AJ84" s="50">
        <f>IF(W84,AG84,AH84)</f>
        <v/>
      </c>
      <c r="AK84" s="50">
        <f>IFERROR(IF(U84=0,AI84,U84*ABS(AI84)),"")</f>
        <v/>
      </c>
      <c r="AL84" s="50">
        <f>IFERROR(IF(V84=0,AJ84,V84*ABS(AJ84)),"")</f>
        <v/>
      </c>
      <c r="AM84" s="50">
        <f>IFERROR(AND(U84=0,V84=0,ABS(AK84)&gt;90,ABS(AK84)&lt;=180,ABS(AL84)&lt;=90),FALSE)</f>
        <v/>
      </c>
      <c r="AN84" s="50">
        <f>IF(AM84,AL84,AK84)</f>
        <v/>
      </c>
      <c r="AO84" s="50">
        <f>IF(AM84,AK84,AL84)</f>
        <v/>
      </c>
      <c r="AP84" s="50">
        <f>IF(R84="","",IF(Y84&lt;&gt;"","Contains words or symbols that aren't part of a coordinate.",IF(NOT(OR(Z84=2,Z84=4,Z84=6)),"Couldn't find a latitude and a longitude ("&amp;Z84&amp;IF(Z84=1," number"," numbers")&amp;" found).",IF(COUNT(AA84:AF84)&lt;&gt;Z84,"Some of the numbers couldn't be read.",IF(OR(AND(Z84=4,OR(AB84&lt;0,AB84&gt;=60,AD84&lt;0,AD84&gt;=60)),AND(Z84=6,OR(AB84&lt;0,AB84&gt;=60,AC84&lt;0,AC84&gt;=60,AE84&lt;0,AE84&gt;=60,AF84&lt;0,AF84&gt;=60))),"Minutes and seconds must be between 0 and 60.",IF(OR(ABS(AN84)&gt;90,ABS(AO84)&gt;180),"Out of range: latitude must be between -90 and 90, and longitude between -180 and 180.",""))))))</f>
        <v/>
      </c>
    </row>
    <row r="85">
      <c r="B85" s="44" t="n"/>
      <c r="C85" s="44" t="n"/>
      <c r="D85" s="45">
        <f>IF(R85="","",IF(AP85&lt;&gt;"","NOT VALID GPS COORDINATES",IF(O85="NO CONNECTION","NO CONNECTION",IF(E85="","NOT FOUND",IF(OR(AM85,AND(AN85=0,AO85=0)),"CONVERTED – PLEASE CHECK","CONVERTED")))))</f>
        <v/>
      </c>
      <c r="E85" s="45">
        <f>IF(OR(O85="",O85="NO CONNECTION"),"",IFERROR(_xlfn.FILTERXML(O85,"//local/territory")&amp;" "&amp;_xlfn.FILTERXML(O85,"//local/mapcode"),IFERROR(_xlfn.FILTERXML(O85,"//international/mapcode"),"")))</f>
        <v/>
      </c>
      <c r="F85" s="46">
        <f>IF(E85="","",IFERROR(_xlfn.FILTERXML(O85,"//local/territory"),""))</f>
        <v/>
      </c>
      <c r="G85" s="46">
        <f>IF(E85="","",IFERROR(_xlfn.FILTERXML(O85,"//local/mapcode"),""))</f>
        <v/>
      </c>
      <c r="H85" s="46">
        <f>IF(E85="","",IFERROR(_xlfn.FILTERXML(O85,"//international/mapcode"),""))</f>
        <v/>
      </c>
      <c r="I85" s="46">
        <f>IF(E85="","",IFERROR(HYPERLINK("https://www.mymapcodes.com/go/?t="&amp;IF(G85&lt;&gt;"",F85,"AAA")&amp;"&amp;ma="&amp;LEFT(IF(G85&lt;&gt;"",G85,H85),FIND(".",IF(G85&lt;&gt;"",G85,H85))-1)&amp;"&amp;mb="&amp;MID(IF(G85&lt;&gt;"",G85,H85),FIND(".",IF(G85&lt;&gt;"",G85,H85))+1,99),"Open on MyMapcodes →"),""))</f>
        <v/>
      </c>
      <c r="J85" s="47">
        <f>IF(OR(R85="",AP85&lt;&gt;""),"",ROUND(AN85,6))</f>
        <v/>
      </c>
      <c r="K85" s="47">
        <f>IF(OR(R85="",AP85&lt;&gt;""),"",ROUND(AO85,6))</f>
        <v/>
      </c>
      <c r="L85" s="48">
        <f>IF(R85="","",IF(AP85&lt;&gt;"",AP85,IF(O85="NO CONNECTION","Excel couldn't reach the mapcode service. Click the REFRESH RESULTS box just above the table.",IF(E85="","The mapcode service didn't return a mapcode for this point.",IF(AM85,"Latitude and longitude seemed to be the wrong way round, so they've been swapped. Please check.",IF(AND(AN85=0,AO85=0),"0, 0 is in the sea off West Africa. Please check this is the location you meant.",IF(W85,"Longitude came first, so the order has been switched.",IF(Z85=6,"Converted from degrees, minutes and seconds.",IF(Z85=4,"Converted from degrees and decimal minutes.","")))))))))</f>
        <v/>
      </c>
      <c r="N85" s="49">
        <f>IF(J85="","",MapcodeAPI&amp;"codes/"&amp;SUBSTITUTE(J85&amp;"",MID(1/2,2,1),".")&amp;","&amp;SUBSTITUTE(K85&amp;"",MID(1/2,2,1),"."))&amp;LEFT($B$13,0)</f>
        <v/>
      </c>
      <c r="O85" s="49">
        <f>IF(N85="","",IFERROR(_xlfn.WEBSERVICE(N85),IF(MapcodeAPIBackup="","NO CONNECTION",IFERROR(_xlfn.WEBSERVICE(MapcodeAPIBackup&amp;MID(N85,LEN(MapcodeAPI)+1,999)),"NO CONNECTION"))))</f>
        <v/>
      </c>
      <c r="P85" t="inlineStr">
        <is>
          <t xml:space="preserve"> </t>
        </is>
      </c>
      <c r="R85" s="50">
        <f>IFERROR(IF(AND(TRIM(B85&amp;"")="",TRIM(C85&amp;"")=""),"",TRIM(IF(ISNUMBER(B85),SUBSTITUTE(B85&amp;"",MID(1/2,2,1),"."),B85&amp;"")&amp;IF(TRIM(C85&amp;"")="",""," | "&amp;IF(ISNUMBER(C85),SUBSTITUTE(C85&amp;"",MID(1/2,2,1),"."),C85&amp;"")))),"(error value)")</f>
        <v/>
      </c>
      <c r="S85" s="50">
        <f>IF(R85="","","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"&amp;IFERROR(IF(AND(LEN(R85)-LEN(SUBSTITUTE(R85,"/",""))=1,ISNUMBER(FIND(" ",TRIM(LEFT(R85,FIND("/",R85)-1))))),LEFT(R85,FIND("/",R85)-1),R85),R85)&amp;" ")," "," "),"﻿"," "),"​"," "),"⁠"," ")," "," ")," "," "),CHAR(9)," "),CHAR(10)," "),CHAR(13)," "),"−","-"),"–","-"),"—","-"),"LATITUDE"," "),"LONGITUDE"," "),"COORDINATES"," "),"COORDS"," "),"NORTH"," N "),"SOUTH"," S "),"EAST"," E "),"WEST"," W "),"DEGREES"," "),"DEG"," "),"GPS"," "),"LONG"," "),"LNG"," "),"LON"," "),"LAT"," ")," AND "," "),"&amp;"," ")&amp;" ")</f>
        <v/>
      </c>
      <c r="T85" s="50">
        <f>IF(S85="","",IF(LEN(S85)-LEN(SUBSTITUTE(S85,".",""))&gt;0,SUBSTITUTE(S85,","," "),IF(LEN(S85)-LEN(SUBSTITUTE(S85,",",""))=3,SUBSTITUTE(SUBSTITUTE(S85,",",";",2),",","."),IF(LEN(S85)-LEN(SUBSTITUTE(S85,",",""))=2,SUBSTITUTE(S85,",","."),SUBSTITUTE(S85,","," ")))))</f>
        <v/>
      </c>
      <c r="U85" s="50">
        <f>IF(ISNUMBER(FIND("S",T85)),-1,IF(ISNUMBER(FIND("N",T85)),1,0))</f>
        <v/>
      </c>
      <c r="V85" s="50">
        <f>IF(ISNUMBER(FIND("W",T85)),-1,IF(ISNUMBER(FIND("E",T85)),1,0))</f>
        <v/>
      </c>
      <c r="W85" s="50">
        <f>AND(MIN(IFERROR(FIND("N",T85),999),IFERROR(FIND("S",T85),999))&lt;999,MIN(IFERROR(FIND("E",T85),999),IFERROR(FIND("W",T85),999))&lt;999,MIN(IFERROR(FIND("E",T85),999),IFERROR(FIND("W",T85),999))&lt;MIN(IFERROR(FIND("N",T85),999),IFERROR(FIND("S",T85),999)))</f>
        <v/>
      </c>
      <c r="X85" s="50">
        <f>IF(T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 "),"º"," "),"˚"," "),"'"," "),CHAR(34)," "),"′"," "),"’"," "),"‘"," "),"″"," "),"”"," "),"“"," "),"("," "),")"," "),"["," "),"]"," "),"{"," "),"}"," "),";"," "),"|"," "),"/"," "),"\"," "),":"," "),"="," "),"*"," "),","," "),"N"," "),"S"," "),"E"," "),"W"," "),"_"," ")))</f>
        <v/>
      </c>
      <c r="Y85" s="50">
        <f>IF(X85="","",SUBSTITUTE(SUBSTITUTE(SUBSTITUTE(SUBSTITUTE(SUBSTITUTE(SUBSTITUTE(SUBSTITUTE(SUBSTITUTE(SUBSTITUTE(SUBSTITUTE(SUBSTITUTE(SUBSTITUTE(SUBSTITUTE(X85,"0",""),"1",""),"2",""),"3",""),"4",""),"5",""),"6",""),"7",""),"8",""),"9",""),".",""),"-","")," ",""))</f>
        <v/>
      </c>
      <c r="Z85" s="50">
        <f>IF(X85="",0,LEN(X85)-LEN(SUBSTITUTE(X85," ",""))+1)</f>
        <v/>
      </c>
      <c r="AA85" s="50">
        <f>IF(Z85&lt;1,"",IFERROR(VALUE(SUBSTITUTE(TRIM(MID(SUBSTITUTE(X85," ",REPT(" ",60)),1,60)),".",MID(1/2,2,1))),""))</f>
        <v/>
      </c>
      <c r="AB85" s="50">
        <f>IF(Z85&lt;2,"",IFERROR(VALUE(SUBSTITUTE(TRIM(MID(SUBSTITUTE(X85," ",REPT(" ",60)),61,60)),".",MID(1/2,2,1))),""))</f>
        <v/>
      </c>
      <c r="AC85" s="50">
        <f>IF(Z85&lt;3,"",IFERROR(VALUE(SUBSTITUTE(TRIM(MID(SUBSTITUTE(X85," ",REPT(" ",60)),121,60)),".",MID(1/2,2,1))),""))</f>
        <v/>
      </c>
      <c r="AD85" s="50">
        <f>IF(Z85&lt;4,"",IFERROR(VALUE(SUBSTITUTE(TRIM(MID(SUBSTITUTE(X85," ",REPT(" ",60)),181,60)),".",MID(1/2,2,1))),""))</f>
        <v/>
      </c>
      <c r="AE85" s="50">
        <f>IF(Z85&lt;5,"",IFERROR(VALUE(SUBSTITUTE(TRIM(MID(SUBSTITUTE(X85," ",REPT(" ",60)),241,60)),".",MID(1/2,2,1))),""))</f>
        <v/>
      </c>
      <c r="AF85" s="50">
        <f>IF(Z85&lt;6,"",IFERROR(VALUE(SUBSTITUTE(TRIM(MID(SUBSTITUTE(X85," ",REPT(" ",60)),301,60)),".",MID(1/2,2,1))),""))</f>
        <v/>
      </c>
      <c r="AG85" s="50">
        <f>IFERROR(IF(Z85=2,AA85,IF(Z85=4,IF(AA85&lt;0,-1,1)*(ABS(AA85)+AB85/60),IF(Z85=6,IF(AA85&lt;0,-1,1)*(ABS(AA85)+AB85/60+AC85/3600),""))),"")</f>
        <v/>
      </c>
      <c r="AH85" s="50">
        <f>IFERROR(IF(Z85=2,AB85,IF(Z85=4,IF(AC85&lt;0,-1,1)*(ABS(AC85)+AD85/60),IF(Z85=6,IF(AD85&lt;0,-1,1)*(ABS(AD85)+AE85/60+AF85/3600),""))),"")</f>
        <v/>
      </c>
      <c r="AI85" s="50">
        <f>IF(W85,AH85,AG85)</f>
        <v/>
      </c>
      <c r="AJ85" s="50">
        <f>IF(W85,AG85,AH85)</f>
        <v/>
      </c>
      <c r="AK85" s="50">
        <f>IFERROR(IF(U85=0,AI85,U85*ABS(AI85)),"")</f>
        <v/>
      </c>
      <c r="AL85" s="50">
        <f>IFERROR(IF(V85=0,AJ85,V85*ABS(AJ85)),"")</f>
        <v/>
      </c>
      <c r="AM85" s="50">
        <f>IFERROR(AND(U85=0,V85=0,ABS(AK85)&gt;90,ABS(AK85)&lt;=180,ABS(AL85)&lt;=90),FALSE)</f>
        <v/>
      </c>
      <c r="AN85" s="50">
        <f>IF(AM85,AL85,AK85)</f>
        <v/>
      </c>
      <c r="AO85" s="50">
        <f>IF(AM85,AK85,AL85)</f>
        <v/>
      </c>
      <c r="AP85" s="50">
        <f>IF(R85="","",IF(Y85&lt;&gt;"","Contains words or symbols that aren't part of a coordinate.",IF(NOT(OR(Z85=2,Z85=4,Z85=6)),"Couldn't find a latitude and a longitude ("&amp;Z85&amp;IF(Z85=1," number"," numbers")&amp;" found).",IF(COUNT(AA85:AF85)&lt;&gt;Z85,"Some of the numbers couldn't be read.",IF(OR(AND(Z85=4,OR(AB85&lt;0,AB85&gt;=60,AD85&lt;0,AD85&gt;=60)),AND(Z85=6,OR(AB85&lt;0,AB85&gt;=60,AC85&lt;0,AC85&gt;=60,AE85&lt;0,AE85&gt;=60,AF85&lt;0,AF85&gt;=60))),"Minutes and seconds must be between 0 and 60.",IF(OR(ABS(AN85)&gt;90,ABS(AO85)&gt;180),"Out of range: latitude must be between -90 and 90, and longitude between -180 and 180.",""))))))</f>
        <v/>
      </c>
    </row>
    <row r="86">
      <c r="B86" s="44" t="n"/>
      <c r="C86" s="44" t="n"/>
      <c r="D86" s="45">
        <f>IF(R86="","",IF(AP86&lt;&gt;"","NOT VALID GPS COORDINATES",IF(O86="NO CONNECTION","NO CONNECTION",IF(E86="","NOT FOUND",IF(OR(AM86,AND(AN86=0,AO86=0)),"CONVERTED – PLEASE CHECK","CONVERTED")))))</f>
        <v/>
      </c>
      <c r="E86" s="45">
        <f>IF(OR(O86="",O86="NO CONNECTION"),"",IFERROR(_xlfn.FILTERXML(O86,"//local/territory")&amp;" "&amp;_xlfn.FILTERXML(O86,"//local/mapcode"),IFERROR(_xlfn.FILTERXML(O86,"//international/mapcode"),"")))</f>
        <v/>
      </c>
      <c r="F86" s="46">
        <f>IF(E86="","",IFERROR(_xlfn.FILTERXML(O86,"//local/territory"),""))</f>
        <v/>
      </c>
      <c r="G86" s="46">
        <f>IF(E86="","",IFERROR(_xlfn.FILTERXML(O86,"//local/mapcode"),""))</f>
        <v/>
      </c>
      <c r="H86" s="46">
        <f>IF(E86="","",IFERROR(_xlfn.FILTERXML(O86,"//international/mapcode"),""))</f>
        <v/>
      </c>
      <c r="I86" s="46">
        <f>IF(E86="","",IFERROR(HYPERLINK("https://www.mymapcodes.com/go/?t="&amp;IF(G86&lt;&gt;"",F86,"AAA")&amp;"&amp;ma="&amp;LEFT(IF(G86&lt;&gt;"",G86,H86),FIND(".",IF(G86&lt;&gt;"",G86,H86))-1)&amp;"&amp;mb="&amp;MID(IF(G86&lt;&gt;"",G86,H86),FIND(".",IF(G86&lt;&gt;"",G86,H86))+1,99),"Open on MyMapcodes →"),""))</f>
        <v/>
      </c>
      <c r="J86" s="47">
        <f>IF(OR(R86="",AP86&lt;&gt;""),"",ROUND(AN86,6))</f>
        <v/>
      </c>
      <c r="K86" s="47">
        <f>IF(OR(R86="",AP86&lt;&gt;""),"",ROUND(AO86,6))</f>
        <v/>
      </c>
      <c r="L86" s="48">
        <f>IF(R86="","",IF(AP86&lt;&gt;"",AP86,IF(O86="NO CONNECTION","Excel couldn't reach the mapcode service. Click the REFRESH RESULTS box just above the table.",IF(E86="","The mapcode service didn't return a mapcode for this point.",IF(AM86,"Latitude and longitude seemed to be the wrong way round, so they've been swapped. Please check.",IF(AND(AN86=0,AO86=0),"0, 0 is in the sea off West Africa. Please check this is the location you meant.",IF(W86,"Longitude came first, so the order has been switched.",IF(Z86=6,"Converted from degrees, minutes and seconds.",IF(Z86=4,"Converted from degrees and decimal minutes.","")))))))))</f>
        <v/>
      </c>
      <c r="N86" s="49">
        <f>IF(J86="","",MapcodeAPI&amp;"codes/"&amp;SUBSTITUTE(J86&amp;"",MID(1/2,2,1),".")&amp;","&amp;SUBSTITUTE(K86&amp;"",MID(1/2,2,1),"."))&amp;LEFT($B$13,0)</f>
        <v/>
      </c>
      <c r="O86" s="49">
        <f>IF(N86="","",IFERROR(_xlfn.WEBSERVICE(N86),IF(MapcodeAPIBackup="","NO CONNECTION",IFERROR(_xlfn.WEBSERVICE(MapcodeAPIBackup&amp;MID(N86,LEN(MapcodeAPI)+1,999)),"NO CONNECTION"))))</f>
        <v/>
      </c>
      <c r="P86" t="inlineStr">
        <is>
          <t xml:space="preserve"> </t>
        </is>
      </c>
      <c r="R86" s="50">
        <f>IFERROR(IF(AND(TRIM(B86&amp;"")="",TRIM(C86&amp;"")=""),"",TRIM(IF(ISNUMBER(B86),SUBSTITUTE(B86&amp;"",MID(1/2,2,1),"."),B86&amp;"")&amp;IF(TRIM(C86&amp;"")="",""," | "&amp;IF(ISNUMBER(C86),SUBSTITUTE(C86&amp;"",MID(1/2,2,1),"."),C86&amp;"")))),"(error value)")</f>
        <v/>
      </c>
      <c r="S86" s="50">
        <f>IF(R86="","","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"&amp;IFERROR(IF(AND(LEN(R86)-LEN(SUBSTITUTE(R86,"/",""))=1,ISNUMBER(FIND(" ",TRIM(LEFT(R86,FIND("/",R86)-1))))),LEFT(R86,FIND("/",R86)-1),R86),R86)&amp;" ")," "," "),"﻿"," "),"​"," "),"⁠"," ")," "," ")," "," "),CHAR(9)," "),CHAR(10)," "),CHAR(13)," "),"−","-"),"–","-"),"—","-"),"LATITUDE"," "),"LONGITUDE"," "),"COORDINATES"," "),"COORDS"," "),"NORTH"," N "),"SOUTH"," S "),"EAST"," E "),"WEST"," W "),"DEGREES"," "),"DEG"," "),"GPS"," "),"LONG"," "),"LNG"," "),"LON"," "),"LAT"," ")," AND "," "),"&amp;"," ")&amp;" ")</f>
        <v/>
      </c>
      <c r="T86" s="50">
        <f>IF(S86="","",IF(LEN(S86)-LEN(SUBSTITUTE(S86,".",""))&gt;0,SUBSTITUTE(S86,","," "),IF(LEN(S86)-LEN(SUBSTITUTE(S86,",",""))=3,SUBSTITUTE(SUBSTITUTE(S86,",",";",2),",","."),IF(LEN(S86)-LEN(SUBSTITUTE(S86,",",""))=2,SUBSTITUTE(S86,",","."),SUBSTITUTE(S86,","," ")))))</f>
        <v/>
      </c>
      <c r="U86" s="50">
        <f>IF(ISNUMBER(FIND("S",T86)),-1,IF(ISNUMBER(FIND("N",T86)),1,0))</f>
        <v/>
      </c>
      <c r="V86" s="50">
        <f>IF(ISNUMBER(FIND("W",T86)),-1,IF(ISNUMBER(FIND("E",T86)),1,0))</f>
        <v/>
      </c>
      <c r="W86" s="50">
        <f>AND(MIN(IFERROR(FIND("N",T86),999),IFERROR(FIND("S",T86),999))&lt;999,MIN(IFERROR(FIND("E",T86),999),IFERROR(FIND("W",T86),999))&lt;999,MIN(IFERROR(FIND("E",T86),999),IFERROR(FIND("W",T86),999))&lt;MIN(IFERROR(FIND("N",T86),999),IFERROR(FIND("S",T86),999)))</f>
        <v/>
      </c>
      <c r="X86" s="50">
        <f>IF(T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 "),"º"," "),"˚"," "),"'"," "),CHAR(34)," "),"′"," "),"’"," "),"‘"," "),"″"," "),"”"," "),"“"," "),"("," "),")"," "),"["," "),"]"," "),"{"," "),"}"," "),";"," "),"|"," "),"/"," "),"\"," "),":"," "),"="," "),"*"," "),","," "),"N"," "),"S"," "),"E"," "),"W"," "),"_"," ")))</f>
        <v/>
      </c>
      <c r="Y86" s="50">
        <f>IF(X86="","",SUBSTITUTE(SUBSTITUTE(SUBSTITUTE(SUBSTITUTE(SUBSTITUTE(SUBSTITUTE(SUBSTITUTE(SUBSTITUTE(SUBSTITUTE(SUBSTITUTE(SUBSTITUTE(SUBSTITUTE(SUBSTITUTE(X86,"0",""),"1",""),"2",""),"3",""),"4",""),"5",""),"6",""),"7",""),"8",""),"9",""),".",""),"-","")," ",""))</f>
        <v/>
      </c>
      <c r="Z86" s="50">
        <f>IF(X86="",0,LEN(X86)-LEN(SUBSTITUTE(X86," ",""))+1)</f>
        <v/>
      </c>
      <c r="AA86" s="50">
        <f>IF(Z86&lt;1,"",IFERROR(VALUE(SUBSTITUTE(TRIM(MID(SUBSTITUTE(X86," ",REPT(" ",60)),1,60)),".",MID(1/2,2,1))),""))</f>
        <v/>
      </c>
      <c r="AB86" s="50">
        <f>IF(Z86&lt;2,"",IFERROR(VALUE(SUBSTITUTE(TRIM(MID(SUBSTITUTE(X86," ",REPT(" ",60)),61,60)),".",MID(1/2,2,1))),""))</f>
        <v/>
      </c>
      <c r="AC86" s="50">
        <f>IF(Z86&lt;3,"",IFERROR(VALUE(SUBSTITUTE(TRIM(MID(SUBSTITUTE(X86," ",REPT(" ",60)),121,60)),".",MID(1/2,2,1))),""))</f>
        <v/>
      </c>
      <c r="AD86" s="50">
        <f>IF(Z86&lt;4,"",IFERROR(VALUE(SUBSTITUTE(TRIM(MID(SUBSTITUTE(X86," ",REPT(" ",60)),181,60)),".",MID(1/2,2,1))),""))</f>
        <v/>
      </c>
      <c r="AE86" s="50">
        <f>IF(Z86&lt;5,"",IFERROR(VALUE(SUBSTITUTE(TRIM(MID(SUBSTITUTE(X86," ",REPT(" ",60)),241,60)),".",MID(1/2,2,1))),""))</f>
        <v/>
      </c>
      <c r="AF86" s="50">
        <f>IF(Z86&lt;6,"",IFERROR(VALUE(SUBSTITUTE(TRIM(MID(SUBSTITUTE(X86," ",REPT(" ",60)),301,60)),".",MID(1/2,2,1))),""))</f>
        <v/>
      </c>
      <c r="AG86" s="50">
        <f>IFERROR(IF(Z86=2,AA86,IF(Z86=4,IF(AA86&lt;0,-1,1)*(ABS(AA86)+AB86/60),IF(Z86=6,IF(AA86&lt;0,-1,1)*(ABS(AA86)+AB86/60+AC86/3600),""))),"")</f>
        <v/>
      </c>
      <c r="AH86" s="50">
        <f>IFERROR(IF(Z86=2,AB86,IF(Z86=4,IF(AC86&lt;0,-1,1)*(ABS(AC86)+AD86/60),IF(Z86=6,IF(AD86&lt;0,-1,1)*(ABS(AD86)+AE86/60+AF86/3600),""))),"")</f>
        <v/>
      </c>
      <c r="AI86" s="50">
        <f>IF(W86,AH86,AG86)</f>
        <v/>
      </c>
      <c r="AJ86" s="50">
        <f>IF(W86,AG86,AH86)</f>
        <v/>
      </c>
      <c r="AK86" s="50">
        <f>IFERROR(IF(U86=0,AI86,U86*ABS(AI86)),"")</f>
        <v/>
      </c>
      <c r="AL86" s="50">
        <f>IFERROR(IF(V86=0,AJ86,V86*ABS(AJ86)),"")</f>
        <v/>
      </c>
      <c r="AM86" s="50">
        <f>IFERROR(AND(U86=0,V86=0,ABS(AK86)&gt;90,ABS(AK86)&lt;=180,ABS(AL86)&lt;=90),FALSE)</f>
        <v/>
      </c>
      <c r="AN86" s="50">
        <f>IF(AM86,AL86,AK86)</f>
        <v/>
      </c>
      <c r="AO86" s="50">
        <f>IF(AM86,AK86,AL86)</f>
        <v/>
      </c>
      <c r="AP86" s="50">
        <f>IF(R86="","",IF(Y86&lt;&gt;"","Contains words or symbols that aren't part of a coordinate.",IF(NOT(OR(Z86=2,Z86=4,Z86=6)),"Couldn't find a latitude and a longitude ("&amp;Z86&amp;IF(Z86=1," number"," numbers")&amp;" found).",IF(COUNT(AA86:AF86)&lt;&gt;Z86,"Some of the numbers couldn't be read.",IF(OR(AND(Z86=4,OR(AB86&lt;0,AB86&gt;=60,AD86&lt;0,AD86&gt;=60)),AND(Z86=6,OR(AB86&lt;0,AB86&gt;=60,AC86&lt;0,AC86&gt;=60,AE86&lt;0,AE86&gt;=60,AF86&lt;0,AF86&gt;=60))),"Minutes and seconds must be between 0 and 60.",IF(OR(ABS(AN86)&gt;90,ABS(AO86)&gt;180),"Out of range: latitude must be between -90 and 90, and longitude between -180 and 180.",""))))))</f>
        <v/>
      </c>
    </row>
    <row r="87">
      <c r="B87" s="44" t="n"/>
      <c r="C87" s="44" t="n"/>
      <c r="D87" s="45">
        <f>IF(R87="","",IF(AP87&lt;&gt;"","NOT VALID GPS COORDINATES",IF(O87="NO CONNECTION","NO CONNECTION",IF(E87="","NOT FOUND",IF(OR(AM87,AND(AN87=0,AO87=0)),"CONVERTED – PLEASE CHECK","CONVERTED")))))</f>
        <v/>
      </c>
      <c r="E87" s="45">
        <f>IF(OR(O87="",O87="NO CONNECTION"),"",IFERROR(_xlfn.FILTERXML(O87,"//local/territory")&amp;" "&amp;_xlfn.FILTERXML(O87,"//local/mapcode"),IFERROR(_xlfn.FILTERXML(O87,"//international/mapcode"),"")))</f>
        <v/>
      </c>
      <c r="F87" s="46">
        <f>IF(E87="","",IFERROR(_xlfn.FILTERXML(O87,"//local/territory"),""))</f>
        <v/>
      </c>
      <c r="G87" s="46">
        <f>IF(E87="","",IFERROR(_xlfn.FILTERXML(O87,"//local/mapcode"),""))</f>
        <v/>
      </c>
      <c r="H87" s="46">
        <f>IF(E87="","",IFERROR(_xlfn.FILTERXML(O87,"//international/mapcode"),""))</f>
        <v/>
      </c>
      <c r="I87" s="46">
        <f>IF(E87="","",IFERROR(HYPERLINK("https://www.mymapcodes.com/go/?t="&amp;IF(G87&lt;&gt;"",F87,"AAA")&amp;"&amp;ma="&amp;LEFT(IF(G87&lt;&gt;"",G87,H87),FIND(".",IF(G87&lt;&gt;"",G87,H87))-1)&amp;"&amp;mb="&amp;MID(IF(G87&lt;&gt;"",G87,H87),FIND(".",IF(G87&lt;&gt;"",G87,H87))+1,99),"Open on MyMapcodes →"),""))</f>
        <v/>
      </c>
      <c r="J87" s="47">
        <f>IF(OR(R87="",AP87&lt;&gt;""),"",ROUND(AN87,6))</f>
        <v/>
      </c>
      <c r="K87" s="47">
        <f>IF(OR(R87="",AP87&lt;&gt;""),"",ROUND(AO87,6))</f>
        <v/>
      </c>
      <c r="L87" s="48">
        <f>IF(R87="","",IF(AP87&lt;&gt;"",AP87,IF(O87="NO CONNECTION","Excel couldn't reach the mapcode service. Click the REFRESH RESULTS box just above the table.",IF(E87="","The mapcode service didn't return a mapcode for this point.",IF(AM87,"Latitude and longitude seemed to be the wrong way round, so they've been swapped. Please check.",IF(AND(AN87=0,AO87=0),"0, 0 is in the sea off West Africa. Please check this is the location you meant.",IF(W87,"Longitude came first, so the order has been switched.",IF(Z87=6,"Converted from degrees, minutes and seconds.",IF(Z87=4,"Converted from degrees and decimal minutes.","")))))))))</f>
        <v/>
      </c>
      <c r="N87" s="49">
        <f>IF(J87="","",MapcodeAPI&amp;"codes/"&amp;SUBSTITUTE(J87&amp;"",MID(1/2,2,1),".")&amp;","&amp;SUBSTITUTE(K87&amp;"",MID(1/2,2,1),"."))&amp;LEFT($B$13,0)</f>
        <v/>
      </c>
      <c r="O87" s="49">
        <f>IF(N87="","",IFERROR(_xlfn.WEBSERVICE(N87),IF(MapcodeAPIBackup="","NO CONNECTION",IFERROR(_xlfn.WEBSERVICE(MapcodeAPIBackup&amp;MID(N87,LEN(MapcodeAPI)+1,999)),"NO CONNECTION"))))</f>
        <v/>
      </c>
      <c r="P87" t="inlineStr">
        <is>
          <t xml:space="preserve"> </t>
        </is>
      </c>
      <c r="R87" s="50">
        <f>IFERROR(IF(AND(TRIM(B87&amp;"")="",TRIM(C87&amp;"")=""),"",TRIM(IF(ISNUMBER(B87),SUBSTITUTE(B87&amp;"",MID(1/2,2,1),"."),B87&amp;"")&amp;IF(TRIM(C87&amp;"")="",""," | "&amp;IF(ISNUMBER(C87),SUBSTITUTE(C87&amp;"",MID(1/2,2,1),"."),C87&amp;"")))),"(error value)")</f>
        <v/>
      </c>
      <c r="S87" s="50">
        <f>IF(R87="","","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"&amp;IFERROR(IF(AND(LEN(R87)-LEN(SUBSTITUTE(R87,"/",""))=1,ISNUMBER(FIND(" ",TRIM(LEFT(R87,FIND("/",R87)-1))))),LEFT(R87,FIND("/",R87)-1),R87),R87)&amp;" ")," "," "),"﻿"," "),"​"," "),"⁠"," ")," "," ")," "," "),CHAR(9)," "),CHAR(10)," "),CHAR(13)," "),"−","-"),"–","-"),"—","-"),"LATITUDE"," "),"LONGITUDE"," "),"COORDINATES"," "),"COORDS"," "),"NORTH"," N "),"SOUTH"," S "),"EAST"," E "),"WEST"," W "),"DEGREES"," "),"DEG"," "),"GPS"," "),"LONG"," "),"LNG"," "),"LON"," "),"LAT"," ")," AND "," "),"&amp;"," ")&amp;" ")</f>
        <v/>
      </c>
      <c r="T87" s="50">
        <f>IF(S87="","",IF(LEN(S87)-LEN(SUBSTITUTE(S87,".",""))&gt;0,SUBSTITUTE(S87,","," "),IF(LEN(S87)-LEN(SUBSTITUTE(S87,",",""))=3,SUBSTITUTE(SUBSTITUTE(S87,",",";",2),",","."),IF(LEN(S87)-LEN(SUBSTITUTE(S87,",",""))=2,SUBSTITUTE(S87,",","."),SUBSTITUTE(S87,","," ")))))</f>
        <v/>
      </c>
      <c r="U87" s="50">
        <f>IF(ISNUMBER(FIND("S",T87)),-1,IF(ISNUMBER(FIND("N",T87)),1,0))</f>
        <v/>
      </c>
      <c r="V87" s="50">
        <f>IF(ISNUMBER(FIND("W",T87)),-1,IF(ISNUMBER(FIND("E",T87)),1,0))</f>
        <v/>
      </c>
      <c r="W87" s="50">
        <f>AND(MIN(IFERROR(FIND("N",T87),999),IFERROR(FIND("S",T87),999))&lt;999,MIN(IFERROR(FIND("E",T87),999),IFERROR(FIND("W",T87),999))&lt;999,MIN(IFERROR(FIND("E",T87),999),IFERROR(FIND("W",T87),999))&lt;MIN(IFERROR(FIND("N",T87),999),IFERROR(FIND("S",T87),999)))</f>
        <v/>
      </c>
      <c r="X87" s="50">
        <f>IF(T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 "),"º"," "),"˚"," "),"'"," "),CHAR(34)," "),"′"," "),"’"," "),"‘"," "),"″"," "),"”"," "),"“"," "),"("," "),")"," "),"["," "),"]"," "),"{"," "),"}"," "),";"," "),"|"," "),"/"," "),"\"," "),":"," "),"="," "),"*"," "),","," "),"N"," "),"S"," "),"E"," "),"W"," "),"_"," ")))</f>
        <v/>
      </c>
      <c r="Y87" s="50">
        <f>IF(X87="","",SUBSTITUTE(SUBSTITUTE(SUBSTITUTE(SUBSTITUTE(SUBSTITUTE(SUBSTITUTE(SUBSTITUTE(SUBSTITUTE(SUBSTITUTE(SUBSTITUTE(SUBSTITUTE(SUBSTITUTE(SUBSTITUTE(X87,"0",""),"1",""),"2",""),"3",""),"4",""),"5",""),"6",""),"7",""),"8",""),"9",""),".",""),"-","")," ",""))</f>
        <v/>
      </c>
      <c r="Z87" s="50">
        <f>IF(X87="",0,LEN(X87)-LEN(SUBSTITUTE(X87," ",""))+1)</f>
        <v/>
      </c>
      <c r="AA87" s="50">
        <f>IF(Z87&lt;1,"",IFERROR(VALUE(SUBSTITUTE(TRIM(MID(SUBSTITUTE(X87," ",REPT(" ",60)),1,60)),".",MID(1/2,2,1))),""))</f>
        <v/>
      </c>
      <c r="AB87" s="50">
        <f>IF(Z87&lt;2,"",IFERROR(VALUE(SUBSTITUTE(TRIM(MID(SUBSTITUTE(X87," ",REPT(" ",60)),61,60)),".",MID(1/2,2,1))),""))</f>
        <v/>
      </c>
      <c r="AC87" s="50">
        <f>IF(Z87&lt;3,"",IFERROR(VALUE(SUBSTITUTE(TRIM(MID(SUBSTITUTE(X87," ",REPT(" ",60)),121,60)),".",MID(1/2,2,1))),""))</f>
        <v/>
      </c>
      <c r="AD87" s="50">
        <f>IF(Z87&lt;4,"",IFERROR(VALUE(SUBSTITUTE(TRIM(MID(SUBSTITUTE(X87," ",REPT(" ",60)),181,60)),".",MID(1/2,2,1))),""))</f>
        <v/>
      </c>
      <c r="AE87" s="50">
        <f>IF(Z87&lt;5,"",IFERROR(VALUE(SUBSTITUTE(TRIM(MID(SUBSTITUTE(X87," ",REPT(" ",60)),241,60)),".",MID(1/2,2,1))),""))</f>
        <v/>
      </c>
      <c r="AF87" s="50">
        <f>IF(Z87&lt;6,"",IFERROR(VALUE(SUBSTITUTE(TRIM(MID(SUBSTITUTE(X87," ",REPT(" ",60)),301,60)),".",MID(1/2,2,1))),""))</f>
        <v/>
      </c>
      <c r="AG87" s="50">
        <f>IFERROR(IF(Z87=2,AA87,IF(Z87=4,IF(AA87&lt;0,-1,1)*(ABS(AA87)+AB87/60),IF(Z87=6,IF(AA87&lt;0,-1,1)*(ABS(AA87)+AB87/60+AC87/3600),""))),"")</f>
        <v/>
      </c>
      <c r="AH87" s="50">
        <f>IFERROR(IF(Z87=2,AB87,IF(Z87=4,IF(AC87&lt;0,-1,1)*(ABS(AC87)+AD87/60),IF(Z87=6,IF(AD87&lt;0,-1,1)*(ABS(AD87)+AE87/60+AF87/3600),""))),"")</f>
        <v/>
      </c>
      <c r="AI87" s="50">
        <f>IF(W87,AH87,AG87)</f>
        <v/>
      </c>
      <c r="AJ87" s="50">
        <f>IF(W87,AG87,AH87)</f>
        <v/>
      </c>
      <c r="AK87" s="50">
        <f>IFERROR(IF(U87=0,AI87,U87*ABS(AI87)),"")</f>
        <v/>
      </c>
      <c r="AL87" s="50">
        <f>IFERROR(IF(V87=0,AJ87,V87*ABS(AJ87)),"")</f>
        <v/>
      </c>
      <c r="AM87" s="50">
        <f>IFERROR(AND(U87=0,V87=0,ABS(AK87)&gt;90,ABS(AK87)&lt;=180,ABS(AL87)&lt;=90),FALSE)</f>
        <v/>
      </c>
      <c r="AN87" s="50">
        <f>IF(AM87,AL87,AK87)</f>
        <v/>
      </c>
      <c r="AO87" s="50">
        <f>IF(AM87,AK87,AL87)</f>
        <v/>
      </c>
      <c r="AP87" s="50">
        <f>IF(R87="","",IF(Y87&lt;&gt;"","Contains words or symbols that aren't part of a coordinate.",IF(NOT(OR(Z87=2,Z87=4,Z87=6)),"Couldn't find a latitude and a longitude ("&amp;Z87&amp;IF(Z87=1," number"," numbers")&amp;" found).",IF(COUNT(AA87:AF87)&lt;&gt;Z87,"Some of the numbers couldn't be read.",IF(OR(AND(Z87=4,OR(AB87&lt;0,AB87&gt;=60,AD87&lt;0,AD87&gt;=60)),AND(Z87=6,OR(AB87&lt;0,AB87&gt;=60,AC87&lt;0,AC87&gt;=60,AE87&lt;0,AE87&gt;=60,AF87&lt;0,AF87&gt;=60))),"Minutes and seconds must be between 0 and 60.",IF(OR(ABS(AN87)&gt;90,ABS(AO87)&gt;180),"Out of range: latitude must be between -90 and 90, and longitude between -180 and 180.",""))))))</f>
        <v/>
      </c>
    </row>
    <row r="88">
      <c r="B88" s="44" t="n"/>
      <c r="C88" s="44" t="n"/>
      <c r="D88" s="45">
        <f>IF(R88="","",IF(AP88&lt;&gt;"","NOT VALID GPS COORDINATES",IF(O88="NO CONNECTION","NO CONNECTION",IF(E88="","NOT FOUND",IF(OR(AM88,AND(AN88=0,AO88=0)),"CONVERTED – PLEASE CHECK","CONVERTED")))))</f>
        <v/>
      </c>
      <c r="E88" s="45">
        <f>IF(OR(O88="",O88="NO CONNECTION"),"",IFERROR(_xlfn.FILTERXML(O88,"//local/territory")&amp;" "&amp;_xlfn.FILTERXML(O88,"//local/mapcode"),IFERROR(_xlfn.FILTERXML(O88,"//international/mapcode"),"")))</f>
        <v/>
      </c>
      <c r="F88" s="46">
        <f>IF(E88="","",IFERROR(_xlfn.FILTERXML(O88,"//local/territory"),""))</f>
        <v/>
      </c>
      <c r="G88" s="46">
        <f>IF(E88="","",IFERROR(_xlfn.FILTERXML(O88,"//local/mapcode"),""))</f>
        <v/>
      </c>
      <c r="H88" s="46">
        <f>IF(E88="","",IFERROR(_xlfn.FILTERXML(O88,"//international/mapcode"),""))</f>
        <v/>
      </c>
      <c r="I88" s="46">
        <f>IF(E88="","",IFERROR(HYPERLINK("https://www.mymapcodes.com/go/?t="&amp;IF(G88&lt;&gt;"",F88,"AAA")&amp;"&amp;ma="&amp;LEFT(IF(G88&lt;&gt;"",G88,H88),FIND(".",IF(G88&lt;&gt;"",G88,H88))-1)&amp;"&amp;mb="&amp;MID(IF(G88&lt;&gt;"",G88,H88),FIND(".",IF(G88&lt;&gt;"",G88,H88))+1,99),"Open on MyMapcodes →"),""))</f>
        <v/>
      </c>
      <c r="J88" s="47">
        <f>IF(OR(R88="",AP88&lt;&gt;""),"",ROUND(AN88,6))</f>
        <v/>
      </c>
      <c r="K88" s="47">
        <f>IF(OR(R88="",AP88&lt;&gt;""),"",ROUND(AO88,6))</f>
        <v/>
      </c>
      <c r="L88" s="48">
        <f>IF(R88="","",IF(AP88&lt;&gt;"",AP88,IF(O88="NO CONNECTION","Excel couldn't reach the mapcode service. Click the REFRESH RESULTS box just above the table.",IF(E88="","The mapcode service didn't return a mapcode for this point.",IF(AM88,"Latitude and longitude seemed to be the wrong way round, so they've been swapped. Please check.",IF(AND(AN88=0,AO88=0),"0, 0 is in the sea off West Africa. Please check this is the location you meant.",IF(W88,"Longitude came first, so the order has been switched.",IF(Z88=6,"Converted from degrees, minutes and seconds.",IF(Z88=4,"Converted from degrees and decimal minutes.","")))))))))</f>
        <v/>
      </c>
      <c r="N88" s="49">
        <f>IF(J88="","",MapcodeAPI&amp;"codes/"&amp;SUBSTITUTE(J88&amp;"",MID(1/2,2,1),".")&amp;","&amp;SUBSTITUTE(K88&amp;"",MID(1/2,2,1),"."))&amp;LEFT($B$13,0)</f>
        <v/>
      </c>
      <c r="O88" s="49">
        <f>IF(N88="","",IFERROR(_xlfn.WEBSERVICE(N88),IF(MapcodeAPIBackup="","NO CONNECTION",IFERROR(_xlfn.WEBSERVICE(MapcodeAPIBackup&amp;MID(N88,LEN(MapcodeAPI)+1,999)),"NO CONNECTION"))))</f>
        <v/>
      </c>
      <c r="P88" t="inlineStr">
        <is>
          <t xml:space="preserve"> </t>
        </is>
      </c>
      <c r="R88" s="50">
        <f>IFERROR(IF(AND(TRIM(B88&amp;"")="",TRIM(C88&amp;"")=""),"",TRIM(IF(ISNUMBER(B88),SUBSTITUTE(B88&amp;"",MID(1/2,2,1),"."),B88&amp;"")&amp;IF(TRIM(C88&amp;"")="",""," | "&amp;IF(ISNUMBER(C88),SUBSTITUTE(C88&amp;"",MID(1/2,2,1),"."),C88&amp;"")))),"(error value)")</f>
        <v/>
      </c>
      <c r="S88" s="50">
        <f>IF(R88="","","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"&amp;IFERROR(IF(AND(LEN(R88)-LEN(SUBSTITUTE(R88,"/",""))=1,ISNUMBER(FIND(" ",TRIM(LEFT(R88,FIND("/",R88)-1))))),LEFT(R88,FIND("/",R88)-1),R88),R88)&amp;" ")," "," "),"﻿"," "),"​"," "),"⁠"," ")," "," ")," "," "),CHAR(9)," "),CHAR(10)," "),CHAR(13)," "),"−","-"),"–","-"),"—","-"),"LATITUDE"," "),"LONGITUDE"," "),"COORDINATES"," "),"COORDS"," "),"NORTH"," N "),"SOUTH"," S "),"EAST"," E "),"WEST"," W "),"DEGREES"," "),"DEG"," "),"GPS"," "),"LONG"," "),"LNG"," "),"LON"," "),"LAT"," ")," AND "," "),"&amp;"," ")&amp;" ")</f>
        <v/>
      </c>
      <c r="T88" s="50">
        <f>IF(S88="","",IF(LEN(S88)-LEN(SUBSTITUTE(S88,".",""))&gt;0,SUBSTITUTE(S88,","," "),IF(LEN(S88)-LEN(SUBSTITUTE(S88,",",""))=3,SUBSTITUTE(SUBSTITUTE(S88,",",";",2),",","."),IF(LEN(S88)-LEN(SUBSTITUTE(S88,",",""))=2,SUBSTITUTE(S88,",","."),SUBSTITUTE(S88,","," ")))))</f>
        <v/>
      </c>
      <c r="U88" s="50">
        <f>IF(ISNUMBER(FIND("S",T88)),-1,IF(ISNUMBER(FIND("N",T88)),1,0))</f>
        <v/>
      </c>
      <c r="V88" s="50">
        <f>IF(ISNUMBER(FIND("W",T88)),-1,IF(ISNUMBER(FIND("E",T88)),1,0))</f>
        <v/>
      </c>
      <c r="W88" s="50">
        <f>AND(MIN(IFERROR(FIND("N",T88),999),IFERROR(FIND("S",T88),999))&lt;999,MIN(IFERROR(FIND("E",T88),999),IFERROR(FIND("W",T88),999))&lt;999,MIN(IFERROR(FIND("E",T88),999),IFERROR(FIND("W",T88),999))&lt;MIN(IFERROR(FIND("N",T88),999),IFERROR(FIND("S",T88),999)))</f>
        <v/>
      </c>
      <c r="X88" s="50">
        <f>IF(T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 "),"º"," "),"˚"," "),"'"," "),CHAR(34)," "),"′"," "),"’"," "),"‘"," "),"″"," "),"”"," "),"“"," "),"("," "),")"," "),"["," "),"]"," "),"{"," "),"}"," "),";"," "),"|"," "),"/"," "),"\"," "),":"," "),"="," "),"*"," "),","," "),"N"," "),"S"," "),"E"," "),"W"," "),"_"," ")))</f>
        <v/>
      </c>
      <c r="Y88" s="50">
        <f>IF(X88="","",SUBSTITUTE(SUBSTITUTE(SUBSTITUTE(SUBSTITUTE(SUBSTITUTE(SUBSTITUTE(SUBSTITUTE(SUBSTITUTE(SUBSTITUTE(SUBSTITUTE(SUBSTITUTE(SUBSTITUTE(SUBSTITUTE(X88,"0",""),"1",""),"2",""),"3",""),"4",""),"5",""),"6",""),"7",""),"8",""),"9",""),".",""),"-","")," ",""))</f>
        <v/>
      </c>
      <c r="Z88" s="50">
        <f>IF(X88="",0,LEN(X88)-LEN(SUBSTITUTE(X88," ",""))+1)</f>
        <v/>
      </c>
      <c r="AA88" s="50">
        <f>IF(Z88&lt;1,"",IFERROR(VALUE(SUBSTITUTE(TRIM(MID(SUBSTITUTE(X88," ",REPT(" ",60)),1,60)),".",MID(1/2,2,1))),""))</f>
        <v/>
      </c>
      <c r="AB88" s="50">
        <f>IF(Z88&lt;2,"",IFERROR(VALUE(SUBSTITUTE(TRIM(MID(SUBSTITUTE(X88," ",REPT(" ",60)),61,60)),".",MID(1/2,2,1))),""))</f>
        <v/>
      </c>
      <c r="AC88" s="50">
        <f>IF(Z88&lt;3,"",IFERROR(VALUE(SUBSTITUTE(TRIM(MID(SUBSTITUTE(X88," ",REPT(" ",60)),121,60)),".",MID(1/2,2,1))),""))</f>
        <v/>
      </c>
      <c r="AD88" s="50">
        <f>IF(Z88&lt;4,"",IFERROR(VALUE(SUBSTITUTE(TRIM(MID(SUBSTITUTE(X88," ",REPT(" ",60)),181,60)),".",MID(1/2,2,1))),""))</f>
        <v/>
      </c>
      <c r="AE88" s="50">
        <f>IF(Z88&lt;5,"",IFERROR(VALUE(SUBSTITUTE(TRIM(MID(SUBSTITUTE(X88," ",REPT(" ",60)),241,60)),".",MID(1/2,2,1))),""))</f>
        <v/>
      </c>
      <c r="AF88" s="50">
        <f>IF(Z88&lt;6,"",IFERROR(VALUE(SUBSTITUTE(TRIM(MID(SUBSTITUTE(X88," ",REPT(" ",60)),301,60)),".",MID(1/2,2,1))),""))</f>
        <v/>
      </c>
      <c r="AG88" s="50">
        <f>IFERROR(IF(Z88=2,AA88,IF(Z88=4,IF(AA88&lt;0,-1,1)*(ABS(AA88)+AB88/60),IF(Z88=6,IF(AA88&lt;0,-1,1)*(ABS(AA88)+AB88/60+AC88/3600),""))),"")</f>
        <v/>
      </c>
      <c r="AH88" s="50">
        <f>IFERROR(IF(Z88=2,AB88,IF(Z88=4,IF(AC88&lt;0,-1,1)*(ABS(AC88)+AD88/60),IF(Z88=6,IF(AD88&lt;0,-1,1)*(ABS(AD88)+AE88/60+AF88/3600),""))),"")</f>
        <v/>
      </c>
      <c r="AI88" s="50">
        <f>IF(W88,AH88,AG88)</f>
        <v/>
      </c>
      <c r="AJ88" s="50">
        <f>IF(W88,AG88,AH88)</f>
        <v/>
      </c>
      <c r="AK88" s="50">
        <f>IFERROR(IF(U88=0,AI88,U88*ABS(AI88)),"")</f>
        <v/>
      </c>
      <c r="AL88" s="50">
        <f>IFERROR(IF(V88=0,AJ88,V88*ABS(AJ88)),"")</f>
        <v/>
      </c>
      <c r="AM88" s="50">
        <f>IFERROR(AND(U88=0,V88=0,ABS(AK88)&gt;90,ABS(AK88)&lt;=180,ABS(AL88)&lt;=90),FALSE)</f>
        <v/>
      </c>
      <c r="AN88" s="50">
        <f>IF(AM88,AL88,AK88)</f>
        <v/>
      </c>
      <c r="AO88" s="50">
        <f>IF(AM88,AK88,AL88)</f>
        <v/>
      </c>
      <c r="AP88" s="50">
        <f>IF(R88="","",IF(Y88&lt;&gt;"","Contains words or symbols that aren't part of a coordinate.",IF(NOT(OR(Z88=2,Z88=4,Z88=6)),"Couldn't find a latitude and a longitude ("&amp;Z88&amp;IF(Z88=1," number"," numbers")&amp;" found).",IF(COUNT(AA88:AF88)&lt;&gt;Z88,"Some of the numbers couldn't be read.",IF(OR(AND(Z88=4,OR(AB88&lt;0,AB88&gt;=60,AD88&lt;0,AD88&gt;=60)),AND(Z88=6,OR(AB88&lt;0,AB88&gt;=60,AC88&lt;0,AC88&gt;=60,AE88&lt;0,AE88&gt;=60,AF88&lt;0,AF88&gt;=60))),"Minutes and seconds must be between 0 and 60.",IF(OR(ABS(AN88)&gt;90,ABS(AO88)&gt;180),"Out of range: latitude must be between -90 and 90, and longitude between -180 and 180.",""))))))</f>
        <v/>
      </c>
    </row>
    <row r="89">
      <c r="B89" s="44" t="n"/>
      <c r="C89" s="44" t="n"/>
      <c r="D89" s="45">
        <f>IF(R89="","",IF(AP89&lt;&gt;"","NOT VALID GPS COORDINATES",IF(O89="NO CONNECTION","NO CONNECTION",IF(E89="","NOT FOUND",IF(OR(AM89,AND(AN89=0,AO89=0)),"CONVERTED – PLEASE CHECK","CONVERTED")))))</f>
        <v/>
      </c>
      <c r="E89" s="45">
        <f>IF(OR(O89="",O89="NO CONNECTION"),"",IFERROR(_xlfn.FILTERXML(O89,"//local/territory")&amp;" "&amp;_xlfn.FILTERXML(O89,"//local/mapcode"),IFERROR(_xlfn.FILTERXML(O89,"//international/mapcode"),"")))</f>
        <v/>
      </c>
      <c r="F89" s="46">
        <f>IF(E89="","",IFERROR(_xlfn.FILTERXML(O89,"//local/territory"),""))</f>
        <v/>
      </c>
      <c r="G89" s="46">
        <f>IF(E89="","",IFERROR(_xlfn.FILTERXML(O89,"//local/mapcode"),""))</f>
        <v/>
      </c>
      <c r="H89" s="46">
        <f>IF(E89="","",IFERROR(_xlfn.FILTERXML(O89,"//international/mapcode"),""))</f>
        <v/>
      </c>
      <c r="I89" s="46">
        <f>IF(E89="","",IFERROR(HYPERLINK("https://www.mymapcodes.com/go/?t="&amp;IF(G89&lt;&gt;"",F89,"AAA")&amp;"&amp;ma="&amp;LEFT(IF(G89&lt;&gt;"",G89,H89),FIND(".",IF(G89&lt;&gt;"",G89,H89))-1)&amp;"&amp;mb="&amp;MID(IF(G89&lt;&gt;"",G89,H89),FIND(".",IF(G89&lt;&gt;"",G89,H89))+1,99),"Open on MyMapcodes →"),""))</f>
        <v/>
      </c>
      <c r="J89" s="47">
        <f>IF(OR(R89="",AP89&lt;&gt;""),"",ROUND(AN89,6))</f>
        <v/>
      </c>
      <c r="K89" s="47">
        <f>IF(OR(R89="",AP89&lt;&gt;""),"",ROUND(AO89,6))</f>
        <v/>
      </c>
      <c r="L89" s="48">
        <f>IF(R89="","",IF(AP89&lt;&gt;"",AP89,IF(O89="NO CONNECTION","Excel couldn't reach the mapcode service. Click the REFRESH RESULTS box just above the table.",IF(E89="","The mapcode service didn't return a mapcode for this point.",IF(AM89,"Latitude and longitude seemed to be the wrong way round, so they've been swapped. Please check.",IF(AND(AN89=0,AO89=0),"0, 0 is in the sea off West Africa. Please check this is the location you meant.",IF(W89,"Longitude came first, so the order has been switched.",IF(Z89=6,"Converted from degrees, minutes and seconds.",IF(Z89=4,"Converted from degrees and decimal minutes.","")))))))))</f>
        <v/>
      </c>
      <c r="N89" s="49">
        <f>IF(J89="","",MapcodeAPI&amp;"codes/"&amp;SUBSTITUTE(J89&amp;"",MID(1/2,2,1),".")&amp;","&amp;SUBSTITUTE(K89&amp;"",MID(1/2,2,1),"."))&amp;LEFT($B$13,0)</f>
        <v/>
      </c>
      <c r="O89" s="49">
        <f>IF(N89="","",IFERROR(_xlfn.WEBSERVICE(N89),IF(MapcodeAPIBackup="","NO CONNECTION",IFERROR(_xlfn.WEBSERVICE(MapcodeAPIBackup&amp;MID(N89,LEN(MapcodeAPI)+1,999)),"NO CONNECTION"))))</f>
        <v/>
      </c>
      <c r="P89" t="inlineStr">
        <is>
          <t xml:space="preserve"> </t>
        </is>
      </c>
      <c r="R89" s="50">
        <f>IFERROR(IF(AND(TRIM(B89&amp;"")="",TRIM(C89&amp;"")=""),"",TRIM(IF(ISNUMBER(B89),SUBSTITUTE(B89&amp;"",MID(1/2,2,1),"."),B89&amp;"")&amp;IF(TRIM(C89&amp;"")="",""," | "&amp;IF(ISNUMBER(C89),SUBSTITUTE(C89&amp;"",MID(1/2,2,1),"."),C89&amp;"")))),"(error value)")</f>
        <v/>
      </c>
      <c r="S89" s="50">
        <f>IF(R89="","","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"&amp;IFERROR(IF(AND(LEN(R89)-LEN(SUBSTITUTE(R89,"/",""))=1,ISNUMBER(FIND(" ",TRIM(LEFT(R89,FIND("/",R89)-1))))),LEFT(R89,FIND("/",R89)-1),R89),R89)&amp;" ")," "," "),"﻿"," "),"​"," "),"⁠"," ")," "," ")," "," "),CHAR(9)," "),CHAR(10)," "),CHAR(13)," "),"−","-"),"–","-"),"—","-"),"LATITUDE"," "),"LONGITUDE"," "),"COORDINATES"," "),"COORDS"," "),"NORTH"," N "),"SOUTH"," S "),"EAST"," E "),"WEST"," W "),"DEGREES"," "),"DEG"," "),"GPS"," "),"LONG"," "),"LNG"," "),"LON"," "),"LAT"," ")," AND "," "),"&amp;"," ")&amp;" ")</f>
        <v/>
      </c>
      <c r="T89" s="50">
        <f>IF(S89="","",IF(LEN(S89)-LEN(SUBSTITUTE(S89,".",""))&gt;0,SUBSTITUTE(S89,","," "),IF(LEN(S89)-LEN(SUBSTITUTE(S89,",",""))=3,SUBSTITUTE(SUBSTITUTE(S89,",",";",2),",","."),IF(LEN(S89)-LEN(SUBSTITUTE(S89,",",""))=2,SUBSTITUTE(S89,",","."),SUBSTITUTE(S89,","," ")))))</f>
        <v/>
      </c>
      <c r="U89" s="50">
        <f>IF(ISNUMBER(FIND("S",T89)),-1,IF(ISNUMBER(FIND("N",T89)),1,0))</f>
        <v/>
      </c>
      <c r="V89" s="50">
        <f>IF(ISNUMBER(FIND("W",T89)),-1,IF(ISNUMBER(FIND("E",T89)),1,0))</f>
        <v/>
      </c>
      <c r="W89" s="50">
        <f>AND(MIN(IFERROR(FIND("N",T89),999),IFERROR(FIND("S",T89),999))&lt;999,MIN(IFERROR(FIND("E",T89),999),IFERROR(FIND("W",T89),999))&lt;999,MIN(IFERROR(FIND("E",T89),999),IFERROR(FIND("W",T89),999))&lt;MIN(IFERROR(FIND("N",T89),999),IFERROR(FIND("S",T89),999)))</f>
        <v/>
      </c>
      <c r="X89" s="50">
        <f>IF(T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 "),"º"," "),"˚"," "),"'"," "),CHAR(34)," "),"′"," "),"’"," "),"‘"," "),"″"," "),"”"," "),"“"," "),"("," "),")"," "),"["," "),"]"," "),"{"," "),"}"," "),";"," "),"|"," "),"/"," "),"\"," "),":"," "),"="," "),"*"," "),","," "),"N"," "),"S"," "),"E"," "),"W"," "),"_"," ")))</f>
        <v/>
      </c>
      <c r="Y89" s="50">
        <f>IF(X89="","",SUBSTITUTE(SUBSTITUTE(SUBSTITUTE(SUBSTITUTE(SUBSTITUTE(SUBSTITUTE(SUBSTITUTE(SUBSTITUTE(SUBSTITUTE(SUBSTITUTE(SUBSTITUTE(SUBSTITUTE(SUBSTITUTE(X89,"0",""),"1",""),"2",""),"3",""),"4",""),"5",""),"6",""),"7",""),"8",""),"9",""),".",""),"-","")," ",""))</f>
        <v/>
      </c>
      <c r="Z89" s="50">
        <f>IF(X89="",0,LEN(X89)-LEN(SUBSTITUTE(X89," ",""))+1)</f>
        <v/>
      </c>
      <c r="AA89" s="50">
        <f>IF(Z89&lt;1,"",IFERROR(VALUE(SUBSTITUTE(TRIM(MID(SUBSTITUTE(X89," ",REPT(" ",60)),1,60)),".",MID(1/2,2,1))),""))</f>
        <v/>
      </c>
      <c r="AB89" s="50">
        <f>IF(Z89&lt;2,"",IFERROR(VALUE(SUBSTITUTE(TRIM(MID(SUBSTITUTE(X89," ",REPT(" ",60)),61,60)),".",MID(1/2,2,1))),""))</f>
        <v/>
      </c>
      <c r="AC89" s="50">
        <f>IF(Z89&lt;3,"",IFERROR(VALUE(SUBSTITUTE(TRIM(MID(SUBSTITUTE(X89," ",REPT(" ",60)),121,60)),".",MID(1/2,2,1))),""))</f>
        <v/>
      </c>
      <c r="AD89" s="50">
        <f>IF(Z89&lt;4,"",IFERROR(VALUE(SUBSTITUTE(TRIM(MID(SUBSTITUTE(X89," ",REPT(" ",60)),181,60)),".",MID(1/2,2,1))),""))</f>
        <v/>
      </c>
      <c r="AE89" s="50">
        <f>IF(Z89&lt;5,"",IFERROR(VALUE(SUBSTITUTE(TRIM(MID(SUBSTITUTE(X89," ",REPT(" ",60)),241,60)),".",MID(1/2,2,1))),""))</f>
        <v/>
      </c>
      <c r="AF89" s="50">
        <f>IF(Z89&lt;6,"",IFERROR(VALUE(SUBSTITUTE(TRIM(MID(SUBSTITUTE(X89," ",REPT(" ",60)),301,60)),".",MID(1/2,2,1))),""))</f>
        <v/>
      </c>
      <c r="AG89" s="50">
        <f>IFERROR(IF(Z89=2,AA89,IF(Z89=4,IF(AA89&lt;0,-1,1)*(ABS(AA89)+AB89/60),IF(Z89=6,IF(AA89&lt;0,-1,1)*(ABS(AA89)+AB89/60+AC89/3600),""))),"")</f>
        <v/>
      </c>
      <c r="AH89" s="50">
        <f>IFERROR(IF(Z89=2,AB89,IF(Z89=4,IF(AC89&lt;0,-1,1)*(ABS(AC89)+AD89/60),IF(Z89=6,IF(AD89&lt;0,-1,1)*(ABS(AD89)+AE89/60+AF89/3600),""))),"")</f>
        <v/>
      </c>
      <c r="AI89" s="50">
        <f>IF(W89,AH89,AG89)</f>
        <v/>
      </c>
      <c r="AJ89" s="50">
        <f>IF(W89,AG89,AH89)</f>
        <v/>
      </c>
      <c r="AK89" s="50">
        <f>IFERROR(IF(U89=0,AI89,U89*ABS(AI89)),"")</f>
        <v/>
      </c>
      <c r="AL89" s="50">
        <f>IFERROR(IF(V89=0,AJ89,V89*ABS(AJ89)),"")</f>
        <v/>
      </c>
      <c r="AM89" s="50">
        <f>IFERROR(AND(U89=0,V89=0,ABS(AK89)&gt;90,ABS(AK89)&lt;=180,ABS(AL89)&lt;=90),FALSE)</f>
        <v/>
      </c>
      <c r="AN89" s="50">
        <f>IF(AM89,AL89,AK89)</f>
        <v/>
      </c>
      <c r="AO89" s="50">
        <f>IF(AM89,AK89,AL89)</f>
        <v/>
      </c>
      <c r="AP89" s="50">
        <f>IF(R89="","",IF(Y89&lt;&gt;"","Contains words or symbols that aren't part of a coordinate.",IF(NOT(OR(Z89=2,Z89=4,Z89=6)),"Couldn't find a latitude and a longitude ("&amp;Z89&amp;IF(Z89=1," number"," numbers")&amp;" found).",IF(COUNT(AA89:AF89)&lt;&gt;Z89,"Some of the numbers couldn't be read.",IF(OR(AND(Z89=4,OR(AB89&lt;0,AB89&gt;=60,AD89&lt;0,AD89&gt;=60)),AND(Z89=6,OR(AB89&lt;0,AB89&gt;=60,AC89&lt;0,AC89&gt;=60,AE89&lt;0,AE89&gt;=60,AF89&lt;0,AF89&gt;=60))),"Minutes and seconds must be between 0 and 60.",IF(OR(ABS(AN89)&gt;90,ABS(AO89)&gt;180),"Out of range: latitude must be between -90 and 90, and longitude between -180 and 180.",""))))))</f>
        <v/>
      </c>
    </row>
    <row r="90">
      <c r="B90" s="44" t="n"/>
      <c r="C90" s="44" t="n"/>
      <c r="D90" s="45">
        <f>IF(R90="","",IF(AP90&lt;&gt;"","NOT VALID GPS COORDINATES",IF(O90="NO CONNECTION","NO CONNECTION",IF(E90="","NOT FOUND",IF(OR(AM90,AND(AN90=0,AO90=0)),"CONVERTED – PLEASE CHECK","CONVERTED")))))</f>
        <v/>
      </c>
      <c r="E90" s="45">
        <f>IF(OR(O90="",O90="NO CONNECTION"),"",IFERROR(_xlfn.FILTERXML(O90,"//local/territory")&amp;" "&amp;_xlfn.FILTERXML(O90,"//local/mapcode"),IFERROR(_xlfn.FILTERXML(O90,"//international/mapcode"),"")))</f>
        <v/>
      </c>
      <c r="F90" s="46">
        <f>IF(E90="","",IFERROR(_xlfn.FILTERXML(O90,"//local/territory"),""))</f>
        <v/>
      </c>
      <c r="G90" s="46">
        <f>IF(E90="","",IFERROR(_xlfn.FILTERXML(O90,"//local/mapcode"),""))</f>
        <v/>
      </c>
      <c r="H90" s="46">
        <f>IF(E90="","",IFERROR(_xlfn.FILTERXML(O90,"//international/mapcode"),""))</f>
        <v/>
      </c>
      <c r="I90" s="46">
        <f>IF(E90="","",IFERROR(HYPERLINK("https://www.mymapcodes.com/go/?t="&amp;IF(G90&lt;&gt;"",F90,"AAA")&amp;"&amp;ma="&amp;LEFT(IF(G90&lt;&gt;"",G90,H90),FIND(".",IF(G90&lt;&gt;"",G90,H90))-1)&amp;"&amp;mb="&amp;MID(IF(G90&lt;&gt;"",G90,H90),FIND(".",IF(G90&lt;&gt;"",G90,H90))+1,99),"Open on MyMapcodes →"),""))</f>
        <v/>
      </c>
      <c r="J90" s="47">
        <f>IF(OR(R90="",AP90&lt;&gt;""),"",ROUND(AN90,6))</f>
        <v/>
      </c>
      <c r="K90" s="47">
        <f>IF(OR(R90="",AP90&lt;&gt;""),"",ROUND(AO90,6))</f>
        <v/>
      </c>
      <c r="L90" s="48">
        <f>IF(R90="","",IF(AP90&lt;&gt;"",AP90,IF(O90="NO CONNECTION","Excel couldn't reach the mapcode service. Click the REFRESH RESULTS box just above the table.",IF(E90="","The mapcode service didn't return a mapcode for this point.",IF(AM90,"Latitude and longitude seemed to be the wrong way round, so they've been swapped. Please check.",IF(AND(AN90=0,AO90=0),"0, 0 is in the sea off West Africa. Please check this is the location you meant.",IF(W90,"Longitude came first, so the order has been switched.",IF(Z90=6,"Converted from degrees, minutes and seconds.",IF(Z90=4,"Converted from degrees and decimal minutes.","")))))))))</f>
        <v/>
      </c>
      <c r="N90" s="49">
        <f>IF(J90="","",MapcodeAPI&amp;"codes/"&amp;SUBSTITUTE(J90&amp;"",MID(1/2,2,1),".")&amp;","&amp;SUBSTITUTE(K90&amp;"",MID(1/2,2,1),"."))&amp;LEFT($B$13,0)</f>
        <v/>
      </c>
      <c r="O90" s="49">
        <f>IF(N90="","",IFERROR(_xlfn.WEBSERVICE(N90),IF(MapcodeAPIBackup="","NO CONNECTION",IFERROR(_xlfn.WEBSERVICE(MapcodeAPIBackup&amp;MID(N90,LEN(MapcodeAPI)+1,999)),"NO CONNECTION"))))</f>
        <v/>
      </c>
      <c r="P90" t="inlineStr">
        <is>
          <t xml:space="preserve"> </t>
        </is>
      </c>
      <c r="R90" s="50">
        <f>IFERROR(IF(AND(TRIM(B90&amp;"")="",TRIM(C90&amp;"")=""),"",TRIM(IF(ISNUMBER(B90),SUBSTITUTE(B90&amp;"",MID(1/2,2,1),"."),B90&amp;"")&amp;IF(TRIM(C90&amp;"")="",""," | "&amp;IF(ISNUMBER(C90),SUBSTITUTE(C90&amp;"",MID(1/2,2,1),"."),C90&amp;"")))),"(error value)")</f>
        <v/>
      </c>
      <c r="S90" s="50">
        <f>IF(R90="","","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"&amp;IFERROR(IF(AND(LEN(R90)-LEN(SUBSTITUTE(R90,"/",""))=1,ISNUMBER(FIND(" ",TRIM(LEFT(R90,FIND("/",R90)-1))))),LEFT(R90,FIND("/",R90)-1),R90),R90)&amp;" ")," "," "),"﻿"," "),"​"," "),"⁠"," ")," "," ")," "," "),CHAR(9)," "),CHAR(10)," "),CHAR(13)," "),"−","-"),"–","-"),"—","-"),"LATITUDE"," "),"LONGITUDE"," "),"COORDINATES"," "),"COORDS"," "),"NORTH"," N "),"SOUTH"," S "),"EAST"," E "),"WEST"," W "),"DEGREES"," "),"DEG"," "),"GPS"," "),"LONG"," "),"LNG"," "),"LON"," "),"LAT"," ")," AND "," "),"&amp;"," ")&amp;" ")</f>
        <v/>
      </c>
      <c r="T90" s="50">
        <f>IF(S90="","",IF(LEN(S90)-LEN(SUBSTITUTE(S90,".",""))&gt;0,SUBSTITUTE(S90,","," "),IF(LEN(S90)-LEN(SUBSTITUTE(S90,",",""))=3,SUBSTITUTE(SUBSTITUTE(S90,",",";",2),",","."),IF(LEN(S90)-LEN(SUBSTITUTE(S90,",",""))=2,SUBSTITUTE(S90,",","."),SUBSTITUTE(S90,","," ")))))</f>
        <v/>
      </c>
      <c r="U90" s="50">
        <f>IF(ISNUMBER(FIND("S",T90)),-1,IF(ISNUMBER(FIND("N",T90)),1,0))</f>
        <v/>
      </c>
      <c r="V90" s="50">
        <f>IF(ISNUMBER(FIND("W",T90)),-1,IF(ISNUMBER(FIND("E",T90)),1,0))</f>
        <v/>
      </c>
      <c r="W90" s="50">
        <f>AND(MIN(IFERROR(FIND("N",T90),999),IFERROR(FIND("S",T90),999))&lt;999,MIN(IFERROR(FIND("E",T90),999),IFERROR(FIND("W",T90),999))&lt;999,MIN(IFERROR(FIND("E",T90),999),IFERROR(FIND("W",T90),999))&lt;MIN(IFERROR(FIND("N",T90),999),IFERROR(FIND("S",T90),999)))</f>
        <v/>
      </c>
      <c r="X90" s="50">
        <f>IF(T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 "),"º"," "),"˚"," "),"'"," "),CHAR(34)," "),"′"," "),"’"," "),"‘"," "),"″"," "),"”"," "),"“"," "),"("," "),")"," "),"["," "),"]"," "),"{"," "),"}"," "),";"," "),"|"," "),"/"," "),"\"," "),":"," "),"="," "),"*"," "),","," "),"N"," "),"S"," "),"E"," "),"W"," "),"_"," ")))</f>
        <v/>
      </c>
      <c r="Y90" s="50">
        <f>IF(X90="","",SUBSTITUTE(SUBSTITUTE(SUBSTITUTE(SUBSTITUTE(SUBSTITUTE(SUBSTITUTE(SUBSTITUTE(SUBSTITUTE(SUBSTITUTE(SUBSTITUTE(SUBSTITUTE(SUBSTITUTE(SUBSTITUTE(X90,"0",""),"1",""),"2",""),"3",""),"4",""),"5",""),"6",""),"7",""),"8",""),"9",""),".",""),"-","")," ",""))</f>
        <v/>
      </c>
      <c r="Z90" s="50">
        <f>IF(X90="",0,LEN(X90)-LEN(SUBSTITUTE(X90," ",""))+1)</f>
        <v/>
      </c>
      <c r="AA90" s="50">
        <f>IF(Z90&lt;1,"",IFERROR(VALUE(SUBSTITUTE(TRIM(MID(SUBSTITUTE(X90," ",REPT(" ",60)),1,60)),".",MID(1/2,2,1))),""))</f>
        <v/>
      </c>
      <c r="AB90" s="50">
        <f>IF(Z90&lt;2,"",IFERROR(VALUE(SUBSTITUTE(TRIM(MID(SUBSTITUTE(X90," ",REPT(" ",60)),61,60)),".",MID(1/2,2,1))),""))</f>
        <v/>
      </c>
      <c r="AC90" s="50">
        <f>IF(Z90&lt;3,"",IFERROR(VALUE(SUBSTITUTE(TRIM(MID(SUBSTITUTE(X90," ",REPT(" ",60)),121,60)),".",MID(1/2,2,1))),""))</f>
        <v/>
      </c>
      <c r="AD90" s="50">
        <f>IF(Z90&lt;4,"",IFERROR(VALUE(SUBSTITUTE(TRIM(MID(SUBSTITUTE(X90," ",REPT(" ",60)),181,60)),".",MID(1/2,2,1))),""))</f>
        <v/>
      </c>
      <c r="AE90" s="50">
        <f>IF(Z90&lt;5,"",IFERROR(VALUE(SUBSTITUTE(TRIM(MID(SUBSTITUTE(X90," ",REPT(" ",60)),241,60)),".",MID(1/2,2,1))),""))</f>
        <v/>
      </c>
      <c r="AF90" s="50">
        <f>IF(Z90&lt;6,"",IFERROR(VALUE(SUBSTITUTE(TRIM(MID(SUBSTITUTE(X90," ",REPT(" ",60)),301,60)),".",MID(1/2,2,1))),""))</f>
        <v/>
      </c>
      <c r="AG90" s="50">
        <f>IFERROR(IF(Z90=2,AA90,IF(Z90=4,IF(AA90&lt;0,-1,1)*(ABS(AA90)+AB90/60),IF(Z90=6,IF(AA90&lt;0,-1,1)*(ABS(AA90)+AB90/60+AC90/3600),""))),"")</f>
        <v/>
      </c>
      <c r="AH90" s="50">
        <f>IFERROR(IF(Z90=2,AB90,IF(Z90=4,IF(AC90&lt;0,-1,1)*(ABS(AC90)+AD90/60),IF(Z90=6,IF(AD90&lt;0,-1,1)*(ABS(AD90)+AE90/60+AF90/3600),""))),"")</f>
        <v/>
      </c>
      <c r="AI90" s="50">
        <f>IF(W90,AH90,AG90)</f>
        <v/>
      </c>
      <c r="AJ90" s="50">
        <f>IF(W90,AG90,AH90)</f>
        <v/>
      </c>
      <c r="AK90" s="50">
        <f>IFERROR(IF(U90=0,AI90,U90*ABS(AI90)),"")</f>
        <v/>
      </c>
      <c r="AL90" s="50">
        <f>IFERROR(IF(V90=0,AJ90,V90*ABS(AJ90)),"")</f>
        <v/>
      </c>
      <c r="AM90" s="50">
        <f>IFERROR(AND(U90=0,V90=0,ABS(AK90)&gt;90,ABS(AK90)&lt;=180,ABS(AL90)&lt;=90),FALSE)</f>
        <v/>
      </c>
      <c r="AN90" s="50">
        <f>IF(AM90,AL90,AK90)</f>
        <v/>
      </c>
      <c r="AO90" s="50">
        <f>IF(AM90,AK90,AL90)</f>
        <v/>
      </c>
      <c r="AP90" s="50">
        <f>IF(R90="","",IF(Y90&lt;&gt;"","Contains words or symbols that aren't part of a coordinate.",IF(NOT(OR(Z90=2,Z90=4,Z90=6)),"Couldn't find a latitude and a longitude ("&amp;Z90&amp;IF(Z90=1," number"," numbers")&amp;" found).",IF(COUNT(AA90:AF90)&lt;&gt;Z90,"Some of the numbers couldn't be read.",IF(OR(AND(Z90=4,OR(AB90&lt;0,AB90&gt;=60,AD90&lt;0,AD90&gt;=60)),AND(Z90=6,OR(AB90&lt;0,AB90&gt;=60,AC90&lt;0,AC90&gt;=60,AE90&lt;0,AE90&gt;=60,AF90&lt;0,AF90&gt;=60))),"Minutes and seconds must be between 0 and 60.",IF(OR(ABS(AN90)&gt;90,ABS(AO90)&gt;180),"Out of range: latitude must be between -90 and 90, and longitude between -180 and 180.",""))))))</f>
        <v/>
      </c>
    </row>
    <row r="91">
      <c r="B91" s="44" t="n"/>
      <c r="C91" s="44" t="n"/>
      <c r="D91" s="45">
        <f>IF(R91="","",IF(AP91&lt;&gt;"","NOT VALID GPS COORDINATES",IF(O91="NO CONNECTION","NO CONNECTION",IF(E91="","NOT FOUND",IF(OR(AM91,AND(AN91=0,AO91=0)),"CONVERTED – PLEASE CHECK","CONVERTED")))))</f>
        <v/>
      </c>
      <c r="E91" s="45">
        <f>IF(OR(O91="",O91="NO CONNECTION"),"",IFERROR(_xlfn.FILTERXML(O91,"//local/territory")&amp;" "&amp;_xlfn.FILTERXML(O91,"//local/mapcode"),IFERROR(_xlfn.FILTERXML(O91,"//international/mapcode"),"")))</f>
        <v/>
      </c>
      <c r="F91" s="46">
        <f>IF(E91="","",IFERROR(_xlfn.FILTERXML(O91,"//local/territory"),""))</f>
        <v/>
      </c>
      <c r="G91" s="46">
        <f>IF(E91="","",IFERROR(_xlfn.FILTERXML(O91,"//local/mapcode"),""))</f>
        <v/>
      </c>
      <c r="H91" s="46">
        <f>IF(E91="","",IFERROR(_xlfn.FILTERXML(O91,"//international/mapcode"),""))</f>
        <v/>
      </c>
      <c r="I91" s="46">
        <f>IF(E91="","",IFERROR(HYPERLINK("https://www.mymapcodes.com/go/?t="&amp;IF(G91&lt;&gt;"",F91,"AAA")&amp;"&amp;ma="&amp;LEFT(IF(G91&lt;&gt;"",G91,H91),FIND(".",IF(G91&lt;&gt;"",G91,H91))-1)&amp;"&amp;mb="&amp;MID(IF(G91&lt;&gt;"",G91,H91),FIND(".",IF(G91&lt;&gt;"",G91,H91))+1,99),"Open on MyMapcodes →"),""))</f>
        <v/>
      </c>
      <c r="J91" s="47">
        <f>IF(OR(R91="",AP91&lt;&gt;""),"",ROUND(AN91,6))</f>
        <v/>
      </c>
      <c r="K91" s="47">
        <f>IF(OR(R91="",AP91&lt;&gt;""),"",ROUND(AO91,6))</f>
        <v/>
      </c>
      <c r="L91" s="48">
        <f>IF(R91="","",IF(AP91&lt;&gt;"",AP91,IF(O91="NO CONNECTION","Excel couldn't reach the mapcode service. Click the REFRESH RESULTS box just above the table.",IF(E91="","The mapcode service didn't return a mapcode for this point.",IF(AM91,"Latitude and longitude seemed to be the wrong way round, so they've been swapped. Please check.",IF(AND(AN91=0,AO91=0),"0, 0 is in the sea off West Africa. Please check this is the location you meant.",IF(W91,"Longitude came first, so the order has been switched.",IF(Z91=6,"Converted from degrees, minutes and seconds.",IF(Z91=4,"Converted from degrees and decimal minutes.","")))))))))</f>
        <v/>
      </c>
      <c r="N91" s="49">
        <f>IF(J91="","",MapcodeAPI&amp;"codes/"&amp;SUBSTITUTE(J91&amp;"",MID(1/2,2,1),".")&amp;","&amp;SUBSTITUTE(K91&amp;"",MID(1/2,2,1),"."))&amp;LEFT($B$13,0)</f>
        <v/>
      </c>
      <c r="O91" s="49">
        <f>IF(N91="","",IFERROR(_xlfn.WEBSERVICE(N91),IF(MapcodeAPIBackup="","NO CONNECTION",IFERROR(_xlfn.WEBSERVICE(MapcodeAPIBackup&amp;MID(N91,LEN(MapcodeAPI)+1,999)),"NO CONNECTION"))))</f>
        <v/>
      </c>
      <c r="P91" t="inlineStr">
        <is>
          <t xml:space="preserve"> </t>
        </is>
      </c>
      <c r="R91" s="50">
        <f>IFERROR(IF(AND(TRIM(B91&amp;"")="",TRIM(C91&amp;"")=""),"",TRIM(IF(ISNUMBER(B91),SUBSTITUTE(B91&amp;"",MID(1/2,2,1),"."),B91&amp;"")&amp;IF(TRIM(C91&amp;"")="",""," | "&amp;IF(ISNUMBER(C91),SUBSTITUTE(C91&amp;"",MID(1/2,2,1),"."),C91&amp;"")))),"(error value)")</f>
        <v/>
      </c>
      <c r="S91" s="50">
        <f>IF(R91="","","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"&amp;IFERROR(IF(AND(LEN(R91)-LEN(SUBSTITUTE(R91,"/",""))=1,ISNUMBER(FIND(" ",TRIM(LEFT(R91,FIND("/",R91)-1))))),LEFT(R91,FIND("/",R91)-1),R91),R91)&amp;" ")," "," "),"﻿"," "),"​"," "),"⁠"," ")," "," ")," "," "),CHAR(9)," "),CHAR(10)," "),CHAR(13)," "),"−","-"),"–","-"),"—","-"),"LATITUDE"," "),"LONGITUDE"," "),"COORDINATES"," "),"COORDS"," "),"NORTH"," N "),"SOUTH"," S "),"EAST"," E "),"WEST"," W "),"DEGREES"," "),"DEG"," "),"GPS"," "),"LONG"," "),"LNG"," "),"LON"," "),"LAT"," ")," AND "," "),"&amp;"," ")&amp;" ")</f>
        <v/>
      </c>
      <c r="T91" s="50">
        <f>IF(S91="","",IF(LEN(S91)-LEN(SUBSTITUTE(S91,".",""))&gt;0,SUBSTITUTE(S91,","," "),IF(LEN(S91)-LEN(SUBSTITUTE(S91,",",""))=3,SUBSTITUTE(SUBSTITUTE(S91,",",";",2),",","."),IF(LEN(S91)-LEN(SUBSTITUTE(S91,",",""))=2,SUBSTITUTE(S91,",","."),SUBSTITUTE(S91,","," ")))))</f>
        <v/>
      </c>
      <c r="U91" s="50">
        <f>IF(ISNUMBER(FIND("S",T91)),-1,IF(ISNUMBER(FIND("N",T91)),1,0))</f>
        <v/>
      </c>
      <c r="V91" s="50">
        <f>IF(ISNUMBER(FIND("W",T91)),-1,IF(ISNUMBER(FIND("E",T91)),1,0))</f>
        <v/>
      </c>
      <c r="W91" s="50">
        <f>AND(MIN(IFERROR(FIND("N",T91),999),IFERROR(FIND("S",T91),999))&lt;999,MIN(IFERROR(FIND("E",T91),999),IFERROR(FIND("W",T91),999))&lt;999,MIN(IFERROR(FIND("E",T91),999),IFERROR(FIND("W",T91),999))&lt;MIN(IFERROR(FIND("N",T91),999),IFERROR(FIND("S",T91),999)))</f>
        <v/>
      </c>
      <c r="X91" s="50">
        <f>IF(T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 "),"º"," "),"˚"," "),"'"," "),CHAR(34)," "),"′"," "),"’"," "),"‘"," "),"″"," "),"”"," "),"“"," "),"("," "),")"," "),"["," "),"]"," "),"{"," "),"}"," "),";"," "),"|"," "),"/"," "),"\"," "),":"," "),"="," "),"*"," "),","," "),"N"," "),"S"," "),"E"," "),"W"," "),"_"," ")))</f>
        <v/>
      </c>
      <c r="Y91" s="50">
        <f>IF(X91="","",SUBSTITUTE(SUBSTITUTE(SUBSTITUTE(SUBSTITUTE(SUBSTITUTE(SUBSTITUTE(SUBSTITUTE(SUBSTITUTE(SUBSTITUTE(SUBSTITUTE(SUBSTITUTE(SUBSTITUTE(SUBSTITUTE(X91,"0",""),"1",""),"2",""),"3",""),"4",""),"5",""),"6",""),"7",""),"8",""),"9",""),".",""),"-","")," ",""))</f>
        <v/>
      </c>
      <c r="Z91" s="50">
        <f>IF(X91="",0,LEN(X91)-LEN(SUBSTITUTE(X91," ",""))+1)</f>
        <v/>
      </c>
      <c r="AA91" s="50">
        <f>IF(Z91&lt;1,"",IFERROR(VALUE(SUBSTITUTE(TRIM(MID(SUBSTITUTE(X91," ",REPT(" ",60)),1,60)),".",MID(1/2,2,1))),""))</f>
        <v/>
      </c>
      <c r="AB91" s="50">
        <f>IF(Z91&lt;2,"",IFERROR(VALUE(SUBSTITUTE(TRIM(MID(SUBSTITUTE(X91," ",REPT(" ",60)),61,60)),".",MID(1/2,2,1))),""))</f>
        <v/>
      </c>
      <c r="AC91" s="50">
        <f>IF(Z91&lt;3,"",IFERROR(VALUE(SUBSTITUTE(TRIM(MID(SUBSTITUTE(X91," ",REPT(" ",60)),121,60)),".",MID(1/2,2,1))),""))</f>
        <v/>
      </c>
      <c r="AD91" s="50">
        <f>IF(Z91&lt;4,"",IFERROR(VALUE(SUBSTITUTE(TRIM(MID(SUBSTITUTE(X91," ",REPT(" ",60)),181,60)),".",MID(1/2,2,1))),""))</f>
        <v/>
      </c>
      <c r="AE91" s="50">
        <f>IF(Z91&lt;5,"",IFERROR(VALUE(SUBSTITUTE(TRIM(MID(SUBSTITUTE(X91," ",REPT(" ",60)),241,60)),".",MID(1/2,2,1))),""))</f>
        <v/>
      </c>
      <c r="AF91" s="50">
        <f>IF(Z91&lt;6,"",IFERROR(VALUE(SUBSTITUTE(TRIM(MID(SUBSTITUTE(X91," ",REPT(" ",60)),301,60)),".",MID(1/2,2,1))),""))</f>
        <v/>
      </c>
      <c r="AG91" s="50">
        <f>IFERROR(IF(Z91=2,AA91,IF(Z91=4,IF(AA91&lt;0,-1,1)*(ABS(AA91)+AB91/60),IF(Z91=6,IF(AA91&lt;0,-1,1)*(ABS(AA91)+AB91/60+AC91/3600),""))),"")</f>
        <v/>
      </c>
      <c r="AH91" s="50">
        <f>IFERROR(IF(Z91=2,AB91,IF(Z91=4,IF(AC91&lt;0,-1,1)*(ABS(AC91)+AD91/60),IF(Z91=6,IF(AD91&lt;0,-1,1)*(ABS(AD91)+AE91/60+AF91/3600),""))),"")</f>
        <v/>
      </c>
      <c r="AI91" s="50">
        <f>IF(W91,AH91,AG91)</f>
        <v/>
      </c>
      <c r="AJ91" s="50">
        <f>IF(W91,AG91,AH91)</f>
        <v/>
      </c>
      <c r="AK91" s="50">
        <f>IFERROR(IF(U91=0,AI91,U91*ABS(AI91)),"")</f>
        <v/>
      </c>
      <c r="AL91" s="50">
        <f>IFERROR(IF(V91=0,AJ91,V91*ABS(AJ91)),"")</f>
        <v/>
      </c>
      <c r="AM91" s="50">
        <f>IFERROR(AND(U91=0,V91=0,ABS(AK91)&gt;90,ABS(AK91)&lt;=180,ABS(AL91)&lt;=90),FALSE)</f>
        <v/>
      </c>
      <c r="AN91" s="50">
        <f>IF(AM91,AL91,AK91)</f>
        <v/>
      </c>
      <c r="AO91" s="50">
        <f>IF(AM91,AK91,AL91)</f>
        <v/>
      </c>
      <c r="AP91" s="50">
        <f>IF(R91="","",IF(Y91&lt;&gt;"","Contains words or symbols that aren't part of a coordinate.",IF(NOT(OR(Z91=2,Z91=4,Z91=6)),"Couldn't find a latitude and a longitude ("&amp;Z91&amp;IF(Z91=1," number"," numbers")&amp;" found).",IF(COUNT(AA91:AF91)&lt;&gt;Z91,"Some of the numbers couldn't be read.",IF(OR(AND(Z91=4,OR(AB91&lt;0,AB91&gt;=60,AD91&lt;0,AD91&gt;=60)),AND(Z91=6,OR(AB91&lt;0,AB91&gt;=60,AC91&lt;0,AC91&gt;=60,AE91&lt;0,AE91&gt;=60,AF91&lt;0,AF91&gt;=60))),"Minutes and seconds must be between 0 and 60.",IF(OR(ABS(AN91)&gt;90,ABS(AO91)&gt;180),"Out of range: latitude must be between -90 and 90, and longitude between -180 and 180.",""))))))</f>
        <v/>
      </c>
    </row>
    <row r="92">
      <c r="B92" s="44" t="n"/>
      <c r="C92" s="44" t="n"/>
      <c r="D92" s="45">
        <f>IF(R92="","",IF(AP92&lt;&gt;"","NOT VALID GPS COORDINATES",IF(O92="NO CONNECTION","NO CONNECTION",IF(E92="","NOT FOUND",IF(OR(AM92,AND(AN92=0,AO92=0)),"CONVERTED – PLEASE CHECK","CONVERTED")))))</f>
        <v/>
      </c>
      <c r="E92" s="45">
        <f>IF(OR(O92="",O92="NO CONNECTION"),"",IFERROR(_xlfn.FILTERXML(O92,"//local/territory")&amp;" "&amp;_xlfn.FILTERXML(O92,"//local/mapcode"),IFERROR(_xlfn.FILTERXML(O92,"//international/mapcode"),"")))</f>
        <v/>
      </c>
      <c r="F92" s="46">
        <f>IF(E92="","",IFERROR(_xlfn.FILTERXML(O92,"//local/territory"),""))</f>
        <v/>
      </c>
      <c r="G92" s="46">
        <f>IF(E92="","",IFERROR(_xlfn.FILTERXML(O92,"//local/mapcode"),""))</f>
        <v/>
      </c>
      <c r="H92" s="46">
        <f>IF(E92="","",IFERROR(_xlfn.FILTERXML(O92,"//international/mapcode"),""))</f>
        <v/>
      </c>
      <c r="I92" s="46">
        <f>IF(E92="","",IFERROR(HYPERLINK("https://www.mymapcodes.com/go/?t="&amp;IF(G92&lt;&gt;"",F92,"AAA")&amp;"&amp;ma="&amp;LEFT(IF(G92&lt;&gt;"",G92,H92),FIND(".",IF(G92&lt;&gt;"",G92,H92))-1)&amp;"&amp;mb="&amp;MID(IF(G92&lt;&gt;"",G92,H92),FIND(".",IF(G92&lt;&gt;"",G92,H92))+1,99),"Open on MyMapcodes →"),""))</f>
        <v/>
      </c>
      <c r="J92" s="47">
        <f>IF(OR(R92="",AP92&lt;&gt;""),"",ROUND(AN92,6))</f>
        <v/>
      </c>
      <c r="K92" s="47">
        <f>IF(OR(R92="",AP92&lt;&gt;""),"",ROUND(AO92,6))</f>
        <v/>
      </c>
      <c r="L92" s="48">
        <f>IF(R92="","",IF(AP92&lt;&gt;"",AP92,IF(O92="NO CONNECTION","Excel couldn't reach the mapcode service. Click the REFRESH RESULTS box just above the table.",IF(E92="","The mapcode service didn't return a mapcode for this point.",IF(AM92,"Latitude and longitude seemed to be the wrong way round, so they've been swapped. Please check.",IF(AND(AN92=0,AO92=0),"0, 0 is in the sea off West Africa. Please check this is the location you meant.",IF(W92,"Longitude came first, so the order has been switched.",IF(Z92=6,"Converted from degrees, minutes and seconds.",IF(Z92=4,"Converted from degrees and decimal minutes.","")))))))))</f>
        <v/>
      </c>
      <c r="N92" s="49">
        <f>IF(J92="","",MapcodeAPI&amp;"codes/"&amp;SUBSTITUTE(J92&amp;"",MID(1/2,2,1),".")&amp;","&amp;SUBSTITUTE(K92&amp;"",MID(1/2,2,1),"."))&amp;LEFT($B$13,0)</f>
        <v/>
      </c>
      <c r="O92" s="49">
        <f>IF(N92="","",IFERROR(_xlfn.WEBSERVICE(N92),IF(MapcodeAPIBackup="","NO CONNECTION",IFERROR(_xlfn.WEBSERVICE(MapcodeAPIBackup&amp;MID(N92,LEN(MapcodeAPI)+1,999)),"NO CONNECTION"))))</f>
        <v/>
      </c>
      <c r="P92" t="inlineStr">
        <is>
          <t xml:space="preserve"> </t>
        </is>
      </c>
      <c r="R92" s="50">
        <f>IFERROR(IF(AND(TRIM(B92&amp;"")="",TRIM(C92&amp;"")=""),"",TRIM(IF(ISNUMBER(B92),SUBSTITUTE(B92&amp;"",MID(1/2,2,1),"."),B92&amp;"")&amp;IF(TRIM(C92&amp;"")="",""," | "&amp;IF(ISNUMBER(C92),SUBSTITUTE(C92&amp;"",MID(1/2,2,1),"."),C92&amp;"")))),"(error value)")</f>
        <v/>
      </c>
      <c r="S92" s="50">
        <f>IF(R92="","","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"&amp;IFERROR(IF(AND(LEN(R92)-LEN(SUBSTITUTE(R92,"/",""))=1,ISNUMBER(FIND(" ",TRIM(LEFT(R92,FIND("/",R92)-1))))),LEFT(R92,FIND("/",R92)-1),R92),R92)&amp;" ")," "," "),"﻿"," "),"​"," "),"⁠"," ")," "," ")," "," "),CHAR(9)," "),CHAR(10)," "),CHAR(13)," "),"−","-"),"–","-"),"—","-"),"LATITUDE"," "),"LONGITUDE"," "),"COORDINATES"," "),"COORDS"," "),"NORTH"," N "),"SOUTH"," S "),"EAST"," E "),"WEST"," W "),"DEGREES"," "),"DEG"," "),"GPS"," "),"LONG"," "),"LNG"," "),"LON"," "),"LAT"," ")," AND "," "),"&amp;"," ")&amp;" ")</f>
        <v/>
      </c>
      <c r="T92" s="50">
        <f>IF(S92="","",IF(LEN(S92)-LEN(SUBSTITUTE(S92,".",""))&gt;0,SUBSTITUTE(S92,","," "),IF(LEN(S92)-LEN(SUBSTITUTE(S92,",",""))=3,SUBSTITUTE(SUBSTITUTE(S92,",",";",2),",","."),IF(LEN(S92)-LEN(SUBSTITUTE(S92,",",""))=2,SUBSTITUTE(S92,",","."),SUBSTITUTE(S92,","," ")))))</f>
        <v/>
      </c>
      <c r="U92" s="50">
        <f>IF(ISNUMBER(FIND("S",T92)),-1,IF(ISNUMBER(FIND("N",T92)),1,0))</f>
        <v/>
      </c>
      <c r="V92" s="50">
        <f>IF(ISNUMBER(FIND("W",T92)),-1,IF(ISNUMBER(FIND("E",T92)),1,0))</f>
        <v/>
      </c>
      <c r="W92" s="50">
        <f>AND(MIN(IFERROR(FIND("N",T92),999),IFERROR(FIND("S",T92),999))&lt;999,MIN(IFERROR(FIND("E",T92),999),IFERROR(FIND("W",T92),999))&lt;999,MIN(IFERROR(FIND("E",T92),999),IFERROR(FIND("W",T92),999))&lt;MIN(IFERROR(FIND("N",T92),999),IFERROR(FIND("S",T92),999)))</f>
        <v/>
      </c>
      <c r="X92" s="50">
        <f>IF(T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 "),"º"," "),"˚"," "),"'"," "),CHAR(34)," "),"′"," "),"’"," "),"‘"," "),"″"," "),"”"," "),"“"," "),"("," "),")"," "),"["," "),"]"," "),"{"," "),"}"," "),";"," "),"|"," "),"/"," "),"\"," "),":"," "),"="," "),"*"," "),","," "),"N"," "),"S"," "),"E"," "),"W"," "),"_"," ")))</f>
        <v/>
      </c>
      <c r="Y92" s="50">
        <f>IF(X92="","",SUBSTITUTE(SUBSTITUTE(SUBSTITUTE(SUBSTITUTE(SUBSTITUTE(SUBSTITUTE(SUBSTITUTE(SUBSTITUTE(SUBSTITUTE(SUBSTITUTE(SUBSTITUTE(SUBSTITUTE(SUBSTITUTE(X92,"0",""),"1",""),"2",""),"3",""),"4",""),"5",""),"6",""),"7",""),"8",""),"9",""),".",""),"-","")," ",""))</f>
        <v/>
      </c>
      <c r="Z92" s="50">
        <f>IF(X92="",0,LEN(X92)-LEN(SUBSTITUTE(X92," ",""))+1)</f>
        <v/>
      </c>
      <c r="AA92" s="50">
        <f>IF(Z92&lt;1,"",IFERROR(VALUE(SUBSTITUTE(TRIM(MID(SUBSTITUTE(X92," ",REPT(" ",60)),1,60)),".",MID(1/2,2,1))),""))</f>
        <v/>
      </c>
      <c r="AB92" s="50">
        <f>IF(Z92&lt;2,"",IFERROR(VALUE(SUBSTITUTE(TRIM(MID(SUBSTITUTE(X92," ",REPT(" ",60)),61,60)),".",MID(1/2,2,1))),""))</f>
        <v/>
      </c>
      <c r="AC92" s="50">
        <f>IF(Z92&lt;3,"",IFERROR(VALUE(SUBSTITUTE(TRIM(MID(SUBSTITUTE(X92," ",REPT(" ",60)),121,60)),".",MID(1/2,2,1))),""))</f>
        <v/>
      </c>
      <c r="AD92" s="50">
        <f>IF(Z92&lt;4,"",IFERROR(VALUE(SUBSTITUTE(TRIM(MID(SUBSTITUTE(X92," ",REPT(" ",60)),181,60)),".",MID(1/2,2,1))),""))</f>
        <v/>
      </c>
      <c r="AE92" s="50">
        <f>IF(Z92&lt;5,"",IFERROR(VALUE(SUBSTITUTE(TRIM(MID(SUBSTITUTE(X92," ",REPT(" ",60)),241,60)),".",MID(1/2,2,1))),""))</f>
        <v/>
      </c>
      <c r="AF92" s="50">
        <f>IF(Z92&lt;6,"",IFERROR(VALUE(SUBSTITUTE(TRIM(MID(SUBSTITUTE(X92," ",REPT(" ",60)),301,60)),".",MID(1/2,2,1))),""))</f>
        <v/>
      </c>
      <c r="AG92" s="50">
        <f>IFERROR(IF(Z92=2,AA92,IF(Z92=4,IF(AA92&lt;0,-1,1)*(ABS(AA92)+AB92/60),IF(Z92=6,IF(AA92&lt;0,-1,1)*(ABS(AA92)+AB92/60+AC92/3600),""))),"")</f>
        <v/>
      </c>
      <c r="AH92" s="50">
        <f>IFERROR(IF(Z92=2,AB92,IF(Z92=4,IF(AC92&lt;0,-1,1)*(ABS(AC92)+AD92/60),IF(Z92=6,IF(AD92&lt;0,-1,1)*(ABS(AD92)+AE92/60+AF92/3600),""))),"")</f>
        <v/>
      </c>
      <c r="AI92" s="50">
        <f>IF(W92,AH92,AG92)</f>
        <v/>
      </c>
      <c r="AJ92" s="50">
        <f>IF(W92,AG92,AH92)</f>
        <v/>
      </c>
      <c r="AK92" s="50">
        <f>IFERROR(IF(U92=0,AI92,U92*ABS(AI92)),"")</f>
        <v/>
      </c>
      <c r="AL92" s="50">
        <f>IFERROR(IF(V92=0,AJ92,V92*ABS(AJ92)),"")</f>
        <v/>
      </c>
      <c r="AM92" s="50">
        <f>IFERROR(AND(U92=0,V92=0,ABS(AK92)&gt;90,ABS(AK92)&lt;=180,ABS(AL92)&lt;=90),FALSE)</f>
        <v/>
      </c>
      <c r="AN92" s="50">
        <f>IF(AM92,AL92,AK92)</f>
        <v/>
      </c>
      <c r="AO92" s="50">
        <f>IF(AM92,AK92,AL92)</f>
        <v/>
      </c>
      <c r="AP92" s="50">
        <f>IF(R92="","",IF(Y92&lt;&gt;"","Contains words or symbols that aren't part of a coordinate.",IF(NOT(OR(Z92=2,Z92=4,Z92=6)),"Couldn't find a latitude and a longitude ("&amp;Z92&amp;IF(Z92=1," number"," numbers")&amp;" found).",IF(COUNT(AA92:AF92)&lt;&gt;Z92,"Some of the numbers couldn't be read.",IF(OR(AND(Z92=4,OR(AB92&lt;0,AB92&gt;=60,AD92&lt;0,AD92&gt;=60)),AND(Z92=6,OR(AB92&lt;0,AB92&gt;=60,AC92&lt;0,AC92&gt;=60,AE92&lt;0,AE92&gt;=60,AF92&lt;0,AF92&gt;=60))),"Minutes and seconds must be between 0 and 60.",IF(OR(ABS(AN92)&gt;90,ABS(AO92)&gt;180),"Out of range: latitude must be between -90 and 90, and longitude between -180 and 180.",""))))))</f>
        <v/>
      </c>
    </row>
    <row r="93">
      <c r="B93" s="44" t="n"/>
      <c r="C93" s="44" t="n"/>
      <c r="D93" s="45">
        <f>IF(R93="","",IF(AP93&lt;&gt;"","NOT VALID GPS COORDINATES",IF(O93="NO CONNECTION","NO CONNECTION",IF(E93="","NOT FOUND",IF(OR(AM93,AND(AN93=0,AO93=0)),"CONVERTED – PLEASE CHECK","CONVERTED")))))</f>
        <v/>
      </c>
      <c r="E93" s="45">
        <f>IF(OR(O93="",O93="NO CONNECTION"),"",IFERROR(_xlfn.FILTERXML(O93,"//local/territory")&amp;" "&amp;_xlfn.FILTERXML(O93,"//local/mapcode"),IFERROR(_xlfn.FILTERXML(O93,"//international/mapcode"),"")))</f>
        <v/>
      </c>
      <c r="F93" s="46">
        <f>IF(E93="","",IFERROR(_xlfn.FILTERXML(O93,"//local/territory"),""))</f>
        <v/>
      </c>
      <c r="G93" s="46">
        <f>IF(E93="","",IFERROR(_xlfn.FILTERXML(O93,"//local/mapcode"),""))</f>
        <v/>
      </c>
      <c r="H93" s="46">
        <f>IF(E93="","",IFERROR(_xlfn.FILTERXML(O93,"//international/mapcode"),""))</f>
        <v/>
      </c>
      <c r="I93" s="46">
        <f>IF(E93="","",IFERROR(HYPERLINK("https://www.mymapcodes.com/go/?t="&amp;IF(G93&lt;&gt;"",F93,"AAA")&amp;"&amp;ma="&amp;LEFT(IF(G93&lt;&gt;"",G93,H93),FIND(".",IF(G93&lt;&gt;"",G93,H93))-1)&amp;"&amp;mb="&amp;MID(IF(G93&lt;&gt;"",G93,H93),FIND(".",IF(G93&lt;&gt;"",G93,H93))+1,99),"Open on MyMapcodes →"),""))</f>
        <v/>
      </c>
      <c r="J93" s="47">
        <f>IF(OR(R93="",AP93&lt;&gt;""),"",ROUND(AN93,6))</f>
        <v/>
      </c>
      <c r="K93" s="47">
        <f>IF(OR(R93="",AP93&lt;&gt;""),"",ROUND(AO93,6))</f>
        <v/>
      </c>
      <c r="L93" s="48">
        <f>IF(R93="","",IF(AP93&lt;&gt;"",AP93,IF(O93="NO CONNECTION","Excel couldn't reach the mapcode service. Click the REFRESH RESULTS box just above the table.",IF(E93="","The mapcode service didn't return a mapcode for this point.",IF(AM93,"Latitude and longitude seemed to be the wrong way round, so they've been swapped. Please check.",IF(AND(AN93=0,AO93=0),"0, 0 is in the sea off West Africa. Please check this is the location you meant.",IF(W93,"Longitude came first, so the order has been switched.",IF(Z93=6,"Converted from degrees, minutes and seconds.",IF(Z93=4,"Converted from degrees and decimal minutes.","")))))))))</f>
        <v/>
      </c>
      <c r="N93" s="49">
        <f>IF(J93="","",MapcodeAPI&amp;"codes/"&amp;SUBSTITUTE(J93&amp;"",MID(1/2,2,1),".")&amp;","&amp;SUBSTITUTE(K93&amp;"",MID(1/2,2,1),"."))&amp;LEFT($B$13,0)</f>
        <v/>
      </c>
      <c r="O93" s="49">
        <f>IF(N93="","",IFERROR(_xlfn.WEBSERVICE(N93),IF(MapcodeAPIBackup="","NO CONNECTION",IFERROR(_xlfn.WEBSERVICE(MapcodeAPIBackup&amp;MID(N93,LEN(MapcodeAPI)+1,999)),"NO CONNECTION"))))</f>
        <v/>
      </c>
      <c r="P93" t="inlineStr">
        <is>
          <t xml:space="preserve"> </t>
        </is>
      </c>
      <c r="R93" s="50">
        <f>IFERROR(IF(AND(TRIM(B93&amp;"")="",TRIM(C93&amp;"")=""),"",TRIM(IF(ISNUMBER(B93),SUBSTITUTE(B93&amp;"",MID(1/2,2,1),"."),B93&amp;"")&amp;IF(TRIM(C93&amp;"")="",""," | "&amp;IF(ISNUMBER(C93),SUBSTITUTE(C93&amp;"",MID(1/2,2,1),"."),C93&amp;"")))),"(error value)")</f>
        <v/>
      </c>
      <c r="S93" s="50">
        <f>IF(R93="","","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"&amp;IFERROR(IF(AND(LEN(R93)-LEN(SUBSTITUTE(R93,"/",""))=1,ISNUMBER(FIND(" ",TRIM(LEFT(R93,FIND("/",R93)-1))))),LEFT(R93,FIND("/",R93)-1),R93),R93)&amp;" ")," "," "),"﻿"," "),"​"," "),"⁠"," ")," "," ")," "," "),CHAR(9)," "),CHAR(10)," "),CHAR(13)," "),"−","-"),"–","-"),"—","-"),"LATITUDE"," "),"LONGITUDE"," "),"COORDINATES"," "),"COORDS"," "),"NORTH"," N "),"SOUTH"," S "),"EAST"," E "),"WEST"," W "),"DEGREES"," "),"DEG"," "),"GPS"," "),"LONG"," "),"LNG"," "),"LON"," "),"LAT"," ")," AND "," "),"&amp;"," ")&amp;" ")</f>
        <v/>
      </c>
      <c r="T93" s="50">
        <f>IF(S93="","",IF(LEN(S93)-LEN(SUBSTITUTE(S93,".",""))&gt;0,SUBSTITUTE(S93,","," "),IF(LEN(S93)-LEN(SUBSTITUTE(S93,",",""))=3,SUBSTITUTE(SUBSTITUTE(S93,",",";",2),",","."),IF(LEN(S93)-LEN(SUBSTITUTE(S93,",",""))=2,SUBSTITUTE(S93,",","."),SUBSTITUTE(S93,","," ")))))</f>
        <v/>
      </c>
      <c r="U93" s="50">
        <f>IF(ISNUMBER(FIND("S",T93)),-1,IF(ISNUMBER(FIND("N",T93)),1,0))</f>
        <v/>
      </c>
      <c r="V93" s="50">
        <f>IF(ISNUMBER(FIND("W",T93)),-1,IF(ISNUMBER(FIND("E",T93)),1,0))</f>
        <v/>
      </c>
      <c r="W93" s="50">
        <f>AND(MIN(IFERROR(FIND("N",T93),999),IFERROR(FIND("S",T93),999))&lt;999,MIN(IFERROR(FIND("E",T93),999),IFERROR(FIND("W",T93),999))&lt;999,MIN(IFERROR(FIND("E",T93),999),IFERROR(FIND("W",T93),999))&lt;MIN(IFERROR(FIND("N",T93),999),IFERROR(FIND("S",T93),999)))</f>
        <v/>
      </c>
      <c r="X93" s="50">
        <f>IF(T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 "),"º"," "),"˚"," "),"'"," "),CHAR(34)," "),"′"," "),"’"," "),"‘"," "),"″"," "),"”"," "),"“"," "),"("," "),")"," "),"["," "),"]"," "),"{"," "),"}"," "),";"," "),"|"," "),"/"," "),"\"," "),":"," "),"="," "),"*"," "),","," "),"N"," "),"S"," "),"E"," "),"W"," "),"_"," ")))</f>
        <v/>
      </c>
      <c r="Y93" s="50">
        <f>IF(X93="","",SUBSTITUTE(SUBSTITUTE(SUBSTITUTE(SUBSTITUTE(SUBSTITUTE(SUBSTITUTE(SUBSTITUTE(SUBSTITUTE(SUBSTITUTE(SUBSTITUTE(SUBSTITUTE(SUBSTITUTE(SUBSTITUTE(X93,"0",""),"1",""),"2",""),"3",""),"4",""),"5",""),"6",""),"7",""),"8",""),"9",""),".",""),"-","")," ",""))</f>
        <v/>
      </c>
      <c r="Z93" s="50">
        <f>IF(X93="",0,LEN(X93)-LEN(SUBSTITUTE(X93," ",""))+1)</f>
        <v/>
      </c>
      <c r="AA93" s="50">
        <f>IF(Z93&lt;1,"",IFERROR(VALUE(SUBSTITUTE(TRIM(MID(SUBSTITUTE(X93," ",REPT(" ",60)),1,60)),".",MID(1/2,2,1))),""))</f>
        <v/>
      </c>
      <c r="AB93" s="50">
        <f>IF(Z93&lt;2,"",IFERROR(VALUE(SUBSTITUTE(TRIM(MID(SUBSTITUTE(X93," ",REPT(" ",60)),61,60)),".",MID(1/2,2,1))),""))</f>
        <v/>
      </c>
      <c r="AC93" s="50">
        <f>IF(Z93&lt;3,"",IFERROR(VALUE(SUBSTITUTE(TRIM(MID(SUBSTITUTE(X93," ",REPT(" ",60)),121,60)),".",MID(1/2,2,1))),""))</f>
        <v/>
      </c>
      <c r="AD93" s="50">
        <f>IF(Z93&lt;4,"",IFERROR(VALUE(SUBSTITUTE(TRIM(MID(SUBSTITUTE(X93," ",REPT(" ",60)),181,60)),".",MID(1/2,2,1))),""))</f>
        <v/>
      </c>
      <c r="AE93" s="50">
        <f>IF(Z93&lt;5,"",IFERROR(VALUE(SUBSTITUTE(TRIM(MID(SUBSTITUTE(X93," ",REPT(" ",60)),241,60)),".",MID(1/2,2,1))),""))</f>
        <v/>
      </c>
      <c r="AF93" s="50">
        <f>IF(Z93&lt;6,"",IFERROR(VALUE(SUBSTITUTE(TRIM(MID(SUBSTITUTE(X93," ",REPT(" ",60)),301,60)),".",MID(1/2,2,1))),""))</f>
        <v/>
      </c>
      <c r="AG93" s="50">
        <f>IFERROR(IF(Z93=2,AA93,IF(Z93=4,IF(AA93&lt;0,-1,1)*(ABS(AA93)+AB93/60),IF(Z93=6,IF(AA93&lt;0,-1,1)*(ABS(AA93)+AB93/60+AC93/3600),""))),"")</f>
        <v/>
      </c>
      <c r="AH93" s="50">
        <f>IFERROR(IF(Z93=2,AB93,IF(Z93=4,IF(AC93&lt;0,-1,1)*(ABS(AC93)+AD93/60),IF(Z93=6,IF(AD93&lt;0,-1,1)*(ABS(AD93)+AE93/60+AF93/3600),""))),"")</f>
        <v/>
      </c>
      <c r="AI93" s="50">
        <f>IF(W93,AH93,AG93)</f>
        <v/>
      </c>
      <c r="AJ93" s="50">
        <f>IF(W93,AG93,AH93)</f>
        <v/>
      </c>
      <c r="AK93" s="50">
        <f>IFERROR(IF(U93=0,AI93,U93*ABS(AI93)),"")</f>
        <v/>
      </c>
      <c r="AL93" s="50">
        <f>IFERROR(IF(V93=0,AJ93,V93*ABS(AJ93)),"")</f>
        <v/>
      </c>
      <c r="AM93" s="50">
        <f>IFERROR(AND(U93=0,V93=0,ABS(AK93)&gt;90,ABS(AK93)&lt;=180,ABS(AL93)&lt;=90),FALSE)</f>
        <v/>
      </c>
      <c r="AN93" s="50">
        <f>IF(AM93,AL93,AK93)</f>
        <v/>
      </c>
      <c r="AO93" s="50">
        <f>IF(AM93,AK93,AL93)</f>
        <v/>
      </c>
      <c r="AP93" s="50">
        <f>IF(R93="","",IF(Y93&lt;&gt;"","Contains words or symbols that aren't part of a coordinate.",IF(NOT(OR(Z93=2,Z93=4,Z93=6)),"Couldn't find a latitude and a longitude ("&amp;Z93&amp;IF(Z93=1," number"," numbers")&amp;" found).",IF(COUNT(AA93:AF93)&lt;&gt;Z93,"Some of the numbers couldn't be read.",IF(OR(AND(Z93=4,OR(AB93&lt;0,AB93&gt;=60,AD93&lt;0,AD93&gt;=60)),AND(Z93=6,OR(AB93&lt;0,AB93&gt;=60,AC93&lt;0,AC93&gt;=60,AE93&lt;0,AE93&gt;=60,AF93&lt;0,AF93&gt;=60))),"Minutes and seconds must be between 0 and 60.",IF(OR(ABS(AN93)&gt;90,ABS(AO93)&gt;180),"Out of range: latitude must be between -90 and 90, and longitude between -180 and 180.",""))))))</f>
        <v/>
      </c>
    </row>
    <row r="94">
      <c r="B94" s="44" t="n"/>
      <c r="C94" s="44" t="n"/>
      <c r="D94" s="45">
        <f>IF(R94="","",IF(AP94&lt;&gt;"","NOT VALID GPS COORDINATES",IF(O94="NO CONNECTION","NO CONNECTION",IF(E94="","NOT FOUND",IF(OR(AM94,AND(AN94=0,AO94=0)),"CONVERTED – PLEASE CHECK","CONVERTED")))))</f>
        <v/>
      </c>
      <c r="E94" s="45">
        <f>IF(OR(O94="",O94="NO CONNECTION"),"",IFERROR(_xlfn.FILTERXML(O94,"//local/territory")&amp;" "&amp;_xlfn.FILTERXML(O94,"//local/mapcode"),IFERROR(_xlfn.FILTERXML(O94,"//international/mapcode"),"")))</f>
        <v/>
      </c>
      <c r="F94" s="46">
        <f>IF(E94="","",IFERROR(_xlfn.FILTERXML(O94,"//local/territory"),""))</f>
        <v/>
      </c>
      <c r="G94" s="46">
        <f>IF(E94="","",IFERROR(_xlfn.FILTERXML(O94,"//local/mapcode"),""))</f>
        <v/>
      </c>
      <c r="H94" s="46">
        <f>IF(E94="","",IFERROR(_xlfn.FILTERXML(O94,"//international/mapcode"),""))</f>
        <v/>
      </c>
      <c r="I94" s="46">
        <f>IF(E94="","",IFERROR(HYPERLINK("https://www.mymapcodes.com/go/?t="&amp;IF(G94&lt;&gt;"",F94,"AAA")&amp;"&amp;ma="&amp;LEFT(IF(G94&lt;&gt;"",G94,H94),FIND(".",IF(G94&lt;&gt;"",G94,H94))-1)&amp;"&amp;mb="&amp;MID(IF(G94&lt;&gt;"",G94,H94),FIND(".",IF(G94&lt;&gt;"",G94,H94))+1,99),"Open on MyMapcodes →"),""))</f>
        <v/>
      </c>
      <c r="J94" s="47">
        <f>IF(OR(R94="",AP94&lt;&gt;""),"",ROUND(AN94,6))</f>
        <v/>
      </c>
      <c r="K94" s="47">
        <f>IF(OR(R94="",AP94&lt;&gt;""),"",ROUND(AO94,6))</f>
        <v/>
      </c>
      <c r="L94" s="48">
        <f>IF(R94="","",IF(AP94&lt;&gt;"",AP94,IF(O94="NO CONNECTION","Excel couldn't reach the mapcode service. Click the REFRESH RESULTS box just above the table.",IF(E94="","The mapcode service didn't return a mapcode for this point.",IF(AM94,"Latitude and longitude seemed to be the wrong way round, so they've been swapped. Please check.",IF(AND(AN94=0,AO94=0),"0, 0 is in the sea off West Africa. Please check this is the location you meant.",IF(W94,"Longitude came first, so the order has been switched.",IF(Z94=6,"Converted from degrees, minutes and seconds.",IF(Z94=4,"Converted from degrees and decimal minutes.","")))))))))</f>
        <v/>
      </c>
      <c r="N94" s="49">
        <f>IF(J94="","",MapcodeAPI&amp;"codes/"&amp;SUBSTITUTE(J94&amp;"",MID(1/2,2,1),".")&amp;","&amp;SUBSTITUTE(K94&amp;"",MID(1/2,2,1),"."))&amp;LEFT($B$13,0)</f>
        <v/>
      </c>
      <c r="O94" s="49">
        <f>IF(N94="","",IFERROR(_xlfn.WEBSERVICE(N94),IF(MapcodeAPIBackup="","NO CONNECTION",IFERROR(_xlfn.WEBSERVICE(MapcodeAPIBackup&amp;MID(N94,LEN(MapcodeAPI)+1,999)),"NO CONNECTION"))))</f>
        <v/>
      </c>
      <c r="P94" t="inlineStr">
        <is>
          <t xml:space="preserve"> </t>
        </is>
      </c>
      <c r="R94" s="50">
        <f>IFERROR(IF(AND(TRIM(B94&amp;"")="",TRIM(C94&amp;"")=""),"",TRIM(IF(ISNUMBER(B94),SUBSTITUTE(B94&amp;"",MID(1/2,2,1),"."),B94&amp;"")&amp;IF(TRIM(C94&amp;"")="",""," | "&amp;IF(ISNUMBER(C94),SUBSTITUTE(C94&amp;"",MID(1/2,2,1),"."),C94&amp;"")))),"(error value)")</f>
        <v/>
      </c>
      <c r="S94" s="50">
        <f>IF(R94="","","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"&amp;IFERROR(IF(AND(LEN(R94)-LEN(SUBSTITUTE(R94,"/",""))=1,ISNUMBER(FIND(" ",TRIM(LEFT(R94,FIND("/",R94)-1))))),LEFT(R94,FIND("/",R94)-1),R94),R94)&amp;" ")," "," "),"﻿"," "),"​"," "),"⁠"," ")," "," ")," "," "),CHAR(9)," "),CHAR(10)," "),CHAR(13)," "),"−","-"),"–","-"),"—","-"),"LATITUDE"," "),"LONGITUDE"," "),"COORDINATES"," "),"COORDS"," "),"NORTH"," N "),"SOUTH"," S "),"EAST"," E "),"WEST"," W "),"DEGREES"," "),"DEG"," "),"GPS"," "),"LONG"," "),"LNG"," "),"LON"," "),"LAT"," ")," AND "," "),"&amp;"," ")&amp;" ")</f>
        <v/>
      </c>
      <c r="T94" s="50">
        <f>IF(S94="","",IF(LEN(S94)-LEN(SUBSTITUTE(S94,".",""))&gt;0,SUBSTITUTE(S94,","," "),IF(LEN(S94)-LEN(SUBSTITUTE(S94,",",""))=3,SUBSTITUTE(SUBSTITUTE(S94,",",";",2),",","."),IF(LEN(S94)-LEN(SUBSTITUTE(S94,",",""))=2,SUBSTITUTE(S94,",","."),SUBSTITUTE(S94,","," ")))))</f>
        <v/>
      </c>
      <c r="U94" s="50">
        <f>IF(ISNUMBER(FIND("S",T94)),-1,IF(ISNUMBER(FIND("N",T94)),1,0))</f>
        <v/>
      </c>
      <c r="V94" s="50">
        <f>IF(ISNUMBER(FIND("W",T94)),-1,IF(ISNUMBER(FIND("E",T94)),1,0))</f>
        <v/>
      </c>
      <c r="W94" s="50">
        <f>AND(MIN(IFERROR(FIND("N",T94),999),IFERROR(FIND("S",T94),999))&lt;999,MIN(IFERROR(FIND("E",T94),999),IFERROR(FIND("W",T94),999))&lt;999,MIN(IFERROR(FIND("E",T94),999),IFERROR(FIND("W",T94),999))&lt;MIN(IFERROR(FIND("N",T94),999),IFERROR(FIND("S",T94),999)))</f>
        <v/>
      </c>
      <c r="X94" s="50">
        <f>IF(T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 "),"º"," "),"˚"," "),"'"," "),CHAR(34)," "),"′"," "),"’"," "),"‘"," "),"″"," "),"”"," "),"“"," "),"("," "),")"," "),"["," "),"]"," "),"{"," "),"}"," "),";"," "),"|"," "),"/"," "),"\"," "),":"," "),"="," "),"*"," "),","," "),"N"," "),"S"," "),"E"," "),"W"," "),"_"," ")))</f>
        <v/>
      </c>
      <c r="Y94" s="50">
        <f>IF(X94="","",SUBSTITUTE(SUBSTITUTE(SUBSTITUTE(SUBSTITUTE(SUBSTITUTE(SUBSTITUTE(SUBSTITUTE(SUBSTITUTE(SUBSTITUTE(SUBSTITUTE(SUBSTITUTE(SUBSTITUTE(SUBSTITUTE(X94,"0",""),"1",""),"2",""),"3",""),"4",""),"5",""),"6",""),"7",""),"8",""),"9",""),".",""),"-","")," ",""))</f>
        <v/>
      </c>
      <c r="Z94" s="50">
        <f>IF(X94="",0,LEN(X94)-LEN(SUBSTITUTE(X94," ",""))+1)</f>
        <v/>
      </c>
      <c r="AA94" s="50">
        <f>IF(Z94&lt;1,"",IFERROR(VALUE(SUBSTITUTE(TRIM(MID(SUBSTITUTE(X94," ",REPT(" ",60)),1,60)),".",MID(1/2,2,1))),""))</f>
        <v/>
      </c>
      <c r="AB94" s="50">
        <f>IF(Z94&lt;2,"",IFERROR(VALUE(SUBSTITUTE(TRIM(MID(SUBSTITUTE(X94," ",REPT(" ",60)),61,60)),".",MID(1/2,2,1))),""))</f>
        <v/>
      </c>
      <c r="AC94" s="50">
        <f>IF(Z94&lt;3,"",IFERROR(VALUE(SUBSTITUTE(TRIM(MID(SUBSTITUTE(X94," ",REPT(" ",60)),121,60)),".",MID(1/2,2,1))),""))</f>
        <v/>
      </c>
      <c r="AD94" s="50">
        <f>IF(Z94&lt;4,"",IFERROR(VALUE(SUBSTITUTE(TRIM(MID(SUBSTITUTE(X94," ",REPT(" ",60)),181,60)),".",MID(1/2,2,1))),""))</f>
        <v/>
      </c>
      <c r="AE94" s="50">
        <f>IF(Z94&lt;5,"",IFERROR(VALUE(SUBSTITUTE(TRIM(MID(SUBSTITUTE(X94," ",REPT(" ",60)),241,60)),".",MID(1/2,2,1))),""))</f>
        <v/>
      </c>
      <c r="AF94" s="50">
        <f>IF(Z94&lt;6,"",IFERROR(VALUE(SUBSTITUTE(TRIM(MID(SUBSTITUTE(X94," ",REPT(" ",60)),301,60)),".",MID(1/2,2,1))),""))</f>
        <v/>
      </c>
      <c r="AG94" s="50">
        <f>IFERROR(IF(Z94=2,AA94,IF(Z94=4,IF(AA94&lt;0,-1,1)*(ABS(AA94)+AB94/60),IF(Z94=6,IF(AA94&lt;0,-1,1)*(ABS(AA94)+AB94/60+AC94/3600),""))),"")</f>
        <v/>
      </c>
      <c r="AH94" s="50">
        <f>IFERROR(IF(Z94=2,AB94,IF(Z94=4,IF(AC94&lt;0,-1,1)*(ABS(AC94)+AD94/60),IF(Z94=6,IF(AD94&lt;0,-1,1)*(ABS(AD94)+AE94/60+AF94/3600),""))),"")</f>
        <v/>
      </c>
      <c r="AI94" s="50">
        <f>IF(W94,AH94,AG94)</f>
        <v/>
      </c>
      <c r="AJ94" s="50">
        <f>IF(W94,AG94,AH94)</f>
        <v/>
      </c>
      <c r="AK94" s="50">
        <f>IFERROR(IF(U94=0,AI94,U94*ABS(AI94)),"")</f>
        <v/>
      </c>
      <c r="AL94" s="50">
        <f>IFERROR(IF(V94=0,AJ94,V94*ABS(AJ94)),"")</f>
        <v/>
      </c>
      <c r="AM94" s="50">
        <f>IFERROR(AND(U94=0,V94=0,ABS(AK94)&gt;90,ABS(AK94)&lt;=180,ABS(AL94)&lt;=90),FALSE)</f>
        <v/>
      </c>
      <c r="AN94" s="50">
        <f>IF(AM94,AL94,AK94)</f>
        <v/>
      </c>
      <c r="AO94" s="50">
        <f>IF(AM94,AK94,AL94)</f>
        <v/>
      </c>
      <c r="AP94" s="50">
        <f>IF(R94="","",IF(Y94&lt;&gt;"","Contains words or symbols that aren't part of a coordinate.",IF(NOT(OR(Z94=2,Z94=4,Z94=6)),"Couldn't find a latitude and a longitude ("&amp;Z94&amp;IF(Z94=1," number"," numbers")&amp;" found).",IF(COUNT(AA94:AF94)&lt;&gt;Z94,"Some of the numbers couldn't be read.",IF(OR(AND(Z94=4,OR(AB94&lt;0,AB94&gt;=60,AD94&lt;0,AD94&gt;=60)),AND(Z94=6,OR(AB94&lt;0,AB94&gt;=60,AC94&lt;0,AC94&gt;=60,AE94&lt;0,AE94&gt;=60,AF94&lt;0,AF94&gt;=60))),"Minutes and seconds must be between 0 and 60.",IF(OR(ABS(AN94)&gt;90,ABS(AO94)&gt;180),"Out of range: latitude must be between -90 and 90, and longitude between -180 and 180.",""))))))</f>
        <v/>
      </c>
    </row>
    <row r="95">
      <c r="B95" s="44" t="n"/>
      <c r="C95" s="44" t="n"/>
      <c r="D95" s="45">
        <f>IF(R95="","",IF(AP95&lt;&gt;"","NOT VALID GPS COORDINATES",IF(O95="NO CONNECTION","NO CONNECTION",IF(E95="","NOT FOUND",IF(OR(AM95,AND(AN95=0,AO95=0)),"CONVERTED – PLEASE CHECK","CONVERTED")))))</f>
        <v/>
      </c>
      <c r="E95" s="45">
        <f>IF(OR(O95="",O95="NO CONNECTION"),"",IFERROR(_xlfn.FILTERXML(O95,"//local/territory")&amp;" "&amp;_xlfn.FILTERXML(O95,"//local/mapcode"),IFERROR(_xlfn.FILTERXML(O95,"//international/mapcode"),"")))</f>
        <v/>
      </c>
      <c r="F95" s="46">
        <f>IF(E95="","",IFERROR(_xlfn.FILTERXML(O95,"//local/territory"),""))</f>
        <v/>
      </c>
      <c r="G95" s="46">
        <f>IF(E95="","",IFERROR(_xlfn.FILTERXML(O95,"//local/mapcode"),""))</f>
        <v/>
      </c>
      <c r="H95" s="46">
        <f>IF(E95="","",IFERROR(_xlfn.FILTERXML(O95,"//international/mapcode"),""))</f>
        <v/>
      </c>
      <c r="I95" s="46">
        <f>IF(E95="","",IFERROR(HYPERLINK("https://www.mymapcodes.com/go/?t="&amp;IF(G95&lt;&gt;"",F95,"AAA")&amp;"&amp;ma="&amp;LEFT(IF(G95&lt;&gt;"",G95,H95),FIND(".",IF(G95&lt;&gt;"",G95,H95))-1)&amp;"&amp;mb="&amp;MID(IF(G95&lt;&gt;"",G95,H95),FIND(".",IF(G95&lt;&gt;"",G95,H95))+1,99),"Open on MyMapcodes →"),""))</f>
        <v/>
      </c>
      <c r="J95" s="47">
        <f>IF(OR(R95="",AP95&lt;&gt;""),"",ROUND(AN95,6))</f>
        <v/>
      </c>
      <c r="K95" s="47">
        <f>IF(OR(R95="",AP95&lt;&gt;""),"",ROUND(AO95,6))</f>
        <v/>
      </c>
      <c r="L95" s="48">
        <f>IF(R95="","",IF(AP95&lt;&gt;"",AP95,IF(O95="NO CONNECTION","Excel couldn't reach the mapcode service. Click the REFRESH RESULTS box just above the table.",IF(E95="","The mapcode service didn't return a mapcode for this point.",IF(AM95,"Latitude and longitude seemed to be the wrong way round, so they've been swapped. Please check.",IF(AND(AN95=0,AO95=0),"0, 0 is in the sea off West Africa. Please check this is the location you meant.",IF(W95,"Longitude came first, so the order has been switched.",IF(Z95=6,"Converted from degrees, minutes and seconds.",IF(Z95=4,"Converted from degrees and decimal minutes.","")))))))))</f>
        <v/>
      </c>
      <c r="N95" s="49">
        <f>IF(J95="","",MapcodeAPI&amp;"codes/"&amp;SUBSTITUTE(J95&amp;"",MID(1/2,2,1),".")&amp;","&amp;SUBSTITUTE(K95&amp;"",MID(1/2,2,1),"."))&amp;LEFT($B$13,0)</f>
        <v/>
      </c>
      <c r="O95" s="49">
        <f>IF(N95="","",IFERROR(_xlfn.WEBSERVICE(N95),IF(MapcodeAPIBackup="","NO CONNECTION",IFERROR(_xlfn.WEBSERVICE(MapcodeAPIBackup&amp;MID(N95,LEN(MapcodeAPI)+1,999)),"NO CONNECTION"))))</f>
        <v/>
      </c>
      <c r="P95" t="inlineStr">
        <is>
          <t xml:space="preserve"> </t>
        </is>
      </c>
      <c r="R95" s="50">
        <f>IFERROR(IF(AND(TRIM(B95&amp;"")="",TRIM(C95&amp;"")=""),"",TRIM(IF(ISNUMBER(B95),SUBSTITUTE(B95&amp;"",MID(1/2,2,1),"."),B95&amp;"")&amp;IF(TRIM(C95&amp;"")="",""," | "&amp;IF(ISNUMBER(C95),SUBSTITUTE(C95&amp;"",MID(1/2,2,1),"."),C95&amp;"")))),"(error value)")</f>
        <v/>
      </c>
      <c r="S95" s="50">
        <f>IF(R95="","","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"&amp;IFERROR(IF(AND(LEN(R95)-LEN(SUBSTITUTE(R95,"/",""))=1,ISNUMBER(FIND(" ",TRIM(LEFT(R95,FIND("/",R95)-1))))),LEFT(R95,FIND("/",R95)-1),R95),R95)&amp;" ")," "," "),"﻿"," "),"​"," "),"⁠"," ")," "," ")," "," "),CHAR(9)," "),CHAR(10)," "),CHAR(13)," "),"−","-"),"–","-"),"—","-"),"LATITUDE"," "),"LONGITUDE"," "),"COORDINATES"," "),"COORDS"," "),"NORTH"," N "),"SOUTH"," S "),"EAST"," E "),"WEST"," W "),"DEGREES"," "),"DEG"," "),"GPS"," "),"LONG"," "),"LNG"," "),"LON"," "),"LAT"," ")," AND "," "),"&amp;"," ")&amp;" ")</f>
        <v/>
      </c>
      <c r="T95" s="50">
        <f>IF(S95="","",IF(LEN(S95)-LEN(SUBSTITUTE(S95,".",""))&gt;0,SUBSTITUTE(S95,","," "),IF(LEN(S95)-LEN(SUBSTITUTE(S95,",",""))=3,SUBSTITUTE(SUBSTITUTE(S95,",",";",2),",","."),IF(LEN(S95)-LEN(SUBSTITUTE(S95,",",""))=2,SUBSTITUTE(S95,",","."),SUBSTITUTE(S95,","," ")))))</f>
        <v/>
      </c>
      <c r="U95" s="50">
        <f>IF(ISNUMBER(FIND("S",T95)),-1,IF(ISNUMBER(FIND("N",T95)),1,0))</f>
        <v/>
      </c>
      <c r="V95" s="50">
        <f>IF(ISNUMBER(FIND("W",T95)),-1,IF(ISNUMBER(FIND("E",T95)),1,0))</f>
        <v/>
      </c>
      <c r="W95" s="50">
        <f>AND(MIN(IFERROR(FIND("N",T95),999),IFERROR(FIND("S",T95),999))&lt;999,MIN(IFERROR(FIND("E",T95),999),IFERROR(FIND("W",T95),999))&lt;999,MIN(IFERROR(FIND("E",T95),999),IFERROR(FIND("W",T95),999))&lt;MIN(IFERROR(FIND("N",T95),999),IFERROR(FIND("S",T95),999)))</f>
        <v/>
      </c>
      <c r="X95" s="50">
        <f>IF(T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 "),"º"," "),"˚"," "),"'"," "),CHAR(34)," "),"′"," "),"’"," "),"‘"," "),"″"," "),"”"," "),"“"," "),"("," "),")"," "),"["," "),"]"," "),"{"," "),"}"," "),";"," "),"|"," "),"/"," "),"\"," "),":"," "),"="," "),"*"," "),","," "),"N"," "),"S"," "),"E"," "),"W"," "),"_"," ")))</f>
        <v/>
      </c>
      <c r="Y95" s="50">
        <f>IF(X95="","",SUBSTITUTE(SUBSTITUTE(SUBSTITUTE(SUBSTITUTE(SUBSTITUTE(SUBSTITUTE(SUBSTITUTE(SUBSTITUTE(SUBSTITUTE(SUBSTITUTE(SUBSTITUTE(SUBSTITUTE(SUBSTITUTE(X95,"0",""),"1",""),"2",""),"3",""),"4",""),"5",""),"6",""),"7",""),"8",""),"9",""),".",""),"-","")," ",""))</f>
        <v/>
      </c>
      <c r="Z95" s="50">
        <f>IF(X95="",0,LEN(X95)-LEN(SUBSTITUTE(X95," ",""))+1)</f>
        <v/>
      </c>
      <c r="AA95" s="50">
        <f>IF(Z95&lt;1,"",IFERROR(VALUE(SUBSTITUTE(TRIM(MID(SUBSTITUTE(X95," ",REPT(" ",60)),1,60)),".",MID(1/2,2,1))),""))</f>
        <v/>
      </c>
      <c r="AB95" s="50">
        <f>IF(Z95&lt;2,"",IFERROR(VALUE(SUBSTITUTE(TRIM(MID(SUBSTITUTE(X95," ",REPT(" ",60)),61,60)),".",MID(1/2,2,1))),""))</f>
        <v/>
      </c>
      <c r="AC95" s="50">
        <f>IF(Z95&lt;3,"",IFERROR(VALUE(SUBSTITUTE(TRIM(MID(SUBSTITUTE(X95," ",REPT(" ",60)),121,60)),".",MID(1/2,2,1))),""))</f>
        <v/>
      </c>
      <c r="AD95" s="50">
        <f>IF(Z95&lt;4,"",IFERROR(VALUE(SUBSTITUTE(TRIM(MID(SUBSTITUTE(X95," ",REPT(" ",60)),181,60)),".",MID(1/2,2,1))),""))</f>
        <v/>
      </c>
      <c r="AE95" s="50">
        <f>IF(Z95&lt;5,"",IFERROR(VALUE(SUBSTITUTE(TRIM(MID(SUBSTITUTE(X95," ",REPT(" ",60)),241,60)),".",MID(1/2,2,1))),""))</f>
        <v/>
      </c>
      <c r="AF95" s="50">
        <f>IF(Z95&lt;6,"",IFERROR(VALUE(SUBSTITUTE(TRIM(MID(SUBSTITUTE(X95," ",REPT(" ",60)),301,60)),".",MID(1/2,2,1))),""))</f>
        <v/>
      </c>
      <c r="AG95" s="50">
        <f>IFERROR(IF(Z95=2,AA95,IF(Z95=4,IF(AA95&lt;0,-1,1)*(ABS(AA95)+AB95/60),IF(Z95=6,IF(AA95&lt;0,-1,1)*(ABS(AA95)+AB95/60+AC95/3600),""))),"")</f>
        <v/>
      </c>
      <c r="AH95" s="50">
        <f>IFERROR(IF(Z95=2,AB95,IF(Z95=4,IF(AC95&lt;0,-1,1)*(ABS(AC95)+AD95/60),IF(Z95=6,IF(AD95&lt;0,-1,1)*(ABS(AD95)+AE95/60+AF95/3600),""))),"")</f>
        <v/>
      </c>
      <c r="AI95" s="50">
        <f>IF(W95,AH95,AG95)</f>
        <v/>
      </c>
      <c r="AJ95" s="50">
        <f>IF(W95,AG95,AH95)</f>
        <v/>
      </c>
      <c r="AK95" s="50">
        <f>IFERROR(IF(U95=0,AI95,U95*ABS(AI95)),"")</f>
        <v/>
      </c>
      <c r="AL95" s="50">
        <f>IFERROR(IF(V95=0,AJ95,V95*ABS(AJ95)),"")</f>
        <v/>
      </c>
      <c r="AM95" s="50">
        <f>IFERROR(AND(U95=0,V95=0,ABS(AK95)&gt;90,ABS(AK95)&lt;=180,ABS(AL95)&lt;=90),FALSE)</f>
        <v/>
      </c>
      <c r="AN95" s="50">
        <f>IF(AM95,AL95,AK95)</f>
        <v/>
      </c>
      <c r="AO95" s="50">
        <f>IF(AM95,AK95,AL95)</f>
        <v/>
      </c>
      <c r="AP95" s="50">
        <f>IF(R95="","",IF(Y95&lt;&gt;"","Contains words or symbols that aren't part of a coordinate.",IF(NOT(OR(Z95=2,Z95=4,Z95=6)),"Couldn't find a latitude and a longitude ("&amp;Z95&amp;IF(Z95=1," number"," numbers")&amp;" found).",IF(COUNT(AA95:AF95)&lt;&gt;Z95,"Some of the numbers couldn't be read.",IF(OR(AND(Z95=4,OR(AB95&lt;0,AB95&gt;=60,AD95&lt;0,AD95&gt;=60)),AND(Z95=6,OR(AB95&lt;0,AB95&gt;=60,AC95&lt;0,AC95&gt;=60,AE95&lt;0,AE95&gt;=60,AF95&lt;0,AF95&gt;=60))),"Minutes and seconds must be between 0 and 60.",IF(OR(ABS(AN95)&gt;90,ABS(AO95)&gt;180),"Out of range: latitude must be between -90 and 90, and longitude between -180 and 180.",""))))))</f>
        <v/>
      </c>
    </row>
    <row r="96">
      <c r="B96" s="44" t="n"/>
      <c r="C96" s="44" t="n"/>
      <c r="D96" s="45">
        <f>IF(R96="","",IF(AP96&lt;&gt;"","NOT VALID GPS COORDINATES",IF(O96="NO CONNECTION","NO CONNECTION",IF(E96="","NOT FOUND",IF(OR(AM96,AND(AN96=0,AO96=0)),"CONVERTED – PLEASE CHECK","CONVERTED")))))</f>
        <v/>
      </c>
      <c r="E96" s="45">
        <f>IF(OR(O96="",O96="NO CONNECTION"),"",IFERROR(_xlfn.FILTERXML(O96,"//local/territory")&amp;" "&amp;_xlfn.FILTERXML(O96,"//local/mapcode"),IFERROR(_xlfn.FILTERXML(O96,"//international/mapcode"),"")))</f>
        <v/>
      </c>
      <c r="F96" s="46">
        <f>IF(E96="","",IFERROR(_xlfn.FILTERXML(O96,"//local/territory"),""))</f>
        <v/>
      </c>
      <c r="G96" s="46">
        <f>IF(E96="","",IFERROR(_xlfn.FILTERXML(O96,"//local/mapcode"),""))</f>
        <v/>
      </c>
      <c r="H96" s="46">
        <f>IF(E96="","",IFERROR(_xlfn.FILTERXML(O96,"//international/mapcode"),""))</f>
        <v/>
      </c>
      <c r="I96" s="46">
        <f>IF(E96="","",IFERROR(HYPERLINK("https://www.mymapcodes.com/go/?t="&amp;IF(G96&lt;&gt;"",F96,"AAA")&amp;"&amp;ma="&amp;LEFT(IF(G96&lt;&gt;"",G96,H96),FIND(".",IF(G96&lt;&gt;"",G96,H96))-1)&amp;"&amp;mb="&amp;MID(IF(G96&lt;&gt;"",G96,H96),FIND(".",IF(G96&lt;&gt;"",G96,H96))+1,99),"Open on MyMapcodes →"),""))</f>
        <v/>
      </c>
      <c r="J96" s="47">
        <f>IF(OR(R96="",AP96&lt;&gt;""),"",ROUND(AN96,6))</f>
        <v/>
      </c>
      <c r="K96" s="47">
        <f>IF(OR(R96="",AP96&lt;&gt;""),"",ROUND(AO96,6))</f>
        <v/>
      </c>
      <c r="L96" s="48">
        <f>IF(R96="","",IF(AP96&lt;&gt;"",AP96,IF(O96="NO CONNECTION","Excel couldn't reach the mapcode service. Click the REFRESH RESULTS box just above the table.",IF(E96="","The mapcode service didn't return a mapcode for this point.",IF(AM96,"Latitude and longitude seemed to be the wrong way round, so they've been swapped. Please check.",IF(AND(AN96=0,AO96=0),"0, 0 is in the sea off West Africa. Please check this is the location you meant.",IF(W96,"Longitude came first, so the order has been switched.",IF(Z96=6,"Converted from degrees, minutes and seconds.",IF(Z96=4,"Converted from degrees and decimal minutes.","")))))))))</f>
        <v/>
      </c>
      <c r="N96" s="49">
        <f>IF(J96="","",MapcodeAPI&amp;"codes/"&amp;SUBSTITUTE(J96&amp;"",MID(1/2,2,1),".")&amp;","&amp;SUBSTITUTE(K96&amp;"",MID(1/2,2,1),"."))&amp;LEFT($B$13,0)</f>
        <v/>
      </c>
      <c r="O96" s="49">
        <f>IF(N96="","",IFERROR(_xlfn.WEBSERVICE(N96),IF(MapcodeAPIBackup="","NO CONNECTION",IFERROR(_xlfn.WEBSERVICE(MapcodeAPIBackup&amp;MID(N96,LEN(MapcodeAPI)+1,999)),"NO CONNECTION"))))</f>
        <v/>
      </c>
      <c r="P96" t="inlineStr">
        <is>
          <t xml:space="preserve"> </t>
        </is>
      </c>
      <c r="R96" s="50">
        <f>IFERROR(IF(AND(TRIM(B96&amp;"")="",TRIM(C96&amp;"")=""),"",TRIM(IF(ISNUMBER(B96),SUBSTITUTE(B96&amp;"",MID(1/2,2,1),"."),B96&amp;"")&amp;IF(TRIM(C96&amp;"")="",""," | "&amp;IF(ISNUMBER(C96),SUBSTITUTE(C96&amp;"",MID(1/2,2,1),"."),C96&amp;"")))),"(error value)")</f>
        <v/>
      </c>
      <c r="S96" s="50">
        <f>IF(R96="","","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"&amp;IFERROR(IF(AND(LEN(R96)-LEN(SUBSTITUTE(R96,"/",""))=1,ISNUMBER(FIND(" ",TRIM(LEFT(R96,FIND("/",R96)-1))))),LEFT(R96,FIND("/",R96)-1),R96),R96)&amp;" ")," "," "),"﻿"," "),"​"," "),"⁠"," ")," "," ")," "," "),CHAR(9)," "),CHAR(10)," "),CHAR(13)," "),"−","-"),"–","-"),"—","-"),"LATITUDE"," "),"LONGITUDE"," "),"COORDINATES"," "),"COORDS"," "),"NORTH"," N "),"SOUTH"," S "),"EAST"," E "),"WEST"," W "),"DEGREES"," "),"DEG"," "),"GPS"," "),"LONG"," "),"LNG"," "),"LON"," "),"LAT"," ")," AND "," "),"&amp;"," ")&amp;" ")</f>
        <v/>
      </c>
      <c r="T96" s="50">
        <f>IF(S96="","",IF(LEN(S96)-LEN(SUBSTITUTE(S96,".",""))&gt;0,SUBSTITUTE(S96,","," "),IF(LEN(S96)-LEN(SUBSTITUTE(S96,",",""))=3,SUBSTITUTE(SUBSTITUTE(S96,",",";",2),",","."),IF(LEN(S96)-LEN(SUBSTITUTE(S96,",",""))=2,SUBSTITUTE(S96,",","."),SUBSTITUTE(S96,","," ")))))</f>
        <v/>
      </c>
      <c r="U96" s="50">
        <f>IF(ISNUMBER(FIND("S",T96)),-1,IF(ISNUMBER(FIND("N",T96)),1,0))</f>
        <v/>
      </c>
      <c r="V96" s="50">
        <f>IF(ISNUMBER(FIND("W",T96)),-1,IF(ISNUMBER(FIND("E",T96)),1,0))</f>
        <v/>
      </c>
      <c r="W96" s="50">
        <f>AND(MIN(IFERROR(FIND("N",T96),999),IFERROR(FIND("S",T96),999))&lt;999,MIN(IFERROR(FIND("E",T96),999),IFERROR(FIND("W",T96),999))&lt;999,MIN(IFERROR(FIND("E",T96),999),IFERROR(FIND("W",T96),999))&lt;MIN(IFERROR(FIND("N",T96),999),IFERROR(FIND("S",T96),999)))</f>
        <v/>
      </c>
      <c r="X96" s="50">
        <f>IF(T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 "),"º"," "),"˚"," "),"'"," "),CHAR(34)," "),"′"," "),"’"," "),"‘"," "),"″"," "),"”"," "),"“"," "),"("," "),")"," "),"["," "),"]"," "),"{"," "),"}"," "),";"," "),"|"," "),"/"," "),"\"," "),":"," "),"="," "),"*"," "),","," "),"N"," "),"S"," "),"E"," "),"W"," "),"_"," ")))</f>
        <v/>
      </c>
      <c r="Y96" s="50">
        <f>IF(X96="","",SUBSTITUTE(SUBSTITUTE(SUBSTITUTE(SUBSTITUTE(SUBSTITUTE(SUBSTITUTE(SUBSTITUTE(SUBSTITUTE(SUBSTITUTE(SUBSTITUTE(SUBSTITUTE(SUBSTITUTE(SUBSTITUTE(X96,"0",""),"1",""),"2",""),"3",""),"4",""),"5",""),"6",""),"7",""),"8",""),"9",""),".",""),"-","")," ",""))</f>
        <v/>
      </c>
      <c r="Z96" s="50">
        <f>IF(X96="",0,LEN(X96)-LEN(SUBSTITUTE(X96," ",""))+1)</f>
        <v/>
      </c>
      <c r="AA96" s="50">
        <f>IF(Z96&lt;1,"",IFERROR(VALUE(SUBSTITUTE(TRIM(MID(SUBSTITUTE(X96," ",REPT(" ",60)),1,60)),".",MID(1/2,2,1))),""))</f>
        <v/>
      </c>
      <c r="AB96" s="50">
        <f>IF(Z96&lt;2,"",IFERROR(VALUE(SUBSTITUTE(TRIM(MID(SUBSTITUTE(X96," ",REPT(" ",60)),61,60)),".",MID(1/2,2,1))),""))</f>
        <v/>
      </c>
      <c r="AC96" s="50">
        <f>IF(Z96&lt;3,"",IFERROR(VALUE(SUBSTITUTE(TRIM(MID(SUBSTITUTE(X96," ",REPT(" ",60)),121,60)),".",MID(1/2,2,1))),""))</f>
        <v/>
      </c>
      <c r="AD96" s="50">
        <f>IF(Z96&lt;4,"",IFERROR(VALUE(SUBSTITUTE(TRIM(MID(SUBSTITUTE(X96," ",REPT(" ",60)),181,60)),".",MID(1/2,2,1))),""))</f>
        <v/>
      </c>
      <c r="AE96" s="50">
        <f>IF(Z96&lt;5,"",IFERROR(VALUE(SUBSTITUTE(TRIM(MID(SUBSTITUTE(X96," ",REPT(" ",60)),241,60)),".",MID(1/2,2,1))),""))</f>
        <v/>
      </c>
      <c r="AF96" s="50">
        <f>IF(Z96&lt;6,"",IFERROR(VALUE(SUBSTITUTE(TRIM(MID(SUBSTITUTE(X96," ",REPT(" ",60)),301,60)),".",MID(1/2,2,1))),""))</f>
        <v/>
      </c>
      <c r="AG96" s="50">
        <f>IFERROR(IF(Z96=2,AA96,IF(Z96=4,IF(AA96&lt;0,-1,1)*(ABS(AA96)+AB96/60),IF(Z96=6,IF(AA96&lt;0,-1,1)*(ABS(AA96)+AB96/60+AC96/3600),""))),"")</f>
        <v/>
      </c>
      <c r="AH96" s="50">
        <f>IFERROR(IF(Z96=2,AB96,IF(Z96=4,IF(AC96&lt;0,-1,1)*(ABS(AC96)+AD96/60),IF(Z96=6,IF(AD96&lt;0,-1,1)*(ABS(AD96)+AE96/60+AF96/3600),""))),"")</f>
        <v/>
      </c>
      <c r="AI96" s="50">
        <f>IF(W96,AH96,AG96)</f>
        <v/>
      </c>
      <c r="AJ96" s="50">
        <f>IF(W96,AG96,AH96)</f>
        <v/>
      </c>
      <c r="AK96" s="50">
        <f>IFERROR(IF(U96=0,AI96,U96*ABS(AI96)),"")</f>
        <v/>
      </c>
      <c r="AL96" s="50">
        <f>IFERROR(IF(V96=0,AJ96,V96*ABS(AJ96)),"")</f>
        <v/>
      </c>
      <c r="AM96" s="50">
        <f>IFERROR(AND(U96=0,V96=0,ABS(AK96)&gt;90,ABS(AK96)&lt;=180,ABS(AL96)&lt;=90),FALSE)</f>
        <v/>
      </c>
      <c r="AN96" s="50">
        <f>IF(AM96,AL96,AK96)</f>
        <v/>
      </c>
      <c r="AO96" s="50">
        <f>IF(AM96,AK96,AL96)</f>
        <v/>
      </c>
      <c r="AP96" s="50">
        <f>IF(R96="","",IF(Y96&lt;&gt;"","Contains words or symbols that aren't part of a coordinate.",IF(NOT(OR(Z96=2,Z96=4,Z96=6)),"Couldn't find a latitude and a longitude ("&amp;Z96&amp;IF(Z96=1," number"," numbers")&amp;" found).",IF(COUNT(AA96:AF96)&lt;&gt;Z96,"Some of the numbers couldn't be read.",IF(OR(AND(Z96=4,OR(AB96&lt;0,AB96&gt;=60,AD96&lt;0,AD96&gt;=60)),AND(Z96=6,OR(AB96&lt;0,AB96&gt;=60,AC96&lt;0,AC96&gt;=60,AE96&lt;0,AE96&gt;=60,AF96&lt;0,AF96&gt;=60))),"Minutes and seconds must be between 0 and 60.",IF(OR(ABS(AN96)&gt;90,ABS(AO96)&gt;180),"Out of range: latitude must be between -90 and 90, and longitude between -180 and 180.",""))))))</f>
        <v/>
      </c>
    </row>
    <row r="97">
      <c r="B97" s="44" t="n"/>
      <c r="C97" s="44" t="n"/>
      <c r="D97" s="45">
        <f>IF(R97="","",IF(AP97&lt;&gt;"","NOT VALID GPS COORDINATES",IF(O97="NO CONNECTION","NO CONNECTION",IF(E97="","NOT FOUND",IF(OR(AM97,AND(AN97=0,AO97=0)),"CONVERTED – PLEASE CHECK","CONVERTED")))))</f>
        <v/>
      </c>
      <c r="E97" s="45">
        <f>IF(OR(O97="",O97="NO CONNECTION"),"",IFERROR(_xlfn.FILTERXML(O97,"//local/territory")&amp;" "&amp;_xlfn.FILTERXML(O97,"//local/mapcode"),IFERROR(_xlfn.FILTERXML(O97,"//international/mapcode"),"")))</f>
        <v/>
      </c>
      <c r="F97" s="46">
        <f>IF(E97="","",IFERROR(_xlfn.FILTERXML(O97,"//local/territory"),""))</f>
        <v/>
      </c>
      <c r="G97" s="46">
        <f>IF(E97="","",IFERROR(_xlfn.FILTERXML(O97,"//local/mapcode"),""))</f>
        <v/>
      </c>
      <c r="H97" s="46">
        <f>IF(E97="","",IFERROR(_xlfn.FILTERXML(O97,"//international/mapcode"),""))</f>
        <v/>
      </c>
      <c r="I97" s="46">
        <f>IF(E97="","",IFERROR(HYPERLINK("https://www.mymapcodes.com/go/?t="&amp;IF(G97&lt;&gt;"",F97,"AAA")&amp;"&amp;ma="&amp;LEFT(IF(G97&lt;&gt;"",G97,H97),FIND(".",IF(G97&lt;&gt;"",G97,H97))-1)&amp;"&amp;mb="&amp;MID(IF(G97&lt;&gt;"",G97,H97),FIND(".",IF(G97&lt;&gt;"",G97,H97))+1,99),"Open on MyMapcodes →"),""))</f>
        <v/>
      </c>
      <c r="J97" s="47">
        <f>IF(OR(R97="",AP97&lt;&gt;""),"",ROUND(AN97,6))</f>
        <v/>
      </c>
      <c r="K97" s="47">
        <f>IF(OR(R97="",AP97&lt;&gt;""),"",ROUND(AO97,6))</f>
        <v/>
      </c>
      <c r="L97" s="48">
        <f>IF(R97="","",IF(AP97&lt;&gt;"",AP97,IF(O97="NO CONNECTION","Excel couldn't reach the mapcode service. Click the REFRESH RESULTS box just above the table.",IF(E97="","The mapcode service didn't return a mapcode for this point.",IF(AM97,"Latitude and longitude seemed to be the wrong way round, so they've been swapped. Please check.",IF(AND(AN97=0,AO97=0),"0, 0 is in the sea off West Africa. Please check this is the location you meant.",IF(W97,"Longitude came first, so the order has been switched.",IF(Z97=6,"Converted from degrees, minutes and seconds.",IF(Z97=4,"Converted from degrees and decimal minutes.","")))))))))</f>
        <v/>
      </c>
      <c r="N97" s="49">
        <f>IF(J97="","",MapcodeAPI&amp;"codes/"&amp;SUBSTITUTE(J97&amp;"",MID(1/2,2,1),".")&amp;","&amp;SUBSTITUTE(K97&amp;"",MID(1/2,2,1),"."))&amp;LEFT($B$13,0)</f>
        <v/>
      </c>
      <c r="O97" s="49">
        <f>IF(N97="","",IFERROR(_xlfn.WEBSERVICE(N97),IF(MapcodeAPIBackup="","NO CONNECTION",IFERROR(_xlfn.WEBSERVICE(MapcodeAPIBackup&amp;MID(N97,LEN(MapcodeAPI)+1,999)),"NO CONNECTION"))))</f>
        <v/>
      </c>
      <c r="P97" t="inlineStr">
        <is>
          <t xml:space="preserve"> </t>
        </is>
      </c>
      <c r="R97" s="50">
        <f>IFERROR(IF(AND(TRIM(B97&amp;"")="",TRIM(C97&amp;"")=""),"",TRIM(IF(ISNUMBER(B97),SUBSTITUTE(B97&amp;"",MID(1/2,2,1),"."),B97&amp;"")&amp;IF(TRIM(C97&amp;"")="",""," | "&amp;IF(ISNUMBER(C97),SUBSTITUTE(C97&amp;"",MID(1/2,2,1),"."),C97&amp;"")))),"(error value)")</f>
        <v/>
      </c>
      <c r="S97" s="50">
        <f>IF(R97="","","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"&amp;IFERROR(IF(AND(LEN(R97)-LEN(SUBSTITUTE(R97,"/",""))=1,ISNUMBER(FIND(" ",TRIM(LEFT(R97,FIND("/",R97)-1))))),LEFT(R97,FIND("/",R97)-1),R97),R97)&amp;" ")," "," "),"﻿"," "),"​"," "),"⁠"," ")," "," ")," "," "),CHAR(9)," "),CHAR(10)," "),CHAR(13)," "),"−","-"),"–","-"),"—","-"),"LATITUDE"," "),"LONGITUDE"," "),"COORDINATES"," "),"COORDS"," "),"NORTH"," N "),"SOUTH"," S "),"EAST"," E "),"WEST"," W "),"DEGREES"," "),"DEG"," "),"GPS"," "),"LONG"," "),"LNG"," "),"LON"," "),"LAT"," ")," AND "," "),"&amp;"," ")&amp;" ")</f>
        <v/>
      </c>
      <c r="T97" s="50">
        <f>IF(S97="","",IF(LEN(S97)-LEN(SUBSTITUTE(S97,".",""))&gt;0,SUBSTITUTE(S97,","," "),IF(LEN(S97)-LEN(SUBSTITUTE(S97,",",""))=3,SUBSTITUTE(SUBSTITUTE(S97,",",";",2),",","."),IF(LEN(S97)-LEN(SUBSTITUTE(S97,",",""))=2,SUBSTITUTE(S97,",","."),SUBSTITUTE(S97,","," ")))))</f>
        <v/>
      </c>
      <c r="U97" s="50">
        <f>IF(ISNUMBER(FIND("S",T97)),-1,IF(ISNUMBER(FIND("N",T97)),1,0))</f>
        <v/>
      </c>
      <c r="V97" s="50">
        <f>IF(ISNUMBER(FIND("W",T97)),-1,IF(ISNUMBER(FIND("E",T97)),1,0))</f>
        <v/>
      </c>
      <c r="W97" s="50">
        <f>AND(MIN(IFERROR(FIND("N",T97),999),IFERROR(FIND("S",T97),999))&lt;999,MIN(IFERROR(FIND("E",T97),999),IFERROR(FIND("W",T97),999))&lt;999,MIN(IFERROR(FIND("E",T97),999),IFERROR(FIND("W",T97),999))&lt;MIN(IFERROR(FIND("N",T97),999),IFERROR(FIND("S",T97),999)))</f>
        <v/>
      </c>
      <c r="X97" s="50">
        <f>IF(T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 "),"º"," "),"˚"," "),"'"," "),CHAR(34)," "),"′"," "),"’"," "),"‘"," "),"″"," "),"”"," "),"“"," "),"("," "),")"," "),"["," "),"]"," "),"{"," "),"}"," "),";"," "),"|"," "),"/"," "),"\"," "),":"," "),"="," "),"*"," "),","," "),"N"," "),"S"," "),"E"," "),"W"," "),"_"," ")))</f>
        <v/>
      </c>
      <c r="Y97" s="50">
        <f>IF(X97="","",SUBSTITUTE(SUBSTITUTE(SUBSTITUTE(SUBSTITUTE(SUBSTITUTE(SUBSTITUTE(SUBSTITUTE(SUBSTITUTE(SUBSTITUTE(SUBSTITUTE(SUBSTITUTE(SUBSTITUTE(SUBSTITUTE(X97,"0",""),"1",""),"2",""),"3",""),"4",""),"5",""),"6",""),"7",""),"8",""),"9",""),".",""),"-","")," ",""))</f>
        <v/>
      </c>
      <c r="Z97" s="50">
        <f>IF(X97="",0,LEN(X97)-LEN(SUBSTITUTE(X97," ",""))+1)</f>
        <v/>
      </c>
      <c r="AA97" s="50">
        <f>IF(Z97&lt;1,"",IFERROR(VALUE(SUBSTITUTE(TRIM(MID(SUBSTITUTE(X97," ",REPT(" ",60)),1,60)),".",MID(1/2,2,1))),""))</f>
        <v/>
      </c>
      <c r="AB97" s="50">
        <f>IF(Z97&lt;2,"",IFERROR(VALUE(SUBSTITUTE(TRIM(MID(SUBSTITUTE(X97," ",REPT(" ",60)),61,60)),".",MID(1/2,2,1))),""))</f>
        <v/>
      </c>
      <c r="AC97" s="50">
        <f>IF(Z97&lt;3,"",IFERROR(VALUE(SUBSTITUTE(TRIM(MID(SUBSTITUTE(X97," ",REPT(" ",60)),121,60)),".",MID(1/2,2,1))),""))</f>
        <v/>
      </c>
      <c r="AD97" s="50">
        <f>IF(Z97&lt;4,"",IFERROR(VALUE(SUBSTITUTE(TRIM(MID(SUBSTITUTE(X97," ",REPT(" ",60)),181,60)),".",MID(1/2,2,1))),""))</f>
        <v/>
      </c>
      <c r="AE97" s="50">
        <f>IF(Z97&lt;5,"",IFERROR(VALUE(SUBSTITUTE(TRIM(MID(SUBSTITUTE(X97," ",REPT(" ",60)),241,60)),".",MID(1/2,2,1))),""))</f>
        <v/>
      </c>
      <c r="AF97" s="50">
        <f>IF(Z97&lt;6,"",IFERROR(VALUE(SUBSTITUTE(TRIM(MID(SUBSTITUTE(X97," ",REPT(" ",60)),301,60)),".",MID(1/2,2,1))),""))</f>
        <v/>
      </c>
      <c r="AG97" s="50">
        <f>IFERROR(IF(Z97=2,AA97,IF(Z97=4,IF(AA97&lt;0,-1,1)*(ABS(AA97)+AB97/60),IF(Z97=6,IF(AA97&lt;0,-1,1)*(ABS(AA97)+AB97/60+AC97/3600),""))),"")</f>
        <v/>
      </c>
      <c r="AH97" s="50">
        <f>IFERROR(IF(Z97=2,AB97,IF(Z97=4,IF(AC97&lt;0,-1,1)*(ABS(AC97)+AD97/60),IF(Z97=6,IF(AD97&lt;0,-1,1)*(ABS(AD97)+AE97/60+AF97/3600),""))),"")</f>
        <v/>
      </c>
      <c r="AI97" s="50">
        <f>IF(W97,AH97,AG97)</f>
        <v/>
      </c>
      <c r="AJ97" s="50">
        <f>IF(W97,AG97,AH97)</f>
        <v/>
      </c>
      <c r="AK97" s="50">
        <f>IFERROR(IF(U97=0,AI97,U97*ABS(AI97)),"")</f>
        <v/>
      </c>
      <c r="AL97" s="50">
        <f>IFERROR(IF(V97=0,AJ97,V97*ABS(AJ97)),"")</f>
        <v/>
      </c>
      <c r="AM97" s="50">
        <f>IFERROR(AND(U97=0,V97=0,ABS(AK97)&gt;90,ABS(AK97)&lt;=180,ABS(AL97)&lt;=90),FALSE)</f>
        <v/>
      </c>
      <c r="AN97" s="50">
        <f>IF(AM97,AL97,AK97)</f>
        <v/>
      </c>
      <c r="AO97" s="50">
        <f>IF(AM97,AK97,AL97)</f>
        <v/>
      </c>
      <c r="AP97" s="50">
        <f>IF(R97="","",IF(Y97&lt;&gt;"","Contains words or symbols that aren't part of a coordinate.",IF(NOT(OR(Z97=2,Z97=4,Z97=6)),"Couldn't find a latitude and a longitude ("&amp;Z97&amp;IF(Z97=1," number"," numbers")&amp;" found).",IF(COUNT(AA97:AF97)&lt;&gt;Z97,"Some of the numbers couldn't be read.",IF(OR(AND(Z97=4,OR(AB97&lt;0,AB97&gt;=60,AD97&lt;0,AD97&gt;=60)),AND(Z97=6,OR(AB97&lt;0,AB97&gt;=60,AC97&lt;0,AC97&gt;=60,AE97&lt;0,AE97&gt;=60,AF97&lt;0,AF97&gt;=60))),"Minutes and seconds must be between 0 and 60.",IF(OR(ABS(AN97)&gt;90,ABS(AO97)&gt;180),"Out of range: latitude must be between -90 and 90, and longitude between -180 and 180.",""))))))</f>
        <v/>
      </c>
    </row>
    <row r="98">
      <c r="B98" s="44" t="n"/>
      <c r="C98" s="44" t="n"/>
      <c r="D98" s="45">
        <f>IF(R98="","",IF(AP98&lt;&gt;"","NOT VALID GPS COORDINATES",IF(O98="NO CONNECTION","NO CONNECTION",IF(E98="","NOT FOUND",IF(OR(AM98,AND(AN98=0,AO98=0)),"CONVERTED – PLEASE CHECK","CONVERTED")))))</f>
        <v/>
      </c>
      <c r="E98" s="45">
        <f>IF(OR(O98="",O98="NO CONNECTION"),"",IFERROR(_xlfn.FILTERXML(O98,"//local/territory")&amp;" "&amp;_xlfn.FILTERXML(O98,"//local/mapcode"),IFERROR(_xlfn.FILTERXML(O98,"//international/mapcode"),"")))</f>
        <v/>
      </c>
      <c r="F98" s="46">
        <f>IF(E98="","",IFERROR(_xlfn.FILTERXML(O98,"//local/territory"),""))</f>
        <v/>
      </c>
      <c r="G98" s="46">
        <f>IF(E98="","",IFERROR(_xlfn.FILTERXML(O98,"//local/mapcode"),""))</f>
        <v/>
      </c>
      <c r="H98" s="46">
        <f>IF(E98="","",IFERROR(_xlfn.FILTERXML(O98,"//international/mapcode"),""))</f>
        <v/>
      </c>
      <c r="I98" s="46">
        <f>IF(E98="","",IFERROR(HYPERLINK("https://www.mymapcodes.com/go/?t="&amp;IF(G98&lt;&gt;"",F98,"AAA")&amp;"&amp;ma="&amp;LEFT(IF(G98&lt;&gt;"",G98,H98),FIND(".",IF(G98&lt;&gt;"",G98,H98))-1)&amp;"&amp;mb="&amp;MID(IF(G98&lt;&gt;"",G98,H98),FIND(".",IF(G98&lt;&gt;"",G98,H98))+1,99),"Open on MyMapcodes →"),""))</f>
        <v/>
      </c>
      <c r="J98" s="47">
        <f>IF(OR(R98="",AP98&lt;&gt;""),"",ROUND(AN98,6))</f>
        <v/>
      </c>
      <c r="K98" s="47">
        <f>IF(OR(R98="",AP98&lt;&gt;""),"",ROUND(AO98,6))</f>
        <v/>
      </c>
      <c r="L98" s="48">
        <f>IF(R98="","",IF(AP98&lt;&gt;"",AP98,IF(O98="NO CONNECTION","Excel couldn't reach the mapcode service. Click the REFRESH RESULTS box just above the table.",IF(E98="","The mapcode service didn't return a mapcode for this point.",IF(AM98,"Latitude and longitude seemed to be the wrong way round, so they've been swapped. Please check.",IF(AND(AN98=0,AO98=0),"0, 0 is in the sea off West Africa. Please check this is the location you meant.",IF(W98,"Longitude came first, so the order has been switched.",IF(Z98=6,"Converted from degrees, minutes and seconds.",IF(Z98=4,"Converted from degrees and decimal minutes.","")))))))))</f>
        <v/>
      </c>
      <c r="N98" s="49">
        <f>IF(J98="","",MapcodeAPI&amp;"codes/"&amp;SUBSTITUTE(J98&amp;"",MID(1/2,2,1),".")&amp;","&amp;SUBSTITUTE(K98&amp;"",MID(1/2,2,1),"."))&amp;LEFT($B$13,0)</f>
        <v/>
      </c>
      <c r="O98" s="49">
        <f>IF(N98="","",IFERROR(_xlfn.WEBSERVICE(N98),IF(MapcodeAPIBackup="","NO CONNECTION",IFERROR(_xlfn.WEBSERVICE(MapcodeAPIBackup&amp;MID(N98,LEN(MapcodeAPI)+1,999)),"NO CONNECTION"))))</f>
        <v/>
      </c>
      <c r="P98" t="inlineStr">
        <is>
          <t xml:space="preserve"> </t>
        </is>
      </c>
      <c r="R98" s="50">
        <f>IFERROR(IF(AND(TRIM(B98&amp;"")="",TRIM(C98&amp;"")=""),"",TRIM(IF(ISNUMBER(B98),SUBSTITUTE(B98&amp;"",MID(1/2,2,1),"."),B98&amp;"")&amp;IF(TRIM(C98&amp;"")="",""," | "&amp;IF(ISNUMBER(C98),SUBSTITUTE(C98&amp;"",MID(1/2,2,1),"."),C98&amp;"")))),"(error value)")</f>
        <v/>
      </c>
      <c r="S98" s="50">
        <f>IF(R98="","","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"&amp;IFERROR(IF(AND(LEN(R98)-LEN(SUBSTITUTE(R98,"/",""))=1,ISNUMBER(FIND(" ",TRIM(LEFT(R98,FIND("/",R98)-1))))),LEFT(R98,FIND("/",R98)-1),R98),R98)&amp;" ")," "," "),"﻿"," "),"​"," "),"⁠"," ")," "," ")," "," "),CHAR(9)," "),CHAR(10)," "),CHAR(13)," "),"−","-"),"–","-"),"—","-"),"LATITUDE"," "),"LONGITUDE"," "),"COORDINATES"," "),"COORDS"," "),"NORTH"," N "),"SOUTH"," S "),"EAST"," E "),"WEST"," W "),"DEGREES"," "),"DEG"," "),"GPS"," "),"LONG"," "),"LNG"," "),"LON"," "),"LAT"," ")," AND "," "),"&amp;"," ")&amp;" ")</f>
        <v/>
      </c>
      <c r="T98" s="50">
        <f>IF(S98="","",IF(LEN(S98)-LEN(SUBSTITUTE(S98,".",""))&gt;0,SUBSTITUTE(S98,","," "),IF(LEN(S98)-LEN(SUBSTITUTE(S98,",",""))=3,SUBSTITUTE(SUBSTITUTE(S98,",",";",2),",","."),IF(LEN(S98)-LEN(SUBSTITUTE(S98,",",""))=2,SUBSTITUTE(S98,",","."),SUBSTITUTE(S98,","," ")))))</f>
        <v/>
      </c>
      <c r="U98" s="50">
        <f>IF(ISNUMBER(FIND("S",T98)),-1,IF(ISNUMBER(FIND("N",T98)),1,0))</f>
        <v/>
      </c>
      <c r="V98" s="50">
        <f>IF(ISNUMBER(FIND("W",T98)),-1,IF(ISNUMBER(FIND("E",T98)),1,0))</f>
        <v/>
      </c>
      <c r="W98" s="50">
        <f>AND(MIN(IFERROR(FIND("N",T98),999),IFERROR(FIND("S",T98),999))&lt;999,MIN(IFERROR(FIND("E",T98),999),IFERROR(FIND("W",T98),999))&lt;999,MIN(IFERROR(FIND("E",T98),999),IFERROR(FIND("W",T98),999))&lt;MIN(IFERROR(FIND("N",T98),999),IFERROR(FIND("S",T98),999)))</f>
        <v/>
      </c>
      <c r="X98" s="50">
        <f>IF(T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 "),"º"," "),"˚"," "),"'"," "),CHAR(34)," "),"′"," "),"’"," "),"‘"," "),"″"," "),"”"," "),"“"," "),"("," "),")"," "),"["," "),"]"," "),"{"," "),"}"," "),";"," "),"|"," "),"/"," "),"\"," "),":"," "),"="," "),"*"," "),","," "),"N"," "),"S"," "),"E"," "),"W"," "),"_"," ")))</f>
        <v/>
      </c>
      <c r="Y98" s="50">
        <f>IF(X98="","",SUBSTITUTE(SUBSTITUTE(SUBSTITUTE(SUBSTITUTE(SUBSTITUTE(SUBSTITUTE(SUBSTITUTE(SUBSTITUTE(SUBSTITUTE(SUBSTITUTE(SUBSTITUTE(SUBSTITUTE(SUBSTITUTE(X98,"0",""),"1",""),"2",""),"3",""),"4",""),"5",""),"6",""),"7",""),"8",""),"9",""),".",""),"-","")," ",""))</f>
        <v/>
      </c>
      <c r="Z98" s="50">
        <f>IF(X98="",0,LEN(X98)-LEN(SUBSTITUTE(X98," ",""))+1)</f>
        <v/>
      </c>
      <c r="AA98" s="50">
        <f>IF(Z98&lt;1,"",IFERROR(VALUE(SUBSTITUTE(TRIM(MID(SUBSTITUTE(X98," ",REPT(" ",60)),1,60)),".",MID(1/2,2,1))),""))</f>
        <v/>
      </c>
      <c r="AB98" s="50">
        <f>IF(Z98&lt;2,"",IFERROR(VALUE(SUBSTITUTE(TRIM(MID(SUBSTITUTE(X98," ",REPT(" ",60)),61,60)),".",MID(1/2,2,1))),""))</f>
        <v/>
      </c>
      <c r="AC98" s="50">
        <f>IF(Z98&lt;3,"",IFERROR(VALUE(SUBSTITUTE(TRIM(MID(SUBSTITUTE(X98," ",REPT(" ",60)),121,60)),".",MID(1/2,2,1))),""))</f>
        <v/>
      </c>
      <c r="AD98" s="50">
        <f>IF(Z98&lt;4,"",IFERROR(VALUE(SUBSTITUTE(TRIM(MID(SUBSTITUTE(X98," ",REPT(" ",60)),181,60)),".",MID(1/2,2,1))),""))</f>
        <v/>
      </c>
      <c r="AE98" s="50">
        <f>IF(Z98&lt;5,"",IFERROR(VALUE(SUBSTITUTE(TRIM(MID(SUBSTITUTE(X98," ",REPT(" ",60)),241,60)),".",MID(1/2,2,1))),""))</f>
        <v/>
      </c>
      <c r="AF98" s="50">
        <f>IF(Z98&lt;6,"",IFERROR(VALUE(SUBSTITUTE(TRIM(MID(SUBSTITUTE(X98," ",REPT(" ",60)),301,60)),".",MID(1/2,2,1))),""))</f>
        <v/>
      </c>
      <c r="AG98" s="50">
        <f>IFERROR(IF(Z98=2,AA98,IF(Z98=4,IF(AA98&lt;0,-1,1)*(ABS(AA98)+AB98/60),IF(Z98=6,IF(AA98&lt;0,-1,1)*(ABS(AA98)+AB98/60+AC98/3600),""))),"")</f>
        <v/>
      </c>
      <c r="AH98" s="50">
        <f>IFERROR(IF(Z98=2,AB98,IF(Z98=4,IF(AC98&lt;0,-1,1)*(ABS(AC98)+AD98/60),IF(Z98=6,IF(AD98&lt;0,-1,1)*(ABS(AD98)+AE98/60+AF98/3600),""))),"")</f>
        <v/>
      </c>
      <c r="AI98" s="50">
        <f>IF(W98,AH98,AG98)</f>
        <v/>
      </c>
      <c r="AJ98" s="50">
        <f>IF(W98,AG98,AH98)</f>
        <v/>
      </c>
      <c r="AK98" s="50">
        <f>IFERROR(IF(U98=0,AI98,U98*ABS(AI98)),"")</f>
        <v/>
      </c>
      <c r="AL98" s="50">
        <f>IFERROR(IF(V98=0,AJ98,V98*ABS(AJ98)),"")</f>
        <v/>
      </c>
      <c r="AM98" s="50">
        <f>IFERROR(AND(U98=0,V98=0,ABS(AK98)&gt;90,ABS(AK98)&lt;=180,ABS(AL98)&lt;=90),FALSE)</f>
        <v/>
      </c>
      <c r="AN98" s="50">
        <f>IF(AM98,AL98,AK98)</f>
        <v/>
      </c>
      <c r="AO98" s="50">
        <f>IF(AM98,AK98,AL98)</f>
        <v/>
      </c>
      <c r="AP98" s="50">
        <f>IF(R98="","",IF(Y98&lt;&gt;"","Contains words or symbols that aren't part of a coordinate.",IF(NOT(OR(Z98=2,Z98=4,Z98=6)),"Couldn't find a latitude and a longitude ("&amp;Z98&amp;IF(Z98=1," number"," numbers")&amp;" found).",IF(COUNT(AA98:AF98)&lt;&gt;Z98,"Some of the numbers couldn't be read.",IF(OR(AND(Z98=4,OR(AB98&lt;0,AB98&gt;=60,AD98&lt;0,AD98&gt;=60)),AND(Z98=6,OR(AB98&lt;0,AB98&gt;=60,AC98&lt;0,AC98&gt;=60,AE98&lt;0,AE98&gt;=60,AF98&lt;0,AF98&gt;=60))),"Minutes and seconds must be between 0 and 60.",IF(OR(ABS(AN98)&gt;90,ABS(AO98)&gt;180),"Out of range: latitude must be between -90 and 90, and longitude between -180 and 180.",""))))))</f>
        <v/>
      </c>
    </row>
    <row r="99">
      <c r="B99" s="44" t="n"/>
      <c r="C99" s="44" t="n"/>
      <c r="D99" s="45">
        <f>IF(R99="","",IF(AP99&lt;&gt;"","NOT VALID GPS COORDINATES",IF(O99="NO CONNECTION","NO CONNECTION",IF(E99="","NOT FOUND",IF(OR(AM99,AND(AN99=0,AO99=0)),"CONVERTED – PLEASE CHECK","CONVERTED")))))</f>
        <v/>
      </c>
      <c r="E99" s="45">
        <f>IF(OR(O99="",O99="NO CONNECTION"),"",IFERROR(_xlfn.FILTERXML(O99,"//local/territory")&amp;" "&amp;_xlfn.FILTERXML(O99,"//local/mapcode"),IFERROR(_xlfn.FILTERXML(O99,"//international/mapcode"),"")))</f>
        <v/>
      </c>
      <c r="F99" s="46">
        <f>IF(E99="","",IFERROR(_xlfn.FILTERXML(O99,"//local/territory"),""))</f>
        <v/>
      </c>
      <c r="G99" s="46">
        <f>IF(E99="","",IFERROR(_xlfn.FILTERXML(O99,"//local/mapcode"),""))</f>
        <v/>
      </c>
      <c r="H99" s="46">
        <f>IF(E99="","",IFERROR(_xlfn.FILTERXML(O99,"//international/mapcode"),""))</f>
        <v/>
      </c>
      <c r="I99" s="46">
        <f>IF(E99="","",IFERROR(HYPERLINK("https://www.mymapcodes.com/go/?t="&amp;IF(G99&lt;&gt;"",F99,"AAA")&amp;"&amp;ma="&amp;LEFT(IF(G99&lt;&gt;"",G99,H99),FIND(".",IF(G99&lt;&gt;"",G99,H99))-1)&amp;"&amp;mb="&amp;MID(IF(G99&lt;&gt;"",G99,H99),FIND(".",IF(G99&lt;&gt;"",G99,H99))+1,99),"Open on MyMapcodes →"),""))</f>
        <v/>
      </c>
      <c r="J99" s="47">
        <f>IF(OR(R99="",AP99&lt;&gt;""),"",ROUND(AN99,6))</f>
        <v/>
      </c>
      <c r="K99" s="47">
        <f>IF(OR(R99="",AP99&lt;&gt;""),"",ROUND(AO99,6))</f>
        <v/>
      </c>
      <c r="L99" s="48">
        <f>IF(R99="","",IF(AP99&lt;&gt;"",AP99,IF(O99="NO CONNECTION","Excel couldn't reach the mapcode service. Click the REFRESH RESULTS box just above the table.",IF(E99="","The mapcode service didn't return a mapcode for this point.",IF(AM99,"Latitude and longitude seemed to be the wrong way round, so they've been swapped. Please check.",IF(AND(AN99=0,AO99=0),"0, 0 is in the sea off West Africa. Please check this is the location you meant.",IF(W99,"Longitude came first, so the order has been switched.",IF(Z99=6,"Converted from degrees, minutes and seconds.",IF(Z99=4,"Converted from degrees and decimal minutes.","")))))))))</f>
        <v/>
      </c>
      <c r="N99" s="49">
        <f>IF(J99="","",MapcodeAPI&amp;"codes/"&amp;SUBSTITUTE(J99&amp;"",MID(1/2,2,1),".")&amp;","&amp;SUBSTITUTE(K99&amp;"",MID(1/2,2,1),"."))&amp;LEFT($B$13,0)</f>
        <v/>
      </c>
      <c r="O99" s="49">
        <f>IF(N99="","",IFERROR(_xlfn.WEBSERVICE(N99),IF(MapcodeAPIBackup="","NO CONNECTION",IFERROR(_xlfn.WEBSERVICE(MapcodeAPIBackup&amp;MID(N99,LEN(MapcodeAPI)+1,999)),"NO CONNECTION"))))</f>
        <v/>
      </c>
      <c r="P99" t="inlineStr">
        <is>
          <t xml:space="preserve"> </t>
        </is>
      </c>
      <c r="R99" s="50">
        <f>IFERROR(IF(AND(TRIM(B99&amp;"")="",TRIM(C99&amp;"")=""),"",TRIM(IF(ISNUMBER(B99),SUBSTITUTE(B99&amp;"",MID(1/2,2,1),"."),B99&amp;"")&amp;IF(TRIM(C99&amp;"")="",""," | "&amp;IF(ISNUMBER(C99),SUBSTITUTE(C99&amp;"",MID(1/2,2,1),"."),C99&amp;"")))),"(error value)")</f>
        <v/>
      </c>
      <c r="S99" s="50">
        <f>IF(R99="","","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"&amp;IFERROR(IF(AND(LEN(R99)-LEN(SUBSTITUTE(R99,"/",""))=1,ISNUMBER(FIND(" ",TRIM(LEFT(R99,FIND("/",R99)-1))))),LEFT(R99,FIND("/",R99)-1),R99),R99)&amp;" ")," "," "),"﻿"," "),"​"," "),"⁠"," ")," "," ")," "," "),CHAR(9)," "),CHAR(10)," "),CHAR(13)," "),"−","-"),"–","-"),"—","-"),"LATITUDE"," "),"LONGITUDE"," "),"COORDINATES"," "),"COORDS"," "),"NORTH"," N "),"SOUTH"," S "),"EAST"," E "),"WEST"," W "),"DEGREES"," "),"DEG"," "),"GPS"," "),"LONG"," "),"LNG"," "),"LON"," "),"LAT"," ")," AND "," "),"&amp;"," ")&amp;" ")</f>
        <v/>
      </c>
      <c r="T99" s="50">
        <f>IF(S99="","",IF(LEN(S99)-LEN(SUBSTITUTE(S99,".",""))&gt;0,SUBSTITUTE(S99,","," "),IF(LEN(S99)-LEN(SUBSTITUTE(S99,",",""))=3,SUBSTITUTE(SUBSTITUTE(S99,",",";",2),",","."),IF(LEN(S99)-LEN(SUBSTITUTE(S99,",",""))=2,SUBSTITUTE(S99,",","."),SUBSTITUTE(S99,","," ")))))</f>
        <v/>
      </c>
      <c r="U99" s="50">
        <f>IF(ISNUMBER(FIND("S",T99)),-1,IF(ISNUMBER(FIND("N",T99)),1,0))</f>
        <v/>
      </c>
      <c r="V99" s="50">
        <f>IF(ISNUMBER(FIND("W",T99)),-1,IF(ISNUMBER(FIND("E",T99)),1,0))</f>
        <v/>
      </c>
      <c r="W99" s="50">
        <f>AND(MIN(IFERROR(FIND("N",T99),999),IFERROR(FIND("S",T99),999))&lt;999,MIN(IFERROR(FIND("E",T99),999),IFERROR(FIND("W",T99),999))&lt;999,MIN(IFERROR(FIND("E",T99),999),IFERROR(FIND("W",T99),999))&lt;MIN(IFERROR(FIND("N",T99),999),IFERROR(FIND("S",T99),999)))</f>
        <v/>
      </c>
      <c r="X99" s="50">
        <f>IF(T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 "),"º"," "),"˚"," "),"'"," "),CHAR(34)," "),"′"," "),"’"," "),"‘"," "),"″"," "),"”"," "),"“"," "),"("," "),")"," "),"["," "),"]"," "),"{"," "),"}"," "),";"," "),"|"," "),"/"," "),"\"," "),":"," "),"="," "),"*"," "),","," "),"N"," "),"S"," "),"E"," "),"W"," "),"_"," ")))</f>
        <v/>
      </c>
      <c r="Y99" s="50">
        <f>IF(X99="","",SUBSTITUTE(SUBSTITUTE(SUBSTITUTE(SUBSTITUTE(SUBSTITUTE(SUBSTITUTE(SUBSTITUTE(SUBSTITUTE(SUBSTITUTE(SUBSTITUTE(SUBSTITUTE(SUBSTITUTE(SUBSTITUTE(X99,"0",""),"1",""),"2",""),"3",""),"4",""),"5",""),"6",""),"7",""),"8",""),"9",""),".",""),"-","")," ",""))</f>
        <v/>
      </c>
      <c r="Z99" s="50">
        <f>IF(X99="",0,LEN(X99)-LEN(SUBSTITUTE(X99," ",""))+1)</f>
        <v/>
      </c>
      <c r="AA99" s="50">
        <f>IF(Z99&lt;1,"",IFERROR(VALUE(SUBSTITUTE(TRIM(MID(SUBSTITUTE(X99," ",REPT(" ",60)),1,60)),".",MID(1/2,2,1))),""))</f>
        <v/>
      </c>
      <c r="AB99" s="50">
        <f>IF(Z99&lt;2,"",IFERROR(VALUE(SUBSTITUTE(TRIM(MID(SUBSTITUTE(X99," ",REPT(" ",60)),61,60)),".",MID(1/2,2,1))),""))</f>
        <v/>
      </c>
      <c r="AC99" s="50">
        <f>IF(Z99&lt;3,"",IFERROR(VALUE(SUBSTITUTE(TRIM(MID(SUBSTITUTE(X99," ",REPT(" ",60)),121,60)),".",MID(1/2,2,1))),""))</f>
        <v/>
      </c>
      <c r="AD99" s="50">
        <f>IF(Z99&lt;4,"",IFERROR(VALUE(SUBSTITUTE(TRIM(MID(SUBSTITUTE(X99," ",REPT(" ",60)),181,60)),".",MID(1/2,2,1))),""))</f>
        <v/>
      </c>
      <c r="AE99" s="50">
        <f>IF(Z99&lt;5,"",IFERROR(VALUE(SUBSTITUTE(TRIM(MID(SUBSTITUTE(X99," ",REPT(" ",60)),241,60)),".",MID(1/2,2,1))),""))</f>
        <v/>
      </c>
      <c r="AF99" s="50">
        <f>IF(Z99&lt;6,"",IFERROR(VALUE(SUBSTITUTE(TRIM(MID(SUBSTITUTE(X99," ",REPT(" ",60)),301,60)),".",MID(1/2,2,1))),""))</f>
        <v/>
      </c>
      <c r="AG99" s="50">
        <f>IFERROR(IF(Z99=2,AA99,IF(Z99=4,IF(AA99&lt;0,-1,1)*(ABS(AA99)+AB99/60),IF(Z99=6,IF(AA99&lt;0,-1,1)*(ABS(AA99)+AB99/60+AC99/3600),""))),"")</f>
        <v/>
      </c>
      <c r="AH99" s="50">
        <f>IFERROR(IF(Z99=2,AB99,IF(Z99=4,IF(AC99&lt;0,-1,1)*(ABS(AC99)+AD99/60),IF(Z99=6,IF(AD99&lt;0,-1,1)*(ABS(AD99)+AE99/60+AF99/3600),""))),"")</f>
        <v/>
      </c>
      <c r="AI99" s="50">
        <f>IF(W99,AH99,AG99)</f>
        <v/>
      </c>
      <c r="AJ99" s="50">
        <f>IF(W99,AG99,AH99)</f>
        <v/>
      </c>
      <c r="AK99" s="50">
        <f>IFERROR(IF(U99=0,AI99,U99*ABS(AI99)),"")</f>
        <v/>
      </c>
      <c r="AL99" s="50">
        <f>IFERROR(IF(V99=0,AJ99,V99*ABS(AJ99)),"")</f>
        <v/>
      </c>
      <c r="AM99" s="50">
        <f>IFERROR(AND(U99=0,V99=0,ABS(AK99)&gt;90,ABS(AK99)&lt;=180,ABS(AL99)&lt;=90),FALSE)</f>
        <v/>
      </c>
      <c r="AN99" s="50">
        <f>IF(AM99,AL99,AK99)</f>
        <v/>
      </c>
      <c r="AO99" s="50">
        <f>IF(AM99,AK99,AL99)</f>
        <v/>
      </c>
      <c r="AP99" s="50">
        <f>IF(R99="","",IF(Y99&lt;&gt;"","Contains words or symbols that aren't part of a coordinate.",IF(NOT(OR(Z99=2,Z99=4,Z99=6)),"Couldn't find a latitude and a longitude ("&amp;Z99&amp;IF(Z99=1," number"," numbers")&amp;" found).",IF(COUNT(AA99:AF99)&lt;&gt;Z99,"Some of the numbers couldn't be read.",IF(OR(AND(Z99=4,OR(AB99&lt;0,AB99&gt;=60,AD99&lt;0,AD99&gt;=60)),AND(Z99=6,OR(AB99&lt;0,AB99&gt;=60,AC99&lt;0,AC99&gt;=60,AE99&lt;0,AE99&gt;=60,AF99&lt;0,AF99&gt;=60))),"Minutes and seconds must be between 0 and 60.",IF(OR(ABS(AN99)&gt;90,ABS(AO99)&gt;180),"Out of range: latitude must be between -90 and 90, and longitude between -180 and 180.",""))))))</f>
        <v/>
      </c>
    </row>
    <row r="100">
      <c r="B100" s="44" t="n"/>
      <c r="C100" s="44" t="n"/>
      <c r="D100" s="45">
        <f>IF(R100="","",IF(AP100&lt;&gt;"","NOT VALID GPS COORDINATES",IF(O100="NO CONNECTION","NO CONNECTION",IF(E100="","NOT FOUND",IF(OR(AM100,AND(AN100=0,AO100=0)),"CONVERTED – PLEASE CHECK","CONVERTED")))))</f>
        <v/>
      </c>
      <c r="E100" s="45">
        <f>IF(OR(O100="",O100="NO CONNECTION"),"",IFERROR(_xlfn.FILTERXML(O100,"//local/territory")&amp;" "&amp;_xlfn.FILTERXML(O100,"//local/mapcode"),IFERROR(_xlfn.FILTERXML(O100,"//international/mapcode"),"")))</f>
        <v/>
      </c>
      <c r="F100" s="46">
        <f>IF(E100="","",IFERROR(_xlfn.FILTERXML(O100,"//local/territory"),""))</f>
        <v/>
      </c>
      <c r="G100" s="46">
        <f>IF(E100="","",IFERROR(_xlfn.FILTERXML(O100,"//local/mapcode"),""))</f>
        <v/>
      </c>
      <c r="H100" s="46">
        <f>IF(E100="","",IFERROR(_xlfn.FILTERXML(O100,"//international/mapcode"),""))</f>
        <v/>
      </c>
      <c r="I100" s="46">
        <f>IF(E100="","",IFERROR(HYPERLINK("https://www.mymapcodes.com/go/?t="&amp;IF(G100&lt;&gt;"",F100,"AAA")&amp;"&amp;ma="&amp;LEFT(IF(G100&lt;&gt;"",G100,H100),FIND(".",IF(G100&lt;&gt;"",G100,H100))-1)&amp;"&amp;mb="&amp;MID(IF(G100&lt;&gt;"",G100,H100),FIND(".",IF(G100&lt;&gt;"",G100,H100))+1,99),"Open on MyMapcodes →"),""))</f>
        <v/>
      </c>
      <c r="J100" s="47">
        <f>IF(OR(R100="",AP100&lt;&gt;""),"",ROUND(AN100,6))</f>
        <v/>
      </c>
      <c r="K100" s="47">
        <f>IF(OR(R100="",AP100&lt;&gt;""),"",ROUND(AO100,6))</f>
        <v/>
      </c>
      <c r="L100" s="48">
        <f>IF(R100="","",IF(AP100&lt;&gt;"",AP100,IF(O100="NO CONNECTION","Excel couldn't reach the mapcode service. Click the REFRESH RESULTS box just above the table.",IF(E100="","The mapcode service didn't return a mapcode for this point.",IF(AM100,"Latitude and longitude seemed to be the wrong way round, so they've been swapped. Please check.",IF(AND(AN100=0,AO100=0),"0, 0 is in the sea off West Africa. Please check this is the location you meant.",IF(W100,"Longitude came first, so the order has been switched.",IF(Z100=6,"Converted from degrees, minutes and seconds.",IF(Z100=4,"Converted from degrees and decimal minutes.","")))))))))</f>
        <v/>
      </c>
      <c r="N100" s="49">
        <f>IF(J100="","",MapcodeAPI&amp;"codes/"&amp;SUBSTITUTE(J100&amp;"",MID(1/2,2,1),".")&amp;","&amp;SUBSTITUTE(K100&amp;"",MID(1/2,2,1),"."))&amp;LEFT($B$13,0)</f>
        <v/>
      </c>
      <c r="O100" s="49">
        <f>IF(N100="","",IFERROR(_xlfn.WEBSERVICE(N100),IF(MapcodeAPIBackup="","NO CONNECTION",IFERROR(_xlfn.WEBSERVICE(MapcodeAPIBackup&amp;MID(N100,LEN(MapcodeAPI)+1,999)),"NO CONNECTION"))))</f>
        <v/>
      </c>
      <c r="P100" t="inlineStr">
        <is>
          <t xml:space="preserve"> </t>
        </is>
      </c>
      <c r="R100" s="50">
        <f>IFERROR(IF(AND(TRIM(B100&amp;"")="",TRIM(C100&amp;"")=""),"",TRIM(IF(ISNUMBER(B100),SUBSTITUTE(B100&amp;"",MID(1/2,2,1),"."),B100&amp;"")&amp;IF(TRIM(C100&amp;"")="",""," | "&amp;IF(ISNUMBER(C100),SUBSTITUTE(C100&amp;"",MID(1/2,2,1),"."),C100&amp;"")))),"(error value)")</f>
        <v/>
      </c>
      <c r="S100" s="50">
        <f>IF(R100="","","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"&amp;IFERROR(IF(AND(LEN(R100)-LEN(SUBSTITUTE(R100,"/",""))=1,ISNUMBER(FIND(" ",TRIM(LEFT(R100,FIND("/",R100)-1))))),LEFT(R100,FIND("/",R100)-1),R100),R100)&amp;" ")," "," "),"﻿"," "),"​"," "),"⁠"," ")," "," ")," "," "),CHAR(9)," "),CHAR(10)," "),CHAR(13)," "),"−","-"),"–","-"),"—","-"),"LATITUDE"," "),"LONGITUDE"," "),"COORDINATES"," "),"COORDS"," "),"NORTH"," N "),"SOUTH"," S "),"EAST"," E "),"WEST"," W "),"DEGREES"," "),"DEG"," "),"GPS"," "),"LONG"," "),"LNG"," "),"LON"," "),"LAT"," ")," AND "," "),"&amp;"," ")&amp;" ")</f>
        <v/>
      </c>
      <c r="T100" s="50">
        <f>IF(S100="","",IF(LEN(S100)-LEN(SUBSTITUTE(S100,".",""))&gt;0,SUBSTITUTE(S100,","," "),IF(LEN(S100)-LEN(SUBSTITUTE(S100,",",""))=3,SUBSTITUTE(SUBSTITUTE(S100,",",";",2),",","."),IF(LEN(S100)-LEN(SUBSTITUTE(S100,",",""))=2,SUBSTITUTE(S100,",","."),SUBSTITUTE(S100,","," ")))))</f>
        <v/>
      </c>
      <c r="U100" s="50">
        <f>IF(ISNUMBER(FIND("S",T100)),-1,IF(ISNUMBER(FIND("N",T100)),1,0))</f>
        <v/>
      </c>
      <c r="V100" s="50">
        <f>IF(ISNUMBER(FIND("W",T100)),-1,IF(ISNUMBER(FIND("E",T100)),1,0))</f>
        <v/>
      </c>
      <c r="W100" s="50">
        <f>AND(MIN(IFERROR(FIND("N",T100),999),IFERROR(FIND("S",T100),999))&lt;999,MIN(IFERROR(FIND("E",T100),999),IFERROR(FIND("W",T100),999))&lt;999,MIN(IFERROR(FIND("E",T100),999),IFERROR(FIND("W",T100),999))&lt;MIN(IFERROR(FIND("N",T100),999),IFERROR(FIND("S",T100),999)))</f>
        <v/>
      </c>
      <c r="X100" s="50">
        <f>IF(T100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 "),"º"," "),"˚"," "),"'"," "),CHAR(34)," "),"′"," "),"’"," "),"‘"," "),"″"," "),"”"," "),"“"," "),"("," "),")"," "),"["," "),"]"," "),"{"," "),"}"," "),";"," "),"|"," "),"/"," "),"\"," "),":"," "),"="," "),"*"," "),","," "),"N"," "),"S"," "),"E"," "),"W"," "),"_"," ")))</f>
        <v/>
      </c>
      <c r="Y100" s="50">
        <f>IF(X100="","",SUBSTITUTE(SUBSTITUTE(SUBSTITUTE(SUBSTITUTE(SUBSTITUTE(SUBSTITUTE(SUBSTITUTE(SUBSTITUTE(SUBSTITUTE(SUBSTITUTE(SUBSTITUTE(SUBSTITUTE(SUBSTITUTE(X100,"0",""),"1",""),"2",""),"3",""),"4",""),"5",""),"6",""),"7",""),"8",""),"9",""),".",""),"-","")," ",""))</f>
        <v/>
      </c>
      <c r="Z100" s="50">
        <f>IF(X100="",0,LEN(X100)-LEN(SUBSTITUTE(X100," ",""))+1)</f>
        <v/>
      </c>
      <c r="AA100" s="50">
        <f>IF(Z100&lt;1,"",IFERROR(VALUE(SUBSTITUTE(TRIM(MID(SUBSTITUTE(X100," ",REPT(" ",60)),1,60)),".",MID(1/2,2,1))),""))</f>
        <v/>
      </c>
      <c r="AB100" s="50">
        <f>IF(Z100&lt;2,"",IFERROR(VALUE(SUBSTITUTE(TRIM(MID(SUBSTITUTE(X100," ",REPT(" ",60)),61,60)),".",MID(1/2,2,1))),""))</f>
        <v/>
      </c>
      <c r="AC100" s="50">
        <f>IF(Z100&lt;3,"",IFERROR(VALUE(SUBSTITUTE(TRIM(MID(SUBSTITUTE(X100," ",REPT(" ",60)),121,60)),".",MID(1/2,2,1))),""))</f>
        <v/>
      </c>
      <c r="AD100" s="50">
        <f>IF(Z100&lt;4,"",IFERROR(VALUE(SUBSTITUTE(TRIM(MID(SUBSTITUTE(X100," ",REPT(" ",60)),181,60)),".",MID(1/2,2,1))),""))</f>
        <v/>
      </c>
      <c r="AE100" s="50">
        <f>IF(Z100&lt;5,"",IFERROR(VALUE(SUBSTITUTE(TRIM(MID(SUBSTITUTE(X100," ",REPT(" ",60)),241,60)),".",MID(1/2,2,1))),""))</f>
        <v/>
      </c>
      <c r="AF100" s="50">
        <f>IF(Z100&lt;6,"",IFERROR(VALUE(SUBSTITUTE(TRIM(MID(SUBSTITUTE(X100," ",REPT(" ",60)),301,60)),".",MID(1/2,2,1))),""))</f>
        <v/>
      </c>
      <c r="AG100" s="50">
        <f>IFERROR(IF(Z100=2,AA100,IF(Z100=4,IF(AA100&lt;0,-1,1)*(ABS(AA100)+AB100/60),IF(Z100=6,IF(AA100&lt;0,-1,1)*(ABS(AA100)+AB100/60+AC100/3600),""))),"")</f>
        <v/>
      </c>
      <c r="AH100" s="50">
        <f>IFERROR(IF(Z100=2,AB100,IF(Z100=4,IF(AC100&lt;0,-1,1)*(ABS(AC100)+AD100/60),IF(Z100=6,IF(AD100&lt;0,-1,1)*(ABS(AD100)+AE100/60+AF100/3600),""))),"")</f>
        <v/>
      </c>
      <c r="AI100" s="50">
        <f>IF(W100,AH100,AG100)</f>
        <v/>
      </c>
      <c r="AJ100" s="50">
        <f>IF(W100,AG100,AH100)</f>
        <v/>
      </c>
      <c r="AK100" s="50">
        <f>IFERROR(IF(U100=0,AI100,U100*ABS(AI100)),"")</f>
        <v/>
      </c>
      <c r="AL100" s="50">
        <f>IFERROR(IF(V100=0,AJ100,V100*ABS(AJ100)),"")</f>
        <v/>
      </c>
      <c r="AM100" s="50">
        <f>IFERROR(AND(U100=0,V100=0,ABS(AK100)&gt;90,ABS(AK100)&lt;=180,ABS(AL100)&lt;=90),FALSE)</f>
        <v/>
      </c>
      <c r="AN100" s="50">
        <f>IF(AM100,AL100,AK100)</f>
        <v/>
      </c>
      <c r="AO100" s="50">
        <f>IF(AM100,AK100,AL100)</f>
        <v/>
      </c>
      <c r="AP100" s="50">
        <f>IF(R100="","",IF(Y100&lt;&gt;"","Contains words or symbols that aren't part of a coordinate.",IF(NOT(OR(Z100=2,Z100=4,Z100=6)),"Couldn't find a latitude and a longitude ("&amp;Z100&amp;IF(Z100=1," number"," numbers")&amp;" found).",IF(COUNT(AA100:AF100)&lt;&gt;Z100,"Some of the numbers couldn't be read.",IF(OR(AND(Z100=4,OR(AB100&lt;0,AB100&gt;=60,AD100&lt;0,AD100&gt;=60)),AND(Z100=6,OR(AB100&lt;0,AB100&gt;=60,AC100&lt;0,AC100&gt;=60,AE100&lt;0,AE100&gt;=60,AF100&lt;0,AF100&gt;=60))),"Minutes and seconds must be between 0 and 60.",IF(OR(ABS(AN100)&gt;90,ABS(AO100)&gt;180),"Out of range: latitude must be between -90 and 90, and longitude between -180 and 180.",""))))))</f>
        <v/>
      </c>
    </row>
    <row r="101">
      <c r="B101" s="44" t="n"/>
      <c r="C101" s="44" t="n"/>
      <c r="D101" s="45">
        <f>IF(R101="","",IF(AP101&lt;&gt;"","NOT VALID GPS COORDINATES",IF(O101="NO CONNECTION","NO CONNECTION",IF(E101="","NOT FOUND",IF(OR(AM101,AND(AN101=0,AO101=0)),"CONVERTED – PLEASE CHECK","CONVERTED")))))</f>
        <v/>
      </c>
      <c r="E101" s="45">
        <f>IF(OR(O101="",O101="NO CONNECTION"),"",IFERROR(_xlfn.FILTERXML(O101,"//local/territory")&amp;" "&amp;_xlfn.FILTERXML(O101,"//local/mapcode"),IFERROR(_xlfn.FILTERXML(O101,"//international/mapcode"),"")))</f>
        <v/>
      </c>
      <c r="F101" s="46">
        <f>IF(E101="","",IFERROR(_xlfn.FILTERXML(O101,"//local/territory"),""))</f>
        <v/>
      </c>
      <c r="G101" s="46">
        <f>IF(E101="","",IFERROR(_xlfn.FILTERXML(O101,"//local/mapcode"),""))</f>
        <v/>
      </c>
      <c r="H101" s="46">
        <f>IF(E101="","",IFERROR(_xlfn.FILTERXML(O101,"//international/mapcode"),""))</f>
        <v/>
      </c>
      <c r="I101" s="46">
        <f>IF(E101="","",IFERROR(HYPERLINK("https://www.mymapcodes.com/go/?t="&amp;IF(G101&lt;&gt;"",F101,"AAA")&amp;"&amp;ma="&amp;LEFT(IF(G101&lt;&gt;"",G101,H101),FIND(".",IF(G101&lt;&gt;"",G101,H101))-1)&amp;"&amp;mb="&amp;MID(IF(G101&lt;&gt;"",G101,H101),FIND(".",IF(G101&lt;&gt;"",G101,H101))+1,99),"Open on MyMapcodes →"),""))</f>
        <v/>
      </c>
      <c r="J101" s="47">
        <f>IF(OR(R101="",AP101&lt;&gt;""),"",ROUND(AN101,6))</f>
        <v/>
      </c>
      <c r="K101" s="47">
        <f>IF(OR(R101="",AP101&lt;&gt;""),"",ROUND(AO101,6))</f>
        <v/>
      </c>
      <c r="L101" s="48">
        <f>IF(R101="","",IF(AP101&lt;&gt;"",AP101,IF(O101="NO CONNECTION","Excel couldn't reach the mapcode service. Click the REFRESH RESULTS box just above the table.",IF(E101="","The mapcode service didn't return a mapcode for this point.",IF(AM101,"Latitude and longitude seemed to be the wrong way round, so they've been swapped. Please check.",IF(AND(AN101=0,AO101=0),"0, 0 is in the sea off West Africa. Please check this is the location you meant.",IF(W101,"Longitude came first, so the order has been switched.",IF(Z101=6,"Converted from degrees, minutes and seconds.",IF(Z101=4,"Converted from degrees and decimal minutes.","")))))))))</f>
        <v/>
      </c>
      <c r="N101" s="49">
        <f>IF(J101="","",MapcodeAPI&amp;"codes/"&amp;SUBSTITUTE(J101&amp;"",MID(1/2,2,1),".")&amp;","&amp;SUBSTITUTE(K101&amp;"",MID(1/2,2,1),"."))&amp;LEFT($B$13,0)</f>
        <v/>
      </c>
      <c r="O101" s="49">
        <f>IF(N101="","",IFERROR(_xlfn.WEBSERVICE(N101),IF(MapcodeAPIBackup="","NO CONNECTION",IFERROR(_xlfn.WEBSERVICE(MapcodeAPIBackup&amp;MID(N101,LEN(MapcodeAPI)+1,999)),"NO CONNECTION"))))</f>
        <v/>
      </c>
      <c r="P101" t="inlineStr">
        <is>
          <t xml:space="preserve"> </t>
        </is>
      </c>
      <c r="R101" s="50">
        <f>IFERROR(IF(AND(TRIM(B101&amp;"")="",TRIM(C101&amp;"")=""),"",TRIM(IF(ISNUMBER(B101),SUBSTITUTE(B101&amp;"",MID(1/2,2,1),"."),B101&amp;"")&amp;IF(TRIM(C101&amp;"")="",""," | "&amp;IF(ISNUMBER(C101),SUBSTITUTE(C101&amp;"",MID(1/2,2,1),"."),C101&amp;"")))),"(error value)")</f>
        <v/>
      </c>
      <c r="S101" s="50">
        <f>IF(R101="","","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"&amp;IFERROR(IF(AND(LEN(R101)-LEN(SUBSTITUTE(R101,"/",""))=1,ISNUMBER(FIND(" ",TRIM(LEFT(R101,FIND("/",R101)-1))))),LEFT(R101,FIND("/",R101)-1),R101),R101)&amp;" ")," "," "),"﻿"," "),"​"," "),"⁠"," ")," "," ")," "," "),CHAR(9)," "),CHAR(10)," "),CHAR(13)," "),"−","-"),"–","-"),"—","-"),"LATITUDE"," "),"LONGITUDE"," "),"COORDINATES"," "),"COORDS"," "),"NORTH"," N "),"SOUTH"," S "),"EAST"," E "),"WEST"," W "),"DEGREES"," "),"DEG"," "),"GPS"," "),"LONG"," "),"LNG"," "),"LON"," "),"LAT"," ")," AND "," "),"&amp;"," ")&amp;" ")</f>
        <v/>
      </c>
      <c r="T101" s="50">
        <f>IF(S101="","",IF(LEN(S101)-LEN(SUBSTITUTE(S101,".",""))&gt;0,SUBSTITUTE(S101,","," "),IF(LEN(S101)-LEN(SUBSTITUTE(S101,",",""))=3,SUBSTITUTE(SUBSTITUTE(S101,",",";",2),",","."),IF(LEN(S101)-LEN(SUBSTITUTE(S101,",",""))=2,SUBSTITUTE(S101,",","."),SUBSTITUTE(S101,","," ")))))</f>
        <v/>
      </c>
      <c r="U101" s="50">
        <f>IF(ISNUMBER(FIND("S",T101)),-1,IF(ISNUMBER(FIND("N",T101)),1,0))</f>
        <v/>
      </c>
      <c r="V101" s="50">
        <f>IF(ISNUMBER(FIND("W",T101)),-1,IF(ISNUMBER(FIND("E",T101)),1,0))</f>
        <v/>
      </c>
      <c r="W101" s="50">
        <f>AND(MIN(IFERROR(FIND("N",T101),999),IFERROR(FIND("S",T101),999))&lt;999,MIN(IFERROR(FIND("E",T101),999),IFERROR(FIND("W",T101),999))&lt;999,MIN(IFERROR(FIND("E",T101),999),IFERROR(FIND("W",T101),999))&lt;MIN(IFERROR(FIND("N",T101),999),IFERROR(FIND("S",T101),999)))</f>
        <v/>
      </c>
      <c r="X101" s="50">
        <f>IF(T101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101,"°"," "),"º"," "),"˚"," "),"'"," "),CHAR(34)," "),"′"," "),"’"," "),"‘"," "),"″"," "),"”"," "),"“"," "),"("," "),")"," "),"["," "),"]"," "),"{"," "),"}"," "),";"," "),"|"," "),"/"," "),"\"," "),":"," "),"="," "),"*"," "),","," "),"N"," "),"S"," "),"E"," "),"W"," "),"_"," ")))</f>
        <v/>
      </c>
      <c r="Y101" s="50">
        <f>IF(X101="","",SUBSTITUTE(SUBSTITUTE(SUBSTITUTE(SUBSTITUTE(SUBSTITUTE(SUBSTITUTE(SUBSTITUTE(SUBSTITUTE(SUBSTITUTE(SUBSTITUTE(SUBSTITUTE(SUBSTITUTE(SUBSTITUTE(X101,"0",""),"1",""),"2",""),"3",""),"4",""),"5",""),"6",""),"7",""),"8",""),"9",""),".",""),"-","")," ",""))</f>
        <v/>
      </c>
      <c r="Z101" s="50">
        <f>IF(X101="",0,LEN(X101)-LEN(SUBSTITUTE(X101," ",""))+1)</f>
        <v/>
      </c>
      <c r="AA101" s="50">
        <f>IF(Z101&lt;1,"",IFERROR(VALUE(SUBSTITUTE(TRIM(MID(SUBSTITUTE(X101," ",REPT(" ",60)),1,60)),".",MID(1/2,2,1))),""))</f>
        <v/>
      </c>
      <c r="AB101" s="50">
        <f>IF(Z101&lt;2,"",IFERROR(VALUE(SUBSTITUTE(TRIM(MID(SUBSTITUTE(X101," ",REPT(" ",60)),61,60)),".",MID(1/2,2,1))),""))</f>
        <v/>
      </c>
      <c r="AC101" s="50">
        <f>IF(Z101&lt;3,"",IFERROR(VALUE(SUBSTITUTE(TRIM(MID(SUBSTITUTE(X101," ",REPT(" ",60)),121,60)),".",MID(1/2,2,1))),""))</f>
        <v/>
      </c>
      <c r="AD101" s="50">
        <f>IF(Z101&lt;4,"",IFERROR(VALUE(SUBSTITUTE(TRIM(MID(SUBSTITUTE(X101," ",REPT(" ",60)),181,60)),".",MID(1/2,2,1))),""))</f>
        <v/>
      </c>
      <c r="AE101" s="50">
        <f>IF(Z101&lt;5,"",IFERROR(VALUE(SUBSTITUTE(TRIM(MID(SUBSTITUTE(X101," ",REPT(" ",60)),241,60)),".",MID(1/2,2,1))),""))</f>
        <v/>
      </c>
      <c r="AF101" s="50">
        <f>IF(Z101&lt;6,"",IFERROR(VALUE(SUBSTITUTE(TRIM(MID(SUBSTITUTE(X101," ",REPT(" ",60)),301,60)),".",MID(1/2,2,1))),""))</f>
        <v/>
      </c>
      <c r="AG101" s="50">
        <f>IFERROR(IF(Z101=2,AA101,IF(Z101=4,IF(AA101&lt;0,-1,1)*(ABS(AA101)+AB101/60),IF(Z101=6,IF(AA101&lt;0,-1,1)*(ABS(AA101)+AB101/60+AC101/3600),""))),"")</f>
        <v/>
      </c>
      <c r="AH101" s="50">
        <f>IFERROR(IF(Z101=2,AB101,IF(Z101=4,IF(AC101&lt;0,-1,1)*(ABS(AC101)+AD101/60),IF(Z101=6,IF(AD101&lt;0,-1,1)*(ABS(AD101)+AE101/60+AF101/3600),""))),"")</f>
        <v/>
      </c>
      <c r="AI101" s="50">
        <f>IF(W101,AH101,AG101)</f>
        <v/>
      </c>
      <c r="AJ101" s="50">
        <f>IF(W101,AG101,AH101)</f>
        <v/>
      </c>
      <c r="AK101" s="50">
        <f>IFERROR(IF(U101=0,AI101,U101*ABS(AI101)),"")</f>
        <v/>
      </c>
      <c r="AL101" s="50">
        <f>IFERROR(IF(V101=0,AJ101,V101*ABS(AJ101)),"")</f>
        <v/>
      </c>
      <c r="AM101" s="50">
        <f>IFERROR(AND(U101=0,V101=0,ABS(AK101)&gt;90,ABS(AK101)&lt;=180,ABS(AL101)&lt;=90),FALSE)</f>
        <v/>
      </c>
      <c r="AN101" s="50">
        <f>IF(AM101,AL101,AK101)</f>
        <v/>
      </c>
      <c r="AO101" s="50">
        <f>IF(AM101,AK101,AL101)</f>
        <v/>
      </c>
      <c r="AP101" s="50">
        <f>IF(R101="","",IF(Y101&lt;&gt;"","Contains words or symbols that aren't part of a coordinate.",IF(NOT(OR(Z101=2,Z101=4,Z101=6)),"Couldn't find a latitude and a longitude ("&amp;Z101&amp;IF(Z101=1," number"," numbers")&amp;" found).",IF(COUNT(AA101:AF101)&lt;&gt;Z101,"Some of the numbers couldn't be read.",IF(OR(AND(Z101=4,OR(AB101&lt;0,AB101&gt;=60,AD101&lt;0,AD101&gt;=60)),AND(Z101=6,OR(AB101&lt;0,AB101&gt;=60,AC101&lt;0,AC101&gt;=60,AE101&lt;0,AE101&gt;=60,AF101&lt;0,AF101&gt;=60))),"Minutes and seconds must be between 0 and 60.",IF(OR(ABS(AN101)&gt;90,ABS(AO101)&gt;180),"Out of range: latitude must be between -90 and 90, and longitude between -180 and 180.",""))))))</f>
        <v/>
      </c>
    </row>
    <row r="102">
      <c r="B102" s="44" t="n"/>
      <c r="C102" s="44" t="n"/>
      <c r="D102" s="45">
        <f>IF(R102="","",IF(AP102&lt;&gt;"","NOT VALID GPS COORDINATES",IF(O102="NO CONNECTION","NO CONNECTION",IF(E102="","NOT FOUND",IF(OR(AM102,AND(AN102=0,AO102=0)),"CONVERTED – PLEASE CHECK","CONVERTED")))))</f>
        <v/>
      </c>
      <c r="E102" s="45">
        <f>IF(OR(O102="",O102="NO CONNECTION"),"",IFERROR(_xlfn.FILTERXML(O102,"//local/territory")&amp;" "&amp;_xlfn.FILTERXML(O102,"//local/mapcode"),IFERROR(_xlfn.FILTERXML(O102,"//international/mapcode"),"")))</f>
        <v/>
      </c>
      <c r="F102" s="46">
        <f>IF(E102="","",IFERROR(_xlfn.FILTERXML(O102,"//local/territory"),""))</f>
        <v/>
      </c>
      <c r="G102" s="46">
        <f>IF(E102="","",IFERROR(_xlfn.FILTERXML(O102,"//local/mapcode"),""))</f>
        <v/>
      </c>
      <c r="H102" s="46">
        <f>IF(E102="","",IFERROR(_xlfn.FILTERXML(O102,"//international/mapcode"),""))</f>
        <v/>
      </c>
      <c r="I102" s="46">
        <f>IF(E102="","",IFERROR(HYPERLINK("https://www.mymapcodes.com/go/?t="&amp;IF(G102&lt;&gt;"",F102,"AAA")&amp;"&amp;ma="&amp;LEFT(IF(G102&lt;&gt;"",G102,H102),FIND(".",IF(G102&lt;&gt;"",G102,H102))-1)&amp;"&amp;mb="&amp;MID(IF(G102&lt;&gt;"",G102,H102),FIND(".",IF(G102&lt;&gt;"",G102,H102))+1,99),"Open on MyMapcodes →"),""))</f>
        <v/>
      </c>
      <c r="J102" s="47">
        <f>IF(OR(R102="",AP102&lt;&gt;""),"",ROUND(AN102,6))</f>
        <v/>
      </c>
      <c r="K102" s="47">
        <f>IF(OR(R102="",AP102&lt;&gt;""),"",ROUND(AO102,6))</f>
        <v/>
      </c>
      <c r="L102" s="48">
        <f>IF(R102="","",IF(AP102&lt;&gt;"",AP102,IF(O102="NO CONNECTION","Excel couldn't reach the mapcode service. Click the REFRESH RESULTS box just above the table.",IF(E102="","The mapcode service didn't return a mapcode for this point.",IF(AM102,"Latitude and longitude seemed to be the wrong way round, so they've been swapped. Please check.",IF(AND(AN102=0,AO102=0),"0, 0 is in the sea off West Africa. Please check this is the location you meant.",IF(W102,"Longitude came first, so the order has been switched.",IF(Z102=6,"Converted from degrees, minutes and seconds.",IF(Z102=4,"Converted from degrees and decimal minutes.","")))))))))</f>
        <v/>
      </c>
      <c r="N102" s="49">
        <f>IF(J102="","",MapcodeAPI&amp;"codes/"&amp;SUBSTITUTE(J102&amp;"",MID(1/2,2,1),".")&amp;","&amp;SUBSTITUTE(K102&amp;"",MID(1/2,2,1),"."))&amp;LEFT($B$13,0)</f>
        <v/>
      </c>
      <c r="O102" s="49">
        <f>IF(N102="","",IFERROR(_xlfn.WEBSERVICE(N102),IF(MapcodeAPIBackup="","NO CONNECTION",IFERROR(_xlfn.WEBSERVICE(MapcodeAPIBackup&amp;MID(N102,LEN(MapcodeAPI)+1,999)),"NO CONNECTION"))))</f>
        <v/>
      </c>
      <c r="P102" t="inlineStr">
        <is>
          <t xml:space="preserve"> </t>
        </is>
      </c>
      <c r="R102" s="50">
        <f>IFERROR(IF(AND(TRIM(B102&amp;"")="",TRIM(C102&amp;"")=""),"",TRIM(IF(ISNUMBER(B102),SUBSTITUTE(B102&amp;"",MID(1/2,2,1),"."),B102&amp;"")&amp;IF(TRIM(C102&amp;"")="",""," | "&amp;IF(ISNUMBER(C102),SUBSTITUTE(C102&amp;"",MID(1/2,2,1),"."),C102&amp;"")))),"(error value)")</f>
        <v/>
      </c>
      <c r="S102" s="50">
        <f>IF(R102="","","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"&amp;IFERROR(IF(AND(LEN(R102)-LEN(SUBSTITUTE(R102,"/",""))=1,ISNUMBER(FIND(" ",TRIM(LEFT(R102,FIND("/",R102)-1))))),LEFT(R102,FIND("/",R102)-1),R102),R102)&amp;" ")," "," "),"﻿"," "),"​"," "),"⁠"," ")," "," ")," "," "),CHAR(9)," "),CHAR(10)," "),CHAR(13)," "),"−","-"),"–","-"),"—","-"),"LATITUDE"," "),"LONGITUDE"," "),"COORDINATES"," "),"COORDS"," "),"NORTH"," N "),"SOUTH"," S "),"EAST"," E "),"WEST"," W "),"DEGREES"," "),"DEG"," "),"GPS"," "),"LONG"," "),"LNG"," "),"LON"," "),"LAT"," ")," AND "," "),"&amp;"," ")&amp;" ")</f>
        <v/>
      </c>
      <c r="T102" s="50">
        <f>IF(S102="","",IF(LEN(S102)-LEN(SUBSTITUTE(S102,".",""))&gt;0,SUBSTITUTE(S102,","," "),IF(LEN(S102)-LEN(SUBSTITUTE(S102,",",""))=3,SUBSTITUTE(SUBSTITUTE(S102,",",";",2),",","."),IF(LEN(S102)-LEN(SUBSTITUTE(S102,",",""))=2,SUBSTITUTE(S102,",","."),SUBSTITUTE(S102,","," ")))))</f>
        <v/>
      </c>
      <c r="U102" s="50">
        <f>IF(ISNUMBER(FIND("S",T102)),-1,IF(ISNUMBER(FIND("N",T102)),1,0))</f>
        <v/>
      </c>
      <c r="V102" s="50">
        <f>IF(ISNUMBER(FIND("W",T102)),-1,IF(ISNUMBER(FIND("E",T102)),1,0))</f>
        <v/>
      </c>
      <c r="W102" s="50">
        <f>AND(MIN(IFERROR(FIND("N",T102),999),IFERROR(FIND("S",T102),999))&lt;999,MIN(IFERROR(FIND("E",T102),999),IFERROR(FIND("W",T102),999))&lt;999,MIN(IFERROR(FIND("E",T102),999),IFERROR(FIND("W",T102),999))&lt;MIN(IFERROR(FIND("N",T102),999),IFERROR(FIND("S",T102),999)))</f>
        <v/>
      </c>
      <c r="X102" s="50">
        <f>IF(T102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102,"°"," "),"º"," "),"˚"," "),"'"," "),CHAR(34)," "),"′"," "),"’"," "),"‘"," "),"″"," "),"”"," "),"“"," "),"("," "),")"," "),"["," "),"]"," "),"{"," "),"}"," "),";"," "),"|"," "),"/"," "),"\"," "),":"," "),"="," "),"*"," "),","," "),"N"," "),"S"," "),"E"," "),"W"," "),"_"," ")))</f>
        <v/>
      </c>
      <c r="Y102" s="50">
        <f>IF(X102="","",SUBSTITUTE(SUBSTITUTE(SUBSTITUTE(SUBSTITUTE(SUBSTITUTE(SUBSTITUTE(SUBSTITUTE(SUBSTITUTE(SUBSTITUTE(SUBSTITUTE(SUBSTITUTE(SUBSTITUTE(SUBSTITUTE(X102,"0",""),"1",""),"2",""),"3",""),"4",""),"5",""),"6",""),"7",""),"8",""),"9",""),".",""),"-","")," ",""))</f>
        <v/>
      </c>
      <c r="Z102" s="50">
        <f>IF(X102="",0,LEN(X102)-LEN(SUBSTITUTE(X102," ",""))+1)</f>
        <v/>
      </c>
      <c r="AA102" s="50">
        <f>IF(Z102&lt;1,"",IFERROR(VALUE(SUBSTITUTE(TRIM(MID(SUBSTITUTE(X102," ",REPT(" ",60)),1,60)),".",MID(1/2,2,1))),""))</f>
        <v/>
      </c>
      <c r="AB102" s="50">
        <f>IF(Z102&lt;2,"",IFERROR(VALUE(SUBSTITUTE(TRIM(MID(SUBSTITUTE(X102," ",REPT(" ",60)),61,60)),".",MID(1/2,2,1))),""))</f>
        <v/>
      </c>
      <c r="AC102" s="50">
        <f>IF(Z102&lt;3,"",IFERROR(VALUE(SUBSTITUTE(TRIM(MID(SUBSTITUTE(X102," ",REPT(" ",60)),121,60)),".",MID(1/2,2,1))),""))</f>
        <v/>
      </c>
      <c r="AD102" s="50">
        <f>IF(Z102&lt;4,"",IFERROR(VALUE(SUBSTITUTE(TRIM(MID(SUBSTITUTE(X102," ",REPT(" ",60)),181,60)),".",MID(1/2,2,1))),""))</f>
        <v/>
      </c>
      <c r="AE102" s="50">
        <f>IF(Z102&lt;5,"",IFERROR(VALUE(SUBSTITUTE(TRIM(MID(SUBSTITUTE(X102," ",REPT(" ",60)),241,60)),".",MID(1/2,2,1))),""))</f>
        <v/>
      </c>
      <c r="AF102" s="50">
        <f>IF(Z102&lt;6,"",IFERROR(VALUE(SUBSTITUTE(TRIM(MID(SUBSTITUTE(X102," ",REPT(" ",60)),301,60)),".",MID(1/2,2,1))),""))</f>
        <v/>
      </c>
      <c r="AG102" s="50">
        <f>IFERROR(IF(Z102=2,AA102,IF(Z102=4,IF(AA102&lt;0,-1,1)*(ABS(AA102)+AB102/60),IF(Z102=6,IF(AA102&lt;0,-1,1)*(ABS(AA102)+AB102/60+AC102/3600),""))),"")</f>
        <v/>
      </c>
      <c r="AH102" s="50">
        <f>IFERROR(IF(Z102=2,AB102,IF(Z102=4,IF(AC102&lt;0,-1,1)*(ABS(AC102)+AD102/60),IF(Z102=6,IF(AD102&lt;0,-1,1)*(ABS(AD102)+AE102/60+AF102/3600),""))),"")</f>
        <v/>
      </c>
      <c r="AI102" s="50">
        <f>IF(W102,AH102,AG102)</f>
        <v/>
      </c>
      <c r="AJ102" s="50">
        <f>IF(W102,AG102,AH102)</f>
        <v/>
      </c>
      <c r="AK102" s="50">
        <f>IFERROR(IF(U102=0,AI102,U102*ABS(AI102)),"")</f>
        <v/>
      </c>
      <c r="AL102" s="50">
        <f>IFERROR(IF(V102=0,AJ102,V102*ABS(AJ102)),"")</f>
        <v/>
      </c>
      <c r="AM102" s="50">
        <f>IFERROR(AND(U102=0,V102=0,ABS(AK102)&gt;90,ABS(AK102)&lt;=180,ABS(AL102)&lt;=90),FALSE)</f>
        <v/>
      </c>
      <c r="AN102" s="50">
        <f>IF(AM102,AL102,AK102)</f>
        <v/>
      </c>
      <c r="AO102" s="50">
        <f>IF(AM102,AK102,AL102)</f>
        <v/>
      </c>
      <c r="AP102" s="50">
        <f>IF(R102="","",IF(Y102&lt;&gt;"","Contains words or symbols that aren't part of a coordinate.",IF(NOT(OR(Z102=2,Z102=4,Z102=6)),"Couldn't find a latitude and a longitude ("&amp;Z102&amp;IF(Z102=1," number"," numbers")&amp;" found).",IF(COUNT(AA102:AF102)&lt;&gt;Z102,"Some of the numbers couldn't be read.",IF(OR(AND(Z102=4,OR(AB102&lt;0,AB102&gt;=60,AD102&lt;0,AD102&gt;=60)),AND(Z102=6,OR(AB102&lt;0,AB102&gt;=60,AC102&lt;0,AC102&gt;=60,AE102&lt;0,AE102&gt;=60,AF102&lt;0,AF102&gt;=60))),"Minutes and seconds must be between 0 and 60.",IF(OR(ABS(AN102)&gt;90,ABS(AO102)&gt;180),"Out of range: latitude must be between -90 and 90, and longitude between -180 and 180.",""))))))</f>
        <v/>
      </c>
    </row>
    <row r="103">
      <c r="B103" s="44" t="n"/>
      <c r="C103" s="44" t="n"/>
      <c r="D103" s="45">
        <f>IF(R103="","",IF(AP103&lt;&gt;"","NOT VALID GPS COORDINATES",IF(O103="NO CONNECTION","NO CONNECTION",IF(E103="","NOT FOUND",IF(OR(AM103,AND(AN103=0,AO103=0)),"CONVERTED – PLEASE CHECK","CONVERTED")))))</f>
        <v/>
      </c>
      <c r="E103" s="45">
        <f>IF(OR(O103="",O103="NO CONNECTION"),"",IFERROR(_xlfn.FILTERXML(O103,"//local/territory")&amp;" "&amp;_xlfn.FILTERXML(O103,"//local/mapcode"),IFERROR(_xlfn.FILTERXML(O103,"//international/mapcode"),"")))</f>
        <v/>
      </c>
      <c r="F103" s="46">
        <f>IF(E103="","",IFERROR(_xlfn.FILTERXML(O103,"//local/territory"),""))</f>
        <v/>
      </c>
      <c r="G103" s="46">
        <f>IF(E103="","",IFERROR(_xlfn.FILTERXML(O103,"//local/mapcode"),""))</f>
        <v/>
      </c>
      <c r="H103" s="46">
        <f>IF(E103="","",IFERROR(_xlfn.FILTERXML(O103,"//international/mapcode"),""))</f>
        <v/>
      </c>
      <c r="I103" s="46">
        <f>IF(E103="","",IFERROR(HYPERLINK("https://www.mymapcodes.com/go/?t="&amp;IF(G103&lt;&gt;"",F103,"AAA")&amp;"&amp;ma="&amp;LEFT(IF(G103&lt;&gt;"",G103,H103),FIND(".",IF(G103&lt;&gt;"",G103,H103))-1)&amp;"&amp;mb="&amp;MID(IF(G103&lt;&gt;"",G103,H103),FIND(".",IF(G103&lt;&gt;"",G103,H103))+1,99),"Open on MyMapcodes →"),""))</f>
        <v/>
      </c>
      <c r="J103" s="47">
        <f>IF(OR(R103="",AP103&lt;&gt;""),"",ROUND(AN103,6))</f>
        <v/>
      </c>
      <c r="K103" s="47">
        <f>IF(OR(R103="",AP103&lt;&gt;""),"",ROUND(AO103,6))</f>
        <v/>
      </c>
      <c r="L103" s="48">
        <f>IF(R103="","",IF(AP103&lt;&gt;"",AP103,IF(O103="NO CONNECTION","Excel couldn't reach the mapcode service. Click the REFRESH RESULTS box just above the table.",IF(E103="","The mapcode service didn't return a mapcode for this point.",IF(AM103,"Latitude and longitude seemed to be the wrong way round, so they've been swapped. Please check.",IF(AND(AN103=0,AO103=0),"0, 0 is in the sea off West Africa. Please check this is the location you meant.",IF(W103,"Longitude came first, so the order has been switched.",IF(Z103=6,"Converted from degrees, minutes and seconds.",IF(Z103=4,"Converted from degrees and decimal minutes.","")))))))))</f>
        <v/>
      </c>
      <c r="N103" s="49">
        <f>IF(J103="","",MapcodeAPI&amp;"codes/"&amp;SUBSTITUTE(J103&amp;"",MID(1/2,2,1),".")&amp;","&amp;SUBSTITUTE(K103&amp;"",MID(1/2,2,1),"."))&amp;LEFT($B$13,0)</f>
        <v/>
      </c>
      <c r="O103" s="49">
        <f>IF(N103="","",IFERROR(_xlfn.WEBSERVICE(N103),IF(MapcodeAPIBackup="","NO CONNECTION",IFERROR(_xlfn.WEBSERVICE(MapcodeAPIBackup&amp;MID(N103,LEN(MapcodeAPI)+1,999)),"NO CONNECTION"))))</f>
        <v/>
      </c>
      <c r="P103" t="inlineStr">
        <is>
          <t xml:space="preserve"> </t>
        </is>
      </c>
      <c r="R103" s="50">
        <f>IFERROR(IF(AND(TRIM(B103&amp;"")="",TRIM(C103&amp;"")=""),"",TRIM(IF(ISNUMBER(B103),SUBSTITUTE(B103&amp;"",MID(1/2,2,1),"."),B103&amp;"")&amp;IF(TRIM(C103&amp;"")="",""," | "&amp;IF(ISNUMBER(C103),SUBSTITUTE(C103&amp;"",MID(1/2,2,1),"."),C103&amp;"")))),"(error value)")</f>
        <v/>
      </c>
      <c r="S103" s="50">
        <f>IF(R103="","","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"&amp;IFERROR(IF(AND(LEN(R103)-LEN(SUBSTITUTE(R103,"/",""))=1,ISNUMBER(FIND(" ",TRIM(LEFT(R103,FIND("/",R103)-1))))),LEFT(R103,FIND("/",R103)-1),R103),R103)&amp;" ")," "," "),"﻿"," "),"​"," "),"⁠"," ")," "," ")," "," "),CHAR(9)," "),CHAR(10)," "),CHAR(13)," "),"−","-"),"–","-"),"—","-"),"LATITUDE"," "),"LONGITUDE"," "),"COORDINATES"," "),"COORDS"," "),"NORTH"," N "),"SOUTH"," S "),"EAST"," E "),"WEST"," W "),"DEGREES"," "),"DEG"," "),"GPS"," "),"LONG"," "),"LNG"," "),"LON"," "),"LAT"," ")," AND "," "),"&amp;"," ")&amp;" ")</f>
        <v/>
      </c>
      <c r="T103" s="50">
        <f>IF(S103="","",IF(LEN(S103)-LEN(SUBSTITUTE(S103,".",""))&gt;0,SUBSTITUTE(S103,","," "),IF(LEN(S103)-LEN(SUBSTITUTE(S103,",",""))=3,SUBSTITUTE(SUBSTITUTE(S103,",",";",2),",","."),IF(LEN(S103)-LEN(SUBSTITUTE(S103,",",""))=2,SUBSTITUTE(S103,",","."),SUBSTITUTE(S103,","," ")))))</f>
        <v/>
      </c>
      <c r="U103" s="50">
        <f>IF(ISNUMBER(FIND("S",T103)),-1,IF(ISNUMBER(FIND("N",T103)),1,0))</f>
        <v/>
      </c>
      <c r="V103" s="50">
        <f>IF(ISNUMBER(FIND("W",T103)),-1,IF(ISNUMBER(FIND("E",T103)),1,0))</f>
        <v/>
      </c>
      <c r="W103" s="50">
        <f>AND(MIN(IFERROR(FIND("N",T103),999),IFERROR(FIND("S",T103),999))&lt;999,MIN(IFERROR(FIND("E",T103),999),IFERROR(FIND("W",T103),999))&lt;999,MIN(IFERROR(FIND("E",T103),999),IFERROR(FIND("W",T103),999))&lt;MIN(IFERROR(FIND("N",T103),999),IFERROR(FIND("S",T103),999)))</f>
        <v/>
      </c>
      <c r="X103" s="50">
        <f>IF(T103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103,"°"," "),"º"," "),"˚"," "),"'"," "),CHAR(34)," "),"′"," "),"’"," "),"‘"," "),"″"," "),"”"," "),"“"," "),"("," "),")"," "),"["," "),"]"," "),"{"," "),"}"," "),";"," "),"|"," "),"/"," "),"\"," "),":"," "),"="," "),"*"," "),","," "),"N"," "),"S"," "),"E"," "),"W"," "),"_"," ")))</f>
        <v/>
      </c>
      <c r="Y103" s="50">
        <f>IF(X103="","",SUBSTITUTE(SUBSTITUTE(SUBSTITUTE(SUBSTITUTE(SUBSTITUTE(SUBSTITUTE(SUBSTITUTE(SUBSTITUTE(SUBSTITUTE(SUBSTITUTE(SUBSTITUTE(SUBSTITUTE(SUBSTITUTE(X103,"0",""),"1",""),"2",""),"3",""),"4",""),"5",""),"6",""),"7",""),"8",""),"9",""),".",""),"-","")," ",""))</f>
        <v/>
      </c>
      <c r="Z103" s="50">
        <f>IF(X103="",0,LEN(X103)-LEN(SUBSTITUTE(X103," ",""))+1)</f>
        <v/>
      </c>
      <c r="AA103" s="50">
        <f>IF(Z103&lt;1,"",IFERROR(VALUE(SUBSTITUTE(TRIM(MID(SUBSTITUTE(X103," ",REPT(" ",60)),1,60)),".",MID(1/2,2,1))),""))</f>
        <v/>
      </c>
      <c r="AB103" s="50">
        <f>IF(Z103&lt;2,"",IFERROR(VALUE(SUBSTITUTE(TRIM(MID(SUBSTITUTE(X103," ",REPT(" ",60)),61,60)),".",MID(1/2,2,1))),""))</f>
        <v/>
      </c>
      <c r="AC103" s="50">
        <f>IF(Z103&lt;3,"",IFERROR(VALUE(SUBSTITUTE(TRIM(MID(SUBSTITUTE(X103," ",REPT(" ",60)),121,60)),".",MID(1/2,2,1))),""))</f>
        <v/>
      </c>
      <c r="AD103" s="50">
        <f>IF(Z103&lt;4,"",IFERROR(VALUE(SUBSTITUTE(TRIM(MID(SUBSTITUTE(X103," ",REPT(" ",60)),181,60)),".",MID(1/2,2,1))),""))</f>
        <v/>
      </c>
      <c r="AE103" s="50">
        <f>IF(Z103&lt;5,"",IFERROR(VALUE(SUBSTITUTE(TRIM(MID(SUBSTITUTE(X103," ",REPT(" ",60)),241,60)),".",MID(1/2,2,1))),""))</f>
        <v/>
      </c>
      <c r="AF103" s="50">
        <f>IF(Z103&lt;6,"",IFERROR(VALUE(SUBSTITUTE(TRIM(MID(SUBSTITUTE(X103," ",REPT(" ",60)),301,60)),".",MID(1/2,2,1))),""))</f>
        <v/>
      </c>
      <c r="AG103" s="50">
        <f>IFERROR(IF(Z103=2,AA103,IF(Z103=4,IF(AA103&lt;0,-1,1)*(ABS(AA103)+AB103/60),IF(Z103=6,IF(AA103&lt;0,-1,1)*(ABS(AA103)+AB103/60+AC103/3600),""))),"")</f>
        <v/>
      </c>
      <c r="AH103" s="50">
        <f>IFERROR(IF(Z103=2,AB103,IF(Z103=4,IF(AC103&lt;0,-1,1)*(ABS(AC103)+AD103/60),IF(Z103=6,IF(AD103&lt;0,-1,1)*(ABS(AD103)+AE103/60+AF103/3600),""))),"")</f>
        <v/>
      </c>
      <c r="AI103" s="50">
        <f>IF(W103,AH103,AG103)</f>
        <v/>
      </c>
      <c r="AJ103" s="50">
        <f>IF(W103,AG103,AH103)</f>
        <v/>
      </c>
      <c r="AK103" s="50">
        <f>IFERROR(IF(U103=0,AI103,U103*ABS(AI103)),"")</f>
        <v/>
      </c>
      <c r="AL103" s="50">
        <f>IFERROR(IF(V103=0,AJ103,V103*ABS(AJ103)),"")</f>
        <v/>
      </c>
      <c r="AM103" s="50">
        <f>IFERROR(AND(U103=0,V103=0,ABS(AK103)&gt;90,ABS(AK103)&lt;=180,ABS(AL103)&lt;=90),FALSE)</f>
        <v/>
      </c>
      <c r="AN103" s="50">
        <f>IF(AM103,AL103,AK103)</f>
        <v/>
      </c>
      <c r="AO103" s="50">
        <f>IF(AM103,AK103,AL103)</f>
        <v/>
      </c>
      <c r="AP103" s="50">
        <f>IF(R103="","",IF(Y103&lt;&gt;"","Contains words or symbols that aren't part of a coordinate.",IF(NOT(OR(Z103=2,Z103=4,Z103=6)),"Couldn't find a latitude and a longitude ("&amp;Z103&amp;IF(Z103=1," number"," numbers")&amp;" found).",IF(COUNT(AA103:AF103)&lt;&gt;Z103,"Some of the numbers couldn't be read.",IF(OR(AND(Z103=4,OR(AB103&lt;0,AB103&gt;=60,AD103&lt;0,AD103&gt;=60)),AND(Z103=6,OR(AB103&lt;0,AB103&gt;=60,AC103&lt;0,AC103&gt;=60,AE103&lt;0,AE103&gt;=60,AF103&lt;0,AF103&gt;=60))),"Minutes and seconds must be between 0 and 60.",IF(OR(ABS(AN103)&gt;90,ABS(AO103)&gt;180),"Out of range: latitude must be between -90 and 90, and longitude between -180 and 180.",""))))))</f>
        <v/>
      </c>
    </row>
    <row r="104">
      <c r="B104" s="44" t="n"/>
      <c r="C104" s="44" t="n"/>
      <c r="D104" s="45">
        <f>IF(R104="","",IF(AP104&lt;&gt;"","NOT VALID GPS COORDINATES",IF(O104="NO CONNECTION","NO CONNECTION",IF(E104="","NOT FOUND",IF(OR(AM104,AND(AN104=0,AO104=0)),"CONVERTED – PLEASE CHECK","CONVERTED")))))</f>
        <v/>
      </c>
      <c r="E104" s="45">
        <f>IF(OR(O104="",O104="NO CONNECTION"),"",IFERROR(_xlfn.FILTERXML(O104,"//local/territory")&amp;" "&amp;_xlfn.FILTERXML(O104,"//local/mapcode"),IFERROR(_xlfn.FILTERXML(O104,"//international/mapcode"),"")))</f>
        <v/>
      </c>
      <c r="F104" s="46">
        <f>IF(E104="","",IFERROR(_xlfn.FILTERXML(O104,"//local/territory"),""))</f>
        <v/>
      </c>
      <c r="G104" s="46">
        <f>IF(E104="","",IFERROR(_xlfn.FILTERXML(O104,"//local/mapcode"),""))</f>
        <v/>
      </c>
      <c r="H104" s="46">
        <f>IF(E104="","",IFERROR(_xlfn.FILTERXML(O104,"//international/mapcode"),""))</f>
        <v/>
      </c>
      <c r="I104" s="46">
        <f>IF(E104="","",IFERROR(HYPERLINK("https://www.mymapcodes.com/go/?t="&amp;IF(G104&lt;&gt;"",F104,"AAA")&amp;"&amp;ma="&amp;LEFT(IF(G104&lt;&gt;"",G104,H104),FIND(".",IF(G104&lt;&gt;"",G104,H104))-1)&amp;"&amp;mb="&amp;MID(IF(G104&lt;&gt;"",G104,H104),FIND(".",IF(G104&lt;&gt;"",G104,H104))+1,99),"Open on MyMapcodes →"),""))</f>
        <v/>
      </c>
      <c r="J104" s="47">
        <f>IF(OR(R104="",AP104&lt;&gt;""),"",ROUND(AN104,6))</f>
        <v/>
      </c>
      <c r="K104" s="47">
        <f>IF(OR(R104="",AP104&lt;&gt;""),"",ROUND(AO104,6))</f>
        <v/>
      </c>
      <c r="L104" s="48">
        <f>IF(R104="","",IF(AP104&lt;&gt;"",AP104,IF(O104="NO CONNECTION","Excel couldn't reach the mapcode service. Click the REFRESH RESULTS box just above the table.",IF(E104="","The mapcode service didn't return a mapcode for this point.",IF(AM104,"Latitude and longitude seemed to be the wrong way round, so they've been swapped. Please check.",IF(AND(AN104=0,AO104=0),"0, 0 is in the sea off West Africa. Please check this is the location you meant.",IF(W104,"Longitude came first, so the order has been switched.",IF(Z104=6,"Converted from degrees, minutes and seconds.",IF(Z104=4,"Converted from degrees and decimal minutes.","")))))))))</f>
        <v/>
      </c>
      <c r="N104" s="49">
        <f>IF(J104="","",MapcodeAPI&amp;"codes/"&amp;SUBSTITUTE(J104&amp;"",MID(1/2,2,1),".")&amp;","&amp;SUBSTITUTE(K104&amp;"",MID(1/2,2,1),"."))&amp;LEFT($B$13,0)</f>
        <v/>
      </c>
      <c r="O104" s="49">
        <f>IF(N104="","",IFERROR(_xlfn.WEBSERVICE(N104),IF(MapcodeAPIBackup="","NO CONNECTION",IFERROR(_xlfn.WEBSERVICE(MapcodeAPIBackup&amp;MID(N104,LEN(MapcodeAPI)+1,999)),"NO CONNECTION"))))</f>
        <v/>
      </c>
      <c r="P104" t="inlineStr">
        <is>
          <t xml:space="preserve"> </t>
        </is>
      </c>
      <c r="R104" s="50">
        <f>IFERROR(IF(AND(TRIM(B104&amp;"")="",TRIM(C104&amp;"")=""),"",TRIM(IF(ISNUMBER(B104),SUBSTITUTE(B104&amp;"",MID(1/2,2,1),"."),B104&amp;"")&amp;IF(TRIM(C104&amp;"")="",""," | "&amp;IF(ISNUMBER(C104),SUBSTITUTE(C104&amp;"",MID(1/2,2,1),"."),C104&amp;"")))),"(error value)")</f>
        <v/>
      </c>
      <c r="S104" s="50">
        <f>IF(R104="","","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"&amp;IFERROR(IF(AND(LEN(R104)-LEN(SUBSTITUTE(R104,"/",""))=1,ISNUMBER(FIND(" ",TRIM(LEFT(R104,FIND("/",R104)-1))))),LEFT(R104,FIND("/",R104)-1),R104),R104)&amp;" ")," "," "),"﻿"," "),"​"," "),"⁠"," ")," "," ")," "," "),CHAR(9)," "),CHAR(10)," "),CHAR(13)," "),"−","-"),"–","-"),"—","-"),"LATITUDE"," "),"LONGITUDE"," "),"COORDINATES"," "),"COORDS"," "),"NORTH"," N "),"SOUTH"," S "),"EAST"," E "),"WEST"," W "),"DEGREES"," "),"DEG"," "),"GPS"," "),"LONG"," "),"LNG"," "),"LON"," "),"LAT"," ")," AND "," "),"&amp;"," ")&amp;" ")</f>
        <v/>
      </c>
      <c r="T104" s="50">
        <f>IF(S104="","",IF(LEN(S104)-LEN(SUBSTITUTE(S104,".",""))&gt;0,SUBSTITUTE(S104,","," "),IF(LEN(S104)-LEN(SUBSTITUTE(S104,",",""))=3,SUBSTITUTE(SUBSTITUTE(S104,",",";",2),",","."),IF(LEN(S104)-LEN(SUBSTITUTE(S104,",",""))=2,SUBSTITUTE(S104,",","."),SUBSTITUTE(S104,","," ")))))</f>
        <v/>
      </c>
      <c r="U104" s="50">
        <f>IF(ISNUMBER(FIND("S",T104)),-1,IF(ISNUMBER(FIND("N",T104)),1,0))</f>
        <v/>
      </c>
      <c r="V104" s="50">
        <f>IF(ISNUMBER(FIND("W",T104)),-1,IF(ISNUMBER(FIND("E",T104)),1,0))</f>
        <v/>
      </c>
      <c r="W104" s="50">
        <f>AND(MIN(IFERROR(FIND("N",T104),999),IFERROR(FIND("S",T104),999))&lt;999,MIN(IFERROR(FIND("E",T104),999),IFERROR(FIND("W",T104),999))&lt;999,MIN(IFERROR(FIND("E",T104),999),IFERROR(FIND("W",T104),999))&lt;MIN(IFERROR(FIND("N",T104),999),IFERROR(FIND("S",T104),999)))</f>
        <v/>
      </c>
      <c r="X104" s="50">
        <f>IF(T104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104,"°"," "),"º"," "),"˚"," "),"'"," "),CHAR(34)," "),"′"," "),"’"," "),"‘"," "),"″"," "),"”"," "),"“"," "),"("," "),")"," "),"["," "),"]"," "),"{"," "),"}"," "),";"," "),"|"," "),"/"," "),"\"," "),":"," "),"="," "),"*"," "),","," "),"N"," "),"S"," "),"E"," "),"W"," "),"_"," ")))</f>
        <v/>
      </c>
      <c r="Y104" s="50">
        <f>IF(X104="","",SUBSTITUTE(SUBSTITUTE(SUBSTITUTE(SUBSTITUTE(SUBSTITUTE(SUBSTITUTE(SUBSTITUTE(SUBSTITUTE(SUBSTITUTE(SUBSTITUTE(SUBSTITUTE(SUBSTITUTE(SUBSTITUTE(X104,"0",""),"1",""),"2",""),"3",""),"4",""),"5",""),"6",""),"7",""),"8",""),"9",""),".",""),"-","")," ",""))</f>
        <v/>
      </c>
      <c r="Z104" s="50">
        <f>IF(X104="",0,LEN(X104)-LEN(SUBSTITUTE(X104," ",""))+1)</f>
        <v/>
      </c>
      <c r="AA104" s="50">
        <f>IF(Z104&lt;1,"",IFERROR(VALUE(SUBSTITUTE(TRIM(MID(SUBSTITUTE(X104," ",REPT(" ",60)),1,60)),".",MID(1/2,2,1))),""))</f>
        <v/>
      </c>
      <c r="AB104" s="50">
        <f>IF(Z104&lt;2,"",IFERROR(VALUE(SUBSTITUTE(TRIM(MID(SUBSTITUTE(X104," ",REPT(" ",60)),61,60)),".",MID(1/2,2,1))),""))</f>
        <v/>
      </c>
      <c r="AC104" s="50">
        <f>IF(Z104&lt;3,"",IFERROR(VALUE(SUBSTITUTE(TRIM(MID(SUBSTITUTE(X104," ",REPT(" ",60)),121,60)),".",MID(1/2,2,1))),""))</f>
        <v/>
      </c>
      <c r="AD104" s="50">
        <f>IF(Z104&lt;4,"",IFERROR(VALUE(SUBSTITUTE(TRIM(MID(SUBSTITUTE(X104," ",REPT(" ",60)),181,60)),".",MID(1/2,2,1))),""))</f>
        <v/>
      </c>
      <c r="AE104" s="50">
        <f>IF(Z104&lt;5,"",IFERROR(VALUE(SUBSTITUTE(TRIM(MID(SUBSTITUTE(X104," ",REPT(" ",60)),241,60)),".",MID(1/2,2,1))),""))</f>
        <v/>
      </c>
      <c r="AF104" s="50">
        <f>IF(Z104&lt;6,"",IFERROR(VALUE(SUBSTITUTE(TRIM(MID(SUBSTITUTE(X104," ",REPT(" ",60)),301,60)),".",MID(1/2,2,1))),""))</f>
        <v/>
      </c>
      <c r="AG104" s="50">
        <f>IFERROR(IF(Z104=2,AA104,IF(Z104=4,IF(AA104&lt;0,-1,1)*(ABS(AA104)+AB104/60),IF(Z104=6,IF(AA104&lt;0,-1,1)*(ABS(AA104)+AB104/60+AC104/3600),""))),"")</f>
        <v/>
      </c>
      <c r="AH104" s="50">
        <f>IFERROR(IF(Z104=2,AB104,IF(Z104=4,IF(AC104&lt;0,-1,1)*(ABS(AC104)+AD104/60),IF(Z104=6,IF(AD104&lt;0,-1,1)*(ABS(AD104)+AE104/60+AF104/3600),""))),"")</f>
        <v/>
      </c>
      <c r="AI104" s="50">
        <f>IF(W104,AH104,AG104)</f>
        <v/>
      </c>
      <c r="AJ104" s="50">
        <f>IF(W104,AG104,AH104)</f>
        <v/>
      </c>
      <c r="AK104" s="50">
        <f>IFERROR(IF(U104=0,AI104,U104*ABS(AI104)),"")</f>
        <v/>
      </c>
      <c r="AL104" s="50">
        <f>IFERROR(IF(V104=0,AJ104,V104*ABS(AJ104)),"")</f>
        <v/>
      </c>
      <c r="AM104" s="50">
        <f>IFERROR(AND(U104=0,V104=0,ABS(AK104)&gt;90,ABS(AK104)&lt;=180,ABS(AL104)&lt;=90),FALSE)</f>
        <v/>
      </c>
      <c r="AN104" s="50">
        <f>IF(AM104,AL104,AK104)</f>
        <v/>
      </c>
      <c r="AO104" s="50">
        <f>IF(AM104,AK104,AL104)</f>
        <v/>
      </c>
      <c r="AP104" s="50">
        <f>IF(R104="","",IF(Y104&lt;&gt;"","Contains words or symbols that aren't part of a coordinate.",IF(NOT(OR(Z104=2,Z104=4,Z104=6)),"Couldn't find a latitude and a longitude ("&amp;Z104&amp;IF(Z104=1," number"," numbers")&amp;" found).",IF(COUNT(AA104:AF104)&lt;&gt;Z104,"Some of the numbers couldn't be read.",IF(OR(AND(Z104=4,OR(AB104&lt;0,AB104&gt;=60,AD104&lt;0,AD104&gt;=60)),AND(Z104=6,OR(AB104&lt;0,AB104&gt;=60,AC104&lt;0,AC104&gt;=60,AE104&lt;0,AE104&gt;=60,AF104&lt;0,AF104&gt;=60))),"Minutes and seconds must be between 0 and 60.",IF(OR(ABS(AN104)&gt;90,ABS(AO104)&gt;180),"Out of range: latitude must be between -90 and 90, and longitude between -180 and 180.",""))))))</f>
        <v/>
      </c>
    </row>
    <row r="105">
      <c r="B105" s="44" t="n"/>
      <c r="C105" s="44" t="n"/>
      <c r="D105" s="45">
        <f>IF(R105="","",IF(AP105&lt;&gt;"","NOT VALID GPS COORDINATES",IF(O105="NO CONNECTION","NO CONNECTION",IF(E105="","NOT FOUND",IF(OR(AM105,AND(AN105=0,AO105=0)),"CONVERTED – PLEASE CHECK","CONVERTED")))))</f>
        <v/>
      </c>
      <c r="E105" s="45">
        <f>IF(OR(O105="",O105="NO CONNECTION"),"",IFERROR(_xlfn.FILTERXML(O105,"//local/territory")&amp;" "&amp;_xlfn.FILTERXML(O105,"//local/mapcode"),IFERROR(_xlfn.FILTERXML(O105,"//international/mapcode"),"")))</f>
        <v/>
      </c>
      <c r="F105" s="46">
        <f>IF(E105="","",IFERROR(_xlfn.FILTERXML(O105,"//local/territory"),""))</f>
        <v/>
      </c>
      <c r="G105" s="46">
        <f>IF(E105="","",IFERROR(_xlfn.FILTERXML(O105,"//local/mapcode"),""))</f>
        <v/>
      </c>
      <c r="H105" s="46">
        <f>IF(E105="","",IFERROR(_xlfn.FILTERXML(O105,"//international/mapcode"),""))</f>
        <v/>
      </c>
      <c r="I105" s="46">
        <f>IF(E105="","",IFERROR(HYPERLINK("https://www.mymapcodes.com/go/?t="&amp;IF(G105&lt;&gt;"",F105,"AAA")&amp;"&amp;ma="&amp;LEFT(IF(G105&lt;&gt;"",G105,H105),FIND(".",IF(G105&lt;&gt;"",G105,H105))-1)&amp;"&amp;mb="&amp;MID(IF(G105&lt;&gt;"",G105,H105),FIND(".",IF(G105&lt;&gt;"",G105,H105))+1,99),"Open on MyMapcodes →"),""))</f>
        <v/>
      </c>
      <c r="J105" s="47">
        <f>IF(OR(R105="",AP105&lt;&gt;""),"",ROUND(AN105,6))</f>
        <v/>
      </c>
      <c r="K105" s="47">
        <f>IF(OR(R105="",AP105&lt;&gt;""),"",ROUND(AO105,6))</f>
        <v/>
      </c>
      <c r="L105" s="48">
        <f>IF(R105="","",IF(AP105&lt;&gt;"",AP105,IF(O105="NO CONNECTION","Excel couldn't reach the mapcode service. Click the REFRESH RESULTS box just above the table.",IF(E105="","The mapcode service didn't return a mapcode for this point.",IF(AM105,"Latitude and longitude seemed to be the wrong way round, so they've been swapped. Please check.",IF(AND(AN105=0,AO105=0),"0, 0 is in the sea off West Africa. Please check this is the location you meant.",IF(W105,"Longitude came first, so the order has been switched.",IF(Z105=6,"Converted from degrees, minutes and seconds.",IF(Z105=4,"Converted from degrees and decimal minutes.","")))))))))</f>
        <v/>
      </c>
      <c r="N105" s="49">
        <f>IF(J105="","",MapcodeAPI&amp;"codes/"&amp;SUBSTITUTE(J105&amp;"",MID(1/2,2,1),".")&amp;","&amp;SUBSTITUTE(K105&amp;"",MID(1/2,2,1),"."))&amp;LEFT($B$13,0)</f>
        <v/>
      </c>
      <c r="O105" s="49">
        <f>IF(N105="","",IFERROR(_xlfn.WEBSERVICE(N105),IF(MapcodeAPIBackup="","NO CONNECTION",IFERROR(_xlfn.WEBSERVICE(MapcodeAPIBackup&amp;MID(N105,LEN(MapcodeAPI)+1,999)),"NO CONNECTION"))))</f>
        <v/>
      </c>
      <c r="P105" t="inlineStr">
        <is>
          <t xml:space="preserve"> </t>
        </is>
      </c>
      <c r="R105" s="50">
        <f>IFERROR(IF(AND(TRIM(B105&amp;"")="",TRIM(C105&amp;"")=""),"",TRIM(IF(ISNUMBER(B105),SUBSTITUTE(B105&amp;"",MID(1/2,2,1),"."),B105&amp;"")&amp;IF(TRIM(C105&amp;"")="",""," | "&amp;IF(ISNUMBER(C105),SUBSTITUTE(C105&amp;"",MID(1/2,2,1),"."),C105&amp;"")))),"(error value)")</f>
        <v/>
      </c>
      <c r="S105" s="50">
        <f>IF(R105="","","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"&amp;IFERROR(IF(AND(LEN(R105)-LEN(SUBSTITUTE(R105,"/",""))=1,ISNUMBER(FIND(" ",TRIM(LEFT(R105,FIND("/",R105)-1))))),LEFT(R105,FIND("/",R105)-1),R105),R105)&amp;" ")," "," "),"﻿"," "),"​"," "),"⁠"," ")," "," ")," "," "),CHAR(9)," "),CHAR(10)," "),CHAR(13)," "),"−","-"),"–","-"),"—","-"),"LATITUDE"," "),"LONGITUDE"," "),"COORDINATES"," "),"COORDS"," "),"NORTH"," N "),"SOUTH"," S "),"EAST"," E "),"WEST"," W "),"DEGREES"," "),"DEG"," "),"GPS"," "),"LONG"," "),"LNG"," "),"LON"," "),"LAT"," ")," AND "," "),"&amp;"," ")&amp;" ")</f>
        <v/>
      </c>
      <c r="T105" s="50">
        <f>IF(S105="","",IF(LEN(S105)-LEN(SUBSTITUTE(S105,".",""))&gt;0,SUBSTITUTE(S105,","," "),IF(LEN(S105)-LEN(SUBSTITUTE(S105,",",""))=3,SUBSTITUTE(SUBSTITUTE(S105,",",";",2),",","."),IF(LEN(S105)-LEN(SUBSTITUTE(S105,",",""))=2,SUBSTITUTE(S105,",","."),SUBSTITUTE(S105,","," ")))))</f>
        <v/>
      </c>
      <c r="U105" s="50">
        <f>IF(ISNUMBER(FIND("S",T105)),-1,IF(ISNUMBER(FIND("N",T105)),1,0))</f>
        <v/>
      </c>
      <c r="V105" s="50">
        <f>IF(ISNUMBER(FIND("W",T105)),-1,IF(ISNUMBER(FIND("E",T105)),1,0))</f>
        <v/>
      </c>
      <c r="W105" s="50">
        <f>AND(MIN(IFERROR(FIND("N",T105),999),IFERROR(FIND("S",T105),999))&lt;999,MIN(IFERROR(FIND("E",T105),999),IFERROR(FIND("W",T105),999))&lt;999,MIN(IFERROR(FIND("E",T105),999),IFERROR(FIND("W",T105),999))&lt;MIN(IFERROR(FIND("N",T105),999),IFERROR(FIND("S",T105),999)))</f>
        <v/>
      </c>
      <c r="X105" s="50">
        <f>IF(T105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105,"°"," "),"º"," "),"˚"," "),"'"," "),CHAR(34)," "),"′"," "),"’"," "),"‘"," "),"″"," "),"”"," "),"“"," "),"("," "),")"," "),"["," "),"]"," "),"{"," "),"}"," "),";"," "),"|"," "),"/"," "),"\"," "),":"," "),"="," "),"*"," "),","," "),"N"," "),"S"," "),"E"," "),"W"," "),"_"," ")))</f>
        <v/>
      </c>
      <c r="Y105" s="50">
        <f>IF(X105="","",SUBSTITUTE(SUBSTITUTE(SUBSTITUTE(SUBSTITUTE(SUBSTITUTE(SUBSTITUTE(SUBSTITUTE(SUBSTITUTE(SUBSTITUTE(SUBSTITUTE(SUBSTITUTE(SUBSTITUTE(SUBSTITUTE(X105,"0",""),"1",""),"2",""),"3",""),"4",""),"5",""),"6",""),"7",""),"8",""),"9",""),".",""),"-","")," ",""))</f>
        <v/>
      </c>
      <c r="Z105" s="50">
        <f>IF(X105="",0,LEN(X105)-LEN(SUBSTITUTE(X105," ",""))+1)</f>
        <v/>
      </c>
      <c r="AA105" s="50">
        <f>IF(Z105&lt;1,"",IFERROR(VALUE(SUBSTITUTE(TRIM(MID(SUBSTITUTE(X105," ",REPT(" ",60)),1,60)),".",MID(1/2,2,1))),""))</f>
        <v/>
      </c>
      <c r="AB105" s="50">
        <f>IF(Z105&lt;2,"",IFERROR(VALUE(SUBSTITUTE(TRIM(MID(SUBSTITUTE(X105," ",REPT(" ",60)),61,60)),".",MID(1/2,2,1))),""))</f>
        <v/>
      </c>
      <c r="AC105" s="50">
        <f>IF(Z105&lt;3,"",IFERROR(VALUE(SUBSTITUTE(TRIM(MID(SUBSTITUTE(X105," ",REPT(" ",60)),121,60)),".",MID(1/2,2,1))),""))</f>
        <v/>
      </c>
      <c r="AD105" s="50">
        <f>IF(Z105&lt;4,"",IFERROR(VALUE(SUBSTITUTE(TRIM(MID(SUBSTITUTE(X105," ",REPT(" ",60)),181,60)),".",MID(1/2,2,1))),""))</f>
        <v/>
      </c>
      <c r="AE105" s="50">
        <f>IF(Z105&lt;5,"",IFERROR(VALUE(SUBSTITUTE(TRIM(MID(SUBSTITUTE(X105," ",REPT(" ",60)),241,60)),".",MID(1/2,2,1))),""))</f>
        <v/>
      </c>
      <c r="AF105" s="50">
        <f>IF(Z105&lt;6,"",IFERROR(VALUE(SUBSTITUTE(TRIM(MID(SUBSTITUTE(X105," ",REPT(" ",60)),301,60)),".",MID(1/2,2,1))),""))</f>
        <v/>
      </c>
      <c r="AG105" s="50">
        <f>IFERROR(IF(Z105=2,AA105,IF(Z105=4,IF(AA105&lt;0,-1,1)*(ABS(AA105)+AB105/60),IF(Z105=6,IF(AA105&lt;0,-1,1)*(ABS(AA105)+AB105/60+AC105/3600),""))),"")</f>
        <v/>
      </c>
      <c r="AH105" s="50">
        <f>IFERROR(IF(Z105=2,AB105,IF(Z105=4,IF(AC105&lt;0,-1,1)*(ABS(AC105)+AD105/60),IF(Z105=6,IF(AD105&lt;0,-1,1)*(ABS(AD105)+AE105/60+AF105/3600),""))),"")</f>
        <v/>
      </c>
      <c r="AI105" s="50">
        <f>IF(W105,AH105,AG105)</f>
        <v/>
      </c>
      <c r="AJ105" s="50">
        <f>IF(W105,AG105,AH105)</f>
        <v/>
      </c>
      <c r="AK105" s="50">
        <f>IFERROR(IF(U105=0,AI105,U105*ABS(AI105)),"")</f>
        <v/>
      </c>
      <c r="AL105" s="50">
        <f>IFERROR(IF(V105=0,AJ105,V105*ABS(AJ105)),"")</f>
        <v/>
      </c>
      <c r="AM105" s="50">
        <f>IFERROR(AND(U105=0,V105=0,ABS(AK105)&gt;90,ABS(AK105)&lt;=180,ABS(AL105)&lt;=90),FALSE)</f>
        <v/>
      </c>
      <c r="AN105" s="50">
        <f>IF(AM105,AL105,AK105)</f>
        <v/>
      </c>
      <c r="AO105" s="50">
        <f>IF(AM105,AK105,AL105)</f>
        <v/>
      </c>
      <c r="AP105" s="50">
        <f>IF(R105="","",IF(Y105&lt;&gt;"","Contains words or symbols that aren't part of a coordinate.",IF(NOT(OR(Z105=2,Z105=4,Z105=6)),"Couldn't find a latitude and a longitude ("&amp;Z105&amp;IF(Z105=1," number"," numbers")&amp;" found).",IF(COUNT(AA105:AF105)&lt;&gt;Z105,"Some of the numbers couldn't be read.",IF(OR(AND(Z105=4,OR(AB105&lt;0,AB105&gt;=60,AD105&lt;0,AD105&gt;=60)),AND(Z105=6,OR(AB105&lt;0,AB105&gt;=60,AC105&lt;0,AC105&gt;=60,AE105&lt;0,AE105&gt;=60,AF105&lt;0,AF105&gt;=60))),"Minutes and seconds must be between 0 and 60.",IF(OR(ABS(AN105)&gt;90,ABS(AO105)&gt;180),"Out of range: latitude must be between -90 and 90, and longitude between -180 and 180.",""))))))</f>
        <v/>
      </c>
    </row>
    <row r="106">
      <c r="B106" s="44" t="n"/>
      <c r="C106" s="44" t="n"/>
      <c r="D106" s="45">
        <f>IF(R106="","",IF(AP106&lt;&gt;"","NOT VALID GPS COORDINATES",IF(O106="NO CONNECTION","NO CONNECTION",IF(E106="","NOT FOUND",IF(OR(AM106,AND(AN106=0,AO106=0)),"CONVERTED – PLEASE CHECK","CONVERTED")))))</f>
        <v/>
      </c>
      <c r="E106" s="45">
        <f>IF(OR(O106="",O106="NO CONNECTION"),"",IFERROR(_xlfn.FILTERXML(O106,"//local/territory")&amp;" "&amp;_xlfn.FILTERXML(O106,"//local/mapcode"),IFERROR(_xlfn.FILTERXML(O106,"//international/mapcode"),"")))</f>
        <v/>
      </c>
      <c r="F106" s="46">
        <f>IF(E106="","",IFERROR(_xlfn.FILTERXML(O106,"//local/territory"),""))</f>
        <v/>
      </c>
      <c r="G106" s="46">
        <f>IF(E106="","",IFERROR(_xlfn.FILTERXML(O106,"//local/mapcode"),""))</f>
        <v/>
      </c>
      <c r="H106" s="46">
        <f>IF(E106="","",IFERROR(_xlfn.FILTERXML(O106,"//international/mapcode"),""))</f>
        <v/>
      </c>
      <c r="I106" s="46">
        <f>IF(E106="","",IFERROR(HYPERLINK("https://www.mymapcodes.com/go/?t="&amp;IF(G106&lt;&gt;"",F106,"AAA")&amp;"&amp;ma="&amp;LEFT(IF(G106&lt;&gt;"",G106,H106),FIND(".",IF(G106&lt;&gt;"",G106,H106))-1)&amp;"&amp;mb="&amp;MID(IF(G106&lt;&gt;"",G106,H106),FIND(".",IF(G106&lt;&gt;"",G106,H106))+1,99),"Open on MyMapcodes →"),""))</f>
        <v/>
      </c>
      <c r="J106" s="47">
        <f>IF(OR(R106="",AP106&lt;&gt;""),"",ROUND(AN106,6))</f>
        <v/>
      </c>
      <c r="K106" s="47">
        <f>IF(OR(R106="",AP106&lt;&gt;""),"",ROUND(AO106,6))</f>
        <v/>
      </c>
      <c r="L106" s="48">
        <f>IF(R106="","",IF(AP106&lt;&gt;"",AP106,IF(O106="NO CONNECTION","Excel couldn't reach the mapcode service. Click the REFRESH RESULTS box just above the table.",IF(E106="","The mapcode service didn't return a mapcode for this point.",IF(AM106,"Latitude and longitude seemed to be the wrong way round, so they've been swapped. Please check.",IF(AND(AN106=0,AO106=0),"0, 0 is in the sea off West Africa. Please check this is the location you meant.",IF(W106,"Longitude came first, so the order has been switched.",IF(Z106=6,"Converted from degrees, minutes and seconds.",IF(Z106=4,"Converted from degrees and decimal minutes.","")))))))))</f>
        <v/>
      </c>
      <c r="N106" s="49">
        <f>IF(J106="","",MapcodeAPI&amp;"codes/"&amp;SUBSTITUTE(J106&amp;"",MID(1/2,2,1),".")&amp;","&amp;SUBSTITUTE(K106&amp;"",MID(1/2,2,1),"."))&amp;LEFT($B$13,0)</f>
        <v/>
      </c>
      <c r="O106" s="49">
        <f>IF(N106="","",IFERROR(_xlfn.WEBSERVICE(N106),IF(MapcodeAPIBackup="","NO CONNECTION",IFERROR(_xlfn.WEBSERVICE(MapcodeAPIBackup&amp;MID(N106,LEN(MapcodeAPI)+1,999)),"NO CONNECTION"))))</f>
        <v/>
      </c>
      <c r="P106" t="inlineStr">
        <is>
          <t xml:space="preserve"> </t>
        </is>
      </c>
      <c r="R106" s="50">
        <f>IFERROR(IF(AND(TRIM(B106&amp;"")="",TRIM(C106&amp;"")=""),"",TRIM(IF(ISNUMBER(B106),SUBSTITUTE(B106&amp;"",MID(1/2,2,1),"."),B106&amp;"")&amp;IF(TRIM(C106&amp;"")="",""," | "&amp;IF(ISNUMBER(C106),SUBSTITUTE(C106&amp;"",MID(1/2,2,1),"."),C106&amp;"")))),"(error value)")</f>
        <v/>
      </c>
      <c r="S106" s="50">
        <f>IF(R106="","","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"&amp;IFERROR(IF(AND(LEN(R106)-LEN(SUBSTITUTE(R106,"/",""))=1,ISNUMBER(FIND(" ",TRIM(LEFT(R106,FIND("/",R106)-1))))),LEFT(R106,FIND("/",R106)-1),R106),R106)&amp;" ")," "," "),"﻿"," "),"​"," "),"⁠"," ")," "," ")," "," "),CHAR(9)," "),CHAR(10)," "),CHAR(13)," "),"−","-"),"–","-"),"—","-"),"LATITUDE"," "),"LONGITUDE"," "),"COORDINATES"," "),"COORDS"," "),"NORTH"," N "),"SOUTH"," S "),"EAST"," E "),"WEST"," W "),"DEGREES"," "),"DEG"," "),"GPS"," "),"LONG"," "),"LNG"," "),"LON"," "),"LAT"," ")," AND "," "),"&amp;"," ")&amp;" ")</f>
        <v/>
      </c>
      <c r="T106" s="50">
        <f>IF(S106="","",IF(LEN(S106)-LEN(SUBSTITUTE(S106,".",""))&gt;0,SUBSTITUTE(S106,","," "),IF(LEN(S106)-LEN(SUBSTITUTE(S106,",",""))=3,SUBSTITUTE(SUBSTITUTE(S106,",",";",2),",","."),IF(LEN(S106)-LEN(SUBSTITUTE(S106,",",""))=2,SUBSTITUTE(S106,",","."),SUBSTITUTE(S106,","," ")))))</f>
        <v/>
      </c>
      <c r="U106" s="50">
        <f>IF(ISNUMBER(FIND("S",T106)),-1,IF(ISNUMBER(FIND("N",T106)),1,0))</f>
        <v/>
      </c>
      <c r="V106" s="50">
        <f>IF(ISNUMBER(FIND("W",T106)),-1,IF(ISNUMBER(FIND("E",T106)),1,0))</f>
        <v/>
      </c>
      <c r="W106" s="50">
        <f>AND(MIN(IFERROR(FIND("N",T106),999),IFERROR(FIND("S",T106),999))&lt;999,MIN(IFERROR(FIND("E",T106),999),IFERROR(FIND("W",T106),999))&lt;999,MIN(IFERROR(FIND("E",T106),999),IFERROR(FIND("W",T106),999))&lt;MIN(IFERROR(FIND("N",T106),999),IFERROR(FIND("S",T106),999)))</f>
        <v/>
      </c>
      <c r="X106" s="50">
        <f>IF(T106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106,"°"," "),"º"," "),"˚"," "),"'"," "),CHAR(34)," "),"′"," "),"’"," "),"‘"," "),"″"," "),"”"," "),"“"," "),"("," "),")"," "),"["," "),"]"," "),"{"," "),"}"," "),";"," "),"|"," "),"/"," "),"\"," "),":"," "),"="," "),"*"," "),","," "),"N"," "),"S"," "),"E"," "),"W"," "),"_"," ")))</f>
        <v/>
      </c>
      <c r="Y106" s="50">
        <f>IF(X106="","",SUBSTITUTE(SUBSTITUTE(SUBSTITUTE(SUBSTITUTE(SUBSTITUTE(SUBSTITUTE(SUBSTITUTE(SUBSTITUTE(SUBSTITUTE(SUBSTITUTE(SUBSTITUTE(SUBSTITUTE(SUBSTITUTE(X106,"0",""),"1",""),"2",""),"3",""),"4",""),"5",""),"6",""),"7",""),"8",""),"9",""),".",""),"-","")," ",""))</f>
        <v/>
      </c>
      <c r="Z106" s="50">
        <f>IF(X106="",0,LEN(X106)-LEN(SUBSTITUTE(X106," ",""))+1)</f>
        <v/>
      </c>
      <c r="AA106" s="50">
        <f>IF(Z106&lt;1,"",IFERROR(VALUE(SUBSTITUTE(TRIM(MID(SUBSTITUTE(X106," ",REPT(" ",60)),1,60)),".",MID(1/2,2,1))),""))</f>
        <v/>
      </c>
      <c r="AB106" s="50">
        <f>IF(Z106&lt;2,"",IFERROR(VALUE(SUBSTITUTE(TRIM(MID(SUBSTITUTE(X106," ",REPT(" ",60)),61,60)),".",MID(1/2,2,1))),""))</f>
        <v/>
      </c>
      <c r="AC106" s="50">
        <f>IF(Z106&lt;3,"",IFERROR(VALUE(SUBSTITUTE(TRIM(MID(SUBSTITUTE(X106," ",REPT(" ",60)),121,60)),".",MID(1/2,2,1))),""))</f>
        <v/>
      </c>
      <c r="AD106" s="50">
        <f>IF(Z106&lt;4,"",IFERROR(VALUE(SUBSTITUTE(TRIM(MID(SUBSTITUTE(X106," ",REPT(" ",60)),181,60)),".",MID(1/2,2,1))),""))</f>
        <v/>
      </c>
      <c r="AE106" s="50">
        <f>IF(Z106&lt;5,"",IFERROR(VALUE(SUBSTITUTE(TRIM(MID(SUBSTITUTE(X106," ",REPT(" ",60)),241,60)),".",MID(1/2,2,1))),""))</f>
        <v/>
      </c>
      <c r="AF106" s="50">
        <f>IF(Z106&lt;6,"",IFERROR(VALUE(SUBSTITUTE(TRIM(MID(SUBSTITUTE(X106," ",REPT(" ",60)),301,60)),".",MID(1/2,2,1))),""))</f>
        <v/>
      </c>
      <c r="AG106" s="50">
        <f>IFERROR(IF(Z106=2,AA106,IF(Z106=4,IF(AA106&lt;0,-1,1)*(ABS(AA106)+AB106/60),IF(Z106=6,IF(AA106&lt;0,-1,1)*(ABS(AA106)+AB106/60+AC106/3600),""))),"")</f>
        <v/>
      </c>
      <c r="AH106" s="50">
        <f>IFERROR(IF(Z106=2,AB106,IF(Z106=4,IF(AC106&lt;0,-1,1)*(ABS(AC106)+AD106/60),IF(Z106=6,IF(AD106&lt;0,-1,1)*(ABS(AD106)+AE106/60+AF106/3600),""))),"")</f>
        <v/>
      </c>
      <c r="AI106" s="50">
        <f>IF(W106,AH106,AG106)</f>
        <v/>
      </c>
      <c r="AJ106" s="50">
        <f>IF(W106,AG106,AH106)</f>
        <v/>
      </c>
      <c r="AK106" s="50">
        <f>IFERROR(IF(U106=0,AI106,U106*ABS(AI106)),"")</f>
        <v/>
      </c>
      <c r="AL106" s="50">
        <f>IFERROR(IF(V106=0,AJ106,V106*ABS(AJ106)),"")</f>
        <v/>
      </c>
      <c r="AM106" s="50">
        <f>IFERROR(AND(U106=0,V106=0,ABS(AK106)&gt;90,ABS(AK106)&lt;=180,ABS(AL106)&lt;=90),FALSE)</f>
        <v/>
      </c>
      <c r="AN106" s="50">
        <f>IF(AM106,AL106,AK106)</f>
        <v/>
      </c>
      <c r="AO106" s="50">
        <f>IF(AM106,AK106,AL106)</f>
        <v/>
      </c>
      <c r="AP106" s="50">
        <f>IF(R106="","",IF(Y106&lt;&gt;"","Contains words or symbols that aren't part of a coordinate.",IF(NOT(OR(Z106=2,Z106=4,Z106=6)),"Couldn't find a latitude and a longitude ("&amp;Z106&amp;IF(Z106=1," number"," numbers")&amp;" found).",IF(COUNT(AA106:AF106)&lt;&gt;Z106,"Some of the numbers couldn't be read.",IF(OR(AND(Z106=4,OR(AB106&lt;0,AB106&gt;=60,AD106&lt;0,AD106&gt;=60)),AND(Z106=6,OR(AB106&lt;0,AB106&gt;=60,AC106&lt;0,AC106&gt;=60,AE106&lt;0,AE106&gt;=60,AF106&lt;0,AF106&gt;=60))),"Minutes and seconds must be between 0 and 60.",IF(OR(ABS(AN106)&gt;90,ABS(AO106)&gt;180),"Out of range: latitude must be between -90 and 90, and longitude between -180 and 180.",""))))))</f>
        <v/>
      </c>
    </row>
    <row r="107">
      <c r="B107" s="44" t="n"/>
      <c r="C107" s="44" t="n"/>
      <c r="D107" s="45">
        <f>IF(R107="","",IF(AP107&lt;&gt;"","NOT VALID GPS COORDINATES",IF(O107="NO CONNECTION","NO CONNECTION",IF(E107="","NOT FOUND",IF(OR(AM107,AND(AN107=0,AO107=0)),"CONVERTED – PLEASE CHECK","CONVERTED")))))</f>
        <v/>
      </c>
      <c r="E107" s="45">
        <f>IF(OR(O107="",O107="NO CONNECTION"),"",IFERROR(_xlfn.FILTERXML(O107,"//local/territory")&amp;" "&amp;_xlfn.FILTERXML(O107,"//local/mapcode"),IFERROR(_xlfn.FILTERXML(O107,"//international/mapcode"),"")))</f>
        <v/>
      </c>
      <c r="F107" s="46">
        <f>IF(E107="","",IFERROR(_xlfn.FILTERXML(O107,"//local/territory"),""))</f>
        <v/>
      </c>
      <c r="G107" s="46">
        <f>IF(E107="","",IFERROR(_xlfn.FILTERXML(O107,"//local/mapcode"),""))</f>
        <v/>
      </c>
      <c r="H107" s="46">
        <f>IF(E107="","",IFERROR(_xlfn.FILTERXML(O107,"//international/mapcode"),""))</f>
        <v/>
      </c>
      <c r="I107" s="46">
        <f>IF(E107="","",IFERROR(HYPERLINK("https://www.mymapcodes.com/go/?t="&amp;IF(G107&lt;&gt;"",F107,"AAA")&amp;"&amp;ma="&amp;LEFT(IF(G107&lt;&gt;"",G107,H107),FIND(".",IF(G107&lt;&gt;"",G107,H107))-1)&amp;"&amp;mb="&amp;MID(IF(G107&lt;&gt;"",G107,H107),FIND(".",IF(G107&lt;&gt;"",G107,H107))+1,99),"Open on MyMapcodes →"),""))</f>
        <v/>
      </c>
      <c r="J107" s="47">
        <f>IF(OR(R107="",AP107&lt;&gt;""),"",ROUND(AN107,6))</f>
        <v/>
      </c>
      <c r="K107" s="47">
        <f>IF(OR(R107="",AP107&lt;&gt;""),"",ROUND(AO107,6))</f>
        <v/>
      </c>
      <c r="L107" s="48">
        <f>IF(R107="","",IF(AP107&lt;&gt;"",AP107,IF(O107="NO CONNECTION","Excel couldn't reach the mapcode service. Click the REFRESH RESULTS box just above the table.",IF(E107="","The mapcode service didn't return a mapcode for this point.",IF(AM107,"Latitude and longitude seemed to be the wrong way round, so they've been swapped. Please check.",IF(AND(AN107=0,AO107=0),"0, 0 is in the sea off West Africa. Please check this is the location you meant.",IF(W107,"Longitude came first, so the order has been switched.",IF(Z107=6,"Converted from degrees, minutes and seconds.",IF(Z107=4,"Converted from degrees and decimal minutes.","")))))))))</f>
        <v/>
      </c>
      <c r="N107" s="49">
        <f>IF(J107="","",MapcodeAPI&amp;"codes/"&amp;SUBSTITUTE(J107&amp;"",MID(1/2,2,1),".")&amp;","&amp;SUBSTITUTE(K107&amp;"",MID(1/2,2,1),"."))&amp;LEFT($B$13,0)</f>
        <v/>
      </c>
      <c r="O107" s="49">
        <f>IF(N107="","",IFERROR(_xlfn.WEBSERVICE(N107),IF(MapcodeAPIBackup="","NO CONNECTION",IFERROR(_xlfn.WEBSERVICE(MapcodeAPIBackup&amp;MID(N107,LEN(MapcodeAPI)+1,999)),"NO CONNECTION"))))</f>
        <v/>
      </c>
      <c r="P107" t="inlineStr">
        <is>
          <t xml:space="preserve"> </t>
        </is>
      </c>
      <c r="R107" s="50">
        <f>IFERROR(IF(AND(TRIM(B107&amp;"")="",TRIM(C107&amp;"")=""),"",TRIM(IF(ISNUMBER(B107),SUBSTITUTE(B107&amp;"",MID(1/2,2,1),"."),B107&amp;"")&amp;IF(TRIM(C107&amp;"")="",""," | "&amp;IF(ISNUMBER(C107),SUBSTITUTE(C107&amp;"",MID(1/2,2,1),"."),C107&amp;"")))),"(error value)")</f>
        <v/>
      </c>
      <c r="S107" s="50">
        <f>IF(R107="","","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"&amp;IFERROR(IF(AND(LEN(R107)-LEN(SUBSTITUTE(R107,"/",""))=1,ISNUMBER(FIND(" ",TRIM(LEFT(R107,FIND("/",R107)-1))))),LEFT(R107,FIND("/",R107)-1),R107),R107)&amp;" ")," "," "),"﻿"," "),"​"," "),"⁠"," ")," "," ")," "," "),CHAR(9)," "),CHAR(10)," "),CHAR(13)," "),"−","-"),"–","-"),"—","-"),"LATITUDE"," "),"LONGITUDE"," "),"COORDINATES"," "),"COORDS"," "),"NORTH"," N "),"SOUTH"," S "),"EAST"," E "),"WEST"," W "),"DEGREES"," "),"DEG"," "),"GPS"," "),"LONG"," "),"LNG"," "),"LON"," "),"LAT"," ")," AND "," "),"&amp;"," ")&amp;" ")</f>
        <v/>
      </c>
      <c r="T107" s="50">
        <f>IF(S107="","",IF(LEN(S107)-LEN(SUBSTITUTE(S107,".",""))&gt;0,SUBSTITUTE(S107,","," "),IF(LEN(S107)-LEN(SUBSTITUTE(S107,",",""))=3,SUBSTITUTE(SUBSTITUTE(S107,",",";",2),",","."),IF(LEN(S107)-LEN(SUBSTITUTE(S107,",",""))=2,SUBSTITUTE(S107,",","."),SUBSTITUTE(S107,","," ")))))</f>
        <v/>
      </c>
      <c r="U107" s="50">
        <f>IF(ISNUMBER(FIND("S",T107)),-1,IF(ISNUMBER(FIND("N",T107)),1,0))</f>
        <v/>
      </c>
      <c r="V107" s="50">
        <f>IF(ISNUMBER(FIND("W",T107)),-1,IF(ISNUMBER(FIND("E",T107)),1,0))</f>
        <v/>
      </c>
      <c r="W107" s="50">
        <f>AND(MIN(IFERROR(FIND("N",T107),999),IFERROR(FIND("S",T107),999))&lt;999,MIN(IFERROR(FIND("E",T107),999),IFERROR(FIND("W",T107),999))&lt;999,MIN(IFERROR(FIND("E",T107),999),IFERROR(FIND("W",T107),999))&lt;MIN(IFERROR(FIND("N",T107),999),IFERROR(FIND("S",T107),999)))</f>
        <v/>
      </c>
      <c r="X107" s="50">
        <f>IF(T107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107,"°"," "),"º"," "),"˚"," "),"'"," "),CHAR(34)," "),"′"," "),"’"," "),"‘"," "),"″"," "),"”"," "),"“"," "),"("," "),")"," "),"["," "),"]"," "),"{"," "),"}"," "),";"," "),"|"," "),"/"," "),"\"," "),":"," "),"="," "),"*"," "),","," "),"N"," "),"S"," "),"E"," "),"W"," "),"_"," ")))</f>
        <v/>
      </c>
      <c r="Y107" s="50">
        <f>IF(X107="","",SUBSTITUTE(SUBSTITUTE(SUBSTITUTE(SUBSTITUTE(SUBSTITUTE(SUBSTITUTE(SUBSTITUTE(SUBSTITUTE(SUBSTITUTE(SUBSTITUTE(SUBSTITUTE(SUBSTITUTE(SUBSTITUTE(X107,"0",""),"1",""),"2",""),"3",""),"4",""),"5",""),"6",""),"7",""),"8",""),"9",""),".",""),"-","")," ",""))</f>
        <v/>
      </c>
      <c r="Z107" s="50">
        <f>IF(X107="",0,LEN(X107)-LEN(SUBSTITUTE(X107," ",""))+1)</f>
        <v/>
      </c>
      <c r="AA107" s="50">
        <f>IF(Z107&lt;1,"",IFERROR(VALUE(SUBSTITUTE(TRIM(MID(SUBSTITUTE(X107," ",REPT(" ",60)),1,60)),".",MID(1/2,2,1))),""))</f>
        <v/>
      </c>
      <c r="AB107" s="50">
        <f>IF(Z107&lt;2,"",IFERROR(VALUE(SUBSTITUTE(TRIM(MID(SUBSTITUTE(X107," ",REPT(" ",60)),61,60)),".",MID(1/2,2,1))),""))</f>
        <v/>
      </c>
      <c r="AC107" s="50">
        <f>IF(Z107&lt;3,"",IFERROR(VALUE(SUBSTITUTE(TRIM(MID(SUBSTITUTE(X107," ",REPT(" ",60)),121,60)),".",MID(1/2,2,1))),""))</f>
        <v/>
      </c>
      <c r="AD107" s="50">
        <f>IF(Z107&lt;4,"",IFERROR(VALUE(SUBSTITUTE(TRIM(MID(SUBSTITUTE(X107," ",REPT(" ",60)),181,60)),".",MID(1/2,2,1))),""))</f>
        <v/>
      </c>
      <c r="AE107" s="50">
        <f>IF(Z107&lt;5,"",IFERROR(VALUE(SUBSTITUTE(TRIM(MID(SUBSTITUTE(X107," ",REPT(" ",60)),241,60)),".",MID(1/2,2,1))),""))</f>
        <v/>
      </c>
      <c r="AF107" s="50">
        <f>IF(Z107&lt;6,"",IFERROR(VALUE(SUBSTITUTE(TRIM(MID(SUBSTITUTE(X107," ",REPT(" ",60)),301,60)),".",MID(1/2,2,1))),""))</f>
        <v/>
      </c>
      <c r="AG107" s="50">
        <f>IFERROR(IF(Z107=2,AA107,IF(Z107=4,IF(AA107&lt;0,-1,1)*(ABS(AA107)+AB107/60),IF(Z107=6,IF(AA107&lt;0,-1,1)*(ABS(AA107)+AB107/60+AC107/3600),""))),"")</f>
        <v/>
      </c>
      <c r="AH107" s="50">
        <f>IFERROR(IF(Z107=2,AB107,IF(Z107=4,IF(AC107&lt;0,-1,1)*(ABS(AC107)+AD107/60),IF(Z107=6,IF(AD107&lt;0,-1,1)*(ABS(AD107)+AE107/60+AF107/3600),""))),"")</f>
        <v/>
      </c>
      <c r="AI107" s="50">
        <f>IF(W107,AH107,AG107)</f>
        <v/>
      </c>
      <c r="AJ107" s="50">
        <f>IF(W107,AG107,AH107)</f>
        <v/>
      </c>
      <c r="AK107" s="50">
        <f>IFERROR(IF(U107=0,AI107,U107*ABS(AI107)),"")</f>
        <v/>
      </c>
      <c r="AL107" s="50">
        <f>IFERROR(IF(V107=0,AJ107,V107*ABS(AJ107)),"")</f>
        <v/>
      </c>
      <c r="AM107" s="50">
        <f>IFERROR(AND(U107=0,V107=0,ABS(AK107)&gt;90,ABS(AK107)&lt;=180,ABS(AL107)&lt;=90),FALSE)</f>
        <v/>
      </c>
      <c r="AN107" s="50">
        <f>IF(AM107,AL107,AK107)</f>
        <v/>
      </c>
      <c r="AO107" s="50">
        <f>IF(AM107,AK107,AL107)</f>
        <v/>
      </c>
      <c r="AP107" s="50">
        <f>IF(R107="","",IF(Y107&lt;&gt;"","Contains words or symbols that aren't part of a coordinate.",IF(NOT(OR(Z107=2,Z107=4,Z107=6)),"Couldn't find a latitude and a longitude ("&amp;Z107&amp;IF(Z107=1," number"," numbers")&amp;" found).",IF(COUNT(AA107:AF107)&lt;&gt;Z107,"Some of the numbers couldn't be read.",IF(OR(AND(Z107=4,OR(AB107&lt;0,AB107&gt;=60,AD107&lt;0,AD107&gt;=60)),AND(Z107=6,OR(AB107&lt;0,AB107&gt;=60,AC107&lt;0,AC107&gt;=60,AE107&lt;0,AE107&gt;=60,AF107&lt;0,AF107&gt;=60))),"Minutes and seconds must be between 0 and 60.",IF(OR(ABS(AN107)&gt;90,ABS(AO107)&gt;180),"Out of range: latitude must be between -90 and 90, and longitude between -180 and 180.",""))))))</f>
        <v/>
      </c>
    </row>
    <row r="108">
      <c r="B108" s="44" t="n"/>
      <c r="C108" s="44" t="n"/>
      <c r="D108" s="45">
        <f>IF(R108="","",IF(AP108&lt;&gt;"","NOT VALID GPS COORDINATES",IF(O108="NO CONNECTION","NO CONNECTION",IF(E108="","NOT FOUND",IF(OR(AM108,AND(AN108=0,AO108=0)),"CONVERTED – PLEASE CHECK","CONVERTED")))))</f>
        <v/>
      </c>
      <c r="E108" s="45">
        <f>IF(OR(O108="",O108="NO CONNECTION"),"",IFERROR(_xlfn.FILTERXML(O108,"//local/territory")&amp;" "&amp;_xlfn.FILTERXML(O108,"//local/mapcode"),IFERROR(_xlfn.FILTERXML(O108,"//international/mapcode"),"")))</f>
        <v/>
      </c>
      <c r="F108" s="46">
        <f>IF(E108="","",IFERROR(_xlfn.FILTERXML(O108,"//local/territory"),""))</f>
        <v/>
      </c>
      <c r="G108" s="46">
        <f>IF(E108="","",IFERROR(_xlfn.FILTERXML(O108,"//local/mapcode"),""))</f>
        <v/>
      </c>
      <c r="H108" s="46">
        <f>IF(E108="","",IFERROR(_xlfn.FILTERXML(O108,"//international/mapcode"),""))</f>
        <v/>
      </c>
      <c r="I108" s="46">
        <f>IF(E108="","",IFERROR(HYPERLINK("https://www.mymapcodes.com/go/?t="&amp;IF(G108&lt;&gt;"",F108,"AAA")&amp;"&amp;ma="&amp;LEFT(IF(G108&lt;&gt;"",G108,H108),FIND(".",IF(G108&lt;&gt;"",G108,H108))-1)&amp;"&amp;mb="&amp;MID(IF(G108&lt;&gt;"",G108,H108),FIND(".",IF(G108&lt;&gt;"",G108,H108))+1,99),"Open on MyMapcodes →"),""))</f>
        <v/>
      </c>
      <c r="J108" s="47">
        <f>IF(OR(R108="",AP108&lt;&gt;""),"",ROUND(AN108,6))</f>
        <v/>
      </c>
      <c r="K108" s="47">
        <f>IF(OR(R108="",AP108&lt;&gt;""),"",ROUND(AO108,6))</f>
        <v/>
      </c>
      <c r="L108" s="48">
        <f>IF(R108="","",IF(AP108&lt;&gt;"",AP108,IF(O108="NO CONNECTION","Excel couldn't reach the mapcode service. Click the REFRESH RESULTS box just above the table.",IF(E108="","The mapcode service didn't return a mapcode for this point.",IF(AM108,"Latitude and longitude seemed to be the wrong way round, so they've been swapped. Please check.",IF(AND(AN108=0,AO108=0),"0, 0 is in the sea off West Africa. Please check this is the location you meant.",IF(W108,"Longitude came first, so the order has been switched.",IF(Z108=6,"Converted from degrees, minutes and seconds.",IF(Z108=4,"Converted from degrees and decimal minutes.","")))))))))</f>
        <v/>
      </c>
      <c r="N108" s="49">
        <f>IF(J108="","",MapcodeAPI&amp;"codes/"&amp;SUBSTITUTE(J108&amp;"",MID(1/2,2,1),".")&amp;","&amp;SUBSTITUTE(K108&amp;"",MID(1/2,2,1),"."))&amp;LEFT($B$13,0)</f>
        <v/>
      </c>
      <c r="O108" s="49">
        <f>IF(N108="","",IFERROR(_xlfn.WEBSERVICE(N108),IF(MapcodeAPIBackup="","NO CONNECTION",IFERROR(_xlfn.WEBSERVICE(MapcodeAPIBackup&amp;MID(N108,LEN(MapcodeAPI)+1,999)),"NO CONNECTION"))))</f>
        <v/>
      </c>
      <c r="P108" t="inlineStr">
        <is>
          <t xml:space="preserve"> </t>
        </is>
      </c>
      <c r="R108" s="50">
        <f>IFERROR(IF(AND(TRIM(B108&amp;"")="",TRIM(C108&amp;"")=""),"",TRIM(IF(ISNUMBER(B108),SUBSTITUTE(B108&amp;"",MID(1/2,2,1),"."),B108&amp;"")&amp;IF(TRIM(C108&amp;"")="",""," | "&amp;IF(ISNUMBER(C108),SUBSTITUTE(C108&amp;"",MID(1/2,2,1),"."),C108&amp;"")))),"(error value)")</f>
        <v/>
      </c>
      <c r="S108" s="50">
        <f>IF(R108="","","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"&amp;IFERROR(IF(AND(LEN(R108)-LEN(SUBSTITUTE(R108,"/",""))=1,ISNUMBER(FIND(" ",TRIM(LEFT(R108,FIND("/",R108)-1))))),LEFT(R108,FIND("/",R108)-1),R108),R108)&amp;" ")," "," "),"﻿"," "),"​"," "),"⁠"," ")," "," ")," "," "),CHAR(9)," "),CHAR(10)," "),CHAR(13)," "),"−","-"),"–","-"),"—","-"),"LATITUDE"," "),"LONGITUDE"," "),"COORDINATES"," "),"COORDS"," "),"NORTH"," N "),"SOUTH"," S "),"EAST"," E "),"WEST"," W "),"DEGREES"," "),"DEG"," "),"GPS"," "),"LONG"," "),"LNG"," "),"LON"," "),"LAT"," ")," AND "," "),"&amp;"," ")&amp;" ")</f>
        <v/>
      </c>
      <c r="T108" s="50">
        <f>IF(S108="","",IF(LEN(S108)-LEN(SUBSTITUTE(S108,".",""))&gt;0,SUBSTITUTE(S108,","," "),IF(LEN(S108)-LEN(SUBSTITUTE(S108,",",""))=3,SUBSTITUTE(SUBSTITUTE(S108,",",";",2),",","."),IF(LEN(S108)-LEN(SUBSTITUTE(S108,",",""))=2,SUBSTITUTE(S108,",","."),SUBSTITUTE(S108,","," ")))))</f>
        <v/>
      </c>
      <c r="U108" s="50">
        <f>IF(ISNUMBER(FIND("S",T108)),-1,IF(ISNUMBER(FIND("N",T108)),1,0))</f>
        <v/>
      </c>
      <c r="V108" s="50">
        <f>IF(ISNUMBER(FIND("W",T108)),-1,IF(ISNUMBER(FIND("E",T108)),1,0))</f>
        <v/>
      </c>
      <c r="W108" s="50">
        <f>AND(MIN(IFERROR(FIND("N",T108),999),IFERROR(FIND("S",T108),999))&lt;999,MIN(IFERROR(FIND("E",T108),999),IFERROR(FIND("W",T108),999))&lt;999,MIN(IFERROR(FIND("E",T108),999),IFERROR(FIND("W",T108),999))&lt;MIN(IFERROR(FIND("N",T108),999),IFERROR(FIND("S",T108),999)))</f>
        <v/>
      </c>
      <c r="X108" s="50">
        <f>IF(T108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108,"°"," "),"º"," "),"˚"," "),"'"," "),CHAR(34)," "),"′"," "),"’"," "),"‘"," "),"″"," "),"”"," "),"“"," "),"("," "),")"," "),"["," "),"]"," "),"{"," "),"}"," "),";"," "),"|"," "),"/"," "),"\"," "),":"," "),"="," "),"*"," "),","," "),"N"," "),"S"," "),"E"," "),"W"," "),"_"," ")))</f>
        <v/>
      </c>
      <c r="Y108" s="50">
        <f>IF(X108="","",SUBSTITUTE(SUBSTITUTE(SUBSTITUTE(SUBSTITUTE(SUBSTITUTE(SUBSTITUTE(SUBSTITUTE(SUBSTITUTE(SUBSTITUTE(SUBSTITUTE(SUBSTITUTE(SUBSTITUTE(SUBSTITUTE(X108,"0",""),"1",""),"2",""),"3",""),"4",""),"5",""),"6",""),"7",""),"8",""),"9",""),".",""),"-","")," ",""))</f>
        <v/>
      </c>
      <c r="Z108" s="50">
        <f>IF(X108="",0,LEN(X108)-LEN(SUBSTITUTE(X108," ",""))+1)</f>
        <v/>
      </c>
      <c r="AA108" s="50">
        <f>IF(Z108&lt;1,"",IFERROR(VALUE(SUBSTITUTE(TRIM(MID(SUBSTITUTE(X108," ",REPT(" ",60)),1,60)),".",MID(1/2,2,1))),""))</f>
        <v/>
      </c>
      <c r="AB108" s="50">
        <f>IF(Z108&lt;2,"",IFERROR(VALUE(SUBSTITUTE(TRIM(MID(SUBSTITUTE(X108," ",REPT(" ",60)),61,60)),".",MID(1/2,2,1))),""))</f>
        <v/>
      </c>
      <c r="AC108" s="50">
        <f>IF(Z108&lt;3,"",IFERROR(VALUE(SUBSTITUTE(TRIM(MID(SUBSTITUTE(X108," ",REPT(" ",60)),121,60)),".",MID(1/2,2,1))),""))</f>
        <v/>
      </c>
      <c r="AD108" s="50">
        <f>IF(Z108&lt;4,"",IFERROR(VALUE(SUBSTITUTE(TRIM(MID(SUBSTITUTE(X108," ",REPT(" ",60)),181,60)),".",MID(1/2,2,1))),""))</f>
        <v/>
      </c>
      <c r="AE108" s="50">
        <f>IF(Z108&lt;5,"",IFERROR(VALUE(SUBSTITUTE(TRIM(MID(SUBSTITUTE(X108," ",REPT(" ",60)),241,60)),".",MID(1/2,2,1))),""))</f>
        <v/>
      </c>
      <c r="AF108" s="50">
        <f>IF(Z108&lt;6,"",IFERROR(VALUE(SUBSTITUTE(TRIM(MID(SUBSTITUTE(X108," ",REPT(" ",60)),301,60)),".",MID(1/2,2,1))),""))</f>
        <v/>
      </c>
      <c r="AG108" s="50">
        <f>IFERROR(IF(Z108=2,AA108,IF(Z108=4,IF(AA108&lt;0,-1,1)*(ABS(AA108)+AB108/60),IF(Z108=6,IF(AA108&lt;0,-1,1)*(ABS(AA108)+AB108/60+AC108/3600),""))),"")</f>
        <v/>
      </c>
      <c r="AH108" s="50">
        <f>IFERROR(IF(Z108=2,AB108,IF(Z108=4,IF(AC108&lt;0,-1,1)*(ABS(AC108)+AD108/60),IF(Z108=6,IF(AD108&lt;0,-1,1)*(ABS(AD108)+AE108/60+AF108/3600),""))),"")</f>
        <v/>
      </c>
      <c r="AI108" s="50">
        <f>IF(W108,AH108,AG108)</f>
        <v/>
      </c>
      <c r="AJ108" s="50">
        <f>IF(W108,AG108,AH108)</f>
        <v/>
      </c>
      <c r="AK108" s="50">
        <f>IFERROR(IF(U108=0,AI108,U108*ABS(AI108)),"")</f>
        <v/>
      </c>
      <c r="AL108" s="50">
        <f>IFERROR(IF(V108=0,AJ108,V108*ABS(AJ108)),"")</f>
        <v/>
      </c>
      <c r="AM108" s="50">
        <f>IFERROR(AND(U108=0,V108=0,ABS(AK108)&gt;90,ABS(AK108)&lt;=180,ABS(AL108)&lt;=90),FALSE)</f>
        <v/>
      </c>
      <c r="AN108" s="50">
        <f>IF(AM108,AL108,AK108)</f>
        <v/>
      </c>
      <c r="AO108" s="50">
        <f>IF(AM108,AK108,AL108)</f>
        <v/>
      </c>
      <c r="AP108" s="50">
        <f>IF(R108="","",IF(Y108&lt;&gt;"","Contains words or symbols that aren't part of a coordinate.",IF(NOT(OR(Z108=2,Z108=4,Z108=6)),"Couldn't find a latitude and a longitude ("&amp;Z108&amp;IF(Z108=1," number"," numbers")&amp;" found).",IF(COUNT(AA108:AF108)&lt;&gt;Z108,"Some of the numbers couldn't be read.",IF(OR(AND(Z108=4,OR(AB108&lt;0,AB108&gt;=60,AD108&lt;0,AD108&gt;=60)),AND(Z108=6,OR(AB108&lt;0,AB108&gt;=60,AC108&lt;0,AC108&gt;=60,AE108&lt;0,AE108&gt;=60,AF108&lt;0,AF108&gt;=60))),"Minutes and seconds must be between 0 and 60.",IF(OR(ABS(AN108)&gt;90,ABS(AO108)&gt;180),"Out of range: latitude must be between -90 and 90, and longitude between -180 and 180.",""))))))</f>
        <v/>
      </c>
    </row>
    <row r="109">
      <c r="B109" s="44" t="n"/>
      <c r="C109" s="44" t="n"/>
      <c r="D109" s="45">
        <f>IF(R109="","",IF(AP109&lt;&gt;"","NOT VALID GPS COORDINATES",IF(O109="NO CONNECTION","NO CONNECTION",IF(E109="","NOT FOUND",IF(OR(AM109,AND(AN109=0,AO109=0)),"CONVERTED – PLEASE CHECK","CONVERTED")))))</f>
        <v/>
      </c>
      <c r="E109" s="45">
        <f>IF(OR(O109="",O109="NO CONNECTION"),"",IFERROR(_xlfn.FILTERXML(O109,"//local/territory")&amp;" "&amp;_xlfn.FILTERXML(O109,"//local/mapcode"),IFERROR(_xlfn.FILTERXML(O109,"//international/mapcode"),"")))</f>
        <v/>
      </c>
      <c r="F109" s="46">
        <f>IF(E109="","",IFERROR(_xlfn.FILTERXML(O109,"//local/territory"),""))</f>
        <v/>
      </c>
      <c r="G109" s="46">
        <f>IF(E109="","",IFERROR(_xlfn.FILTERXML(O109,"//local/mapcode"),""))</f>
        <v/>
      </c>
      <c r="H109" s="46">
        <f>IF(E109="","",IFERROR(_xlfn.FILTERXML(O109,"//international/mapcode"),""))</f>
        <v/>
      </c>
      <c r="I109" s="46">
        <f>IF(E109="","",IFERROR(HYPERLINK("https://www.mymapcodes.com/go/?t="&amp;IF(G109&lt;&gt;"",F109,"AAA")&amp;"&amp;ma="&amp;LEFT(IF(G109&lt;&gt;"",G109,H109),FIND(".",IF(G109&lt;&gt;"",G109,H109))-1)&amp;"&amp;mb="&amp;MID(IF(G109&lt;&gt;"",G109,H109),FIND(".",IF(G109&lt;&gt;"",G109,H109))+1,99),"Open on MyMapcodes →"),""))</f>
        <v/>
      </c>
      <c r="J109" s="47">
        <f>IF(OR(R109="",AP109&lt;&gt;""),"",ROUND(AN109,6))</f>
        <v/>
      </c>
      <c r="K109" s="47">
        <f>IF(OR(R109="",AP109&lt;&gt;""),"",ROUND(AO109,6))</f>
        <v/>
      </c>
      <c r="L109" s="48">
        <f>IF(R109="","",IF(AP109&lt;&gt;"",AP109,IF(O109="NO CONNECTION","Excel couldn't reach the mapcode service. Click the REFRESH RESULTS box just above the table.",IF(E109="","The mapcode service didn't return a mapcode for this point.",IF(AM109,"Latitude and longitude seemed to be the wrong way round, so they've been swapped. Please check.",IF(AND(AN109=0,AO109=0),"0, 0 is in the sea off West Africa. Please check this is the location you meant.",IF(W109,"Longitude came first, so the order has been switched.",IF(Z109=6,"Converted from degrees, minutes and seconds.",IF(Z109=4,"Converted from degrees and decimal minutes.","")))))))))</f>
        <v/>
      </c>
      <c r="N109" s="49">
        <f>IF(J109="","",MapcodeAPI&amp;"codes/"&amp;SUBSTITUTE(J109&amp;"",MID(1/2,2,1),".")&amp;","&amp;SUBSTITUTE(K109&amp;"",MID(1/2,2,1),"."))&amp;LEFT($B$13,0)</f>
        <v/>
      </c>
      <c r="O109" s="49">
        <f>IF(N109="","",IFERROR(_xlfn.WEBSERVICE(N109),IF(MapcodeAPIBackup="","NO CONNECTION",IFERROR(_xlfn.WEBSERVICE(MapcodeAPIBackup&amp;MID(N109,LEN(MapcodeAPI)+1,999)),"NO CONNECTION"))))</f>
        <v/>
      </c>
      <c r="P109" t="inlineStr">
        <is>
          <t xml:space="preserve"> </t>
        </is>
      </c>
      <c r="R109" s="50">
        <f>IFERROR(IF(AND(TRIM(B109&amp;"")="",TRIM(C109&amp;"")=""),"",TRIM(IF(ISNUMBER(B109),SUBSTITUTE(B109&amp;"",MID(1/2,2,1),"."),B109&amp;"")&amp;IF(TRIM(C109&amp;"")="",""," | "&amp;IF(ISNUMBER(C109),SUBSTITUTE(C109&amp;"",MID(1/2,2,1),"."),C109&amp;"")))),"(error value)")</f>
        <v/>
      </c>
      <c r="S109" s="50">
        <f>IF(R109="","","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"&amp;IFERROR(IF(AND(LEN(R109)-LEN(SUBSTITUTE(R109,"/",""))=1,ISNUMBER(FIND(" ",TRIM(LEFT(R109,FIND("/",R109)-1))))),LEFT(R109,FIND("/",R109)-1),R109),R109)&amp;" ")," "," "),"﻿"," "),"​"," "),"⁠"," ")," "," ")," "," "),CHAR(9)," "),CHAR(10)," "),CHAR(13)," "),"−","-"),"–","-"),"—","-"),"LATITUDE"," "),"LONGITUDE"," "),"COORDINATES"," "),"COORDS"," "),"NORTH"," N "),"SOUTH"," S "),"EAST"," E "),"WEST"," W "),"DEGREES"," "),"DEG"," "),"GPS"," "),"LONG"," "),"LNG"," "),"LON"," "),"LAT"," ")," AND "," "),"&amp;"," ")&amp;" ")</f>
        <v/>
      </c>
      <c r="T109" s="50">
        <f>IF(S109="","",IF(LEN(S109)-LEN(SUBSTITUTE(S109,".",""))&gt;0,SUBSTITUTE(S109,","," "),IF(LEN(S109)-LEN(SUBSTITUTE(S109,",",""))=3,SUBSTITUTE(SUBSTITUTE(S109,",",";",2),",","."),IF(LEN(S109)-LEN(SUBSTITUTE(S109,",",""))=2,SUBSTITUTE(S109,",","."),SUBSTITUTE(S109,","," ")))))</f>
        <v/>
      </c>
      <c r="U109" s="50">
        <f>IF(ISNUMBER(FIND("S",T109)),-1,IF(ISNUMBER(FIND("N",T109)),1,0))</f>
        <v/>
      </c>
      <c r="V109" s="50">
        <f>IF(ISNUMBER(FIND("W",T109)),-1,IF(ISNUMBER(FIND("E",T109)),1,0))</f>
        <v/>
      </c>
      <c r="W109" s="50">
        <f>AND(MIN(IFERROR(FIND("N",T109),999),IFERROR(FIND("S",T109),999))&lt;999,MIN(IFERROR(FIND("E",T109),999),IFERROR(FIND("W",T109),999))&lt;999,MIN(IFERROR(FIND("E",T109),999),IFERROR(FIND("W",T109),999))&lt;MIN(IFERROR(FIND("N",T109),999),IFERROR(FIND("S",T109),999)))</f>
        <v/>
      </c>
      <c r="X109" s="50">
        <f>IF(T109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109,"°"," "),"º"," "),"˚"," "),"'"," "),CHAR(34)," "),"′"," "),"’"," "),"‘"," "),"″"," "),"”"," "),"“"," "),"("," "),")"," "),"["," "),"]"," "),"{"," "),"}"," "),";"," "),"|"," "),"/"," "),"\"," "),":"," "),"="," "),"*"," "),","," "),"N"," "),"S"," "),"E"," "),"W"," "),"_"," ")))</f>
        <v/>
      </c>
      <c r="Y109" s="50">
        <f>IF(X109="","",SUBSTITUTE(SUBSTITUTE(SUBSTITUTE(SUBSTITUTE(SUBSTITUTE(SUBSTITUTE(SUBSTITUTE(SUBSTITUTE(SUBSTITUTE(SUBSTITUTE(SUBSTITUTE(SUBSTITUTE(SUBSTITUTE(X109,"0",""),"1",""),"2",""),"3",""),"4",""),"5",""),"6",""),"7",""),"8",""),"9",""),".",""),"-","")," ",""))</f>
        <v/>
      </c>
      <c r="Z109" s="50">
        <f>IF(X109="",0,LEN(X109)-LEN(SUBSTITUTE(X109," ",""))+1)</f>
        <v/>
      </c>
      <c r="AA109" s="50">
        <f>IF(Z109&lt;1,"",IFERROR(VALUE(SUBSTITUTE(TRIM(MID(SUBSTITUTE(X109," ",REPT(" ",60)),1,60)),".",MID(1/2,2,1))),""))</f>
        <v/>
      </c>
      <c r="AB109" s="50">
        <f>IF(Z109&lt;2,"",IFERROR(VALUE(SUBSTITUTE(TRIM(MID(SUBSTITUTE(X109," ",REPT(" ",60)),61,60)),".",MID(1/2,2,1))),""))</f>
        <v/>
      </c>
      <c r="AC109" s="50">
        <f>IF(Z109&lt;3,"",IFERROR(VALUE(SUBSTITUTE(TRIM(MID(SUBSTITUTE(X109," ",REPT(" ",60)),121,60)),".",MID(1/2,2,1))),""))</f>
        <v/>
      </c>
      <c r="AD109" s="50">
        <f>IF(Z109&lt;4,"",IFERROR(VALUE(SUBSTITUTE(TRIM(MID(SUBSTITUTE(X109," ",REPT(" ",60)),181,60)),".",MID(1/2,2,1))),""))</f>
        <v/>
      </c>
      <c r="AE109" s="50">
        <f>IF(Z109&lt;5,"",IFERROR(VALUE(SUBSTITUTE(TRIM(MID(SUBSTITUTE(X109," ",REPT(" ",60)),241,60)),".",MID(1/2,2,1))),""))</f>
        <v/>
      </c>
      <c r="AF109" s="50">
        <f>IF(Z109&lt;6,"",IFERROR(VALUE(SUBSTITUTE(TRIM(MID(SUBSTITUTE(X109," ",REPT(" ",60)),301,60)),".",MID(1/2,2,1))),""))</f>
        <v/>
      </c>
      <c r="AG109" s="50">
        <f>IFERROR(IF(Z109=2,AA109,IF(Z109=4,IF(AA109&lt;0,-1,1)*(ABS(AA109)+AB109/60),IF(Z109=6,IF(AA109&lt;0,-1,1)*(ABS(AA109)+AB109/60+AC109/3600),""))),"")</f>
        <v/>
      </c>
      <c r="AH109" s="50">
        <f>IFERROR(IF(Z109=2,AB109,IF(Z109=4,IF(AC109&lt;0,-1,1)*(ABS(AC109)+AD109/60),IF(Z109=6,IF(AD109&lt;0,-1,1)*(ABS(AD109)+AE109/60+AF109/3600),""))),"")</f>
        <v/>
      </c>
      <c r="AI109" s="50">
        <f>IF(W109,AH109,AG109)</f>
        <v/>
      </c>
      <c r="AJ109" s="50">
        <f>IF(W109,AG109,AH109)</f>
        <v/>
      </c>
      <c r="AK109" s="50">
        <f>IFERROR(IF(U109=0,AI109,U109*ABS(AI109)),"")</f>
        <v/>
      </c>
      <c r="AL109" s="50">
        <f>IFERROR(IF(V109=0,AJ109,V109*ABS(AJ109)),"")</f>
        <v/>
      </c>
      <c r="AM109" s="50">
        <f>IFERROR(AND(U109=0,V109=0,ABS(AK109)&gt;90,ABS(AK109)&lt;=180,ABS(AL109)&lt;=90),FALSE)</f>
        <v/>
      </c>
      <c r="AN109" s="50">
        <f>IF(AM109,AL109,AK109)</f>
        <v/>
      </c>
      <c r="AO109" s="50">
        <f>IF(AM109,AK109,AL109)</f>
        <v/>
      </c>
      <c r="AP109" s="50">
        <f>IF(R109="","",IF(Y109&lt;&gt;"","Contains words or symbols that aren't part of a coordinate.",IF(NOT(OR(Z109=2,Z109=4,Z109=6)),"Couldn't find a latitude and a longitude ("&amp;Z109&amp;IF(Z109=1," number"," numbers")&amp;" found).",IF(COUNT(AA109:AF109)&lt;&gt;Z109,"Some of the numbers couldn't be read.",IF(OR(AND(Z109=4,OR(AB109&lt;0,AB109&gt;=60,AD109&lt;0,AD109&gt;=60)),AND(Z109=6,OR(AB109&lt;0,AB109&gt;=60,AC109&lt;0,AC109&gt;=60,AE109&lt;0,AE109&gt;=60,AF109&lt;0,AF109&gt;=60))),"Minutes and seconds must be between 0 and 60.",IF(OR(ABS(AN109)&gt;90,ABS(AO109)&gt;180),"Out of range: latitude must be between -90 and 90, and longitude between -180 and 180.",""))))))</f>
        <v/>
      </c>
    </row>
    <row r="110">
      <c r="B110" s="44" t="n"/>
      <c r="C110" s="44" t="n"/>
      <c r="D110" s="45">
        <f>IF(R110="","",IF(AP110&lt;&gt;"","NOT VALID GPS COORDINATES",IF(O110="NO CONNECTION","NO CONNECTION",IF(E110="","NOT FOUND",IF(OR(AM110,AND(AN110=0,AO110=0)),"CONVERTED – PLEASE CHECK","CONVERTED")))))</f>
        <v/>
      </c>
      <c r="E110" s="45">
        <f>IF(OR(O110="",O110="NO CONNECTION"),"",IFERROR(_xlfn.FILTERXML(O110,"//local/territory")&amp;" "&amp;_xlfn.FILTERXML(O110,"//local/mapcode"),IFERROR(_xlfn.FILTERXML(O110,"//international/mapcode"),"")))</f>
        <v/>
      </c>
      <c r="F110" s="46">
        <f>IF(E110="","",IFERROR(_xlfn.FILTERXML(O110,"//local/territory"),""))</f>
        <v/>
      </c>
      <c r="G110" s="46">
        <f>IF(E110="","",IFERROR(_xlfn.FILTERXML(O110,"//local/mapcode"),""))</f>
        <v/>
      </c>
      <c r="H110" s="46">
        <f>IF(E110="","",IFERROR(_xlfn.FILTERXML(O110,"//international/mapcode"),""))</f>
        <v/>
      </c>
      <c r="I110" s="46">
        <f>IF(E110="","",IFERROR(HYPERLINK("https://www.mymapcodes.com/go/?t="&amp;IF(G110&lt;&gt;"",F110,"AAA")&amp;"&amp;ma="&amp;LEFT(IF(G110&lt;&gt;"",G110,H110),FIND(".",IF(G110&lt;&gt;"",G110,H110))-1)&amp;"&amp;mb="&amp;MID(IF(G110&lt;&gt;"",G110,H110),FIND(".",IF(G110&lt;&gt;"",G110,H110))+1,99),"Open on MyMapcodes →"),""))</f>
        <v/>
      </c>
      <c r="J110" s="47">
        <f>IF(OR(R110="",AP110&lt;&gt;""),"",ROUND(AN110,6))</f>
        <v/>
      </c>
      <c r="K110" s="47">
        <f>IF(OR(R110="",AP110&lt;&gt;""),"",ROUND(AO110,6))</f>
        <v/>
      </c>
      <c r="L110" s="48">
        <f>IF(R110="","",IF(AP110&lt;&gt;"",AP110,IF(O110="NO CONNECTION","Excel couldn't reach the mapcode service. Click the REFRESH RESULTS box just above the table.",IF(E110="","The mapcode service didn't return a mapcode for this point.",IF(AM110,"Latitude and longitude seemed to be the wrong way round, so they've been swapped. Please check.",IF(AND(AN110=0,AO110=0),"0, 0 is in the sea off West Africa. Please check this is the location you meant.",IF(W110,"Longitude came first, so the order has been switched.",IF(Z110=6,"Converted from degrees, minutes and seconds.",IF(Z110=4,"Converted from degrees and decimal minutes.","")))))))))</f>
        <v/>
      </c>
      <c r="N110" s="49">
        <f>IF(J110="","",MapcodeAPI&amp;"codes/"&amp;SUBSTITUTE(J110&amp;"",MID(1/2,2,1),".")&amp;","&amp;SUBSTITUTE(K110&amp;"",MID(1/2,2,1),"."))&amp;LEFT($B$13,0)</f>
        <v/>
      </c>
      <c r="O110" s="49">
        <f>IF(N110="","",IFERROR(_xlfn.WEBSERVICE(N110),IF(MapcodeAPIBackup="","NO CONNECTION",IFERROR(_xlfn.WEBSERVICE(MapcodeAPIBackup&amp;MID(N110,LEN(MapcodeAPI)+1,999)),"NO CONNECTION"))))</f>
        <v/>
      </c>
      <c r="P110" t="inlineStr">
        <is>
          <t xml:space="preserve"> </t>
        </is>
      </c>
      <c r="R110" s="50">
        <f>IFERROR(IF(AND(TRIM(B110&amp;"")="",TRIM(C110&amp;"")=""),"",TRIM(IF(ISNUMBER(B110),SUBSTITUTE(B110&amp;"",MID(1/2,2,1),"."),B110&amp;"")&amp;IF(TRIM(C110&amp;"")="",""," | "&amp;IF(ISNUMBER(C110),SUBSTITUTE(C110&amp;"",MID(1/2,2,1),"."),C110&amp;"")))),"(error value)")</f>
        <v/>
      </c>
      <c r="S110" s="50">
        <f>IF(R110="","","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"&amp;IFERROR(IF(AND(LEN(R110)-LEN(SUBSTITUTE(R110,"/",""))=1,ISNUMBER(FIND(" ",TRIM(LEFT(R110,FIND("/",R110)-1))))),LEFT(R110,FIND("/",R110)-1),R110),R110)&amp;" ")," "," "),"﻿"," "),"​"," "),"⁠"," ")," "," ")," "," "),CHAR(9)," "),CHAR(10)," "),CHAR(13)," "),"−","-"),"–","-"),"—","-"),"LATITUDE"," "),"LONGITUDE"," "),"COORDINATES"," "),"COORDS"," "),"NORTH"," N "),"SOUTH"," S "),"EAST"," E "),"WEST"," W "),"DEGREES"," "),"DEG"," "),"GPS"," "),"LONG"," "),"LNG"," "),"LON"," "),"LAT"," ")," AND "," "),"&amp;"," ")&amp;" ")</f>
        <v/>
      </c>
      <c r="T110" s="50">
        <f>IF(S110="","",IF(LEN(S110)-LEN(SUBSTITUTE(S110,".",""))&gt;0,SUBSTITUTE(S110,","," "),IF(LEN(S110)-LEN(SUBSTITUTE(S110,",",""))=3,SUBSTITUTE(SUBSTITUTE(S110,",",";",2),",","."),IF(LEN(S110)-LEN(SUBSTITUTE(S110,",",""))=2,SUBSTITUTE(S110,",","."),SUBSTITUTE(S110,","," ")))))</f>
        <v/>
      </c>
      <c r="U110" s="50">
        <f>IF(ISNUMBER(FIND("S",T110)),-1,IF(ISNUMBER(FIND("N",T110)),1,0))</f>
        <v/>
      </c>
      <c r="V110" s="50">
        <f>IF(ISNUMBER(FIND("W",T110)),-1,IF(ISNUMBER(FIND("E",T110)),1,0))</f>
        <v/>
      </c>
      <c r="W110" s="50">
        <f>AND(MIN(IFERROR(FIND("N",T110),999),IFERROR(FIND("S",T110),999))&lt;999,MIN(IFERROR(FIND("E",T110),999),IFERROR(FIND("W",T110),999))&lt;999,MIN(IFERROR(FIND("E",T110),999),IFERROR(FIND("W",T110),999))&lt;MIN(IFERROR(FIND("N",T110),999),IFERROR(FIND("S",T110),999)))</f>
        <v/>
      </c>
      <c r="X110" s="50">
        <f>IF(T110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110,"°"," "),"º"," "),"˚"," "),"'"," "),CHAR(34)," "),"′"," "),"’"," "),"‘"," "),"″"," "),"”"," "),"“"," "),"("," "),")"," "),"["," "),"]"," "),"{"," "),"}"," "),";"," "),"|"," "),"/"," "),"\"," "),":"," "),"="," "),"*"," "),","," "),"N"," "),"S"," "),"E"," "),"W"," "),"_"," ")))</f>
        <v/>
      </c>
      <c r="Y110" s="50">
        <f>IF(X110="","",SUBSTITUTE(SUBSTITUTE(SUBSTITUTE(SUBSTITUTE(SUBSTITUTE(SUBSTITUTE(SUBSTITUTE(SUBSTITUTE(SUBSTITUTE(SUBSTITUTE(SUBSTITUTE(SUBSTITUTE(SUBSTITUTE(X110,"0",""),"1",""),"2",""),"3",""),"4",""),"5",""),"6",""),"7",""),"8",""),"9",""),".",""),"-","")," ",""))</f>
        <v/>
      </c>
      <c r="Z110" s="50">
        <f>IF(X110="",0,LEN(X110)-LEN(SUBSTITUTE(X110," ",""))+1)</f>
        <v/>
      </c>
      <c r="AA110" s="50">
        <f>IF(Z110&lt;1,"",IFERROR(VALUE(SUBSTITUTE(TRIM(MID(SUBSTITUTE(X110," ",REPT(" ",60)),1,60)),".",MID(1/2,2,1))),""))</f>
        <v/>
      </c>
      <c r="AB110" s="50">
        <f>IF(Z110&lt;2,"",IFERROR(VALUE(SUBSTITUTE(TRIM(MID(SUBSTITUTE(X110," ",REPT(" ",60)),61,60)),".",MID(1/2,2,1))),""))</f>
        <v/>
      </c>
      <c r="AC110" s="50">
        <f>IF(Z110&lt;3,"",IFERROR(VALUE(SUBSTITUTE(TRIM(MID(SUBSTITUTE(X110," ",REPT(" ",60)),121,60)),".",MID(1/2,2,1))),""))</f>
        <v/>
      </c>
      <c r="AD110" s="50">
        <f>IF(Z110&lt;4,"",IFERROR(VALUE(SUBSTITUTE(TRIM(MID(SUBSTITUTE(X110," ",REPT(" ",60)),181,60)),".",MID(1/2,2,1))),""))</f>
        <v/>
      </c>
      <c r="AE110" s="50">
        <f>IF(Z110&lt;5,"",IFERROR(VALUE(SUBSTITUTE(TRIM(MID(SUBSTITUTE(X110," ",REPT(" ",60)),241,60)),".",MID(1/2,2,1))),""))</f>
        <v/>
      </c>
      <c r="AF110" s="50">
        <f>IF(Z110&lt;6,"",IFERROR(VALUE(SUBSTITUTE(TRIM(MID(SUBSTITUTE(X110," ",REPT(" ",60)),301,60)),".",MID(1/2,2,1))),""))</f>
        <v/>
      </c>
      <c r="AG110" s="50">
        <f>IFERROR(IF(Z110=2,AA110,IF(Z110=4,IF(AA110&lt;0,-1,1)*(ABS(AA110)+AB110/60),IF(Z110=6,IF(AA110&lt;0,-1,1)*(ABS(AA110)+AB110/60+AC110/3600),""))),"")</f>
        <v/>
      </c>
      <c r="AH110" s="50">
        <f>IFERROR(IF(Z110=2,AB110,IF(Z110=4,IF(AC110&lt;0,-1,1)*(ABS(AC110)+AD110/60),IF(Z110=6,IF(AD110&lt;0,-1,1)*(ABS(AD110)+AE110/60+AF110/3600),""))),"")</f>
        <v/>
      </c>
      <c r="AI110" s="50">
        <f>IF(W110,AH110,AG110)</f>
        <v/>
      </c>
      <c r="AJ110" s="50">
        <f>IF(W110,AG110,AH110)</f>
        <v/>
      </c>
      <c r="AK110" s="50">
        <f>IFERROR(IF(U110=0,AI110,U110*ABS(AI110)),"")</f>
        <v/>
      </c>
      <c r="AL110" s="50">
        <f>IFERROR(IF(V110=0,AJ110,V110*ABS(AJ110)),"")</f>
        <v/>
      </c>
      <c r="AM110" s="50">
        <f>IFERROR(AND(U110=0,V110=0,ABS(AK110)&gt;90,ABS(AK110)&lt;=180,ABS(AL110)&lt;=90),FALSE)</f>
        <v/>
      </c>
      <c r="AN110" s="50">
        <f>IF(AM110,AL110,AK110)</f>
        <v/>
      </c>
      <c r="AO110" s="50">
        <f>IF(AM110,AK110,AL110)</f>
        <v/>
      </c>
      <c r="AP110" s="50">
        <f>IF(R110="","",IF(Y110&lt;&gt;"","Contains words or symbols that aren't part of a coordinate.",IF(NOT(OR(Z110=2,Z110=4,Z110=6)),"Couldn't find a latitude and a longitude ("&amp;Z110&amp;IF(Z110=1," number"," numbers")&amp;" found).",IF(COUNT(AA110:AF110)&lt;&gt;Z110,"Some of the numbers couldn't be read.",IF(OR(AND(Z110=4,OR(AB110&lt;0,AB110&gt;=60,AD110&lt;0,AD110&gt;=60)),AND(Z110=6,OR(AB110&lt;0,AB110&gt;=60,AC110&lt;0,AC110&gt;=60,AE110&lt;0,AE110&gt;=60,AF110&lt;0,AF110&gt;=60))),"Minutes and seconds must be between 0 and 60.",IF(OR(ABS(AN110)&gt;90,ABS(AO110)&gt;180),"Out of range: latitude must be between -90 and 90, and longitude between -180 and 180.",""))))))</f>
        <v/>
      </c>
    </row>
    <row r="111">
      <c r="B111" s="44" t="n"/>
      <c r="C111" s="44" t="n"/>
      <c r="D111" s="45">
        <f>IF(R111="","",IF(AP111&lt;&gt;"","NOT VALID GPS COORDINATES",IF(O111="NO CONNECTION","NO CONNECTION",IF(E111="","NOT FOUND",IF(OR(AM111,AND(AN111=0,AO111=0)),"CONVERTED – PLEASE CHECK","CONVERTED")))))</f>
        <v/>
      </c>
      <c r="E111" s="45">
        <f>IF(OR(O111="",O111="NO CONNECTION"),"",IFERROR(_xlfn.FILTERXML(O111,"//local/territory")&amp;" "&amp;_xlfn.FILTERXML(O111,"//local/mapcode"),IFERROR(_xlfn.FILTERXML(O111,"//international/mapcode"),"")))</f>
        <v/>
      </c>
      <c r="F111" s="46">
        <f>IF(E111="","",IFERROR(_xlfn.FILTERXML(O111,"//local/territory"),""))</f>
        <v/>
      </c>
      <c r="G111" s="46">
        <f>IF(E111="","",IFERROR(_xlfn.FILTERXML(O111,"//local/mapcode"),""))</f>
        <v/>
      </c>
      <c r="H111" s="46">
        <f>IF(E111="","",IFERROR(_xlfn.FILTERXML(O111,"//international/mapcode"),""))</f>
        <v/>
      </c>
      <c r="I111" s="46">
        <f>IF(E111="","",IFERROR(HYPERLINK("https://www.mymapcodes.com/go/?t="&amp;IF(G111&lt;&gt;"",F111,"AAA")&amp;"&amp;ma="&amp;LEFT(IF(G111&lt;&gt;"",G111,H111),FIND(".",IF(G111&lt;&gt;"",G111,H111))-1)&amp;"&amp;mb="&amp;MID(IF(G111&lt;&gt;"",G111,H111),FIND(".",IF(G111&lt;&gt;"",G111,H111))+1,99),"Open on MyMapcodes →"),""))</f>
        <v/>
      </c>
      <c r="J111" s="47">
        <f>IF(OR(R111="",AP111&lt;&gt;""),"",ROUND(AN111,6))</f>
        <v/>
      </c>
      <c r="K111" s="47">
        <f>IF(OR(R111="",AP111&lt;&gt;""),"",ROUND(AO111,6))</f>
        <v/>
      </c>
      <c r="L111" s="48">
        <f>IF(R111="","",IF(AP111&lt;&gt;"",AP111,IF(O111="NO CONNECTION","Excel couldn't reach the mapcode service. Click the REFRESH RESULTS box just above the table.",IF(E111="","The mapcode service didn't return a mapcode for this point.",IF(AM111,"Latitude and longitude seemed to be the wrong way round, so they've been swapped. Please check.",IF(AND(AN111=0,AO111=0),"0, 0 is in the sea off West Africa. Please check this is the location you meant.",IF(W111,"Longitude came first, so the order has been switched.",IF(Z111=6,"Converted from degrees, minutes and seconds.",IF(Z111=4,"Converted from degrees and decimal minutes.","")))))))))</f>
        <v/>
      </c>
      <c r="N111" s="49">
        <f>IF(J111="","",MapcodeAPI&amp;"codes/"&amp;SUBSTITUTE(J111&amp;"",MID(1/2,2,1),".")&amp;","&amp;SUBSTITUTE(K111&amp;"",MID(1/2,2,1),"."))&amp;LEFT($B$13,0)</f>
        <v/>
      </c>
      <c r="O111" s="49">
        <f>IF(N111="","",IFERROR(_xlfn.WEBSERVICE(N111),IF(MapcodeAPIBackup="","NO CONNECTION",IFERROR(_xlfn.WEBSERVICE(MapcodeAPIBackup&amp;MID(N111,LEN(MapcodeAPI)+1,999)),"NO CONNECTION"))))</f>
        <v/>
      </c>
      <c r="P111" t="inlineStr">
        <is>
          <t xml:space="preserve"> </t>
        </is>
      </c>
      <c r="R111" s="50">
        <f>IFERROR(IF(AND(TRIM(B111&amp;"")="",TRIM(C111&amp;"")=""),"",TRIM(IF(ISNUMBER(B111),SUBSTITUTE(B111&amp;"",MID(1/2,2,1),"."),B111&amp;"")&amp;IF(TRIM(C111&amp;"")="",""," | "&amp;IF(ISNUMBER(C111),SUBSTITUTE(C111&amp;"",MID(1/2,2,1),"."),C111&amp;"")))),"(error value)")</f>
        <v/>
      </c>
      <c r="S111" s="50">
        <f>IF(R111="","","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"&amp;IFERROR(IF(AND(LEN(R111)-LEN(SUBSTITUTE(R111,"/",""))=1,ISNUMBER(FIND(" ",TRIM(LEFT(R111,FIND("/",R111)-1))))),LEFT(R111,FIND("/",R111)-1),R111),R111)&amp;" ")," "," "),"﻿"," "),"​"," "),"⁠"," ")," "," ")," "," "),CHAR(9)," "),CHAR(10)," "),CHAR(13)," "),"−","-"),"–","-"),"—","-"),"LATITUDE"," "),"LONGITUDE"," "),"COORDINATES"," "),"COORDS"," "),"NORTH"," N "),"SOUTH"," S "),"EAST"," E "),"WEST"," W "),"DEGREES"," "),"DEG"," "),"GPS"," "),"LONG"," "),"LNG"," "),"LON"," "),"LAT"," ")," AND "," "),"&amp;"," ")&amp;" ")</f>
        <v/>
      </c>
      <c r="T111" s="50">
        <f>IF(S111="","",IF(LEN(S111)-LEN(SUBSTITUTE(S111,".",""))&gt;0,SUBSTITUTE(S111,","," "),IF(LEN(S111)-LEN(SUBSTITUTE(S111,",",""))=3,SUBSTITUTE(SUBSTITUTE(S111,",",";",2),",","."),IF(LEN(S111)-LEN(SUBSTITUTE(S111,",",""))=2,SUBSTITUTE(S111,",","."),SUBSTITUTE(S111,","," ")))))</f>
        <v/>
      </c>
      <c r="U111" s="50">
        <f>IF(ISNUMBER(FIND("S",T111)),-1,IF(ISNUMBER(FIND("N",T111)),1,0))</f>
        <v/>
      </c>
      <c r="V111" s="50">
        <f>IF(ISNUMBER(FIND("W",T111)),-1,IF(ISNUMBER(FIND("E",T111)),1,0))</f>
        <v/>
      </c>
      <c r="W111" s="50">
        <f>AND(MIN(IFERROR(FIND("N",T111),999),IFERROR(FIND("S",T111),999))&lt;999,MIN(IFERROR(FIND("E",T111),999),IFERROR(FIND("W",T111),999))&lt;999,MIN(IFERROR(FIND("E",T111),999),IFERROR(FIND("W",T111),999))&lt;MIN(IFERROR(FIND("N",T111),999),IFERROR(FIND("S",T111),999)))</f>
        <v/>
      </c>
      <c r="X111" s="50">
        <f>IF(T111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111,"°"," "),"º"," "),"˚"," "),"'"," "),CHAR(34)," "),"′"," "),"’"," "),"‘"," "),"″"," "),"”"," "),"“"," "),"("," "),")"," "),"["," "),"]"," "),"{"," "),"}"," "),";"," "),"|"," "),"/"," "),"\"," "),":"," "),"="," "),"*"," "),","," "),"N"," "),"S"," "),"E"," "),"W"," "),"_"," ")))</f>
        <v/>
      </c>
      <c r="Y111" s="50">
        <f>IF(X111="","",SUBSTITUTE(SUBSTITUTE(SUBSTITUTE(SUBSTITUTE(SUBSTITUTE(SUBSTITUTE(SUBSTITUTE(SUBSTITUTE(SUBSTITUTE(SUBSTITUTE(SUBSTITUTE(SUBSTITUTE(SUBSTITUTE(X111,"0",""),"1",""),"2",""),"3",""),"4",""),"5",""),"6",""),"7",""),"8",""),"9",""),".",""),"-","")," ",""))</f>
        <v/>
      </c>
      <c r="Z111" s="50">
        <f>IF(X111="",0,LEN(X111)-LEN(SUBSTITUTE(X111," ",""))+1)</f>
        <v/>
      </c>
      <c r="AA111" s="50">
        <f>IF(Z111&lt;1,"",IFERROR(VALUE(SUBSTITUTE(TRIM(MID(SUBSTITUTE(X111," ",REPT(" ",60)),1,60)),".",MID(1/2,2,1))),""))</f>
        <v/>
      </c>
      <c r="AB111" s="50">
        <f>IF(Z111&lt;2,"",IFERROR(VALUE(SUBSTITUTE(TRIM(MID(SUBSTITUTE(X111," ",REPT(" ",60)),61,60)),".",MID(1/2,2,1))),""))</f>
        <v/>
      </c>
      <c r="AC111" s="50">
        <f>IF(Z111&lt;3,"",IFERROR(VALUE(SUBSTITUTE(TRIM(MID(SUBSTITUTE(X111," ",REPT(" ",60)),121,60)),".",MID(1/2,2,1))),""))</f>
        <v/>
      </c>
      <c r="AD111" s="50">
        <f>IF(Z111&lt;4,"",IFERROR(VALUE(SUBSTITUTE(TRIM(MID(SUBSTITUTE(X111," ",REPT(" ",60)),181,60)),".",MID(1/2,2,1))),""))</f>
        <v/>
      </c>
      <c r="AE111" s="50">
        <f>IF(Z111&lt;5,"",IFERROR(VALUE(SUBSTITUTE(TRIM(MID(SUBSTITUTE(X111," ",REPT(" ",60)),241,60)),".",MID(1/2,2,1))),""))</f>
        <v/>
      </c>
      <c r="AF111" s="50">
        <f>IF(Z111&lt;6,"",IFERROR(VALUE(SUBSTITUTE(TRIM(MID(SUBSTITUTE(X111," ",REPT(" ",60)),301,60)),".",MID(1/2,2,1))),""))</f>
        <v/>
      </c>
      <c r="AG111" s="50">
        <f>IFERROR(IF(Z111=2,AA111,IF(Z111=4,IF(AA111&lt;0,-1,1)*(ABS(AA111)+AB111/60),IF(Z111=6,IF(AA111&lt;0,-1,1)*(ABS(AA111)+AB111/60+AC111/3600),""))),"")</f>
        <v/>
      </c>
      <c r="AH111" s="50">
        <f>IFERROR(IF(Z111=2,AB111,IF(Z111=4,IF(AC111&lt;0,-1,1)*(ABS(AC111)+AD111/60),IF(Z111=6,IF(AD111&lt;0,-1,1)*(ABS(AD111)+AE111/60+AF111/3600),""))),"")</f>
        <v/>
      </c>
      <c r="AI111" s="50">
        <f>IF(W111,AH111,AG111)</f>
        <v/>
      </c>
      <c r="AJ111" s="50">
        <f>IF(W111,AG111,AH111)</f>
        <v/>
      </c>
      <c r="AK111" s="50">
        <f>IFERROR(IF(U111=0,AI111,U111*ABS(AI111)),"")</f>
        <v/>
      </c>
      <c r="AL111" s="50">
        <f>IFERROR(IF(V111=0,AJ111,V111*ABS(AJ111)),"")</f>
        <v/>
      </c>
      <c r="AM111" s="50">
        <f>IFERROR(AND(U111=0,V111=0,ABS(AK111)&gt;90,ABS(AK111)&lt;=180,ABS(AL111)&lt;=90),FALSE)</f>
        <v/>
      </c>
      <c r="AN111" s="50">
        <f>IF(AM111,AL111,AK111)</f>
        <v/>
      </c>
      <c r="AO111" s="50">
        <f>IF(AM111,AK111,AL111)</f>
        <v/>
      </c>
      <c r="AP111" s="50">
        <f>IF(R111="","",IF(Y111&lt;&gt;"","Contains words or symbols that aren't part of a coordinate.",IF(NOT(OR(Z111=2,Z111=4,Z111=6)),"Couldn't find a latitude and a longitude ("&amp;Z111&amp;IF(Z111=1," number"," numbers")&amp;" found).",IF(COUNT(AA111:AF111)&lt;&gt;Z111,"Some of the numbers couldn't be read.",IF(OR(AND(Z111=4,OR(AB111&lt;0,AB111&gt;=60,AD111&lt;0,AD111&gt;=60)),AND(Z111=6,OR(AB111&lt;0,AB111&gt;=60,AC111&lt;0,AC111&gt;=60,AE111&lt;0,AE111&gt;=60,AF111&lt;0,AF111&gt;=60))),"Minutes and seconds must be between 0 and 60.",IF(OR(ABS(AN111)&gt;90,ABS(AO111)&gt;180),"Out of range: latitude must be between -90 and 90, and longitude between -180 and 180.",""))))))</f>
        <v/>
      </c>
    </row>
    <row r="112">
      <c r="B112" s="44" t="n"/>
      <c r="C112" s="44" t="n"/>
      <c r="D112" s="45">
        <f>IF(R112="","",IF(AP112&lt;&gt;"","NOT VALID GPS COORDINATES",IF(O112="NO CONNECTION","NO CONNECTION",IF(E112="","NOT FOUND",IF(OR(AM112,AND(AN112=0,AO112=0)),"CONVERTED – PLEASE CHECK","CONVERTED")))))</f>
        <v/>
      </c>
      <c r="E112" s="45">
        <f>IF(OR(O112="",O112="NO CONNECTION"),"",IFERROR(_xlfn.FILTERXML(O112,"//local/territory")&amp;" "&amp;_xlfn.FILTERXML(O112,"//local/mapcode"),IFERROR(_xlfn.FILTERXML(O112,"//international/mapcode"),"")))</f>
        <v/>
      </c>
      <c r="F112" s="46">
        <f>IF(E112="","",IFERROR(_xlfn.FILTERXML(O112,"//local/territory"),""))</f>
        <v/>
      </c>
      <c r="G112" s="46">
        <f>IF(E112="","",IFERROR(_xlfn.FILTERXML(O112,"//local/mapcode"),""))</f>
        <v/>
      </c>
      <c r="H112" s="46">
        <f>IF(E112="","",IFERROR(_xlfn.FILTERXML(O112,"//international/mapcode"),""))</f>
        <v/>
      </c>
      <c r="I112" s="46">
        <f>IF(E112="","",IFERROR(HYPERLINK("https://www.mymapcodes.com/go/?t="&amp;IF(G112&lt;&gt;"",F112,"AAA")&amp;"&amp;ma="&amp;LEFT(IF(G112&lt;&gt;"",G112,H112),FIND(".",IF(G112&lt;&gt;"",G112,H112))-1)&amp;"&amp;mb="&amp;MID(IF(G112&lt;&gt;"",G112,H112),FIND(".",IF(G112&lt;&gt;"",G112,H112))+1,99),"Open on MyMapcodes →"),""))</f>
        <v/>
      </c>
      <c r="J112" s="47">
        <f>IF(OR(R112="",AP112&lt;&gt;""),"",ROUND(AN112,6))</f>
        <v/>
      </c>
      <c r="K112" s="47">
        <f>IF(OR(R112="",AP112&lt;&gt;""),"",ROUND(AO112,6))</f>
        <v/>
      </c>
      <c r="L112" s="48">
        <f>IF(R112="","",IF(AP112&lt;&gt;"",AP112,IF(O112="NO CONNECTION","Excel couldn't reach the mapcode service. Click the REFRESH RESULTS box just above the table.",IF(E112="","The mapcode service didn't return a mapcode for this point.",IF(AM112,"Latitude and longitude seemed to be the wrong way round, so they've been swapped. Please check.",IF(AND(AN112=0,AO112=0),"0, 0 is in the sea off West Africa. Please check this is the location you meant.",IF(W112,"Longitude came first, so the order has been switched.",IF(Z112=6,"Converted from degrees, minutes and seconds.",IF(Z112=4,"Converted from degrees and decimal minutes.","")))))))))</f>
        <v/>
      </c>
      <c r="N112" s="49">
        <f>IF(J112="","",MapcodeAPI&amp;"codes/"&amp;SUBSTITUTE(J112&amp;"",MID(1/2,2,1),".")&amp;","&amp;SUBSTITUTE(K112&amp;"",MID(1/2,2,1),"."))&amp;LEFT($B$13,0)</f>
        <v/>
      </c>
      <c r="O112" s="49">
        <f>IF(N112="","",IFERROR(_xlfn.WEBSERVICE(N112),IF(MapcodeAPIBackup="","NO CONNECTION",IFERROR(_xlfn.WEBSERVICE(MapcodeAPIBackup&amp;MID(N112,LEN(MapcodeAPI)+1,999)),"NO CONNECTION"))))</f>
        <v/>
      </c>
      <c r="P112" t="inlineStr">
        <is>
          <t xml:space="preserve"> </t>
        </is>
      </c>
      <c r="R112" s="50">
        <f>IFERROR(IF(AND(TRIM(B112&amp;"")="",TRIM(C112&amp;"")=""),"",TRIM(IF(ISNUMBER(B112),SUBSTITUTE(B112&amp;"",MID(1/2,2,1),"."),B112&amp;"")&amp;IF(TRIM(C112&amp;"")="",""," | "&amp;IF(ISNUMBER(C112),SUBSTITUTE(C112&amp;"",MID(1/2,2,1),"."),C112&amp;"")))),"(error value)")</f>
        <v/>
      </c>
      <c r="S112" s="50">
        <f>IF(R112="","","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"&amp;IFERROR(IF(AND(LEN(R112)-LEN(SUBSTITUTE(R112,"/",""))=1,ISNUMBER(FIND(" ",TRIM(LEFT(R112,FIND("/",R112)-1))))),LEFT(R112,FIND("/",R112)-1),R112),R112)&amp;" ")," "," "),"﻿"," "),"​"," "),"⁠"," ")," "," ")," "," "),CHAR(9)," "),CHAR(10)," "),CHAR(13)," "),"−","-"),"–","-"),"—","-"),"LATITUDE"," "),"LONGITUDE"," "),"COORDINATES"," "),"COORDS"," "),"NORTH"," N "),"SOUTH"," S "),"EAST"," E "),"WEST"," W "),"DEGREES"," "),"DEG"," "),"GPS"," "),"LONG"," "),"LNG"," "),"LON"," "),"LAT"," ")," AND "," "),"&amp;"," ")&amp;" ")</f>
        <v/>
      </c>
      <c r="T112" s="50">
        <f>IF(S112="","",IF(LEN(S112)-LEN(SUBSTITUTE(S112,".",""))&gt;0,SUBSTITUTE(S112,","," "),IF(LEN(S112)-LEN(SUBSTITUTE(S112,",",""))=3,SUBSTITUTE(SUBSTITUTE(S112,",",";",2),",","."),IF(LEN(S112)-LEN(SUBSTITUTE(S112,",",""))=2,SUBSTITUTE(S112,",","."),SUBSTITUTE(S112,","," ")))))</f>
        <v/>
      </c>
      <c r="U112" s="50">
        <f>IF(ISNUMBER(FIND("S",T112)),-1,IF(ISNUMBER(FIND("N",T112)),1,0))</f>
        <v/>
      </c>
      <c r="V112" s="50">
        <f>IF(ISNUMBER(FIND("W",T112)),-1,IF(ISNUMBER(FIND("E",T112)),1,0))</f>
        <v/>
      </c>
      <c r="W112" s="50">
        <f>AND(MIN(IFERROR(FIND("N",T112),999),IFERROR(FIND("S",T112),999))&lt;999,MIN(IFERROR(FIND("E",T112),999),IFERROR(FIND("W",T112),999))&lt;999,MIN(IFERROR(FIND("E",T112),999),IFERROR(FIND("W",T112),999))&lt;MIN(IFERROR(FIND("N",T112),999),IFERROR(FIND("S",T112),999)))</f>
        <v/>
      </c>
      <c r="X112" s="50">
        <f>IF(T112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112,"°"," "),"º"," "),"˚"," "),"'"," "),CHAR(34)," "),"′"," "),"’"," "),"‘"," "),"″"," "),"”"," "),"“"," "),"("," "),")"," "),"["," "),"]"," "),"{"," "),"}"," "),";"," "),"|"," "),"/"," "),"\"," "),":"," "),"="," "),"*"," "),","," "),"N"," "),"S"," "),"E"," "),"W"," "),"_"," ")))</f>
        <v/>
      </c>
      <c r="Y112" s="50">
        <f>IF(X112="","",SUBSTITUTE(SUBSTITUTE(SUBSTITUTE(SUBSTITUTE(SUBSTITUTE(SUBSTITUTE(SUBSTITUTE(SUBSTITUTE(SUBSTITUTE(SUBSTITUTE(SUBSTITUTE(SUBSTITUTE(SUBSTITUTE(X112,"0",""),"1",""),"2",""),"3",""),"4",""),"5",""),"6",""),"7",""),"8",""),"9",""),".",""),"-","")," ",""))</f>
        <v/>
      </c>
      <c r="Z112" s="50">
        <f>IF(X112="",0,LEN(X112)-LEN(SUBSTITUTE(X112," ",""))+1)</f>
        <v/>
      </c>
      <c r="AA112" s="50">
        <f>IF(Z112&lt;1,"",IFERROR(VALUE(SUBSTITUTE(TRIM(MID(SUBSTITUTE(X112," ",REPT(" ",60)),1,60)),".",MID(1/2,2,1))),""))</f>
        <v/>
      </c>
      <c r="AB112" s="50">
        <f>IF(Z112&lt;2,"",IFERROR(VALUE(SUBSTITUTE(TRIM(MID(SUBSTITUTE(X112," ",REPT(" ",60)),61,60)),".",MID(1/2,2,1))),""))</f>
        <v/>
      </c>
      <c r="AC112" s="50">
        <f>IF(Z112&lt;3,"",IFERROR(VALUE(SUBSTITUTE(TRIM(MID(SUBSTITUTE(X112," ",REPT(" ",60)),121,60)),".",MID(1/2,2,1))),""))</f>
        <v/>
      </c>
      <c r="AD112" s="50">
        <f>IF(Z112&lt;4,"",IFERROR(VALUE(SUBSTITUTE(TRIM(MID(SUBSTITUTE(X112," ",REPT(" ",60)),181,60)),".",MID(1/2,2,1))),""))</f>
        <v/>
      </c>
      <c r="AE112" s="50">
        <f>IF(Z112&lt;5,"",IFERROR(VALUE(SUBSTITUTE(TRIM(MID(SUBSTITUTE(X112," ",REPT(" ",60)),241,60)),".",MID(1/2,2,1))),""))</f>
        <v/>
      </c>
      <c r="AF112" s="50">
        <f>IF(Z112&lt;6,"",IFERROR(VALUE(SUBSTITUTE(TRIM(MID(SUBSTITUTE(X112," ",REPT(" ",60)),301,60)),".",MID(1/2,2,1))),""))</f>
        <v/>
      </c>
      <c r="AG112" s="50">
        <f>IFERROR(IF(Z112=2,AA112,IF(Z112=4,IF(AA112&lt;0,-1,1)*(ABS(AA112)+AB112/60),IF(Z112=6,IF(AA112&lt;0,-1,1)*(ABS(AA112)+AB112/60+AC112/3600),""))),"")</f>
        <v/>
      </c>
      <c r="AH112" s="50">
        <f>IFERROR(IF(Z112=2,AB112,IF(Z112=4,IF(AC112&lt;0,-1,1)*(ABS(AC112)+AD112/60),IF(Z112=6,IF(AD112&lt;0,-1,1)*(ABS(AD112)+AE112/60+AF112/3600),""))),"")</f>
        <v/>
      </c>
      <c r="AI112" s="50">
        <f>IF(W112,AH112,AG112)</f>
        <v/>
      </c>
      <c r="AJ112" s="50">
        <f>IF(W112,AG112,AH112)</f>
        <v/>
      </c>
      <c r="AK112" s="50">
        <f>IFERROR(IF(U112=0,AI112,U112*ABS(AI112)),"")</f>
        <v/>
      </c>
      <c r="AL112" s="50">
        <f>IFERROR(IF(V112=0,AJ112,V112*ABS(AJ112)),"")</f>
        <v/>
      </c>
      <c r="AM112" s="50">
        <f>IFERROR(AND(U112=0,V112=0,ABS(AK112)&gt;90,ABS(AK112)&lt;=180,ABS(AL112)&lt;=90),FALSE)</f>
        <v/>
      </c>
      <c r="AN112" s="50">
        <f>IF(AM112,AL112,AK112)</f>
        <v/>
      </c>
      <c r="AO112" s="50">
        <f>IF(AM112,AK112,AL112)</f>
        <v/>
      </c>
      <c r="AP112" s="50">
        <f>IF(R112="","",IF(Y112&lt;&gt;"","Contains words or symbols that aren't part of a coordinate.",IF(NOT(OR(Z112=2,Z112=4,Z112=6)),"Couldn't find a latitude and a longitude ("&amp;Z112&amp;IF(Z112=1," number"," numbers")&amp;" found).",IF(COUNT(AA112:AF112)&lt;&gt;Z112,"Some of the numbers couldn't be read.",IF(OR(AND(Z112=4,OR(AB112&lt;0,AB112&gt;=60,AD112&lt;0,AD112&gt;=60)),AND(Z112=6,OR(AB112&lt;0,AB112&gt;=60,AC112&lt;0,AC112&gt;=60,AE112&lt;0,AE112&gt;=60,AF112&lt;0,AF112&gt;=60))),"Minutes and seconds must be between 0 and 60.",IF(OR(ABS(AN112)&gt;90,ABS(AO112)&gt;180),"Out of range: latitude must be between -90 and 90, and longitude between -180 and 180.",""))))))</f>
        <v/>
      </c>
    </row>
    <row r="113">
      <c r="B113" s="44" t="n"/>
      <c r="C113" s="44" t="n"/>
      <c r="D113" s="45">
        <f>IF(R113="","",IF(AP113&lt;&gt;"","NOT VALID GPS COORDINATES",IF(O113="NO CONNECTION","NO CONNECTION",IF(E113="","NOT FOUND",IF(OR(AM113,AND(AN113=0,AO113=0)),"CONVERTED – PLEASE CHECK","CONVERTED")))))</f>
        <v/>
      </c>
      <c r="E113" s="45">
        <f>IF(OR(O113="",O113="NO CONNECTION"),"",IFERROR(_xlfn.FILTERXML(O113,"//local/territory")&amp;" "&amp;_xlfn.FILTERXML(O113,"//local/mapcode"),IFERROR(_xlfn.FILTERXML(O113,"//international/mapcode"),"")))</f>
        <v/>
      </c>
      <c r="F113" s="46">
        <f>IF(E113="","",IFERROR(_xlfn.FILTERXML(O113,"//local/territory"),""))</f>
        <v/>
      </c>
      <c r="G113" s="46">
        <f>IF(E113="","",IFERROR(_xlfn.FILTERXML(O113,"//local/mapcode"),""))</f>
        <v/>
      </c>
      <c r="H113" s="46">
        <f>IF(E113="","",IFERROR(_xlfn.FILTERXML(O113,"//international/mapcode"),""))</f>
        <v/>
      </c>
      <c r="I113" s="46">
        <f>IF(E113="","",IFERROR(HYPERLINK("https://www.mymapcodes.com/go/?t="&amp;IF(G113&lt;&gt;"",F113,"AAA")&amp;"&amp;ma="&amp;LEFT(IF(G113&lt;&gt;"",G113,H113),FIND(".",IF(G113&lt;&gt;"",G113,H113))-1)&amp;"&amp;mb="&amp;MID(IF(G113&lt;&gt;"",G113,H113),FIND(".",IF(G113&lt;&gt;"",G113,H113))+1,99),"Open on MyMapcodes →"),""))</f>
        <v/>
      </c>
      <c r="J113" s="47">
        <f>IF(OR(R113="",AP113&lt;&gt;""),"",ROUND(AN113,6))</f>
        <v/>
      </c>
      <c r="K113" s="47">
        <f>IF(OR(R113="",AP113&lt;&gt;""),"",ROUND(AO113,6))</f>
        <v/>
      </c>
      <c r="L113" s="48">
        <f>IF(R113="","",IF(AP113&lt;&gt;"",AP113,IF(O113="NO CONNECTION","Excel couldn't reach the mapcode service. Click the REFRESH RESULTS box just above the table.",IF(E113="","The mapcode service didn't return a mapcode for this point.",IF(AM113,"Latitude and longitude seemed to be the wrong way round, so they've been swapped. Please check.",IF(AND(AN113=0,AO113=0),"0, 0 is in the sea off West Africa. Please check this is the location you meant.",IF(W113,"Longitude came first, so the order has been switched.",IF(Z113=6,"Converted from degrees, minutes and seconds.",IF(Z113=4,"Converted from degrees and decimal minutes.","")))))))))</f>
        <v/>
      </c>
      <c r="N113" s="49">
        <f>IF(J113="","",MapcodeAPI&amp;"codes/"&amp;SUBSTITUTE(J113&amp;"",MID(1/2,2,1),".")&amp;","&amp;SUBSTITUTE(K113&amp;"",MID(1/2,2,1),"."))&amp;LEFT($B$13,0)</f>
        <v/>
      </c>
      <c r="O113" s="49">
        <f>IF(N113="","",IFERROR(_xlfn.WEBSERVICE(N113),IF(MapcodeAPIBackup="","NO CONNECTION",IFERROR(_xlfn.WEBSERVICE(MapcodeAPIBackup&amp;MID(N113,LEN(MapcodeAPI)+1,999)),"NO CONNECTION"))))</f>
        <v/>
      </c>
      <c r="P113" t="inlineStr">
        <is>
          <t xml:space="preserve"> </t>
        </is>
      </c>
      <c r="R113" s="50">
        <f>IFERROR(IF(AND(TRIM(B113&amp;"")="",TRIM(C113&amp;"")=""),"",TRIM(IF(ISNUMBER(B113),SUBSTITUTE(B113&amp;"",MID(1/2,2,1),"."),B113&amp;"")&amp;IF(TRIM(C113&amp;"")="",""," | "&amp;IF(ISNUMBER(C113),SUBSTITUTE(C113&amp;"",MID(1/2,2,1),"."),C113&amp;"")))),"(error value)")</f>
        <v/>
      </c>
      <c r="S113" s="50">
        <f>IF(R113="","","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"&amp;IFERROR(IF(AND(LEN(R113)-LEN(SUBSTITUTE(R113,"/",""))=1,ISNUMBER(FIND(" ",TRIM(LEFT(R113,FIND("/",R113)-1))))),LEFT(R113,FIND("/",R113)-1),R113),R113)&amp;" ")," "," "),"﻿"," "),"​"," "),"⁠"," ")," "," ")," "," "),CHAR(9)," "),CHAR(10)," "),CHAR(13)," "),"−","-"),"–","-"),"—","-"),"LATITUDE"," "),"LONGITUDE"," "),"COORDINATES"," "),"COORDS"," "),"NORTH"," N "),"SOUTH"," S "),"EAST"," E "),"WEST"," W "),"DEGREES"," "),"DEG"," "),"GPS"," "),"LONG"," "),"LNG"," "),"LON"," "),"LAT"," ")," AND "," "),"&amp;"," ")&amp;" ")</f>
        <v/>
      </c>
      <c r="T113" s="50">
        <f>IF(S113="","",IF(LEN(S113)-LEN(SUBSTITUTE(S113,".",""))&gt;0,SUBSTITUTE(S113,","," "),IF(LEN(S113)-LEN(SUBSTITUTE(S113,",",""))=3,SUBSTITUTE(SUBSTITUTE(S113,",",";",2),",","."),IF(LEN(S113)-LEN(SUBSTITUTE(S113,",",""))=2,SUBSTITUTE(S113,",","."),SUBSTITUTE(S113,","," ")))))</f>
        <v/>
      </c>
      <c r="U113" s="50">
        <f>IF(ISNUMBER(FIND("S",T113)),-1,IF(ISNUMBER(FIND("N",T113)),1,0))</f>
        <v/>
      </c>
      <c r="V113" s="50">
        <f>IF(ISNUMBER(FIND("W",T113)),-1,IF(ISNUMBER(FIND("E",T113)),1,0))</f>
        <v/>
      </c>
      <c r="W113" s="50">
        <f>AND(MIN(IFERROR(FIND("N",T113),999),IFERROR(FIND("S",T113),999))&lt;999,MIN(IFERROR(FIND("E",T113),999),IFERROR(FIND("W",T113),999))&lt;999,MIN(IFERROR(FIND("E",T113),999),IFERROR(FIND("W",T113),999))&lt;MIN(IFERROR(FIND("N",T113),999),IFERROR(FIND("S",T113),999)))</f>
        <v/>
      </c>
      <c r="X113" s="50">
        <f>IF(T113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113,"°"," "),"º"," "),"˚"," "),"'"," "),CHAR(34)," "),"′"," "),"’"," "),"‘"," "),"″"," "),"”"," "),"“"," "),"("," "),")"," "),"["," "),"]"," "),"{"," "),"}"," "),";"," "),"|"," "),"/"," "),"\"," "),":"," "),"="," "),"*"," "),","," "),"N"," "),"S"," "),"E"," "),"W"," "),"_"," ")))</f>
        <v/>
      </c>
      <c r="Y113" s="50">
        <f>IF(X113="","",SUBSTITUTE(SUBSTITUTE(SUBSTITUTE(SUBSTITUTE(SUBSTITUTE(SUBSTITUTE(SUBSTITUTE(SUBSTITUTE(SUBSTITUTE(SUBSTITUTE(SUBSTITUTE(SUBSTITUTE(SUBSTITUTE(X113,"0",""),"1",""),"2",""),"3",""),"4",""),"5",""),"6",""),"7",""),"8",""),"9",""),".",""),"-","")," ",""))</f>
        <v/>
      </c>
      <c r="Z113" s="50">
        <f>IF(X113="",0,LEN(X113)-LEN(SUBSTITUTE(X113," ",""))+1)</f>
        <v/>
      </c>
      <c r="AA113" s="50">
        <f>IF(Z113&lt;1,"",IFERROR(VALUE(SUBSTITUTE(TRIM(MID(SUBSTITUTE(X113," ",REPT(" ",60)),1,60)),".",MID(1/2,2,1))),""))</f>
        <v/>
      </c>
      <c r="AB113" s="50">
        <f>IF(Z113&lt;2,"",IFERROR(VALUE(SUBSTITUTE(TRIM(MID(SUBSTITUTE(X113," ",REPT(" ",60)),61,60)),".",MID(1/2,2,1))),""))</f>
        <v/>
      </c>
      <c r="AC113" s="50">
        <f>IF(Z113&lt;3,"",IFERROR(VALUE(SUBSTITUTE(TRIM(MID(SUBSTITUTE(X113," ",REPT(" ",60)),121,60)),".",MID(1/2,2,1))),""))</f>
        <v/>
      </c>
      <c r="AD113" s="50">
        <f>IF(Z113&lt;4,"",IFERROR(VALUE(SUBSTITUTE(TRIM(MID(SUBSTITUTE(X113," ",REPT(" ",60)),181,60)),".",MID(1/2,2,1))),""))</f>
        <v/>
      </c>
      <c r="AE113" s="50">
        <f>IF(Z113&lt;5,"",IFERROR(VALUE(SUBSTITUTE(TRIM(MID(SUBSTITUTE(X113," ",REPT(" ",60)),241,60)),".",MID(1/2,2,1))),""))</f>
        <v/>
      </c>
      <c r="AF113" s="50">
        <f>IF(Z113&lt;6,"",IFERROR(VALUE(SUBSTITUTE(TRIM(MID(SUBSTITUTE(X113," ",REPT(" ",60)),301,60)),".",MID(1/2,2,1))),""))</f>
        <v/>
      </c>
      <c r="AG113" s="50">
        <f>IFERROR(IF(Z113=2,AA113,IF(Z113=4,IF(AA113&lt;0,-1,1)*(ABS(AA113)+AB113/60),IF(Z113=6,IF(AA113&lt;0,-1,1)*(ABS(AA113)+AB113/60+AC113/3600),""))),"")</f>
        <v/>
      </c>
      <c r="AH113" s="50">
        <f>IFERROR(IF(Z113=2,AB113,IF(Z113=4,IF(AC113&lt;0,-1,1)*(ABS(AC113)+AD113/60),IF(Z113=6,IF(AD113&lt;0,-1,1)*(ABS(AD113)+AE113/60+AF113/3600),""))),"")</f>
        <v/>
      </c>
      <c r="AI113" s="50">
        <f>IF(W113,AH113,AG113)</f>
        <v/>
      </c>
      <c r="AJ113" s="50">
        <f>IF(W113,AG113,AH113)</f>
        <v/>
      </c>
      <c r="AK113" s="50">
        <f>IFERROR(IF(U113=0,AI113,U113*ABS(AI113)),"")</f>
        <v/>
      </c>
      <c r="AL113" s="50">
        <f>IFERROR(IF(V113=0,AJ113,V113*ABS(AJ113)),"")</f>
        <v/>
      </c>
      <c r="AM113" s="50">
        <f>IFERROR(AND(U113=0,V113=0,ABS(AK113)&gt;90,ABS(AK113)&lt;=180,ABS(AL113)&lt;=90),FALSE)</f>
        <v/>
      </c>
      <c r="AN113" s="50">
        <f>IF(AM113,AL113,AK113)</f>
        <v/>
      </c>
      <c r="AO113" s="50">
        <f>IF(AM113,AK113,AL113)</f>
        <v/>
      </c>
      <c r="AP113" s="50">
        <f>IF(R113="","",IF(Y113&lt;&gt;"","Contains words or symbols that aren't part of a coordinate.",IF(NOT(OR(Z113=2,Z113=4,Z113=6)),"Couldn't find a latitude and a longitude ("&amp;Z113&amp;IF(Z113=1," number"," numbers")&amp;" found).",IF(COUNT(AA113:AF113)&lt;&gt;Z113,"Some of the numbers couldn't be read.",IF(OR(AND(Z113=4,OR(AB113&lt;0,AB113&gt;=60,AD113&lt;0,AD113&gt;=60)),AND(Z113=6,OR(AB113&lt;0,AB113&gt;=60,AC113&lt;0,AC113&gt;=60,AE113&lt;0,AE113&gt;=60,AF113&lt;0,AF113&gt;=60))),"Minutes and seconds must be between 0 and 60.",IF(OR(ABS(AN113)&gt;90,ABS(AO113)&gt;180),"Out of range: latitude must be between -90 and 90, and longitude between -180 and 180.",""))))))</f>
        <v/>
      </c>
    </row>
    <row r="114">
      <c r="B114" s="44" t="n"/>
      <c r="C114" s="44" t="n"/>
      <c r="D114" s="45">
        <f>IF(R114="","",IF(AP114&lt;&gt;"","NOT VALID GPS COORDINATES",IF(O114="NO CONNECTION","NO CONNECTION",IF(E114="","NOT FOUND",IF(OR(AM114,AND(AN114=0,AO114=0)),"CONVERTED – PLEASE CHECK","CONVERTED")))))</f>
        <v/>
      </c>
      <c r="E114" s="45">
        <f>IF(OR(O114="",O114="NO CONNECTION"),"",IFERROR(_xlfn.FILTERXML(O114,"//local/territory")&amp;" "&amp;_xlfn.FILTERXML(O114,"//local/mapcode"),IFERROR(_xlfn.FILTERXML(O114,"//international/mapcode"),"")))</f>
        <v/>
      </c>
      <c r="F114" s="46">
        <f>IF(E114="","",IFERROR(_xlfn.FILTERXML(O114,"//local/territory"),""))</f>
        <v/>
      </c>
      <c r="G114" s="46">
        <f>IF(E114="","",IFERROR(_xlfn.FILTERXML(O114,"//local/mapcode"),""))</f>
        <v/>
      </c>
      <c r="H114" s="46">
        <f>IF(E114="","",IFERROR(_xlfn.FILTERXML(O114,"//international/mapcode"),""))</f>
        <v/>
      </c>
      <c r="I114" s="46">
        <f>IF(E114="","",IFERROR(HYPERLINK("https://www.mymapcodes.com/go/?t="&amp;IF(G114&lt;&gt;"",F114,"AAA")&amp;"&amp;ma="&amp;LEFT(IF(G114&lt;&gt;"",G114,H114),FIND(".",IF(G114&lt;&gt;"",G114,H114))-1)&amp;"&amp;mb="&amp;MID(IF(G114&lt;&gt;"",G114,H114),FIND(".",IF(G114&lt;&gt;"",G114,H114))+1,99),"Open on MyMapcodes →"),""))</f>
        <v/>
      </c>
      <c r="J114" s="47">
        <f>IF(OR(R114="",AP114&lt;&gt;""),"",ROUND(AN114,6))</f>
        <v/>
      </c>
      <c r="K114" s="47">
        <f>IF(OR(R114="",AP114&lt;&gt;""),"",ROUND(AO114,6))</f>
        <v/>
      </c>
      <c r="L114" s="48">
        <f>IF(R114="","",IF(AP114&lt;&gt;"",AP114,IF(O114="NO CONNECTION","Excel couldn't reach the mapcode service. Click the REFRESH RESULTS box just above the table.",IF(E114="","The mapcode service didn't return a mapcode for this point.",IF(AM114,"Latitude and longitude seemed to be the wrong way round, so they've been swapped. Please check.",IF(AND(AN114=0,AO114=0),"0, 0 is in the sea off West Africa. Please check this is the location you meant.",IF(W114,"Longitude came first, so the order has been switched.",IF(Z114=6,"Converted from degrees, minutes and seconds.",IF(Z114=4,"Converted from degrees and decimal minutes.","")))))))))</f>
        <v/>
      </c>
      <c r="N114" s="49">
        <f>IF(J114="","",MapcodeAPI&amp;"codes/"&amp;SUBSTITUTE(J114&amp;"",MID(1/2,2,1),".")&amp;","&amp;SUBSTITUTE(K114&amp;"",MID(1/2,2,1),"."))&amp;LEFT($B$13,0)</f>
        <v/>
      </c>
      <c r="O114" s="49">
        <f>IF(N114="","",IFERROR(_xlfn.WEBSERVICE(N114),IF(MapcodeAPIBackup="","NO CONNECTION",IFERROR(_xlfn.WEBSERVICE(MapcodeAPIBackup&amp;MID(N114,LEN(MapcodeAPI)+1,999)),"NO CONNECTION"))))</f>
        <v/>
      </c>
      <c r="P114" t="inlineStr">
        <is>
          <t xml:space="preserve"> </t>
        </is>
      </c>
      <c r="R114" s="50">
        <f>IFERROR(IF(AND(TRIM(B114&amp;"")="",TRIM(C114&amp;"")=""),"",TRIM(IF(ISNUMBER(B114),SUBSTITUTE(B114&amp;"",MID(1/2,2,1),"."),B114&amp;"")&amp;IF(TRIM(C114&amp;"")="",""," | "&amp;IF(ISNUMBER(C114),SUBSTITUTE(C114&amp;"",MID(1/2,2,1),"."),C114&amp;"")))),"(error value)")</f>
        <v/>
      </c>
      <c r="S114" s="50">
        <f>IF(R114="","","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"&amp;IFERROR(IF(AND(LEN(R114)-LEN(SUBSTITUTE(R114,"/",""))=1,ISNUMBER(FIND(" ",TRIM(LEFT(R114,FIND("/",R114)-1))))),LEFT(R114,FIND("/",R114)-1),R114),R114)&amp;" ")," "," "),"﻿"," "),"​"," "),"⁠"," ")," "," ")," "," "),CHAR(9)," "),CHAR(10)," "),CHAR(13)," "),"−","-"),"–","-"),"—","-"),"LATITUDE"," "),"LONGITUDE"," "),"COORDINATES"," "),"COORDS"," "),"NORTH"," N "),"SOUTH"," S "),"EAST"," E "),"WEST"," W "),"DEGREES"," "),"DEG"," "),"GPS"," "),"LONG"," "),"LNG"," "),"LON"," "),"LAT"," ")," AND "," "),"&amp;"," ")&amp;" ")</f>
        <v/>
      </c>
      <c r="T114" s="50">
        <f>IF(S114="","",IF(LEN(S114)-LEN(SUBSTITUTE(S114,".",""))&gt;0,SUBSTITUTE(S114,","," "),IF(LEN(S114)-LEN(SUBSTITUTE(S114,",",""))=3,SUBSTITUTE(SUBSTITUTE(S114,",",";",2),",","."),IF(LEN(S114)-LEN(SUBSTITUTE(S114,",",""))=2,SUBSTITUTE(S114,",","."),SUBSTITUTE(S114,","," ")))))</f>
        <v/>
      </c>
      <c r="U114" s="50">
        <f>IF(ISNUMBER(FIND("S",T114)),-1,IF(ISNUMBER(FIND("N",T114)),1,0))</f>
        <v/>
      </c>
      <c r="V114" s="50">
        <f>IF(ISNUMBER(FIND("W",T114)),-1,IF(ISNUMBER(FIND("E",T114)),1,0))</f>
        <v/>
      </c>
      <c r="W114" s="50">
        <f>AND(MIN(IFERROR(FIND("N",T114),999),IFERROR(FIND("S",T114),999))&lt;999,MIN(IFERROR(FIND("E",T114),999),IFERROR(FIND("W",T114),999))&lt;999,MIN(IFERROR(FIND("E",T114),999),IFERROR(FIND("W",T114),999))&lt;MIN(IFERROR(FIND("N",T114),999),IFERROR(FIND("S",T114),999)))</f>
        <v/>
      </c>
      <c r="X114" s="50">
        <f>IF(T114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114,"°"," "),"º"," "),"˚"," "),"'"," "),CHAR(34)," "),"′"," "),"’"," "),"‘"," "),"″"," "),"”"," "),"“"," "),"("," "),")"," "),"["," "),"]"," "),"{"," "),"}"," "),";"," "),"|"," "),"/"," "),"\"," "),":"," "),"="," "),"*"," "),","," "),"N"," "),"S"," "),"E"," "),"W"," "),"_"," ")))</f>
        <v/>
      </c>
      <c r="Y114" s="50">
        <f>IF(X114="","",SUBSTITUTE(SUBSTITUTE(SUBSTITUTE(SUBSTITUTE(SUBSTITUTE(SUBSTITUTE(SUBSTITUTE(SUBSTITUTE(SUBSTITUTE(SUBSTITUTE(SUBSTITUTE(SUBSTITUTE(SUBSTITUTE(X114,"0",""),"1",""),"2",""),"3",""),"4",""),"5",""),"6",""),"7",""),"8",""),"9",""),".",""),"-","")," ",""))</f>
        <v/>
      </c>
      <c r="Z114" s="50">
        <f>IF(X114="",0,LEN(X114)-LEN(SUBSTITUTE(X114," ",""))+1)</f>
        <v/>
      </c>
      <c r="AA114" s="50">
        <f>IF(Z114&lt;1,"",IFERROR(VALUE(SUBSTITUTE(TRIM(MID(SUBSTITUTE(X114," ",REPT(" ",60)),1,60)),".",MID(1/2,2,1))),""))</f>
        <v/>
      </c>
      <c r="AB114" s="50">
        <f>IF(Z114&lt;2,"",IFERROR(VALUE(SUBSTITUTE(TRIM(MID(SUBSTITUTE(X114," ",REPT(" ",60)),61,60)),".",MID(1/2,2,1))),""))</f>
        <v/>
      </c>
      <c r="AC114" s="50">
        <f>IF(Z114&lt;3,"",IFERROR(VALUE(SUBSTITUTE(TRIM(MID(SUBSTITUTE(X114," ",REPT(" ",60)),121,60)),".",MID(1/2,2,1))),""))</f>
        <v/>
      </c>
      <c r="AD114" s="50">
        <f>IF(Z114&lt;4,"",IFERROR(VALUE(SUBSTITUTE(TRIM(MID(SUBSTITUTE(X114," ",REPT(" ",60)),181,60)),".",MID(1/2,2,1))),""))</f>
        <v/>
      </c>
      <c r="AE114" s="50">
        <f>IF(Z114&lt;5,"",IFERROR(VALUE(SUBSTITUTE(TRIM(MID(SUBSTITUTE(X114," ",REPT(" ",60)),241,60)),".",MID(1/2,2,1))),""))</f>
        <v/>
      </c>
      <c r="AF114" s="50">
        <f>IF(Z114&lt;6,"",IFERROR(VALUE(SUBSTITUTE(TRIM(MID(SUBSTITUTE(X114," ",REPT(" ",60)),301,60)),".",MID(1/2,2,1))),""))</f>
        <v/>
      </c>
      <c r="AG114" s="50">
        <f>IFERROR(IF(Z114=2,AA114,IF(Z114=4,IF(AA114&lt;0,-1,1)*(ABS(AA114)+AB114/60),IF(Z114=6,IF(AA114&lt;0,-1,1)*(ABS(AA114)+AB114/60+AC114/3600),""))),"")</f>
        <v/>
      </c>
      <c r="AH114" s="50">
        <f>IFERROR(IF(Z114=2,AB114,IF(Z114=4,IF(AC114&lt;0,-1,1)*(ABS(AC114)+AD114/60),IF(Z114=6,IF(AD114&lt;0,-1,1)*(ABS(AD114)+AE114/60+AF114/3600),""))),"")</f>
        <v/>
      </c>
      <c r="AI114" s="50">
        <f>IF(W114,AH114,AG114)</f>
        <v/>
      </c>
      <c r="AJ114" s="50">
        <f>IF(W114,AG114,AH114)</f>
        <v/>
      </c>
      <c r="AK114" s="50">
        <f>IFERROR(IF(U114=0,AI114,U114*ABS(AI114)),"")</f>
        <v/>
      </c>
      <c r="AL114" s="50">
        <f>IFERROR(IF(V114=0,AJ114,V114*ABS(AJ114)),"")</f>
        <v/>
      </c>
      <c r="AM114" s="50">
        <f>IFERROR(AND(U114=0,V114=0,ABS(AK114)&gt;90,ABS(AK114)&lt;=180,ABS(AL114)&lt;=90),FALSE)</f>
        <v/>
      </c>
      <c r="AN114" s="50">
        <f>IF(AM114,AL114,AK114)</f>
        <v/>
      </c>
      <c r="AO114" s="50">
        <f>IF(AM114,AK114,AL114)</f>
        <v/>
      </c>
      <c r="AP114" s="50">
        <f>IF(R114="","",IF(Y114&lt;&gt;"","Contains words or symbols that aren't part of a coordinate.",IF(NOT(OR(Z114=2,Z114=4,Z114=6)),"Couldn't find a latitude and a longitude ("&amp;Z114&amp;IF(Z114=1," number"," numbers")&amp;" found).",IF(COUNT(AA114:AF114)&lt;&gt;Z114,"Some of the numbers couldn't be read.",IF(OR(AND(Z114=4,OR(AB114&lt;0,AB114&gt;=60,AD114&lt;0,AD114&gt;=60)),AND(Z114=6,OR(AB114&lt;0,AB114&gt;=60,AC114&lt;0,AC114&gt;=60,AE114&lt;0,AE114&gt;=60,AF114&lt;0,AF114&gt;=60))),"Minutes and seconds must be between 0 and 60.",IF(OR(ABS(AN114)&gt;90,ABS(AO114)&gt;180),"Out of range: latitude must be between -90 and 90, and longitude between -180 and 180.",""))))))</f>
        <v/>
      </c>
    </row>
    <row r="115">
      <c r="B115" s="44" t="n"/>
      <c r="C115" s="44" t="n"/>
      <c r="D115" s="45">
        <f>IF(R115="","",IF(AP115&lt;&gt;"","NOT VALID GPS COORDINATES",IF(O115="NO CONNECTION","NO CONNECTION",IF(E115="","NOT FOUND",IF(OR(AM115,AND(AN115=0,AO115=0)),"CONVERTED – PLEASE CHECK","CONVERTED")))))</f>
        <v/>
      </c>
      <c r="E115" s="45">
        <f>IF(OR(O115="",O115="NO CONNECTION"),"",IFERROR(_xlfn.FILTERXML(O115,"//local/territory")&amp;" "&amp;_xlfn.FILTERXML(O115,"//local/mapcode"),IFERROR(_xlfn.FILTERXML(O115,"//international/mapcode"),"")))</f>
        <v/>
      </c>
      <c r="F115" s="46">
        <f>IF(E115="","",IFERROR(_xlfn.FILTERXML(O115,"//local/territory"),""))</f>
        <v/>
      </c>
      <c r="G115" s="46">
        <f>IF(E115="","",IFERROR(_xlfn.FILTERXML(O115,"//local/mapcode"),""))</f>
        <v/>
      </c>
      <c r="H115" s="46">
        <f>IF(E115="","",IFERROR(_xlfn.FILTERXML(O115,"//international/mapcode"),""))</f>
        <v/>
      </c>
      <c r="I115" s="46">
        <f>IF(E115="","",IFERROR(HYPERLINK("https://www.mymapcodes.com/go/?t="&amp;IF(G115&lt;&gt;"",F115,"AAA")&amp;"&amp;ma="&amp;LEFT(IF(G115&lt;&gt;"",G115,H115),FIND(".",IF(G115&lt;&gt;"",G115,H115))-1)&amp;"&amp;mb="&amp;MID(IF(G115&lt;&gt;"",G115,H115),FIND(".",IF(G115&lt;&gt;"",G115,H115))+1,99),"Open on MyMapcodes →"),""))</f>
        <v/>
      </c>
      <c r="J115" s="47">
        <f>IF(OR(R115="",AP115&lt;&gt;""),"",ROUND(AN115,6))</f>
        <v/>
      </c>
      <c r="K115" s="47">
        <f>IF(OR(R115="",AP115&lt;&gt;""),"",ROUND(AO115,6))</f>
        <v/>
      </c>
      <c r="L115" s="48">
        <f>IF(R115="","",IF(AP115&lt;&gt;"",AP115,IF(O115="NO CONNECTION","Excel couldn't reach the mapcode service. Click the REFRESH RESULTS box just above the table.",IF(E115="","The mapcode service didn't return a mapcode for this point.",IF(AM115,"Latitude and longitude seemed to be the wrong way round, so they've been swapped. Please check.",IF(AND(AN115=0,AO115=0),"0, 0 is in the sea off West Africa. Please check this is the location you meant.",IF(W115,"Longitude came first, so the order has been switched.",IF(Z115=6,"Converted from degrees, minutes and seconds.",IF(Z115=4,"Converted from degrees and decimal minutes.","")))))))))</f>
        <v/>
      </c>
      <c r="N115" s="49">
        <f>IF(J115="","",MapcodeAPI&amp;"codes/"&amp;SUBSTITUTE(J115&amp;"",MID(1/2,2,1),".")&amp;","&amp;SUBSTITUTE(K115&amp;"",MID(1/2,2,1),"."))&amp;LEFT($B$13,0)</f>
        <v/>
      </c>
      <c r="O115" s="49">
        <f>IF(N115="","",IFERROR(_xlfn.WEBSERVICE(N115),IF(MapcodeAPIBackup="","NO CONNECTION",IFERROR(_xlfn.WEBSERVICE(MapcodeAPIBackup&amp;MID(N115,LEN(MapcodeAPI)+1,999)),"NO CONNECTION"))))</f>
        <v/>
      </c>
      <c r="P115" t="inlineStr">
        <is>
          <t xml:space="preserve"> </t>
        </is>
      </c>
      <c r="R115" s="50">
        <f>IFERROR(IF(AND(TRIM(B115&amp;"")="",TRIM(C115&amp;"")=""),"",TRIM(IF(ISNUMBER(B115),SUBSTITUTE(B115&amp;"",MID(1/2,2,1),"."),B115&amp;"")&amp;IF(TRIM(C115&amp;"")="",""," | "&amp;IF(ISNUMBER(C115),SUBSTITUTE(C115&amp;"",MID(1/2,2,1),"."),C115&amp;"")))),"(error value)")</f>
        <v/>
      </c>
      <c r="S115" s="50">
        <f>IF(R115="","","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"&amp;IFERROR(IF(AND(LEN(R115)-LEN(SUBSTITUTE(R115,"/",""))=1,ISNUMBER(FIND(" ",TRIM(LEFT(R115,FIND("/",R115)-1))))),LEFT(R115,FIND("/",R115)-1),R115),R115)&amp;" ")," "," "),"﻿"," "),"​"," "),"⁠"," ")," "," ")," "," "),CHAR(9)," "),CHAR(10)," "),CHAR(13)," "),"−","-"),"–","-"),"—","-"),"LATITUDE"," "),"LONGITUDE"," "),"COORDINATES"," "),"COORDS"," "),"NORTH"," N "),"SOUTH"," S "),"EAST"," E "),"WEST"," W "),"DEGREES"," "),"DEG"," "),"GPS"," "),"LONG"," "),"LNG"," "),"LON"," "),"LAT"," ")," AND "," "),"&amp;"," ")&amp;" ")</f>
        <v/>
      </c>
      <c r="T115" s="50">
        <f>IF(S115="","",IF(LEN(S115)-LEN(SUBSTITUTE(S115,".",""))&gt;0,SUBSTITUTE(S115,","," "),IF(LEN(S115)-LEN(SUBSTITUTE(S115,",",""))=3,SUBSTITUTE(SUBSTITUTE(S115,",",";",2),",","."),IF(LEN(S115)-LEN(SUBSTITUTE(S115,",",""))=2,SUBSTITUTE(S115,",","."),SUBSTITUTE(S115,","," ")))))</f>
        <v/>
      </c>
      <c r="U115" s="50">
        <f>IF(ISNUMBER(FIND("S",T115)),-1,IF(ISNUMBER(FIND("N",T115)),1,0))</f>
        <v/>
      </c>
      <c r="V115" s="50">
        <f>IF(ISNUMBER(FIND("W",T115)),-1,IF(ISNUMBER(FIND("E",T115)),1,0))</f>
        <v/>
      </c>
      <c r="W115" s="50">
        <f>AND(MIN(IFERROR(FIND("N",T115),999),IFERROR(FIND("S",T115),999))&lt;999,MIN(IFERROR(FIND("E",T115),999),IFERROR(FIND("W",T115),999))&lt;999,MIN(IFERROR(FIND("E",T115),999),IFERROR(FIND("W",T115),999))&lt;MIN(IFERROR(FIND("N",T115),999),IFERROR(FIND("S",T115),999)))</f>
        <v/>
      </c>
      <c r="X115" s="50">
        <f>IF(T115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115,"°"," "),"º"," "),"˚"," "),"'"," "),CHAR(34)," "),"′"," "),"’"," "),"‘"," "),"″"," "),"”"," "),"“"," "),"("," "),")"," "),"["," "),"]"," "),"{"," "),"}"," "),";"," "),"|"," "),"/"," "),"\"," "),":"," "),"="," "),"*"," "),","," "),"N"," "),"S"," "),"E"," "),"W"," "),"_"," ")))</f>
        <v/>
      </c>
      <c r="Y115" s="50">
        <f>IF(X115="","",SUBSTITUTE(SUBSTITUTE(SUBSTITUTE(SUBSTITUTE(SUBSTITUTE(SUBSTITUTE(SUBSTITUTE(SUBSTITUTE(SUBSTITUTE(SUBSTITUTE(SUBSTITUTE(SUBSTITUTE(SUBSTITUTE(X115,"0",""),"1",""),"2",""),"3",""),"4",""),"5",""),"6",""),"7",""),"8",""),"9",""),".",""),"-","")," ",""))</f>
        <v/>
      </c>
      <c r="Z115" s="50">
        <f>IF(X115="",0,LEN(X115)-LEN(SUBSTITUTE(X115," ",""))+1)</f>
        <v/>
      </c>
      <c r="AA115" s="50">
        <f>IF(Z115&lt;1,"",IFERROR(VALUE(SUBSTITUTE(TRIM(MID(SUBSTITUTE(X115," ",REPT(" ",60)),1,60)),".",MID(1/2,2,1))),""))</f>
        <v/>
      </c>
      <c r="AB115" s="50">
        <f>IF(Z115&lt;2,"",IFERROR(VALUE(SUBSTITUTE(TRIM(MID(SUBSTITUTE(X115," ",REPT(" ",60)),61,60)),".",MID(1/2,2,1))),""))</f>
        <v/>
      </c>
      <c r="AC115" s="50">
        <f>IF(Z115&lt;3,"",IFERROR(VALUE(SUBSTITUTE(TRIM(MID(SUBSTITUTE(X115," ",REPT(" ",60)),121,60)),".",MID(1/2,2,1))),""))</f>
        <v/>
      </c>
      <c r="AD115" s="50">
        <f>IF(Z115&lt;4,"",IFERROR(VALUE(SUBSTITUTE(TRIM(MID(SUBSTITUTE(X115," ",REPT(" ",60)),181,60)),".",MID(1/2,2,1))),""))</f>
        <v/>
      </c>
      <c r="AE115" s="50">
        <f>IF(Z115&lt;5,"",IFERROR(VALUE(SUBSTITUTE(TRIM(MID(SUBSTITUTE(X115," ",REPT(" ",60)),241,60)),".",MID(1/2,2,1))),""))</f>
        <v/>
      </c>
      <c r="AF115" s="50">
        <f>IF(Z115&lt;6,"",IFERROR(VALUE(SUBSTITUTE(TRIM(MID(SUBSTITUTE(X115," ",REPT(" ",60)),301,60)),".",MID(1/2,2,1))),""))</f>
        <v/>
      </c>
      <c r="AG115" s="50">
        <f>IFERROR(IF(Z115=2,AA115,IF(Z115=4,IF(AA115&lt;0,-1,1)*(ABS(AA115)+AB115/60),IF(Z115=6,IF(AA115&lt;0,-1,1)*(ABS(AA115)+AB115/60+AC115/3600),""))),"")</f>
        <v/>
      </c>
      <c r="AH115" s="50">
        <f>IFERROR(IF(Z115=2,AB115,IF(Z115=4,IF(AC115&lt;0,-1,1)*(ABS(AC115)+AD115/60),IF(Z115=6,IF(AD115&lt;0,-1,1)*(ABS(AD115)+AE115/60+AF115/3600),""))),"")</f>
        <v/>
      </c>
      <c r="AI115" s="50">
        <f>IF(W115,AH115,AG115)</f>
        <v/>
      </c>
      <c r="AJ115" s="50">
        <f>IF(W115,AG115,AH115)</f>
        <v/>
      </c>
      <c r="AK115" s="50">
        <f>IFERROR(IF(U115=0,AI115,U115*ABS(AI115)),"")</f>
        <v/>
      </c>
      <c r="AL115" s="50">
        <f>IFERROR(IF(V115=0,AJ115,V115*ABS(AJ115)),"")</f>
        <v/>
      </c>
      <c r="AM115" s="50">
        <f>IFERROR(AND(U115=0,V115=0,ABS(AK115)&gt;90,ABS(AK115)&lt;=180,ABS(AL115)&lt;=90),FALSE)</f>
        <v/>
      </c>
      <c r="AN115" s="50">
        <f>IF(AM115,AL115,AK115)</f>
        <v/>
      </c>
      <c r="AO115" s="50">
        <f>IF(AM115,AK115,AL115)</f>
        <v/>
      </c>
      <c r="AP115" s="50">
        <f>IF(R115="","",IF(Y115&lt;&gt;"","Contains words or symbols that aren't part of a coordinate.",IF(NOT(OR(Z115=2,Z115=4,Z115=6)),"Couldn't find a latitude and a longitude ("&amp;Z115&amp;IF(Z115=1," number"," numbers")&amp;" found).",IF(COUNT(AA115:AF115)&lt;&gt;Z115,"Some of the numbers couldn't be read.",IF(OR(AND(Z115=4,OR(AB115&lt;0,AB115&gt;=60,AD115&lt;0,AD115&gt;=60)),AND(Z115=6,OR(AB115&lt;0,AB115&gt;=60,AC115&lt;0,AC115&gt;=60,AE115&lt;0,AE115&gt;=60,AF115&lt;0,AF115&gt;=60))),"Minutes and seconds must be between 0 and 60.",IF(OR(ABS(AN115)&gt;90,ABS(AO115)&gt;180),"Out of range: latitude must be between -90 and 90, and longitude between -180 and 180.",""))))))</f>
        <v/>
      </c>
    </row>
    <row r="116">
      <c r="B116" s="44" t="n"/>
      <c r="C116" s="44" t="n"/>
      <c r="D116" s="45">
        <f>IF(R116="","",IF(AP116&lt;&gt;"","NOT VALID GPS COORDINATES",IF(O116="NO CONNECTION","NO CONNECTION",IF(E116="","NOT FOUND",IF(OR(AM116,AND(AN116=0,AO116=0)),"CONVERTED – PLEASE CHECK","CONVERTED")))))</f>
        <v/>
      </c>
      <c r="E116" s="45">
        <f>IF(OR(O116="",O116="NO CONNECTION"),"",IFERROR(_xlfn.FILTERXML(O116,"//local/territory")&amp;" "&amp;_xlfn.FILTERXML(O116,"//local/mapcode"),IFERROR(_xlfn.FILTERXML(O116,"//international/mapcode"),"")))</f>
        <v/>
      </c>
      <c r="F116" s="46">
        <f>IF(E116="","",IFERROR(_xlfn.FILTERXML(O116,"//local/territory"),""))</f>
        <v/>
      </c>
      <c r="G116" s="46">
        <f>IF(E116="","",IFERROR(_xlfn.FILTERXML(O116,"//local/mapcode"),""))</f>
        <v/>
      </c>
      <c r="H116" s="46">
        <f>IF(E116="","",IFERROR(_xlfn.FILTERXML(O116,"//international/mapcode"),""))</f>
        <v/>
      </c>
      <c r="I116" s="46">
        <f>IF(E116="","",IFERROR(HYPERLINK("https://www.mymapcodes.com/go/?t="&amp;IF(G116&lt;&gt;"",F116,"AAA")&amp;"&amp;ma="&amp;LEFT(IF(G116&lt;&gt;"",G116,H116),FIND(".",IF(G116&lt;&gt;"",G116,H116))-1)&amp;"&amp;mb="&amp;MID(IF(G116&lt;&gt;"",G116,H116),FIND(".",IF(G116&lt;&gt;"",G116,H116))+1,99),"Open on MyMapcodes →"),""))</f>
        <v/>
      </c>
      <c r="J116" s="47">
        <f>IF(OR(R116="",AP116&lt;&gt;""),"",ROUND(AN116,6))</f>
        <v/>
      </c>
      <c r="K116" s="47">
        <f>IF(OR(R116="",AP116&lt;&gt;""),"",ROUND(AO116,6))</f>
        <v/>
      </c>
      <c r="L116" s="48">
        <f>IF(R116="","",IF(AP116&lt;&gt;"",AP116,IF(O116="NO CONNECTION","Excel couldn't reach the mapcode service. Click the REFRESH RESULTS box just above the table.",IF(E116="","The mapcode service didn't return a mapcode for this point.",IF(AM116,"Latitude and longitude seemed to be the wrong way round, so they've been swapped. Please check.",IF(AND(AN116=0,AO116=0),"0, 0 is in the sea off West Africa. Please check this is the location you meant.",IF(W116,"Longitude came first, so the order has been switched.",IF(Z116=6,"Converted from degrees, minutes and seconds.",IF(Z116=4,"Converted from degrees and decimal minutes.","")))))))))</f>
        <v/>
      </c>
      <c r="N116" s="49">
        <f>IF(J116="","",MapcodeAPI&amp;"codes/"&amp;SUBSTITUTE(J116&amp;"",MID(1/2,2,1),".")&amp;","&amp;SUBSTITUTE(K116&amp;"",MID(1/2,2,1),"."))&amp;LEFT($B$13,0)</f>
        <v/>
      </c>
      <c r="O116" s="49">
        <f>IF(N116="","",IFERROR(_xlfn.WEBSERVICE(N116),IF(MapcodeAPIBackup="","NO CONNECTION",IFERROR(_xlfn.WEBSERVICE(MapcodeAPIBackup&amp;MID(N116,LEN(MapcodeAPI)+1,999)),"NO CONNECTION"))))</f>
        <v/>
      </c>
      <c r="P116" t="inlineStr">
        <is>
          <t xml:space="preserve"> </t>
        </is>
      </c>
      <c r="R116" s="50">
        <f>IFERROR(IF(AND(TRIM(B116&amp;"")="",TRIM(C116&amp;"")=""),"",TRIM(IF(ISNUMBER(B116),SUBSTITUTE(B116&amp;"",MID(1/2,2,1),"."),B116&amp;"")&amp;IF(TRIM(C116&amp;"")="",""," | "&amp;IF(ISNUMBER(C116),SUBSTITUTE(C116&amp;"",MID(1/2,2,1),"."),C116&amp;"")))),"(error value)")</f>
        <v/>
      </c>
      <c r="S116" s="50">
        <f>IF(R116="","","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"&amp;IFERROR(IF(AND(LEN(R116)-LEN(SUBSTITUTE(R116,"/",""))=1,ISNUMBER(FIND(" ",TRIM(LEFT(R116,FIND("/",R116)-1))))),LEFT(R116,FIND("/",R116)-1),R116),R116)&amp;" ")," "," "),"﻿"," "),"​"," "),"⁠"," ")," "," ")," "," "),CHAR(9)," "),CHAR(10)," "),CHAR(13)," "),"−","-"),"–","-"),"—","-"),"LATITUDE"," "),"LONGITUDE"," "),"COORDINATES"," "),"COORDS"," "),"NORTH"," N "),"SOUTH"," S "),"EAST"," E "),"WEST"," W "),"DEGREES"," "),"DEG"," "),"GPS"," "),"LONG"," "),"LNG"," "),"LON"," "),"LAT"," ")," AND "," "),"&amp;"," ")&amp;" ")</f>
        <v/>
      </c>
      <c r="T116" s="50">
        <f>IF(S116="","",IF(LEN(S116)-LEN(SUBSTITUTE(S116,".",""))&gt;0,SUBSTITUTE(S116,","," "),IF(LEN(S116)-LEN(SUBSTITUTE(S116,",",""))=3,SUBSTITUTE(SUBSTITUTE(S116,",",";",2),",","."),IF(LEN(S116)-LEN(SUBSTITUTE(S116,",",""))=2,SUBSTITUTE(S116,",","."),SUBSTITUTE(S116,","," ")))))</f>
        <v/>
      </c>
      <c r="U116" s="50">
        <f>IF(ISNUMBER(FIND("S",T116)),-1,IF(ISNUMBER(FIND("N",T116)),1,0))</f>
        <v/>
      </c>
      <c r="V116" s="50">
        <f>IF(ISNUMBER(FIND("W",T116)),-1,IF(ISNUMBER(FIND("E",T116)),1,0))</f>
        <v/>
      </c>
      <c r="W116" s="50">
        <f>AND(MIN(IFERROR(FIND("N",T116),999),IFERROR(FIND("S",T116),999))&lt;999,MIN(IFERROR(FIND("E",T116),999),IFERROR(FIND("W",T116),999))&lt;999,MIN(IFERROR(FIND("E",T116),999),IFERROR(FIND("W",T116),999))&lt;MIN(IFERROR(FIND("N",T116),999),IFERROR(FIND("S",T116),999)))</f>
        <v/>
      </c>
      <c r="X116" s="50">
        <f>IF(T116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116,"°"," "),"º"," "),"˚"," "),"'"," "),CHAR(34)," "),"′"," "),"’"," "),"‘"," "),"″"," "),"”"," "),"“"," "),"("," "),")"," "),"["," "),"]"," "),"{"," "),"}"," "),";"," "),"|"," "),"/"," "),"\"," "),":"," "),"="," "),"*"," "),","," "),"N"," "),"S"," "),"E"," "),"W"," "),"_"," ")))</f>
        <v/>
      </c>
      <c r="Y116" s="50">
        <f>IF(X116="","",SUBSTITUTE(SUBSTITUTE(SUBSTITUTE(SUBSTITUTE(SUBSTITUTE(SUBSTITUTE(SUBSTITUTE(SUBSTITUTE(SUBSTITUTE(SUBSTITUTE(SUBSTITUTE(SUBSTITUTE(SUBSTITUTE(X116,"0",""),"1",""),"2",""),"3",""),"4",""),"5",""),"6",""),"7",""),"8",""),"9",""),".",""),"-","")," ",""))</f>
        <v/>
      </c>
      <c r="Z116" s="50">
        <f>IF(X116="",0,LEN(X116)-LEN(SUBSTITUTE(X116," ",""))+1)</f>
        <v/>
      </c>
      <c r="AA116" s="50">
        <f>IF(Z116&lt;1,"",IFERROR(VALUE(SUBSTITUTE(TRIM(MID(SUBSTITUTE(X116," ",REPT(" ",60)),1,60)),".",MID(1/2,2,1))),""))</f>
        <v/>
      </c>
      <c r="AB116" s="50">
        <f>IF(Z116&lt;2,"",IFERROR(VALUE(SUBSTITUTE(TRIM(MID(SUBSTITUTE(X116," ",REPT(" ",60)),61,60)),".",MID(1/2,2,1))),""))</f>
        <v/>
      </c>
      <c r="AC116" s="50">
        <f>IF(Z116&lt;3,"",IFERROR(VALUE(SUBSTITUTE(TRIM(MID(SUBSTITUTE(X116," ",REPT(" ",60)),121,60)),".",MID(1/2,2,1))),""))</f>
        <v/>
      </c>
      <c r="AD116" s="50">
        <f>IF(Z116&lt;4,"",IFERROR(VALUE(SUBSTITUTE(TRIM(MID(SUBSTITUTE(X116," ",REPT(" ",60)),181,60)),".",MID(1/2,2,1))),""))</f>
        <v/>
      </c>
      <c r="AE116" s="50">
        <f>IF(Z116&lt;5,"",IFERROR(VALUE(SUBSTITUTE(TRIM(MID(SUBSTITUTE(X116," ",REPT(" ",60)),241,60)),".",MID(1/2,2,1))),""))</f>
        <v/>
      </c>
      <c r="AF116" s="50">
        <f>IF(Z116&lt;6,"",IFERROR(VALUE(SUBSTITUTE(TRIM(MID(SUBSTITUTE(X116," ",REPT(" ",60)),301,60)),".",MID(1/2,2,1))),""))</f>
        <v/>
      </c>
      <c r="AG116" s="50">
        <f>IFERROR(IF(Z116=2,AA116,IF(Z116=4,IF(AA116&lt;0,-1,1)*(ABS(AA116)+AB116/60),IF(Z116=6,IF(AA116&lt;0,-1,1)*(ABS(AA116)+AB116/60+AC116/3600),""))),"")</f>
        <v/>
      </c>
      <c r="AH116" s="50">
        <f>IFERROR(IF(Z116=2,AB116,IF(Z116=4,IF(AC116&lt;0,-1,1)*(ABS(AC116)+AD116/60),IF(Z116=6,IF(AD116&lt;0,-1,1)*(ABS(AD116)+AE116/60+AF116/3600),""))),"")</f>
        <v/>
      </c>
      <c r="AI116" s="50">
        <f>IF(W116,AH116,AG116)</f>
        <v/>
      </c>
      <c r="AJ116" s="50">
        <f>IF(W116,AG116,AH116)</f>
        <v/>
      </c>
      <c r="AK116" s="50">
        <f>IFERROR(IF(U116=0,AI116,U116*ABS(AI116)),"")</f>
        <v/>
      </c>
      <c r="AL116" s="50">
        <f>IFERROR(IF(V116=0,AJ116,V116*ABS(AJ116)),"")</f>
        <v/>
      </c>
      <c r="AM116" s="50">
        <f>IFERROR(AND(U116=0,V116=0,ABS(AK116)&gt;90,ABS(AK116)&lt;=180,ABS(AL116)&lt;=90),FALSE)</f>
        <v/>
      </c>
      <c r="AN116" s="50">
        <f>IF(AM116,AL116,AK116)</f>
        <v/>
      </c>
      <c r="AO116" s="50">
        <f>IF(AM116,AK116,AL116)</f>
        <v/>
      </c>
      <c r="AP116" s="50">
        <f>IF(R116="","",IF(Y116&lt;&gt;"","Contains words or symbols that aren't part of a coordinate.",IF(NOT(OR(Z116=2,Z116=4,Z116=6)),"Couldn't find a latitude and a longitude ("&amp;Z116&amp;IF(Z116=1," number"," numbers")&amp;" found).",IF(COUNT(AA116:AF116)&lt;&gt;Z116,"Some of the numbers couldn't be read.",IF(OR(AND(Z116=4,OR(AB116&lt;0,AB116&gt;=60,AD116&lt;0,AD116&gt;=60)),AND(Z116=6,OR(AB116&lt;0,AB116&gt;=60,AC116&lt;0,AC116&gt;=60,AE116&lt;0,AE116&gt;=60,AF116&lt;0,AF116&gt;=60))),"Minutes and seconds must be between 0 and 60.",IF(OR(ABS(AN116)&gt;90,ABS(AO116)&gt;180),"Out of range: latitude must be between -90 and 90, and longitude between -180 and 180.",""))))))</f>
        <v/>
      </c>
    </row>
    <row r="117">
      <c r="B117" s="44" t="n"/>
      <c r="C117" s="44" t="n"/>
      <c r="D117" s="45">
        <f>IF(R117="","",IF(AP117&lt;&gt;"","NOT VALID GPS COORDINATES",IF(O117="NO CONNECTION","NO CONNECTION",IF(E117="","NOT FOUND",IF(OR(AM117,AND(AN117=0,AO117=0)),"CONVERTED – PLEASE CHECK","CONVERTED")))))</f>
        <v/>
      </c>
      <c r="E117" s="45">
        <f>IF(OR(O117="",O117="NO CONNECTION"),"",IFERROR(_xlfn.FILTERXML(O117,"//local/territory")&amp;" "&amp;_xlfn.FILTERXML(O117,"//local/mapcode"),IFERROR(_xlfn.FILTERXML(O117,"//international/mapcode"),"")))</f>
        <v/>
      </c>
      <c r="F117" s="46">
        <f>IF(E117="","",IFERROR(_xlfn.FILTERXML(O117,"//local/territory"),""))</f>
        <v/>
      </c>
      <c r="G117" s="46">
        <f>IF(E117="","",IFERROR(_xlfn.FILTERXML(O117,"//local/mapcode"),""))</f>
        <v/>
      </c>
      <c r="H117" s="46">
        <f>IF(E117="","",IFERROR(_xlfn.FILTERXML(O117,"//international/mapcode"),""))</f>
        <v/>
      </c>
      <c r="I117" s="46">
        <f>IF(E117="","",IFERROR(HYPERLINK("https://www.mymapcodes.com/go/?t="&amp;IF(G117&lt;&gt;"",F117,"AAA")&amp;"&amp;ma="&amp;LEFT(IF(G117&lt;&gt;"",G117,H117),FIND(".",IF(G117&lt;&gt;"",G117,H117))-1)&amp;"&amp;mb="&amp;MID(IF(G117&lt;&gt;"",G117,H117),FIND(".",IF(G117&lt;&gt;"",G117,H117))+1,99),"Open on MyMapcodes →"),""))</f>
        <v/>
      </c>
      <c r="J117" s="47">
        <f>IF(OR(R117="",AP117&lt;&gt;""),"",ROUND(AN117,6))</f>
        <v/>
      </c>
      <c r="K117" s="47">
        <f>IF(OR(R117="",AP117&lt;&gt;""),"",ROUND(AO117,6))</f>
        <v/>
      </c>
      <c r="L117" s="48">
        <f>IF(R117="","",IF(AP117&lt;&gt;"",AP117,IF(O117="NO CONNECTION","Excel couldn't reach the mapcode service. Click the REFRESH RESULTS box just above the table.",IF(E117="","The mapcode service didn't return a mapcode for this point.",IF(AM117,"Latitude and longitude seemed to be the wrong way round, so they've been swapped. Please check.",IF(AND(AN117=0,AO117=0),"0, 0 is in the sea off West Africa. Please check this is the location you meant.",IF(W117,"Longitude came first, so the order has been switched.",IF(Z117=6,"Converted from degrees, minutes and seconds.",IF(Z117=4,"Converted from degrees and decimal minutes.","")))))))))</f>
        <v/>
      </c>
      <c r="N117" s="49">
        <f>IF(J117="","",MapcodeAPI&amp;"codes/"&amp;SUBSTITUTE(J117&amp;"",MID(1/2,2,1),".")&amp;","&amp;SUBSTITUTE(K117&amp;"",MID(1/2,2,1),"."))&amp;LEFT($B$13,0)</f>
        <v/>
      </c>
      <c r="O117" s="49">
        <f>IF(N117="","",IFERROR(_xlfn.WEBSERVICE(N117),IF(MapcodeAPIBackup="","NO CONNECTION",IFERROR(_xlfn.WEBSERVICE(MapcodeAPIBackup&amp;MID(N117,LEN(MapcodeAPI)+1,999)),"NO CONNECTION"))))</f>
        <v/>
      </c>
      <c r="P117" t="inlineStr">
        <is>
          <t xml:space="preserve"> </t>
        </is>
      </c>
      <c r="R117" s="50">
        <f>IFERROR(IF(AND(TRIM(B117&amp;"")="",TRIM(C117&amp;"")=""),"",TRIM(IF(ISNUMBER(B117),SUBSTITUTE(B117&amp;"",MID(1/2,2,1),"."),B117&amp;"")&amp;IF(TRIM(C117&amp;"")="",""," | "&amp;IF(ISNUMBER(C117),SUBSTITUTE(C117&amp;"",MID(1/2,2,1),"."),C117&amp;"")))),"(error value)")</f>
        <v/>
      </c>
      <c r="S117" s="50">
        <f>IF(R117="","","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"&amp;IFERROR(IF(AND(LEN(R117)-LEN(SUBSTITUTE(R117,"/",""))=1,ISNUMBER(FIND(" ",TRIM(LEFT(R117,FIND("/",R117)-1))))),LEFT(R117,FIND("/",R117)-1),R117),R117)&amp;" ")," "," "),"﻿"," "),"​"," "),"⁠"," ")," "," ")," "," "),CHAR(9)," "),CHAR(10)," "),CHAR(13)," "),"−","-"),"–","-"),"—","-"),"LATITUDE"," "),"LONGITUDE"," "),"COORDINATES"," "),"COORDS"," "),"NORTH"," N "),"SOUTH"," S "),"EAST"," E "),"WEST"," W "),"DEGREES"," "),"DEG"," "),"GPS"," "),"LONG"," "),"LNG"," "),"LON"," "),"LAT"," ")," AND "," "),"&amp;"," ")&amp;" ")</f>
        <v/>
      </c>
      <c r="T117" s="50">
        <f>IF(S117="","",IF(LEN(S117)-LEN(SUBSTITUTE(S117,".",""))&gt;0,SUBSTITUTE(S117,","," "),IF(LEN(S117)-LEN(SUBSTITUTE(S117,",",""))=3,SUBSTITUTE(SUBSTITUTE(S117,",",";",2),",","."),IF(LEN(S117)-LEN(SUBSTITUTE(S117,",",""))=2,SUBSTITUTE(S117,",","."),SUBSTITUTE(S117,","," ")))))</f>
        <v/>
      </c>
      <c r="U117" s="50">
        <f>IF(ISNUMBER(FIND("S",T117)),-1,IF(ISNUMBER(FIND("N",T117)),1,0))</f>
        <v/>
      </c>
      <c r="V117" s="50">
        <f>IF(ISNUMBER(FIND("W",T117)),-1,IF(ISNUMBER(FIND("E",T117)),1,0))</f>
        <v/>
      </c>
      <c r="W117" s="50">
        <f>AND(MIN(IFERROR(FIND("N",T117),999),IFERROR(FIND("S",T117),999))&lt;999,MIN(IFERROR(FIND("E",T117),999),IFERROR(FIND("W",T117),999))&lt;999,MIN(IFERROR(FIND("E",T117),999),IFERROR(FIND("W",T117),999))&lt;MIN(IFERROR(FIND("N",T117),999),IFERROR(FIND("S",T117),999)))</f>
        <v/>
      </c>
      <c r="X117" s="50">
        <f>IF(T117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117,"°"," "),"º"," "),"˚"," "),"'"," "),CHAR(34)," "),"′"," "),"’"," "),"‘"," "),"″"," "),"”"," "),"“"," "),"("," "),")"," "),"["," "),"]"," "),"{"," "),"}"," "),";"," "),"|"," "),"/"," "),"\"," "),":"," "),"="," "),"*"," "),","," "),"N"," "),"S"," "),"E"," "),"W"," "),"_"," ")))</f>
        <v/>
      </c>
      <c r="Y117" s="50">
        <f>IF(X117="","",SUBSTITUTE(SUBSTITUTE(SUBSTITUTE(SUBSTITUTE(SUBSTITUTE(SUBSTITUTE(SUBSTITUTE(SUBSTITUTE(SUBSTITUTE(SUBSTITUTE(SUBSTITUTE(SUBSTITUTE(SUBSTITUTE(X117,"0",""),"1",""),"2",""),"3",""),"4",""),"5",""),"6",""),"7",""),"8",""),"9",""),".",""),"-","")," ",""))</f>
        <v/>
      </c>
      <c r="Z117" s="50">
        <f>IF(X117="",0,LEN(X117)-LEN(SUBSTITUTE(X117," ",""))+1)</f>
        <v/>
      </c>
      <c r="AA117" s="50">
        <f>IF(Z117&lt;1,"",IFERROR(VALUE(SUBSTITUTE(TRIM(MID(SUBSTITUTE(X117," ",REPT(" ",60)),1,60)),".",MID(1/2,2,1))),""))</f>
        <v/>
      </c>
      <c r="AB117" s="50">
        <f>IF(Z117&lt;2,"",IFERROR(VALUE(SUBSTITUTE(TRIM(MID(SUBSTITUTE(X117," ",REPT(" ",60)),61,60)),".",MID(1/2,2,1))),""))</f>
        <v/>
      </c>
      <c r="AC117" s="50">
        <f>IF(Z117&lt;3,"",IFERROR(VALUE(SUBSTITUTE(TRIM(MID(SUBSTITUTE(X117," ",REPT(" ",60)),121,60)),".",MID(1/2,2,1))),""))</f>
        <v/>
      </c>
      <c r="AD117" s="50">
        <f>IF(Z117&lt;4,"",IFERROR(VALUE(SUBSTITUTE(TRIM(MID(SUBSTITUTE(X117," ",REPT(" ",60)),181,60)),".",MID(1/2,2,1))),""))</f>
        <v/>
      </c>
      <c r="AE117" s="50">
        <f>IF(Z117&lt;5,"",IFERROR(VALUE(SUBSTITUTE(TRIM(MID(SUBSTITUTE(X117," ",REPT(" ",60)),241,60)),".",MID(1/2,2,1))),""))</f>
        <v/>
      </c>
      <c r="AF117" s="50">
        <f>IF(Z117&lt;6,"",IFERROR(VALUE(SUBSTITUTE(TRIM(MID(SUBSTITUTE(X117," ",REPT(" ",60)),301,60)),".",MID(1/2,2,1))),""))</f>
        <v/>
      </c>
      <c r="AG117" s="50">
        <f>IFERROR(IF(Z117=2,AA117,IF(Z117=4,IF(AA117&lt;0,-1,1)*(ABS(AA117)+AB117/60),IF(Z117=6,IF(AA117&lt;0,-1,1)*(ABS(AA117)+AB117/60+AC117/3600),""))),"")</f>
        <v/>
      </c>
      <c r="AH117" s="50">
        <f>IFERROR(IF(Z117=2,AB117,IF(Z117=4,IF(AC117&lt;0,-1,1)*(ABS(AC117)+AD117/60),IF(Z117=6,IF(AD117&lt;0,-1,1)*(ABS(AD117)+AE117/60+AF117/3600),""))),"")</f>
        <v/>
      </c>
      <c r="AI117" s="50">
        <f>IF(W117,AH117,AG117)</f>
        <v/>
      </c>
      <c r="AJ117" s="50">
        <f>IF(W117,AG117,AH117)</f>
        <v/>
      </c>
      <c r="AK117" s="50">
        <f>IFERROR(IF(U117=0,AI117,U117*ABS(AI117)),"")</f>
        <v/>
      </c>
      <c r="AL117" s="50">
        <f>IFERROR(IF(V117=0,AJ117,V117*ABS(AJ117)),"")</f>
        <v/>
      </c>
      <c r="AM117" s="50">
        <f>IFERROR(AND(U117=0,V117=0,ABS(AK117)&gt;90,ABS(AK117)&lt;=180,ABS(AL117)&lt;=90),FALSE)</f>
        <v/>
      </c>
      <c r="AN117" s="50">
        <f>IF(AM117,AL117,AK117)</f>
        <v/>
      </c>
      <c r="AO117" s="50">
        <f>IF(AM117,AK117,AL117)</f>
        <v/>
      </c>
      <c r="AP117" s="50">
        <f>IF(R117="","",IF(Y117&lt;&gt;"","Contains words or symbols that aren't part of a coordinate.",IF(NOT(OR(Z117=2,Z117=4,Z117=6)),"Couldn't find a latitude and a longitude ("&amp;Z117&amp;IF(Z117=1," number"," numbers")&amp;" found).",IF(COUNT(AA117:AF117)&lt;&gt;Z117,"Some of the numbers couldn't be read.",IF(OR(AND(Z117=4,OR(AB117&lt;0,AB117&gt;=60,AD117&lt;0,AD117&gt;=60)),AND(Z117=6,OR(AB117&lt;0,AB117&gt;=60,AC117&lt;0,AC117&gt;=60,AE117&lt;0,AE117&gt;=60,AF117&lt;0,AF117&gt;=60))),"Minutes and seconds must be between 0 and 60.",IF(OR(ABS(AN117)&gt;90,ABS(AO117)&gt;180),"Out of range: latitude must be between -90 and 90, and longitude between -180 and 180.",""))))))</f>
        <v/>
      </c>
    </row>
    <row r="118">
      <c r="B118" s="44" t="n"/>
      <c r="C118" s="44" t="n"/>
      <c r="D118" s="45">
        <f>IF(R118="","",IF(AP118&lt;&gt;"","NOT VALID GPS COORDINATES",IF(O118="NO CONNECTION","NO CONNECTION",IF(E118="","NOT FOUND",IF(OR(AM118,AND(AN118=0,AO118=0)),"CONVERTED – PLEASE CHECK","CONVERTED")))))</f>
        <v/>
      </c>
      <c r="E118" s="45">
        <f>IF(OR(O118="",O118="NO CONNECTION"),"",IFERROR(_xlfn.FILTERXML(O118,"//local/territory")&amp;" "&amp;_xlfn.FILTERXML(O118,"//local/mapcode"),IFERROR(_xlfn.FILTERXML(O118,"//international/mapcode"),"")))</f>
        <v/>
      </c>
      <c r="F118" s="46">
        <f>IF(E118="","",IFERROR(_xlfn.FILTERXML(O118,"//local/territory"),""))</f>
        <v/>
      </c>
      <c r="G118" s="46">
        <f>IF(E118="","",IFERROR(_xlfn.FILTERXML(O118,"//local/mapcode"),""))</f>
        <v/>
      </c>
      <c r="H118" s="46">
        <f>IF(E118="","",IFERROR(_xlfn.FILTERXML(O118,"//international/mapcode"),""))</f>
        <v/>
      </c>
      <c r="I118" s="46">
        <f>IF(E118="","",IFERROR(HYPERLINK("https://www.mymapcodes.com/go/?t="&amp;IF(G118&lt;&gt;"",F118,"AAA")&amp;"&amp;ma="&amp;LEFT(IF(G118&lt;&gt;"",G118,H118),FIND(".",IF(G118&lt;&gt;"",G118,H118))-1)&amp;"&amp;mb="&amp;MID(IF(G118&lt;&gt;"",G118,H118),FIND(".",IF(G118&lt;&gt;"",G118,H118))+1,99),"Open on MyMapcodes →"),""))</f>
        <v/>
      </c>
      <c r="J118" s="47">
        <f>IF(OR(R118="",AP118&lt;&gt;""),"",ROUND(AN118,6))</f>
        <v/>
      </c>
      <c r="K118" s="47">
        <f>IF(OR(R118="",AP118&lt;&gt;""),"",ROUND(AO118,6))</f>
        <v/>
      </c>
      <c r="L118" s="48">
        <f>IF(R118="","",IF(AP118&lt;&gt;"",AP118,IF(O118="NO CONNECTION","Excel couldn't reach the mapcode service. Click the REFRESH RESULTS box just above the table.",IF(E118="","The mapcode service didn't return a mapcode for this point.",IF(AM118,"Latitude and longitude seemed to be the wrong way round, so they've been swapped. Please check.",IF(AND(AN118=0,AO118=0),"0, 0 is in the sea off West Africa. Please check this is the location you meant.",IF(W118,"Longitude came first, so the order has been switched.",IF(Z118=6,"Converted from degrees, minutes and seconds.",IF(Z118=4,"Converted from degrees and decimal minutes.","")))))))))</f>
        <v/>
      </c>
      <c r="N118" s="49">
        <f>IF(J118="","",MapcodeAPI&amp;"codes/"&amp;SUBSTITUTE(J118&amp;"",MID(1/2,2,1),".")&amp;","&amp;SUBSTITUTE(K118&amp;"",MID(1/2,2,1),"."))&amp;LEFT($B$13,0)</f>
        <v/>
      </c>
      <c r="O118" s="49">
        <f>IF(N118="","",IFERROR(_xlfn.WEBSERVICE(N118),IF(MapcodeAPIBackup="","NO CONNECTION",IFERROR(_xlfn.WEBSERVICE(MapcodeAPIBackup&amp;MID(N118,LEN(MapcodeAPI)+1,999)),"NO CONNECTION"))))</f>
        <v/>
      </c>
      <c r="P118" t="inlineStr">
        <is>
          <t xml:space="preserve"> </t>
        </is>
      </c>
      <c r="R118" s="50">
        <f>IFERROR(IF(AND(TRIM(B118&amp;"")="",TRIM(C118&amp;"")=""),"",TRIM(IF(ISNUMBER(B118),SUBSTITUTE(B118&amp;"",MID(1/2,2,1),"."),B118&amp;"")&amp;IF(TRIM(C118&amp;"")="",""," | "&amp;IF(ISNUMBER(C118),SUBSTITUTE(C118&amp;"",MID(1/2,2,1),"."),C118&amp;"")))),"(error value)")</f>
        <v/>
      </c>
      <c r="S118" s="50">
        <f>IF(R118="","","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"&amp;IFERROR(IF(AND(LEN(R118)-LEN(SUBSTITUTE(R118,"/",""))=1,ISNUMBER(FIND(" ",TRIM(LEFT(R118,FIND("/",R118)-1))))),LEFT(R118,FIND("/",R118)-1),R118),R118)&amp;" ")," "," "),"﻿"," "),"​"," "),"⁠"," ")," "," ")," "," "),CHAR(9)," "),CHAR(10)," "),CHAR(13)," "),"−","-"),"–","-"),"—","-"),"LATITUDE"," "),"LONGITUDE"," "),"COORDINATES"," "),"COORDS"," "),"NORTH"," N "),"SOUTH"," S "),"EAST"," E "),"WEST"," W "),"DEGREES"," "),"DEG"," "),"GPS"," "),"LONG"," "),"LNG"," "),"LON"," "),"LAT"," ")," AND "," "),"&amp;"," ")&amp;" ")</f>
        <v/>
      </c>
      <c r="T118" s="50">
        <f>IF(S118="","",IF(LEN(S118)-LEN(SUBSTITUTE(S118,".",""))&gt;0,SUBSTITUTE(S118,","," "),IF(LEN(S118)-LEN(SUBSTITUTE(S118,",",""))=3,SUBSTITUTE(SUBSTITUTE(S118,",",";",2),",","."),IF(LEN(S118)-LEN(SUBSTITUTE(S118,",",""))=2,SUBSTITUTE(S118,",","."),SUBSTITUTE(S118,","," ")))))</f>
        <v/>
      </c>
      <c r="U118" s="50">
        <f>IF(ISNUMBER(FIND("S",T118)),-1,IF(ISNUMBER(FIND("N",T118)),1,0))</f>
        <v/>
      </c>
      <c r="V118" s="50">
        <f>IF(ISNUMBER(FIND("W",T118)),-1,IF(ISNUMBER(FIND("E",T118)),1,0))</f>
        <v/>
      </c>
      <c r="W118" s="50">
        <f>AND(MIN(IFERROR(FIND("N",T118),999),IFERROR(FIND("S",T118),999))&lt;999,MIN(IFERROR(FIND("E",T118),999),IFERROR(FIND("W",T118),999))&lt;999,MIN(IFERROR(FIND("E",T118),999),IFERROR(FIND("W",T118),999))&lt;MIN(IFERROR(FIND("N",T118),999),IFERROR(FIND("S",T118),999)))</f>
        <v/>
      </c>
      <c r="X118" s="50">
        <f>IF(T118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118,"°"," "),"º"," "),"˚"," "),"'"," "),CHAR(34)," "),"′"," "),"’"," "),"‘"," "),"″"," "),"”"," "),"“"," "),"("," "),")"," "),"["," "),"]"," "),"{"," "),"}"," "),";"," "),"|"," "),"/"," "),"\"," "),":"," "),"="," "),"*"," "),","," "),"N"," "),"S"," "),"E"," "),"W"," "),"_"," ")))</f>
        <v/>
      </c>
      <c r="Y118" s="50">
        <f>IF(X118="","",SUBSTITUTE(SUBSTITUTE(SUBSTITUTE(SUBSTITUTE(SUBSTITUTE(SUBSTITUTE(SUBSTITUTE(SUBSTITUTE(SUBSTITUTE(SUBSTITUTE(SUBSTITUTE(SUBSTITUTE(SUBSTITUTE(X118,"0",""),"1",""),"2",""),"3",""),"4",""),"5",""),"6",""),"7",""),"8",""),"9",""),".",""),"-","")," ",""))</f>
        <v/>
      </c>
      <c r="Z118" s="50">
        <f>IF(X118="",0,LEN(X118)-LEN(SUBSTITUTE(X118," ",""))+1)</f>
        <v/>
      </c>
      <c r="AA118" s="50">
        <f>IF(Z118&lt;1,"",IFERROR(VALUE(SUBSTITUTE(TRIM(MID(SUBSTITUTE(X118," ",REPT(" ",60)),1,60)),".",MID(1/2,2,1))),""))</f>
        <v/>
      </c>
      <c r="AB118" s="50">
        <f>IF(Z118&lt;2,"",IFERROR(VALUE(SUBSTITUTE(TRIM(MID(SUBSTITUTE(X118," ",REPT(" ",60)),61,60)),".",MID(1/2,2,1))),""))</f>
        <v/>
      </c>
      <c r="AC118" s="50">
        <f>IF(Z118&lt;3,"",IFERROR(VALUE(SUBSTITUTE(TRIM(MID(SUBSTITUTE(X118," ",REPT(" ",60)),121,60)),".",MID(1/2,2,1))),""))</f>
        <v/>
      </c>
      <c r="AD118" s="50">
        <f>IF(Z118&lt;4,"",IFERROR(VALUE(SUBSTITUTE(TRIM(MID(SUBSTITUTE(X118," ",REPT(" ",60)),181,60)),".",MID(1/2,2,1))),""))</f>
        <v/>
      </c>
      <c r="AE118" s="50">
        <f>IF(Z118&lt;5,"",IFERROR(VALUE(SUBSTITUTE(TRIM(MID(SUBSTITUTE(X118," ",REPT(" ",60)),241,60)),".",MID(1/2,2,1))),""))</f>
        <v/>
      </c>
      <c r="AF118" s="50">
        <f>IF(Z118&lt;6,"",IFERROR(VALUE(SUBSTITUTE(TRIM(MID(SUBSTITUTE(X118," ",REPT(" ",60)),301,60)),".",MID(1/2,2,1))),""))</f>
        <v/>
      </c>
      <c r="AG118" s="50">
        <f>IFERROR(IF(Z118=2,AA118,IF(Z118=4,IF(AA118&lt;0,-1,1)*(ABS(AA118)+AB118/60),IF(Z118=6,IF(AA118&lt;0,-1,1)*(ABS(AA118)+AB118/60+AC118/3600),""))),"")</f>
        <v/>
      </c>
      <c r="AH118" s="50">
        <f>IFERROR(IF(Z118=2,AB118,IF(Z118=4,IF(AC118&lt;0,-1,1)*(ABS(AC118)+AD118/60),IF(Z118=6,IF(AD118&lt;0,-1,1)*(ABS(AD118)+AE118/60+AF118/3600),""))),"")</f>
        <v/>
      </c>
      <c r="AI118" s="50">
        <f>IF(W118,AH118,AG118)</f>
        <v/>
      </c>
      <c r="AJ118" s="50">
        <f>IF(W118,AG118,AH118)</f>
        <v/>
      </c>
      <c r="AK118" s="50">
        <f>IFERROR(IF(U118=0,AI118,U118*ABS(AI118)),"")</f>
        <v/>
      </c>
      <c r="AL118" s="50">
        <f>IFERROR(IF(V118=0,AJ118,V118*ABS(AJ118)),"")</f>
        <v/>
      </c>
      <c r="AM118" s="50">
        <f>IFERROR(AND(U118=0,V118=0,ABS(AK118)&gt;90,ABS(AK118)&lt;=180,ABS(AL118)&lt;=90),FALSE)</f>
        <v/>
      </c>
      <c r="AN118" s="50">
        <f>IF(AM118,AL118,AK118)</f>
        <v/>
      </c>
      <c r="AO118" s="50">
        <f>IF(AM118,AK118,AL118)</f>
        <v/>
      </c>
      <c r="AP118" s="50">
        <f>IF(R118="","",IF(Y118&lt;&gt;"","Contains words or symbols that aren't part of a coordinate.",IF(NOT(OR(Z118=2,Z118=4,Z118=6)),"Couldn't find a latitude and a longitude ("&amp;Z118&amp;IF(Z118=1," number"," numbers")&amp;" found).",IF(COUNT(AA118:AF118)&lt;&gt;Z118,"Some of the numbers couldn't be read.",IF(OR(AND(Z118=4,OR(AB118&lt;0,AB118&gt;=60,AD118&lt;0,AD118&gt;=60)),AND(Z118=6,OR(AB118&lt;0,AB118&gt;=60,AC118&lt;0,AC118&gt;=60,AE118&lt;0,AE118&gt;=60,AF118&lt;0,AF118&gt;=60))),"Minutes and seconds must be between 0 and 60.",IF(OR(ABS(AN118)&gt;90,ABS(AO118)&gt;180),"Out of range: latitude must be between -90 and 90, and longitude between -180 and 180.",""))))))</f>
        <v/>
      </c>
    </row>
    <row r="119">
      <c r="B119" s="44" t="n"/>
      <c r="C119" s="44" t="n"/>
      <c r="D119" s="45">
        <f>IF(R119="","",IF(AP119&lt;&gt;"","NOT VALID GPS COORDINATES",IF(O119="NO CONNECTION","NO CONNECTION",IF(E119="","NOT FOUND",IF(OR(AM119,AND(AN119=0,AO119=0)),"CONVERTED – PLEASE CHECK","CONVERTED")))))</f>
        <v/>
      </c>
      <c r="E119" s="45">
        <f>IF(OR(O119="",O119="NO CONNECTION"),"",IFERROR(_xlfn.FILTERXML(O119,"//local/territory")&amp;" "&amp;_xlfn.FILTERXML(O119,"//local/mapcode"),IFERROR(_xlfn.FILTERXML(O119,"//international/mapcode"),"")))</f>
        <v/>
      </c>
      <c r="F119" s="46">
        <f>IF(E119="","",IFERROR(_xlfn.FILTERXML(O119,"//local/territory"),""))</f>
        <v/>
      </c>
      <c r="G119" s="46">
        <f>IF(E119="","",IFERROR(_xlfn.FILTERXML(O119,"//local/mapcode"),""))</f>
        <v/>
      </c>
      <c r="H119" s="46">
        <f>IF(E119="","",IFERROR(_xlfn.FILTERXML(O119,"//international/mapcode"),""))</f>
        <v/>
      </c>
      <c r="I119" s="46">
        <f>IF(E119="","",IFERROR(HYPERLINK("https://www.mymapcodes.com/go/?t="&amp;IF(G119&lt;&gt;"",F119,"AAA")&amp;"&amp;ma="&amp;LEFT(IF(G119&lt;&gt;"",G119,H119),FIND(".",IF(G119&lt;&gt;"",G119,H119))-1)&amp;"&amp;mb="&amp;MID(IF(G119&lt;&gt;"",G119,H119),FIND(".",IF(G119&lt;&gt;"",G119,H119))+1,99),"Open on MyMapcodes →"),""))</f>
        <v/>
      </c>
      <c r="J119" s="47">
        <f>IF(OR(R119="",AP119&lt;&gt;""),"",ROUND(AN119,6))</f>
        <v/>
      </c>
      <c r="K119" s="47">
        <f>IF(OR(R119="",AP119&lt;&gt;""),"",ROUND(AO119,6))</f>
        <v/>
      </c>
      <c r="L119" s="48">
        <f>IF(R119="","",IF(AP119&lt;&gt;"",AP119,IF(O119="NO CONNECTION","Excel couldn't reach the mapcode service. Click the REFRESH RESULTS box just above the table.",IF(E119="","The mapcode service didn't return a mapcode for this point.",IF(AM119,"Latitude and longitude seemed to be the wrong way round, so they've been swapped. Please check.",IF(AND(AN119=0,AO119=0),"0, 0 is in the sea off West Africa. Please check this is the location you meant.",IF(W119,"Longitude came first, so the order has been switched.",IF(Z119=6,"Converted from degrees, minutes and seconds.",IF(Z119=4,"Converted from degrees and decimal minutes.","")))))))))</f>
        <v/>
      </c>
      <c r="N119" s="49">
        <f>IF(J119="","",MapcodeAPI&amp;"codes/"&amp;SUBSTITUTE(J119&amp;"",MID(1/2,2,1),".")&amp;","&amp;SUBSTITUTE(K119&amp;"",MID(1/2,2,1),"."))&amp;LEFT($B$13,0)</f>
        <v/>
      </c>
      <c r="O119" s="49">
        <f>IF(N119="","",IFERROR(_xlfn.WEBSERVICE(N119),IF(MapcodeAPIBackup="","NO CONNECTION",IFERROR(_xlfn.WEBSERVICE(MapcodeAPIBackup&amp;MID(N119,LEN(MapcodeAPI)+1,999)),"NO CONNECTION"))))</f>
        <v/>
      </c>
      <c r="P119" t="inlineStr">
        <is>
          <t xml:space="preserve"> </t>
        </is>
      </c>
      <c r="R119" s="50">
        <f>IFERROR(IF(AND(TRIM(B119&amp;"")="",TRIM(C119&amp;"")=""),"",TRIM(IF(ISNUMBER(B119),SUBSTITUTE(B119&amp;"",MID(1/2,2,1),"."),B119&amp;"")&amp;IF(TRIM(C119&amp;"")="",""," | "&amp;IF(ISNUMBER(C119),SUBSTITUTE(C119&amp;"",MID(1/2,2,1),"."),C119&amp;"")))),"(error value)")</f>
        <v/>
      </c>
      <c r="S119" s="50">
        <f>IF(R119="","","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"&amp;IFERROR(IF(AND(LEN(R119)-LEN(SUBSTITUTE(R119,"/",""))=1,ISNUMBER(FIND(" ",TRIM(LEFT(R119,FIND("/",R119)-1))))),LEFT(R119,FIND("/",R119)-1),R119),R119)&amp;" ")," "," "),"﻿"," "),"​"," "),"⁠"," ")," "," ")," "," "),CHAR(9)," "),CHAR(10)," "),CHAR(13)," "),"−","-"),"–","-"),"—","-"),"LATITUDE"," "),"LONGITUDE"," "),"COORDINATES"," "),"COORDS"," "),"NORTH"," N "),"SOUTH"," S "),"EAST"," E "),"WEST"," W "),"DEGREES"," "),"DEG"," "),"GPS"," "),"LONG"," "),"LNG"," "),"LON"," "),"LAT"," ")," AND "," "),"&amp;"," ")&amp;" ")</f>
        <v/>
      </c>
      <c r="T119" s="50">
        <f>IF(S119="","",IF(LEN(S119)-LEN(SUBSTITUTE(S119,".",""))&gt;0,SUBSTITUTE(S119,","," "),IF(LEN(S119)-LEN(SUBSTITUTE(S119,",",""))=3,SUBSTITUTE(SUBSTITUTE(S119,",",";",2),",","."),IF(LEN(S119)-LEN(SUBSTITUTE(S119,",",""))=2,SUBSTITUTE(S119,",","."),SUBSTITUTE(S119,","," ")))))</f>
        <v/>
      </c>
      <c r="U119" s="50">
        <f>IF(ISNUMBER(FIND("S",T119)),-1,IF(ISNUMBER(FIND("N",T119)),1,0))</f>
        <v/>
      </c>
      <c r="V119" s="50">
        <f>IF(ISNUMBER(FIND("W",T119)),-1,IF(ISNUMBER(FIND("E",T119)),1,0))</f>
        <v/>
      </c>
      <c r="W119" s="50">
        <f>AND(MIN(IFERROR(FIND("N",T119),999),IFERROR(FIND("S",T119),999))&lt;999,MIN(IFERROR(FIND("E",T119),999),IFERROR(FIND("W",T119),999))&lt;999,MIN(IFERROR(FIND("E",T119),999),IFERROR(FIND("W",T119),999))&lt;MIN(IFERROR(FIND("N",T119),999),IFERROR(FIND("S",T119),999)))</f>
        <v/>
      </c>
      <c r="X119" s="50">
        <f>IF(T119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119,"°"," "),"º"," "),"˚"," "),"'"," "),CHAR(34)," "),"′"," "),"’"," "),"‘"," "),"″"," "),"”"," "),"“"," "),"("," "),")"," "),"["," "),"]"," "),"{"," "),"}"," "),";"," "),"|"," "),"/"," "),"\"," "),":"," "),"="," "),"*"," "),","," "),"N"," "),"S"," "),"E"," "),"W"," "),"_"," ")))</f>
        <v/>
      </c>
      <c r="Y119" s="50">
        <f>IF(X119="","",SUBSTITUTE(SUBSTITUTE(SUBSTITUTE(SUBSTITUTE(SUBSTITUTE(SUBSTITUTE(SUBSTITUTE(SUBSTITUTE(SUBSTITUTE(SUBSTITUTE(SUBSTITUTE(SUBSTITUTE(SUBSTITUTE(X119,"0",""),"1",""),"2",""),"3",""),"4",""),"5",""),"6",""),"7",""),"8",""),"9",""),".",""),"-","")," ",""))</f>
        <v/>
      </c>
      <c r="Z119" s="50">
        <f>IF(X119="",0,LEN(X119)-LEN(SUBSTITUTE(X119," ",""))+1)</f>
        <v/>
      </c>
      <c r="AA119" s="50">
        <f>IF(Z119&lt;1,"",IFERROR(VALUE(SUBSTITUTE(TRIM(MID(SUBSTITUTE(X119," ",REPT(" ",60)),1,60)),".",MID(1/2,2,1))),""))</f>
        <v/>
      </c>
      <c r="AB119" s="50">
        <f>IF(Z119&lt;2,"",IFERROR(VALUE(SUBSTITUTE(TRIM(MID(SUBSTITUTE(X119," ",REPT(" ",60)),61,60)),".",MID(1/2,2,1))),""))</f>
        <v/>
      </c>
      <c r="AC119" s="50">
        <f>IF(Z119&lt;3,"",IFERROR(VALUE(SUBSTITUTE(TRIM(MID(SUBSTITUTE(X119," ",REPT(" ",60)),121,60)),".",MID(1/2,2,1))),""))</f>
        <v/>
      </c>
      <c r="AD119" s="50">
        <f>IF(Z119&lt;4,"",IFERROR(VALUE(SUBSTITUTE(TRIM(MID(SUBSTITUTE(X119," ",REPT(" ",60)),181,60)),".",MID(1/2,2,1))),""))</f>
        <v/>
      </c>
      <c r="AE119" s="50">
        <f>IF(Z119&lt;5,"",IFERROR(VALUE(SUBSTITUTE(TRIM(MID(SUBSTITUTE(X119," ",REPT(" ",60)),241,60)),".",MID(1/2,2,1))),""))</f>
        <v/>
      </c>
      <c r="AF119" s="50">
        <f>IF(Z119&lt;6,"",IFERROR(VALUE(SUBSTITUTE(TRIM(MID(SUBSTITUTE(X119," ",REPT(" ",60)),301,60)),".",MID(1/2,2,1))),""))</f>
        <v/>
      </c>
      <c r="AG119" s="50">
        <f>IFERROR(IF(Z119=2,AA119,IF(Z119=4,IF(AA119&lt;0,-1,1)*(ABS(AA119)+AB119/60),IF(Z119=6,IF(AA119&lt;0,-1,1)*(ABS(AA119)+AB119/60+AC119/3600),""))),"")</f>
        <v/>
      </c>
      <c r="AH119" s="50">
        <f>IFERROR(IF(Z119=2,AB119,IF(Z119=4,IF(AC119&lt;0,-1,1)*(ABS(AC119)+AD119/60),IF(Z119=6,IF(AD119&lt;0,-1,1)*(ABS(AD119)+AE119/60+AF119/3600),""))),"")</f>
        <v/>
      </c>
      <c r="AI119" s="50">
        <f>IF(W119,AH119,AG119)</f>
        <v/>
      </c>
      <c r="AJ119" s="50">
        <f>IF(W119,AG119,AH119)</f>
        <v/>
      </c>
      <c r="AK119" s="50">
        <f>IFERROR(IF(U119=0,AI119,U119*ABS(AI119)),"")</f>
        <v/>
      </c>
      <c r="AL119" s="50">
        <f>IFERROR(IF(V119=0,AJ119,V119*ABS(AJ119)),"")</f>
        <v/>
      </c>
      <c r="AM119" s="50">
        <f>IFERROR(AND(U119=0,V119=0,ABS(AK119)&gt;90,ABS(AK119)&lt;=180,ABS(AL119)&lt;=90),FALSE)</f>
        <v/>
      </c>
      <c r="AN119" s="50">
        <f>IF(AM119,AL119,AK119)</f>
        <v/>
      </c>
      <c r="AO119" s="50">
        <f>IF(AM119,AK119,AL119)</f>
        <v/>
      </c>
      <c r="AP119" s="50">
        <f>IF(R119="","",IF(Y119&lt;&gt;"","Contains words or symbols that aren't part of a coordinate.",IF(NOT(OR(Z119=2,Z119=4,Z119=6)),"Couldn't find a latitude and a longitude ("&amp;Z119&amp;IF(Z119=1," number"," numbers")&amp;" found).",IF(COUNT(AA119:AF119)&lt;&gt;Z119,"Some of the numbers couldn't be read.",IF(OR(AND(Z119=4,OR(AB119&lt;0,AB119&gt;=60,AD119&lt;0,AD119&gt;=60)),AND(Z119=6,OR(AB119&lt;0,AB119&gt;=60,AC119&lt;0,AC119&gt;=60,AE119&lt;0,AE119&gt;=60,AF119&lt;0,AF119&gt;=60))),"Minutes and seconds must be between 0 and 60.",IF(OR(ABS(AN119)&gt;90,ABS(AO119)&gt;180),"Out of range: latitude must be between -90 and 90, and longitude between -180 and 180.",""))))))</f>
        <v/>
      </c>
    </row>
    <row r="120">
      <c r="B120" s="44" t="n"/>
      <c r="C120" s="44" t="n"/>
      <c r="D120" s="45">
        <f>IF(R120="","",IF(AP120&lt;&gt;"","NOT VALID GPS COORDINATES",IF(O120="NO CONNECTION","NO CONNECTION",IF(E120="","NOT FOUND",IF(OR(AM120,AND(AN120=0,AO120=0)),"CONVERTED – PLEASE CHECK","CONVERTED")))))</f>
        <v/>
      </c>
      <c r="E120" s="45">
        <f>IF(OR(O120="",O120="NO CONNECTION"),"",IFERROR(_xlfn.FILTERXML(O120,"//local/territory")&amp;" "&amp;_xlfn.FILTERXML(O120,"//local/mapcode"),IFERROR(_xlfn.FILTERXML(O120,"//international/mapcode"),"")))</f>
        <v/>
      </c>
      <c r="F120" s="46">
        <f>IF(E120="","",IFERROR(_xlfn.FILTERXML(O120,"//local/territory"),""))</f>
        <v/>
      </c>
      <c r="G120" s="46">
        <f>IF(E120="","",IFERROR(_xlfn.FILTERXML(O120,"//local/mapcode"),""))</f>
        <v/>
      </c>
      <c r="H120" s="46">
        <f>IF(E120="","",IFERROR(_xlfn.FILTERXML(O120,"//international/mapcode"),""))</f>
        <v/>
      </c>
      <c r="I120" s="46">
        <f>IF(E120="","",IFERROR(HYPERLINK("https://www.mymapcodes.com/go/?t="&amp;IF(G120&lt;&gt;"",F120,"AAA")&amp;"&amp;ma="&amp;LEFT(IF(G120&lt;&gt;"",G120,H120),FIND(".",IF(G120&lt;&gt;"",G120,H120))-1)&amp;"&amp;mb="&amp;MID(IF(G120&lt;&gt;"",G120,H120),FIND(".",IF(G120&lt;&gt;"",G120,H120))+1,99),"Open on MyMapcodes →"),""))</f>
        <v/>
      </c>
      <c r="J120" s="47">
        <f>IF(OR(R120="",AP120&lt;&gt;""),"",ROUND(AN120,6))</f>
        <v/>
      </c>
      <c r="K120" s="47">
        <f>IF(OR(R120="",AP120&lt;&gt;""),"",ROUND(AO120,6))</f>
        <v/>
      </c>
      <c r="L120" s="48">
        <f>IF(R120="","",IF(AP120&lt;&gt;"",AP120,IF(O120="NO CONNECTION","Excel couldn't reach the mapcode service. Click the REFRESH RESULTS box just above the table.",IF(E120="","The mapcode service didn't return a mapcode for this point.",IF(AM120,"Latitude and longitude seemed to be the wrong way round, so they've been swapped. Please check.",IF(AND(AN120=0,AO120=0),"0, 0 is in the sea off West Africa. Please check this is the location you meant.",IF(W120,"Longitude came first, so the order has been switched.",IF(Z120=6,"Converted from degrees, minutes and seconds.",IF(Z120=4,"Converted from degrees and decimal minutes.","")))))))))</f>
        <v/>
      </c>
      <c r="N120" s="49">
        <f>IF(J120="","",MapcodeAPI&amp;"codes/"&amp;SUBSTITUTE(J120&amp;"",MID(1/2,2,1),".")&amp;","&amp;SUBSTITUTE(K120&amp;"",MID(1/2,2,1),"."))&amp;LEFT($B$13,0)</f>
        <v/>
      </c>
      <c r="O120" s="49">
        <f>IF(N120="","",IFERROR(_xlfn.WEBSERVICE(N120),IF(MapcodeAPIBackup="","NO CONNECTION",IFERROR(_xlfn.WEBSERVICE(MapcodeAPIBackup&amp;MID(N120,LEN(MapcodeAPI)+1,999)),"NO CONNECTION"))))</f>
        <v/>
      </c>
      <c r="P120" t="inlineStr">
        <is>
          <t xml:space="preserve"> </t>
        </is>
      </c>
      <c r="R120" s="50">
        <f>IFERROR(IF(AND(TRIM(B120&amp;"")="",TRIM(C120&amp;"")=""),"",TRIM(IF(ISNUMBER(B120),SUBSTITUTE(B120&amp;"",MID(1/2,2,1),"."),B120&amp;"")&amp;IF(TRIM(C120&amp;"")="",""," | "&amp;IF(ISNUMBER(C120),SUBSTITUTE(C120&amp;"",MID(1/2,2,1),"."),C120&amp;"")))),"(error value)")</f>
        <v/>
      </c>
      <c r="S120" s="50">
        <f>IF(R120="","","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"&amp;IFERROR(IF(AND(LEN(R120)-LEN(SUBSTITUTE(R120,"/",""))=1,ISNUMBER(FIND(" ",TRIM(LEFT(R120,FIND("/",R120)-1))))),LEFT(R120,FIND("/",R120)-1),R120),R120)&amp;" ")," "," "),"﻿"," "),"​"," "),"⁠"," ")," "," ")," "," "),CHAR(9)," "),CHAR(10)," "),CHAR(13)," "),"−","-"),"–","-"),"—","-"),"LATITUDE"," "),"LONGITUDE"," "),"COORDINATES"," "),"COORDS"," "),"NORTH"," N "),"SOUTH"," S "),"EAST"," E "),"WEST"," W "),"DEGREES"," "),"DEG"," "),"GPS"," "),"LONG"," "),"LNG"," "),"LON"," "),"LAT"," ")," AND "," "),"&amp;"," ")&amp;" ")</f>
        <v/>
      </c>
      <c r="T120" s="50">
        <f>IF(S120="","",IF(LEN(S120)-LEN(SUBSTITUTE(S120,".",""))&gt;0,SUBSTITUTE(S120,","," "),IF(LEN(S120)-LEN(SUBSTITUTE(S120,",",""))=3,SUBSTITUTE(SUBSTITUTE(S120,",",";",2),",","."),IF(LEN(S120)-LEN(SUBSTITUTE(S120,",",""))=2,SUBSTITUTE(S120,",","."),SUBSTITUTE(S120,","," ")))))</f>
        <v/>
      </c>
      <c r="U120" s="50">
        <f>IF(ISNUMBER(FIND("S",T120)),-1,IF(ISNUMBER(FIND("N",T120)),1,0))</f>
        <v/>
      </c>
      <c r="V120" s="50">
        <f>IF(ISNUMBER(FIND("W",T120)),-1,IF(ISNUMBER(FIND("E",T120)),1,0))</f>
        <v/>
      </c>
      <c r="W120" s="50">
        <f>AND(MIN(IFERROR(FIND("N",T120),999),IFERROR(FIND("S",T120),999))&lt;999,MIN(IFERROR(FIND("E",T120),999),IFERROR(FIND("W",T120),999))&lt;999,MIN(IFERROR(FIND("E",T120),999),IFERROR(FIND("W",T120),999))&lt;MIN(IFERROR(FIND("N",T120),999),IFERROR(FIND("S",T120),999)))</f>
        <v/>
      </c>
      <c r="X120" s="50">
        <f>IF(T120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120,"°"," "),"º"," "),"˚"," "),"'"," "),CHAR(34)," "),"′"," "),"’"," "),"‘"," "),"″"," "),"”"," "),"“"," "),"("," "),")"," "),"["," "),"]"," "),"{"," "),"}"," "),";"," "),"|"," "),"/"," "),"\"," "),":"," "),"="," "),"*"," "),","," "),"N"," "),"S"," "),"E"," "),"W"," "),"_"," ")))</f>
        <v/>
      </c>
      <c r="Y120" s="50">
        <f>IF(X120="","",SUBSTITUTE(SUBSTITUTE(SUBSTITUTE(SUBSTITUTE(SUBSTITUTE(SUBSTITUTE(SUBSTITUTE(SUBSTITUTE(SUBSTITUTE(SUBSTITUTE(SUBSTITUTE(SUBSTITUTE(SUBSTITUTE(X120,"0",""),"1",""),"2",""),"3",""),"4",""),"5",""),"6",""),"7",""),"8",""),"9",""),".",""),"-","")," ",""))</f>
        <v/>
      </c>
      <c r="Z120" s="50">
        <f>IF(X120="",0,LEN(X120)-LEN(SUBSTITUTE(X120," ",""))+1)</f>
        <v/>
      </c>
      <c r="AA120" s="50">
        <f>IF(Z120&lt;1,"",IFERROR(VALUE(SUBSTITUTE(TRIM(MID(SUBSTITUTE(X120," ",REPT(" ",60)),1,60)),".",MID(1/2,2,1))),""))</f>
        <v/>
      </c>
      <c r="AB120" s="50">
        <f>IF(Z120&lt;2,"",IFERROR(VALUE(SUBSTITUTE(TRIM(MID(SUBSTITUTE(X120," ",REPT(" ",60)),61,60)),".",MID(1/2,2,1))),""))</f>
        <v/>
      </c>
      <c r="AC120" s="50">
        <f>IF(Z120&lt;3,"",IFERROR(VALUE(SUBSTITUTE(TRIM(MID(SUBSTITUTE(X120," ",REPT(" ",60)),121,60)),".",MID(1/2,2,1))),""))</f>
        <v/>
      </c>
      <c r="AD120" s="50">
        <f>IF(Z120&lt;4,"",IFERROR(VALUE(SUBSTITUTE(TRIM(MID(SUBSTITUTE(X120," ",REPT(" ",60)),181,60)),".",MID(1/2,2,1))),""))</f>
        <v/>
      </c>
      <c r="AE120" s="50">
        <f>IF(Z120&lt;5,"",IFERROR(VALUE(SUBSTITUTE(TRIM(MID(SUBSTITUTE(X120," ",REPT(" ",60)),241,60)),".",MID(1/2,2,1))),""))</f>
        <v/>
      </c>
      <c r="AF120" s="50">
        <f>IF(Z120&lt;6,"",IFERROR(VALUE(SUBSTITUTE(TRIM(MID(SUBSTITUTE(X120," ",REPT(" ",60)),301,60)),".",MID(1/2,2,1))),""))</f>
        <v/>
      </c>
      <c r="AG120" s="50">
        <f>IFERROR(IF(Z120=2,AA120,IF(Z120=4,IF(AA120&lt;0,-1,1)*(ABS(AA120)+AB120/60),IF(Z120=6,IF(AA120&lt;0,-1,1)*(ABS(AA120)+AB120/60+AC120/3600),""))),"")</f>
        <v/>
      </c>
      <c r="AH120" s="50">
        <f>IFERROR(IF(Z120=2,AB120,IF(Z120=4,IF(AC120&lt;0,-1,1)*(ABS(AC120)+AD120/60),IF(Z120=6,IF(AD120&lt;0,-1,1)*(ABS(AD120)+AE120/60+AF120/3600),""))),"")</f>
        <v/>
      </c>
      <c r="AI120" s="50">
        <f>IF(W120,AH120,AG120)</f>
        <v/>
      </c>
      <c r="AJ120" s="50">
        <f>IF(W120,AG120,AH120)</f>
        <v/>
      </c>
      <c r="AK120" s="50">
        <f>IFERROR(IF(U120=0,AI120,U120*ABS(AI120)),"")</f>
        <v/>
      </c>
      <c r="AL120" s="50">
        <f>IFERROR(IF(V120=0,AJ120,V120*ABS(AJ120)),"")</f>
        <v/>
      </c>
      <c r="AM120" s="50">
        <f>IFERROR(AND(U120=0,V120=0,ABS(AK120)&gt;90,ABS(AK120)&lt;=180,ABS(AL120)&lt;=90),FALSE)</f>
        <v/>
      </c>
      <c r="AN120" s="50">
        <f>IF(AM120,AL120,AK120)</f>
        <v/>
      </c>
      <c r="AO120" s="50">
        <f>IF(AM120,AK120,AL120)</f>
        <v/>
      </c>
      <c r="AP120" s="50">
        <f>IF(R120="","",IF(Y120&lt;&gt;"","Contains words or symbols that aren't part of a coordinate.",IF(NOT(OR(Z120=2,Z120=4,Z120=6)),"Couldn't find a latitude and a longitude ("&amp;Z120&amp;IF(Z120=1," number"," numbers")&amp;" found).",IF(COUNT(AA120:AF120)&lt;&gt;Z120,"Some of the numbers couldn't be read.",IF(OR(AND(Z120=4,OR(AB120&lt;0,AB120&gt;=60,AD120&lt;0,AD120&gt;=60)),AND(Z120=6,OR(AB120&lt;0,AB120&gt;=60,AC120&lt;0,AC120&gt;=60,AE120&lt;0,AE120&gt;=60,AF120&lt;0,AF120&gt;=60))),"Minutes and seconds must be between 0 and 60.",IF(OR(ABS(AN120)&gt;90,ABS(AO120)&gt;180),"Out of range: latitude must be between -90 and 90, and longitude between -180 and 180.",""))))))</f>
        <v/>
      </c>
    </row>
    <row r="121">
      <c r="B121" s="44" t="n"/>
      <c r="C121" s="44" t="n"/>
      <c r="D121" s="45">
        <f>IF(R121="","",IF(AP121&lt;&gt;"","NOT VALID GPS COORDINATES",IF(O121="NO CONNECTION","NO CONNECTION",IF(E121="","NOT FOUND",IF(OR(AM121,AND(AN121=0,AO121=0)),"CONVERTED – PLEASE CHECK","CONVERTED")))))</f>
        <v/>
      </c>
      <c r="E121" s="45">
        <f>IF(OR(O121="",O121="NO CONNECTION"),"",IFERROR(_xlfn.FILTERXML(O121,"//local/territory")&amp;" "&amp;_xlfn.FILTERXML(O121,"//local/mapcode"),IFERROR(_xlfn.FILTERXML(O121,"//international/mapcode"),"")))</f>
        <v/>
      </c>
      <c r="F121" s="46">
        <f>IF(E121="","",IFERROR(_xlfn.FILTERXML(O121,"//local/territory"),""))</f>
        <v/>
      </c>
      <c r="G121" s="46">
        <f>IF(E121="","",IFERROR(_xlfn.FILTERXML(O121,"//local/mapcode"),""))</f>
        <v/>
      </c>
      <c r="H121" s="46">
        <f>IF(E121="","",IFERROR(_xlfn.FILTERXML(O121,"//international/mapcode"),""))</f>
        <v/>
      </c>
      <c r="I121" s="46">
        <f>IF(E121="","",IFERROR(HYPERLINK("https://www.mymapcodes.com/go/?t="&amp;IF(G121&lt;&gt;"",F121,"AAA")&amp;"&amp;ma="&amp;LEFT(IF(G121&lt;&gt;"",G121,H121),FIND(".",IF(G121&lt;&gt;"",G121,H121))-1)&amp;"&amp;mb="&amp;MID(IF(G121&lt;&gt;"",G121,H121),FIND(".",IF(G121&lt;&gt;"",G121,H121))+1,99),"Open on MyMapcodes →"),""))</f>
        <v/>
      </c>
      <c r="J121" s="47">
        <f>IF(OR(R121="",AP121&lt;&gt;""),"",ROUND(AN121,6))</f>
        <v/>
      </c>
      <c r="K121" s="47">
        <f>IF(OR(R121="",AP121&lt;&gt;""),"",ROUND(AO121,6))</f>
        <v/>
      </c>
      <c r="L121" s="48">
        <f>IF(R121="","",IF(AP121&lt;&gt;"",AP121,IF(O121="NO CONNECTION","Excel couldn't reach the mapcode service. Click the REFRESH RESULTS box just above the table.",IF(E121="","The mapcode service didn't return a mapcode for this point.",IF(AM121,"Latitude and longitude seemed to be the wrong way round, so they've been swapped. Please check.",IF(AND(AN121=0,AO121=0),"0, 0 is in the sea off West Africa. Please check this is the location you meant.",IF(W121,"Longitude came first, so the order has been switched.",IF(Z121=6,"Converted from degrees, minutes and seconds.",IF(Z121=4,"Converted from degrees and decimal minutes.","")))))))))</f>
        <v/>
      </c>
      <c r="N121" s="49">
        <f>IF(J121="","",MapcodeAPI&amp;"codes/"&amp;SUBSTITUTE(J121&amp;"",MID(1/2,2,1),".")&amp;","&amp;SUBSTITUTE(K121&amp;"",MID(1/2,2,1),"."))&amp;LEFT($B$13,0)</f>
        <v/>
      </c>
      <c r="O121" s="49">
        <f>IF(N121="","",IFERROR(_xlfn.WEBSERVICE(N121),IF(MapcodeAPIBackup="","NO CONNECTION",IFERROR(_xlfn.WEBSERVICE(MapcodeAPIBackup&amp;MID(N121,LEN(MapcodeAPI)+1,999)),"NO CONNECTION"))))</f>
        <v/>
      </c>
      <c r="P121" t="inlineStr">
        <is>
          <t xml:space="preserve"> </t>
        </is>
      </c>
      <c r="R121" s="50">
        <f>IFERROR(IF(AND(TRIM(B121&amp;"")="",TRIM(C121&amp;"")=""),"",TRIM(IF(ISNUMBER(B121),SUBSTITUTE(B121&amp;"",MID(1/2,2,1),"."),B121&amp;"")&amp;IF(TRIM(C121&amp;"")="",""," | "&amp;IF(ISNUMBER(C121),SUBSTITUTE(C121&amp;"",MID(1/2,2,1),"."),C121&amp;"")))),"(error value)")</f>
        <v/>
      </c>
      <c r="S121" s="50">
        <f>IF(R121="","","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"&amp;IFERROR(IF(AND(LEN(R121)-LEN(SUBSTITUTE(R121,"/",""))=1,ISNUMBER(FIND(" ",TRIM(LEFT(R121,FIND("/",R121)-1))))),LEFT(R121,FIND("/",R121)-1),R121),R121)&amp;" ")," "," "),"﻿"," "),"​"," "),"⁠"," ")," "," ")," "," "),CHAR(9)," "),CHAR(10)," "),CHAR(13)," "),"−","-"),"–","-"),"—","-"),"LATITUDE"," "),"LONGITUDE"," "),"COORDINATES"," "),"COORDS"," "),"NORTH"," N "),"SOUTH"," S "),"EAST"," E "),"WEST"," W "),"DEGREES"," "),"DEG"," "),"GPS"," "),"LONG"," "),"LNG"," "),"LON"," "),"LAT"," ")," AND "," "),"&amp;"," ")&amp;" ")</f>
        <v/>
      </c>
      <c r="T121" s="50">
        <f>IF(S121="","",IF(LEN(S121)-LEN(SUBSTITUTE(S121,".",""))&gt;0,SUBSTITUTE(S121,","," "),IF(LEN(S121)-LEN(SUBSTITUTE(S121,",",""))=3,SUBSTITUTE(SUBSTITUTE(S121,",",";",2),",","."),IF(LEN(S121)-LEN(SUBSTITUTE(S121,",",""))=2,SUBSTITUTE(S121,",","."),SUBSTITUTE(S121,","," ")))))</f>
        <v/>
      </c>
      <c r="U121" s="50">
        <f>IF(ISNUMBER(FIND("S",T121)),-1,IF(ISNUMBER(FIND("N",T121)),1,0))</f>
        <v/>
      </c>
      <c r="V121" s="50">
        <f>IF(ISNUMBER(FIND("W",T121)),-1,IF(ISNUMBER(FIND("E",T121)),1,0))</f>
        <v/>
      </c>
      <c r="W121" s="50">
        <f>AND(MIN(IFERROR(FIND("N",T121),999),IFERROR(FIND("S",T121),999))&lt;999,MIN(IFERROR(FIND("E",T121),999),IFERROR(FIND("W",T121),999))&lt;999,MIN(IFERROR(FIND("E",T121),999),IFERROR(FIND("W",T121),999))&lt;MIN(IFERROR(FIND("N",T121),999),IFERROR(FIND("S",T121),999)))</f>
        <v/>
      </c>
      <c r="X121" s="50">
        <f>IF(T121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121,"°"," "),"º"," "),"˚"," "),"'"," "),CHAR(34)," "),"′"," "),"’"," "),"‘"," "),"″"," "),"”"," "),"“"," "),"("," "),")"," "),"["," "),"]"," "),"{"," "),"}"," "),";"," "),"|"," "),"/"," "),"\"," "),":"," "),"="," "),"*"," "),","," "),"N"," "),"S"," "),"E"," "),"W"," "),"_"," ")))</f>
        <v/>
      </c>
      <c r="Y121" s="50">
        <f>IF(X121="","",SUBSTITUTE(SUBSTITUTE(SUBSTITUTE(SUBSTITUTE(SUBSTITUTE(SUBSTITUTE(SUBSTITUTE(SUBSTITUTE(SUBSTITUTE(SUBSTITUTE(SUBSTITUTE(SUBSTITUTE(SUBSTITUTE(X121,"0",""),"1",""),"2",""),"3",""),"4",""),"5",""),"6",""),"7",""),"8",""),"9",""),".",""),"-","")," ",""))</f>
        <v/>
      </c>
      <c r="Z121" s="50">
        <f>IF(X121="",0,LEN(X121)-LEN(SUBSTITUTE(X121," ",""))+1)</f>
        <v/>
      </c>
      <c r="AA121" s="50">
        <f>IF(Z121&lt;1,"",IFERROR(VALUE(SUBSTITUTE(TRIM(MID(SUBSTITUTE(X121," ",REPT(" ",60)),1,60)),".",MID(1/2,2,1))),""))</f>
        <v/>
      </c>
      <c r="AB121" s="50">
        <f>IF(Z121&lt;2,"",IFERROR(VALUE(SUBSTITUTE(TRIM(MID(SUBSTITUTE(X121," ",REPT(" ",60)),61,60)),".",MID(1/2,2,1))),""))</f>
        <v/>
      </c>
      <c r="AC121" s="50">
        <f>IF(Z121&lt;3,"",IFERROR(VALUE(SUBSTITUTE(TRIM(MID(SUBSTITUTE(X121," ",REPT(" ",60)),121,60)),".",MID(1/2,2,1))),""))</f>
        <v/>
      </c>
      <c r="AD121" s="50">
        <f>IF(Z121&lt;4,"",IFERROR(VALUE(SUBSTITUTE(TRIM(MID(SUBSTITUTE(X121," ",REPT(" ",60)),181,60)),".",MID(1/2,2,1))),""))</f>
        <v/>
      </c>
      <c r="AE121" s="50">
        <f>IF(Z121&lt;5,"",IFERROR(VALUE(SUBSTITUTE(TRIM(MID(SUBSTITUTE(X121," ",REPT(" ",60)),241,60)),".",MID(1/2,2,1))),""))</f>
        <v/>
      </c>
      <c r="AF121" s="50">
        <f>IF(Z121&lt;6,"",IFERROR(VALUE(SUBSTITUTE(TRIM(MID(SUBSTITUTE(X121," ",REPT(" ",60)),301,60)),".",MID(1/2,2,1))),""))</f>
        <v/>
      </c>
      <c r="AG121" s="50">
        <f>IFERROR(IF(Z121=2,AA121,IF(Z121=4,IF(AA121&lt;0,-1,1)*(ABS(AA121)+AB121/60),IF(Z121=6,IF(AA121&lt;0,-1,1)*(ABS(AA121)+AB121/60+AC121/3600),""))),"")</f>
        <v/>
      </c>
      <c r="AH121" s="50">
        <f>IFERROR(IF(Z121=2,AB121,IF(Z121=4,IF(AC121&lt;0,-1,1)*(ABS(AC121)+AD121/60),IF(Z121=6,IF(AD121&lt;0,-1,1)*(ABS(AD121)+AE121/60+AF121/3600),""))),"")</f>
        <v/>
      </c>
      <c r="AI121" s="50">
        <f>IF(W121,AH121,AG121)</f>
        <v/>
      </c>
      <c r="AJ121" s="50">
        <f>IF(W121,AG121,AH121)</f>
        <v/>
      </c>
      <c r="AK121" s="50">
        <f>IFERROR(IF(U121=0,AI121,U121*ABS(AI121)),"")</f>
        <v/>
      </c>
      <c r="AL121" s="50">
        <f>IFERROR(IF(V121=0,AJ121,V121*ABS(AJ121)),"")</f>
        <v/>
      </c>
      <c r="AM121" s="50">
        <f>IFERROR(AND(U121=0,V121=0,ABS(AK121)&gt;90,ABS(AK121)&lt;=180,ABS(AL121)&lt;=90),FALSE)</f>
        <v/>
      </c>
      <c r="AN121" s="50">
        <f>IF(AM121,AL121,AK121)</f>
        <v/>
      </c>
      <c r="AO121" s="50">
        <f>IF(AM121,AK121,AL121)</f>
        <v/>
      </c>
      <c r="AP121" s="50">
        <f>IF(R121="","",IF(Y121&lt;&gt;"","Contains words or symbols that aren't part of a coordinate.",IF(NOT(OR(Z121=2,Z121=4,Z121=6)),"Couldn't find a latitude and a longitude ("&amp;Z121&amp;IF(Z121=1," number"," numbers")&amp;" found).",IF(COUNT(AA121:AF121)&lt;&gt;Z121,"Some of the numbers couldn't be read.",IF(OR(AND(Z121=4,OR(AB121&lt;0,AB121&gt;=60,AD121&lt;0,AD121&gt;=60)),AND(Z121=6,OR(AB121&lt;0,AB121&gt;=60,AC121&lt;0,AC121&gt;=60,AE121&lt;0,AE121&gt;=60,AF121&lt;0,AF121&gt;=60))),"Minutes and seconds must be between 0 and 60.",IF(OR(ABS(AN121)&gt;90,ABS(AO121)&gt;180),"Out of range: latitude must be between -90 and 90, and longitude between -180 and 180.",""))))))</f>
        <v/>
      </c>
    </row>
    <row r="122">
      <c r="B122" s="44" t="n"/>
      <c r="C122" s="44" t="n"/>
      <c r="D122" s="45">
        <f>IF(R122="","",IF(AP122&lt;&gt;"","NOT VALID GPS COORDINATES",IF(O122="NO CONNECTION","NO CONNECTION",IF(E122="","NOT FOUND",IF(OR(AM122,AND(AN122=0,AO122=0)),"CONVERTED – PLEASE CHECK","CONVERTED")))))</f>
        <v/>
      </c>
      <c r="E122" s="45">
        <f>IF(OR(O122="",O122="NO CONNECTION"),"",IFERROR(_xlfn.FILTERXML(O122,"//local/territory")&amp;" "&amp;_xlfn.FILTERXML(O122,"//local/mapcode"),IFERROR(_xlfn.FILTERXML(O122,"//international/mapcode"),"")))</f>
        <v/>
      </c>
      <c r="F122" s="46">
        <f>IF(E122="","",IFERROR(_xlfn.FILTERXML(O122,"//local/territory"),""))</f>
        <v/>
      </c>
      <c r="G122" s="46">
        <f>IF(E122="","",IFERROR(_xlfn.FILTERXML(O122,"//local/mapcode"),""))</f>
        <v/>
      </c>
      <c r="H122" s="46">
        <f>IF(E122="","",IFERROR(_xlfn.FILTERXML(O122,"//international/mapcode"),""))</f>
        <v/>
      </c>
      <c r="I122" s="46">
        <f>IF(E122="","",IFERROR(HYPERLINK("https://www.mymapcodes.com/go/?t="&amp;IF(G122&lt;&gt;"",F122,"AAA")&amp;"&amp;ma="&amp;LEFT(IF(G122&lt;&gt;"",G122,H122),FIND(".",IF(G122&lt;&gt;"",G122,H122))-1)&amp;"&amp;mb="&amp;MID(IF(G122&lt;&gt;"",G122,H122),FIND(".",IF(G122&lt;&gt;"",G122,H122))+1,99),"Open on MyMapcodes →"),""))</f>
        <v/>
      </c>
      <c r="J122" s="47">
        <f>IF(OR(R122="",AP122&lt;&gt;""),"",ROUND(AN122,6))</f>
        <v/>
      </c>
      <c r="K122" s="47">
        <f>IF(OR(R122="",AP122&lt;&gt;""),"",ROUND(AO122,6))</f>
        <v/>
      </c>
      <c r="L122" s="48">
        <f>IF(R122="","",IF(AP122&lt;&gt;"",AP122,IF(O122="NO CONNECTION","Excel couldn't reach the mapcode service. Click the REFRESH RESULTS box just above the table.",IF(E122="","The mapcode service didn't return a mapcode for this point.",IF(AM122,"Latitude and longitude seemed to be the wrong way round, so they've been swapped. Please check.",IF(AND(AN122=0,AO122=0),"0, 0 is in the sea off West Africa. Please check this is the location you meant.",IF(W122,"Longitude came first, so the order has been switched.",IF(Z122=6,"Converted from degrees, minutes and seconds.",IF(Z122=4,"Converted from degrees and decimal minutes.","")))))))))</f>
        <v/>
      </c>
      <c r="N122" s="49">
        <f>IF(J122="","",MapcodeAPI&amp;"codes/"&amp;SUBSTITUTE(J122&amp;"",MID(1/2,2,1),".")&amp;","&amp;SUBSTITUTE(K122&amp;"",MID(1/2,2,1),"."))&amp;LEFT($B$13,0)</f>
        <v/>
      </c>
      <c r="O122" s="49">
        <f>IF(N122="","",IFERROR(_xlfn.WEBSERVICE(N122),IF(MapcodeAPIBackup="","NO CONNECTION",IFERROR(_xlfn.WEBSERVICE(MapcodeAPIBackup&amp;MID(N122,LEN(MapcodeAPI)+1,999)),"NO CONNECTION"))))</f>
        <v/>
      </c>
      <c r="P122" t="inlineStr">
        <is>
          <t xml:space="preserve"> </t>
        </is>
      </c>
      <c r="R122" s="50">
        <f>IFERROR(IF(AND(TRIM(B122&amp;"")="",TRIM(C122&amp;"")=""),"",TRIM(IF(ISNUMBER(B122),SUBSTITUTE(B122&amp;"",MID(1/2,2,1),"."),B122&amp;"")&amp;IF(TRIM(C122&amp;"")="",""," | "&amp;IF(ISNUMBER(C122),SUBSTITUTE(C122&amp;"",MID(1/2,2,1),"."),C122&amp;"")))),"(error value)")</f>
        <v/>
      </c>
      <c r="S122" s="50">
        <f>IF(R122="","","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"&amp;IFERROR(IF(AND(LEN(R122)-LEN(SUBSTITUTE(R122,"/",""))=1,ISNUMBER(FIND(" ",TRIM(LEFT(R122,FIND("/",R122)-1))))),LEFT(R122,FIND("/",R122)-1),R122),R122)&amp;" ")," "," "),"﻿"," "),"​"," "),"⁠"," ")," "," ")," "," "),CHAR(9)," "),CHAR(10)," "),CHAR(13)," "),"−","-"),"–","-"),"—","-"),"LATITUDE"," "),"LONGITUDE"," "),"COORDINATES"," "),"COORDS"," "),"NORTH"," N "),"SOUTH"," S "),"EAST"," E "),"WEST"," W "),"DEGREES"," "),"DEG"," "),"GPS"," "),"LONG"," "),"LNG"," "),"LON"," "),"LAT"," ")," AND "," "),"&amp;"," ")&amp;" ")</f>
        <v/>
      </c>
      <c r="T122" s="50">
        <f>IF(S122="","",IF(LEN(S122)-LEN(SUBSTITUTE(S122,".",""))&gt;0,SUBSTITUTE(S122,","," "),IF(LEN(S122)-LEN(SUBSTITUTE(S122,",",""))=3,SUBSTITUTE(SUBSTITUTE(S122,",",";",2),",","."),IF(LEN(S122)-LEN(SUBSTITUTE(S122,",",""))=2,SUBSTITUTE(S122,",","."),SUBSTITUTE(S122,","," ")))))</f>
        <v/>
      </c>
      <c r="U122" s="50">
        <f>IF(ISNUMBER(FIND("S",T122)),-1,IF(ISNUMBER(FIND("N",T122)),1,0))</f>
        <v/>
      </c>
      <c r="V122" s="50">
        <f>IF(ISNUMBER(FIND("W",T122)),-1,IF(ISNUMBER(FIND("E",T122)),1,0))</f>
        <v/>
      </c>
      <c r="W122" s="50">
        <f>AND(MIN(IFERROR(FIND("N",T122),999),IFERROR(FIND("S",T122),999))&lt;999,MIN(IFERROR(FIND("E",T122),999),IFERROR(FIND("W",T122),999))&lt;999,MIN(IFERROR(FIND("E",T122),999),IFERROR(FIND("W",T122),999))&lt;MIN(IFERROR(FIND("N",T122),999),IFERROR(FIND("S",T122),999)))</f>
        <v/>
      </c>
      <c r="X122" s="50">
        <f>IF(T122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122,"°"," "),"º"," "),"˚"," "),"'"," "),CHAR(34)," "),"′"," "),"’"," "),"‘"," "),"″"," "),"”"," "),"“"," "),"("," "),")"," "),"["," "),"]"," "),"{"," "),"}"," "),";"," "),"|"," "),"/"," "),"\"," "),":"," "),"="," "),"*"," "),","," "),"N"," "),"S"," "),"E"," "),"W"," "),"_"," ")))</f>
        <v/>
      </c>
      <c r="Y122" s="50">
        <f>IF(X122="","",SUBSTITUTE(SUBSTITUTE(SUBSTITUTE(SUBSTITUTE(SUBSTITUTE(SUBSTITUTE(SUBSTITUTE(SUBSTITUTE(SUBSTITUTE(SUBSTITUTE(SUBSTITUTE(SUBSTITUTE(SUBSTITUTE(X122,"0",""),"1",""),"2",""),"3",""),"4",""),"5",""),"6",""),"7",""),"8",""),"9",""),".",""),"-","")," ",""))</f>
        <v/>
      </c>
      <c r="Z122" s="50">
        <f>IF(X122="",0,LEN(X122)-LEN(SUBSTITUTE(X122," ",""))+1)</f>
        <v/>
      </c>
      <c r="AA122" s="50">
        <f>IF(Z122&lt;1,"",IFERROR(VALUE(SUBSTITUTE(TRIM(MID(SUBSTITUTE(X122," ",REPT(" ",60)),1,60)),".",MID(1/2,2,1))),""))</f>
        <v/>
      </c>
      <c r="AB122" s="50">
        <f>IF(Z122&lt;2,"",IFERROR(VALUE(SUBSTITUTE(TRIM(MID(SUBSTITUTE(X122," ",REPT(" ",60)),61,60)),".",MID(1/2,2,1))),""))</f>
        <v/>
      </c>
      <c r="AC122" s="50">
        <f>IF(Z122&lt;3,"",IFERROR(VALUE(SUBSTITUTE(TRIM(MID(SUBSTITUTE(X122," ",REPT(" ",60)),121,60)),".",MID(1/2,2,1))),""))</f>
        <v/>
      </c>
      <c r="AD122" s="50">
        <f>IF(Z122&lt;4,"",IFERROR(VALUE(SUBSTITUTE(TRIM(MID(SUBSTITUTE(X122," ",REPT(" ",60)),181,60)),".",MID(1/2,2,1))),""))</f>
        <v/>
      </c>
      <c r="AE122" s="50">
        <f>IF(Z122&lt;5,"",IFERROR(VALUE(SUBSTITUTE(TRIM(MID(SUBSTITUTE(X122," ",REPT(" ",60)),241,60)),".",MID(1/2,2,1))),""))</f>
        <v/>
      </c>
      <c r="AF122" s="50">
        <f>IF(Z122&lt;6,"",IFERROR(VALUE(SUBSTITUTE(TRIM(MID(SUBSTITUTE(X122," ",REPT(" ",60)),301,60)),".",MID(1/2,2,1))),""))</f>
        <v/>
      </c>
      <c r="AG122" s="50">
        <f>IFERROR(IF(Z122=2,AA122,IF(Z122=4,IF(AA122&lt;0,-1,1)*(ABS(AA122)+AB122/60),IF(Z122=6,IF(AA122&lt;0,-1,1)*(ABS(AA122)+AB122/60+AC122/3600),""))),"")</f>
        <v/>
      </c>
      <c r="AH122" s="50">
        <f>IFERROR(IF(Z122=2,AB122,IF(Z122=4,IF(AC122&lt;0,-1,1)*(ABS(AC122)+AD122/60),IF(Z122=6,IF(AD122&lt;0,-1,1)*(ABS(AD122)+AE122/60+AF122/3600),""))),"")</f>
        <v/>
      </c>
      <c r="AI122" s="50">
        <f>IF(W122,AH122,AG122)</f>
        <v/>
      </c>
      <c r="AJ122" s="50">
        <f>IF(W122,AG122,AH122)</f>
        <v/>
      </c>
      <c r="AK122" s="50">
        <f>IFERROR(IF(U122=0,AI122,U122*ABS(AI122)),"")</f>
        <v/>
      </c>
      <c r="AL122" s="50">
        <f>IFERROR(IF(V122=0,AJ122,V122*ABS(AJ122)),"")</f>
        <v/>
      </c>
      <c r="AM122" s="50">
        <f>IFERROR(AND(U122=0,V122=0,ABS(AK122)&gt;90,ABS(AK122)&lt;=180,ABS(AL122)&lt;=90),FALSE)</f>
        <v/>
      </c>
      <c r="AN122" s="50">
        <f>IF(AM122,AL122,AK122)</f>
        <v/>
      </c>
      <c r="AO122" s="50">
        <f>IF(AM122,AK122,AL122)</f>
        <v/>
      </c>
      <c r="AP122" s="50">
        <f>IF(R122="","",IF(Y122&lt;&gt;"","Contains words or symbols that aren't part of a coordinate.",IF(NOT(OR(Z122=2,Z122=4,Z122=6)),"Couldn't find a latitude and a longitude ("&amp;Z122&amp;IF(Z122=1," number"," numbers")&amp;" found).",IF(COUNT(AA122:AF122)&lt;&gt;Z122,"Some of the numbers couldn't be read.",IF(OR(AND(Z122=4,OR(AB122&lt;0,AB122&gt;=60,AD122&lt;0,AD122&gt;=60)),AND(Z122=6,OR(AB122&lt;0,AB122&gt;=60,AC122&lt;0,AC122&gt;=60,AE122&lt;0,AE122&gt;=60,AF122&lt;0,AF122&gt;=60))),"Minutes and seconds must be between 0 and 60.",IF(OR(ABS(AN122)&gt;90,ABS(AO122)&gt;180),"Out of range: latitude must be between -90 and 90, and longitude between -180 and 180.",""))))))</f>
        <v/>
      </c>
    </row>
    <row r="123">
      <c r="B123" s="44" t="n"/>
      <c r="C123" s="44" t="n"/>
      <c r="D123" s="45">
        <f>IF(R123="","",IF(AP123&lt;&gt;"","NOT VALID GPS COORDINATES",IF(O123="NO CONNECTION","NO CONNECTION",IF(E123="","NOT FOUND",IF(OR(AM123,AND(AN123=0,AO123=0)),"CONVERTED – PLEASE CHECK","CONVERTED")))))</f>
        <v/>
      </c>
      <c r="E123" s="45">
        <f>IF(OR(O123="",O123="NO CONNECTION"),"",IFERROR(_xlfn.FILTERXML(O123,"//local/territory")&amp;" "&amp;_xlfn.FILTERXML(O123,"//local/mapcode"),IFERROR(_xlfn.FILTERXML(O123,"//international/mapcode"),"")))</f>
        <v/>
      </c>
      <c r="F123" s="46">
        <f>IF(E123="","",IFERROR(_xlfn.FILTERXML(O123,"//local/territory"),""))</f>
        <v/>
      </c>
      <c r="G123" s="46">
        <f>IF(E123="","",IFERROR(_xlfn.FILTERXML(O123,"//local/mapcode"),""))</f>
        <v/>
      </c>
      <c r="H123" s="46">
        <f>IF(E123="","",IFERROR(_xlfn.FILTERXML(O123,"//international/mapcode"),""))</f>
        <v/>
      </c>
      <c r="I123" s="46">
        <f>IF(E123="","",IFERROR(HYPERLINK("https://www.mymapcodes.com/go/?t="&amp;IF(G123&lt;&gt;"",F123,"AAA")&amp;"&amp;ma="&amp;LEFT(IF(G123&lt;&gt;"",G123,H123),FIND(".",IF(G123&lt;&gt;"",G123,H123))-1)&amp;"&amp;mb="&amp;MID(IF(G123&lt;&gt;"",G123,H123),FIND(".",IF(G123&lt;&gt;"",G123,H123))+1,99),"Open on MyMapcodes →"),""))</f>
        <v/>
      </c>
      <c r="J123" s="47">
        <f>IF(OR(R123="",AP123&lt;&gt;""),"",ROUND(AN123,6))</f>
        <v/>
      </c>
      <c r="K123" s="47">
        <f>IF(OR(R123="",AP123&lt;&gt;""),"",ROUND(AO123,6))</f>
        <v/>
      </c>
      <c r="L123" s="48">
        <f>IF(R123="","",IF(AP123&lt;&gt;"",AP123,IF(O123="NO CONNECTION","Excel couldn't reach the mapcode service. Click the REFRESH RESULTS box just above the table.",IF(E123="","The mapcode service didn't return a mapcode for this point.",IF(AM123,"Latitude and longitude seemed to be the wrong way round, so they've been swapped. Please check.",IF(AND(AN123=0,AO123=0),"0, 0 is in the sea off West Africa. Please check this is the location you meant.",IF(W123,"Longitude came first, so the order has been switched.",IF(Z123=6,"Converted from degrees, minutes and seconds.",IF(Z123=4,"Converted from degrees and decimal minutes.","")))))))))</f>
        <v/>
      </c>
      <c r="N123" s="49">
        <f>IF(J123="","",MapcodeAPI&amp;"codes/"&amp;SUBSTITUTE(J123&amp;"",MID(1/2,2,1),".")&amp;","&amp;SUBSTITUTE(K123&amp;"",MID(1/2,2,1),"."))&amp;LEFT($B$13,0)</f>
        <v/>
      </c>
      <c r="O123" s="49">
        <f>IF(N123="","",IFERROR(_xlfn.WEBSERVICE(N123),IF(MapcodeAPIBackup="","NO CONNECTION",IFERROR(_xlfn.WEBSERVICE(MapcodeAPIBackup&amp;MID(N123,LEN(MapcodeAPI)+1,999)),"NO CONNECTION"))))</f>
        <v/>
      </c>
      <c r="P123" t="inlineStr">
        <is>
          <t xml:space="preserve"> </t>
        </is>
      </c>
      <c r="R123" s="50">
        <f>IFERROR(IF(AND(TRIM(B123&amp;"")="",TRIM(C123&amp;"")=""),"",TRIM(IF(ISNUMBER(B123),SUBSTITUTE(B123&amp;"",MID(1/2,2,1),"."),B123&amp;"")&amp;IF(TRIM(C123&amp;"")="",""," | "&amp;IF(ISNUMBER(C123),SUBSTITUTE(C123&amp;"",MID(1/2,2,1),"."),C123&amp;"")))),"(error value)")</f>
        <v/>
      </c>
      <c r="S123" s="50">
        <f>IF(R123="","","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"&amp;IFERROR(IF(AND(LEN(R123)-LEN(SUBSTITUTE(R123,"/",""))=1,ISNUMBER(FIND(" ",TRIM(LEFT(R123,FIND("/",R123)-1))))),LEFT(R123,FIND("/",R123)-1),R123),R123)&amp;" ")," "," "),"﻿"," "),"​"," "),"⁠"," ")," "," ")," "," "),CHAR(9)," "),CHAR(10)," "),CHAR(13)," "),"−","-"),"–","-"),"—","-"),"LATITUDE"," "),"LONGITUDE"," "),"COORDINATES"," "),"COORDS"," "),"NORTH"," N "),"SOUTH"," S "),"EAST"," E "),"WEST"," W "),"DEGREES"," "),"DEG"," "),"GPS"," "),"LONG"," "),"LNG"," "),"LON"," "),"LAT"," ")," AND "," "),"&amp;"," ")&amp;" ")</f>
        <v/>
      </c>
      <c r="T123" s="50">
        <f>IF(S123="","",IF(LEN(S123)-LEN(SUBSTITUTE(S123,".",""))&gt;0,SUBSTITUTE(S123,","," "),IF(LEN(S123)-LEN(SUBSTITUTE(S123,",",""))=3,SUBSTITUTE(SUBSTITUTE(S123,",",";",2),",","."),IF(LEN(S123)-LEN(SUBSTITUTE(S123,",",""))=2,SUBSTITUTE(S123,",","."),SUBSTITUTE(S123,","," ")))))</f>
        <v/>
      </c>
      <c r="U123" s="50">
        <f>IF(ISNUMBER(FIND("S",T123)),-1,IF(ISNUMBER(FIND("N",T123)),1,0))</f>
        <v/>
      </c>
      <c r="V123" s="50">
        <f>IF(ISNUMBER(FIND("W",T123)),-1,IF(ISNUMBER(FIND("E",T123)),1,0))</f>
        <v/>
      </c>
      <c r="W123" s="50">
        <f>AND(MIN(IFERROR(FIND("N",T123),999),IFERROR(FIND("S",T123),999))&lt;999,MIN(IFERROR(FIND("E",T123),999),IFERROR(FIND("W",T123),999))&lt;999,MIN(IFERROR(FIND("E",T123),999),IFERROR(FIND("W",T123),999))&lt;MIN(IFERROR(FIND("N",T123),999),IFERROR(FIND("S",T123),999)))</f>
        <v/>
      </c>
      <c r="X123" s="50">
        <f>IF(T123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123,"°"," "),"º"," "),"˚"," "),"'"," "),CHAR(34)," "),"′"," "),"’"," "),"‘"," "),"″"," "),"”"," "),"“"," "),"("," "),")"," "),"["," "),"]"," "),"{"," "),"}"," "),";"," "),"|"," "),"/"," "),"\"," "),":"," "),"="," "),"*"," "),","," "),"N"," "),"S"," "),"E"," "),"W"," "),"_"," ")))</f>
        <v/>
      </c>
      <c r="Y123" s="50">
        <f>IF(X123="","",SUBSTITUTE(SUBSTITUTE(SUBSTITUTE(SUBSTITUTE(SUBSTITUTE(SUBSTITUTE(SUBSTITUTE(SUBSTITUTE(SUBSTITUTE(SUBSTITUTE(SUBSTITUTE(SUBSTITUTE(SUBSTITUTE(X123,"0",""),"1",""),"2",""),"3",""),"4",""),"5",""),"6",""),"7",""),"8",""),"9",""),".",""),"-","")," ",""))</f>
        <v/>
      </c>
      <c r="Z123" s="50">
        <f>IF(X123="",0,LEN(X123)-LEN(SUBSTITUTE(X123," ",""))+1)</f>
        <v/>
      </c>
      <c r="AA123" s="50">
        <f>IF(Z123&lt;1,"",IFERROR(VALUE(SUBSTITUTE(TRIM(MID(SUBSTITUTE(X123," ",REPT(" ",60)),1,60)),".",MID(1/2,2,1))),""))</f>
        <v/>
      </c>
      <c r="AB123" s="50">
        <f>IF(Z123&lt;2,"",IFERROR(VALUE(SUBSTITUTE(TRIM(MID(SUBSTITUTE(X123," ",REPT(" ",60)),61,60)),".",MID(1/2,2,1))),""))</f>
        <v/>
      </c>
      <c r="AC123" s="50">
        <f>IF(Z123&lt;3,"",IFERROR(VALUE(SUBSTITUTE(TRIM(MID(SUBSTITUTE(X123," ",REPT(" ",60)),121,60)),".",MID(1/2,2,1))),""))</f>
        <v/>
      </c>
      <c r="AD123" s="50">
        <f>IF(Z123&lt;4,"",IFERROR(VALUE(SUBSTITUTE(TRIM(MID(SUBSTITUTE(X123," ",REPT(" ",60)),181,60)),".",MID(1/2,2,1))),""))</f>
        <v/>
      </c>
      <c r="AE123" s="50">
        <f>IF(Z123&lt;5,"",IFERROR(VALUE(SUBSTITUTE(TRIM(MID(SUBSTITUTE(X123," ",REPT(" ",60)),241,60)),".",MID(1/2,2,1))),""))</f>
        <v/>
      </c>
      <c r="AF123" s="50">
        <f>IF(Z123&lt;6,"",IFERROR(VALUE(SUBSTITUTE(TRIM(MID(SUBSTITUTE(X123," ",REPT(" ",60)),301,60)),".",MID(1/2,2,1))),""))</f>
        <v/>
      </c>
      <c r="AG123" s="50">
        <f>IFERROR(IF(Z123=2,AA123,IF(Z123=4,IF(AA123&lt;0,-1,1)*(ABS(AA123)+AB123/60),IF(Z123=6,IF(AA123&lt;0,-1,1)*(ABS(AA123)+AB123/60+AC123/3600),""))),"")</f>
        <v/>
      </c>
      <c r="AH123" s="50">
        <f>IFERROR(IF(Z123=2,AB123,IF(Z123=4,IF(AC123&lt;0,-1,1)*(ABS(AC123)+AD123/60),IF(Z123=6,IF(AD123&lt;0,-1,1)*(ABS(AD123)+AE123/60+AF123/3600),""))),"")</f>
        <v/>
      </c>
      <c r="AI123" s="50">
        <f>IF(W123,AH123,AG123)</f>
        <v/>
      </c>
      <c r="AJ123" s="50">
        <f>IF(W123,AG123,AH123)</f>
        <v/>
      </c>
      <c r="AK123" s="50">
        <f>IFERROR(IF(U123=0,AI123,U123*ABS(AI123)),"")</f>
        <v/>
      </c>
      <c r="AL123" s="50">
        <f>IFERROR(IF(V123=0,AJ123,V123*ABS(AJ123)),"")</f>
        <v/>
      </c>
      <c r="AM123" s="50">
        <f>IFERROR(AND(U123=0,V123=0,ABS(AK123)&gt;90,ABS(AK123)&lt;=180,ABS(AL123)&lt;=90),FALSE)</f>
        <v/>
      </c>
      <c r="AN123" s="50">
        <f>IF(AM123,AL123,AK123)</f>
        <v/>
      </c>
      <c r="AO123" s="50">
        <f>IF(AM123,AK123,AL123)</f>
        <v/>
      </c>
      <c r="AP123" s="50">
        <f>IF(R123="","",IF(Y123&lt;&gt;"","Contains words or symbols that aren't part of a coordinate.",IF(NOT(OR(Z123=2,Z123=4,Z123=6)),"Couldn't find a latitude and a longitude ("&amp;Z123&amp;IF(Z123=1," number"," numbers")&amp;" found).",IF(COUNT(AA123:AF123)&lt;&gt;Z123,"Some of the numbers couldn't be read.",IF(OR(AND(Z123=4,OR(AB123&lt;0,AB123&gt;=60,AD123&lt;0,AD123&gt;=60)),AND(Z123=6,OR(AB123&lt;0,AB123&gt;=60,AC123&lt;0,AC123&gt;=60,AE123&lt;0,AE123&gt;=60,AF123&lt;0,AF123&gt;=60))),"Minutes and seconds must be between 0 and 60.",IF(OR(ABS(AN123)&gt;90,ABS(AO123)&gt;180),"Out of range: latitude must be between -90 and 90, and longitude between -180 and 180.",""))))))</f>
        <v/>
      </c>
    </row>
    <row r="124">
      <c r="B124" s="44" t="n"/>
      <c r="C124" s="44" t="n"/>
      <c r="D124" s="45">
        <f>IF(R124="","",IF(AP124&lt;&gt;"","NOT VALID GPS COORDINATES",IF(O124="NO CONNECTION","NO CONNECTION",IF(E124="","NOT FOUND",IF(OR(AM124,AND(AN124=0,AO124=0)),"CONVERTED – PLEASE CHECK","CONVERTED")))))</f>
        <v/>
      </c>
      <c r="E124" s="45">
        <f>IF(OR(O124="",O124="NO CONNECTION"),"",IFERROR(_xlfn.FILTERXML(O124,"//local/territory")&amp;" "&amp;_xlfn.FILTERXML(O124,"//local/mapcode"),IFERROR(_xlfn.FILTERXML(O124,"//international/mapcode"),"")))</f>
        <v/>
      </c>
      <c r="F124" s="46">
        <f>IF(E124="","",IFERROR(_xlfn.FILTERXML(O124,"//local/territory"),""))</f>
        <v/>
      </c>
      <c r="G124" s="46">
        <f>IF(E124="","",IFERROR(_xlfn.FILTERXML(O124,"//local/mapcode"),""))</f>
        <v/>
      </c>
      <c r="H124" s="46">
        <f>IF(E124="","",IFERROR(_xlfn.FILTERXML(O124,"//international/mapcode"),""))</f>
        <v/>
      </c>
      <c r="I124" s="46">
        <f>IF(E124="","",IFERROR(HYPERLINK("https://www.mymapcodes.com/go/?t="&amp;IF(G124&lt;&gt;"",F124,"AAA")&amp;"&amp;ma="&amp;LEFT(IF(G124&lt;&gt;"",G124,H124),FIND(".",IF(G124&lt;&gt;"",G124,H124))-1)&amp;"&amp;mb="&amp;MID(IF(G124&lt;&gt;"",G124,H124),FIND(".",IF(G124&lt;&gt;"",G124,H124))+1,99),"Open on MyMapcodes →"),""))</f>
        <v/>
      </c>
      <c r="J124" s="47">
        <f>IF(OR(R124="",AP124&lt;&gt;""),"",ROUND(AN124,6))</f>
        <v/>
      </c>
      <c r="K124" s="47">
        <f>IF(OR(R124="",AP124&lt;&gt;""),"",ROUND(AO124,6))</f>
        <v/>
      </c>
      <c r="L124" s="48">
        <f>IF(R124="","",IF(AP124&lt;&gt;"",AP124,IF(O124="NO CONNECTION","Excel couldn't reach the mapcode service. Click the REFRESH RESULTS box just above the table.",IF(E124="","The mapcode service didn't return a mapcode for this point.",IF(AM124,"Latitude and longitude seemed to be the wrong way round, so they've been swapped. Please check.",IF(AND(AN124=0,AO124=0),"0, 0 is in the sea off West Africa. Please check this is the location you meant.",IF(W124,"Longitude came first, so the order has been switched.",IF(Z124=6,"Converted from degrees, minutes and seconds.",IF(Z124=4,"Converted from degrees and decimal minutes.","")))))))))</f>
        <v/>
      </c>
      <c r="N124" s="49">
        <f>IF(J124="","",MapcodeAPI&amp;"codes/"&amp;SUBSTITUTE(J124&amp;"",MID(1/2,2,1),".")&amp;","&amp;SUBSTITUTE(K124&amp;"",MID(1/2,2,1),"."))&amp;LEFT($B$13,0)</f>
        <v/>
      </c>
      <c r="O124" s="49">
        <f>IF(N124="","",IFERROR(_xlfn.WEBSERVICE(N124),IF(MapcodeAPIBackup="","NO CONNECTION",IFERROR(_xlfn.WEBSERVICE(MapcodeAPIBackup&amp;MID(N124,LEN(MapcodeAPI)+1,999)),"NO CONNECTION"))))</f>
        <v/>
      </c>
      <c r="P124" t="inlineStr">
        <is>
          <t xml:space="preserve"> </t>
        </is>
      </c>
      <c r="R124" s="50">
        <f>IFERROR(IF(AND(TRIM(B124&amp;"")="",TRIM(C124&amp;"")=""),"",TRIM(IF(ISNUMBER(B124),SUBSTITUTE(B124&amp;"",MID(1/2,2,1),"."),B124&amp;"")&amp;IF(TRIM(C124&amp;"")="",""," | "&amp;IF(ISNUMBER(C124),SUBSTITUTE(C124&amp;"",MID(1/2,2,1),"."),C124&amp;"")))),"(error value)")</f>
        <v/>
      </c>
      <c r="S124" s="50">
        <f>IF(R124="","","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"&amp;IFERROR(IF(AND(LEN(R124)-LEN(SUBSTITUTE(R124,"/",""))=1,ISNUMBER(FIND(" ",TRIM(LEFT(R124,FIND("/",R124)-1))))),LEFT(R124,FIND("/",R124)-1),R124),R124)&amp;" ")," "," "),"﻿"," "),"​"," "),"⁠"," ")," "," ")," "," "),CHAR(9)," "),CHAR(10)," "),CHAR(13)," "),"−","-"),"–","-"),"—","-"),"LATITUDE"," "),"LONGITUDE"," "),"COORDINATES"," "),"COORDS"," "),"NORTH"," N "),"SOUTH"," S "),"EAST"," E "),"WEST"," W "),"DEGREES"," "),"DEG"," "),"GPS"," "),"LONG"," "),"LNG"," "),"LON"," "),"LAT"," ")," AND "," "),"&amp;"," ")&amp;" ")</f>
        <v/>
      </c>
      <c r="T124" s="50">
        <f>IF(S124="","",IF(LEN(S124)-LEN(SUBSTITUTE(S124,".",""))&gt;0,SUBSTITUTE(S124,","," "),IF(LEN(S124)-LEN(SUBSTITUTE(S124,",",""))=3,SUBSTITUTE(SUBSTITUTE(S124,",",";",2),",","."),IF(LEN(S124)-LEN(SUBSTITUTE(S124,",",""))=2,SUBSTITUTE(S124,",","."),SUBSTITUTE(S124,","," ")))))</f>
        <v/>
      </c>
      <c r="U124" s="50">
        <f>IF(ISNUMBER(FIND("S",T124)),-1,IF(ISNUMBER(FIND("N",T124)),1,0))</f>
        <v/>
      </c>
      <c r="V124" s="50">
        <f>IF(ISNUMBER(FIND("W",T124)),-1,IF(ISNUMBER(FIND("E",T124)),1,0))</f>
        <v/>
      </c>
      <c r="W124" s="50">
        <f>AND(MIN(IFERROR(FIND("N",T124),999),IFERROR(FIND("S",T124),999))&lt;999,MIN(IFERROR(FIND("E",T124),999),IFERROR(FIND("W",T124),999))&lt;999,MIN(IFERROR(FIND("E",T124),999),IFERROR(FIND("W",T124),999))&lt;MIN(IFERROR(FIND("N",T124),999),IFERROR(FIND("S",T124),999)))</f>
        <v/>
      </c>
      <c r="X124" s="50">
        <f>IF(T124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124,"°"," "),"º"," "),"˚"," "),"'"," "),CHAR(34)," "),"′"," "),"’"," "),"‘"," "),"″"," "),"”"," "),"“"," "),"("," "),")"," "),"["," "),"]"," "),"{"," "),"}"," "),";"," "),"|"," "),"/"," "),"\"," "),":"," "),"="," "),"*"," "),","," "),"N"," "),"S"," "),"E"," "),"W"," "),"_"," ")))</f>
        <v/>
      </c>
      <c r="Y124" s="50">
        <f>IF(X124="","",SUBSTITUTE(SUBSTITUTE(SUBSTITUTE(SUBSTITUTE(SUBSTITUTE(SUBSTITUTE(SUBSTITUTE(SUBSTITUTE(SUBSTITUTE(SUBSTITUTE(SUBSTITUTE(SUBSTITUTE(SUBSTITUTE(X124,"0",""),"1",""),"2",""),"3",""),"4",""),"5",""),"6",""),"7",""),"8",""),"9",""),".",""),"-","")," ",""))</f>
        <v/>
      </c>
      <c r="Z124" s="50">
        <f>IF(X124="",0,LEN(X124)-LEN(SUBSTITUTE(X124," ",""))+1)</f>
        <v/>
      </c>
      <c r="AA124" s="50">
        <f>IF(Z124&lt;1,"",IFERROR(VALUE(SUBSTITUTE(TRIM(MID(SUBSTITUTE(X124," ",REPT(" ",60)),1,60)),".",MID(1/2,2,1))),""))</f>
        <v/>
      </c>
      <c r="AB124" s="50">
        <f>IF(Z124&lt;2,"",IFERROR(VALUE(SUBSTITUTE(TRIM(MID(SUBSTITUTE(X124," ",REPT(" ",60)),61,60)),".",MID(1/2,2,1))),""))</f>
        <v/>
      </c>
      <c r="AC124" s="50">
        <f>IF(Z124&lt;3,"",IFERROR(VALUE(SUBSTITUTE(TRIM(MID(SUBSTITUTE(X124," ",REPT(" ",60)),121,60)),".",MID(1/2,2,1))),""))</f>
        <v/>
      </c>
      <c r="AD124" s="50">
        <f>IF(Z124&lt;4,"",IFERROR(VALUE(SUBSTITUTE(TRIM(MID(SUBSTITUTE(X124," ",REPT(" ",60)),181,60)),".",MID(1/2,2,1))),""))</f>
        <v/>
      </c>
      <c r="AE124" s="50">
        <f>IF(Z124&lt;5,"",IFERROR(VALUE(SUBSTITUTE(TRIM(MID(SUBSTITUTE(X124," ",REPT(" ",60)),241,60)),".",MID(1/2,2,1))),""))</f>
        <v/>
      </c>
      <c r="AF124" s="50">
        <f>IF(Z124&lt;6,"",IFERROR(VALUE(SUBSTITUTE(TRIM(MID(SUBSTITUTE(X124," ",REPT(" ",60)),301,60)),".",MID(1/2,2,1))),""))</f>
        <v/>
      </c>
      <c r="AG124" s="50">
        <f>IFERROR(IF(Z124=2,AA124,IF(Z124=4,IF(AA124&lt;0,-1,1)*(ABS(AA124)+AB124/60),IF(Z124=6,IF(AA124&lt;0,-1,1)*(ABS(AA124)+AB124/60+AC124/3600),""))),"")</f>
        <v/>
      </c>
      <c r="AH124" s="50">
        <f>IFERROR(IF(Z124=2,AB124,IF(Z124=4,IF(AC124&lt;0,-1,1)*(ABS(AC124)+AD124/60),IF(Z124=6,IF(AD124&lt;0,-1,1)*(ABS(AD124)+AE124/60+AF124/3600),""))),"")</f>
        <v/>
      </c>
      <c r="AI124" s="50">
        <f>IF(W124,AH124,AG124)</f>
        <v/>
      </c>
      <c r="AJ124" s="50">
        <f>IF(W124,AG124,AH124)</f>
        <v/>
      </c>
      <c r="AK124" s="50">
        <f>IFERROR(IF(U124=0,AI124,U124*ABS(AI124)),"")</f>
        <v/>
      </c>
      <c r="AL124" s="50">
        <f>IFERROR(IF(V124=0,AJ124,V124*ABS(AJ124)),"")</f>
        <v/>
      </c>
      <c r="AM124" s="50">
        <f>IFERROR(AND(U124=0,V124=0,ABS(AK124)&gt;90,ABS(AK124)&lt;=180,ABS(AL124)&lt;=90),FALSE)</f>
        <v/>
      </c>
      <c r="AN124" s="50">
        <f>IF(AM124,AL124,AK124)</f>
        <v/>
      </c>
      <c r="AO124" s="50">
        <f>IF(AM124,AK124,AL124)</f>
        <v/>
      </c>
      <c r="AP124" s="50">
        <f>IF(R124="","",IF(Y124&lt;&gt;"","Contains words or symbols that aren't part of a coordinate.",IF(NOT(OR(Z124=2,Z124=4,Z124=6)),"Couldn't find a latitude and a longitude ("&amp;Z124&amp;IF(Z124=1," number"," numbers")&amp;" found).",IF(COUNT(AA124:AF124)&lt;&gt;Z124,"Some of the numbers couldn't be read.",IF(OR(AND(Z124=4,OR(AB124&lt;0,AB124&gt;=60,AD124&lt;0,AD124&gt;=60)),AND(Z124=6,OR(AB124&lt;0,AB124&gt;=60,AC124&lt;0,AC124&gt;=60,AE124&lt;0,AE124&gt;=60,AF124&lt;0,AF124&gt;=60))),"Minutes and seconds must be between 0 and 60.",IF(OR(ABS(AN124)&gt;90,ABS(AO124)&gt;180),"Out of range: latitude must be between -90 and 90, and longitude between -180 and 180.",""))))))</f>
        <v/>
      </c>
    </row>
    <row r="125">
      <c r="B125" s="44" t="n"/>
      <c r="C125" s="44" t="n"/>
      <c r="D125" s="45">
        <f>IF(R125="","",IF(AP125&lt;&gt;"","NOT VALID GPS COORDINATES",IF(O125="NO CONNECTION","NO CONNECTION",IF(E125="","NOT FOUND",IF(OR(AM125,AND(AN125=0,AO125=0)),"CONVERTED – PLEASE CHECK","CONVERTED")))))</f>
        <v/>
      </c>
      <c r="E125" s="45">
        <f>IF(OR(O125="",O125="NO CONNECTION"),"",IFERROR(_xlfn.FILTERXML(O125,"//local/territory")&amp;" "&amp;_xlfn.FILTERXML(O125,"//local/mapcode"),IFERROR(_xlfn.FILTERXML(O125,"//international/mapcode"),"")))</f>
        <v/>
      </c>
      <c r="F125" s="46">
        <f>IF(E125="","",IFERROR(_xlfn.FILTERXML(O125,"//local/territory"),""))</f>
        <v/>
      </c>
      <c r="G125" s="46">
        <f>IF(E125="","",IFERROR(_xlfn.FILTERXML(O125,"//local/mapcode"),""))</f>
        <v/>
      </c>
      <c r="H125" s="46">
        <f>IF(E125="","",IFERROR(_xlfn.FILTERXML(O125,"//international/mapcode"),""))</f>
        <v/>
      </c>
      <c r="I125" s="46">
        <f>IF(E125="","",IFERROR(HYPERLINK("https://www.mymapcodes.com/go/?t="&amp;IF(G125&lt;&gt;"",F125,"AAA")&amp;"&amp;ma="&amp;LEFT(IF(G125&lt;&gt;"",G125,H125),FIND(".",IF(G125&lt;&gt;"",G125,H125))-1)&amp;"&amp;mb="&amp;MID(IF(G125&lt;&gt;"",G125,H125),FIND(".",IF(G125&lt;&gt;"",G125,H125))+1,99),"Open on MyMapcodes →"),""))</f>
        <v/>
      </c>
      <c r="J125" s="47">
        <f>IF(OR(R125="",AP125&lt;&gt;""),"",ROUND(AN125,6))</f>
        <v/>
      </c>
      <c r="K125" s="47">
        <f>IF(OR(R125="",AP125&lt;&gt;""),"",ROUND(AO125,6))</f>
        <v/>
      </c>
      <c r="L125" s="48">
        <f>IF(R125="","",IF(AP125&lt;&gt;"",AP125,IF(O125="NO CONNECTION","Excel couldn't reach the mapcode service. Click the REFRESH RESULTS box just above the table.",IF(E125="","The mapcode service didn't return a mapcode for this point.",IF(AM125,"Latitude and longitude seemed to be the wrong way round, so they've been swapped. Please check.",IF(AND(AN125=0,AO125=0),"0, 0 is in the sea off West Africa. Please check this is the location you meant.",IF(W125,"Longitude came first, so the order has been switched.",IF(Z125=6,"Converted from degrees, minutes and seconds.",IF(Z125=4,"Converted from degrees and decimal minutes.","")))))))))</f>
        <v/>
      </c>
      <c r="N125" s="49">
        <f>IF(J125="","",MapcodeAPI&amp;"codes/"&amp;SUBSTITUTE(J125&amp;"",MID(1/2,2,1),".")&amp;","&amp;SUBSTITUTE(K125&amp;"",MID(1/2,2,1),"."))&amp;LEFT($B$13,0)</f>
        <v/>
      </c>
      <c r="O125" s="49">
        <f>IF(N125="","",IFERROR(_xlfn.WEBSERVICE(N125),IF(MapcodeAPIBackup="","NO CONNECTION",IFERROR(_xlfn.WEBSERVICE(MapcodeAPIBackup&amp;MID(N125,LEN(MapcodeAPI)+1,999)),"NO CONNECTION"))))</f>
        <v/>
      </c>
      <c r="P125" t="inlineStr">
        <is>
          <t xml:space="preserve"> </t>
        </is>
      </c>
      <c r="R125" s="50">
        <f>IFERROR(IF(AND(TRIM(B125&amp;"")="",TRIM(C125&amp;"")=""),"",TRIM(IF(ISNUMBER(B125),SUBSTITUTE(B125&amp;"",MID(1/2,2,1),"."),B125&amp;"")&amp;IF(TRIM(C125&amp;"")="",""," | "&amp;IF(ISNUMBER(C125),SUBSTITUTE(C125&amp;"",MID(1/2,2,1),"."),C125&amp;"")))),"(error value)")</f>
        <v/>
      </c>
      <c r="S125" s="50">
        <f>IF(R125="","","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"&amp;IFERROR(IF(AND(LEN(R125)-LEN(SUBSTITUTE(R125,"/",""))=1,ISNUMBER(FIND(" ",TRIM(LEFT(R125,FIND("/",R125)-1))))),LEFT(R125,FIND("/",R125)-1),R125),R125)&amp;" ")," "," "),"﻿"," "),"​"," "),"⁠"," ")," "," ")," "," "),CHAR(9)," "),CHAR(10)," "),CHAR(13)," "),"−","-"),"–","-"),"—","-"),"LATITUDE"," "),"LONGITUDE"," "),"COORDINATES"," "),"COORDS"," "),"NORTH"," N "),"SOUTH"," S "),"EAST"," E "),"WEST"," W "),"DEGREES"," "),"DEG"," "),"GPS"," "),"LONG"," "),"LNG"," "),"LON"," "),"LAT"," ")," AND "," "),"&amp;"," ")&amp;" ")</f>
        <v/>
      </c>
      <c r="T125" s="50">
        <f>IF(S125="","",IF(LEN(S125)-LEN(SUBSTITUTE(S125,".",""))&gt;0,SUBSTITUTE(S125,","," "),IF(LEN(S125)-LEN(SUBSTITUTE(S125,",",""))=3,SUBSTITUTE(SUBSTITUTE(S125,",",";",2),",","."),IF(LEN(S125)-LEN(SUBSTITUTE(S125,",",""))=2,SUBSTITUTE(S125,",","."),SUBSTITUTE(S125,","," ")))))</f>
        <v/>
      </c>
      <c r="U125" s="50">
        <f>IF(ISNUMBER(FIND("S",T125)),-1,IF(ISNUMBER(FIND("N",T125)),1,0))</f>
        <v/>
      </c>
      <c r="V125" s="50">
        <f>IF(ISNUMBER(FIND("W",T125)),-1,IF(ISNUMBER(FIND("E",T125)),1,0))</f>
        <v/>
      </c>
      <c r="W125" s="50">
        <f>AND(MIN(IFERROR(FIND("N",T125),999),IFERROR(FIND("S",T125),999))&lt;999,MIN(IFERROR(FIND("E",T125),999),IFERROR(FIND("W",T125),999))&lt;999,MIN(IFERROR(FIND("E",T125),999),IFERROR(FIND("W",T125),999))&lt;MIN(IFERROR(FIND("N",T125),999),IFERROR(FIND("S",T125),999)))</f>
        <v/>
      </c>
      <c r="X125" s="50">
        <f>IF(T125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125,"°"," "),"º"," "),"˚"," "),"'"," "),CHAR(34)," "),"′"," "),"’"," "),"‘"," "),"″"," "),"”"," "),"“"," "),"("," "),")"," "),"["," "),"]"," "),"{"," "),"}"," "),";"," "),"|"," "),"/"," "),"\"," "),":"," "),"="," "),"*"," "),","," "),"N"," "),"S"," "),"E"," "),"W"," "),"_"," ")))</f>
        <v/>
      </c>
      <c r="Y125" s="50">
        <f>IF(X125="","",SUBSTITUTE(SUBSTITUTE(SUBSTITUTE(SUBSTITUTE(SUBSTITUTE(SUBSTITUTE(SUBSTITUTE(SUBSTITUTE(SUBSTITUTE(SUBSTITUTE(SUBSTITUTE(SUBSTITUTE(SUBSTITUTE(X125,"0",""),"1",""),"2",""),"3",""),"4",""),"5",""),"6",""),"7",""),"8",""),"9",""),".",""),"-","")," ",""))</f>
        <v/>
      </c>
      <c r="Z125" s="50">
        <f>IF(X125="",0,LEN(X125)-LEN(SUBSTITUTE(X125," ",""))+1)</f>
        <v/>
      </c>
      <c r="AA125" s="50">
        <f>IF(Z125&lt;1,"",IFERROR(VALUE(SUBSTITUTE(TRIM(MID(SUBSTITUTE(X125," ",REPT(" ",60)),1,60)),".",MID(1/2,2,1))),""))</f>
        <v/>
      </c>
      <c r="AB125" s="50">
        <f>IF(Z125&lt;2,"",IFERROR(VALUE(SUBSTITUTE(TRIM(MID(SUBSTITUTE(X125," ",REPT(" ",60)),61,60)),".",MID(1/2,2,1))),""))</f>
        <v/>
      </c>
      <c r="AC125" s="50">
        <f>IF(Z125&lt;3,"",IFERROR(VALUE(SUBSTITUTE(TRIM(MID(SUBSTITUTE(X125," ",REPT(" ",60)),121,60)),".",MID(1/2,2,1))),""))</f>
        <v/>
      </c>
      <c r="AD125" s="50">
        <f>IF(Z125&lt;4,"",IFERROR(VALUE(SUBSTITUTE(TRIM(MID(SUBSTITUTE(X125," ",REPT(" ",60)),181,60)),".",MID(1/2,2,1))),""))</f>
        <v/>
      </c>
      <c r="AE125" s="50">
        <f>IF(Z125&lt;5,"",IFERROR(VALUE(SUBSTITUTE(TRIM(MID(SUBSTITUTE(X125," ",REPT(" ",60)),241,60)),".",MID(1/2,2,1))),""))</f>
        <v/>
      </c>
      <c r="AF125" s="50">
        <f>IF(Z125&lt;6,"",IFERROR(VALUE(SUBSTITUTE(TRIM(MID(SUBSTITUTE(X125," ",REPT(" ",60)),301,60)),".",MID(1/2,2,1))),""))</f>
        <v/>
      </c>
      <c r="AG125" s="50">
        <f>IFERROR(IF(Z125=2,AA125,IF(Z125=4,IF(AA125&lt;0,-1,1)*(ABS(AA125)+AB125/60),IF(Z125=6,IF(AA125&lt;0,-1,1)*(ABS(AA125)+AB125/60+AC125/3600),""))),"")</f>
        <v/>
      </c>
      <c r="AH125" s="50">
        <f>IFERROR(IF(Z125=2,AB125,IF(Z125=4,IF(AC125&lt;0,-1,1)*(ABS(AC125)+AD125/60),IF(Z125=6,IF(AD125&lt;0,-1,1)*(ABS(AD125)+AE125/60+AF125/3600),""))),"")</f>
        <v/>
      </c>
      <c r="AI125" s="50">
        <f>IF(W125,AH125,AG125)</f>
        <v/>
      </c>
      <c r="AJ125" s="50">
        <f>IF(W125,AG125,AH125)</f>
        <v/>
      </c>
      <c r="AK125" s="50">
        <f>IFERROR(IF(U125=0,AI125,U125*ABS(AI125)),"")</f>
        <v/>
      </c>
      <c r="AL125" s="50">
        <f>IFERROR(IF(V125=0,AJ125,V125*ABS(AJ125)),"")</f>
        <v/>
      </c>
      <c r="AM125" s="50">
        <f>IFERROR(AND(U125=0,V125=0,ABS(AK125)&gt;90,ABS(AK125)&lt;=180,ABS(AL125)&lt;=90),FALSE)</f>
        <v/>
      </c>
      <c r="AN125" s="50">
        <f>IF(AM125,AL125,AK125)</f>
        <v/>
      </c>
      <c r="AO125" s="50">
        <f>IF(AM125,AK125,AL125)</f>
        <v/>
      </c>
      <c r="AP125" s="50">
        <f>IF(R125="","",IF(Y125&lt;&gt;"","Contains words or symbols that aren't part of a coordinate.",IF(NOT(OR(Z125=2,Z125=4,Z125=6)),"Couldn't find a latitude and a longitude ("&amp;Z125&amp;IF(Z125=1," number"," numbers")&amp;" found).",IF(COUNT(AA125:AF125)&lt;&gt;Z125,"Some of the numbers couldn't be read.",IF(OR(AND(Z125=4,OR(AB125&lt;0,AB125&gt;=60,AD125&lt;0,AD125&gt;=60)),AND(Z125=6,OR(AB125&lt;0,AB125&gt;=60,AC125&lt;0,AC125&gt;=60,AE125&lt;0,AE125&gt;=60,AF125&lt;0,AF125&gt;=60))),"Minutes and seconds must be between 0 and 60.",IF(OR(ABS(AN125)&gt;90,ABS(AO125)&gt;180),"Out of range: latitude must be between -90 and 90, and longitude between -180 and 180.",""))))))</f>
        <v/>
      </c>
    </row>
    <row r="126">
      <c r="B126" s="44" t="n"/>
      <c r="C126" s="44" t="n"/>
      <c r="D126" s="45">
        <f>IF(R126="","",IF(AP126&lt;&gt;"","NOT VALID GPS COORDINATES",IF(O126="NO CONNECTION","NO CONNECTION",IF(E126="","NOT FOUND",IF(OR(AM126,AND(AN126=0,AO126=0)),"CONVERTED – PLEASE CHECK","CONVERTED")))))</f>
        <v/>
      </c>
      <c r="E126" s="45">
        <f>IF(OR(O126="",O126="NO CONNECTION"),"",IFERROR(_xlfn.FILTERXML(O126,"//local/territory")&amp;" "&amp;_xlfn.FILTERXML(O126,"//local/mapcode"),IFERROR(_xlfn.FILTERXML(O126,"//international/mapcode"),"")))</f>
        <v/>
      </c>
      <c r="F126" s="46">
        <f>IF(E126="","",IFERROR(_xlfn.FILTERXML(O126,"//local/territory"),""))</f>
        <v/>
      </c>
      <c r="G126" s="46">
        <f>IF(E126="","",IFERROR(_xlfn.FILTERXML(O126,"//local/mapcode"),""))</f>
        <v/>
      </c>
      <c r="H126" s="46">
        <f>IF(E126="","",IFERROR(_xlfn.FILTERXML(O126,"//international/mapcode"),""))</f>
        <v/>
      </c>
      <c r="I126" s="46">
        <f>IF(E126="","",IFERROR(HYPERLINK("https://www.mymapcodes.com/go/?t="&amp;IF(G126&lt;&gt;"",F126,"AAA")&amp;"&amp;ma="&amp;LEFT(IF(G126&lt;&gt;"",G126,H126),FIND(".",IF(G126&lt;&gt;"",G126,H126))-1)&amp;"&amp;mb="&amp;MID(IF(G126&lt;&gt;"",G126,H126),FIND(".",IF(G126&lt;&gt;"",G126,H126))+1,99),"Open on MyMapcodes →"),""))</f>
        <v/>
      </c>
      <c r="J126" s="47">
        <f>IF(OR(R126="",AP126&lt;&gt;""),"",ROUND(AN126,6))</f>
        <v/>
      </c>
      <c r="K126" s="47">
        <f>IF(OR(R126="",AP126&lt;&gt;""),"",ROUND(AO126,6))</f>
        <v/>
      </c>
      <c r="L126" s="48">
        <f>IF(R126="","",IF(AP126&lt;&gt;"",AP126,IF(O126="NO CONNECTION","Excel couldn't reach the mapcode service. Click the REFRESH RESULTS box just above the table.",IF(E126="","The mapcode service didn't return a mapcode for this point.",IF(AM126,"Latitude and longitude seemed to be the wrong way round, so they've been swapped. Please check.",IF(AND(AN126=0,AO126=0),"0, 0 is in the sea off West Africa. Please check this is the location you meant.",IF(W126,"Longitude came first, so the order has been switched.",IF(Z126=6,"Converted from degrees, minutes and seconds.",IF(Z126=4,"Converted from degrees and decimal minutes.","")))))))))</f>
        <v/>
      </c>
      <c r="N126" s="49">
        <f>IF(J126="","",MapcodeAPI&amp;"codes/"&amp;SUBSTITUTE(J126&amp;"",MID(1/2,2,1),".")&amp;","&amp;SUBSTITUTE(K126&amp;"",MID(1/2,2,1),"."))&amp;LEFT($B$13,0)</f>
        <v/>
      </c>
      <c r="O126" s="49">
        <f>IF(N126="","",IFERROR(_xlfn.WEBSERVICE(N126),IF(MapcodeAPIBackup="","NO CONNECTION",IFERROR(_xlfn.WEBSERVICE(MapcodeAPIBackup&amp;MID(N126,LEN(MapcodeAPI)+1,999)),"NO CONNECTION"))))</f>
        <v/>
      </c>
      <c r="P126" t="inlineStr">
        <is>
          <t xml:space="preserve"> </t>
        </is>
      </c>
      <c r="R126" s="50">
        <f>IFERROR(IF(AND(TRIM(B126&amp;"")="",TRIM(C126&amp;"")=""),"",TRIM(IF(ISNUMBER(B126),SUBSTITUTE(B126&amp;"",MID(1/2,2,1),"."),B126&amp;"")&amp;IF(TRIM(C126&amp;"")="",""," | "&amp;IF(ISNUMBER(C126),SUBSTITUTE(C126&amp;"",MID(1/2,2,1),"."),C126&amp;"")))),"(error value)")</f>
        <v/>
      </c>
      <c r="S126" s="50">
        <f>IF(R126="","","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"&amp;IFERROR(IF(AND(LEN(R126)-LEN(SUBSTITUTE(R126,"/",""))=1,ISNUMBER(FIND(" ",TRIM(LEFT(R126,FIND("/",R126)-1))))),LEFT(R126,FIND("/",R126)-1),R126),R126)&amp;" ")," "," "),"﻿"," "),"​"," "),"⁠"," ")," "," ")," "," "),CHAR(9)," "),CHAR(10)," "),CHAR(13)," "),"−","-"),"–","-"),"—","-"),"LATITUDE"," "),"LONGITUDE"," "),"COORDINATES"," "),"COORDS"," "),"NORTH"," N "),"SOUTH"," S "),"EAST"," E "),"WEST"," W "),"DEGREES"," "),"DEG"," "),"GPS"," "),"LONG"," "),"LNG"," "),"LON"," "),"LAT"," ")," AND "," "),"&amp;"," ")&amp;" ")</f>
        <v/>
      </c>
      <c r="T126" s="50">
        <f>IF(S126="","",IF(LEN(S126)-LEN(SUBSTITUTE(S126,".",""))&gt;0,SUBSTITUTE(S126,","," "),IF(LEN(S126)-LEN(SUBSTITUTE(S126,",",""))=3,SUBSTITUTE(SUBSTITUTE(S126,",",";",2),",","."),IF(LEN(S126)-LEN(SUBSTITUTE(S126,",",""))=2,SUBSTITUTE(S126,",","."),SUBSTITUTE(S126,","," ")))))</f>
        <v/>
      </c>
      <c r="U126" s="50">
        <f>IF(ISNUMBER(FIND("S",T126)),-1,IF(ISNUMBER(FIND("N",T126)),1,0))</f>
        <v/>
      </c>
      <c r="V126" s="50">
        <f>IF(ISNUMBER(FIND("W",T126)),-1,IF(ISNUMBER(FIND("E",T126)),1,0))</f>
        <v/>
      </c>
      <c r="W126" s="50">
        <f>AND(MIN(IFERROR(FIND("N",T126),999),IFERROR(FIND("S",T126),999))&lt;999,MIN(IFERROR(FIND("E",T126),999),IFERROR(FIND("W",T126),999))&lt;999,MIN(IFERROR(FIND("E",T126),999),IFERROR(FIND("W",T126),999))&lt;MIN(IFERROR(FIND("N",T126),999),IFERROR(FIND("S",T126),999)))</f>
        <v/>
      </c>
      <c r="X126" s="50">
        <f>IF(T126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126,"°"," "),"º"," "),"˚"," "),"'"," "),CHAR(34)," "),"′"," "),"’"," "),"‘"," "),"″"," "),"”"," "),"“"," "),"("," "),")"," "),"["," "),"]"," "),"{"," "),"}"," "),";"," "),"|"," "),"/"," "),"\"," "),":"," "),"="," "),"*"," "),","," "),"N"," "),"S"," "),"E"," "),"W"," "),"_"," ")))</f>
        <v/>
      </c>
      <c r="Y126" s="50">
        <f>IF(X126="","",SUBSTITUTE(SUBSTITUTE(SUBSTITUTE(SUBSTITUTE(SUBSTITUTE(SUBSTITUTE(SUBSTITUTE(SUBSTITUTE(SUBSTITUTE(SUBSTITUTE(SUBSTITUTE(SUBSTITUTE(SUBSTITUTE(X126,"0",""),"1",""),"2",""),"3",""),"4",""),"5",""),"6",""),"7",""),"8",""),"9",""),".",""),"-","")," ",""))</f>
        <v/>
      </c>
      <c r="Z126" s="50">
        <f>IF(X126="",0,LEN(X126)-LEN(SUBSTITUTE(X126," ",""))+1)</f>
        <v/>
      </c>
      <c r="AA126" s="50">
        <f>IF(Z126&lt;1,"",IFERROR(VALUE(SUBSTITUTE(TRIM(MID(SUBSTITUTE(X126," ",REPT(" ",60)),1,60)),".",MID(1/2,2,1))),""))</f>
        <v/>
      </c>
      <c r="AB126" s="50">
        <f>IF(Z126&lt;2,"",IFERROR(VALUE(SUBSTITUTE(TRIM(MID(SUBSTITUTE(X126," ",REPT(" ",60)),61,60)),".",MID(1/2,2,1))),""))</f>
        <v/>
      </c>
      <c r="AC126" s="50">
        <f>IF(Z126&lt;3,"",IFERROR(VALUE(SUBSTITUTE(TRIM(MID(SUBSTITUTE(X126," ",REPT(" ",60)),121,60)),".",MID(1/2,2,1))),""))</f>
        <v/>
      </c>
      <c r="AD126" s="50">
        <f>IF(Z126&lt;4,"",IFERROR(VALUE(SUBSTITUTE(TRIM(MID(SUBSTITUTE(X126," ",REPT(" ",60)),181,60)),".",MID(1/2,2,1))),""))</f>
        <v/>
      </c>
      <c r="AE126" s="50">
        <f>IF(Z126&lt;5,"",IFERROR(VALUE(SUBSTITUTE(TRIM(MID(SUBSTITUTE(X126," ",REPT(" ",60)),241,60)),".",MID(1/2,2,1))),""))</f>
        <v/>
      </c>
      <c r="AF126" s="50">
        <f>IF(Z126&lt;6,"",IFERROR(VALUE(SUBSTITUTE(TRIM(MID(SUBSTITUTE(X126," ",REPT(" ",60)),301,60)),".",MID(1/2,2,1))),""))</f>
        <v/>
      </c>
      <c r="AG126" s="50">
        <f>IFERROR(IF(Z126=2,AA126,IF(Z126=4,IF(AA126&lt;0,-1,1)*(ABS(AA126)+AB126/60),IF(Z126=6,IF(AA126&lt;0,-1,1)*(ABS(AA126)+AB126/60+AC126/3600),""))),"")</f>
        <v/>
      </c>
      <c r="AH126" s="50">
        <f>IFERROR(IF(Z126=2,AB126,IF(Z126=4,IF(AC126&lt;0,-1,1)*(ABS(AC126)+AD126/60),IF(Z126=6,IF(AD126&lt;0,-1,1)*(ABS(AD126)+AE126/60+AF126/3600),""))),"")</f>
        <v/>
      </c>
      <c r="AI126" s="50">
        <f>IF(W126,AH126,AG126)</f>
        <v/>
      </c>
      <c r="AJ126" s="50">
        <f>IF(W126,AG126,AH126)</f>
        <v/>
      </c>
      <c r="AK126" s="50">
        <f>IFERROR(IF(U126=0,AI126,U126*ABS(AI126)),"")</f>
        <v/>
      </c>
      <c r="AL126" s="50">
        <f>IFERROR(IF(V126=0,AJ126,V126*ABS(AJ126)),"")</f>
        <v/>
      </c>
      <c r="AM126" s="50">
        <f>IFERROR(AND(U126=0,V126=0,ABS(AK126)&gt;90,ABS(AK126)&lt;=180,ABS(AL126)&lt;=90),FALSE)</f>
        <v/>
      </c>
      <c r="AN126" s="50">
        <f>IF(AM126,AL126,AK126)</f>
        <v/>
      </c>
      <c r="AO126" s="50">
        <f>IF(AM126,AK126,AL126)</f>
        <v/>
      </c>
      <c r="AP126" s="50">
        <f>IF(R126="","",IF(Y126&lt;&gt;"","Contains words or symbols that aren't part of a coordinate.",IF(NOT(OR(Z126=2,Z126=4,Z126=6)),"Couldn't find a latitude and a longitude ("&amp;Z126&amp;IF(Z126=1," number"," numbers")&amp;" found).",IF(COUNT(AA126:AF126)&lt;&gt;Z126,"Some of the numbers couldn't be read.",IF(OR(AND(Z126=4,OR(AB126&lt;0,AB126&gt;=60,AD126&lt;0,AD126&gt;=60)),AND(Z126=6,OR(AB126&lt;0,AB126&gt;=60,AC126&lt;0,AC126&gt;=60,AE126&lt;0,AE126&gt;=60,AF126&lt;0,AF126&gt;=60))),"Minutes and seconds must be between 0 and 60.",IF(OR(ABS(AN126)&gt;90,ABS(AO126)&gt;180),"Out of range: latitude must be between -90 and 90, and longitude between -180 and 180.",""))))))</f>
        <v/>
      </c>
    </row>
    <row r="127">
      <c r="B127" s="44" t="n"/>
      <c r="C127" s="44" t="n"/>
      <c r="D127" s="45">
        <f>IF(R127="","",IF(AP127&lt;&gt;"","NOT VALID GPS COORDINATES",IF(O127="NO CONNECTION","NO CONNECTION",IF(E127="","NOT FOUND",IF(OR(AM127,AND(AN127=0,AO127=0)),"CONVERTED – PLEASE CHECK","CONVERTED")))))</f>
        <v/>
      </c>
      <c r="E127" s="45">
        <f>IF(OR(O127="",O127="NO CONNECTION"),"",IFERROR(_xlfn.FILTERXML(O127,"//local/territory")&amp;" "&amp;_xlfn.FILTERXML(O127,"//local/mapcode"),IFERROR(_xlfn.FILTERXML(O127,"//international/mapcode"),"")))</f>
        <v/>
      </c>
      <c r="F127" s="46">
        <f>IF(E127="","",IFERROR(_xlfn.FILTERXML(O127,"//local/territory"),""))</f>
        <v/>
      </c>
      <c r="G127" s="46">
        <f>IF(E127="","",IFERROR(_xlfn.FILTERXML(O127,"//local/mapcode"),""))</f>
        <v/>
      </c>
      <c r="H127" s="46">
        <f>IF(E127="","",IFERROR(_xlfn.FILTERXML(O127,"//international/mapcode"),""))</f>
        <v/>
      </c>
      <c r="I127" s="46">
        <f>IF(E127="","",IFERROR(HYPERLINK("https://www.mymapcodes.com/go/?t="&amp;IF(G127&lt;&gt;"",F127,"AAA")&amp;"&amp;ma="&amp;LEFT(IF(G127&lt;&gt;"",G127,H127),FIND(".",IF(G127&lt;&gt;"",G127,H127))-1)&amp;"&amp;mb="&amp;MID(IF(G127&lt;&gt;"",G127,H127),FIND(".",IF(G127&lt;&gt;"",G127,H127))+1,99),"Open on MyMapcodes →"),""))</f>
        <v/>
      </c>
      <c r="J127" s="47">
        <f>IF(OR(R127="",AP127&lt;&gt;""),"",ROUND(AN127,6))</f>
        <v/>
      </c>
      <c r="K127" s="47">
        <f>IF(OR(R127="",AP127&lt;&gt;""),"",ROUND(AO127,6))</f>
        <v/>
      </c>
      <c r="L127" s="48">
        <f>IF(R127="","",IF(AP127&lt;&gt;"",AP127,IF(O127="NO CONNECTION","Excel couldn't reach the mapcode service. Click the REFRESH RESULTS box just above the table.",IF(E127="","The mapcode service didn't return a mapcode for this point.",IF(AM127,"Latitude and longitude seemed to be the wrong way round, so they've been swapped. Please check.",IF(AND(AN127=0,AO127=0),"0, 0 is in the sea off West Africa. Please check this is the location you meant.",IF(W127,"Longitude came first, so the order has been switched.",IF(Z127=6,"Converted from degrees, minutes and seconds.",IF(Z127=4,"Converted from degrees and decimal minutes.","")))))))))</f>
        <v/>
      </c>
      <c r="N127" s="49">
        <f>IF(J127="","",MapcodeAPI&amp;"codes/"&amp;SUBSTITUTE(J127&amp;"",MID(1/2,2,1),".")&amp;","&amp;SUBSTITUTE(K127&amp;"",MID(1/2,2,1),"."))&amp;LEFT($B$13,0)</f>
        <v/>
      </c>
      <c r="O127" s="49">
        <f>IF(N127="","",IFERROR(_xlfn.WEBSERVICE(N127),IF(MapcodeAPIBackup="","NO CONNECTION",IFERROR(_xlfn.WEBSERVICE(MapcodeAPIBackup&amp;MID(N127,LEN(MapcodeAPI)+1,999)),"NO CONNECTION"))))</f>
        <v/>
      </c>
      <c r="P127" t="inlineStr">
        <is>
          <t xml:space="preserve"> </t>
        </is>
      </c>
      <c r="R127" s="50">
        <f>IFERROR(IF(AND(TRIM(B127&amp;"")="",TRIM(C127&amp;"")=""),"",TRIM(IF(ISNUMBER(B127),SUBSTITUTE(B127&amp;"",MID(1/2,2,1),"."),B127&amp;"")&amp;IF(TRIM(C127&amp;"")="",""," | "&amp;IF(ISNUMBER(C127),SUBSTITUTE(C127&amp;"",MID(1/2,2,1),"."),C127&amp;"")))),"(error value)")</f>
        <v/>
      </c>
      <c r="S127" s="50">
        <f>IF(R127="","","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"&amp;IFERROR(IF(AND(LEN(R127)-LEN(SUBSTITUTE(R127,"/",""))=1,ISNUMBER(FIND(" ",TRIM(LEFT(R127,FIND("/",R127)-1))))),LEFT(R127,FIND("/",R127)-1),R127),R127)&amp;" ")," "," "),"﻿"," "),"​"," "),"⁠"," ")," "," ")," "," "),CHAR(9)," "),CHAR(10)," "),CHAR(13)," "),"−","-"),"–","-"),"—","-"),"LATITUDE"," "),"LONGITUDE"," "),"COORDINATES"," "),"COORDS"," "),"NORTH"," N "),"SOUTH"," S "),"EAST"," E "),"WEST"," W "),"DEGREES"," "),"DEG"," "),"GPS"," "),"LONG"," "),"LNG"," "),"LON"," "),"LAT"," ")," AND "," "),"&amp;"," ")&amp;" ")</f>
        <v/>
      </c>
      <c r="T127" s="50">
        <f>IF(S127="","",IF(LEN(S127)-LEN(SUBSTITUTE(S127,".",""))&gt;0,SUBSTITUTE(S127,","," "),IF(LEN(S127)-LEN(SUBSTITUTE(S127,",",""))=3,SUBSTITUTE(SUBSTITUTE(S127,",",";",2),",","."),IF(LEN(S127)-LEN(SUBSTITUTE(S127,",",""))=2,SUBSTITUTE(S127,",","."),SUBSTITUTE(S127,","," ")))))</f>
        <v/>
      </c>
      <c r="U127" s="50">
        <f>IF(ISNUMBER(FIND("S",T127)),-1,IF(ISNUMBER(FIND("N",T127)),1,0))</f>
        <v/>
      </c>
      <c r="V127" s="50">
        <f>IF(ISNUMBER(FIND("W",T127)),-1,IF(ISNUMBER(FIND("E",T127)),1,0))</f>
        <v/>
      </c>
      <c r="W127" s="50">
        <f>AND(MIN(IFERROR(FIND("N",T127),999),IFERROR(FIND("S",T127),999))&lt;999,MIN(IFERROR(FIND("E",T127),999),IFERROR(FIND("W",T127),999))&lt;999,MIN(IFERROR(FIND("E",T127),999),IFERROR(FIND("W",T127),999))&lt;MIN(IFERROR(FIND("N",T127),999),IFERROR(FIND("S",T127),999)))</f>
        <v/>
      </c>
      <c r="X127" s="50">
        <f>IF(T127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127,"°"," "),"º"," "),"˚"," "),"'"," "),CHAR(34)," "),"′"," "),"’"," "),"‘"," "),"″"," "),"”"," "),"“"," "),"("," "),")"," "),"["," "),"]"," "),"{"," "),"}"," "),";"," "),"|"," "),"/"," "),"\"," "),":"," "),"="," "),"*"," "),","," "),"N"," "),"S"," "),"E"," "),"W"," "),"_"," ")))</f>
        <v/>
      </c>
      <c r="Y127" s="50">
        <f>IF(X127="","",SUBSTITUTE(SUBSTITUTE(SUBSTITUTE(SUBSTITUTE(SUBSTITUTE(SUBSTITUTE(SUBSTITUTE(SUBSTITUTE(SUBSTITUTE(SUBSTITUTE(SUBSTITUTE(SUBSTITUTE(SUBSTITUTE(X127,"0",""),"1",""),"2",""),"3",""),"4",""),"5",""),"6",""),"7",""),"8",""),"9",""),".",""),"-","")," ",""))</f>
        <v/>
      </c>
      <c r="Z127" s="50">
        <f>IF(X127="",0,LEN(X127)-LEN(SUBSTITUTE(X127," ",""))+1)</f>
        <v/>
      </c>
      <c r="AA127" s="50">
        <f>IF(Z127&lt;1,"",IFERROR(VALUE(SUBSTITUTE(TRIM(MID(SUBSTITUTE(X127," ",REPT(" ",60)),1,60)),".",MID(1/2,2,1))),""))</f>
        <v/>
      </c>
      <c r="AB127" s="50">
        <f>IF(Z127&lt;2,"",IFERROR(VALUE(SUBSTITUTE(TRIM(MID(SUBSTITUTE(X127," ",REPT(" ",60)),61,60)),".",MID(1/2,2,1))),""))</f>
        <v/>
      </c>
      <c r="AC127" s="50">
        <f>IF(Z127&lt;3,"",IFERROR(VALUE(SUBSTITUTE(TRIM(MID(SUBSTITUTE(X127," ",REPT(" ",60)),121,60)),".",MID(1/2,2,1))),""))</f>
        <v/>
      </c>
      <c r="AD127" s="50">
        <f>IF(Z127&lt;4,"",IFERROR(VALUE(SUBSTITUTE(TRIM(MID(SUBSTITUTE(X127," ",REPT(" ",60)),181,60)),".",MID(1/2,2,1))),""))</f>
        <v/>
      </c>
      <c r="AE127" s="50">
        <f>IF(Z127&lt;5,"",IFERROR(VALUE(SUBSTITUTE(TRIM(MID(SUBSTITUTE(X127," ",REPT(" ",60)),241,60)),".",MID(1/2,2,1))),""))</f>
        <v/>
      </c>
      <c r="AF127" s="50">
        <f>IF(Z127&lt;6,"",IFERROR(VALUE(SUBSTITUTE(TRIM(MID(SUBSTITUTE(X127," ",REPT(" ",60)),301,60)),".",MID(1/2,2,1))),""))</f>
        <v/>
      </c>
      <c r="AG127" s="50">
        <f>IFERROR(IF(Z127=2,AA127,IF(Z127=4,IF(AA127&lt;0,-1,1)*(ABS(AA127)+AB127/60),IF(Z127=6,IF(AA127&lt;0,-1,1)*(ABS(AA127)+AB127/60+AC127/3600),""))),"")</f>
        <v/>
      </c>
      <c r="AH127" s="50">
        <f>IFERROR(IF(Z127=2,AB127,IF(Z127=4,IF(AC127&lt;0,-1,1)*(ABS(AC127)+AD127/60),IF(Z127=6,IF(AD127&lt;0,-1,1)*(ABS(AD127)+AE127/60+AF127/3600),""))),"")</f>
        <v/>
      </c>
      <c r="AI127" s="50">
        <f>IF(W127,AH127,AG127)</f>
        <v/>
      </c>
      <c r="AJ127" s="50">
        <f>IF(W127,AG127,AH127)</f>
        <v/>
      </c>
      <c r="AK127" s="50">
        <f>IFERROR(IF(U127=0,AI127,U127*ABS(AI127)),"")</f>
        <v/>
      </c>
      <c r="AL127" s="50">
        <f>IFERROR(IF(V127=0,AJ127,V127*ABS(AJ127)),"")</f>
        <v/>
      </c>
      <c r="AM127" s="50">
        <f>IFERROR(AND(U127=0,V127=0,ABS(AK127)&gt;90,ABS(AK127)&lt;=180,ABS(AL127)&lt;=90),FALSE)</f>
        <v/>
      </c>
      <c r="AN127" s="50">
        <f>IF(AM127,AL127,AK127)</f>
        <v/>
      </c>
      <c r="AO127" s="50">
        <f>IF(AM127,AK127,AL127)</f>
        <v/>
      </c>
      <c r="AP127" s="50">
        <f>IF(R127="","",IF(Y127&lt;&gt;"","Contains words or symbols that aren't part of a coordinate.",IF(NOT(OR(Z127=2,Z127=4,Z127=6)),"Couldn't find a latitude and a longitude ("&amp;Z127&amp;IF(Z127=1," number"," numbers")&amp;" found).",IF(COUNT(AA127:AF127)&lt;&gt;Z127,"Some of the numbers couldn't be read.",IF(OR(AND(Z127=4,OR(AB127&lt;0,AB127&gt;=60,AD127&lt;0,AD127&gt;=60)),AND(Z127=6,OR(AB127&lt;0,AB127&gt;=60,AC127&lt;0,AC127&gt;=60,AE127&lt;0,AE127&gt;=60,AF127&lt;0,AF127&gt;=60))),"Minutes and seconds must be between 0 and 60.",IF(OR(ABS(AN127)&gt;90,ABS(AO127)&gt;180),"Out of range: latitude must be between -90 and 90, and longitude between -180 and 180.",""))))))</f>
        <v/>
      </c>
    </row>
    <row r="128">
      <c r="B128" s="44" t="n"/>
      <c r="C128" s="44" t="n"/>
      <c r="D128" s="45">
        <f>IF(R128="","",IF(AP128&lt;&gt;"","NOT VALID GPS COORDINATES",IF(O128="NO CONNECTION","NO CONNECTION",IF(E128="","NOT FOUND",IF(OR(AM128,AND(AN128=0,AO128=0)),"CONVERTED – PLEASE CHECK","CONVERTED")))))</f>
        <v/>
      </c>
      <c r="E128" s="45">
        <f>IF(OR(O128="",O128="NO CONNECTION"),"",IFERROR(_xlfn.FILTERXML(O128,"//local/territory")&amp;" "&amp;_xlfn.FILTERXML(O128,"//local/mapcode"),IFERROR(_xlfn.FILTERXML(O128,"//international/mapcode"),"")))</f>
        <v/>
      </c>
      <c r="F128" s="46">
        <f>IF(E128="","",IFERROR(_xlfn.FILTERXML(O128,"//local/territory"),""))</f>
        <v/>
      </c>
      <c r="G128" s="46">
        <f>IF(E128="","",IFERROR(_xlfn.FILTERXML(O128,"//local/mapcode"),""))</f>
        <v/>
      </c>
      <c r="H128" s="46">
        <f>IF(E128="","",IFERROR(_xlfn.FILTERXML(O128,"//international/mapcode"),""))</f>
        <v/>
      </c>
      <c r="I128" s="46">
        <f>IF(E128="","",IFERROR(HYPERLINK("https://www.mymapcodes.com/go/?t="&amp;IF(G128&lt;&gt;"",F128,"AAA")&amp;"&amp;ma="&amp;LEFT(IF(G128&lt;&gt;"",G128,H128),FIND(".",IF(G128&lt;&gt;"",G128,H128))-1)&amp;"&amp;mb="&amp;MID(IF(G128&lt;&gt;"",G128,H128),FIND(".",IF(G128&lt;&gt;"",G128,H128))+1,99),"Open on MyMapcodes →"),""))</f>
        <v/>
      </c>
      <c r="J128" s="47">
        <f>IF(OR(R128="",AP128&lt;&gt;""),"",ROUND(AN128,6))</f>
        <v/>
      </c>
      <c r="K128" s="47">
        <f>IF(OR(R128="",AP128&lt;&gt;""),"",ROUND(AO128,6))</f>
        <v/>
      </c>
      <c r="L128" s="48">
        <f>IF(R128="","",IF(AP128&lt;&gt;"",AP128,IF(O128="NO CONNECTION","Excel couldn't reach the mapcode service. Click the REFRESH RESULTS box just above the table.",IF(E128="","The mapcode service didn't return a mapcode for this point.",IF(AM128,"Latitude and longitude seemed to be the wrong way round, so they've been swapped. Please check.",IF(AND(AN128=0,AO128=0),"0, 0 is in the sea off West Africa. Please check this is the location you meant.",IF(W128,"Longitude came first, so the order has been switched.",IF(Z128=6,"Converted from degrees, minutes and seconds.",IF(Z128=4,"Converted from degrees and decimal minutes.","")))))))))</f>
        <v/>
      </c>
      <c r="N128" s="49">
        <f>IF(J128="","",MapcodeAPI&amp;"codes/"&amp;SUBSTITUTE(J128&amp;"",MID(1/2,2,1),".")&amp;","&amp;SUBSTITUTE(K128&amp;"",MID(1/2,2,1),"."))&amp;LEFT($B$13,0)</f>
        <v/>
      </c>
      <c r="O128" s="49">
        <f>IF(N128="","",IFERROR(_xlfn.WEBSERVICE(N128),IF(MapcodeAPIBackup="","NO CONNECTION",IFERROR(_xlfn.WEBSERVICE(MapcodeAPIBackup&amp;MID(N128,LEN(MapcodeAPI)+1,999)),"NO CONNECTION"))))</f>
        <v/>
      </c>
      <c r="P128" t="inlineStr">
        <is>
          <t xml:space="preserve"> </t>
        </is>
      </c>
      <c r="R128" s="50">
        <f>IFERROR(IF(AND(TRIM(B128&amp;"")="",TRIM(C128&amp;"")=""),"",TRIM(IF(ISNUMBER(B128),SUBSTITUTE(B128&amp;"",MID(1/2,2,1),"."),B128&amp;"")&amp;IF(TRIM(C128&amp;"")="",""," | "&amp;IF(ISNUMBER(C128),SUBSTITUTE(C128&amp;"",MID(1/2,2,1),"."),C128&amp;"")))),"(error value)")</f>
        <v/>
      </c>
      <c r="S128" s="50">
        <f>IF(R128="","","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"&amp;IFERROR(IF(AND(LEN(R128)-LEN(SUBSTITUTE(R128,"/",""))=1,ISNUMBER(FIND(" ",TRIM(LEFT(R128,FIND("/",R128)-1))))),LEFT(R128,FIND("/",R128)-1),R128),R128)&amp;" ")," "," "),"﻿"," "),"​"," "),"⁠"," ")," "," ")," "," "),CHAR(9)," "),CHAR(10)," "),CHAR(13)," "),"−","-"),"–","-"),"—","-"),"LATITUDE"," "),"LONGITUDE"," "),"COORDINATES"," "),"COORDS"," "),"NORTH"," N "),"SOUTH"," S "),"EAST"," E "),"WEST"," W "),"DEGREES"," "),"DEG"," "),"GPS"," "),"LONG"," "),"LNG"," "),"LON"," "),"LAT"," ")," AND "," "),"&amp;"," ")&amp;" ")</f>
        <v/>
      </c>
      <c r="T128" s="50">
        <f>IF(S128="","",IF(LEN(S128)-LEN(SUBSTITUTE(S128,".",""))&gt;0,SUBSTITUTE(S128,","," "),IF(LEN(S128)-LEN(SUBSTITUTE(S128,",",""))=3,SUBSTITUTE(SUBSTITUTE(S128,",",";",2),",","."),IF(LEN(S128)-LEN(SUBSTITUTE(S128,",",""))=2,SUBSTITUTE(S128,",","."),SUBSTITUTE(S128,","," ")))))</f>
        <v/>
      </c>
      <c r="U128" s="50">
        <f>IF(ISNUMBER(FIND("S",T128)),-1,IF(ISNUMBER(FIND("N",T128)),1,0))</f>
        <v/>
      </c>
      <c r="V128" s="50">
        <f>IF(ISNUMBER(FIND("W",T128)),-1,IF(ISNUMBER(FIND("E",T128)),1,0))</f>
        <v/>
      </c>
      <c r="W128" s="50">
        <f>AND(MIN(IFERROR(FIND("N",T128),999),IFERROR(FIND("S",T128),999))&lt;999,MIN(IFERROR(FIND("E",T128),999),IFERROR(FIND("W",T128),999))&lt;999,MIN(IFERROR(FIND("E",T128),999),IFERROR(FIND("W",T128),999))&lt;MIN(IFERROR(FIND("N",T128),999),IFERROR(FIND("S",T128),999)))</f>
        <v/>
      </c>
      <c r="X128" s="50">
        <f>IF(T128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128,"°"," "),"º"," "),"˚"," "),"'"," "),CHAR(34)," "),"′"," "),"’"," "),"‘"," "),"″"," "),"”"," "),"“"," "),"("," "),")"," "),"["," "),"]"," "),"{"," "),"}"," "),";"," "),"|"," "),"/"," "),"\"," "),":"," "),"="," "),"*"," "),","," "),"N"," "),"S"," "),"E"," "),"W"," "),"_"," ")))</f>
        <v/>
      </c>
      <c r="Y128" s="50">
        <f>IF(X128="","",SUBSTITUTE(SUBSTITUTE(SUBSTITUTE(SUBSTITUTE(SUBSTITUTE(SUBSTITUTE(SUBSTITUTE(SUBSTITUTE(SUBSTITUTE(SUBSTITUTE(SUBSTITUTE(SUBSTITUTE(SUBSTITUTE(X128,"0",""),"1",""),"2",""),"3",""),"4",""),"5",""),"6",""),"7",""),"8",""),"9",""),".",""),"-","")," ",""))</f>
        <v/>
      </c>
      <c r="Z128" s="50">
        <f>IF(X128="",0,LEN(X128)-LEN(SUBSTITUTE(X128," ",""))+1)</f>
        <v/>
      </c>
      <c r="AA128" s="50">
        <f>IF(Z128&lt;1,"",IFERROR(VALUE(SUBSTITUTE(TRIM(MID(SUBSTITUTE(X128," ",REPT(" ",60)),1,60)),".",MID(1/2,2,1))),""))</f>
        <v/>
      </c>
      <c r="AB128" s="50">
        <f>IF(Z128&lt;2,"",IFERROR(VALUE(SUBSTITUTE(TRIM(MID(SUBSTITUTE(X128," ",REPT(" ",60)),61,60)),".",MID(1/2,2,1))),""))</f>
        <v/>
      </c>
      <c r="AC128" s="50">
        <f>IF(Z128&lt;3,"",IFERROR(VALUE(SUBSTITUTE(TRIM(MID(SUBSTITUTE(X128," ",REPT(" ",60)),121,60)),".",MID(1/2,2,1))),""))</f>
        <v/>
      </c>
      <c r="AD128" s="50">
        <f>IF(Z128&lt;4,"",IFERROR(VALUE(SUBSTITUTE(TRIM(MID(SUBSTITUTE(X128," ",REPT(" ",60)),181,60)),".",MID(1/2,2,1))),""))</f>
        <v/>
      </c>
      <c r="AE128" s="50">
        <f>IF(Z128&lt;5,"",IFERROR(VALUE(SUBSTITUTE(TRIM(MID(SUBSTITUTE(X128," ",REPT(" ",60)),241,60)),".",MID(1/2,2,1))),""))</f>
        <v/>
      </c>
      <c r="AF128" s="50">
        <f>IF(Z128&lt;6,"",IFERROR(VALUE(SUBSTITUTE(TRIM(MID(SUBSTITUTE(X128," ",REPT(" ",60)),301,60)),".",MID(1/2,2,1))),""))</f>
        <v/>
      </c>
      <c r="AG128" s="50">
        <f>IFERROR(IF(Z128=2,AA128,IF(Z128=4,IF(AA128&lt;0,-1,1)*(ABS(AA128)+AB128/60),IF(Z128=6,IF(AA128&lt;0,-1,1)*(ABS(AA128)+AB128/60+AC128/3600),""))),"")</f>
        <v/>
      </c>
      <c r="AH128" s="50">
        <f>IFERROR(IF(Z128=2,AB128,IF(Z128=4,IF(AC128&lt;0,-1,1)*(ABS(AC128)+AD128/60),IF(Z128=6,IF(AD128&lt;0,-1,1)*(ABS(AD128)+AE128/60+AF128/3600),""))),"")</f>
        <v/>
      </c>
      <c r="AI128" s="50">
        <f>IF(W128,AH128,AG128)</f>
        <v/>
      </c>
      <c r="AJ128" s="50">
        <f>IF(W128,AG128,AH128)</f>
        <v/>
      </c>
      <c r="AK128" s="50">
        <f>IFERROR(IF(U128=0,AI128,U128*ABS(AI128)),"")</f>
        <v/>
      </c>
      <c r="AL128" s="50">
        <f>IFERROR(IF(V128=0,AJ128,V128*ABS(AJ128)),"")</f>
        <v/>
      </c>
      <c r="AM128" s="50">
        <f>IFERROR(AND(U128=0,V128=0,ABS(AK128)&gt;90,ABS(AK128)&lt;=180,ABS(AL128)&lt;=90),FALSE)</f>
        <v/>
      </c>
      <c r="AN128" s="50">
        <f>IF(AM128,AL128,AK128)</f>
        <v/>
      </c>
      <c r="AO128" s="50">
        <f>IF(AM128,AK128,AL128)</f>
        <v/>
      </c>
      <c r="AP128" s="50">
        <f>IF(R128="","",IF(Y128&lt;&gt;"","Contains words or symbols that aren't part of a coordinate.",IF(NOT(OR(Z128=2,Z128=4,Z128=6)),"Couldn't find a latitude and a longitude ("&amp;Z128&amp;IF(Z128=1," number"," numbers")&amp;" found).",IF(COUNT(AA128:AF128)&lt;&gt;Z128,"Some of the numbers couldn't be read.",IF(OR(AND(Z128=4,OR(AB128&lt;0,AB128&gt;=60,AD128&lt;0,AD128&gt;=60)),AND(Z128=6,OR(AB128&lt;0,AB128&gt;=60,AC128&lt;0,AC128&gt;=60,AE128&lt;0,AE128&gt;=60,AF128&lt;0,AF128&gt;=60))),"Minutes and seconds must be between 0 and 60.",IF(OR(ABS(AN128)&gt;90,ABS(AO128)&gt;180),"Out of range: latitude must be between -90 and 90, and longitude between -180 and 180.",""))))))</f>
        <v/>
      </c>
    </row>
    <row r="129">
      <c r="B129" s="44" t="n"/>
      <c r="C129" s="44" t="n"/>
      <c r="D129" s="45">
        <f>IF(R129="","",IF(AP129&lt;&gt;"","NOT VALID GPS COORDINATES",IF(O129="NO CONNECTION","NO CONNECTION",IF(E129="","NOT FOUND",IF(OR(AM129,AND(AN129=0,AO129=0)),"CONVERTED – PLEASE CHECK","CONVERTED")))))</f>
        <v/>
      </c>
      <c r="E129" s="45">
        <f>IF(OR(O129="",O129="NO CONNECTION"),"",IFERROR(_xlfn.FILTERXML(O129,"//local/territory")&amp;" "&amp;_xlfn.FILTERXML(O129,"//local/mapcode"),IFERROR(_xlfn.FILTERXML(O129,"//international/mapcode"),"")))</f>
        <v/>
      </c>
      <c r="F129" s="46">
        <f>IF(E129="","",IFERROR(_xlfn.FILTERXML(O129,"//local/territory"),""))</f>
        <v/>
      </c>
      <c r="G129" s="46">
        <f>IF(E129="","",IFERROR(_xlfn.FILTERXML(O129,"//local/mapcode"),""))</f>
        <v/>
      </c>
      <c r="H129" s="46">
        <f>IF(E129="","",IFERROR(_xlfn.FILTERXML(O129,"//international/mapcode"),""))</f>
        <v/>
      </c>
      <c r="I129" s="46">
        <f>IF(E129="","",IFERROR(HYPERLINK("https://www.mymapcodes.com/go/?t="&amp;IF(G129&lt;&gt;"",F129,"AAA")&amp;"&amp;ma="&amp;LEFT(IF(G129&lt;&gt;"",G129,H129),FIND(".",IF(G129&lt;&gt;"",G129,H129))-1)&amp;"&amp;mb="&amp;MID(IF(G129&lt;&gt;"",G129,H129),FIND(".",IF(G129&lt;&gt;"",G129,H129))+1,99),"Open on MyMapcodes →"),""))</f>
        <v/>
      </c>
      <c r="J129" s="47">
        <f>IF(OR(R129="",AP129&lt;&gt;""),"",ROUND(AN129,6))</f>
        <v/>
      </c>
      <c r="K129" s="47">
        <f>IF(OR(R129="",AP129&lt;&gt;""),"",ROUND(AO129,6))</f>
        <v/>
      </c>
      <c r="L129" s="48">
        <f>IF(R129="","",IF(AP129&lt;&gt;"",AP129,IF(O129="NO CONNECTION","Excel couldn't reach the mapcode service. Click the REFRESH RESULTS box just above the table.",IF(E129="","The mapcode service didn't return a mapcode for this point.",IF(AM129,"Latitude and longitude seemed to be the wrong way round, so they've been swapped. Please check.",IF(AND(AN129=0,AO129=0),"0, 0 is in the sea off West Africa. Please check this is the location you meant.",IF(W129,"Longitude came first, so the order has been switched.",IF(Z129=6,"Converted from degrees, minutes and seconds.",IF(Z129=4,"Converted from degrees and decimal minutes.","")))))))))</f>
        <v/>
      </c>
      <c r="N129" s="49">
        <f>IF(J129="","",MapcodeAPI&amp;"codes/"&amp;SUBSTITUTE(J129&amp;"",MID(1/2,2,1),".")&amp;","&amp;SUBSTITUTE(K129&amp;"",MID(1/2,2,1),"."))&amp;LEFT($B$13,0)</f>
        <v/>
      </c>
      <c r="O129" s="49">
        <f>IF(N129="","",IFERROR(_xlfn.WEBSERVICE(N129),IF(MapcodeAPIBackup="","NO CONNECTION",IFERROR(_xlfn.WEBSERVICE(MapcodeAPIBackup&amp;MID(N129,LEN(MapcodeAPI)+1,999)),"NO CONNECTION"))))</f>
        <v/>
      </c>
      <c r="P129" t="inlineStr">
        <is>
          <t xml:space="preserve"> </t>
        </is>
      </c>
      <c r="R129" s="50">
        <f>IFERROR(IF(AND(TRIM(B129&amp;"")="",TRIM(C129&amp;"")=""),"",TRIM(IF(ISNUMBER(B129),SUBSTITUTE(B129&amp;"",MID(1/2,2,1),"."),B129&amp;"")&amp;IF(TRIM(C129&amp;"")="",""," | "&amp;IF(ISNUMBER(C129),SUBSTITUTE(C129&amp;"",MID(1/2,2,1),"."),C129&amp;"")))),"(error value)")</f>
        <v/>
      </c>
      <c r="S129" s="50">
        <f>IF(R129="","","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"&amp;IFERROR(IF(AND(LEN(R129)-LEN(SUBSTITUTE(R129,"/",""))=1,ISNUMBER(FIND(" ",TRIM(LEFT(R129,FIND("/",R129)-1))))),LEFT(R129,FIND("/",R129)-1),R129),R129)&amp;" ")," "," "),"﻿"," "),"​"," "),"⁠"," ")," "," ")," "," "),CHAR(9)," "),CHAR(10)," "),CHAR(13)," "),"−","-"),"–","-"),"—","-"),"LATITUDE"," "),"LONGITUDE"," "),"COORDINATES"," "),"COORDS"," "),"NORTH"," N "),"SOUTH"," S "),"EAST"," E "),"WEST"," W "),"DEGREES"," "),"DEG"," "),"GPS"," "),"LONG"," "),"LNG"," "),"LON"," "),"LAT"," ")," AND "," "),"&amp;"," ")&amp;" ")</f>
        <v/>
      </c>
      <c r="T129" s="50">
        <f>IF(S129="","",IF(LEN(S129)-LEN(SUBSTITUTE(S129,".",""))&gt;0,SUBSTITUTE(S129,","," "),IF(LEN(S129)-LEN(SUBSTITUTE(S129,",",""))=3,SUBSTITUTE(SUBSTITUTE(S129,",",";",2),",","."),IF(LEN(S129)-LEN(SUBSTITUTE(S129,",",""))=2,SUBSTITUTE(S129,",","."),SUBSTITUTE(S129,","," ")))))</f>
        <v/>
      </c>
      <c r="U129" s="50">
        <f>IF(ISNUMBER(FIND("S",T129)),-1,IF(ISNUMBER(FIND("N",T129)),1,0))</f>
        <v/>
      </c>
      <c r="V129" s="50">
        <f>IF(ISNUMBER(FIND("W",T129)),-1,IF(ISNUMBER(FIND("E",T129)),1,0))</f>
        <v/>
      </c>
      <c r="W129" s="50">
        <f>AND(MIN(IFERROR(FIND("N",T129),999),IFERROR(FIND("S",T129),999))&lt;999,MIN(IFERROR(FIND("E",T129),999),IFERROR(FIND("W",T129),999))&lt;999,MIN(IFERROR(FIND("E",T129),999),IFERROR(FIND("W",T129),999))&lt;MIN(IFERROR(FIND("N",T129),999),IFERROR(FIND("S",T129),999)))</f>
        <v/>
      </c>
      <c r="X129" s="50">
        <f>IF(T129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129,"°"," "),"º"," "),"˚"," "),"'"," "),CHAR(34)," "),"′"," "),"’"," "),"‘"," "),"″"," "),"”"," "),"“"," "),"("," "),")"," "),"["," "),"]"," "),"{"," "),"}"," "),";"," "),"|"," "),"/"," "),"\"," "),":"," "),"="," "),"*"," "),","," "),"N"," "),"S"," "),"E"," "),"W"," "),"_"," ")))</f>
        <v/>
      </c>
      <c r="Y129" s="50">
        <f>IF(X129="","",SUBSTITUTE(SUBSTITUTE(SUBSTITUTE(SUBSTITUTE(SUBSTITUTE(SUBSTITUTE(SUBSTITUTE(SUBSTITUTE(SUBSTITUTE(SUBSTITUTE(SUBSTITUTE(SUBSTITUTE(SUBSTITUTE(X129,"0",""),"1",""),"2",""),"3",""),"4",""),"5",""),"6",""),"7",""),"8",""),"9",""),".",""),"-","")," ",""))</f>
        <v/>
      </c>
      <c r="Z129" s="50">
        <f>IF(X129="",0,LEN(X129)-LEN(SUBSTITUTE(X129," ",""))+1)</f>
        <v/>
      </c>
      <c r="AA129" s="50">
        <f>IF(Z129&lt;1,"",IFERROR(VALUE(SUBSTITUTE(TRIM(MID(SUBSTITUTE(X129," ",REPT(" ",60)),1,60)),".",MID(1/2,2,1))),""))</f>
        <v/>
      </c>
      <c r="AB129" s="50">
        <f>IF(Z129&lt;2,"",IFERROR(VALUE(SUBSTITUTE(TRIM(MID(SUBSTITUTE(X129," ",REPT(" ",60)),61,60)),".",MID(1/2,2,1))),""))</f>
        <v/>
      </c>
      <c r="AC129" s="50">
        <f>IF(Z129&lt;3,"",IFERROR(VALUE(SUBSTITUTE(TRIM(MID(SUBSTITUTE(X129," ",REPT(" ",60)),121,60)),".",MID(1/2,2,1))),""))</f>
        <v/>
      </c>
      <c r="AD129" s="50">
        <f>IF(Z129&lt;4,"",IFERROR(VALUE(SUBSTITUTE(TRIM(MID(SUBSTITUTE(X129," ",REPT(" ",60)),181,60)),".",MID(1/2,2,1))),""))</f>
        <v/>
      </c>
      <c r="AE129" s="50">
        <f>IF(Z129&lt;5,"",IFERROR(VALUE(SUBSTITUTE(TRIM(MID(SUBSTITUTE(X129," ",REPT(" ",60)),241,60)),".",MID(1/2,2,1))),""))</f>
        <v/>
      </c>
      <c r="AF129" s="50">
        <f>IF(Z129&lt;6,"",IFERROR(VALUE(SUBSTITUTE(TRIM(MID(SUBSTITUTE(X129," ",REPT(" ",60)),301,60)),".",MID(1/2,2,1))),""))</f>
        <v/>
      </c>
      <c r="AG129" s="50">
        <f>IFERROR(IF(Z129=2,AA129,IF(Z129=4,IF(AA129&lt;0,-1,1)*(ABS(AA129)+AB129/60),IF(Z129=6,IF(AA129&lt;0,-1,1)*(ABS(AA129)+AB129/60+AC129/3600),""))),"")</f>
        <v/>
      </c>
      <c r="AH129" s="50">
        <f>IFERROR(IF(Z129=2,AB129,IF(Z129=4,IF(AC129&lt;0,-1,1)*(ABS(AC129)+AD129/60),IF(Z129=6,IF(AD129&lt;0,-1,1)*(ABS(AD129)+AE129/60+AF129/3600),""))),"")</f>
        <v/>
      </c>
      <c r="AI129" s="50">
        <f>IF(W129,AH129,AG129)</f>
        <v/>
      </c>
      <c r="AJ129" s="50">
        <f>IF(W129,AG129,AH129)</f>
        <v/>
      </c>
      <c r="AK129" s="50">
        <f>IFERROR(IF(U129=0,AI129,U129*ABS(AI129)),"")</f>
        <v/>
      </c>
      <c r="AL129" s="50">
        <f>IFERROR(IF(V129=0,AJ129,V129*ABS(AJ129)),"")</f>
        <v/>
      </c>
      <c r="AM129" s="50">
        <f>IFERROR(AND(U129=0,V129=0,ABS(AK129)&gt;90,ABS(AK129)&lt;=180,ABS(AL129)&lt;=90),FALSE)</f>
        <v/>
      </c>
      <c r="AN129" s="50">
        <f>IF(AM129,AL129,AK129)</f>
        <v/>
      </c>
      <c r="AO129" s="50">
        <f>IF(AM129,AK129,AL129)</f>
        <v/>
      </c>
      <c r="AP129" s="50">
        <f>IF(R129="","",IF(Y129&lt;&gt;"","Contains words or symbols that aren't part of a coordinate.",IF(NOT(OR(Z129=2,Z129=4,Z129=6)),"Couldn't find a latitude and a longitude ("&amp;Z129&amp;IF(Z129=1," number"," numbers")&amp;" found).",IF(COUNT(AA129:AF129)&lt;&gt;Z129,"Some of the numbers couldn't be read.",IF(OR(AND(Z129=4,OR(AB129&lt;0,AB129&gt;=60,AD129&lt;0,AD129&gt;=60)),AND(Z129=6,OR(AB129&lt;0,AB129&gt;=60,AC129&lt;0,AC129&gt;=60,AE129&lt;0,AE129&gt;=60,AF129&lt;0,AF129&gt;=60))),"Minutes and seconds must be between 0 and 60.",IF(OR(ABS(AN129)&gt;90,ABS(AO129)&gt;180),"Out of range: latitude must be between -90 and 90, and longitude between -180 and 180.",""))))))</f>
        <v/>
      </c>
    </row>
    <row r="130">
      <c r="B130" s="44" t="n"/>
      <c r="C130" s="44" t="n"/>
      <c r="D130" s="45">
        <f>IF(R130="","",IF(AP130&lt;&gt;"","NOT VALID GPS COORDINATES",IF(O130="NO CONNECTION","NO CONNECTION",IF(E130="","NOT FOUND",IF(OR(AM130,AND(AN130=0,AO130=0)),"CONVERTED – PLEASE CHECK","CONVERTED")))))</f>
        <v/>
      </c>
      <c r="E130" s="45">
        <f>IF(OR(O130="",O130="NO CONNECTION"),"",IFERROR(_xlfn.FILTERXML(O130,"//local/territory")&amp;" "&amp;_xlfn.FILTERXML(O130,"//local/mapcode"),IFERROR(_xlfn.FILTERXML(O130,"//international/mapcode"),"")))</f>
        <v/>
      </c>
      <c r="F130" s="46">
        <f>IF(E130="","",IFERROR(_xlfn.FILTERXML(O130,"//local/territory"),""))</f>
        <v/>
      </c>
      <c r="G130" s="46">
        <f>IF(E130="","",IFERROR(_xlfn.FILTERXML(O130,"//local/mapcode"),""))</f>
        <v/>
      </c>
      <c r="H130" s="46">
        <f>IF(E130="","",IFERROR(_xlfn.FILTERXML(O130,"//international/mapcode"),""))</f>
        <v/>
      </c>
      <c r="I130" s="46">
        <f>IF(E130="","",IFERROR(HYPERLINK("https://www.mymapcodes.com/go/?t="&amp;IF(G130&lt;&gt;"",F130,"AAA")&amp;"&amp;ma="&amp;LEFT(IF(G130&lt;&gt;"",G130,H130),FIND(".",IF(G130&lt;&gt;"",G130,H130))-1)&amp;"&amp;mb="&amp;MID(IF(G130&lt;&gt;"",G130,H130),FIND(".",IF(G130&lt;&gt;"",G130,H130))+1,99),"Open on MyMapcodes →"),""))</f>
        <v/>
      </c>
      <c r="J130" s="47">
        <f>IF(OR(R130="",AP130&lt;&gt;""),"",ROUND(AN130,6))</f>
        <v/>
      </c>
      <c r="K130" s="47">
        <f>IF(OR(R130="",AP130&lt;&gt;""),"",ROUND(AO130,6))</f>
        <v/>
      </c>
      <c r="L130" s="48">
        <f>IF(R130="","",IF(AP130&lt;&gt;"",AP130,IF(O130="NO CONNECTION","Excel couldn't reach the mapcode service. Click the REFRESH RESULTS box just above the table.",IF(E130="","The mapcode service didn't return a mapcode for this point.",IF(AM130,"Latitude and longitude seemed to be the wrong way round, so they've been swapped. Please check.",IF(AND(AN130=0,AO130=0),"0, 0 is in the sea off West Africa. Please check this is the location you meant.",IF(W130,"Longitude came first, so the order has been switched.",IF(Z130=6,"Converted from degrees, minutes and seconds.",IF(Z130=4,"Converted from degrees and decimal minutes.","")))))))))</f>
        <v/>
      </c>
      <c r="N130" s="49">
        <f>IF(J130="","",MapcodeAPI&amp;"codes/"&amp;SUBSTITUTE(J130&amp;"",MID(1/2,2,1),".")&amp;","&amp;SUBSTITUTE(K130&amp;"",MID(1/2,2,1),"."))&amp;LEFT($B$13,0)</f>
        <v/>
      </c>
      <c r="O130" s="49">
        <f>IF(N130="","",IFERROR(_xlfn.WEBSERVICE(N130),IF(MapcodeAPIBackup="","NO CONNECTION",IFERROR(_xlfn.WEBSERVICE(MapcodeAPIBackup&amp;MID(N130,LEN(MapcodeAPI)+1,999)),"NO CONNECTION"))))</f>
        <v/>
      </c>
      <c r="P130" t="inlineStr">
        <is>
          <t xml:space="preserve"> </t>
        </is>
      </c>
      <c r="R130" s="50">
        <f>IFERROR(IF(AND(TRIM(B130&amp;"")="",TRIM(C130&amp;"")=""),"",TRIM(IF(ISNUMBER(B130),SUBSTITUTE(B130&amp;"",MID(1/2,2,1),"."),B130&amp;"")&amp;IF(TRIM(C130&amp;"")="",""," | "&amp;IF(ISNUMBER(C130),SUBSTITUTE(C130&amp;"",MID(1/2,2,1),"."),C130&amp;"")))),"(error value)")</f>
        <v/>
      </c>
      <c r="S130" s="50">
        <f>IF(R130="","","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"&amp;IFERROR(IF(AND(LEN(R130)-LEN(SUBSTITUTE(R130,"/",""))=1,ISNUMBER(FIND(" ",TRIM(LEFT(R130,FIND("/",R130)-1))))),LEFT(R130,FIND("/",R130)-1),R130),R130)&amp;" ")," "," "),"﻿"," "),"​"," "),"⁠"," ")," "," ")," "," "),CHAR(9)," "),CHAR(10)," "),CHAR(13)," "),"−","-"),"–","-"),"—","-"),"LATITUDE"," "),"LONGITUDE"," "),"COORDINATES"," "),"COORDS"," "),"NORTH"," N "),"SOUTH"," S "),"EAST"," E "),"WEST"," W "),"DEGREES"," "),"DEG"," "),"GPS"," "),"LONG"," "),"LNG"," "),"LON"," "),"LAT"," ")," AND "," "),"&amp;"," ")&amp;" ")</f>
        <v/>
      </c>
      <c r="T130" s="50">
        <f>IF(S130="","",IF(LEN(S130)-LEN(SUBSTITUTE(S130,".",""))&gt;0,SUBSTITUTE(S130,","," "),IF(LEN(S130)-LEN(SUBSTITUTE(S130,",",""))=3,SUBSTITUTE(SUBSTITUTE(S130,",",";",2),",","."),IF(LEN(S130)-LEN(SUBSTITUTE(S130,",",""))=2,SUBSTITUTE(S130,",","."),SUBSTITUTE(S130,","," ")))))</f>
        <v/>
      </c>
      <c r="U130" s="50">
        <f>IF(ISNUMBER(FIND("S",T130)),-1,IF(ISNUMBER(FIND("N",T130)),1,0))</f>
        <v/>
      </c>
      <c r="V130" s="50">
        <f>IF(ISNUMBER(FIND("W",T130)),-1,IF(ISNUMBER(FIND("E",T130)),1,0))</f>
        <v/>
      </c>
      <c r="W130" s="50">
        <f>AND(MIN(IFERROR(FIND("N",T130),999),IFERROR(FIND("S",T130),999))&lt;999,MIN(IFERROR(FIND("E",T130),999),IFERROR(FIND("W",T130),999))&lt;999,MIN(IFERROR(FIND("E",T130),999),IFERROR(FIND("W",T130),999))&lt;MIN(IFERROR(FIND("N",T130),999),IFERROR(FIND("S",T130),999)))</f>
        <v/>
      </c>
      <c r="X130" s="50">
        <f>IF(T130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130,"°"," "),"º"," "),"˚"," "),"'"," "),CHAR(34)," "),"′"," "),"’"," "),"‘"," "),"″"," "),"”"," "),"“"," "),"("," "),")"," "),"["," "),"]"," "),"{"," "),"}"," "),";"," "),"|"," "),"/"," "),"\"," "),":"," "),"="," "),"*"," "),","," "),"N"," "),"S"," "),"E"," "),"W"," "),"_"," ")))</f>
        <v/>
      </c>
      <c r="Y130" s="50">
        <f>IF(X130="","",SUBSTITUTE(SUBSTITUTE(SUBSTITUTE(SUBSTITUTE(SUBSTITUTE(SUBSTITUTE(SUBSTITUTE(SUBSTITUTE(SUBSTITUTE(SUBSTITUTE(SUBSTITUTE(SUBSTITUTE(SUBSTITUTE(X130,"0",""),"1",""),"2",""),"3",""),"4",""),"5",""),"6",""),"7",""),"8",""),"9",""),".",""),"-","")," ",""))</f>
        <v/>
      </c>
      <c r="Z130" s="50">
        <f>IF(X130="",0,LEN(X130)-LEN(SUBSTITUTE(X130," ",""))+1)</f>
        <v/>
      </c>
      <c r="AA130" s="50">
        <f>IF(Z130&lt;1,"",IFERROR(VALUE(SUBSTITUTE(TRIM(MID(SUBSTITUTE(X130," ",REPT(" ",60)),1,60)),".",MID(1/2,2,1))),""))</f>
        <v/>
      </c>
      <c r="AB130" s="50">
        <f>IF(Z130&lt;2,"",IFERROR(VALUE(SUBSTITUTE(TRIM(MID(SUBSTITUTE(X130," ",REPT(" ",60)),61,60)),".",MID(1/2,2,1))),""))</f>
        <v/>
      </c>
      <c r="AC130" s="50">
        <f>IF(Z130&lt;3,"",IFERROR(VALUE(SUBSTITUTE(TRIM(MID(SUBSTITUTE(X130," ",REPT(" ",60)),121,60)),".",MID(1/2,2,1))),""))</f>
        <v/>
      </c>
      <c r="AD130" s="50">
        <f>IF(Z130&lt;4,"",IFERROR(VALUE(SUBSTITUTE(TRIM(MID(SUBSTITUTE(X130," ",REPT(" ",60)),181,60)),".",MID(1/2,2,1))),""))</f>
        <v/>
      </c>
      <c r="AE130" s="50">
        <f>IF(Z130&lt;5,"",IFERROR(VALUE(SUBSTITUTE(TRIM(MID(SUBSTITUTE(X130," ",REPT(" ",60)),241,60)),".",MID(1/2,2,1))),""))</f>
        <v/>
      </c>
      <c r="AF130" s="50">
        <f>IF(Z130&lt;6,"",IFERROR(VALUE(SUBSTITUTE(TRIM(MID(SUBSTITUTE(X130," ",REPT(" ",60)),301,60)),".",MID(1/2,2,1))),""))</f>
        <v/>
      </c>
      <c r="AG130" s="50">
        <f>IFERROR(IF(Z130=2,AA130,IF(Z130=4,IF(AA130&lt;0,-1,1)*(ABS(AA130)+AB130/60),IF(Z130=6,IF(AA130&lt;0,-1,1)*(ABS(AA130)+AB130/60+AC130/3600),""))),"")</f>
        <v/>
      </c>
      <c r="AH130" s="50">
        <f>IFERROR(IF(Z130=2,AB130,IF(Z130=4,IF(AC130&lt;0,-1,1)*(ABS(AC130)+AD130/60),IF(Z130=6,IF(AD130&lt;0,-1,1)*(ABS(AD130)+AE130/60+AF130/3600),""))),"")</f>
        <v/>
      </c>
      <c r="AI130" s="50">
        <f>IF(W130,AH130,AG130)</f>
        <v/>
      </c>
      <c r="AJ130" s="50">
        <f>IF(W130,AG130,AH130)</f>
        <v/>
      </c>
      <c r="AK130" s="50">
        <f>IFERROR(IF(U130=0,AI130,U130*ABS(AI130)),"")</f>
        <v/>
      </c>
      <c r="AL130" s="50">
        <f>IFERROR(IF(V130=0,AJ130,V130*ABS(AJ130)),"")</f>
        <v/>
      </c>
      <c r="AM130" s="50">
        <f>IFERROR(AND(U130=0,V130=0,ABS(AK130)&gt;90,ABS(AK130)&lt;=180,ABS(AL130)&lt;=90),FALSE)</f>
        <v/>
      </c>
      <c r="AN130" s="50">
        <f>IF(AM130,AL130,AK130)</f>
        <v/>
      </c>
      <c r="AO130" s="50">
        <f>IF(AM130,AK130,AL130)</f>
        <v/>
      </c>
      <c r="AP130" s="50">
        <f>IF(R130="","",IF(Y130&lt;&gt;"","Contains words or symbols that aren't part of a coordinate.",IF(NOT(OR(Z130=2,Z130=4,Z130=6)),"Couldn't find a latitude and a longitude ("&amp;Z130&amp;IF(Z130=1," number"," numbers")&amp;" found).",IF(COUNT(AA130:AF130)&lt;&gt;Z130,"Some of the numbers couldn't be read.",IF(OR(AND(Z130=4,OR(AB130&lt;0,AB130&gt;=60,AD130&lt;0,AD130&gt;=60)),AND(Z130=6,OR(AB130&lt;0,AB130&gt;=60,AC130&lt;0,AC130&gt;=60,AE130&lt;0,AE130&gt;=60,AF130&lt;0,AF130&gt;=60))),"Minutes and seconds must be between 0 and 60.",IF(OR(ABS(AN130)&gt;90,ABS(AO130)&gt;180),"Out of range: latitude must be between -90 and 90, and longitude between -180 and 180.",""))))))</f>
        <v/>
      </c>
    </row>
    <row r="131">
      <c r="B131" s="44" t="n"/>
      <c r="C131" s="44" t="n"/>
      <c r="D131" s="45">
        <f>IF(R131="","",IF(AP131&lt;&gt;"","NOT VALID GPS COORDINATES",IF(O131="NO CONNECTION","NO CONNECTION",IF(E131="","NOT FOUND",IF(OR(AM131,AND(AN131=0,AO131=0)),"CONVERTED – PLEASE CHECK","CONVERTED")))))</f>
        <v/>
      </c>
      <c r="E131" s="45">
        <f>IF(OR(O131="",O131="NO CONNECTION"),"",IFERROR(_xlfn.FILTERXML(O131,"//local/territory")&amp;" "&amp;_xlfn.FILTERXML(O131,"//local/mapcode"),IFERROR(_xlfn.FILTERXML(O131,"//international/mapcode"),"")))</f>
        <v/>
      </c>
      <c r="F131" s="46">
        <f>IF(E131="","",IFERROR(_xlfn.FILTERXML(O131,"//local/territory"),""))</f>
        <v/>
      </c>
      <c r="G131" s="46">
        <f>IF(E131="","",IFERROR(_xlfn.FILTERXML(O131,"//local/mapcode"),""))</f>
        <v/>
      </c>
      <c r="H131" s="46">
        <f>IF(E131="","",IFERROR(_xlfn.FILTERXML(O131,"//international/mapcode"),""))</f>
        <v/>
      </c>
      <c r="I131" s="46">
        <f>IF(E131="","",IFERROR(HYPERLINK("https://www.mymapcodes.com/go/?t="&amp;IF(G131&lt;&gt;"",F131,"AAA")&amp;"&amp;ma="&amp;LEFT(IF(G131&lt;&gt;"",G131,H131),FIND(".",IF(G131&lt;&gt;"",G131,H131))-1)&amp;"&amp;mb="&amp;MID(IF(G131&lt;&gt;"",G131,H131),FIND(".",IF(G131&lt;&gt;"",G131,H131))+1,99),"Open on MyMapcodes →"),""))</f>
        <v/>
      </c>
      <c r="J131" s="47">
        <f>IF(OR(R131="",AP131&lt;&gt;""),"",ROUND(AN131,6))</f>
        <v/>
      </c>
      <c r="K131" s="47">
        <f>IF(OR(R131="",AP131&lt;&gt;""),"",ROUND(AO131,6))</f>
        <v/>
      </c>
      <c r="L131" s="48">
        <f>IF(R131="","",IF(AP131&lt;&gt;"",AP131,IF(O131="NO CONNECTION","Excel couldn't reach the mapcode service. Click the REFRESH RESULTS box just above the table.",IF(E131="","The mapcode service didn't return a mapcode for this point.",IF(AM131,"Latitude and longitude seemed to be the wrong way round, so they've been swapped. Please check.",IF(AND(AN131=0,AO131=0),"0, 0 is in the sea off West Africa. Please check this is the location you meant.",IF(W131,"Longitude came first, so the order has been switched.",IF(Z131=6,"Converted from degrees, minutes and seconds.",IF(Z131=4,"Converted from degrees and decimal minutes.","")))))))))</f>
        <v/>
      </c>
      <c r="N131" s="49">
        <f>IF(J131="","",MapcodeAPI&amp;"codes/"&amp;SUBSTITUTE(J131&amp;"",MID(1/2,2,1),".")&amp;","&amp;SUBSTITUTE(K131&amp;"",MID(1/2,2,1),"."))&amp;LEFT($B$13,0)</f>
        <v/>
      </c>
      <c r="O131" s="49">
        <f>IF(N131="","",IFERROR(_xlfn.WEBSERVICE(N131),IF(MapcodeAPIBackup="","NO CONNECTION",IFERROR(_xlfn.WEBSERVICE(MapcodeAPIBackup&amp;MID(N131,LEN(MapcodeAPI)+1,999)),"NO CONNECTION"))))</f>
        <v/>
      </c>
      <c r="P131" t="inlineStr">
        <is>
          <t xml:space="preserve"> </t>
        </is>
      </c>
      <c r="R131" s="50">
        <f>IFERROR(IF(AND(TRIM(B131&amp;"")="",TRIM(C131&amp;"")=""),"",TRIM(IF(ISNUMBER(B131),SUBSTITUTE(B131&amp;"",MID(1/2,2,1),"."),B131&amp;"")&amp;IF(TRIM(C131&amp;"")="",""," | "&amp;IF(ISNUMBER(C131),SUBSTITUTE(C131&amp;"",MID(1/2,2,1),"."),C131&amp;"")))),"(error value)")</f>
        <v/>
      </c>
      <c r="S131" s="50">
        <f>IF(R131="","","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"&amp;IFERROR(IF(AND(LEN(R131)-LEN(SUBSTITUTE(R131,"/",""))=1,ISNUMBER(FIND(" ",TRIM(LEFT(R131,FIND("/",R131)-1))))),LEFT(R131,FIND("/",R131)-1),R131),R131)&amp;" ")," "," "),"﻿"," "),"​"," "),"⁠"," ")," "," ")," "," "),CHAR(9)," "),CHAR(10)," "),CHAR(13)," "),"−","-"),"–","-"),"—","-"),"LATITUDE"," "),"LONGITUDE"," "),"COORDINATES"," "),"COORDS"," "),"NORTH"," N "),"SOUTH"," S "),"EAST"," E "),"WEST"," W "),"DEGREES"," "),"DEG"," "),"GPS"," "),"LONG"," "),"LNG"," "),"LON"," "),"LAT"," ")," AND "," "),"&amp;"," ")&amp;" ")</f>
        <v/>
      </c>
      <c r="T131" s="50">
        <f>IF(S131="","",IF(LEN(S131)-LEN(SUBSTITUTE(S131,".",""))&gt;0,SUBSTITUTE(S131,","," "),IF(LEN(S131)-LEN(SUBSTITUTE(S131,",",""))=3,SUBSTITUTE(SUBSTITUTE(S131,",",";",2),",","."),IF(LEN(S131)-LEN(SUBSTITUTE(S131,",",""))=2,SUBSTITUTE(S131,",","."),SUBSTITUTE(S131,","," ")))))</f>
        <v/>
      </c>
      <c r="U131" s="50">
        <f>IF(ISNUMBER(FIND("S",T131)),-1,IF(ISNUMBER(FIND("N",T131)),1,0))</f>
        <v/>
      </c>
      <c r="V131" s="50">
        <f>IF(ISNUMBER(FIND("W",T131)),-1,IF(ISNUMBER(FIND("E",T131)),1,0))</f>
        <v/>
      </c>
      <c r="W131" s="50">
        <f>AND(MIN(IFERROR(FIND("N",T131),999),IFERROR(FIND("S",T131),999))&lt;999,MIN(IFERROR(FIND("E",T131),999),IFERROR(FIND("W",T131),999))&lt;999,MIN(IFERROR(FIND("E",T131),999),IFERROR(FIND("W",T131),999))&lt;MIN(IFERROR(FIND("N",T131),999),IFERROR(FIND("S",T131),999)))</f>
        <v/>
      </c>
      <c r="X131" s="50">
        <f>IF(T131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131,"°"," "),"º"," "),"˚"," "),"'"," "),CHAR(34)," "),"′"," "),"’"," "),"‘"," "),"″"," "),"”"," "),"“"," "),"("," "),")"," "),"["," "),"]"," "),"{"," "),"}"," "),";"," "),"|"," "),"/"," "),"\"," "),":"," "),"="," "),"*"," "),","," "),"N"," "),"S"," "),"E"," "),"W"," "),"_"," ")))</f>
        <v/>
      </c>
      <c r="Y131" s="50">
        <f>IF(X131="","",SUBSTITUTE(SUBSTITUTE(SUBSTITUTE(SUBSTITUTE(SUBSTITUTE(SUBSTITUTE(SUBSTITUTE(SUBSTITUTE(SUBSTITUTE(SUBSTITUTE(SUBSTITUTE(SUBSTITUTE(SUBSTITUTE(X131,"0",""),"1",""),"2",""),"3",""),"4",""),"5",""),"6",""),"7",""),"8",""),"9",""),".",""),"-","")," ",""))</f>
        <v/>
      </c>
      <c r="Z131" s="50">
        <f>IF(X131="",0,LEN(X131)-LEN(SUBSTITUTE(X131," ",""))+1)</f>
        <v/>
      </c>
      <c r="AA131" s="50">
        <f>IF(Z131&lt;1,"",IFERROR(VALUE(SUBSTITUTE(TRIM(MID(SUBSTITUTE(X131," ",REPT(" ",60)),1,60)),".",MID(1/2,2,1))),""))</f>
        <v/>
      </c>
      <c r="AB131" s="50">
        <f>IF(Z131&lt;2,"",IFERROR(VALUE(SUBSTITUTE(TRIM(MID(SUBSTITUTE(X131," ",REPT(" ",60)),61,60)),".",MID(1/2,2,1))),""))</f>
        <v/>
      </c>
      <c r="AC131" s="50">
        <f>IF(Z131&lt;3,"",IFERROR(VALUE(SUBSTITUTE(TRIM(MID(SUBSTITUTE(X131," ",REPT(" ",60)),121,60)),".",MID(1/2,2,1))),""))</f>
        <v/>
      </c>
      <c r="AD131" s="50">
        <f>IF(Z131&lt;4,"",IFERROR(VALUE(SUBSTITUTE(TRIM(MID(SUBSTITUTE(X131," ",REPT(" ",60)),181,60)),".",MID(1/2,2,1))),""))</f>
        <v/>
      </c>
      <c r="AE131" s="50">
        <f>IF(Z131&lt;5,"",IFERROR(VALUE(SUBSTITUTE(TRIM(MID(SUBSTITUTE(X131," ",REPT(" ",60)),241,60)),".",MID(1/2,2,1))),""))</f>
        <v/>
      </c>
      <c r="AF131" s="50">
        <f>IF(Z131&lt;6,"",IFERROR(VALUE(SUBSTITUTE(TRIM(MID(SUBSTITUTE(X131," ",REPT(" ",60)),301,60)),".",MID(1/2,2,1))),""))</f>
        <v/>
      </c>
      <c r="AG131" s="50">
        <f>IFERROR(IF(Z131=2,AA131,IF(Z131=4,IF(AA131&lt;0,-1,1)*(ABS(AA131)+AB131/60),IF(Z131=6,IF(AA131&lt;0,-1,1)*(ABS(AA131)+AB131/60+AC131/3600),""))),"")</f>
        <v/>
      </c>
      <c r="AH131" s="50">
        <f>IFERROR(IF(Z131=2,AB131,IF(Z131=4,IF(AC131&lt;0,-1,1)*(ABS(AC131)+AD131/60),IF(Z131=6,IF(AD131&lt;0,-1,1)*(ABS(AD131)+AE131/60+AF131/3600),""))),"")</f>
        <v/>
      </c>
      <c r="AI131" s="50">
        <f>IF(W131,AH131,AG131)</f>
        <v/>
      </c>
      <c r="AJ131" s="50">
        <f>IF(W131,AG131,AH131)</f>
        <v/>
      </c>
      <c r="AK131" s="50">
        <f>IFERROR(IF(U131=0,AI131,U131*ABS(AI131)),"")</f>
        <v/>
      </c>
      <c r="AL131" s="50">
        <f>IFERROR(IF(V131=0,AJ131,V131*ABS(AJ131)),"")</f>
        <v/>
      </c>
      <c r="AM131" s="50">
        <f>IFERROR(AND(U131=0,V131=0,ABS(AK131)&gt;90,ABS(AK131)&lt;=180,ABS(AL131)&lt;=90),FALSE)</f>
        <v/>
      </c>
      <c r="AN131" s="50">
        <f>IF(AM131,AL131,AK131)</f>
        <v/>
      </c>
      <c r="AO131" s="50">
        <f>IF(AM131,AK131,AL131)</f>
        <v/>
      </c>
      <c r="AP131" s="50">
        <f>IF(R131="","",IF(Y131&lt;&gt;"","Contains words or symbols that aren't part of a coordinate.",IF(NOT(OR(Z131=2,Z131=4,Z131=6)),"Couldn't find a latitude and a longitude ("&amp;Z131&amp;IF(Z131=1," number"," numbers")&amp;" found).",IF(COUNT(AA131:AF131)&lt;&gt;Z131,"Some of the numbers couldn't be read.",IF(OR(AND(Z131=4,OR(AB131&lt;0,AB131&gt;=60,AD131&lt;0,AD131&gt;=60)),AND(Z131=6,OR(AB131&lt;0,AB131&gt;=60,AC131&lt;0,AC131&gt;=60,AE131&lt;0,AE131&gt;=60,AF131&lt;0,AF131&gt;=60))),"Minutes and seconds must be between 0 and 60.",IF(OR(ABS(AN131)&gt;90,ABS(AO131)&gt;180),"Out of range: latitude must be between -90 and 90, and longitude between -180 and 180.",""))))))</f>
        <v/>
      </c>
    </row>
    <row r="132">
      <c r="B132" s="44" t="n"/>
      <c r="C132" s="44" t="n"/>
      <c r="D132" s="45">
        <f>IF(R132="","",IF(AP132&lt;&gt;"","NOT VALID GPS COORDINATES",IF(O132="NO CONNECTION","NO CONNECTION",IF(E132="","NOT FOUND",IF(OR(AM132,AND(AN132=0,AO132=0)),"CONVERTED – PLEASE CHECK","CONVERTED")))))</f>
        <v/>
      </c>
      <c r="E132" s="45">
        <f>IF(OR(O132="",O132="NO CONNECTION"),"",IFERROR(_xlfn.FILTERXML(O132,"//local/territory")&amp;" "&amp;_xlfn.FILTERXML(O132,"//local/mapcode"),IFERROR(_xlfn.FILTERXML(O132,"//international/mapcode"),"")))</f>
        <v/>
      </c>
      <c r="F132" s="46">
        <f>IF(E132="","",IFERROR(_xlfn.FILTERXML(O132,"//local/territory"),""))</f>
        <v/>
      </c>
      <c r="G132" s="46">
        <f>IF(E132="","",IFERROR(_xlfn.FILTERXML(O132,"//local/mapcode"),""))</f>
        <v/>
      </c>
      <c r="H132" s="46">
        <f>IF(E132="","",IFERROR(_xlfn.FILTERXML(O132,"//international/mapcode"),""))</f>
        <v/>
      </c>
      <c r="I132" s="46">
        <f>IF(E132="","",IFERROR(HYPERLINK("https://www.mymapcodes.com/go/?t="&amp;IF(G132&lt;&gt;"",F132,"AAA")&amp;"&amp;ma="&amp;LEFT(IF(G132&lt;&gt;"",G132,H132),FIND(".",IF(G132&lt;&gt;"",G132,H132))-1)&amp;"&amp;mb="&amp;MID(IF(G132&lt;&gt;"",G132,H132),FIND(".",IF(G132&lt;&gt;"",G132,H132))+1,99),"Open on MyMapcodes →"),""))</f>
        <v/>
      </c>
      <c r="J132" s="47">
        <f>IF(OR(R132="",AP132&lt;&gt;""),"",ROUND(AN132,6))</f>
        <v/>
      </c>
      <c r="K132" s="47">
        <f>IF(OR(R132="",AP132&lt;&gt;""),"",ROUND(AO132,6))</f>
        <v/>
      </c>
      <c r="L132" s="48">
        <f>IF(R132="","",IF(AP132&lt;&gt;"",AP132,IF(O132="NO CONNECTION","Excel couldn't reach the mapcode service. Click the REFRESH RESULTS box just above the table.",IF(E132="","The mapcode service didn't return a mapcode for this point.",IF(AM132,"Latitude and longitude seemed to be the wrong way round, so they've been swapped. Please check.",IF(AND(AN132=0,AO132=0),"0, 0 is in the sea off West Africa. Please check this is the location you meant.",IF(W132,"Longitude came first, so the order has been switched.",IF(Z132=6,"Converted from degrees, minutes and seconds.",IF(Z132=4,"Converted from degrees and decimal minutes.","")))))))))</f>
        <v/>
      </c>
      <c r="N132" s="49">
        <f>IF(J132="","",MapcodeAPI&amp;"codes/"&amp;SUBSTITUTE(J132&amp;"",MID(1/2,2,1),".")&amp;","&amp;SUBSTITUTE(K132&amp;"",MID(1/2,2,1),"."))&amp;LEFT($B$13,0)</f>
        <v/>
      </c>
      <c r="O132" s="49">
        <f>IF(N132="","",IFERROR(_xlfn.WEBSERVICE(N132),IF(MapcodeAPIBackup="","NO CONNECTION",IFERROR(_xlfn.WEBSERVICE(MapcodeAPIBackup&amp;MID(N132,LEN(MapcodeAPI)+1,999)),"NO CONNECTION"))))</f>
        <v/>
      </c>
      <c r="P132" t="inlineStr">
        <is>
          <t xml:space="preserve"> </t>
        </is>
      </c>
      <c r="R132" s="50">
        <f>IFERROR(IF(AND(TRIM(B132&amp;"")="",TRIM(C132&amp;"")=""),"",TRIM(IF(ISNUMBER(B132),SUBSTITUTE(B132&amp;"",MID(1/2,2,1),"."),B132&amp;"")&amp;IF(TRIM(C132&amp;"")="",""," | "&amp;IF(ISNUMBER(C132),SUBSTITUTE(C132&amp;"",MID(1/2,2,1),"."),C132&amp;"")))),"(error value)")</f>
        <v/>
      </c>
      <c r="S132" s="50">
        <f>IF(R132="","","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"&amp;IFERROR(IF(AND(LEN(R132)-LEN(SUBSTITUTE(R132,"/",""))=1,ISNUMBER(FIND(" ",TRIM(LEFT(R132,FIND("/",R132)-1))))),LEFT(R132,FIND("/",R132)-1),R132),R132)&amp;" ")," "," "),"﻿"," "),"​"," "),"⁠"," ")," "," ")," "," "),CHAR(9)," "),CHAR(10)," "),CHAR(13)," "),"−","-"),"–","-"),"—","-"),"LATITUDE"," "),"LONGITUDE"," "),"COORDINATES"," "),"COORDS"," "),"NORTH"," N "),"SOUTH"," S "),"EAST"," E "),"WEST"," W "),"DEGREES"," "),"DEG"," "),"GPS"," "),"LONG"," "),"LNG"," "),"LON"," "),"LAT"," ")," AND "," "),"&amp;"," ")&amp;" ")</f>
        <v/>
      </c>
      <c r="T132" s="50">
        <f>IF(S132="","",IF(LEN(S132)-LEN(SUBSTITUTE(S132,".",""))&gt;0,SUBSTITUTE(S132,","," "),IF(LEN(S132)-LEN(SUBSTITUTE(S132,",",""))=3,SUBSTITUTE(SUBSTITUTE(S132,",",";",2),",","."),IF(LEN(S132)-LEN(SUBSTITUTE(S132,",",""))=2,SUBSTITUTE(S132,",","."),SUBSTITUTE(S132,","," ")))))</f>
        <v/>
      </c>
      <c r="U132" s="50">
        <f>IF(ISNUMBER(FIND("S",T132)),-1,IF(ISNUMBER(FIND("N",T132)),1,0))</f>
        <v/>
      </c>
      <c r="V132" s="50">
        <f>IF(ISNUMBER(FIND("W",T132)),-1,IF(ISNUMBER(FIND("E",T132)),1,0))</f>
        <v/>
      </c>
      <c r="W132" s="50">
        <f>AND(MIN(IFERROR(FIND("N",T132),999),IFERROR(FIND("S",T132),999))&lt;999,MIN(IFERROR(FIND("E",T132),999),IFERROR(FIND("W",T132),999))&lt;999,MIN(IFERROR(FIND("E",T132),999),IFERROR(FIND("W",T132),999))&lt;MIN(IFERROR(FIND("N",T132),999),IFERROR(FIND("S",T132),999)))</f>
        <v/>
      </c>
      <c r="X132" s="50">
        <f>IF(T132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132,"°"," "),"º"," "),"˚"," "),"'"," "),CHAR(34)," "),"′"," "),"’"," "),"‘"," "),"″"," "),"”"," "),"“"," "),"("," "),")"," "),"["," "),"]"," "),"{"," "),"}"," "),";"," "),"|"," "),"/"," "),"\"," "),":"," "),"="," "),"*"," "),","," "),"N"," "),"S"," "),"E"," "),"W"," "),"_"," ")))</f>
        <v/>
      </c>
      <c r="Y132" s="50">
        <f>IF(X132="","",SUBSTITUTE(SUBSTITUTE(SUBSTITUTE(SUBSTITUTE(SUBSTITUTE(SUBSTITUTE(SUBSTITUTE(SUBSTITUTE(SUBSTITUTE(SUBSTITUTE(SUBSTITUTE(SUBSTITUTE(SUBSTITUTE(X132,"0",""),"1",""),"2",""),"3",""),"4",""),"5",""),"6",""),"7",""),"8",""),"9",""),".",""),"-","")," ",""))</f>
        <v/>
      </c>
      <c r="Z132" s="50">
        <f>IF(X132="",0,LEN(X132)-LEN(SUBSTITUTE(X132," ",""))+1)</f>
        <v/>
      </c>
      <c r="AA132" s="50">
        <f>IF(Z132&lt;1,"",IFERROR(VALUE(SUBSTITUTE(TRIM(MID(SUBSTITUTE(X132," ",REPT(" ",60)),1,60)),".",MID(1/2,2,1))),""))</f>
        <v/>
      </c>
      <c r="AB132" s="50">
        <f>IF(Z132&lt;2,"",IFERROR(VALUE(SUBSTITUTE(TRIM(MID(SUBSTITUTE(X132," ",REPT(" ",60)),61,60)),".",MID(1/2,2,1))),""))</f>
        <v/>
      </c>
      <c r="AC132" s="50">
        <f>IF(Z132&lt;3,"",IFERROR(VALUE(SUBSTITUTE(TRIM(MID(SUBSTITUTE(X132," ",REPT(" ",60)),121,60)),".",MID(1/2,2,1))),""))</f>
        <v/>
      </c>
      <c r="AD132" s="50">
        <f>IF(Z132&lt;4,"",IFERROR(VALUE(SUBSTITUTE(TRIM(MID(SUBSTITUTE(X132," ",REPT(" ",60)),181,60)),".",MID(1/2,2,1))),""))</f>
        <v/>
      </c>
      <c r="AE132" s="50">
        <f>IF(Z132&lt;5,"",IFERROR(VALUE(SUBSTITUTE(TRIM(MID(SUBSTITUTE(X132," ",REPT(" ",60)),241,60)),".",MID(1/2,2,1))),""))</f>
        <v/>
      </c>
      <c r="AF132" s="50">
        <f>IF(Z132&lt;6,"",IFERROR(VALUE(SUBSTITUTE(TRIM(MID(SUBSTITUTE(X132," ",REPT(" ",60)),301,60)),".",MID(1/2,2,1))),""))</f>
        <v/>
      </c>
      <c r="AG132" s="50">
        <f>IFERROR(IF(Z132=2,AA132,IF(Z132=4,IF(AA132&lt;0,-1,1)*(ABS(AA132)+AB132/60),IF(Z132=6,IF(AA132&lt;0,-1,1)*(ABS(AA132)+AB132/60+AC132/3600),""))),"")</f>
        <v/>
      </c>
      <c r="AH132" s="50">
        <f>IFERROR(IF(Z132=2,AB132,IF(Z132=4,IF(AC132&lt;0,-1,1)*(ABS(AC132)+AD132/60),IF(Z132=6,IF(AD132&lt;0,-1,1)*(ABS(AD132)+AE132/60+AF132/3600),""))),"")</f>
        <v/>
      </c>
      <c r="AI132" s="50">
        <f>IF(W132,AH132,AG132)</f>
        <v/>
      </c>
      <c r="AJ132" s="50">
        <f>IF(W132,AG132,AH132)</f>
        <v/>
      </c>
      <c r="AK132" s="50">
        <f>IFERROR(IF(U132=0,AI132,U132*ABS(AI132)),"")</f>
        <v/>
      </c>
      <c r="AL132" s="50">
        <f>IFERROR(IF(V132=0,AJ132,V132*ABS(AJ132)),"")</f>
        <v/>
      </c>
      <c r="AM132" s="50">
        <f>IFERROR(AND(U132=0,V132=0,ABS(AK132)&gt;90,ABS(AK132)&lt;=180,ABS(AL132)&lt;=90),FALSE)</f>
        <v/>
      </c>
      <c r="AN132" s="50">
        <f>IF(AM132,AL132,AK132)</f>
        <v/>
      </c>
      <c r="AO132" s="50">
        <f>IF(AM132,AK132,AL132)</f>
        <v/>
      </c>
      <c r="AP132" s="50">
        <f>IF(R132="","",IF(Y132&lt;&gt;"","Contains words or symbols that aren't part of a coordinate.",IF(NOT(OR(Z132=2,Z132=4,Z132=6)),"Couldn't find a latitude and a longitude ("&amp;Z132&amp;IF(Z132=1," number"," numbers")&amp;" found).",IF(COUNT(AA132:AF132)&lt;&gt;Z132,"Some of the numbers couldn't be read.",IF(OR(AND(Z132=4,OR(AB132&lt;0,AB132&gt;=60,AD132&lt;0,AD132&gt;=60)),AND(Z132=6,OR(AB132&lt;0,AB132&gt;=60,AC132&lt;0,AC132&gt;=60,AE132&lt;0,AE132&gt;=60,AF132&lt;0,AF132&gt;=60))),"Minutes and seconds must be between 0 and 60.",IF(OR(ABS(AN132)&gt;90,ABS(AO132)&gt;180),"Out of range: latitude must be between -90 and 90, and longitude between -180 and 180.",""))))))</f>
        <v/>
      </c>
    </row>
    <row r="133">
      <c r="B133" s="44" t="n"/>
      <c r="C133" s="44" t="n"/>
      <c r="D133" s="45">
        <f>IF(R133="","",IF(AP133&lt;&gt;"","NOT VALID GPS COORDINATES",IF(O133="NO CONNECTION","NO CONNECTION",IF(E133="","NOT FOUND",IF(OR(AM133,AND(AN133=0,AO133=0)),"CONVERTED – PLEASE CHECK","CONVERTED")))))</f>
        <v/>
      </c>
      <c r="E133" s="45">
        <f>IF(OR(O133="",O133="NO CONNECTION"),"",IFERROR(_xlfn.FILTERXML(O133,"//local/territory")&amp;" "&amp;_xlfn.FILTERXML(O133,"//local/mapcode"),IFERROR(_xlfn.FILTERXML(O133,"//international/mapcode"),"")))</f>
        <v/>
      </c>
      <c r="F133" s="46">
        <f>IF(E133="","",IFERROR(_xlfn.FILTERXML(O133,"//local/territory"),""))</f>
        <v/>
      </c>
      <c r="G133" s="46">
        <f>IF(E133="","",IFERROR(_xlfn.FILTERXML(O133,"//local/mapcode"),""))</f>
        <v/>
      </c>
      <c r="H133" s="46">
        <f>IF(E133="","",IFERROR(_xlfn.FILTERXML(O133,"//international/mapcode"),""))</f>
        <v/>
      </c>
      <c r="I133" s="46">
        <f>IF(E133="","",IFERROR(HYPERLINK("https://www.mymapcodes.com/go/?t="&amp;IF(G133&lt;&gt;"",F133,"AAA")&amp;"&amp;ma="&amp;LEFT(IF(G133&lt;&gt;"",G133,H133),FIND(".",IF(G133&lt;&gt;"",G133,H133))-1)&amp;"&amp;mb="&amp;MID(IF(G133&lt;&gt;"",G133,H133),FIND(".",IF(G133&lt;&gt;"",G133,H133))+1,99),"Open on MyMapcodes →"),""))</f>
        <v/>
      </c>
      <c r="J133" s="47">
        <f>IF(OR(R133="",AP133&lt;&gt;""),"",ROUND(AN133,6))</f>
        <v/>
      </c>
      <c r="K133" s="47">
        <f>IF(OR(R133="",AP133&lt;&gt;""),"",ROUND(AO133,6))</f>
        <v/>
      </c>
      <c r="L133" s="48">
        <f>IF(R133="","",IF(AP133&lt;&gt;"",AP133,IF(O133="NO CONNECTION","Excel couldn't reach the mapcode service. Click the REFRESH RESULTS box just above the table.",IF(E133="","The mapcode service didn't return a mapcode for this point.",IF(AM133,"Latitude and longitude seemed to be the wrong way round, so they've been swapped. Please check.",IF(AND(AN133=0,AO133=0),"0, 0 is in the sea off West Africa. Please check this is the location you meant.",IF(W133,"Longitude came first, so the order has been switched.",IF(Z133=6,"Converted from degrees, minutes and seconds.",IF(Z133=4,"Converted from degrees and decimal minutes.","")))))))))</f>
        <v/>
      </c>
      <c r="N133" s="49">
        <f>IF(J133="","",MapcodeAPI&amp;"codes/"&amp;SUBSTITUTE(J133&amp;"",MID(1/2,2,1),".")&amp;","&amp;SUBSTITUTE(K133&amp;"",MID(1/2,2,1),"."))&amp;LEFT($B$13,0)</f>
        <v/>
      </c>
      <c r="O133" s="49">
        <f>IF(N133="","",IFERROR(_xlfn.WEBSERVICE(N133),IF(MapcodeAPIBackup="","NO CONNECTION",IFERROR(_xlfn.WEBSERVICE(MapcodeAPIBackup&amp;MID(N133,LEN(MapcodeAPI)+1,999)),"NO CONNECTION"))))</f>
        <v/>
      </c>
      <c r="P133" t="inlineStr">
        <is>
          <t xml:space="preserve"> </t>
        </is>
      </c>
      <c r="R133" s="50">
        <f>IFERROR(IF(AND(TRIM(B133&amp;"")="",TRIM(C133&amp;"")=""),"",TRIM(IF(ISNUMBER(B133),SUBSTITUTE(B133&amp;"",MID(1/2,2,1),"."),B133&amp;"")&amp;IF(TRIM(C133&amp;"")="",""," | "&amp;IF(ISNUMBER(C133),SUBSTITUTE(C133&amp;"",MID(1/2,2,1),"."),C133&amp;"")))),"(error value)")</f>
        <v/>
      </c>
      <c r="S133" s="50">
        <f>IF(R133="","","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"&amp;IFERROR(IF(AND(LEN(R133)-LEN(SUBSTITUTE(R133,"/",""))=1,ISNUMBER(FIND(" ",TRIM(LEFT(R133,FIND("/",R133)-1))))),LEFT(R133,FIND("/",R133)-1),R133),R133)&amp;" ")," "," "),"﻿"," "),"​"," "),"⁠"," ")," "," ")," "," "),CHAR(9)," "),CHAR(10)," "),CHAR(13)," "),"−","-"),"–","-"),"—","-"),"LATITUDE"," "),"LONGITUDE"," "),"COORDINATES"," "),"COORDS"," "),"NORTH"," N "),"SOUTH"," S "),"EAST"," E "),"WEST"," W "),"DEGREES"," "),"DEG"," "),"GPS"," "),"LONG"," "),"LNG"," "),"LON"," "),"LAT"," ")," AND "," "),"&amp;"," ")&amp;" ")</f>
        <v/>
      </c>
      <c r="T133" s="50">
        <f>IF(S133="","",IF(LEN(S133)-LEN(SUBSTITUTE(S133,".",""))&gt;0,SUBSTITUTE(S133,","," "),IF(LEN(S133)-LEN(SUBSTITUTE(S133,",",""))=3,SUBSTITUTE(SUBSTITUTE(S133,",",";",2),",","."),IF(LEN(S133)-LEN(SUBSTITUTE(S133,",",""))=2,SUBSTITUTE(S133,",","."),SUBSTITUTE(S133,","," ")))))</f>
        <v/>
      </c>
      <c r="U133" s="50">
        <f>IF(ISNUMBER(FIND("S",T133)),-1,IF(ISNUMBER(FIND("N",T133)),1,0))</f>
        <v/>
      </c>
      <c r="V133" s="50">
        <f>IF(ISNUMBER(FIND("W",T133)),-1,IF(ISNUMBER(FIND("E",T133)),1,0))</f>
        <v/>
      </c>
      <c r="W133" s="50">
        <f>AND(MIN(IFERROR(FIND("N",T133),999),IFERROR(FIND("S",T133),999))&lt;999,MIN(IFERROR(FIND("E",T133),999),IFERROR(FIND("W",T133),999))&lt;999,MIN(IFERROR(FIND("E",T133),999),IFERROR(FIND("W",T133),999))&lt;MIN(IFERROR(FIND("N",T133),999),IFERROR(FIND("S",T133),999)))</f>
        <v/>
      </c>
      <c r="X133" s="50">
        <f>IF(T133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133,"°"," "),"º"," "),"˚"," "),"'"," "),CHAR(34)," "),"′"," "),"’"," "),"‘"," "),"″"," "),"”"," "),"“"," "),"("," "),")"," "),"["," "),"]"," "),"{"," "),"}"," "),";"," "),"|"," "),"/"," "),"\"," "),":"," "),"="," "),"*"," "),","," "),"N"," "),"S"," "),"E"," "),"W"," "),"_"," ")))</f>
        <v/>
      </c>
      <c r="Y133" s="50">
        <f>IF(X133="","",SUBSTITUTE(SUBSTITUTE(SUBSTITUTE(SUBSTITUTE(SUBSTITUTE(SUBSTITUTE(SUBSTITUTE(SUBSTITUTE(SUBSTITUTE(SUBSTITUTE(SUBSTITUTE(SUBSTITUTE(SUBSTITUTE(X133,"0",""),"1",""),"2",""),"3",""),"4",""),"5",""),"6",""),"7",""),"8",""),"9",""),".",""),"-","")," ",""))</f>
        <v/>
      </c>
      <c r="Z133" s="50">
        <f>IF(X133="",0,LEN(X133)-LEN(SUBSTITUTE(X133," ",""))+1)</f>
        <v/>
      </c>
      <c r="AA133" s="50">
        <f>IF(Z133&lt;1,"",IFERROR(VALUE(SUBSTITUTE(TRIM(MID(SUBSTITUTE(X133," ",REPT(" ",60)),1,60)),".",MID(1/2,2,1))),""))</f>
        <v/>
      </c>
      <c r="AB133" s="50">
        <f>IF(Z133&lt;2,"",IFERROR(VALUE(SUBSTITUTE(TRIM(MID(SUBSTITUTE(X133," ",REPT(" ",60)),61,60)),".",MID(1/2,2,1))),""))</f>
        <v/>
      </c>
      <c r="AC133" s="50">
        <f>IF(Z133&lt;3,"",IFERROR(VALUE(SUBSTITUTE(TRIM(MID(SUBSTITUTE(X133," ",REPT(" ",60)),121,60)),".",MID(1/2,2,1))),""))</f>
        <v/>
      </c>
      <c r="AD133" s="50">
        <f>IF(Z133&lt;4,"",IFERROR(VALUE(SUBSTITUTE(TRIM(MID(SUBSTITUTE(X133," ",REPT(" ",60)),181,60)),".",MID(1/2,2,1))),""))</f>
        <v/>
      </c>
      <c r="AE133" s="50">
        <f>IF(Z133&lt;5,"",IFERROR(VALUE(SUBSTITUTE(TRIM(MID(SUBSTITUTE(X133," ",REPT(" ",60)),241,60)),".",MID(1/2,2,1))),""))</f>
        <v/>
      </c>
      <c r="AF133" s="50">
        <f>IF(Z133&lt;6,"",IFERROR(VALUE(SUBSTITUTE(TRIM(MID(SUBSTITUTE(X133," ",REPT(" ",60)),301,60)),".",MID(1/2,2,1))),""))</f>
        <v/>
      </c>
      <c r="AG133" s="50">
        <f>IFERROR(IF(Z133=2,AA133,IF(Z133=4,IF(AA133&lt;0,-1,1)*(ABS(AA133)+AB133/60),IF(Z133=6,IF(AA133&lt;0,-1,1)*(ABS(AA133)+AB133/60+AC133/3600),""))),"")</f>
        <v/>
      </c>
      <c r="AH133" s="50">
        <f>IFERROR(IF(Z133=2,AB133,IF(Z133=4,IF(AC133&lt;0,-1,1)*(ABS(AC133)+AD133/60),IF(Z133=6,IF(AD133&lt;0,-1,1)*(ABS(AD133)+AE133/60+AF133/3600),""))),"")</f>
        <v/>
      </c>
      <c r="AI133" s="50">
        <f>IF(W133,AH133,AG133)</f>
        <v/>
      </c>
      <c r="AJ133" s="50">
        <f>IF(W133,AG133,AH133)</f>
        <v/>
      </c>
      <c r="AK133" s="50">
        <f>IFERROR(IF(U133=0,AI133,U133*ABS(AI133)),"")</f>
        <v/>
      </c>
      <c r="AL133" s="50">
        <f>IFERROR(IF(V133=0,AJ133,V133*ABS(AJ133)),"")</f>
        <v/>
      </c>
      <c r="AM133" s="50">
        <f>IFERROR(AND(U133=0,V133=0,ABS(AK133)&gt;90,ABS(AK133)&lt;=180,ABS(AL133)&lt;=90),FALSE)</f>
        <v/>
      </c>
      <c r="AN133" s="50">
        <f>IF(AM133,AL133,AK133)</f>
        <v/>
      </c>
      <c r="AO133" s="50">
        <f>IF(AM133,AK133,AL133)</f>
        <v/>
      </c>
      <c r="AP133" s="50">
        <f>IF(R133="","",IF(Y133&lt;&gt;"","Contains words or symbols that aren't part of a coordinate.",IF(NOT(OR(Z133=2,Z133=4,Z133=6)),"Couldn't find a latitude and a longitude ("&amp;Z133&amp;IF(Z133=1," number"," numbers")&amp;" found).",IF(COUNT(AA133:AF133)&lt;&gt;Z133,"Some of the numbers couldn't be read.",IF(OR(AND(Z133=4,OR(AB133&lt;0,AB133&gt;=60,AD133&lt;0,AD133&gt;=60)),AND(Z133=6,OR(AB133&lt;0,AB133&gt;=60,AC133&lt;0,AC133&gt;=60,AE133&lt;0,AE133&gt;=60,AF133&lt;0,AF133&gt;=60))),"Minutes and seconds must be between 0 and 60.",IF(OR(ABS(AN133)&gt;90,ABS(AO133)&gt;180),"Out of range: latitude must be between -90 and 90, and longitude between -180 and 180.",""))))))</f>
        <v/>
      </c>
    </row>
    <row r="134">
      <c r="B134" s="44" t="n"/>
      <c r="C134" s="44" t="n"/>
      <c r="D134" s="45">
        <f>IF(R134="","",IF(AP134&lt;&gt;"","NOT VALID GPS COORDINATES",IF(O134="NO CONNECTION","NO CONNECTION",IF(E134="","NOT FOUND",IF(OR(AM134,AND(AN134=0,AO134=0)),"CONVERTED – PLEASE CHECK","CONVERTED")))))</f>
        <v/>
      </c>
      <c r="E134" s="45">
        <f>IF(OR(O134="",O134="NO CONNECTION"),"",IFERROR(_xlfn.FILTERXML(O134,"//local/territory")&amp;" "&amp;_xlfn.FILTERXML(O134,"//local/mapcode"),IFERROR(_xlfn.FILTERXML(O134,"//international/mapcode"),"")))</f>
        <v/>
      </c>
      <c r="F134" s="46">
        <f>IF(E134="","",IFERROR(_xlfn.FILTERXML(O134,"//local/territory"),""))</f>
        <v/>
      </c>
      <c r="G134" s="46">
        <f>IF(E134="","",IFERROR(_xlfn.FILTERXML(O134,"//local/mapcode"),""))</f>
        <v/>
      </c>
      <c r="H134" s="46">
        <f>IF(E134="","",IFERROR(_xlfn.FILTERXML(O134,"//international/mapcode"),""))</f>
        <v/>
      </c>
      <c r="I134" s="46">
        <f>IF(E134="","",IFERROR(HYPERLINK("https://www.mymapcodes.com/go/?t="&amp;IF(G134&lt;&gt;"",F134,"AAA")&amp;"&amp;ma="&amp;LEFT(IF(G134&lt;&gt;"",G134,H134),FIND(".",IF(G134&lt;&gt;"",G134,H134))-1)&amp;"&amp;mb="&amp;MID(IF(G134&lt;&gt;"",G134,H134),FIND(".",IF(G134&lt;&gt;"",G134,H134))+1,99),"Open on MyMapcodes →"),""))</f>
        <v/>
      </c>
      <c r="J134" s="47">
        <f>IF(OR(R134="",AP134&lt;&gt;""),"",ROUND(AN134,6))</f>
        <v/>
      </c>
      <c r="K134" s="47">
        <f>IF(OR(R134="",AP134&lt;&gt;""),"",ROUND(AO134,6))</f>
        <v/>
      </c>
      <c r="L134" s="48">
        <f>IF(R134="","",IF(AP134&lt;&gt;"",AP134,IF(O134="NO CONNECTION","Excel couldn't reach the mapcode service. Click the REFRESH RESULTS box just above the table.",IF(E134="","The mapcode service didn't return a mapcode for this point.",IF(AM134,"Latitude and longitude seemed to be the wrong way round, so they've been swapped. Please check.",IF(AND(AN134=0,AO134=0),"0, 0 is in the sea off West Africa. Please check this is the location you meant.",IF(W134,"Longitude came first, so the order has been switched.",IF(Z134=6,"Converted from degrees, minutes and seconds.",IF(Z134=4,"Converted from degrees and decimal minutes.","")))))))))</f>
        <v/>
      </c>
      <c r="N134" s="49">
        <f>IF(J134="","",MapcodeAPI&amp;"codes/"&amp;SUBSTITUTE(J134&amp;"",MID(1/2,2,1),".")&amp;","&amp;SUBSTITUTE(K134&amp;"",MID(1/2,2,1),"."))&amp;LEFT($B$13,0)</f>
        <v/>
      </c>
      <c r="O134" s="49">
        <f>IF(N134="","",IFERROR(_xlfn.WEBSERVICE(N134),IF(MapcodeAPIBackup="","NO CONNECTION",IFERROR(_xlfn.WEBSERVICE(MapcodeAPIBackup&amp;MID(N134,LEN(MapcodeAPI)+1,999)),"NO CONNECTION"))))</f>
        <v/>
      </c>
      <c r="P134" t="inlineStr">
        <is>
          <t xml:space="preserve"> </t>
        </is>
      </c>
      <c r="R134" s="50">
        <f>IFERROR(IF(AND(TRIM(B134&amp;"")="",TRIM(C134&amp;"")=""),"",TRIM(IF(ISNUMBER(B134),SUBSTITUTE(B134&amp;"",MID(1/2,2,1),"."),B134&amp;"")&amp;IF(TRIM(C134&amp;"")="",""," | "&amp;IF(ISNUMBER(C134),SUBSTITUTE(C134&amp;"",MID(1/2,2,1),"."),C134&amp;"")))),"(error value)")</f>
        <v/>
      </c>
      <c r="S134" s="50">
        <f>IF(R134="","","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"&amp;IFERROR(IF(AND(LEN(R134)-LEN(SUBSTITUTE(R134,"/",""))=1,ISNUMBER(FIND(" ",TRIM(LEFT(R134,FIND("/",R134)-1))))),LEFT(R134,FIND("/",R134)-1),R134),R134)&amp;" ")," "," "),"﻿"," "),"​"," "),"⁠"," ")," "," ")," "," "),CHAR(9)," "),CHAR(10)," "),CHAR(13)," "),"−","-"),"–","-"),"—","-"),"LATITUDE"," "),"LONGITUDE"," "),"COORDINATES"," "),"COORDS"," "),"NORTH"," N "),"SOUTH"," S "),"EAST"," E "),"WEST"," W "),"DEGREES"," "),"DEG"," "),"GPS"," "),"LONG"," "),"LNG"," "),"LON"," "),"LAT"," ")," AND "," "),"&amp;"," ")&amp;" ")</f>
        <v/>
      </c>
      <c r="T134" s="50">
        <f>IF(S134="","",IF(LEN(S134)-LEN(SUBSTITUTE(S134,".",""))&gt;0,SUBSTITUTE(S134,","," "),IF(LEN(S134)-LEN(SUBSTITUTE(S134,",",""))=3,SUBSTITUTE(SUBSTITUTE(S134,",",";",2),",","."),IF(LEN(S134)-LEN(SUBSTITUTE(S134,",",""))=2,SUBSTITUTE(S134,",","."),SUBSTITUTE(S134,","," ")))))</f>
        <v/>
      </c>
      <c r="U134" s="50">
        <f>IF(ISNUMBER(FIND("S",T134)),-1,IF(ISNUMBER(FIND("N",T134)),1,0))</f>
        <v/>
      </c>
      <c r="V134" s="50">
        <f>IF(ISNUMBER(FIND("W",T134)),-1,IF(ISNUMBER(FIND("E",T134)),1,0))</f>
        <v/>
      </c>
      <c r="W134" s="50">
        <f>AND(MIN(IFERROR(FIND("N",T134),999),IFERROR(FIND("S",T134),999))&lt;999,MIN(IFERROR(FIND("E",T134),999),IFERROR(FIND("W",T134),999))&lt;999,MIN(IFERROR(FIND("E",T134),999),IFERROR(FIND("W",T134),999))&lt;MIN(IFERROR(FIND("N",T134),999),IFERROR(FIND("S",T134),999)))</f>
        <v/>
      </c>
      <c r="X134" s="50">
        <f>IF(T134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134,"°"," "),"º"," "),"˚"," "),"'"," "),CHAR(34)," "),"′"," "),"’"," "),"‘"," "),"″"," "),"”"," "),"“"," "),"("," "),")"," "),"["," "),"]"," "),"{"," "),"}"," "),";"," "),"|"," "),"/"," "),"\"," "),":"," "),"="," "),"*"," "),","," "),"N"," "),"S"," "),"E"," "),"W"," "),"_"," ")))</f>
        <v/>
      </c>
      <c r="Y134" s="50">
        <f>IF(X134="","",SUBSTITUTE(SUBSTITUTE(SUBSTITUTE(SUBSTITUTE(SUBSTITUTE(SUBSTITUTE(SUBSTITUTE(SUBSTITUTE(SUBSTITUTE(SUBSTITUTE(SUBSTITUTE(SUBSTITUTE(SUBSTITUTE(X134,"0",""),"1",""),"2",""),"3",""),"4",""),"5",""),"6",""),"7",""),"8",""),"9",""),".",""),"-","")," ",""))</f>
        <v/>
      </c>
      <c r="Z134" s="50">
        <f>IF(X134="",0,LEN(X134)-LEN(SUBSTITUTE(X134," ",""))+1)</f>
        <v/>
      </c>
      <c r="AA134" s="50">
        <f>IF(Z134&lt;1,"",IFERROR(VALUE(SUBSTITUTE(TRIM(MID(SUBSTITUTE(X134," ",REPT(" ",60)),1,60)),".",MID(1/2,2,1))),""))</f>
        <v/>
      </c>
      <c r="AB134" s="50">
        <f>IF(Z134&lt;2,"",IFERROR(VALUE(SUBSTITUTE(TRIM(MID(SUBSTITUTE(X134," ",REPT(" ",60)),61,60)),".",MID(1/2,2,1))),""))</f>
        <v/>
      </c>
      <c r="AC134" s="50">
        <f>IF(Z134&lt;3,"",IFERROR(VALUE(SUBSTITUTE(TRIM(MID(SUBSTITUTE(X134," ",REPT(" ",60)),121,60)),".",MID(1/2,2,1))),""))</f>
        <v/>
      </c>
      <c r="AD134" s="50">
        <f>IF(Z134&lt;4,"",IFERROR(VALUE(SUBSTITUTE(TRIM(MID(SUBSTITUTE(X134," ",REPT(" ",60)),181,60)),".",MID(1/2,2,1))),""))</f>
        <v/>
      </c>
      <c r="AE134" s="50">
        <f>IF(Z134&lt;5,"",IFERROR(VALUE(SUBSTITUTE(TRIM(MID(SUBSTITUTE(X134," ",REPT(" ",60)),241,60)),".",MID(1/2,2,1))),""))</f>
        <v/>
      </c>
      <c r="AF134" s="50">
        <f>IF(Z134&lt;6,"",IFERROR(VALUE(SUBSTITUTE(TRIM(MID(SUBSTITUTE(X134," ",REPT(" ",60)),301,60)),".",MID(1/2,2,1))),""))</f>
        <v/>
      </c>
      <c r="AG134" s="50">
        <f>IFERROR(IF(Z134=2,AA134,IF(Z134=4,IF(AA134&lt;0,-1,1)*(ABS(AA134)+AB134/60),IF(Z134=6,IF(AA134&lt;0,-1,1)*(ABS(AA134)+AB134/60+AC134/3600),""))),"")</f>
        <v/>
      </c>
      <c r="AH134" s="50">
        <f>IFERROR(IF(Z134=2,AB134,IF(Z134=4,IF(AC134&lt;0,-1,1)*(ABS(AC134)+AD134/60),IF(Z134=6,IF(AD134&lt;0,-1,1)*(ABS(AD134)+AE134/60+AF134/3600),""))),"")</f>
        <v/>
      </c>
      <c r="AI134" s="50">
        <f>IF(W134,AH134,AG134)</f>
        <v/>
      </c>
      <c r="AJ134" s="50">
        <f>IF(W134,AG134,AH134)</f>
        <v/>
      </c>
      <c r="AK134" s="50">
        <f>IFERROR(IF(U134=0,AI134,U134*ABS(AI134)),"")</f>
        <v/>
      </c>
      <c r="AL134" s="50">
        <f>IFERROR(IF(V134=0,AJ134,V134*ABS(AJ134)),"")</f>
        <v/>
      </c>
      <c r="AM134" s="50">
        <f>IFERROR(AND(U134=0,V134=0,ABS(AK134)&gt;90,ABS(AK134)&lt;=180,ABS(AL134)&lt;=90),FALSE)</f>
        <v/>
      </c>
      <c r="AN134" s="50">
        <f>IF(AM134,AL134,AK134)</f>
        <v/>
      </c>
      <c r="AO134" s="50">
        <f>IF(AM134,AK134,AL134)</f>
        <v/>
      </c>
      <c r="AP134" s="50">
        <f>IF(R134="","",IF(Y134&lt;&gt;"","Contains words or symbols that aren't part of a coordinate.",IF(NOT(OR(Z134=2,Z134=4,Z134=6)),"Couldn't find a latitude and a longitude ("&amp;Z134&amp;IF(Z134=1," number"," numbers")&amp;" found).",IF(COUNT(AA134:AF134)&lt;&gt;Z134,"Some of the numbers couldn't be read.",IF(OR(AND(Z134=4,OR(AB134&lt;0,AB134&gt;=60,AD134&lt;0,AD134&gt;=60)),AND(Z134=6,OR(AB134&lt;0,AB134&gt;=60,AC134&lt;0,AC134&gt;=60,AE134&lt;0,AE134&gt;=60,AF134&lt;0,AF134&gt;=60))),"Minutes and seconds must be between 0 and 60.",IF(OR(ABS(AN134)&gt;90,ABS(AO134)&gt;180),"Out of range: latitude must be between -90 and 90, and longitude between -180 and 180.",""))))))</f>
        <v/>
      </c>
    </row>
    <row r="135">
      <c r="B135" s="44" t="n"/>
      <c r="C135" s="44" t="n"/>
      <c r="D135" s="45">
        <f>IF(R135="","",IF(AP135&lt;&gt;"","NOT VALID GPS COORDINATES",IF(O135="NO CONNECTION","NO CONNECTION",IF(E135="","NOT FOUND",IF(OR(AM135,AND(AN135=0,AO135=0)),"CONVERTED – PLEASE CHECK","CONVERTED")))))</f>
        <v/>
      </c>
      <c r="E135" s="45">
        <f>IF(OR(O135="",O135="NO CONNECTION"),"",IFERROR(_xlfn.FILTERXML(O135,"//local/territory")&amp;" "&amp;_xlfn.FILTERXML(O135,"//local/mapcode"),IFERROR(_xlfn.FILTERXML(O135,"//international/mapcode"),"")))</f>
        <v/>
      </c>
      <c r="F135" s="46">
        <f>IF(E135="","",IFERROR(_xlfn.FILTERXML(O135,"//local/territory"),""))</f>
        <v/>
      </c>
      <c r="G135" s="46">
        <f>IF(E135="","",IFERROR(_xlfn.FILTERXML(O135,"//local/mapcode"),""))</f>
        <v/>
      </c>
      <c r="H135" s="46">
        <f>IF(E135="","",IFERROR(_xlfn.FILTERXML(O135,"//international/mapcode"),""))</f>
        <v/>
      </c>
      <c r="I135" s="46">
        <f>IF(E135="","",IFERROR(HYPERLINK("https://www.mymapcodes.com/go/?t="&amp;IF(G135&lt;&gt;"",F135,"AAA")&amp;"&amp;ma="&amp;LEFT(IF(G135&lt;&gt;"",G135,H135),FIND(".",IF(G135&lt;&gt;"",G135,H135))-1)&amp;"&amp;mb="&amp;MID(IF(G135&lt;&gt;"",G135,H135),FIND(".",IF(G135&lt;&gt;"",G135,H135))+1,99),"Open on MyMapcodes →"),""))</f>
        <v/>
      </c>
      <c r="J135" s="47">
        <f>IF(OR(R135="",AP135&lt;&gt;""),"",ROUND(AN135,6))</f>
        <v/>
      </c>
      <c r="K135" s="47">
        <f>IF(OR(R135="",AP135&lt;&gt;""),"",ROUND(AO135,6))</f>
        <v/>
      </c>
      <c r="L135" s="48">
        <f>IF(R135="","",IF(AP135&lt;&gt;"",AP135,IF(O135="NO CONNECTION","Excel couldn't reach the mapcode service. Click the REFRESH RESULTS box just above the table.",IF(E135="","The mapcode service didn't return a mapcode for this point.",IF(AM135,"Latitude and longitude seemed to be the wrong way round, so they've been swapped. Please check.",IF(AND(AN135=0,AO135=0),"0, 0 is in the sea off West Africa. Please check this is the location you meant.",IF(W135,"Longitude came first, so the order has been switched.",IF(Z135=6,"Converted from degrees, minutes and seconds.",IF(Z135=4,"Converted from degrees and decimal minutes.","")))))))))</f>
        <v/>
      </c>
      <c r="N135" s="49">
        <f>IF(J135="","",MapcodeAPI&amp;"codes/"&amp;SUBSTITUTE(J135&amp;"",MID(1/2,2,1),".")&amp;","&amp;SUBSTITUTE(K135&amp;"",MID(1/2,2,1),"."))&amp;LEFT($B$13,0)</f>
        <v/>
      </c>
      <c r="O135" s="49">
        <f>IF(N135="","",IFERROR(_xlfn.WEBSERVICE(N135),IF(MapcodeAPIBackup="","NO CONNECTION",IFERROR(_xlfn.WEBSERVICE(MapcodeAPIBackup&amp;MID(N135,LEN(MapcodeAPI)+1,999)),"NO CONNECTION"))))</f>
        <v/>
      </c>
      <c r="P135" t="inlineStr">
        <is>
          <t xml:space="preserve"> </t>
        </is>
      </c>
      <c r="R135" s="50">
        <f>IFERROR(IF(AND(TRIM(B135&amp;"")="",TRIM(C135&amp;"")=""),"",TRIM(IF(ISNUMBER(B135),SUBSTITUTE(B135&amp;"",MID(1/2,2,1),"."),B135&amp;"")&amp;IF(TRIM(C135&amp;"")="",""," | "&amp;IF(ISNUMBER(C135),SUBSTITUTE(C135&amp;"",MID(1/2,2,1),"."),C135&amp;"")))),"(error value)")</f>
        <v/>
      </c>
      <c r="S135" s="50">
        <f>IF(R135="","","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"&amp;IFERROR(IF(AND(LEN(R135)-LEN(SUBSTITUTE(R135,"/",""))=1,ISNUMBER(FIND(" ",TRIM(LEFT(R135,FIND("/",R135)-1))))),LEFT(R135,FIND("/",R135)-1),R135),R135)&amp;" ")," "," "),"﻿"," "),"​"," "),"⁠"," ")," "," ")," "," "),CHAR(9)," "),CHAR(10)," "),CHAR(13)," "),"−","-"),"–","-"),"—","-"),"LATITUDE"," "),"LONGITUDE"," "),"COORDINATES"," "),"COORDS"," "),"NORTH"," N "),"SOUTH"," S "),"EAST"," E "),"WEST"," W "),"DEGREES"," "),"DEG"," "),"GPS"," "),"LONG"," "),"LNG"," "),"LON"," "),"LAT"," ")," AND "," "),"&amp;"," ")&amp;" ")</f>
        <v/>
      </c>
      <c r="T135" s="50">
        <f>IF(S135="","",IF(LEN(S135)-LEN(SUBSTITUTE(S135,".",""))&gt;0,SUBSTITUTE(S135,","," "),IF(LEN(S135)-LEN(SUBSTITUTE(S135,",",""))=3,SUBSTITUTE(SUBSTITUTE(S135,",",";",2),",","."),IF(LEN(S135)-LEN(SUBSTITUTE(S135,",",""))=2,SUBSTITUTE(S135,",","."),SUBSTITUTE(S135,","," ")))))</f>
        <v/>
      </c>
      <c r="U135" s="50">
        <f>IF(ISNUMBER(FIND("S",T135)),-1,IF(ISNUMBER(FIND("N",T135)),1,0))</f>
        <v/>
      </c>
      <c r="V135" s="50">
        <f>IF(ISNUMBER(FIND("W",T135)),-1,IF(ISNUMBER(FIND("E",T135)),1,0))</f>
        <v/>
      </c>
      <c r="W135" s="50">
        <f>AND(MIN(IFERROR(FIND("N",T135),999),IFERROR(FIND("S",T135),999))&lt;999,MIN(IFERROR(FIND("E",T135),999),IFERROR(FIND("W",T135),999))&lt;999,MIN(IFERROR(FIND("E",T135),999),IFERROR(FIND("W",T135),999))&lt;MIN(IFERROR(FIND("N",T135),999),IFERROR(FIND("S",T135),999)))</f>
        <v/>
      </c>
      <c r="X135" s="50">
        <f>IF(T135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135,"°"," "),"º"," "),"˚"," "),"'"," "),CHAR(34)," "),"′"," "),"’"," "),"‘"," "),"″"," "),"”"," "),"“"," "),"("," "),")"," "),"["," "),"]"," "),"{"," "),"}"," "),";"," "),"|"," "),"/"," "),"\"," "),":"," "),"="," "),"*"," "),","," "),"N"," "),"S"," "),"E"," "),"W"," "),"_"," ")))</f>
        <v/>
      </c>
      <c r="Y135" s="50">
        <f>IF(X135="","",SUBSTITUTE(SUBSTITUTE(SUBSTITUTE(SUBSTITUTE(SUBSTITUTE(SUBSTITUTE(SUBSTITUTE(SUBSTITUTE(SUBSTITUTE(SUBSTITUTE(SUBSTITUTE(SUBSTITUTE(SUBSTITUTE(X135,"0",""),"1",""),"2",""),"3",""),"4",""),"5",""),"6",""),"7",""),"8",""),"9",""),".",""),"-","")," ",""))</f>
        <v/>
      </c>
      <c r="Z135" s="50">
        <f>IF(X135="",0,LEN(X135)-LEN(SUBSTITUTE(X135," ",""))+1)</f>
        <v/>
      </c>
      <c r="AA135" s="50">
        <f>IF(Z135&lt;1,"",IFERROR(VALUE(SUBSTITUTE(TRIM(MID(SUBSTITUTE(X135," ",REPT(" ",60)),1,60)),".",MID(1/2,2,1))),""))</f>
        <v/>
      </c>
      <c r="AB135" s="50">
        <f>IF(Z135&lt;2,"",IFERROR(VALUE(SUBSTITUTE(TRIM(MID(SUBSTITUTE(X135," ",REPT(" ",60)),61,60)),".",MID(1/2,2,1))),""))</f>
        <v/>
      </c>
      <c r="AC135" s="50">
        <f>IF(Z135&lt;3,"",IFERROR(VALUE(SUBSTITUTE(TRIM(MID(SUBSTITUTE(X135," ",REPT(" ",60)),121,60)),".",MID(1/2,2,1))),""))</f>
        <v/>
      </c>
      <c r="AD135" s="50">
        <f>IF(Z135&lt;4,"",IFERROR(VALUE(SUBSTITUTE(TRIM(MID(SUBSTITUTE(X135," ",REPT(" ",60)),181,60)),".",MID(1/2,2,1))),""))</f>
        <v/>
      </c>
      <c r="AE135" s="50">
        <f>IF(Z135&lt;5,"",IFERROR(VALUE(SUBSTITUTE(TRIM(MID(SUBSTITUTE(X135," ",REPT(" ",60)),241,60)),".",MID(1/2,2,1))),""))</f>
        <v/>
      </c>
      <c r="AF135" s="50">
        <f>IF(Z135&lt;6,"",IFERROR(VALUE(SUBSTITUTE(TRIM(MID(SUBSTITUTE(X135," ",REPT(" ",60)),301,60)),".",MID(1/2,2,1))),""))</f>
        <v/>
      </c>
      <c r="AG135" s="50">
        <f>IFERROR(IF(Z135=2,AA135,IF(Z135=4,IF(AA135&lt;0,-1,1)*(ABS(AA135)+AB135/60),IF(Z135=6,IF(AA135&lt;0,-1,1)*(ABS(AA135)+AB135/60+AC135/3600),""))),"")</f>
        <v/>
      </c>
      <c r="AH135" s="50">
        <f>IFERROR(IF(Z135=2,AB135,IF(Z135=4,IF(AC135&lt;0,-1,1)*(ABS(AC135)+AD135/60),IF(Z135=6,IF(AD135&lt;0,-1,1)*(ABS(AD135)+AE135/60+AF135/3600),""))),"")</f>
        <v/>
      </c>
      <c r="AI135" s="50">
        <f>IF(W135,AH135,AG135)</f>
        <v/>
      </c>
      <c r="AJ135" s="50">
        <f>IF(W135,AG135,AH135)</f>
        <v/>
      </c>
      <c r="AK135" s="50">
        <f>IFERROR(IF(U135=0,AI135,U135*ABS(AI135)),"")</f>
        <v/>
      </c>
      <c r="AL135" s="50">
        <f>IFERROR(IF(V135=0,AJ135,V135*ABS(AJ135)),"")</f>
        <v/>
      </c>
      <c r="AM135" s="50">
        <f>IFERROR(AND(U135=0,V135=0,ABS(AK135)&gt;90,ABS(AK135)&lt;=180,ABS(AL135)&lt;=90),FALSE)</f>
        <v/>
      </c>
      <c r="AN135" s="50">
        <f>IF(AM135,AL135,AK135)</f>
        <v/>
      </c>
      <c r="AO135" s="50">
        <f>IF(AM135,AK135,AL135)</f>
        <v/>
      </c>
      <c r="AP135" s="50">
        <f>IF(R135="","",IF(Y135&lt;&gt;"","Contains words or symbols that aren't part of a coordinate.",IF(NOT(OR(Z135=2,Z135=4,Z135=6)),"Couldn't find a latitude and a longitude ("&amp;Z135&amp;IF(Z135=1," number"," numbers")&amp;" found).",IF(COUNT(AA135:AF135)&lt;&gt;Z135,"Some of the numbers couldn't be read.",IF(OR(AND(Z135=4,OR(AB135&lt;0,AB135&gt;=60,AD135&lt;0,AD135&gt;=60)),AND(Z135=6,OR(AB135&lt;0,AB135&gt;=60,AC135&lt;0,AC135&gt;=60,AE135&lt;0,AE135&gt;=60,AF135&lt;0,AF135&gt;=60))),"Minutes and seconds must be between 0 and 60.",IF(OR(ABS(AN135)&gt;90,ABS(AO135)&gt;180),"Out of range: latitude must be between -90 and 90, and longitude between -180 and 180.",""))))))</f>
        <v/>
      </c>
    </row>
    <row r="136">
      <c r="B136" s="44" t="n"/>
      <c r="C136" s="44" t="n"/>
      <c r="D136" s="45">
        <f>IF(R136="","",IF(AP136&lt;&gt;"","NOT VALID GPS COORDINATES",IF(O136="NO CONNECTION","NO CONNECTION",IF(E136="","NOT FOUND",IF(OR(AM136,AND(AN136=0,AO136=0)),"CONVERTED – PLEASE CHECK","CONVERTED")))))</f>
        <v/>
      </c>
      <c r="E136" s="45">
        <f>IF(OR(O136="",O136="NO CONNECTION"),"",IFERROR(_xlfn.FILTERXML(O136,"//local/territory")&amp;" "&amp;_xlfn.FILTERXML(O136,"//local/mapcode"),IFERROR(_xlfn.FILTERXML(O136,"//international/mapcode"),"")))</f>
        <v/>
      </c>
      <c r="F136" s="46">
        <f>IF(E136="","",IFERROR(_xlfn.FILTERXML(O136,"//local/territory"),""))</f>
        <v/>
      </c>
      <c r="G136" s="46">
        <f>IF(E136="","",IFERROR(_xlfn.FILTERXML(O136,"//local/mapcode"),""))</f>
        <v/>
      </c>
      <c r="H136" s="46">
        <f>IF(E136="","",IFERROR(_xlfn.FILTERXML(O136,"//international/mapcode"),""))</f>
        <v/>
      </c>
      <c r="I136" s="46">
        <f>IF(E136="","",IFERROR(HYPERLINK("https://www.mymapcodes.com/go/?t="&amp;IF(G136&lt;&gt;"",F136,"AAA")&amp;"&amp;ma="&amp;LEFT(IF(G136&lt;&gt;"",G136,H136),FIND(".",IF(G136&lt;&gt;"",G136,H136))-1)&amp;"&amp;mb="&amp;MID(IF(G136&lt;&gt;"",G136,H136),FIND(".",IF(G136&lt;&gt;"",G136,H136))+1,99),"Open on MyMapcodes →"),""))</f>
        <v/>
      </c>
      <c r="J136" s="47">
        <f>IF(OR(R136="",AP136&lt;&gt;""),"",ROUND(AN136,6))</f>
        <v/>
      </c>
      <c r="K136" s="47">
        <f>IF(OR(R136="",AP136&lt;&gt;""),"",ROUND(AO136,6))</f>
        <v/>
      </c>
      <c r="L136" s="48">
        <f>IF(R136="","",IF(AP136&lt;&gt;"",AP136,IF(O136="NO CONNECTION","Excel couldn't reach the mapcode service. Click the REFRESH RESULTS box just above the table.",IF(E136="","The mapcode service didn't return a mapcode for this point.",IF(AM136,"Latitude and longitude seemed to be the wrong way round, so they've been swapped. Please check.",IF(AND(AN136=0,AO136=0),"0, 0 is in the sea off West Africa. Please check this is the location you meant.",IF(W136,"Longitude came first, so the order has been switched.",IF(Z136=6,"Converted from degrees, minutes and seconds.",IF(Z136=4,"Converted from degrees and decimal minutes.","")))))))))</f>
        <v/>
      </c>
      <c r="N136" s="49">
        <f>IF(J136="","",MapcodeAPI&amp;"codes/"&amp;SUBSTITUTE(J136&amp;"",MID(1/2,2,1),".")&amp;","&amp;SUBSTITUTE(K136&amp;"",MID(1/2,2,1),"."))&amp;LEFT($B$13,0)</f>
        <v/>
      </c>
      <c r="O136" s="49">
        <f>IF(N136="","",IFERROR(_xlfn.WEBSERVICE(N136),IF(MapcodeAPIBackup="","NO CONNECTION",IFERROR(_xlfn.WEBSERVICE(MapcodeAPIBackup&amp;MID(N136,LEN(MapcodeAPI)+1,999)),"NO CONNECTION"))))</f>
        <v/>
      </c>
      <c r="P136" t="inlineStr">
        <is>
          <t xml:space="preserve"> </t>
        </is>
      </c>
      <c r="R136" s="50">
        <f>IFERROR(IF(AND(TRIM(B136&amp;"")="",TRIM(C136&amp;"")=""),"",TRIM(IF(ISNUMBER(B136),SUBSTITUTE(B136&amp;"",MID(1/2,2,1),"."),B136&amp;"")&amp;IF(TRIM(C136&amp;"")="",""," | "&amp;IF(ISNUMBER(C136),SUBSTITUTE(C136&amp;"",MID(1/2,2,1),"."),C136&amp;"")))),"(error value)")</f>
        <v/>
      </c>
      <c r="S136" s="50">
        <f>IF(R136="","","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"&amp;IFERROR(IF(AND(LEN(R136)-LEN(SUBSTITUTE(R136,"/",""))=1,ISNUMBER(FIND(" ",TRIM(LEFT(R136,FIND("/",R136)-1))))),LEFT(R136,FIND("/",R136)-1),R136),R136)&amp;" ")," "," "),"﻿"," "),"​"," "),"⁠"," ")," "," ")," "," "),CHAR(9)," "),CHAR(10)," "),CHAR(13)," "),"−","-"),"–","-"),"—","-"),"LATITUDE"," "),"LONGITUDE"," "),"COORDINATES"," "),"COORDS"," "),"NORTH"," N "),"SOUTH"," S "),"EAST"," E "),"WEST"," W "),"DEGREES"," "),"DEG"," "),"GPS"," "),"LONG"," "),"LNG"," "),"LON"," "),"LAT"," ")," AND "," "),"&amp;"," ")&amp;" ")</f>
        <v/>
      </c>
      <c r="T136" s="50">
        <f>IF(S136="","",IF(LEN(S136)-LEN(SUBSTITUTE(S136,".",""))&gt;0,SUBSTITUTE(S136,","," "),IF(LEN(S136)-LEN(SUBSTITUTE(S136,",",""))=3,SUBSTITUTE(SUBSTITUTE(S136,",",";",2),",","."),IF(LEN(S136)-LEN(SUBSTITUTE(S136,",",""))=2,SUBSTITUTE(S136,",","."),SUBSTITUTE(S136,","," ")))))</f>
        <v/>
      </c>
      <c r="U136" s="50">
        <f>IF(ISNUMBER(FIND("S",T136)),-1,IF(ISNUMBER(FIND("N",T136)),1,0))</f>
        <v/>
      </c>
      <c r="V136" s="50">
        <f>IF(ISNUMBER(FIND("W",T136)),-1,IF(ISNUMBER(FIND("E",T136)),1,0))</f>
        <v/>
      </c>
      <c r="W136" s="50">
        <f>AND(MIN(IFERROR(FIND("N",T136),999),IFERROR(FIND("S",T136),999))&lt;999,MIN(IFERROR(FIND("E",T136),999),IFERROR(FIND("W",T136),999))&lt;999,MIN(IFERROR(FIND("E",T136),999),IFERROR(FIND("W",T136),999))&lt;MIN(IFERROR(FIND("N",T136),999),IFERROR(FIND("S",T136),999)))</f>
        <v/>
      </c>
      <c r="X136" s="50">
        <f>IF(T136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136,"°"," "),"º"," "),"˚"," "),"'"," "),CHAR(34)," "),"′"," "),"’"," "),"‘"," "),"″"," "),"”"," "),"“"," "),"("," "),")"," "),"["," "),"]"," "),"{"," "),"}"," "),";"," "),"|"," "),"/"," "),"\"," "),":"," "),"="," "),"*"," "),","," "),"N"," "),"S"," "),"E"," "),"W"," "),"_"," ")))</f>
        <v/>
      </c>
      <c r="Y136" s="50">
        <f>IF(X136="","",SUBSTITUTE(SUBSTITUTE(SUBSTITUTE(SUBSTITUTE(SUBSTITUTE(SUBSTITUTE(SUBSTITUTE(SUBSTITUTE(SUBSTITUTE(SUBSTITUTE(SUBSTITUTE(SUBSTITUTE(SUBSTITUTE(X136,"0",""),"1",""),"2",""),"3",""),"4",""),"5",""),"6",""),"7",""),"8",""),"9",""),".",""),"-","")," ",""))</f>
        <v/>
      </c>
      <c r="Z136" s="50">
        <f>IF(X136="",0,LEN(X136)-LEN(SUBSTITUTE(X136," ",""))+1)</f>
        <v/>
      </c>
      <c r="AA136" s="50">
        <f>IF(Z136&lt;1,"",IFERROR(VALUE(SUBSTITUTE(TRIM(MID(SUBSTITUTE(X136," ",REPT(" ",60)),1,60)),".",MID(1/2,2,1))),""))</f>
        <v/>
      </c>
      <c r="AB136" s="50">
        <f>IF(Z136&lt;2,"",IFERROR(VALUE(SUBSTITUTE(TRIM(MID(SUBSTITUTE(X136," ",REPT(" ",60)),61,60)),".",MID(1/2,2,1))),""))</f>
        <v/>
      </c>
      <c r="AC136" s="50">
        <f>IF(Z136&lt;3,"",IFERROR(VALUE(SUBSTITUTE(TRIM(MID(SUBSTITUTE(X136," ",REPT(" ",60)),121,60)),".",MID(1/2,2,1))),""))</f>
        <v/>
      </c>
      <c r="AD136" s="50">
        <f>IF(Z136&lt;4,"",IFERROR(VALUE(SUBSTITUTE(TRIM(MID(SUBSTITUTE(X136," ",REPT(" ",60)),181,60)),".",MID(1/2,2,1))),""))</f>
        <v/>
      </c>
      <c r="AE136" s="50">
        <f>IF(Z136&lt;5,"",IFERROR(VALUE(SUBSTITUTE(TRIM(MID(SUBSTITUTE(X136," ",REPT(" ",60)),241,60)),".",MID(1/2,2,1))),""))</f>
        <v/>
      </c>
      <c r="AF136" s="50">
        <f>IF(Z136&lt;6,"",IFERROR(VALUE(SUBSTITUTE(TRIM(MID(SUBSTITUTE(X136," ",REPT(" ",60)),301,60)),".",MID(1/2,2,1))),""))</f>
        <v/>
      </c>
      <c r="AG136" s="50">
        <f>IFERROR(IF(Z136=2,AA136,IF(Z136=4,IF(AA136&lt;0,-1,1)*(ABS(AA136)+AB136/60),IF(Z136=6,IF(AA136&lt;0,-1,1)*(ABS(AA136)+AB136/60+AC136/3600),""))),"")</f>
        <v/>
      </c>
      <c r="AH136" s="50">
        <f>IFERROR(IF(Z136=2,AB136,IF(Z136=4,IF(AC136&lt;0,-1,1)*(ABS(AC136)+AD136/60),IF(Z136=6,IF(AD136&lt;0,-1,1)*(ABS(AD136)+AE136/60+AF136/3600),""))),"")</f>
        <v/>
      </c>
      <c r="AI136" s="50">
        <f>IF(W136,AH136,AG136)</f>
        <v/>
      </c>
      <c r="AJ136" s="50">
        <f>IF(W136,AG136,AH136)</f>
        <v/>
      </c>
      <c r="AK136" s="50">
        <f>IFERROR(IF(U136=0,AI136,U136*ABS(AI136)),"")</f>
        <v/>
      </c>
      <c r="AL136" s="50">
        <f>IFERROR(IF(V136=0,AJ136,V136*ABS(AJ136)),"")</f>
        <v/>
      </c>
      <c r="AM136" s="50">
        <f>IFERROR(AND(U136=0,V136=0,ABS(AK136)&gt;90,ABS(AK136)&lt;=180,ABS(AL136)&lt;=90),FALSE)</f>
        <v/>
      </c>
      <c r="AN136" s="50">
        <f>IF(AM136,AL136,AK136)</f>
        <v/>
      </c>
      <c r="AO136" s="50">
        <f>IF(AM136,AK136,AL136)</f>
        <v/>
      </c>
      <c r="AP136" s="50">
        <f>IF(R136="","",IF(Y136&lt;&gt;"","Contains words or symbols that aren't part of a coordinate.",IF(NOT(OR(Z136=2,Z136=4,Z136=6)),"Couldn't find a latitude and a longitude ("&amp;Z136&amp;IF(Z136=1," number"," numbers")&amp;" found).",IF(COUNT(AA136:AF136)&lt;&gt;Z136,"Some of the numbers couldn't be read.",IF(OR(AND(Z136=4,OR(AB136&lt;0,AB136&gt;=60,AD136&lt;0,AD136&gt;=60)),AND(Z136=6,OR(AB136&lt;0,AB136&gt;=60,AC136&lt;0,AC136&gt;=60,AE136&lt;0,AE136&gt;=60,AF136&lt;0,AF136&gt;=60))),"Minutes and seconds must be between 0 and 60.",IF(OR(ABS(AN136)&gt;90,ABS(AO136)&gt;180),"Out of range: latitude must be between -90 and 90, and longitude between -180 and 180.",""))))))</f>
        <v/>
      </c>
    </row>
    <row r="137">
      <c r="B137" s="44" t="n"/>
      <c r="C137" s="44" t="n"/>
      <c r="D137" s="45">
        <f>IF(R137="","",IF(AP137&lt;&gt;"","NOT VALID GPS COORDINATES",IF(O137="NO CONNECTION","NO CONNECTION",IF(E137="","NOT FOUND",IF(OR(AM137,AND(AN137=0,AO137=0)),"CONVERTED – PLEASE CHECK","CONVERTED")))))</f>
        <v/>
      </c>
      <c r="E137" s="45">
        <f>IF(OR(O137="",O137="NO CONNECTION"),"",IFERROR(_xlfn.FILTERXML(O137,"//local/territory")&amp;" "&amp;_xlfn.FILTERXML(O137,"//local/mapcode"),IFERROR(_xlfn.FILTERXML(O137,"//international/mapcode"),"")))</f>
        <v/>
      </c>
      <c r="F137" s="46">
        <f>IF(E137="","",IFERROR(_xlfn.FILTERXML(O137,"//local/territory"),""))</f>
        <v/>
      </c>
      <c r="G137" s="46">
        <f>IF(E137="","",IFERROR(_xlfn.FILTERXML(O137,"//local/mapcode"),""))</f>
        <v/>
      </c>
      <c r="H137" s="46">
        <f>IF(E137="","",IFERROR(_xlfn.FILTERXML(O137,"//international/mapcode"),""))</f>
        <v/>
      </c>
      <c r="I137" s="46">
        <f>IF(E137="","",IFERROR(HYPERLINK("https://www.mymapcodes.com/go/?t="&amp;IF(G137&lt;&gt;"",F137,"AAA")&amp;"&amp;ma="&amp;LEFT(IF(G137&lt;&gt;"",G137,H137),FIND(".",IF(G137&lt;&gt;"",G137,H137))-1)&amp;"&amp;mb="&amp;MID(IF(G137&lt;&gt;"",G137,H137),FIND(".",IF(G137&lt;&gt;"",G137,H137))+1,99),"Open on MyMapcodes →"),""))</f>
        <v/>
      </c>
      <c r="J137" s="47">
        <f>IF(OR(R137="",AP137&lt;&gt;""),"",ROUND(AN137,6))</f>
        <v/>
      </c>
      <c r="K137" s="47">
        <f>IF(OR(R137="",AP137&lt;&gt;""),"",ROUND(AO137,6))</f>
        <v/>
      </c>
      <c r="L137" s="48">
        <f>IF(R137="","",IF(AP137&lt;&gt;"",AP137,IF(O137="NO CONNECTION","Excel couldn't reach the mapcode service. Click the REFRESH RESULTS box just above the table.",IF(E137="","The mapcode service didn't return a mapcode for this point.",IF(AM137,"Latitude and longitude seemed to be the wrong way round, so they've been swapped. Please check.",IF(AND(AN137=0,AO137=0),"0, 0 is in the sea off West Africa. Please check this is the location you meant.",IF(W137,"Longitude came first, so the order has been switched.",IF(Z137=6,"Converted from degrees, minutes and seconds.",IF(Z137=4,"Converted from degrees and decimal minutes.","")))))))))</f>
        <v/>
      </c>
      <c r="N137" s="49">
        <f>IF(J137="","",MapcodeAPI&amp;"codes/"&amp;SUBSTITUTE(J137&amp;"",MID(1/2,2,1),".")&amp;","&amp;SUBSTITUTE(K137&amp;"",MID(1/2,2,1),"."))&amp;LEFT($B$13,0)</f>
        <v/>
      </c>
      <c r="O137" s="49">
        <f>IF(N137="","",IFERROR(_xlfn.WEBSERVICE(N137),IF(MapcodeAPIBackup="","NO CONNECTION",IFERROR(_xlfn.WEBSERVICE(MapcodeAPIBackup&amp;MID(N137,LEN(MapcodeAPI)+1,999)),"NO CONNECTION"))))</f>
        <v/>
      </c>
      <c r="P137" t="inlineStr">
        <is>
          <t xml:space="preserve"> </t>
        </is>
      </c>
      <c r="R137" s="50">
        <f>IFERROR(IF(AND(TRIM(B137&amp;"")="",TRIM(C137&amp;"")=""),"",TRIM(IF(ISNUMBER(B137),SUBSTITUTE(B137&amp;"",MID(1/2,2,1),"."),B137&amp;"")&amp;IF(TRIM(C137&amp;"")="",""," | "&amp;IF(ISNUMBER(C137),SUBSTITUTE(C137&amp;"",MID(1/2,2,1),"."),C137&amp;"")))),"(error value)")</f>
        <v/>
      </c>
      <c r="S137" s="50">
        <f>IF(R137="","","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"&amp;IFERROR(IF(AND(LEN(R137)-LEN(SUBSTITUTE(R137,"/",""))=1,ISNUMBER(FIND(" ",TRIM(LEFT(R137,FIND("/",R137)-1))))),LEFT(R137,FIND("/",R137)-1),R137),R137)&amp;" ")," "," "),"﻿"," "),"​"," "),"⁠"," ")," "," ")," "," "),CHAR(9)," "),CHAR(10)," "),CHAR(13)," "),"−","-"),"–","-"),"—","-"),"LATITUDE"," "),"LONGITUDE"," "),"COORDINATES"," "),"COORDS"," "),"NORTH"," N "),"SOUTH"," S "),"EAST"," E "),"WEST"," W "),"DEGREES"," "),"DEG"," "),"GPS"," "),"LONG"," "),"LNG"," "),"LON"," "),"LAT"," ")," AND "," "),"&amp;"," ")&amp;" ")</f>
        <v/>
      </c>
      <c r="T137" s="50">
        <f>IF(S137="","",IF(LEN(S137)-LEN(SUBSTITUTE(S137,".",""))&gt;0,SUBSTITUTE(S137,","," "),IF(LEN(S137)-LEN(SUBSTITUTE(S137,",",""))=3,SUBSTITUTE(SUBSTITUTE(S137,",",";",2),",","."),IF(LEN(S137)-LEN(SUBSTITUTE(S137,",",""))=2,SUBSTITUTE(S137,",","."),SUBSTITUTE(S137,","," ")))))</f>
        <v/>
      </c>
      <c r="U137" s="50">
        <f>IF(ISNUMBER(FIND("S",T137)),-1,IF(ISNUMBER(FIND("N",T137)),1,0))</f>
        <v/>
      </c>
      <c r="V137" s="50">
        <f>IF(ISNUMBER(FIND("W",T137)),-1,IF(ISNUMBER(FIND("E",T137)),1,0))</f>
        <v/>
      </c>
      <c r="W137" s="50">
        <f>AND(MIN(IFERROR(FIND("N",T137),999),IFERROR(FIND("S",T137),999))&lt;999,MIN(IFERROR(FIND("E",T137),999),IFERROR(FIND("W",T137),999))&lt;999,MIN(IFERROR(FIND("E",T137),999),IFERROR(FIND("W",T137),999))&lt;MIN(IFERROR(FIND("N",T137),999),IFERROR(FIND("S",T137),999)))</f>
        <v/>
      </c>
      <c r="X137" s="50">
        <f>IF(T137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137,"°"," "),"º"," "),"˚"," "),"'"," "),CHAR(34)," "),"′"," "),"’"," "),"‘"," "),"″"," "),"”"," "),"“"," "),"("," "),")"," "),"["," "),"]"," "),"{"," "),"}"," "),";"," "),"|"," "),"/"," "),"\"," "),":"," "),"="," "),"*"," "),","," "),"N"," "),"S"," "),"E"," "),"W"," "),"_"," ")))</f>
        <v/>
      </c>
      <c r="Y137" s="50">
        <f>IF(X137="","",SUBSTITUTE(SUBSTITUTE(SUBSTITUTE(SUBSTITUTE(SUBSTITUTE(SUBSTITUTE(SUBSTITUTE(SUBSTITUTE(SUBSTITUTE(SUBSTITUTE(SUBSTITUTE(SUBSTITUTE(SUBSTITUTE(X137,"0",""),"1",""),"2",""),"3",""),"4",""),"5",""),"6",""),"7",""),"8",""),"9",""),".",""),"-","")," ",""))</f>
        <v/>
      </c>
      <c r="Z137" s="50">
        <f>IF(X137="",0,LEN(X137)-LEN(SUBSTITUTE(X137," ",""))+1)</f>
        <v/>
      </c>
      <c r="AA137" s="50">
        <f>IF(Z137&lt;1,"",IFERROR(VALUE(SUBSTITUTE(TRIM(MID(SUBSTITUTE(X137," ",REPT(" ",60)),1,60)),".",MID(1/2,2,1))),""))</f>
        <v/>
      </c>
      <c r="AB137" s="50">
        <f>IF(Z137&lt;2,"",IFERROR(VALUE(SUBSTITUTE(TRIM(MID(SUBSTITUTE(X137," ",REPT(" ",60)),61,60)),".",MID(1/2,2,1))),""))</f>
        <v/>
      </c>
      <c r="AC137" s="50">
        <f>IF(Z137&lt;3,"",IFERROR(VALUE(SUBSTITUTE(TRIM(MID(SUBSTITUTE(X137," ",REPT(" ",60)),121,60)),".",MID(1/2,2,1))),""))</f>
        <v/>
      </c>
      <c r="AD137" s="50">
        <f>IF(Z137&lt;4,"",IFERROR(VALUE(SUBSTITUTE(TRIM(MID(SUBSTITUTE(X137," ",REPT(" ",60)),181,60)),".",MID(1/2,2,1))),""))</f>
        <v/>
      </c>
      <c r="AE137" s="50">
        <f>IF(Z137&lt;5,"",IFERROR(VALUE(SUBSTITUTE(TRIM(MID(SUBSTITUTE(X137," ",REPT(" ",60)),241,60)),".",MID(1/2,2,1))),""))</f>
        <v/>
      </c>
      <c r="AF137" s="50">
        <f>IF(Z137&lt;6,"",IFERROR(VALUE(SUBSTITUTE(TRIM(MID(SUBSTITUTE(X137," ",REPT(" ",60)),301,60)),".",MID(1/2,2,1))),""))</f>
        <v/>
      </c>
      <c r="AG137" s="50">
        <f>IFERROR(IF(Z137=2,AA137,IF(Z137=4,IF(AA137&lt;0,-1,1)*(ABS(AA137)+AB137/60),IF(Z137=6,IF(AA137&lt;0,-1,1)*(ABS(AA137)+AB137/60+AC137/3600),""))),"")</f>
        <v/>
      </c>
      <c r="AH137" s="50">
        <f>IFERROR(IF(Z137=2,AB137,IF(Z137=4,IF(AC137&lt;0,-1,1)*(ABS(AC137)+AD137/60),IF(Z137=6,IF(AD137&lt;0,-1,1)*(ABS(AD137)+AE137/60+AF137/3600),""))),"")</f>
        <v/>
      </c>
      <c r="AI137" s="50">
        <f>IF(W137,AH137,AG137)</f>
        <v/>
      </c>
      <c r="AJ137" s="50">
        <f>IF(W137,AG137,AH137)</f>
        <v/>
      </c>
      <c r="AK137" s="50">
        <f>IFERROR(IF(U137=0,AI137,U137*ABS(AI137)),"")</f>
        <v/>
      </c>
      <c r="AL137" s="50">
        <f>IFERROR(IF(V137=0,AJ137,V137*ABS(AJ137)),"")</f>
        <v/>
      </c>
      <c r="AM137" s="50">
        <f>IFERROR(AND(U137=0,V137=0,ABS(AK137)&gt;90,ABS(AK137)&lt;=180,ABS(AL137)&lt;=90),FALSE)</f>
        <v/>
      </c>
      <c r="AN137" s="50">
        <f>IF(AM137,AL137,AK137)</f>
        <v/>
      </c>
      <c r="AO137" s="50">
        <f>IF(AM137,AK137,AL137)</f>
        <v/>
      </c>
      <c r="AP137" s="50">
        <f>IF(R137="","",IF(Y137&lt;&gt;"","Contains words or symbols that aren't part of a coordinate.",IF(NOT(OR(Z137=2,Z137=4,Z137=6)),"Couldn't find a latitude and a longitude ("&amp;Z137&amp;IF(Z137=1," number"," numbers")&amp;" found).",IF(COUNT(AA137:AF137)&lt;&gt;Z137,"Some of the numbers couldn't be read.",IF(OR(AND(Z137=4,OR(AB137&lt;0,AB137&gt;=60,AD137&lt;0,AD137&gt;=60)),AND(Z137=6,OR(AB137&lt;0,AB137&gt;=60,AC137&lt;0,AC137&gt;=60,AE137&lt;0,AE137&gt;=60,AF137&lt;0,AF137&gt;=60))),"Minutes and seconds must be between 0 and 60.",IF(OR(ABS(AN137)&gt;90,ABS(AO137)&gt;180),"Out of range: latitude must be between -90 and 90, and longitude between -180 and 180.",""))))))</f>
        <v/>
      </c>
    </row>
    <row r="138">
      <c r="B138" s="44" t="n"/>
      <c r="C138" s="44" t="n"/>
      <c r="D138" s="45">
        <f>IF(R138="","",IF(AP138&lt;&gt;"","NOT VALID GPS COORDINATES",IF(O138="NO CONNECTION","NO CONNECTION",IF(E138="","NOT FOUND",IF(OR(AM138,AND(AN138=0,AO138=0)),"CONVERTED – PLEASE CHECK","CONVERTED")))))</f>
        <v/>
      </c>
      <c r="E138" s="45">
        <f>IF(OR(O138="",O138="NO CONNECTION"),"",IFERROR(_xlfn.FILTERXML(O138,"//local/territory")&amp;" "&amp;_xlfn.FILTERXML(O138,"//local/mapcode"),IFERROR(_xlfn.FILTERXML(O138,"//international/mapcode"),"")))</f>
        <v/>
      </c>
      <c r="F138" s="46">
        <f>IF(E138="","",IFERROR(_xlfn.FILTERXML(O138,"//local/territory"),""))</f>
        <v/>
      </c>
      <c r="G138" s="46">
        <f>IF(E138="","",IFERROR(_xlfn.FILTERXML(O138,"//local/mapcode"),""))</f>
        <v/>
      </c>
      <c r="H138" s="46">
        <f>IF(E138="","",IFERROR(_xlfn.FILTERXML(O138,"//international/mapcode"),""))</f>
        <v/>
      </c>
      <c r="I138" s="46">
        <f>IF(E138="","",IFERROR(HYPERLINK("https://www.mymapcodes.com/go/?t="&amp;IF(G138&lt;&gt;"",F138,"AAA")&amp;"&amp;ma="&amp;LEFT(IF(G138&lt;&gt;"",G138,H138),FIND(".",IF(G138&lt;&gt;"",G138,H138))-1)&amp;"&amp;mb="&amp;MID(IF(G138&lt;&gt;"",G138,H138),FIND(".",IF(G138&lt;&gt;"",G138,H138))+1,99),"Open on MyMapcodes →"),""))</f>
        <v/>
      </c>
      <c r="J138" s="47">
        <f>IF(OR(R138="",AP138&lt;&gt;""),"",ROUND(AN138,6))</f>
        <v/>
      </c>
      <c r="K138" s="47">
        <f>IF(OR(R138="",AP138&lt;&gt;""),"",ROUND(AO138,6))</f>
        <v/>
      </c>
      <c r="L138" s="48">
        <f>IF(R138="","",IF(AP138&lt;&gt;"",AP138,IF(O138="NO CONNECTION","Excel couldn't reach the mapcode service. Click the REFRESH RESULTS box just above the table.",IF(E138="","The mapcode service didn't return a mapcode for this point.",IF(AM138,"Latitude and longitude seemed to be the wrong way round, so they've been swapped. Please check.",IF(AND(AN138=0,AO138=0),"0, 0 is in the sea off West Africa. Please check this is the location you meant.",IF(W138,"Longitude came first, so the order has been switched.",IF(Z138=6,"Converted from degrees, minutes and seconds.",IF(Z138=4,"Converted from degrees and decimal minutes.","")))))))))</f>
        <v/>
      </c>
      <c r="N138" s="49">
        <f>IF(J138="","",MapcodeAPI&amp;"codes/"&amp;SUBSTITUTE(J138&amp;"",MID(1/2,2,1),".")&amp;","&amp;SUBSTITUTE(K138&amp;"",MID(1/2,2,1),"."))&amp;LEFT($B$13,0)</f>
        <v/>
      </c>
      <c r="O138" s="49">
        <f>IF(N138="","",IFERROR(_xlfn.WEBSERVICE(N138),IF(MapcodeAPIBackup="","NO CONNECTION",IFERROR(_xlfn.WEBSERVICE(MapcodeAPIBackup&amp;MID(N138,LEN(MapcodeAPI)+1,999)),"NO CONNECTION"))))</f>
        <v/>
      </c>
      <c r="P138" t="inlineStr">
        <is>
          <t xml:space="preserve"> </t>
        </is>
      </c>
      <c r="R138" s="50">
        <f>IFERROR(IF(AND(TRIM(B138&amp;"")="",TRIM(C138&amp;"")=""),"",TRIM(IF(ISNUMBER(B138),SUBSTITUTE(B138&amp;"",MID(1/2,2,1),"."),B138&amp;"")&amp;IF(TRIM(C138&amp;"")="",""," | "&amp;IF(ISNUMBER(C138),SUBSTITUTE(C138&amp;"",MID(1/2,2,1),"."),C138&amp;"")))),"(error value)")</f>
        <v/>
      </c>
      <c r="S138" s="50">
        <f>IF(R138="","","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"&amp;IFERROR(IF(AND(LEN(R138)-LEN(SUBSTITUTE(R138,"/",""))=1,ISNUMBER(FIND(" ",TRIM(LEFT(R138,FIND("/",R138)-1))))),LEFT(R138,FIND("/",R138)-1),R138),R138)&amp;" ")," "," "),"﻿"," "),"​"," "),"⁠"," ")," "," ")," "," "),CHAR(9)," "),CHAR(10)," "),CHAR(13)," "),"−","-"),"–","-"),"—","-"),"LATITUDE"," "),"LONGITUDE"," "),"COORDINATES"," "),"COORDS"," "),"NORTH"," N "),"SOUTH"," S "),"EAST"," E "),"WEST"," W "),"DEGREES"," "),"DEG"," "),"GPS"," "),"LONG"," "),"LNG"," "),"LON"," "),"LAT"," ")," AND "," "),"&amp;"," ")&amp;" ")</f>
        <v/>
      </c>
      <c r="T138" s="50">
        <f>IF(S138="","",IF(LEN(S138)-LEN(SUBSTITUTE(S138,".",""))&gt;0,SUBSTITUTE(S138,","," "),IF(LEN(S138)-LEN(SUBSTITUTE(S138,",",""))=3,SUBSTITUTE(SUBSTITUTE(S138,",",";",2),",","."),IF(LEN(S138)-LEN(SUBSTITUTE(S138,",",""))=2,SUBSTITUTE(S138,",","."),SUBSTITUTE(S138,","," ")))))</f>
        <v/>
      </c>
      <c r="U138" s="50">
        <f>IF(ISNUMBER(FIND("S",T138)),-1,IF(ISNUMBER(FIND("N",T138)),1,0))</f>
        <v/>
      </c>
      <c r="V138" s="50">
        <f>IF(ISNUMBER(FIND("W",T138)),-1,IF(ISNUMBER(FIND("E",T138)),1,0))</f>
        <v/>
      </c>
      <c r="W138" s="50">
        <f>AND(MIN(IFERROR(FIND("N",T138),999),IFERROR(FIND("S",T138),999))&lt;999,MIN(IFERROR(FIND("E",T138),999),IFERROR(FIND("W",T138),999))&lt;999,MIN(IFERROR(FIND("E",T138),999),IFERROR(FIND("W",T138),999))&lt;MIN(IFERROR(FIND("N",T138),999),IFERROR(FIND("S",T138),999)))</f>
        <v/>
      </c>
      <c r="X138" s="50">
        <f>IF(T138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138,"°"," "),"º"," "),"˚"," "),"'"," "),CHAR(34)," "),"′"," "),"’"," "),"‘"," "),"″"," "),"”"," "),"“"," "),"("," "),")"," "),"["," "),"]"," "),"{"," "),"}"," "),";"," "),"|"," "),"/"," "),"\"," "),":"," "),"="," "),"*"," "),","," "),"N"," "),"S"," "),"E"," "),"W"," "),"_"," ")))</f>
        <v/>
      </c>
      <c r="Y138" s="50">
        <f>IF(X138="","",SUBSTITUTE(SUBSTITUTE(SUBSTITUTE(SUBSTITUTE(SUBSTITUTE(SUBSTITUTE(SUBSTITUTE(SUBSTITUTE(SUBSTITUTE(SUBSTITUTE(SUBSTITUTE(SUBSTITUTE(SUBSTITUTE(X138,"0",""),"1",""),"2",""),"3",""),"4",""),"5",""),"6",""),"7",""),"8",""),"9",""),".",""),"-","")," ",""))</f>
        <v/>
      </c>
      <c r="Z138" s="50">
        <f>IF(X138="",0,LEN(X138)-LEN(SUBSTITUTE(X138," ",""))+1)</f>
        <v/>
      </c>
      <c r="AA138" s="50">
        <f>IF(Z138&lt;1,"",IFERROR(VALUE(SUBSTITUTE(TRIM(MID(SUBSTITUTE(X138," ",REPT(" ",60)),1,60)),".",MID(1/2,2,1))),""))</f>
        <v/>
      </c>
      <c r="AB138" s="50">
        <f>IF(Z138&lt;2,"",IFERROR(VALUE(SUBSTITUTE(TRIM(MID(SUBSTITUTE(X138," ",REPT(" ",60)),61,60)),".",MID(1/2,2,1))),""))</f>
        <v/>
      </c>
      <c r="AC138" s="50">
        <f>IF(Z138&lt;3,"",IFERROR(VALUE(SUBSTITUTE(TRIM(MID(SUBSTITUTE(X138," ",REPT(" ",60)),121,60)),".",MID(1/2,2,1))),""))</f>
        <v/>
      </c>
      <c r="AD138" s="50">
        <f>IF(Z138&lt;4,"",IFERROR(VALUE(SUBSTITUTE(TRIM(MID(SUBSTITUTE(X138," ",REPT(" ",60)),181,60)),".",MID(1/2,2,1))),""))</f>
        <v/>
      </c>
      <c r="AE138" s="50">
        <f>IF(Z138&lt;5,"",IFERROR(VALUE(SUBSTITUTE(TRIM(MID(SUBSTITUTE(X138," ",REPT(" ",60)),241,60)),".",MID(1/2,2,1))),""))</f>
        <v/>
      </c>
      <c r="AF138" s="50">
        <f>IF(Z138&lt;6,"",IFERROR(VALUE(SUBSTITUTE(TRIM(MID(SUBSTITUTE(X138," ",REPT(" ",60)),301,60)),".",MID(1/2,2,1))),""))</f>
        <v/>
      </c>
      <c r="AG138" s="50">
        <f>IFERROR(IF(Z138=2,AA138,IF(Z138=4,IF(AA138&lt;0,-1,1)*(ABS(AA138)+AB138/60),IF(Z138=6,IF(AA138&lt;0,-1,1)*(ABS(AA138)+AB138/60+AC138/3600),""))),"")</f>
        <v/>
      </c>
      <c r="AH138" s="50">
        <f>IFERROR(IF(Z138=2,AB138,IF(Z138=4,IF(AC138&lt;0,-1,1)*(ABS(AC138)+AD138/60),IF(Z138=6,IF(AD138&lt;0,-1,1)*(ABS(AD138)+AE138/60+AF138/3600),""))),"")</f>
        <v/>
      </c>
      <c r="AI138" s="50">
        <f>IF(W138,AH138,AG138)</f>
        <v/>
      </c>
      <c r="AJ138" s="50">
        <f>IF(W138,AG138,AH138)</f>
        <v/>
      </c>
      <c r="AK138" s="50">
        <f>IFERROR(IF(U138=0,AI138,U138*ABS(AI138)),"")</f>
        <v/>
      </c>
      <c r="AL138" s="50">
        <f>IFERROR(IF(V138=0,AJ138,V138*ABS(AJ138)),"")</f>
        <v/>
      </c>
      <c r="AM138" s="50">
        <f>IFERROR(AND(U138=0,V138=0,ABS(AK138)&gt;90,ABS(AK138)&lt;=180,ABS(AL138)&lt;=90),FALSE)</f>
        <v/>
      </c>
      <c r="AN138" s="50">
        <f>IF(AM138,AL138,AK138)</f>
        <v/>
      </c>
      <c r="AO138" s="50">
        <f>IF(AM138,AK138,AL138)</f>
        <v/>
      </c>
      <c r="AP138" s="50">
        <f>IF(R138="","",IF(Y138&lt;&gt;"","Contains words or symbols that aren't part of a coordinate.",IF(NOT(OR(Z138=2,Z138=4,Z138=6)),"Couldn't find a latitude and a longitude ("&amp;Z138&amp;IF(Z138=1," number"," numbers")&amp;" found).",IF(COUNT(AA138:AF138)&lt;&gt;Z138,"Some of the numbers couldn't be read.",IF(OR(AND(Z138=4,OR(AB138&lt;0,AB138&gt;=60,AD138&lt;0,AD138&gt;=60)),AND(Z138=6,OR(AB138&lt;0,AB138&gt;=60,AC138&lt;0,AC138&gt;=60,AE138&lt;0,AE138&gt;=60,AF138&lt;0,AF138&gt;=60))),"Minutes and seconds must be between 0 and 60.",IF(OR(ABS(AN138)&gt;90,ABS(AO138)&gt;180),"Out of range: latitude must be between -90 and 90, and longitude between -180 and 180.",""))))))</f>
        <v/>
      </c>
    </row>
    <row r="139">
      <c r="B139" s="44" t="n"/>
      <c r="C139" s="44" t="n"/>
      <c r="D139" s="45">
        <f>IF(R139="","",IF(AP139&lt;&gt;"","NOT VALID GPS COORDINATES",IF(O139="NO CONNECTION","NO CONNECTION",IF(E139="","NOT FOUND",IF(OR(AM139,AND(AN139=0,AO139=0)),"CONVERTED – PLEASE CHECK","CONVERTED")))))</f>
        <v/>
      </c>
      <c r="E139" s="45">
        <f>IF(OR(O139="",O139="NO CONNECTION"),"",IFERROR(_xlfn.FILTERXML(O139,"//local/territory")&amp;" "&amp;_xlfn.FILTERXML(O139,"//local/mapcode"),IFERROR(_xlfn.FILTERXML(O139,"//international/mapcode"),"")))</f>
        <v/>
      </c>
      <c r="F139" s="46">
        <f>IF(E139="","",IFERROR(_xlfn.FILTERXML(O139,"//local/territory"),""))</f>
        <v/>
      </c>
      <c r="G139" s="46">
        <f>IF(E139="","",IFERROR(_xlfn.FILTERXML(O139,"//local/mapcode"),""))</f>
        <v/>
      </c>
      <c r="H139" s="46">
        <f>IF(E139="","",IFERROR(_xlfn.FILTERXML(O139,"//international/mapcode"),""))</f>
        <v/>
      </c>
      <c r="I139" s="46">
        <f>IF(E139="","",IFERROR(HYPERLINK("https://www.mymapcodes.com/go/?t="&amp;IF(G139&lt;&gt;"",F139,"AAA")&amp;"&amp;ma="&amp;LEFT(IF(G139&lt;&gt;"",G139,H139),FIND(".",IF(G139&lt;&gt;"",G139,H139))-1)&amp;"&amp;mb="&amp;MID(IF(G139&lt;&gt;"",G139,H139),FIND(".",IF(G139&lt;&gt;"",G139,H139))+1,99),"Open on MyMapcodes →"),""))</f>
        <v/>
      </c>
      <c r="J139" s="47">
        <f>IF(OR(R139="",AP139&lt;&gt;""),"",ROUND(AN139,6))</f>
        <v/>
      </c>
      <c r="K139" s="47">
        <f>IF(OR(R139="",AP139&lt;&gt;""),"",ROUND(AO139,6))</f>
        <v/>
      </c>
      <c r="L139" s="48">
        <f>IF(R139="","",IF(AP139&lt;&gt;"",AP139,IF(O139="NO CONNECTION","Excel couldn't reach the mapcode service. Click the REFRESH RESULTS box just above the table.",IF(E139="","The mapcode service didn't return a mapcode for this point.",IF(AM139,"Latitude and longitude seemed to be the wrong way round, so they've been swapped. Please check.",IF(AND(AN139=0,AO139=0),"0, 0 is in the sea off West Africa. Please check this is the location you meant.",IF(W139,"Longitude came first, so the order has been switched.",IF(Z139=6,"Converted from degrees, minutes and seconds.",IF(Z139=4,"Converted from degrees and decimal minutes.","")))))))))</f>
        <v/>
      </c>
      <c r="N139" s="49">
        <f>IF(J139="","",MapcodeAPI&amp;"codes/"&amp;SUBSTITUTE(J139&amp;"",MID(1/2,2,1),".")&amp;","&amp;SUBSTITUTE(K139&amp;"",MID(1/2,2,1),"."))&amp;LEFT($B$13,0)</f>
        <v/>
      </c>
      <c r="O139" s="49">
        <f>IF(N139="","",IFERROR(_xlfn.WEBSERVICE(N139),IF(MapcodeAPIBackup="","NO CONNECTION",IFERROR(_xlfn.WEBSERVICE(MapcodeAPIBackup&amp;MID(N139,LEN(MapcodeAPI)+1,999)),"NO CONNECTION"))))</f>
        <v/>
      </c>
      <c r="P139" t="inlineStr">
        <is>
          <t xml:space="preserve"> </t>
        </is>
      </c>
      <c r="R139" s="50">
        <f>IFERROR(IF(AND(TRIM(B139&amp;"")="",TRIM(C139&amp;"")=""),"",TRIM(IF(ISNUMBER(B139),SUBSTITUTE(B139&amp;"",MID(1/2,2,1),"."),B139&amp;"")&amp;IF(TRIM(C139&amp;"")="",""," | "&amp;IF(ISNUMBER(C139),SUBSTITUTE(C139&amp;"",MID(1/2,2,1),"."),C139&amp;"")))),"(error value)")</f>
        <v/>
      </c>
      <c r="S139" s="50">
        <f>IF(R139="","","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"&amp;IFERROR(IF(AND(LEN(R139)-LEN(SUBSTITUTE(R139,"/",""))=1,ISNUMBER(FIND(" ",TRIM(LEFT(R139,FIND("/",R139)-1))))),LEFT(R139,FIND("/",R139)-1),R139),R139)&amp;" ")," "," "),"﻿"," "),"​"," "),"⁠"," ")," "," ")," "," "),CHAR(9)," "),CHAR(10)," "),CHAR(13)," "),"−","-"),"–","-"),"—","-"),"LATITUDE"," "),"LONGITUDE"," "),"COORDINATES"," "),"COORDS"," "),"NORTH"," N "),"SOUTH"," S "),"EAST"," E "),"WEST"," W "),"DEGREES"," "),"DEG"," "),"GPS"," "),"LONG"," "),"LNG"," "),"LON"," "),"LAT"," ")," AND "," "),"&amp;"," ")&amp;" ")</f>
        <v/>
      </c>
      <c r="T139" s="50">
        <f>IF(S139="","",IF(LEN(S139)-LEN(SUBSTITUTE(S139,".",""))&gt;0,SUBSTITUTE(S139,","," "),IF(LEN(S139)-LEN(SUBSTITUTE(S139,",",""))=3,SUBSTITUTE(SUBSTITUTE(S139,",",";",2),",","."),IF(LEN(S139)-LEN(SUBSTITUTE(S139,",",""))=2,SUBSTITUTE(S139,",","."),SUBSTITUTE(S139,","," ")))))</f>
        <v/>
      </c>
      <c r="U139" s="50">
        <f>IF(ISNUMBER(FIND("S",T139)),-1,IF(ISNUMBER(FIND("N",T139)),1,0))</f>
        <v/>
      </c>
      <c r="V139" s="50">
        <f>IF(ISNUMBER(FIND("W",T139)),-1,IF(ISNUMBER(FIND("E",T139)),1,0))</f>
        <v/>
      </c>
      <c r="W139" s="50">
        <f>AND(MIN(IFERROR(FIND("N",T139),999),IFERROR(FIND("S",T139),999))&lt;999,MIN(IFERROR(FIND("E",T139),999),IFERROR(FIND("W",T139),999))&lt;999,MIN(IFERROR(FIND("E",T139),999),IFERROR(FIND("W",T139),999))&lt;MIN(IFERROR(FIND("N",T139),999),IFERROR(FIND("S",T139),999)))</f>
        <v/>
      </c>
      <c r="X139" s="50">
        <f>IF(T139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139,"°"," "),"º"," "),"˚"," "),"'"," "),CHAR(34)," "),"′"," "),"’"," "),"‘"," "),"″"," "),"”"," "),"“"," "),"("," "),")"," "),"["," "),"]"," "),"{"," "),"}"," "),";"," "),"|"," "),"/"," "),"\"," "),":"," "),"="," "),"*"," "),","," "),"N"," "),"S"," "),"E"," "),"W"," "),"_"," ")))</f>
        <v/>
      </c>
      <c r="Y139" s="50">
        <f>IF(X139="","",SUBSTITUTE(SUBSTITUTE(SUBSTITUTE(SUBSTITUTE(SUBSTITUTE(SUBSTITUTE(SUBSTITUTE(SUBSTITUTE(SUBSTITUTE(SUBSTITUTE(SUBSTITUTE(SUBSTITUTE(SUBSTITUTE(X139,"0",""),"1",""),"2",""),"3",""),"4",""),"5",""),"6",""),"7",""),"8",""),"9",""),".",""),"-","")," ",""))</f>
        <v/>
      </c>
      <c r="Z139" s="50">
        <f>IF(X139="",0,LEN(X139)-LEN(SUBSTITUTE(X139," ",""))+1)</f>
        <v/>
      </c>
      <c r="AA139" s="50">
        <f>IF(Z139&lt;1,"",IFERROR(VALUE(SUBSTITUTE(TRIM(MID(SUBSTITUTE(X139," ",REPT(" ",60)),1,60)),".",MID(1/2,2,1))),""))</f>
        <v/>
      </c>
      <c r="AB139" s="50">
        <f>IF(Z139&lt;2,"",IFERROR(VALUE(SUBSTITUTE(TRIM(MID(SUBSTITUTE(X139," ",REPT(" ",60)),61,60)),".",MID(1/2,2,1))),""))</f>
        <v/>
      </c>
      <c r="AC139" s="50">
        <f>IF(Z139&lt;3,"",IFERROR(VALUE(SUBSTITUTE(TRIM(MID(SUBSTITUTE(X139," ",REPT(" ",60)),121,60)),".",MID(1/2,2,1))),""))</f>
        <v/>
      </c>
      <c r="AD139" s="50">
        <f>IF(Z139&lt;4,"",IFERROR(VALUE(SUBSTITUTE(TRIM(MID(SUBSTITUTE(X139," ",REPT(" ",60)),181,60)),".",MID(1/2,2,1))),""))</f>
        <v/>
      </c>
      <c r="AE139" s="50">
        <f>IF(Z139&lt;5,"",IFERROR(VALUE(SUBSTITUTE(TRIM(MID(SUBSTITUTE(X139," ",REPT(" ",60)),241,60)),".",MID(1/2,2,1))),""))</f>
        <v/>
      </c>
      <c r="AF139" s="50">
        <f>IF(Z139&lt;6,"",IFERROR(VALUE(SUBSTITUTE(TRIM(MID(SUBSTITUTE(X139," ",REPT(" ",60)),301,60)),".",MID(1/2,2,1))),""))</f>
        <v/>
      </c>
      <c r="AG139" s="50">
        <f>IFERROR(IF(Z139=2,AA139,IF(Z139=4,IF(AA139&lt;0,-1,1)*(ABS(AA139)+AB139/60),IF(Z139=6,IF(AA139&lt;0,-1,1)*(ABS(AA139)+AB139/60+AC139/3600),""))),"")</f>
        <v/>
      </c>
      <c r="AH139" s="50">
        <f>IFERROR(IF(Z139=2,AB139,IF(Z139=4,IF(AC139&lt;0,-1,1)*(ABS(AC139)+AD139/60),IF(Z139=6,IF(AD139&lt;0,-1,1)*(ABS(AD139)+AE139/60+AF139/3600),""))),"")</f>
        <v/>
      </c>
      <c r="AI139" s="50">
        <f>IF(W139,AH139,AG139)</f>
        <v/>
      </c>
      <c r="AJ139" s="50">
        <f>IF(W139,AG139,AH139)</f>
        <v/>
      </c>
      <c r="AK139" s="50">
        <f>IFERROR(IF(U139=0,AI139,U139*ABS(AI139)),"")</f>
        <v/>
      </c>
      <c r="AL139" s="50">
        <f>IFERROR(IF(V139=0,AJ139,V139*ABS(AJ139)),"")</f>
        <v/>
      </c>
      <c r="AM139" s="50">
        <f>IFERROR(AND(U139=0,V139=0,ABS(AK139)&gt;90,ABS(AK139)&lt;=180,ABS(AL139)&lt;=90),FALSE)</f>
        <v/>
      </c>
      <c r="AN139" s="50">
        <f>IF(AM139,AL139,AK139)</f>
        <v/>
      </c>
      <c r="AO139" s="50">
        <f>IF(AM139,AK139,AL139)</f>
        <v/>
      </c>
      <c r="AP139" s="50">
        <f>IF(R139="","",IF(Y139&lt;&gt;"","Contains words or symbols that aren't part of a coordinate.",IF(NOT(OR(Z139=2,Z139=4,Z139=6)),"Couldn't find a latitude and a longitude ("&amp;Z139&amp;IF(Z139=1," number"," numbers")&amp;" found).",IF(COUNT(AA139:AF139)&lt;&gt;Z139,"Some of the numbers couldn't be read.",IF(OR(AND(Z139=4,OR(AB139&lt;0,AB139&gt;=60,AD139&lt;0,AD139&gt;=60)),AND(Z139=6,OR(AB139&lt;0,AB139&gt;=60,AC139&lt;0,AC139&gt;=60,AE139&lt;0,AE139&gt;=60,AF139&lt;0,AF139&gt;=60))),"Minutes and seconds must be between 0 and 60.",IF(OR(ABS(AN139)&gt;90,ABS(AO139)&gt;180),"Out of range: latitude must be between -90 and 90, and longitude between -180 and 180.",""))))))</f>
        <v/>
      </c>
    </row>
    <row r="140">
      <c r="B140" s="44" t="n"/>
      <c r="C140" s="44" t="n"/>
      <c r="D140" s="45">
        <f>IF(R140="","",IF(AP140&lt;&gt;"","NOT VALID GPS COORDINATES",IF(O140="NO CONNECTION","NO CONNECTION",IF(E140="","NOT FOUND",IF(OR(AM140,AND(AN140=0,AO140=0)),"CONVERTED – PLEASE CHECK","CONVERTED")))))</f>
        <v/>
      </c>
      <c r="E140" s="45">
        <f>IF(OR(O140="",O140="NO CONNECTION"),"",IFERROR(_xlfn.FILTERXML(O140,"//local/territory")&amp;" "&amp;_xlfn.FILTERXML(O140,"//local/mapcode"),IFERROR(_xlfn.FILTERXML(O140,"//international/mapcode"),"")))</f>
        <v/>
      </c>
      <c r="F140" s="46">
        <f>IF(E140="","",IFERROR(_xlfn.FILTERXML(O140,"//local/territory"),""))</f>
        <v/>
      </c>
      <c r="G140" s="46">
        <f>IF(E140="","",IFERROR(_xlfn.FILTERXML(O140,"//local/mapcode"),""))</f>
        <v/>
      </c>
      <c r="H140" s="46">
        <f>IF(E140="","",IFERROR(_xlfn.FILTERXML(O140,"//international/mapcode"),""))</f>
        <v/>
      </c>
      <c r="I140" s="46">
        <f>IF(E140="","",IFERROR(HYPERLINK("https://www.mymapcodes.com/go/?t="&amp;IF(G140&lt;&gt;"",F140,"AAA")&amp;"&amp;ma="&amp;LEFT(IF(G140&lt;&gt;"",G140,H140),FIND(".",IF(G140&lt;&gt;"",G140,H140))-1)&amp;"&amp;mb="&amp;MID(IF(G140&lt;&gt;"",G140,H140),FIND(".",IF(G140&lt;&gt;"",G140,H140))+1,99),"Open on MyMapcodes →"),""))</f>
        <v/>
      </c>
      <c r="J140" s="47">
        <f>IF(OR(R140="",AP140&lt;&gt;""),"",ROUND(AN140,6))</f>
        <v/>
      </c>
      <c r="K140" s="47">
        <f>IF(OR(R140="",AP140&lt;&gt;""),"",ROUND(AO140,6))</f>
        <v/>
      </c>
      <c r="L140" s="48">
        <f>IF(R140="","",IF(AP140&lt;&gt;"",AP140,IF(O140="NO CONNECTION","Excel couldn't reach the mapcode service. Click the REFRESH RESULTS box just above the table.",IF(E140="","The mapcode service didn't return a mapcode for this point.",IF(AM140,"Latitude and longitude seemed to be the wrong way round, so they've been swapped. Please check.",IF(AND(AN140=0,AO140=0),"0, 0 is in the sea off West Africa. Please check this is the location you meant.",IF(W140,"Longitude came first, so the order has been switched.",IF(Z140=6,"Converted from degrees, minutes and seconds.",IF(Z140=4,"Converted from degrees and decimal minutes.","")))))))))</f>
        <v/>
      </c>
      <c r="N140" s="49">
        <f>IF(J140="","",MapcodeAPI&amp;"codes/"&amp;SUBSTITUTE(J140&amp;"",MID(1/2,2,1),".")&amp;","&amp;SUBSTITUTE(K140&amp;"",MID(1/2,2,1),"."))&amp;LEFT($B$13,0)</f>
        <v/>
      </c>
      <c r="O140" s="49">
        <f>IF(N140="","",IFERROR(_xlfn.WEBSERVICE(N140),IF(MapcodeAPIBackup="","NO CONNECTION",IFERROR(_xlfn.WEBSERVICE(MapcodeAPIBackup&amp;MID(N140,LEN(MapcodeAPI)+1,999)),"NO CONNECTION"))))</f>
        <v/>
      </c>
      <c r="P140" t="inlineStr">
        <is>
          <t xml:space="preserve"> </t>
        </is>
      </c>
      <c r="R140" s="50">
        <f>IFERROR(IF(AND(TRIM(B140&amp;"")="",TRIM(C140&amp;"")=""),"",TRIM(IF(ISNUMBER(B140),SUBSTITUTE(B140&amp;"",MID(1/2,2,1),"."),B140&amp;"")&amp;IF(TRIM(C140&amp;"")="",""," | "&amp;IF(ISNUMBER(C140),SUBSTITUTE(C140&amp;"",MID(1/2,2,1),"."),C140&amp;"")))),"(error value)")</f>
        <v/>
      </c>
      <c r="S140" s="50">
        <f>IF(R140="","","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"&amp;IFERROR(IF(AND(LEN(R140)-LEN(SUBSTITUTE(R140,"/",""))=1,ISNUMBER(FIND(" ",TRIM(LEFT(R140,FIND("/",R140)-1))))),LEFT(R140,FIND("/",R140)-1),R140),R140)&amp;" ")," "," "),"﻿"," "),"​"," "),"⁠"," ")," "," ")," "," "),CHAR(9)," "),CHAR(10)," "),CHAR(13)," "),"−","-"),"–","-"),"—","-"),"LATITUDE"," "),"LONGITUDE"," "),"COORDINATES"," "),"COORDS"," "),"NORTH"," N "),"SOUTH"," S "),"EAST"," E "),"WEST"," W "),"DEGREES"," "),"DEG"," "),"GPS"," "),"LONG"," "),"LNG"," "),"LON"," "),"LAT"," ")," AND "," "),"&amp;"," ")&amp;" ")</f>
        <v/>
      </c>
      <c r="T140" s="50">
        <f>IF(S140="","",IF(LEN(S140)-LEN(SUBSTITUTE(S140,".",""))&gt;0,SUBSTITUTE(S140,","," "),IF(LEN(S140)-LEN(SUBSTITUTE(S140,",",""))=3,SUBSTITUTE(SUBSTITUTE(S140,",",";",2),",","."),IF(LEN(S140)-LEN(SUBSTITUTE(S140,",",""))=2,SUBSTITUTE(S140,",","."),SUBSTITUTE(S140,","," ")))))</f>
        <v/>
      </c>
      <c r="U140" s="50">
        <f>IF(ISNUMBER(FIND("S",T140)),-1,IF(ISNUMBER(FIND("N",T140)),1,0))</f>
        <v/>
      </c>
      <c r="V140" s="50">
        <f>IF(ISNUMBER(FIND("W",T140)),-1,IF(ISNUMBER(FIND("E",T140)),1,0))</f>
        <v/>
      </c>
      <c r="W140" s="50">
        <f>AND(MIN(IFERROR(FIND("N",T140),999),IFERROR(FIND("S",T140),999))&lt;999,MIN(IFERROR(FIND("E",T140),999),IFERROR(FIND("W",T140),999))&lt;999,MIN(IFERROR(FIND("E",T140),999),IFERROR(FIND("W",T140),999))&lt;MIN(IFERROR(FIND("N",T140),999),IFERROR(FIND("S",T140),999)))</f>
        <v/>
      </c>
      <c r="X140" s="50">
        <f>IF(T140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140,"°"," "),"º"," "),"˚"," "),"'"," "),CHAR(34)," "),"′"," "),"’"," "),"‘"," "),"″"," "),"”"," "),"“"," "),"("," "),")"," "),"["," "),"]"," "),"{"," "),"}"," "),";"," "),"|"," "),"/"," "),"\"," "),":"," "),"="," "),"*"," "),","," "),"N"," "),"S"," "),"E"," "),"W"," "),"_"," ")))</f>
        <v/>
      </c>
      <c r="Y140" s="50">
        <f>IF(X140="","",SUBSTITUTE(SUBSTITUTE(SUBSTITUTE(SUBSTITUTE(SUBSTITUTE(SUBSTITUTE(SUBSTITUTE(SUBSTITUTE(SUBSTITUTE(SUBSTITUTE(SUBSTITUTE(SUBSTITUTE(SUBSTITUTE(X140,"0",""),"1",""),"2",""),"3",""),"4",""),"5",""),"6",""),"7",""),"8",""),"9",""),".",""),"-","")," ",""))</f>
        <v/>
      </c>
      <c r="Z140" s="50">
        <f>IF(X140="",0,LEN(X140)-LEN(SUBSTITUTE(X140," ",""))+1)</f>
        <v/>
      </c>
      <c r="AA140" s="50">
        <f>IF(Z140&lt;1,"",IFERROR(VALUE(SUBSTITUTE(TRIM(MID(SUBSTITUTE(X140," ",REPT(" ",60)),1,60)),".",MID(1/2,2,1))),""))</f>
        <v/>
      </c>
      <c r="AB140" s="50">
        <f>IF(Z140&lt;2,"",IFERROR(VALUE(SUBSTITUTE(TRIM(MID(SUBSTITUTE(X140," ",REPT(" ",60)),61,60)),".",MID(1/2,2,1))),""))</f>
        <v/>
      </c>
      <c r="AC140" s="50">
        <f>IF(Z140&lt;3,"",IFERROR(VALUE(SUBSTITUTE(TRIM(MID(SUBSTITUTE(X140," ",REPT(" ",60)),121,60)),".",MID(1/2,2,1))),""))</f>
        <v/>
      </c>
      <c r="AD140" s="50">
        <f>IF(Z140&lt;4,"",IFERROR(VALUE(SUBSTITUTE(TRIM(MID(SUBSTITUTE(X140," ",REPT(" ",60)),181,60)),".",MID(1/2,2,1))),""))</f>
        <v/>
      </c>
      <c r="AE140" s="50">
        <f>IF(Z140&lt;5,"",IFERROR(VALUE(SUBSTITUTE(TRIM(MID(SUBSTITUTE(X140," ",REPT(" ",60)),241,60)),".",MID(1/2,2,1))),""))</f>
        <v/>
      </c>
      <c r="AF140" s="50">
        <f>IF(Z140&lt;6,"",IFERROR(VALUE(SUBSTITUTE(TRIM(MID(SUBSTITUTE(X140," ",REPT(" ",60)),301,60)),".",MID(1/2,2,1))),""))</f>
        <v/>
      </c>
      <c r="AG140" s="50">
        <f>IFERROR(IF(Z140=2,AA140,IF(Z140=4,IF(AA140&lt;0,-1,1)*(ABS(AA140)+AB140/60),IF(Z140=6,IF(AA140&lt;0,-1,1)*(ABS(AA140)+AB140/60+AC140/3600),""))),"")</f>
        <v/>
      </c>
      <c r="AH140" s="50">
        <f>IFERROR(IF(Z140=2,AB140,IF(Z140=4,IF(AC140&lt;0,-1,1)*(ABS(AC140)+AD140/60),IF(Z140=6,IF(AD140&lt;0,-1,1)*(ABS(AD140)+AE140/60+AF140/3600),""))),"")</f>
        <v/>
      </c>
      <c r="AI140" s="50">
        <f>IF(W140,AH140,AG140)</f>
        <v/>
      </c>
      <c r="AJ140" s="50">
        <f>IF(W140,AG140,AH140)</f>
        <v/>
      </c>
      <c r="AK140" s="50">
        <f>IFERROR(IF(U140=0,AI140,U140*ABS(AI140)),"")</f>
        <v/>
      </c>
      <c r="AL140" s="50">
        <f>IFERROR(IF(V140=0,AJ140,V140*ABS(AJ140)),"")</f>
        <v/>
      </c>
      <c r="AM140" s="50">
        <f>IFERROR(AND(U140=0,V140=0,ABS(AK140)&gt;90,ABS(AK140)&lt;=180,ABS(AL140)&lt;=90),FALSE)</f>
        <v/>
      </c>
      <c r="AN140" s="50">
        <f>IF(AM140,AL140,AK140)</f>
        <v/>
      </c>
      <c r="AO140" s="50">
        <f>IF(AM140,AK140,AL140)</f>
        <v/>
      </c>
      <c r="AP140" s="50">
        <f>IF(R140="","",IF(Y140&lt;&gt;"","Contains words or symbols that aren't part of a coordinate.",IF(NOT(OR(Z140=2,Z140=4,Z140=6)),"Couldn't find a latitude and a longitude ("&amp;Z140&amp;IF(Z140=1," number"," numbers")&amp;" found).",IF(COUNT(AA140:AF140)&lt;&gt;Z140,"Some of the numbers couldn't be read.",IF(OR(AND(Z140=4,OR(AB140&lt;0,AB140&gt;=60,AD140&lt;0,AD140&gt;=60)),AND(Z140=6,OR(AB140&lt;0,AB140&gt;=60,AC140&lt;0,AC140&gt;=60,AE140&lt;0,AE140&gt;=60,AF140&lt;0,AF140&gt;=60))),"Minutes and seconds must be between 0 and 60.",IF(OR(ABS(AN140)&gt;90,ABS(AO140)&gt;180),"Out of range: latitude must be between -90 and 90, and longitude between -180 and 180.",""))))))</f>
        <v/>
      </c>
    </row>
    <row r="141">
      <c r="B141" s="44" t="n"/>
      <c r="C141" s="44" t="n"/>
      <c r="D141" s="45">
        <f>IF(R141="","",IF(AP141&lt;&gt;"","NOT VALID GPS COORDINATES",IF(O141="NO CONNECTION","NO CONNECTION",IF(E141="","NOT FOUND",IF(OR(AM141,AND(AN141=0,AO141=0)),"CONVERTED – PLEASE CHECK","CONVERTED")))))</f>
        <v/>
      </c>
      <c r="E141" s="45">
        <f>IF(OR(O141="",O141="NO CONNECTION"),"",IFERROR(_xlfn.FILTERXML(O141,"//local/territory")&amp;" "&amp;_xlfn.FILTERXML(O141,"//local/mapcode"),IFERROR(_xlfn.FILTERXML(O141,"//international/mapcode"),"")))</f>
        <v/>
      </c>
      <c r="F141" s="46">
        <f>IF(E141="","",IFERROR(_xlfn.FILTERXML(O141,"//local/territory"),""))</f>
        <v/>
      </c>
      <c r="G141" s="46">
        <f>IF(E141="","",IFERROR(_xlfn.FILTERXML(O141,"//local/mapcode"),""))</f>
        <v/>
      </c>
      <c r="H141" s="46">
        <f>IF(E141="","",IFERROR(_xlfn.FILTERXML(O141,"//international/mapcode"),""))</f>
        <v/>
      </c>
      <c r="I141" s="46">
        <f>IF(E141="","",IFERROR(HYPERLINK("https://www.mymapcodes.com/go/?t="&amp;IF(G141&lt;&gt;"",F141,"AAA")&amp;"&amp;ma="&amp;LEFT(IF(G141&lt;&gt;"",G141,H141),FIND(".",IF(G141&lt;&gt;"",G141,H141))-1)&amp;"&amp;mb="&amp;MID(IF(G141&lt;&gt;"",G141,H141),FIND(".",IF(G141&lt;&gt;"",G141,H141))+1,99),"Open on MyMapcodes →"),""))</f>
        <v/>
      </c>
      <c r="J141" s="47">
        <f>IF(OR(R141="",AP141&lt;&gt;""),"",ROUND(AN141,6))</f>
        <v/>
      </c>
      <c r="K141" s="47">
        <f>IF(OR(R141="",AP141&lt;&gt;""),"",ROUND(AO141,6))</f>
        <v/>
      </c>
      <c r="L141" s="48">
        <f>IF(R141="","",IF(AP141&lt;&gt;"",AP141,IF(O141="NO CONNECTION","Excel couldn't reach the mapcode service. Click the REFRESH RESULTS box just above the table.",IF(E141="","The mapcode service didn't return a mapcode for this point.",IF(AM141,"Latitude and longitude seemed to be the wrong way round, so they've been swapped. Please check.",IF(AND(AN141=0,AO141=0),"0, 0 is in the sea off West Africa. Please check this is the location you meant.",IF(W141,"Longitude came first, so the order has been switched.",IF(Z141=6,"Converted from degrees, minutes and seconds.",IF(Z141=4,"Converted from degrees and decimal minutes.","")))))))))</f>
        <v/>
      </c>
      <c r="N141" s="49">
        <f>IF(J141="","",MapcodeAPI&amp;"codes/"&amp;SUBSTITUTE(J141&amp;"",MID(1/2,2,1),".")&amp;","&amp;SUBSTITUTE(K141&amp;"",MID(1/2,2,1),"."))&amp;LEFT($B$13,0)</f>
        <v/>
      </c>
      <c r="O141" s="49">
        <f>IF(N141="","",IFERROR(_xlfn.WEBSERVICE(N141),IF(MapcodeAPIBackup="","NO CONNECTION",IFERROR(_xlfn.WEBSERVICE(MapcodeAPIBackup&amp;MID(N141,LEN(MapcodeAPI)+1,999)),"NO CONNECTION"))))</f>
        <v/>
      </c>
      <c r="P141" t="inlineStr">
        <is>
          <t xml:space="preserve"> </t>
        </is>
      </c>
      <c r="R141" s="50">
        <f>IFERROR(IF(AND(TRIM(B141&amp;"")="",TRIM(C141&amp;"")=""),"",TRIM(IF(ISNUMBER(B141),SUBSTITUTE(B141&amp;"",MID(1/2,2,1),"."),B141&amp;"")&amp;IF(TRIM(C141&amp;"")="",""," | "&amp;IF(ISNUMBER(C141),SUBSTITUTE(C141&amp;"",MID(1/2,2,1),"."),C141&amp;"")))),"(error value)")</f>
        <v/>
      </c>
      <c r="S141" s="50">
        <f>IF(R141="","","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"&amp;IFERROR(IF(AND(LEN(R141)-LEN(SUBSTITUTE(R141,"/",""))=1,ISNUMBER(FIND(" ",TRIM(LEFT(R141,FIND("/",R141)-1))))),LEFT(R141,FIND("/",R141)-1),R141),R141)&amp;" ")," "," "),"﻿"," "),"​"," "),"⁠"," ")," "," ")," "," "),CHAR(9)," "),CHAR(10)," "),CHAR(13)," "),"−","-"),"–","-"),"—","-"),"LATITUDE"," "),"LONGITUDE"," "),"COORDINATES"," "),"COORDS"," "),"NORTH"," N "),"SOUTH"," S "),"EAST"," E "),"WEST"," W "),"DEGREES"," "),"DEG"," "),"GPS"," "),"LONG"," "),"LNG"," "),"LON"," "),"LAT"," ")," AND "," "),"&amp;"," ")&amp;" ")</f>
        <v/>
      </c>
      <c r="T141" s="50">
        <f>IF(S141="","",IF(LEN(S141)-LEN(SUBSTITUTE(S141,".",""))&gt;0,SUBSTITUTE(S141,","," "),IF(LEN(S141)-LEN(SUBSTITUTE(S141,",",""))=3,SUBSTITUTE(SUBSTITUTE(S141,",",";",2),",","."),IF(LEN(S141)-LEN(SUBSTITUTE(S141,",",""))=2,SUBSTITUTE(S141,",","."),SUBSTITUTE(S141,","," ")))))</f>
        <v/>
      </c>
      <c r="U141" s="50">
        <f>IF(ISNUMBER(FIND("S",T141)),-1,IF(ISNUMBER(FIND("N",T141)),1,0))</f>
        <v/>
      </c>
      <c r="V141" s="50">
        <f>IF(ISNUMBER(FIND("W",T141)),-1,IF(ISNUMBER(FIND("E",T141)),1,0))</f>
        <v/>
      </c>
      <c r="W141" s="50">
        <f>AND(MIN(IFERROR(FIND("N",T141),999),IFERROR(FIND("S",T141),999))&lt;999,MIN(IFERROR(FIND("E",T141),999),IFERROR(FIND("W",T141),999))&lt;999,MIN(IFERROR(FIND("E",T141),999),IFERROR(FIND("W",T141),999))&lt;MIN(IFERROR(FIND("N",T141),999),IFERROR(FIND("S",T141),999)))</f>
        <v/>
      </c>
      <c r="X141" s="50">
        <f>IF(T141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141,"°"," "),"º"," "),"˚"," "),"'"," "),CHAR(34)," "),"′"," "),"’"," "),"‘"," "),"″"," "),"”"," "),"“"," "),"("," "),")"," "),"["," "),"]"," "),"{"," "),"}"," "),";"," "),"|"," "),"/"," "),"\"," "),":"," "),"="," "),"*"," "),","," "),"N"," "),"S"," "),"E"," "),"W"," "),"_"," ")))</f>
        <v/>
      </c>
      <c r="Y141" s="50">
        <f>IF(X141="","",SUBSTITUTE(SUBSTITUTE(SUBSTITUTE(SUBSTITUTE(SUBSTITUTE(SUBSTITUTE(SUBSTITUTE(SUBSTITUTE(SUBSTITUTE(SUBSTITUTE(SUBSTITUTE(SUBSTITUTE(SUBSTITUTE(X141,"0",""),"1",""),"2",""),"3",""),"4",""),"5",""),"6",""),"7",""),"8",""),"9",""),".",""),"-","")," ",""))</f>
        <v/>
      </c>
      <c r="Z141" s="50">
        <f>IF(X141="",0,LEN(X141)-LEN(SUBSTITUTE(X141," ",""))+1)</f>
        <v/>
      </c>
      <c r="AA141" s="50">
        <f>IF(Z141&lt;1,"",IFERROR(VALUE(SUBSTITUTE(TRIM(MID(SUBSTITUTE(X141," ",REPT(" ",60)),1,60)),".",MID(1/2,2,1))),""))</f>
        <v/>
      </c>
      <c r="AB141" s="50">
        <f>IF(Z141&lt;2,"",IFERROR(VALUE(SUBSTITUTE(TRIM(MID(SUBSTITUTE(X141," ",REPT(" ",60)),61,60)),".",MID(1/2,2,1))),""))</f>
        <v/>
      </c>
      <c r="AC141" s="50">
        <f>IF(Z141&lt;3,"",IFERROR(VALUE(SUBSTITUTE(TRIM(MID(SUBSTITUTE(X141," ",REPT(" ",60)),121,60)),".",MID(1/2,2,1))),""))</f>
        <v/>
      </c>
      <c r="AD141" s="50">
        <f>IF(Z141&lt;4,"",IFERROR(VALUE(SUBSTITUTE(TRIM(MID(SUBSTITUTE(X141," ",REPT(" ",60)),181,60)),".",MID(1/2,2,1))),""))</f>
        <v/>
      </c>
      <c r="AE141" s="50">
        <f>IF(Z141&lt;5,"",IFERROR(VALUE(SUBSTITUTE(TRIM(MID(SUBSTITUTE(X141," ",REPT(" ",60)),241,60)),".",MID(1/2,2,1))),""))</f>
        <v/>
      </c>
      <c r="AF141" s="50">
        <f>IF(Z141&lt;6,"",IFERROR(VALUE(SUBSTITUTE(TRIM(MID(SUBSTITUTE(X141," ",REPT(" ",60)),301,60)),".",MID(1/2,2,1))),""))</f>
        <v/>
      </c>
      <c r="AG141" s="50">
        <f>IFERROR(IF(Z141=2,AA141,IF(Z141=4,IF(AA141&lt;0,-1,1)*(ABS(AA141)+AB141/60),IF(Z141=6,IF(AA141&lt;0,-1,1)*(ABS(AA141)+AB141/60+AC141/3600),""))),"")</f>
        <v/>
      </c>
      <c r="AH141" s="50">
        <f>IFERROR(IF(Z141=2,AB141,IF(Z141=4,IF(AC141&lt;0,-1,1)*(ABS(AC141)+AD141/60),IF(Z141=6,IF(AD141&lt;0,-1,1)*(ABS(AD141)+AE141/60+AF141/3600),""))),"")</f>
        <v/>
      </c>
      <c r="AI141" s="50">
        <f>IF(W141,AH141,AG141)</f>
        <v/>
      </c>
      <c r="AJ141" s="50">
        <f>IF(W141,AG141,AH141)</f>
        <v/>
      </c>
      <c r="AK141" s="50">
        <f>IFERROR(IF(U141=0,AI141,U141*ABS(AI141)),"")</f>
        <v/>
      </c>
      <c r="AL141" s="50">
        <f>IFERROR(IF(V141=0,AJ141,V141*ABS(AJ141)),"")</f>
        <v/>
      </c>
      <c r="AM141" s="50">
        <f>IFERROR(AND(U141=0,V141=0,ABS(AK141)&gt;90,ABS(AK141)&lt;=180,ABS(AL141)&lt;=90),FALSE)</f>
        <v/>
      </c>
      <c r="AN141" s="50">
        <f>IF(AM141,AL141,AK141)</f>
        <v/>
      </c>
      <c r="AO141" s="50">
        <f>IF(AM141,AK141,AL141)</f>
        <v/>
      </c>
      <c r="AP141" s="50">
        <f>IF(R141="","",IF(Y141&lt;&gt;"","Contains words or symbols that aren't part of a coordinate.",IF(NOT(OR(Z141=2,Z141=4,Z141=6)),"Couldn't find a latitude and a longitude ("&amp;Z141&amp;IF(Z141=1," number"," numbers")&amp;" found).",IF(COUNT(AA141:AF141)&lt;&gt;Z141,"Some of the numbers couldn't be read.",IF(OR(AND(Z141=4,OR(AB141&lt;0,AB141&gt;=60,AD141&lt;0,AD141&gt;=60)),AND(Z141=6,OR(AB141&lt;0,AB141&gt;=60,AC141&lt;0,AC141&gt;=60,AE141&lt;0,AE141&gt;=60,AF141&lt;0,AF141&gt;=60))),"Minutes and seconds must be between 0 and 60.",IF(OR(ABS(AN141)&gt;90,ABS(AO141)&gt;180),"Out of range: latitude must be between -90 and 90, and longitude between -180 and 180.",""))))))</f>
        <v/>
      </c>
    </row>
    <row r="142">
      <c r="B142" s="44" t="n"/>
      <c r="C142" s="44" t="n"/>
      <c r="D142" s="45">
        <f>IF(R142="","",IF(AP142&lt;&gt;"","NOT VALID GPS COORDINATES",IF(O142="NO CONNECTION","NO CONNECTION",IF(E142="","NOT FOUND",IF(OR(AM142,AND(AN142=0,AO142=0)),"CONVERTED – PLEASE CHECK","CONVERTED")))))</f>
        <v/>
      </c>
      <c r="E142" s="45">
        <f>IF(OR(O142="",O142="NO CONNECTION"),"",IFERROR(_xlfn.FILTERXML(O142,"//local/territory")&amp;" "&amp;_xlfn.FILTERXML(O142,"//local/mapcode"),IFERROR(_xlfn.FILTERXML(O142,"//international/mapcode"),"")))</f>
        <v/>
      </c>
      <c r="F142" s="46">
        <f>IF(E142="","",IFERROR(_xlfn.FILTERXML(O142,"//local/territory"),""))</f>
        <v/>
      </c>
      <c r="G142" s="46">
        <f>IF(E142="","",IFERROR(_xlfn.FILTERXML(O142,"//local/mapcode"),""))</f>
        <v/>
      </c>
      <c r="H142" s="46">
        <f>IF(E142="","",IFERROR(_xlfn.FILTERXML(O142,"//international/mapcode"),""))</f>
        <v/>
      </c>
      <c r="I142" s="46">
        <f>IF(E142="","",IFERROR(HYPERLINK("https://www.mymapcodes.com/go/?t="&amp;IF(G142&lt;&gt;"",F142,"AAA")&amp;"&amp;ma="&amp;LEFT(IF(G142&lt;&gt;"",G142,H142),FIND(".",IF(G142&lt;&gt;"",G142,H142))-1)&amp;"&amp;mb="&amp;MID(IF(G142&lt;&gt;"",G142,H142),FIND(".",IF(G142&lt;&gt;"",G142,H142))+1,99),"Open on MyMapcodes →"),""))</f>
        <v/>
      </c>
      <c r="J142" s="47">
        <f>IF(OR(R142="",AP142&lt;&gt;""),"",ROUND(AN142,6))</f>
        <v/>
      </c>
      <c r="K142" s="47">
        <f>IF(OR(R142="",AP142&lt;&gt;""),"",ROUND(AO142,6))</f>
        <v/>
      </c>
      <c r="L142" s="48">
        <f>IF(R142="","",IF(AP142&lt;&gt;"",AP142,IF(O142="NO CONNECTION","Excel couldn't reach the mapcode service. Click the REFRESH RESULTS box just above the table.",IF(E142="","The mapcode service didn't return a mapcode for this point.",IF(AM142,"Latitude and longitude seemed to be the wrong way round, so they've been swapped. Please check.",IF(AND(AN142=0,AO142=0),"0, 0 is in the sea off West Africa. Please check this is the location you meant.",IF(W142,"Longitude came first, so the order has been switched.",IF(Z142=6,"Converted from degrees, minutes and seconds.",IF(Z142=4,"Converted from degrees and decimal minutes.","")))))))))</f>
        <v/>
      </c>
      <c r="N142" s="49">
        <f>IF(J142="","",MapcodeAPI&amp;"codes/"&amp;SUBSTITUTE(J142&amp;"",MID(1/2,2,1),".")&amp;","&amp;SUBSTITUTE(K142&amp;"",MID(1/2,2,1),"."))&amp;LEFT($B$13,0)</f>
        <v/>
      </c>
      <c r="O142" s="49">
        <f>IF(N142="","",IFERROR(_xlfn.WEBSERVICE(N142),IF(MapcodeAPIBackup="","NO CONNECTION",IFERROR(_xlfn.WEBSERVICE(MapcodeAPIBackup&amp;MID(N142,LEN(MapcodeAPI)+1,999)),"NO CONNECTION"))))</f>
        <v/>
      </c>
      <c r="P142" t="inlineStr">
        <is>
          <t xml:space="preserve"> </t>
        </is>
      </c>
      <c r="R142" s="50">
        <f>IFERROR(IF(AND(TRIM(B142&amp;"")="",TRIM(C142&amp;"")=""),"",TRIM(IF(ISNUMBER(B142),SUBSTITUTE(B142&amp;"",MID(1/2,2,1),"."),B142&amp;"")&amp;IF(TRIM(C142&amp;"")="",""," | "&amp;IF(ISNUMBER(C142),SUBSTITUTE(C142&amp;"",MID(1/2,2,1),"."),C142&amp;"")))),"(error value)")</f>
        <v/>
      </c>
      <c r="S142" s="50">
        <f>IF(R142="","","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"&amp;IFERROR(IF(AND(LEN(R142)-LEN(SUBSTITUTE(R142,"/",""))=1,ISNUMBER(FIND(" ",TRIM(LEFT(R142,FIND("/",R142)-1))))),LEFT(R142,FIND("/",R142)-1),R142),R142)&amp;" ")," "," "),"﻿"," "),"​"," "),"⁠"," ")," "," ")," "," "),CHAR(9)," "),CHAR(10)," "),CHAR(13)," "),"−","-"),"–","-"),"—","-"),"LATITUDE"," "),"LONGITUDE"," "),"COORDINATES"," "),"COORDS"," "),"NORTH"," N "),"SOUTH"," S "),"EAST"," E "),"WEST"," W "),"DEGREES"," "),"DEG"," "),"GPS"," "),"LONG"," "),"LNG"," "),"LON"," "),"LAT"," ")," AND "," "),"&amp;"," ")&amp;" ")</f>
        <v/>
      </c>
      <c r="T142" s="50">
        <f>IF(S142="","",IF(LEN(S142)-LEN(SUBSTITUTE(S142,".",""))&gt;0,SUBSTITUTE(S142,","," "),IF(LEN(S142)-LEN(SUBSTITUTE(S142,",",""))=3,SUBSTITUTE(SUBSTITUTE(S142,",",";",2),",","."),IF(LEN(S142)-LEN(SUBSTITUTE(S142,",",""))=2,SUBSTITUTE(S142,",","."),SUBSTITUTE(S142,","," ")))))</f>
        <v/>
      </c>
      <c r="U142" s="50">
        <f>IF(ISNUMBER(FIND("S",T142)),-1,IF(ISNUMBER(FIND("N",T142)),1,0))</f>
        <v/>
      </c>
      <c r="V142" s="50">
        <f>IF(ISNUMBER(FIND("W",T142)),-1,IF(ISNUMBER(FIND("E",T142)),1,0))</f>
        <v/>
      </c>
      <c r="W142" s="50">
        <f>AND(MIN(IFERROR(FIND("N",T142),999),IFERROR(FIND("S",T142),999))&lt;999,MIN(IFERROR(FIND("E",T142),999),IFERROR(FIND("W",T142),999))&lt;999,MIN(IFERROR(FIND("E",T142),999),IFERROR(FIND("W",T142),999))&lt;MIN(IFERROR(FIND("N",T142),999),IFERROR(FIND("S",T142),999)))</f>
        <v/>
      </c>
      <c r="X142" s="50">
        <f>IF(T142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142,"°"," "),"º"," "),"˚"," "),"'"," "),CHAR(34)," "),"′"," "),"’"," "),"‘"," "),"″"," "),"”"," "),"“"," "),"("," "),")"," "),"["," "),"]"," "),"{"," "),"}"," "),";"," "),"|"," "),"/"," "),"\"," "),":"," "),"="," "),"*"," "),","," "),"N"," "),"S"," "),"E"," "),"W"," "),"_"," ")))</f>
        <v/>
      </c>
      <c r="Y142" s="50">
        <f>IF(X142="","",SUBSTITUTE(SUBSTITUTE(SUBSTITUTE(SUBSTITUTE(SUBSTITUTE(SUBSTITUTE(SUBSTITUTE(SUBSTITUTE(SUBSTITUTE(SUBSTITUTE(SUBSTITUTE(SUBSTITUTE(SUBSTITUTE(X142,"0",""),"1",""),"2",""),"3",""),"4",""),"5",""),"6",""),"7",""),"8",""),"9",""),".",""),"-","")," ",""))</f>
        <v/>
      </c>
      <c r="Z142" s="50">
        <f>IF(X142="",0,LEN(X142)-LEN(SUBSTITUTE(X142," ",""))+1)</f>
        <v/>
      </c>
      <c r="AA142" s="50">
        <f>IF(Z142&lt;1,"",IFERROR(VALUE(SUBSTITUTE(TRIM(MID(SUBSTITUTE(X142," ",REPT(" ",60)),1,60)),".",MID(1/2,2,1))),""))</f>
        <v/>
      </c>
      <c r="AB142" s="50">
        <f>IF(Z142&lt;2,"",IFERROR(VALUE(SUBSTITUTE(TRIM(MID(SUBSTITUTE(X142," ",REPT(" ",60)),61,60)),".",MID(1/2,2,1))),""))</f>
        <v/>
      </c>
      <c r="AC142" s="50">
        <f>IF(Z142&lt;3,"",IFERROR(VALUE(SUBSTITUTE(TRIM(MID(SUBSTITUTE(X142," ",REPT(" ",60)),121,60)),".",MID(1/2,2,1))),""))</f>
        <v/>
      </c>
      <c r="AD142" s="50">
        <f>IF(Z142&lt;4,"",IFERROR(VALUE(SUBSTITUTE(TRIM(MID(SUBSTITUTE(X142," ",REPT(" ",60)),181,60)),".",MID(1/2,2,1))),""))</f>
        <v/>
      </c>
      <c r="AE142" s="50">
        <f>IF(Z142&lt;5,"",IFERROR(VALUE(SUBSTITUTE(TRIM(MID(SUBSTITUTE(X142," ",REPT(" ",60)),241,60)),".",MID(1/2,2,1))),""))</f>
        <v/>
      </c>
      <c r="AF142" s="50">
        <f>IF(Z142&lt;6,"",IFERROR(VALUE(SUBSTITUTE(TRIM(MID(SUBSTITUTE(X142," ",REPT(" ",60)),301,60)),".",MID(1/2,2,1))),""))</f>
        <v/>
      </c>
      <c r="AG142" s="50">
        <f>IFERROR(IF(Z142=2,AA142,IF(Z142=4,IF(AA142&lt;0,-1,1)*(ABS(AA142)+AB142/60),IF(Z142=6,IF(AA142&lt;0,-1,1)*(ABS(AA142)+AB142/60+AC142/3600),""))),"")</f>
        <v/>
      </c>
      <c r="AH142" s="50">
        <f>IFERROR(IF(Z142=2,AB142,IF(Z142=4,IF(AC142&lt;0,-1,1)*(ABS(AC142)+AD142/60),IF(Z142=6,IF(AD142&lt;0,-1,1)*(ABS(AD142)+AE142/60+AF142/3600),""))),"")</f>
        <v/>
      </c>
      <c r="AI142" s="50">
        <f>IF(W142,AH142,AG142)</f>
        <v/>
      </c>
      <c r="AJ142" s="50">
        <f>IF(W142,AG142,AH142)</f>
        <v/>
      </c>
      <c r="AK142" s="50">
        <f>IFERROR(IF(U142=0,AI142,U142*ABS(AI142)),"")</f>
        <v/>
      </c>
      <c r="AL142" s="50">
        <f>IFERROR(IF(V142=0,AJ142,V142*ABS(AJ142)),"")</f>
        <v/>
      </c>
      <c r="AM142" s="50">
        <f>IFERROR(AND(U142=0,V142=0,ABS(AK142)&gt;90,ABS(AK142)&lt;=180,ABS(AL142)&lt;=90),FALSE)</f>
        <v/>
      </c>
      <c r="AN142" s="50">
        <f>IF(AM142,AL142,AK142)</f>
        <v/>
      </c>
      <c r="AO142" s="50">
        <f>IF(AM142,AK142,AL142)</f>
        <v/>
      </c>
      <c r="AP142" s="50">
        <f>IF(R142="","",IF(Y142&lt;&gt;"","Contains words or symbols that aren't part of a coordinate.",IF(NOT(OR(Z142=2,Z142=4,Z142=6)),"Couldn't find a latitude and a longitude ("&amp;Z142&amp;IF(Z142=1," number"," numbers")&amp;" found).",IF(COUNT(AA142:AF142)&lt;&gt;Z142,"Some of the numbers couldn't be read.",IF(OR(AND(Z142=4,OR(AB142&lt;0,AB142&gt;=60,AD142&lt;0,AD142&gt;=60)),AND(Z142=6,OR(AB142&lt;0,AB142&gt;=60,AC142&lt;0,AC142&gt;=60,AE142&lt;0,AE142&gt;=60,AF142&lt;0,AF142&gt;=60))),"Minutes and seconds must be between 0 and 60.",IF(OR(ABS(AN142)&gt;90,ABS(AO142)&gt;180),"Out of range: latitude must be between -90 and 90, and longitude between -180 and 180.",""))))))</f>
        <v/>
      </c>
    </row>
    <row r="143">
      <c r="B143" s="44" t="n"/>
      <c r="C143" s="44" t="n"/>
      <c r="D143" s="45">
        <f>IF(R143="","",IF(AP143&lt;&gt;"","NOT VALID GPS COORDINATES",IF(O143="NO CONNECTION","NO CONNECTION",IF(E143="","NOT FOUND",IF(OR(AM143,AND(AN143=0,AO143=0)),"CONVERTED – PLEASE CHECK","CONVERTED")))))</f>
        <v/>
      </c>
      <c r="E143" s="45">
        <f>IF(OR(O143="",O143="NO CONNECTION"),"",IFERROR(_xlfn.FILTERXML(O143,"//local/territory")&amp;" "&amp;_xlfn.FILTERXML(O143,"//local/mapcode"),IFERROR(_xlfn.FILTERXML(O143,"//international/mapcode"),"")))</f>
        <v/>
      </c>
      <c r="F143" s="46">
        <f>IF(E143="","",IFERROR(_xlfn.FILTERXML(O143,"//local/territory"),""))</f>
        <v/>
      </c>
      <c r="G143" s="46">
        <f>IF(E143="","",IFERROR(_xlfn.FILTERXML(O143,"//local/mapcode"),""))</f>
        <v/>
      </c>
      <c r="H143" s="46">
        <f>IF(E143="","",IFERROR(_xlfn.FILTERXML(O143,"//international/mapcode"),""))</f>
        <v/>
      </c>
      <c r="I143" s="46">
        <f>IF(E143="","",IFERROR(HYPERLINK("https://www.mymapcodes.com/go/?t="&amp;IF(G143&lt;&gt;"",F143,"AAA")&amp;"&amp;ma="&amp;LEFT(IF(G143&lt;&gt;"",G143,H143),FIND(".",IF(G143&lt;&gt;"",G143,H143))-1)&amp;"&amp;mb="&amp;MID(IF(G143&lt;&gt;"",G143,H143),FIND(".",IF(G143&lt;&gt;"",G143,H143))+1,99),"Open on MyMapcodes →"),""))</f>
        <v/>
      </c>
      <c r="J143" s="47">
        <f>IF(OR(R143="",AP143&lt;&gt;""),"",ROUND(AN143,6))</f>
        <v/>
      </c>
      <c r="K143" s="47">
        <f>IF(OR(R143="",AP143&lt;&gt;""),"",ROUND(AO143,6))</f>
        <v/>
      </c>
      <c r="L143" s="48">
        <f>IF(R143="","",IF(AP143&lt;&gt;"",AP143,IF(O143="NO CONNECTION","Excel couldn't reach the mapcode service. Click the REFRESH RESULTS box just above the table.",IF(E143="","The mapcode service didn't return a mapcode for this point.",IF(AM143,"Latitude and longitude seemed to be the wrong way round, so they've been swapped. Please check.",IF(AND(AN143=0,AO143=0),"0, 0 is in the sea off West Africa. Please check this is the location you meant.",IF(W143,"Longitude came first, so the order has been switched.",IF(Z143=6,"Converted from degrees, minutes and seconds.",IF(Z143=4,"Converted from degrees and decimal minutes.","")))))))))</f>
        <v/>
      </c>
      <c r="N143" s="49">
        <f>IF(J143="","",MapcodeAPI&amp;"codes/"&amp;SUBSTITUTE(J143&amp;"",MID(1/2,2,1),".")&amp;","&amp;SUBSTITUTE(K143&amp;"",MID(1/2,2,1),"."))&amp;LEFT($B$13,0)</f>
        <v/>
      </c>
      <c r="O143" s="49">
        <f>IF(N143="","",IFERROR(_xlfn.WEBSERVICE(N143),IF(MapcodeAPIBackup="","NO CONNECTION",IFERROR(_xlfn.WEBSERVICE(MapcodeAPIBackup&amp;MID(N143,LEN(MapcodeAPI)+1,999)),"NO CONNECTION"))))</f>
        <v/>
      </c>
      <c r="P143" t="inlineStr">
        <is>
          <t xml:space="preserve"> </t>
        </is>
      </c>
      <c r="R143" s="50">
        <f>IFERROR(IF(AND(TRIM(B143&amp;"")="",TRIM(C143&amp;"")=""),"",TRIM(IF(ISNUMBER(B143),SUBSTITUTE(B143&amp;"",MID(1/2,2,1),"."),B143&amp;"")&amp;IF(TRIM(C143&amp;"")="",""," | "&amp;IF(ISNUMBER(C143),SUBSTITUTE(C143&amp;"",MID(1/2,2,1),"."),C143&amp;"")))),"(error value)")</f>
        <v/>
      </c>
      <c r="S143" s="50">
        <f>IF(R143="","","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"&amp;IFERROR(IF(AND(LEN(R143)-LEN(SUBSTITUTE(R143,"/",""))=1,ISNUMBER(FIND(" ",TRIM(LEFT(R143,FIND("/",R143)-1))))),LEFT(R143,FIND("/",R143)-1),R143),R143)&amp;" ")," "," "),"﻿"," "),"​"," "),"⁠"," ")," "," ")," "," "),CHAR(9)," "),CHAR(10)," "),CHAR(13)," "),"−","-"),"–","-"),"—","-"),"LATITUDE"," "),"LONGITUDE"," "),"COORDINATES"," "),"COORDS"," "),"NORTH"," N "),"SOUTH"," S "),"EAST"," E "),"WEST"," W "),"DEGREES"," "),"DEG"," "),"GPS"," "),"LONG"," "),"LNG"," "),"LON"," "),"LAT"," ")," AND "," "),"&amp;"," ")&amp;" ")</f>
        <v/>
      </c>
      <c r="T143" s="50">
        <f>IF(S143="","",IF(LEN(S143)-LEN(SUBSTITUTE(S143,".",""))&gt;0,SUBSTITUTE(S143,","," "),IF(LEN(S143)-LEN(SUBSTITUTE(S143,",",""))=3,SUBSTITUTE(SUBSTITUTE(S143,",",";",2),",","."),IF(LEN(S143)-LEN(SUBSTITUTE(S143,",",""))=2,SUBSTITUTE(S143,",","."),SUBSTITUTE(S143,","," ")))))</f>
        <v/>
      </c>
      <c r="U143" s="50">
        <f>IF(ISNUMBER(FIND("S",T143)),-1,IF(ISNUMBER(FIND("N",T143)),1,0))</f>
        <v/>
      </c>
      <c r="V143" s="50">
        <f>IF(ISNUMBER(FIND("W",T143)),-1,IF(ISNUMBER(FIND("E",T143)),1,0))</f>
        <v/>
      </c>
      <c r="W143" s="50">
        <f>AND(MIN(IFERROR(FIND("N",T143),999),IFERROR(FIND("S",T143),999))&lt;999,MIN(IFERROR(FIND("E",T143),999),IFERROR(FIND("W",T143),999))&lt;999,MIN(IFERROR(FIND("E",T143),999),IFERROR(FIND("W",T143),999))&lt;MIN(IFERROR(FIND("N",T143),999),IFERROR(FIND("S",T143),999)))</f>
        <v/>
      </c>
      <c r="X143" s="50">
        <f>IF(T143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143,"°"," "),"º"," "),"˚"," "),"'"," "),CHAR(34)," "),"′"," "),"’"," "),"‘"," "),"″"," "),"”"," "),"“"," "),"("," "),")"," "),"["," "),"]"," "),"{"," "),"}"," "),";"," "),"|"," "),"/"," "),"\"," "),":"," "),"="," "),"*"," "),","," "),"N"," "),"S"," "),"E"," "),"W"," "),"_"," ")))</f>
        <v/>
      </c>
      <c r="Y143" s="50">
        <f>IF(X143="","",SUBSTITUTE(SUBSTITUTE(SUBSTITUTE(SUBSTITUTE(SUBSTITUTE(SUBSTITUTE(SUBSTITUTE(SUBSTITUTE(SUBSTITUTE(SUBSTITUTE(SUBSTITUTE(SUBSTITUTE(SUBSTITUTE(X143,"0",""),"1",""),"2",""),"3",""),"4",""),"5",""),"6",""),"7",""),"8",""),"9",""),".",""),"-","")," ",""))</f>
        <v/>
      </c>
      <c r="Z143" s="50">
        <f>IF(X143="",0,LEN(X143)-LEN(SUBSTITUTE(X143," ",""))+1)</f>
        <v/>
      </c>
      <c r="AA143" s="50">
        <f>IF(Z143&lt;1,"",IFERROR(VALUE(SUBSTITUTE(TRIM(MID(SUBSTITUTE(X143," ",REPT(" ",60)),1,60)),".",MID(1/2,2,1))),""))</f>
        <v/>
      </c>
      <c r="AB143" s="50">
        <f>IF(Z143&lt;2,"",IFERROR(VALUE(SUBSTITUTE(TRIM(MID(SUBSTITUTE(X143," ",REPT(" ",60)),61,60)),".",MID(1/2,2,1))),""))</f>
        <v/>
      </c>
      <c r="AC143" s="50">
        <f>IF(Z143&lt;3,"",IFERROR(VALUE(SUBSTITUTE(TRIM(MID(SUBSTITUTE(X143," ",REPT(" ",60)),121,60)),".",MID(1/2,2,1))),""))</f>
        <v/>
      </c>
      <c r="AD143" s="50">
        <f>IF(Z143&lt;4,"",IFERROR(VALUE(SUBSTITUTE(TRIM(MID(SUBSTITUTE(X143," ",REPT(" ",60)),181,60)),".",MID(1/2,2,1))),""))</f>
        <v/>
      </c>
      <c r="AE143" s="50">
        <f>IF(Z143&lt;5,"",IFERROR(VALUE(SUBSTITUTE(TRIM(MID(SUBSTITUTE(X143," ",REPT(" ",60)),241,60)),".",MID(1/2,2,1))),""))</f>
        <v/>
      </c>
      <c r="AF143" s="50">
        <f>IF(Z143&lt;6,"",IFERROR(VALUE(SUBSTITUTE(TRIM(MID(SUBSTITUTE(X143," ",REPT(" ",60)),301,60)),".",MID(1/2,2,1))),""))</f>
        <v/>
      </c>
      <c r="AG143" s="50">
        <f>IFERROR(IF(Z143=2,AA143,IF(Z143=4,IF(AA143&lt;0,-1,1)*(ABS(AA143)+AB143/60),IF(Z143=6,IF(AA143&lt;0,-1,1)*(ABS(AA143)+AB143/60+AC143/3600),""))),"")</f>
        <v/>
      </c>
      <c r="AH143" s="50">
        <f>IFERROR(IF(Z143=2,AB143,IF(Z143=4,IF(AC143&lt;0,-1,1)*(ABS(AC143)+AD143/60),IF(Z143=6,IF(AD143&lt;0,-1,1)*(ABS(AD143)+AE143/60+AF143/3600),""))),"")</f>
        <v/>
      </c>
      <c r="AI143" s="50">
        <f>IF(W143,AH143,AG143)</f>
        <v/>
      </c>
      <c r="AJ143" s="50">
        <f>IF(W143,AG143,AH143)</f>
        <v/>
      </c>
      <c r="AK143" s="50">
        <f>IFERROR(IF(U143=0,AI143,U143*ABS(AI143)),"")</f>
        <v/>
      </c>
      <c r="AL143" s="50">
        <f>IFERROR(IF(V143=0,AJ143,V143*ABS(AJ143)),"")</f>
        <v/>
      </c>
      <c r="AM143" s="50">
        <f>IFERROR(AND(U143=0,V143=0,ABS(AK143)&gt;90,ABS(AK143)&lt;=180,ABS(AL143)&lt;=90),FALSE)</f>
        <v/>
      </c>
      <c r="AN143" s="50">
        <f>IF(AM143,AL143,AK143)</f>
        <v/>
      </c>
      <c r="AO143" s="50">
        <f>IF(AM143,AK143,AL143)</f>
        <v/>
      </c>
      <c r="AP143" s="50">
        <f>IF(R143="","",IF(Y143&lt;&gt;"","Contains words or symbols that aren't part of a coordinate.",IF(NOT(OR(Z143=2,Z143=4,Z143=6)),"Couldn't find a latitude and a longitude ("&amp;Z143&amp;IF(Z143=1," number"," numbers")&amp;" found).",IF(COUNT(AA143:AF143)&lt;&gt;Z143,"Some of the numbers couldn't be read.",IF(OR(AND(Z143=4,OR(AB143&lt;0,AB143&gt;=60,AD143&lt;0,AD143&gt;=60)),AND(Z143=6,OR(AB143&lt;0,AB143&gt;=60,AC143&lt;0,AC143&gt;=60,AE143&lt;0,AE143&gt;=60,AF143&lt;0,AF143&gt;=60))),"Minutes and seconds must be between 0 and 60.",IF(OR(ABS(AN143)&gt;90,ABS(AO143)&gt;180),"Out of range: latitude must be between -90 and 90, and longitude between -180 and 180.",""))))))</f>
        <v/>
      </c>
    </row>
    <row r="144">
      <c r="B144" s="44" t="n"/>
      <c r="C144" s="44" t="n"/>
      <c r="D144" s="45">
        <f>IF(R144="","",IF(AP144&lt;&gt;"","NOT VALID GPS COORDINATES",IF(O144="NO CONNECTION","NO CONNECTION",IF(E144="","NOT FOUND",IF(OR(AM144,AND(AN144=0,AO144=0)),"CONVERTED – PLEASE CHECK","CONVERTED")))))</f>
        <v/>
      </c>
      <c r="E144" s="45">
        <f>IF(OR(O144="",O144="NO CONNECTION"),"",IFERROR(_xlfn.FILTERXML(O144,"//local/territory")&amp;" "&amp;_xlfn.FILTERXML(O144,"//local/mapcode"),IFERROR(_xlfn.FILTERXML(O144,"//international/mapcode"),"")))</f>
        <v/>
      </c>
      <c r="F144" s="46">
        <f>IF(E144="","",IFERROR(_xlfn.FILTERXML(O144,"//local/territory"),""))</f>
        <v/>
      </c>
      <c r="G144" s="46">
        <f>IF(E144="","",IFERROR(_xlfn.FILTERXML(O144,"//local/mapcode"),""))</f>
        <v/>
      </c>
      <c r="H144" s="46">
        <f>IF(E144="","",IFERROR(_xlfn.FILTERXML(O144,"//international/mapcode"),""))</f>
        <v/>
      </c>
      <c r="I144" s="46">
        <f>IF(E144="","",IFERROR(HYPERLINK("https://www.mymapcodes.com/go/?t="&amp;IF(G144&lt;&gt;"",F144,"AAA")&amp;"&amp;ma="&amp;LEFT(IF(G144&lt;&gt;"",G144,H144),FIND(".",IF(G144&lt;&gt;"",G144,H144))-1)&amp;"&amp;mb="&amp;MID(IF(G144&lt;&gt;"",G144,H144),FIND(".",IF(G144&lt;&gt;"",G144,H144))+1,99),"Open on MyMapcodes →"),""))</f>
        <v/>
      </c>
      <c r="J144" s="47">
        <f>IF(OR(R144="",AP144&lt;&gt;""),"",ROUND(AN144,6))</f>
        <v/>
      </c>
      <c r="K144" s="47">
        <f>IF(OR(R144="",AP144&lt;&gt;""),"",ROUND(AO144,6))</f>
        <v/>
      </c>
      <c r="L144" s="48">
        <f>IF(R144="","",IF(AP144&lt;&gt;"",AP144,IF(O144="NO CONNECTION","Excel couldn't reach the mapcode service. Click the REFRESH RESULTS box just above the table.",IF(E144="","The mapcode service didn't return a mapcode for this point.",IF(AM144,"Latitude and longitude seemed to be the wrong way round, so they've been swapped. Please check.",IF(AND(AN144=0,AO144=0),"0, 0 is in the sea off West Africa. Please check this is the location you meant.",IF(W144,"Longitude came first, so the order has been switched.",IF(Z144=6,"Converted from degrees, minutes and seconds.",IF(Z144=4,"Converted from degrees and decimal minutes.","")))))))))</f>
        <v/>
      </c>
      <c r="N144" s="49">
        <f>IF(J144="","",MapcodeAPI&amp;"codes/"&amp;SUBSTITUTE(J144&amp;"",MID(1/2,2,1),".")&amp;","&amp;SUBSTITUTE(K144&amp;"",MID(1/2,2,1),"."))&amp;LEFT($B$13,0)</f>
        <v/>
      </c>
      <c r="O144" s="49">
        <f>IF(N144="","",IFERROR(_xlfn.WEBSERVICE(N144),IF(MapcodeAPIBackup="","NO CONNECTION",IFERROR(_xlfn.WEBSERVICE(MapcodeAPIBackup&amp;MID(N144,LEN(MapcodeAPI)+1,999)),"NO CONNECTION"))))</f>
        <v/>
      </c>
      <c r="P144" t="inlineStr">
        <is>
          <t xml:space="preserve"> </t>
        </is>
      </c>
      <c r="R144" s="50">
        <f>IFERROR(IF(AND(TRIM(B144&amp;"")="",TRIM(C144&amp;"")=""),"",TRIM(IF(ISNUMBER(B144),SUBSTITUTE(B144&amp;"",MID(1/2,2,1),"."),B144&amp;"")&amp;IF(TRIM(C144&amp;"")="",""," | "&amp;IF(ISNUMBER(C144),SUBSTITUTE(C144&amp;"",MID(1/2,2,1),"."),C144&amp;"")))),"(error value)")</f>
        <v/>
      </c>
      <c r="S144" s="50">
        <f>IF(R144="","","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"&amp;IFERROR(IF(AND(LEN(R144)-LEN(SUBSTITUTE(R144,"/",""))=1,ISNUMBER(FIND(" ",TRIM(LEFT(R144,FIND("/",R144)-1))))),LEFT(R144,FIND("/",R144)-1),R144),R144)&amp;" ")," "," "),"﻿"," "),"​"," "),"⁠"," ")," "," ")," "," "),CHAR(9)," "),CHAR(10)," "),CHAR(13)," "),"−","-"),"–","-"),"—","-"),"LATITUDE"," "),"LONGITUDE"," "),"COORDINATES"," "),"COORDS"," "),"NORTH"," N "),"SOUTH"," S "),"EAST"," E "),"WEST"," W "),"DEGREES"," "),"DEG"," "),"GPS"," "),"LONG"," "),"LNG"," "),"LON"," "),"LAT"," ")," AND "," "),"&amp;"," ")&amp;" ")</f>
        <v/>
      </c>
      <c r="T144" s="50">
        <f>IF(S144="","",IF(LEN(S144)-LEN(SUBSTITUTE(S144,".",""))&gt;0,SUBSTITUTE(S144,","," "),IF(LEN(S144)-LEN(SUBSTITUTE(S144,",",""))=3,SUBSTITUTE(SUBSTITUTE(S144,",",";",2),",","."),IF(LEN(S144)-LEN(SUBSTITUTE(S144,",",""))=2,SUBSTITUTE(S144,",","."),SUBSTITUTE(S144,","," ")))))</f>
        <v/>
      </c>
      <c r="U144" s="50">
        <f>IF(ISNUMBER(FIND("S",T144)),-1,IF(ISNUMBER(FIND("N",T144)),1,0))</f>
        <v/>
      </c>
      <c r="V144" s="50">
        <f>IF(ISNUMBER(FIND("W",T144)),-1,IF(ISNUMBER(FIND("E",T144)),1,0))</f>
        <v/>
      </c>
      <c r="W144" s="50">
        <f>AND(MIN(IFERROR(FIND("N",T144),999),IFERROR(FIND("S",T144),999))&lt;999,MIN(IFERROR(FIND("E",T144),999),IFERROR(FIND("W",T144),999))&lt;999,MIN(IFERROR(FIND("E",T144),999),IFERROR(FIND("W",T144),999))&lt;MIN(IFERROR(FIND("N",T144),999),IFERROR(FIND("S",T144),999)))</f>
        <v/>
      </c>
      <c r="X144" s="50">
        <f>IF(T144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144,"°"," "),"º"," "),"˚"," "),"'"," "),CHAR(34)," "),"′"," "),"’"," "),"‘"," "),"″"," "),"”"," "),"“"," "),"("," "),")"," "),"["," "),"]"," "),"{"," "),"}"," "),";"," "),"|"," "),"/"," "),"\"," "),":"," "),"="," "),"*"," "),","," "),"N"," "),"S"," "),"E"," "),"W"," "),"_"," ")))</f>
        <v/>
      </c>
      <c r="Y144" s="50">
        <f>IF(X144="","",SUBSTITUTE(SUBSTITUTE(SUBSTITUTE(SUBSTITUTE(SUBSTITUTE(SUBSTITUTE(SUBSTITUTE(SUBSTITUTE(SUBSTITUTE(SUBSTITUTE(SUBSTITUTE(SUBSTITUTE(SUBSTITUTE(X144,"0",""),"1",""),"2",""),"3",""),"4",""),"5",""),"6",""),"7",""),"8",""),"9",""),".",""),"-","")," ",""))</f>
        <v/>
      </c>
      <c r="Z144" s="50">
        <f>IF(X144="",0,LEN(X144)-LEN(SUBSTITUTE(X144," ",""))+1)</f>
        <v/>
      </c>
      <c r="AA144" s="50">
        <f>IF(Z144&lt;1,"",IFERROR(VALUE(SUBSTITUTE(TRIM(MID(SUBSTITUTE(X144," ",REPT(" ",60)),1,60)),".",MID(1/2,2,1))),""))</f>
        <v/>
      </c>
      <c r="AB144" s="50">
        <f>IF(Z144&lt;2,"",IFERROR(VALUE(SUBSTITUTE(TRIM(MID(SUBSTITUTE(X144," ",REPT(" ",60)),61,60)),".",MID(1/2,2,1))),""))</f>
        <v/>
      </c>
      <c r="AC144" s="50">
        <f>IF(Z144&lt;3,"",IFERROR(VALUE(SUBSTITUTE(TRIM(MID(SUBSTITUTE(X144," ",REPT(" ",60)),121,60)),".",MID(1/2,2,1))),""))</f>
        <v/>
      </c>
      <c r="AD144" s="50">
        <f>IF(Z144&lt;4,"",IFERROR(VALUE(SUBSTITUTE(TRIM(MID(SUBSTITUTE(X144," ",REPT(" ",60)),181,60)),".",MID(1/2,2,1))),""))</f>
        <v/>
      </c>
      <c r="AE144" s="50">
        <f>IF(Z144&lt;5,"",IFERROR(VALUE(SUBSTITUTE(TRIM(MID(SUBSTITUTE(X144," ",REPT(" ",60)),241,60)),".",MID(1/2,2,1))),""))</f>
        <v/>
      </c>
      <c r="AF144" s="50">
        <f>IF(Z144&lt;6,"",IFERROR(VALUE(SUBSTITUTE(TRIM(MID(SUBSTITUTE(X144," ",REPT(" ",60)),301,60)),".",MID(1/2,2,1))),""))</f>
        <v/>
      </c>
      <c r="AG144" s="50">
        <f>IFERROR(IF(Z144=2,AA144,IF(Z144=4,IF(AA144&lt;0,-1,1)*(ABS(AA144)+AB144/60),IF(Z144=6,IF(AA144&lt;0,-1,1)*(ABS(AA144)+AB144/60+AC144/3600),""))),"")</f>
        <v/>
      </c>
      <c r="AH144" s="50">
        <f>IFERROR(IF(Z144=2,AB144,IF(Z144=4,IF(AC144&lt;0,-1,1)*(ABS(AC144)+AD144/60),IF(Z144=6,IF(AD144&lt;0,-1,1)*(ABS(AD144)+AE144/60+AF144/3600),""))),"")</f>
        <v/>
      </c>
      <c r="AI144" s="50">
        <f>IF(W144,AH144,AG144)</f>
        <v/>
      </c>
      <c r="AJ144" s="50">
        <f>IF(W144,AG144,AH144)</f>
        <v/>
      </c>
      <c r="AK144" s="50">
        <f>IFERROR(IF(U144=0,AI144,U144*ABS(AI144)),"")</f>
        <v/>
      </c>
      <c r="AL144" s="50">
        <f>IFERROR(IF(V144=0,AJ144,V144*ABS(AJ144)),"")</f>
        <v/>
      </c>
      <c r="AM144" s="50">
        <f>IFERROR(AND(U144=0,V144=0,ABS(AK144)&gt;90,ABS(AK144)&lt;=180,ABS(AL144)&lt;=90),FALSE)</f>
        <v/>
      </c>
      <c r="AN144" s="50">
        <f>IF(AM144,AL144,AK144)</f>
        <v/>
      </c>
      <c r="AO144" s="50">
        <f>IF(AM144,AK144,AL144)</f>
        <v/>
      </c>
      <c r="AP144" s="50">
        <f>IF(R144="","",IF(Y144&lt;&gt;"","Contains words or symbols that aren't part of a coordinate.",IF(NOT(OR(Z144=2,Z144=4,Z144=6)),"Couldn't find a latitude and a longitude ("&amp;Z144&amp;IF(Z144=1," number"," numbers")&amp;" found).",IF(COUNT(AA144:AF144)&lt;&gt;Z144,"Some of the numbers couldn't be read.",IF(OR(AND(Z144=4,OR(AB144&lt;0,AB144&gt;=60,AD144&lt;0,AD144&gt;=60)),AND(Z144=6,OR(AB144&lt;0,AB144&gt;=60,AC144&lt;0,AC144&gt;=60,AE144&lt;0,AE144&gt;=60,AF144&lt;0,AF144&gt;=60))),"Minutes and seconds must be between 0 and 60.",IF(OR(ABS(AN144)&gt;90,ABS(AO144)&gt;180),"Out of range: latitude must be between -90 and 90, and longitude between -180 and 180.",""))))))</f>
        <v/>
      </c>
    </row>
    <row r="145">
      <c r="B145" s="44" t="n"/>
      <c r="C145" s="44" t="n"/>
      <c r="D145" s="45">
        <f>IF(R145="","",IF(AP145&lt;&gt;"","NOT VALID GPS COORDINATES",IF(O145="NO CONNECTION","NO CONNECTION",IF(E145="","NOT FOUND",IF(OR(AM145,AND(AN145=0,AO145=0)),"CONVERTED – PLEASE CHECK","CONVERTED")))))</f>
        <v/>
      </c>
      <c r="E145" s="45">
        <f>IF(OR(O145="",O145="NO CONNECTION"),"",IFERROR(_xlfn.FILTERXML(O145,"//local/territory")&amp;" "&amp;_xlfn.FILTERXML(O145,"//local/mapcode"),IFERROR(_xlfn.FILTERXML(O145,"//international/mapcode"),"")))</f>
        <v/>
      </c>
      <c r="F145" s="46">
        <f>IF(E145="","",IFERROR(_xlfn.FILTERXML(O145,"//local/territory"),""))</f>
        <v/>
      </c>
      <c r="G145" s="46">
        <f>IF(E145="","",IFERROR(_xlfn.FILTERXML(O145,"//local/mapcode"),""))</f>
        <v/>
      </c>
      <c r="H145" s="46">
        <f>IF(E145="","",IFERROR(_xlfn.FILTERXML(O145,"//international/mapcode"),""))</f>
        <v/>
      </c>
      <c r="I145" s="46">
        <f>IF(E145="","",IFERROR(HYPERLINK("https://www.mymapcodes.com/go/?t="&amp;IF(G145&lt;&gt;"",F145,"AAA")&amp;"&amp;ma="&amp;LEFT(IF(G145&lt;&gt;"",G145,H145),FIND(".",IF(G145&lt;&gt;"",G145,H145))-1)&amp;"&amp;mb="&amp;MID(IF(G145&lt;&gt;"",G145,H145),FIND(".",IF(G145&lt;&gt;"",G145,H145))+1,99),"Open on MyMapcodes →"),""))</f>
        <v/>
      </c>
      <c r="J145" s="47">
        <f>IF(OR(R145="",AP145&lt;&gt;""),"",ROUND(AN145,6))</f>
        <v/>
      </c>
      <c r="K145" s="47">
        <f>IF(OR(R145="",AP145&lt;&gt;""),"",ROUND(AO145,6))</f>
        <v/>
      </c>
      <c r="L145" s="48">
        <f>IF(R145="","",IF(AP145&lt;&gt;"",AP145,IF(O145="NO CONNECTION","Excel couldn't reach the mapcode service. Click the REFRESH RESULTS box just above the table.",IF(E145="","The mapcode service didn't return a mapcode for this point.",IF(AM145,"Latitude and longitude seemed to be the wrong way round, so they've been swapped. Please check.",IF(AND(AN145=0,AO145=0),"0, 0 is in the sea off West Africa. Please check this is the location you meant.",IF(W145,"Longitude came first, so the order has been switched.",IF(Z145=6,"Converted from degrees, minutes and seconds.",IF(Z145=4,"Converted from degrees and decimal minutes.","")))))))))</f>
        <v/>
      </c>
      <c r="N145" s="49">
        <f>IF(J145="","",MapcodeAPI&amp;"codes/"&amp;SUBSTITUTE(J145&amp;"",MID(1/2,2,1),".")&amp;","&amp;SUBSTITUTE(K145&amp;"",MID(1/2,2,1),"."))&amp;LEFT($B$13,0)</f>
        <v/>
      </c>
      <c r="O145" s="49">
        <f>IF(N145="","",IFERROR(_xlfn.WEBSERVICE(N145),IF(MapcodeAPIBackup="","NO CONNECTION",IFERROR(_xlfn.WEBSERVICE(MapcodeAPIBackup&amp;MID(N145,LEN(MapcodeAPI)+1,999)),"NO CONNECTION"))))</f>
        <v/>
      </c>
      <c r="P145" t="inlineStr">
        <is>
          <t xml:space="preserve"> </t>
        </is>
      </c>
      <c r="R145" s="50">
        <f>IFERROR(IF(AND(TRIM(B145&amp;"")="",TRIM(C145&amp;"")=""),"",TRIM(IF(ISNUMBER(B145),SUBSTITUTE(B145&amp;"",MID(1/2,2,1),"."),B145&amp;"")&amp;IF(TRIM(C145&amp;"")="",""," | "&amp;IF(ISNUMBER(C145),SUBSTITUTE(C145&amp;"",MID(1/2,2,1),"."),C145&amp;"")))),"(error value)")</f>
        <v/>
      </c>
      <c r="S145" s="50">
        <f>IF(R145="","","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"&amp;IFERROR(IF(AND(LEN(R145)-LEN(SUBSTITUTE(R145,"/",""))=1,ISNUMBER(FIND(" ",TRIM(LEFT(R145,FIND("/",R145)-1))))),LEFT(R145,FIND("/",R145)-1),R145),R145)&amp;" ")," "," "),"﻿"," "),"​"," "),"⁠"," ")," "," ")," "," "),CHAR(9)," "),CHAR(10)," "),CHAR(13)," "),"−","-"),"–","-"),"—","-"),"LATITUDE"," "),"LONGITUDE"," "),"COORDINATES"," "),"COORDS"," "),"NORTH"," N "),"SOUTH"," S "),"EAST"," E "),"WEST"," W "),"DEGREES"," "),"DEG"," "),"GPS"," "),"LONG"," "),"LNG"," "),"LON"," "),"LAT"," ")," AND "," "),"&amp;"," ")&amp;" ")</f>
        <v/>
      </c>
      <c r="T145" s="50">
        <f>IF(S145="","",IF(LEN(S145)-LEN(SUBSTITUTE(S145,".",""))&gt;0,SUBSTITUTE(S145,","," "),IF(LEN(S145)-LEN(SUBSTITUTE(S145,",",""))=3,SUBSTITUTE(SUBSTITUTE(S145,",",";",2),",","."),IF(LEN(S145)-LEN(SUBSTITUTE(S145,",",""))=2,SUBSTITUTE(S145,",","."),SUBSTITUTE(S145,","," ")))))</f>
        <v/>
      </c>
      <c r="U145" s="50">
        <f>IF(ISNUMBER(FIND("S",T145)),-1,IF(ISNUMBER(FIND("N",T145)),1,0))</f>
        <v/>
      </c>
      <c r="V145" s="50">
        <f>IF(ISNUMBER(FIND("W",T145)),-1,IF(ISNUMBER(FIND("E",T145)),1,0))</f>
        <v/>
      </c>
      <c r="W145" s="50">
        <f>AND(MIN(IFERROR(FIND("N",T145),999),IFERROR(FIND("S",T145),999))&lt;999,MIN(IFERROR(FIND("E",T145),999),IFERROR(FIND("W",T145),999))&lt;999,MIN(IFERROR(FIND("E",T145),999),IFERROR(FIND("W",T145),999))&lt;MIN(IFERROR(FIND("N",T145),999),IFERROR(FIND("S",T145),999)))</f>
        <v/>
      </c>
      <c r="X145" s="50">
        <f>IF(T145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145,"°"," "),"º"," "),"˚"," "),"'"," "),CHAR(34)," "),"′"," "),"’"," "),"‘"," "),"″"," "),"”"," "),"“"," "),"("," "),")"," "),"["," "),"]"," "),"{"," "),"}"," "),";"," "),"|"," "),"/"," "),"\"," "),":"," "),"="," "),"*"," "),","," "),"N"," "),"S"," "),"E"," "),"W"," "),"_"," ")))</f>
        <v/>
      </c>
      <c r="Y145" s="50">
        <f>IF(X145="","",SUBSTITUTE(SUBSTITUTE(SUBSTITUTE(SUBSTITUTE(SUBSTITUTE(SUBSTITUTE(SUBSTITUTE(SUBSTITUTE(SUBSTITUTE(SUBSTITUTE(SUBSTITUTE(SUBSTITUTE(SUBSTITUTE(X145,"0",""),"1",""),"2",""),"3",""),"4",""),"5",""),"6",""),"7",""),"8",""),"9",""),".",""),"-","")," ",""))</f>
        <v/>
      </c>
      <c r="Z145" s="50">
        <f>IF(X145="",0,LEN(X145)-LEN(SUBSTITUTE(X145," ",""))+1)</f>
        <v/>
      </c>
      <c r="AA145" s="50">
        <f>IF(Z145&lt;1,"",IFERROR(VALUE(SUBSTITUTE(TRIM(MID(SUBSTITUTE(X145," ",REPT(" ",60)),1,60)),".",MID(1/2,2,1))),""))</f>
        <v/>
      </c>
      <c r="AB145" s="50">
        <f>IF(Z145&lt;2,"",IFERROR(VALUE(SUBSTITUTE(TRIM(MID(SUBSTITUTE(X145," ",REPT(" ",60)),61,60)),".",MID(1/2,2,1))),""))</f>
        <v/>
      </c>
      <c r="AC145" s="50">
        <f>IF(Z145&lt;3,"",IFERROR(VALUE(SUBSTITUTE(TRIM(MID(SUBSTITUTE(X145," ",REPT(" ",60)),121,60)),".",MID(1/2,2,1))),""))</f>
        <v/>
      </c>
      <c r="AD145" s="50">
        <f>IF(Z145&lt;4,"",IFERROR(VALUE(SUBSTITUTE(TRIM(MID(SUBSTITUTE(X145," ",REPT(" ",60)),181,60)),".",MID(1/2,2,1))),""))</f>
        <v/>
      </c>
      <c r="AE145" s="50">
        <f>IF(Z145&lt;5,"",IFERROR(VALUE(SUBSTITUTE(TRIM(MID(SUBSTITUTE(X145," ",REPT(" ",60)),241,60)),".",MID(1/2,2,1))),""))</f>
        <v/>
      </c>
      <c r="AF145" s="50">
        <f>IF(Z145&lt;6,"",IFERROR(VALUE(SUBSTITUTE(TRIM(MID(SUBSTITUTE(X145," ",REPT(" ",60)),301,60)),".",MID(1/2,2,1))),""))</f>
        <v/>
      </c>
      <c r="AG145" s="50">
        <f>IFERROR(IF(Z145=2,AA145,IF(Z145=4,IF(AA145&lt;0,-1,1)*(ABS(AA145)+AB145/60),IF(Z145=6,IF(AA145&lt;0,-1,1)*(ABS(AA145)+AB145/60+AC145/3600),""))),"")</f>
        <v/>
      </c>
      <c r="AH145" s="50">
        <f>IFERROR(IF(Z145=2,AB145,IF(Z145=4,IF(AC145&lt;0,-1,1)*(ABS(AC145)+AD145/60),IF(Z145=6,IF(AD145&lt;0,-1,1)*(ABS(AD145)+AE145/60+AF145/3600),""))),"")</f>
        <v/>
      </c>
      <c r="AI145" s="50">
        <f>IF(W145,AH145,AG145)</f>
        <v/>
      </c>
      <c r="AJ145" s="50">
        <f>IF(W145,AG145,AH145)</f>
        <v/>
      </c>
      <c r="AK145" s="50">
        <f>IFERROR(IF(U145=0,AI145,U145*ABS(AI145)),"")</f>
        <v/>
      </c>
      <c r="AL145" s="50">
        <f>IFERROR(IF(V145=0,AJ145,V145*ABS(AJ145)),"")</f>
        <v/>
      </c>
      <c r="AM145" s="50">
        <f>IFERROR(AND(U145=0,V145=0,ABS(AK145)&gt;90,ABS(AK145)&lt;=180,ABS(AL145)&lt;=90),FALSE)</f>
        <v/>
      </c>
      <c r="AN145" s="50">
        <f>IF(AM145,AL145,AK145)</f>
        <v/>
      </c>
      <c r="AO145" s="50">
        <f>IF(AM145,AK145,AL145)</f>
        <v/>
      </c>
      <c r="AP145" s="50">
        <f>IF(R145="","",IF(Y145&lt;&gt;"","Contains words or symbols that aren't part of a coordinate.",IF(NOT(OR(Z145=2,Z145=4,Z145=6)),"Couldn't find a latitude and a longitude ("&amp;Z145&amp;IF(Z145=1," number"," numbers")&amp;" found).",IF(COUNT(AA145:AF145)&lt;&gt;Z145,"Some of the numbers couldn't be read.",IF(OR(AND(Z145=4,OR(AB145&lt;0,AB145&gt;=60,AD145&lt;0,AD145&gt;=60)),AND(Z145=6,OR(AB145&lt;0,AB145&gt;=60,AC145&lt;0,AC145&gt;=60,AE145&lt;0,AE145&gt;=60,AF145&lt;0,AF145&gt;=60))),"Minutes and seconds must be between 0 and 60.",IF(OR(ABS(AN145)&gt;90,ABS(AO145)&gt;180),"Out of range: latitude must be between -90 and 90, and longitude between -180 and 180.",""))))))</f>
        <v/>
      </c>
    </row>
    <row r="146">
      <c r="B146" s="44" t="n"/>
      <c r="C146" s="44" t="n"/>
      <c r="D146" s="45">
        <f>IF(R146="","",IF(AP146&lt;&gt;"","NOT VALID GPS COORDINATES",IF(O146="NO CONNECTION","NO CONNECTION",IF(E146="","NOT FOUND",IF(OR(AM146,AND(AN146=0,AO146=0)),"CONVERTED – PLEASE CHECK","CONVERTED")))))</f>
        <v/>
      </c>
      <c r="E146" s="45">
        <f>IF(OR(O146="",O146="NO CONNECTION"),"",IFERROR(_xlfn.FILTERXML(O146,"//local/territory")&amp;" "&amp;_xlfn.FILTERXML(O146,"//local/mapcode"),IFERROR(_xlfn.FILTERXML(O146,"//international/mapcode"),"")))</f>
        <v/>
      </c>
      <c r="F146" s="46">
        <f>IF(E146="","",IFERROR(_xlfn.FILTERXML(O146,"//local/territory"),""))</f>
        <v/>
      </c>
      <c r="G146" s="46">
        <f>IF(E146="","",IFERROR(_xlfn.FILTERXML(O146,"//local/mapcode"),""))</f>
        <v/>
      </c>
      <c r="H146" s="46">
        <f>IF(E146="","",IFERROR(_xlfn.FILTERXML(O146,"//international/mapcode"),""))</f>
        <v/>
      </c>
      <c r="I146" s="46">
        <f>IF(E146="","",IFERROR(HYPERLINK("https://www.mymapcodes.com/go/?t="&amp;IF(G146&lt;&gt;"",F146,"AAA")&amp;"&amp;ma="&amp;LEFT(IF(G146&lt;&gt;"",G146,H146),FIND(".",IF(G146&lt;&gt;"",G146,H146))-1)&amp;"&amp;mb="&amp;MID(IF(G146&lt;&gt;"",G146,H146),FIND(".",IF(G146&lt;&gt;"",G146,H146))+1,99),"Open on MyMapcodes →"),""))</f>
        <v/>
      </c>
      <c r="J146" s="47">
        <f>IF(OR(R146="",AP146&lt;&gt;""),"",ROUND(AN146,6))</f>
        <v/>
      </c>
      <c r="K146" s="47">
        <f>IF(OR(R146="",AP146&lt;&gt;""),"",ROUND(AO146,6))</f>
        <v/>
      </c>
      <c r="L146" s="48">
        <f>IF(R146="","",IF(AP146&lt;&gt;"",AP146,IF(O146="NO CONNECTION","Excel couldn't reach the mapcode service. Click the REFRESH RESULTS box just above the table.",IF(E146="","The mapcode service didn't return a mapcode for this point.",IF(AM146,"Latitude and longitude seemed to be the wrong way round, so they've been swapped. Please check.",IF(AND(AN146=0,AO146=0),"0, 0 is in the sea off West Africa. Please check this is the location you meant.",IF(W146,"Longitude came first, so the order has been switched.",IF(Z146=6,"Converted from degrees, minutes and seconds.",IF(Z146=4,"Converted from degrees and decimal minutes.","")))))))))</f>
        <v/>
      </c>
      <c r="N146" s="49">
        <f>IF(J146="","",MapcodeAPI&amp;"codes/"&amp;SUBSTITUTE(J146&amp;"",MID(1/2,2,1),".")&amp;","&amp;SUBSTITUTE(K146&amp;"",MID(1/2,2,1),"."))&amp;LEFT($B$13,0)</f>
        <v/>
      </c>
      <c r="O146" s="49">
        <f>IF(N146="","",IFERROR(_xlfn.WEBSERVICE(N146),IF(MapcodeAPIBackup="","NO CONNECTION",IFERROR(_xlfn.WEBSERVICE(MapcodeAPIBackup&amp;MID(N146,LEN(MapcodeAPI)+1,999)),"NO CONNECTION"))))</f>
        <v/>
      </c>
      <c r="P146" t="inlineStr">
        <is>
          <t xml:space="preserve"> </t>
        </is>
      </c>
      <c r="R146" s="50">
        <f>IFERROR(IF(AND(TRIM(B146&amp;"")="",TRIM(C146&amp;"")=""),"",TRIM(IF(ISNUMBER(B146),SUBSTITUTE(B146&amp;"",MID(1/2,2,1),"."),B146&amp;"")&amp;IF(TRIM(C146&amp;"")="",""," | "&amp;IF(ISNUMBER(C146),SUBSTITUTE(C146&amp;"",MID(1/2,2,1),"."),C146&amp;"")))),"(error value)")</f>
        <v/>
      </c>
      <c r="S146" s="50">
        <f>IF(R146="","","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"&amp;IFERROR(IF(AND(LEN(R146)-LEN(SUBSTITUTE(R146,"/",""))=1,ISNUMBER(FIND(" ",TRIM(LEFT(R146,FIND("/",R146)-1))))),LEFT(R146,FIND("/",R146)-1),R146),R146)&amp;" ")," "," "),"﻿"," "),"​"," "),"⁠"," ")," "," ")," "," "),CHAR(9)," "),CHAR(10)," "),CHAR(13)," "),"−","-"),"–","-"),"—","-"),"LATITUDE"," "),"LONGITUDE"," "),"COORDINATES"," "),"COORDS"," "),"NORTH"," N "),"SOUTH"," S "),"EAST"," E "),"WEST"," W "),"DEGREES"," "),"DEG"," "),"GPS"," "),"LONG"," "),"LNG"," "),"LON"," "),"LAT"," ")," AND "," "),"&amp;"," ")&amp;" ")</f>
        <v/>
      </c>
      <c r="T146" s="50">
        <f>IF(S146="","",IF(LEN(S146)-LEN(SUBSTITUTE(S146,".",""))&gt;0,SUBSTITUTE(S146,","," "),IF(LEN(S146)-LEN(SUBSTITUTE(S146,",",""))=3,SUBSTITUTE(SUBSTITUTE(S146,",",";",2),",","."),IF(LEN(S146)-LEN(SUBSTITUTE(S146,",",""))=2,SUBSTITUTE(S146,",","."),SUBSTITUTE(S146,","," ")))))</f>
        <v/>
      </c>
      <c r="U146" s="50">
        <f>IF(ISNUMBER(FIND("S",T146)),-1,IF(ISNUMBER(FIND("N",T146)),1,0))</f>
        <v/>
      </c>
      <c r="V146" s="50">
        <f>IF(ISNUMBER(FIND("W",T146)),-1,IF(ISNUMBER(FIND("E",T146)),1,0))</f>
        <v/>
      </c>
      <c r="W146" s="50">
        <f>AND(MIN(IFERROR(FIND("N",T146),999),IFERROR(FIND("S",T146),999))&lt;999,MIN(IFERROR(FIND("E",T146),999),IFERROR(FIND("W",T146),999))&lt;999,MIN(IFERROR(FIND("E",T146),999),IFERROR(FIND("W",T146),999))&lt;MIN(IFERROR(FIND("N",T146),999),IFERROR(FIND("S",T146),999)))</f>
        <v/>
      </c>
      <c r="X146" s="50">
        <f>IF(T146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146,"°"," "),"º"," "),"˚"," "),"'"," "),CHAR(34)," "),"′"," "),"’"," "),"‘"," "),"″"," "),"”"," "),"“"," "),"("," "),")"," "),"["," "),"]"," "),"{"," "),"}"," "),";"," "),"|"," "),"/"," "),"\"," "),":"," "),"="," "),"*"," "),","," "),"N"," "),"S"," "),"E"," "),"W"," "),"_"," ")))</f>
        <v/>
      </c>
      <c r="Y146" s="50">
        <f>IF(X146="","",SUBSTITUTE(SUBSTITUTE(SUBSTITUTE(SUBSTITUTE(SUBSTITUTE(SUBSTITUTE(SUBSTITUTE(SUBSTITUTE(SUBSTITUTE(SUBSTITUTE(SUBSTITUTE(SUBSTITUTE(SUBSTITUTE(X146,"0",""),"1",""),"2",""),"3",""),"4",""),"5",""),"6",""),"7",""),"8",""),"9",""),".",""),"-","")," ",""))</f>
        <v/>
      </c>
      <c r="Z146" s="50">
        <f>IF(X146="",0,LEN(X146)-LEN(SUBSTITUTE(X146," ",""))+1)</f>
        <v/>
      </c>
      <c r="AA146" s="50">
        <f>IF(Z146&lt;1,"",IFERROR(VALUE(SUBSTITUTE(TRIM(MID(SUBSTITUTE(X146," ",REPT(" ",60)),1,60)),".",MID(1/2,2,1))),""))</f>
        <v/>
      </c>
      <c r="AB146" s="50">
        <f>IF(Z146&lt;2,"",IFERROR(VALUE(SUBSTITUTE(TRIM(MID(SUBSTITUTE(X146," ",REPT(" ",60)),61,60)),".",MID(1/2,2,1))),""))</f>
        <v/>
      </c>
      <c r="AC146" s="50">
        <f>IF(Z146&lt;3,"",IFERROR(VALUE(SUBSTITUTE(TRIM(MID(SUBSTITUTE(X146," ",REPT(" ",60)),121,60)),".",MID(1/2,2,1))),""))</f>
        <v/>
      </c>
      <c r="AD146" s="50">
        <f>IF(Z146&lt;4,"",IFERROR(VALUE(SUBSTITUTE(TRIM(MID(SUBSTITUTE(X146," ",REPT(" ",60)),181,60)),".",MID(1/2,2,1))),""))</f>
        <v/>
      </c>
      <c r="AE146" s="50">
        <f>IF(Z146&lt;5,"",IFERROR(VALUE(SUBSTITUTE(TRIM(MID(SUBSTITUTE(X146," ",REPT(" ",60)),241,60)),".",MID(1/2,2,1))),""))</f>
        <v/>
      </c>
      <c r="AF146" s="50">
        <f>IF(Z146&lt;6,"",IFERROR(VALUE(SUBSTITUTE(TRIM(MID(SUBSTITUTE(X146," ",REPT(" ",60)),301,60)),".",MID(1/2,2,1))),""))</f>
        <v/>
      </c>
      <c r="AG146" s="50">
        <f>IFERROR(IF(Z146=2,AA146,IF(Z146=4,IF(AA146&lt;0,-1,1)*(ABS(AA146)+AB146/60),IF(Z146=6,IF(AA146&lt;0,-1,1)*(ABS(AA146)+AB146/60+AC146/3600),""))),"")</f>
        <v/>
      </c>
      <c r="AH146" s="50">
        <f>IFERROR(IF(Z146=2,AB146,IF(Z146=4,IF(AC146&lt;0,-1,1)*(ABS(AC146)+AD146/60),IF(Z146=6,IF(AD146&lt;0,-1,1)*(ABS(AD146)+AE146/60+AF146/3600),""))),"")</f>
        <v/>
      </c>
      <c r="AI146" s="50">
        <f>IF(W146,AH146,AG146)</f>
        <v/>
      </c>
      <c r="AJ146" s="50">
        <f>IF(W146,AG146,AH146)</f>
        <v/>
      </c>
      <c r="AK146" s="50">
        <f>IFERROR(IF(U146=0,AI146,U146*ABS(AI146)),"")</f>
        <v/>
      </c>
      <c r="AL146" s="50">
        <f>IFERROR(IF(V146=0,AJ146,V146*ABS(AJ146)),"")</f>
        <v/>
      </c>
      <c r="AM146" s="50">
        <f>IFERROR(AND(U146=0,V146=0,ABS(AK146)&gt;90,ABS(AK146)&lt;=180,ABS(AL146)&lt;=90),FALSE)</f>
        <v/>
      </c>
      <c r="AN146" s="50">
        <f>IF(AM146,AL146,AK146)</f>
        <v/>
      </c>
      <c r="AO146" s="50">
        <f>IF(AM146,AK146,AL146)</f>
        <v/>
      </c>
      <c r="AP146" s="50">
        <f>IF(R146="","",IF(Y146&lt;&gt;"","Contains words or symbols that aren't part of a coordinate.",IF(NOT(OR(Z146=2,Z146=4,Z146=6)),"Couldn't find a latitude and a longitude ("&amp;Z146&amp;IF(Z146=1," number"," numbers")&amp;" found).",IF(COUNT(AA146:AF146)&lt;&gt;Z146,"Some of the numbers couldn't be read.",IF(OR(AND(Z146=4,OR(AB146&lt;0,AB146&gt;=60,AD146&lt;0,AD146&gt;=60)),AND(Z146=6,OR(AB146&lt;0,AB146&gt;=60,AC146&lt;0,AC146&gt;=60,AE146&lt;0,AE146&gt;=60,AF146&lt;0,AF146&gt;=60))),"Minutes and seconds must be between 0 and 60.",IF(OR(ABS(AN146)&gt;90,ABS(AO146)&gt;180),"Out of range: latitude must be between -90 and 90, and longitude between -180 and 180.",""))))))</f>
        <v/>
      </c>
    </row>
    <row r="147">
      <c r="B147" s="44" t="n"/>
      <c r="C147" s="44" t="n"/>
      <c r="D147" s="45">
        <f>IF(R147="","",IF(AP147&lt;&gt;"","NOT VALID GPS COORDINATES",IF(O147="NO CONNECTION","NO CONNECTION",IF(E147="","NOT FOUND",IF(OR(AM147,AND(AN147=0,AO147=0)),"CONVERTED – PLEASE CHECK","CONVERTED")))))</f>
        <v/>
      </c>
      <c r="E147" s="45">
        <f>IF(OR(O147="",O147="NO CONNECTION"),"",IFERROR(_xlfn.FILTERXML(O147,"//local/territory")&amp;" "&amp;_xlfn.FILTERXML(O147,"//local/mapcode"),IFERROR(_xlfn.FILTERXML(O147,"//international/mapcode"),"")))</f>
        <v/>
      </c>
      <c r="F147" s="46">
        <f>IF(E147="","",IFERROR(_xlfn.FILTERXML(O147,"//local/territory"),""))</f>
        <v/>
      </c>
      <c r="G147" s="46">
        <f>IF(E147="","",IFERROR(_xlfn.FILTERXML(O147,"//local/mapcode"),""))</f>
        <v/>
      </c>
      <c r="H147" s="46">
        <f>IF(E147="","",IFERROR(_xlfn.FILTERXML(O147,"//international/mapcode"),""))</f>
        <v/>
      </c>
      <c r="I147" s="46">
        <f>IF(E147="","",IFERROR(HYPERLINK("https://www.mymapcodes.com/go/?t="&amp;IF(G147&lt;&gt;"",F147,"AAA")&amp;"&amp;ma="&amp;LEFT(IF(G147&lt;&gt;"",G147,H147),FIND(".",IF(G147&lt;&gt;"",G147,H147))-1)&amp;"&amp;mb="&amp;MID(IF(G147&lt;&gt;"",G147,H147),FIND(".",IF(G147&lt;&gt;"",G147,H147))+1,99),"Open on MyMapcodes →"),""))</f>
        <v/>
      </c>
      <c r="J147" s="47">
        <f>IF(OR(R147="",AP147&lt;&gt;""),"",ROUND(AN147,6))</f>
        <v/>
      </c>
      <c r="K147" s="47">
        <f>IF(OR(R147="",AP147&lt;&gt;""),"",ROUND(AO147,6))</f>
        <v/>
      </c>
      <c r="L147" s="48">
        <f>IF(R147="","",IF(AP147&lt;&gt;"",AP147,IF(O147="NO CONNECTION","Excel couldn't reach the mapcode service. Click the REFRESH RESULTS box just above the table.",IF(E147="","The mapcode service didn't return a mapcode for this point.",IF(AM147,"Latitude and longitude seemed to be the wrong way round, so they've been swapped. Please check.",IF(AND(AN147=0,AO147=0),"0, 0 is in the sea off West Africa. Please check this is the location you meant.",IF(W147,"Longitude came first, so the order has been switched.",IF(Z147=6,"Converted from degrees, minutes and seconds.",IF(Z147=4,"Converted from degrees and decimal minutes.","")))))))))</f>
        <v/>
      </c>
      <c r="N147" s="49">
        <f>IF(J147="","",MapcodeAPI&amp;"codes/"&amp;SUBSTITUTE(J147&amp;"",MID(1/2,2,1),".")&amp;","&amp;SUBSTITUTE(K147&amp;"",MID(1/2,2,1),"."))&amp;LEFT($B$13,0)</f>
        <v/>
      </c>
      <c r="O147" s="49">
        <f>IF(N147="","",IFERROR(_xlfn.WEBSERVICE(N147),IF(MapcodeAPIBackup="","NO CONNECTION",IFERROR(_xlfn.WEBSERVICE(MapcodeAPIBackup&amp;MID(N147,LEN(MapcodeAPI)+1,999)),"NO CONNECTION"))))</f>
        <v/>
      </c>
      <c r="P147" t="inlineStr">
        <is>
          <t xml:space="preserve"> </t>
        </is>
      </c>
      <c r="R147" s="50">
        <f>IFERROR(IF(AND(TRIM(B147&amp;"")="",TRIM(C147&amp;"")=""),"",TRIM(IF(ISNUMBER(B147),SUBSTITUTE(B147&amp;"",MID(1/2,2,1),"."),B147&amp;"")&amp;IF(TRIM(C147&amp;"")="",""," | "&amp;IF(ISNUMBER(C147),SUBSTITUTE(C147&amp;"",MID(1/2,2,1),"."),C147&amp;"")))),"(error value)")</f>
        <v/>
      </c>
      <c r="S147" s="50">
        <f>IF(R147="","","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"&amp;IFERROR(IF(AND(LEN(R147)-LEN(SUBSTITUTE(R147,"/",""))=1,ISNUMBER(FIND(" ",TRIM(LEFT(R147,FIND("/",R147)-1))))),LEFT(R147,FIND("/",R147)-1),R147),R147)&amp;" ")," "," "),"﻿"," "),"​"," "),"⁠"," ")," "," ")," "," "),CHAR(9)," "),CHAR(10)," "),CHAR(13)," "),"−","-"),"–","-"),"—","-"),"LATITUDE"," "),"LONGITUDE"," "),"COORDINATES"," "),"COORDS"," "),"NORTH"," N "),"SOUTH"," S "),"EAST"," E "),"WEST"," W "),"DEGREES"," "),"DEG"," "),"GPS"," "),"LONG"," "),"LNG"," "),"LON"," "),"LAT"," ")," AND "," "),"&amp;"," ")&amp;" ")</f>
        <v/>
      </c>
      <c r="T147" s="50">
        <f>IF(S147="","",IF(LEN(S147)-LEN(SUBSTITUTE(S147,".",""))&gt;0,SUBSTITUTE(S147,","," "),IF(LEN(S147)-LEN(SUBSTITUTE(S147,",",""))=3,SUBSTITUTE(SUBSTITUTE(S147,",",";",2),",","."),IF(LEN(S147)-LEN(SUBSTITUTE(S147,",",""))=2,SUBSTITUTE(S147,",","."),SUBSTITUTE(S147,","," ")))))</f>
        <v/>
      </c>
      <c r="U147" s="50">
        <f>IF(ISNUMBER(FIND("S",T147)),-1,IF(ISNUMBER(FIND("N",T147)),1,0))</f>
        <v/>
      </c>
      <c r="V147" s="50">
        <f>IF(ISNUMBER(FIND("W",T147)),-1,IF(ISNUMBER(FIND("E",T147)),1,0))</f>
        <v/>
      </c>
      <c r="W147" s="50">
        <f>AND(MIN(IFERROR(FIND("N",T147),999),IFERROR(FIND("S",T147),999))&lt;999,MIN(IFERROR(FIND("E",T147),999),IFERROR(FIND("W",T147),999))&lt;999,MIN(IFERROR(FIND("E",T147),999),IFERROR(FIND("W",T147),999))&lt;MIN(IFERROR(FIND("N",T147),999),IFERROR(FIND("S",T147),999)))</f>
        <v/>
      </c>
      <c r="X147" s="50">
        <f>IF(T147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147,"°"," "),"º"," "),"˚"," "),"'"," "),CHAR(34)," "),"′"," "),"’"," "),"‘"," "),"″"," "),"”"," "),"“"," "),"("," "),")"," "),"["," "),"]"," "),"{"," "),"}"," "),";"," "),"|"," "),"/"," "),"\"," "),":"," "),"="," "),"*"," "),","," "),"N"," "),"S"," "),"E"," "),"W"," "),"_"," ")))</f>
        <v/>
      </c>
      <c r="Y147" s="50">
        <f>IF(X147="","",SUBSTITUTE(SUBSTITUTE(SUBSTITUTE(SUBSTITUTE(SUBSTITUTE(SUBSTITUTE(SUBSTITUTE(SUBSTITUTE(SUBSTITUTE(SUBSTITUTE(SUBSTITUTE(SUBSTITUTE(SUBSTITUTE(X147,"0",""),"1",""),"2",""),"3",""),"4",""),"5",""),"6",""),"7",""),"8",""),"9",""),".",""),"-","")," ",""))</f>
        <v/>
      </c>
      <c r="Z147" s="50">
        <f>IF(X147="",0,LEN(X147)-LEN(SUBSTITUTE(X147," ",""))+1)</f>
        <v/>
      </c>
      <c r="AA147" s="50">
        <f>IF(Z147&lt;1,"",IFERROR(VALUE(SUBSTITUTE(TRIM(MID(SUBSTITUTE(X147," ",REPT(" ",60)),1,60)),".",MID(1/2,2,1))),""))</f>
        <v/>
      </c>
      <c r="AB147" s="50">
        <f>IF(Z147&lt;2,"",IFERROR(VALUE(SUBSTITUTE(TRIM(MID(SUBSTITUTE(X147," ",REPT(" ",60)),61,60)),".",MID(1/2,2,1))),""))</f>
        <v/>
      </c>
      <c r="AC147" s="50">
        <f>IF(Z147&lt;3,"",IFERROR(VALUE(SUBSTITUTE(TRIM(MID(SUBSTITUTE(X147," ",REPT(" ",60)),121,60)),".",MID(1/2,2,1))),""))</f>
        <v/>
      </c>
      <c r="AD147" s="50">
        <f>IF(Z147&lt;4,"",IFERROR(VALUE(SUBSTITUTE(TRIM(MID(SUBSTITUTE(X147," ",REPT(" ",60)),181,60)),".",MID(1/2,2,1))),""))</f>
        <v/>
      </c>
      <c r="AE147" s="50">
        <f>IF(Z147&lt;5,"",IFERROR(VALUE(SUBSTITUTE(TRIM(MID(SUBSTITUTE(X147," ",REPT(" ",60)),241,60)),".",MID(1/2,2,1))),""))</f>
        <v/>
      </c>
      <c r="AF147" s="50">
        <f>IF(Z147&lt;6,"",IFERROR(VALUE(SUBSTITUTE(TRIM(MID(SUBSTITUTE(X147," ",REPT(" ",60)),301,60)),".",MID(1/2,2,1))),""))</f>
        <v/>
      </c>
      <c r="AG147" s="50">
        <f>IFERROR(IF(Z147=2,AA147,IF(Z147=4,IF(AA147&lt;0,-1,1)*(ABS(AA147)+AB147/60),IF(Z147=6,IF(AA147&lt;0,-1,1)*(ABS(AA147)+AB147/60+AC147/3600),""))),"")</f>
        <v/>
      </c>
      <c r="AH147" s="50">
        <f>IFERROR(IF(Z147=2,AB147,IF(Z147=4,IF(AC147&lt;0,-1,1)*(ABS(AC147)+AD147/60),IF(Z147=6,IF(AD147&lt;0,-1,1)*(ABS(AD147)+AE147/60+AF147/3600),""))),"")</f>
        <v/>
      </c>
      <c r="AI147" s="50">
        <f>IF(W147,AH147,AG147)</f>
        <v/>
      </c>
      <c r="AJ147" s="50">
        <f>IF(W147,AG147,AH147)</f>
        <v/>
      </c>
      <c r="AK147" s="50">
        <f>IFERROR(IF(U147=0,AI147,U147*ABS(AI147)),"")</f>
        <v/>
      </c>
      <c r="AL147" s="50">
        <f>IFERROR(IF(V147=0,AJ147,V147*ABS(AJ147)),"")</f>
        <v/>
      </c>
      <c r="AM147" s="50">
        <f>IFERROR(AND(U147=0,V147=0,ABS(AK147)&gt;90,ABS(AK147)&lt;=180,ABS(AL147)&lt;=90),FALSE)</f>
        <v/>
      </c>
      <c r="AN147" s="50">
        <f>IF(AM147,AL147,AK147)</f>
        <v/>
      </c>
      <c r="AO147" s="50">
        <f>IF(AM147,AK147,AL147)</f>
        <v/>
      </c>
      <c r="AP147" s="50">
        <f>IF(R147="","",IF(Y147&lt;&gt;"","Contains words or symbols that aren't part of a coordinate.",IF(NOT(OR(Z147=2,Z147=4,Z147=6)),"Couldn't find a latitude and a longitude ("&amp;Z147&amp;IF(Z147=1," number"," numbers")&amp;" found).",IF(COUNT(AA147:AF147)&lt;&gt;Z147,"Some of the numbers couldn't be read.",IF(OR(AND(Z147=4,OR(AB147&lt;0,AB147&gt;=60,AD147&lt;0,AD147&gt;=60)),AND(Z147=6,OR(AB147&lt;0,AB147&gt;=60,AC147&lt;0,AC147&gt;=60,AE147&lt;0,AE147&gt;=60,AF147&lt;0,AF147&gt;=60))),"Minutes and seconds must be between 0 and 60.",IF(OR(ABS(AN147)&gt;90,ABS(AO147)&gt;180),"Out of range: latitude must be between -90 and 90, and longitude between -180 and 180.",""))))))</f>
        <v/>
      </c>
    </row>
    <row r="148">
      <c r="B148" s="44" t="n"/>
      <c r="C148" s="44" t="n"/>
      <c r="D148" s="45">
        <f>IF(R148="","",IF(AP148&lt;&gt;"","NOT VALID GPS COORDINATES",IF(O148="NO CONNECTION","NO CONNECTION",IF(E148="","NOT FOUND",IF(OR(AM148,AND(AN148=0,AO148=0)),"CONVERTED – PLEASE CHECK","CONVERTED")))))</f>
        <v/>
      </c>
      <c r="E148" s="45">
        <f>IF(OR(O148="",O148="NO CONNECTION"),"",IFERROR(_xlfn.FILTERXML(O148,"//local/territory")&amp;" "&amp;_xlfn.FILTERXML(O148,"//local/mapcode"),IFERROR(_xlfn.FILTERXML(O148,"//international/mapcode"),"")))</f>
        <v/>
      </c>
      <c r="F148" s="46">
        <f>IF(E148="","",IFERROR(_xlfn.FILTERXML(O148,"//local/territory"),""))</f>
        <v/>
      </c>
      <c r="G148" s="46">
        <f>IF(E148="","",IFERROR(_xlfn.FILTERXML(O148,"//local/mapcode"),""))</f>
        <v/>
      </c>
      <c r="H148" s="46">
        <f>IF(E148="","",IFERROR(_xlfn.FILTERXML(O148,"//international/mapcode"),""))</f>
        <v/>
      </c>
      <c r="I148" s="46">
        <f>IF(E148="","",IFERROR(HYPERLINK("https://www.mymapcodes.com/go/?t="&amp;IF(G148&lt;&gt;"",F148,"AAA")&amp;"&amp;ma="&amp;LEFT(IF(G148&lt;&gt;"",G148,H148),FIND(".",IF(G148&lt;&gt;"",G148,H148))-1)&amp;"&amp;mb="&amp;MID(IF(G148&lt;&gt;"",G148,H148),FIND(".",IF(G148&lt;&gt;"",G148,H148))+1,99),"Open on MyMapcodes →"),""))</f>
        <v/>
      </c>
      <c r="J148" s="47">
        <f>IF(OR(R148="",AP148&lt;&gt;""),"",ROUND(AN148,6))</f>
        <v/>
      </c>
      <c r="K148" s="47">
        <f>IF(OR(R148="",AP148&lt;&gt;""),"",ROUND(AO148,6))</f>
        <v/>
      </c>
      <c r="L148" s="48">
        <f>IF(R148="","",IF(AP148&lt;&gt;"",AP148,IF(O148="NO CONNECTION","Excel couldn't reach the mapcode service. Click the REFRESH RESULTS box just above the table.",IF(E148="","The mapcode service didn't return a mapcode for this point.",IF(AM148,"Latitude and longitude seemed to be the wrong way round, so they've been swapped. Please check.",IF(AND(AN148=0,AO148=0),"0, 0 is in the sea off West Africa. Please check this is the location you meant.",IF(W148,"Longitude came first, so the order has been switched.",IF(Z148=6,"Converted from degrees, minutes and seconds.",IF(Z148=4,"Converted from degrees and decimal minutes.","")))))))))</f>
        <v/>
      </c>
      <c r="N148" s="49">
        <f>IF(J148="","",MapcodeAPI&amp;"codes/"&amp;SUBSTITUTE(J148&amp;"",MID(1/2,2,1),".")&amp;","&amp;SUBSTITUTE(K148&amp;"",MID(1/2,2,1),"."))&amp;LEFT($B$13,0)</f>
        <v/>
      </c>
      <c r="O148" s="49">
        <f>IF(N148="","",IFERROR(_xlfn.WEBSERVICE(N148),IF(MapcodeAPIBackup="","NO CONNECTION",IFERROR(_xlfn.WEBSERVICE(MapcodeAPIBackup&amp;MID(N148,LEN(MapcodeAPI)+1,999)),"NO CONNECTION"))))</f>
        <v/>
      </c>
      <c r="P148" t="inlineStr">
        <is>
          <t xml:space="preserve"> </t>
        </is>
      </c>
      <c r="R148" s="50">
        <f>IFERROR(IF(AND(TRIM(B148&amp;"")="",TRIM(C148&amp;"")=""),"",TRIM(IF(ISNUMBER(B148),SUBSTITUTE(B148&amp;"",MID(1/2,2,1),"."),B148&amp;"")&amp;IF(TRIM(C148&amp;"")="",""," | "&amp;IF(ISNUMBER(C148),SUBSTITUTE(C148&amp;"",MID(1/2,2,1),"."),C148&amp;"")))),"(error value)")</f>
        <v/>
      </c>
      <c r="S148" s="50">
        <f>IF(R148="","","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"&amp;IFERROR(IF(AND(LEN(R148)-LEN(SUBSTITUTE(R148,"/",""))=1,ISNUMBER(FIND(" ",TRIM(LEFT(R148,FIND("/",R148)-1))))),LEFT(R148,FIND("/",R148)-1),R148),R148)&amp;" ")," "," "),"﻿"," "),"​"," "),"⁠"," ")," "," ")," "," "),CHAR(9)," "),CHAR(10)," "),CHAR(13)," "),"−","-"),"–","-"),"—","-"),"LATITUDE"," "),"LONGITUDE"," "),"COORDINATES"," "),"COORDS"," "),"NORTH"," N "),"SOUTH"," S "),"EAST"," E "),"WEST"," W "),"DEGREES"," "),"DEG"," "),"GPS"," "),"LONG"," "),"LNG"," "),"LON"," "),"LAT"," ")," AND "," "),"&amp;"," ")&amp;" ")</f>
        <v/>
      </c>
      <c r="T148" s="50">
        <f>IF(S148="","",IF(LEN(S148)-LEN(SUBSTITUTE(S148,".",""))&gt;0,SUBSTITUTE(S148,","," "),IF(LEN(S148)-LEN(SUBSTITUTE(S148,",",""))=3,SUBSTITUTE(SUBSTITUTE(S148,",",";",2),",","."),IF(LEN(S148)-LEN(SUBSTITUTE(S148,",",""))=2,SUBSTITUTE(S148,",","."),SUBSTITUTE(S148,","," ")))))</f>
        <v/>
      </c>
      <c r="U148" s="50">
        <f>IF(ISNUMBER(FIND("S",T148)),-1,IF(ISNUMBER(FIND("N",T148)),1,0))</f>
        <v/>
      </c>
      <c r="V148" s="50">
        <f>IF(ISNUMBER(FIND("W",T148)),-1,IF(ISNUMBER(FIND("E",T148)),1,0))</f>
        <v/>
      </c>
      <c r="W148" s="50">
        <f>AND(MIN(IFERROR(FIND("N",T148),999),IFERROR(FIND("S",T148),999))&lt;999,MIN(IFERROR(FIND("E",T148),999),IFERROR(FIND("W",T148),999))&lt;999,MIN(IFERROR(FIND("E",T148),999),IFERROR(FIND("W",T148),999))&lt;MIN(IFERROR(FIND("N",T148),999),IFERROR(FIND("S",T148),999)))</f>
        <v/>
      </c>
      <c r="X148" s="50">
        <f>IF(T148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148,"°"," "),"º"," "),"˚"," "),"'"," "),CHAR(34)," "),"′"," "),"’"," "),"‘"," "),"″"," "),"”"," "),"“"," "),"("," "),")"," "),"["," "),"]"," "),"{"," "),"}"," "),";"," "),"|"," "),"/"," "),"\"," "),":"," "),"="," "),"*"," "),","," "),"N"," "),"S"," "),"E"," "),"W"," "),"_"," ")))</f>
        <v/>
      </c>
      <c r="Y148" s="50">
        <f>IF(X148="","",SUBSTITUTE(SUBSTITUTE(SUBSTITUTE(SUBSTITUTE(SUBSTITUTE(SUBSTITUTE(SUBSTITUTE(SUBSTITUTE(SUBSTITUTE(SUBSTITUTE(SUBSTITUTE(SUBSTITUTE(SUBSTITUTE(X148,"0",""),"1",""),"2",""),"3",""),"4",""),"5",""),"6",""),"7",""),"8",""),"9",""),".",""),"-","")," ",""))</f>
        <v/>
      </c>
      <c r="Z148" s="50">
        <f>IF(X148="",0,LEN(X148)-LEN(SUBSTITUTE(X148," ",""))+1)</f>
        <v/>
      </c>
      <c r="AA148" s="50">
        <f>IF(Z148&lt;1,"",IFERROR(VALUE(SUBSTITUTE(TRIM(MID(SUBSTITUTE(X148," ",REPT(" ",60)),1,60)),".",MID(1/2,2,1))),""))</f>
        <v/>
      </c>
      <c r="AB148" s="50">
        <f>IF(Z148&lt;2,"",IFERROR(VALUE(SUBSTITUTE(TRIM(MID(SUBSTITUTE(X148," ",REPT(" ",60)),61,60)),".",MID(1/2,2,1))),""))</f>
        <v/>
      </c>
      <c r="AC148" s="50">
        <f>IF(Z148&lt;3,"",IFERROR(VALUE(SUBSTITUTE(TRIM(MID(SUBSTITUTE(X148," ",REPT(" ",60)),121,60)),".",MID(1/2,2,1))),""))</f>
        <v/>
      </c>
      <c r="AD148" s="50">
        <f>IF(Z148&lt;4,"",IFERROR(VALUE(SUBSTITUTE(TRIM(MID(SUBSTITUTE(X148," ",REPT(" ",60)),181,60)),".",MID(1/2,2,1))),""))</f>
        <v/>
      </c>
      <c r="AE148" s="50">
        <f>IF(Z148&lt;5,"",IFERROR(VALUE(SUBSTITUTE(TRIM(MID(SUBSTITUTE(X148," ",REPT(" ",60)),241,60)),".",MID(1/2,2,1))),""))</f>
        <v/>
      </c>
      <c r="AF148" s="50">
        <f>IF(Z148&lt;6,"",IFERROR(VALUE(SUBSTITUTE(TRIM(MID(SUBSTITUTE(X148," ",REPT(" ",60)),301,60)),".",MID(1/2,2,1))),""))</f>
        <v/>
      </c>
      <c r="AG148" s="50">
        <f>IFERROR(IF(Z148=2,AA148,IF(Z148=4,IF(AA148&lt;0,-1,1)*(ABS(AA148)+AB148/60),IF(Z148=6,IF(AA148&lt;0,-1,1)*(ABS(AA148)+AB148/60+AC148/3600),""))),"")</f>
        <v/>
      </c>
      <c r="AH148" s="50">
        <f>IFERROR(IF(Z148=2,AB148,IF(Z148=4,IF(AC148&lt;0,-1,1)*(ABS(AC148)+AD148/60),IF(Z148=6,IF(AD148&lt;0,-1,1)*(ABS(AD148)+AE148/60+AF148/3600),""))),"")</f>
        <v/>
      </c>
      <c r="AI148" s="50">
        <f>IF(W148,AH148,AG148)</f>
        <v/>
      </c>
      <c r="AJ148" s="50">
        <f>IF(W148,AG148,AH148)</f>
        <v/>
      </c>
      <c r="AK148" s="50">
        <f>IFERROR(IF(U148=0,AI148,U148*ABS(AI148)),"")</f>
        <v/>
      </c>
      <c r="AL148" s="50">
        <f>IFERROR(IF(V148=0,AJ148,V148*ABS(AJ148)),"")</f>
        <v/>
      </c>
      <c r="AM148" s="50">
        <f>IFERROR(AND(U148=0,V148=0,ABS(AK148)&gt;90,ABS(AK148)&lt;=180,ABS(AL148)&lt;=90),FALSE)</f>
        <v/>
      </c>
      <c r="AN148" s="50">
        <f>IF(AM148,AL148,AK148)</f>
        <v/>
      </c>
      <c r="AO148" s="50">
        <f>IF(AM148,AK148,AL148)</f>
        <v/>
      </c>
      <c r="AP148" s="50">
        <f>IF(R148="","",IF(Y148&lt;&gt;"","Contains words or symbols that aren't part of a coordinate.",IF(NOT(OR(Z148=2,Z148=4,Z148=6)),"Couldn't find a latitude and a longitude ("&amp;Z148&amp;IF(Z148=1," number"," numbers")&amp;" found).",IF(COUNT(AA148:AF148)&lt;&gt;Z148,"Some of the numbers couldn't be read.",IF(OR(AND(Z148=4,OR(AB148&lt;0,AB148&gt;=60,AD148&lt;0,AD148&gt;=60)),AND(Z148=6,OR(AB148&lt;0,AB148&gt;=60,AC148&lt;0,AC148&gt;=60,AE148&lt;0,AE148&gt;=60,AF148&lt;0,AF148&gt;=60))),"Minutes and seconds must be between 0 and 60.",IF(OR(ABS(AN148)&gt;90,ABS(AO148)&gt;180),"Out of range: latitude must be between -90 and 90, and longitude between -180 and 180.",""))))))</f>
        <v/>
      </c>
    </row>
    <row r="149">
      <c r="B149" s="44" t="n"/>
      <c r="C149" s="44" t="n"/>
      <c r="D149" s="45">
        <f>IF(R149="","",IF(AP149&lt;&gt;"","NOT VALID GPS COORDINATES",IF(O149="NO CONNECTION","NO CONNECTION",IF(E149="","NOT FOUND",IF(OR(AM149,AND(AN149=0,AO149=0)),"CONVERTED – PLEASE CHECK","CONVERTED")))))</f>
        <v/>
      </c>
      <c r="E149" s="45">
        <f>IF(OR(O149="",O149="NO CONNECTION"),"",IFERROR(_xlfn.FILTERXML(O149,"//local/territory")&amp;" "&amp;_xlfn.FILTERXML(O149,"//local/mapcode"),IFERROR(_xlfn.FILTERXML(O149,"//international/mapcode"),"")))</f>
        <v/>
      </c>
      <c r="F149" s="46">
        <f>IF(E149="","",IFERROR(_xlfn.FILTERXML(O149,"//local/territory"),""))</f>
        <v/>
      </c>
      <c r="G149" s="46">
        <f>IF(E149="","",IFERROR(_xlfn.FILTERXML(O149,"//local/mapcode"),""))</f>
        <v/>
      </c>
      <c r="H149" s="46">
        <f>IF(E149="","",IFERROR(_xlfn.FILTERXML(O149,"//international/mapcode"),""))</f>
        <v/>
      </c>
      <c r="I149" s="46">
        <f>IF(E149="","",IFERROR(HYPERLINK("https://www.mymapcodes.com/go/?t="&amp;IF(G149&lt;&gt;"",F149,"AAA")&amp;"&amp;ma="&amp;LEFT(IF(G149&lt;&gt;"",G149,H149),FIND(".",IF(G149&lt;&gt;"",G149,H149))-1)&amp;"&amp;mb="&amp;MID(IF(G149&lt;&gt;"",G149,H149),FIND(".",IF(G149&lt;&gt;"",G149,H149))+1,99),"Open on MyMapcodes →"),""))</f>
        <v/>
      </c>
      <c r="J149" s="47">
        <f>IF(OR(R149="",AP149&lt;&gt;""),"",ROUND(AN149,6))</f>
        <v/>
      </c>
      <c r="K149" s="47">
        <f>IF(OR(R149="",AP149&lt;&gt;""),"",ROUND(AO149,6))</f>
        <v/>
      </c>
      <c r="L149" s="48">
        <f>IF(R149="","",IF(AP149&lt;&gt;"",AP149,IF(O149="NO CONNECTION","Excel couldn't reach the mapcode service. Click the REFRESH RESULTS box just above the table.",IF(E149="","The mapcode service didn't return a mapcode for this point.",IF(AM149,"Latitude and longitude seemed to be the wrong way round, so they've been swapped. Please check.",IF(AND(AN149=0,AO149=0),"0, 0 is in the sea off West Africa. Please check this is the location you meant.",IF(W149,"Longitude came first, so the order has been switched.",IF(Z149=6,"Converted from degrees, minutes and seconds.",IF(Z149=4,"Converted from degrees and decimal minutes.","")))))))))</f>
        <v/>
      </c>
      <c r="N149" s="49">
        <f>IF(J149="","",MapcodeAPI&amp;"codes/"&amp;SUBSTITUTE(J149&amp;"",MID(1/2,2,1),".")&amp;","&amp;SUBSTITUTE(K149&amp;"",MID(1/2,2,1),"."))&amp;LEFT($B$13,0)</f>
        <v/>
      </c>
      <c r="O149" s="49">
        <f>IF(N149="","",IFERROR(_xlfn.WEBSERVICE(N149),IF(MapcodeAPIBackup="","NO CONNECTION",IFERROR(_xlfn.WEBSERVICE(MapcodeAPIBackup&amp;MID(N149,LEN(MapcodeAPI)+1,999)),"NO CONNECTION"))))</f>
        <v/>
      </c>
      <c r="P149" t="inlineStr">
        <is>
          <t xml:space="preserve"> </t>
        </is>
      </c>
      <c r="R149" s="50">
        <f>IFERROR(IF(AND(TRIM(B149&amp;"")="",TRIM(C149&amp;"")=""),"",TRIM(IF(ISNUMBER(B149),SUBSTITUTE(B149&amp;"",MID(1/2,2,1),"."),B149&amp;"")&amp;IF(TRIM(C149&amp;"")="",""," | "&amp;IF(ISNUMBER(C149),SUBSTITUTE(C149&amp;"",MID(1/2,2,1),"."),C149&amp;"")))),"(error value)")</f>
        <v/>
      </c>
      <c r="S149" s="50">
        <f>IF(R149="","","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"&amp;IFERROR(IF(AND(LEN(R149)-LEN(SUBSTITUTE(R149,"/",""))=1,ISNUMBER(FIND(" ",TRIM(LEFT(R149,FIND("/",R149)-1))))),LEFT(R149,FIND("/",R149)-1),R149),R149)&amp;" ")," "," "),"﻿"," "),"​"," "),"⁠"," ")," "," ")," "," "),CHAR(9)," "),CHAR(10)," "),CHAR(13)," "),"−","-"),"–","-"),"—","-"),"LATITUDE"," "),"LONGITUDE"," "),"COORDINATES"," "),"COORDS"," "),"NORTH"," N "),"SOUTH"," S "),"EAST"," E "),"WEST"," W "),"DEGREES"," "),"DEG"," "),"GPS"," "),"LONG"," "),"LNG"," "),"LON"," "),"LAT"," ")," AND "," "),"&amp;"," ")&amp;" ")</f>
        <v/>
      </c>
      <c r="T149" s="50">
        <f>IF(S149="","",IF(LEN(S149)-LEN(SUBSTITUTE(S149,".",""))&gt;0,SUBSTITUTE(S149,","," "),IF(LEN(S149)-LEN(SUBSTITUTE(S149,",",""))=3,SUBSTITUTE(SUBSTITUTE(S149,",",";",2),",","."),IF(LEN(S149)-LEN(SUBSTITUTE(S149,",",""))=2,SUBSTITUTE(S149,",","."),SUBSTITUTE(S149,","," ")))))</f>
        <v/>
      </c>
      <c r="U149" s="50">
        <f>IF(ISNUMBER(FIND("S",T149)),-1,IF(ISNUMBER(FIND("N",T149)),1,0))</f>
        <v/>
      </c>
      <c r="V149" s="50">
        <f>IF(ISNUMBER(FIND("W",T149)),-1,IF(ISNUMBER(FIND("E",T149)),1,0))</f>
        <v/>
      </c>
      <c r="W149" s="50">
        <f>AND(MIN(IFERROR(FIND("N",T149),999),IFERROR(FIND("S",T149),999))&lt;999,MIN(IFERROR(FIND("E",T149),999),IFERROR(FIND("W",T149),999))&lt;999,MIN(IFERROR(FIND("E",T149),999),IFERROR(FIND("W",T149),999))&lt;MIN(IFERROR(FIND("N",T149),999),IFERROR(FIND("S",T149),999)))</f>
        <v/>
      </c>
      <c r="X149" s="50">
        <f>IF(T149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149,"°"," "),"º"," "),"˚"," "),"'"," "),CHAR(34)," "),"′"," "),"’"," "),"‘"," "),"″"," "),"”"," "),"“"," "),"("," "),")"," "),"["," "),"]"," "),"{"," "),"}"," "),";"," "),"|"," "),"/"," "),"\"," "),":"," "),"="," "),"*"," "),","," "),"N"," "),"S"," "),"E"," "),"W"," "),"_"," ")))</f>
        <v/>
      </c>
      <c r="Y149" s="50">
        <f>IF(X149="","",SUBSTITUTE(SUBSTITUTE(SUBSTITUTE(SUBSTITUTE(SUBSTITUTE(SUBSTITUTE(SUBSTITUTE(SUBSTITUTE(SUBSTITUTE(SUBSTITUTE(SUBSTITUTE(SUBSTITUTE(SUBSTITUTE(X149,"0",""),"1",""),"2",""),"3",""),"4",""),"5",""),"6",""),"7",""),"8",""),"9",""),".",""),"-","")," ",""))</f>
        <v/>
      </c>
      <c r="Z149" s="50">
        <f>IF(X149="",0,LEN(X149)-LEN(SUBSTITUTE(X149," ",""))+1)</f>
        <v/>
      </c>
      <c r="AA149" s="50">
        <f>IF(Z149&lt;1,"",IFERROR(VALUE(SUBSTITUTE(TRIM(MID(SUBSTITUTE(X149," ",REPT(" ",60)),1,60)),".",MID(1/2,2,1))),""))</f>
        <v/>
      </c>
      <c r="AB149" s="50">
        <f>IF(Z149&lt;2,"",IFERROR(VALUE(SUBSTITUTE(TRIM(MID(SUBSTITUTE(X149," ",REPT(" ",60)),61,60)),".",MID(1/2,2,1))),""))</f>
        <v/>
      </c>
      <c r="AC149" s="50">
        <f>IF(Z149&lt;3,"",IFERROR(VALUE(SUBSTITUTE(TRIM(MID(SUBSTITUTE(X149," ",REPT(" ",60)),121,60)),".",MID(1/2,2,1))),""))</f>
        <v/>
      </c>
      <c r="AD149" s="50">
        <f>IF(Z149&lt;4,"",IFERROR(VALUE(SUBSTITUTE(TRIM(MID(SUBSTITUTE(X149," ",REPT(" ",60)),181,60)),".",MID(1/2,2,1))),""))</f>
        <v/>
      </c>
      <c r="AE149" s="50">
        <f>IF(Z149&lt;5,"",IFERROR(VALUE(SUBSTITUTE(TRIM(MID(SUBSTITUTE(X149," ",REPT(" ",60)),241,60)),".",MID(1/2,2,1))),""))</f>
        <v/>
      </c>
      <c r="AF149" s="50">
        <f>IF(Z149&lt;6,"",IFERROR(VALUE(SUBSTITUTE(TRIM(MID(SUBSTITUTE(X149," ",REPT(" ",60)),301,60)),".",MID(1/2,2,1))),""))</f>
        <v/>
      </c>
      <c r="AG149" s="50">
        <f>IFERROR(IF(Z149=2,AA149,IF(Z149=4,IF(AA149&lt;0,-1,1)*(ABS(AA149)+AB149/60),IF(Z149=6,IF(AA149&lt;0,-1,1)*(ABS(AA149)+AB149/60+AC149/3600),""))),"")</f>
        <v/>
      </c>
      <c r="AH149" s="50">
        <f>IFERROR(IF(Z149=2,AB149,IF(Z149=4,IF(AC149&lt;0,-1,1)*(ABS(AC149)+AD149/60),IF(Z149=6,IF(AD149&lt;0,-1,1)*(ABS(AD149)+AE149/60+AF149/3600),""))),"")</f>
        <v/>
      </c>
      <c r="AI149" s="50">
        <f>IF(W149,AH149,AG149)</f>
        <v/>
      </c>
      <c r="AJ149" s="50">
        <f>IF(W149,AG149,AH149)</f>
        <v/>
      </c>
      <c r="AK149" s="50">
        <f>IFERROR(IF(U149=0,AI149,U149*ABS(AI149)),"")</f>
        <v/>
      </c>
      <c r="AL149" s="50">
        <f>IFERROR(IF(V149=0,AJ149,V149*ABS(AJ149)),"")</f>
        <v/>
      </c>
      <c r="AM149" s="50">
        <f>IFERROR(AND(U149=0,V149=0,ABS(AK149)&gt;90,ABS(AK149)&lt;=180,ABS(AL149)&lt;=90),FALSE)</f>
        <v/>
      </c>
      <c r="AN149" s="50">
        <f>IF(AM149,AL149,AK149)</f>
        <v/>
      </c>
      <c r="AO149" s="50">
        <f>IF(AM149,AK149,AL149)</f>
        <v/>
      </c>
      <c r="AP149" s="50">
        <f>IF(R149="","",IF(Y149&lt;&gt;"","Contains words or symbols that aren't part of a coordinate.",IF(NOT(OR(Z149=2,Z149=4,Z149=6)),"Couldn't find a latitude and a longitude ("&amp;Z149&amp;IF(Z149=1," number"," numbers")&amp;" found).",IF(COUNT(AA149:AF149)&lt;&gt;Z149,"Some of the numbers couldn't be read.",IF(OR(AND(Z149=4,OR(AB149&lt;0,AB149&gt;=60,AD149&lt;0,AD149&gt;=60)),AND(Z149=6,OR(AB149&lt;0,AB149&gt;=60,AC149&lt;0,AC149&gt;=60,AE149&lt;0,AE149&gt;=60,AF149&lt;0,AF149&gt;=60))),"Minutes and seconds must be between 0 and 60.",IF(OR(ABS(AN149)&gt;90,ABS(AO149)&gt;180),"Out of range: latitude must be between -90 and 90, and longitude between -180 and 180.",""))))))</f>
        <v/>
      </c>
    </row>
    <row r="150">
      <c r="B150" s="44" t="n"/>
      <c r="C150" s="44" t="n"/>
      <c r="D150" s="45">
        <f>IF(R150="","",IF(AP150&lt;&gt;"","NOT VALID GPS COORDINATES",IF(O150="NO CONNECTION","NO CONNECTION",IF(E150="","NOT FOUND",IF(OR(AM150,AND(AN150=0,AO150=0)),"CONVERTED – PLEASE CHECK","CONVERTED")))))</f>
        <v/>
      </c>
      <c r="E150" s="45">
        <f>IF(OR(O150="",O150="NO CONNECTION"),"",IFERROR(_xlfn.FILTERXML(O150,"//local/territory")&amp;" "&amp;_xlfn.FILTERXML(O150,"//local/mapcode"),IFERROR(_xlfn.FILTERXML(O150,"//international/mapcode"),"")))</f>
        <v/>
      </c>
      <c r="F150" s="46">
        <f>IF(E150="","",IFERROR(_xlfn.FILTERXML(O150,"//local/territory"),""))</f>
        <v/>
      </c>
      <c r="G150" s="46">
        <f>IF(E150="","",IFERROR(_xlfn.FILTERXML(O150,"//local/mapcode"),""))</f>
        <v/>
      </c>
      <c r="H150" s="46">
        <f>IF(E150="","",IFERROR(_xlfn.FILTERXML(O150,"//international/mapcode"),""))</f>
        <v/>
      </c>
      <c r="I150" s="46">
        <f>IF(E150="","",IFERROR(HYPERLINK("https://www.mymapcodes.com/go/?t="&amp;IF(G150&lt;&gt;"",F150,"AAA")&amp;"&amp;ma="&amp;LEFT(IF(G150&lt;&gt;"",G150,H150),FIND(".",IF(G150&lt;&gt;"",G150,H150))-1)&amp;"&amp;mb="&amp;MID(IF(G150&lt;&gt;"",G150,H150),FIND(".",IF(G150&lt;&gt;"",G150,H150))+1,99),"Open on MyMapcodes →"),""))</f>
        <v/>
      </c>
      <c r="J150" s="47">
        <f>IF(OR(R150="",AP150&lt;&gt;""),"",ROUND(AN150,6))</f>
        <v/>
      </c>
      <c r="K150" s="47">
        <f>IF(OR(R150="",AP150&lt;&gt;""),"",ROUND(AO150,6))</f>
        <v/>
      </c>
      <c r="L150" s="48">
        <f>IF(R150="","",IF(AP150&lt;&gt;"",AP150,IF(O150="NO CONNECTION","Excel couldn't reach the mapcode service. Click the REFRESH RESULTS box just above the table.",IF(E150="","The mapcode service didn't return a mapcode for this point.",IF(AM150,"Latitude and longitude seemed to be the wrong way round, so they've been swapped. Please check.",IF(AND(AN150=0,AO150=0),"0, 0 is in the sea off West Africa. Please check this is the location you meant.",IF(W150,"Longitude came first, so the order has been switched.",IF(Z150=6,"Converted from degrees, minutes and seconds.",IF(Z150=4,"Converted from degrees and decimal minutes.","")))))))))</f>
        <v/>
      </c>
      <c r="N150" s="49">
        <f>IF(J150="","",MapcodeAPI&amp;"codes/"&amp;SUBSTITUTE(J150&amp;"",MID(1/2,2,1),".")&amp;","&amp;SUBSTITUTE(K150&amp;"",MID(1/2,2,1),"."))&amp;LEFT($B$13,0)</f>
        <v/>
      </c>
      <c r="O150" s="49">
        <f>IF(N150="","",IFERROR(_xlfn.WEBSERVICE(N150),IF(MapcodeAPIBackup="","NO CONNECTION",IFERROR(_xlfn.WEBSERVICE(MapcodeAPIBackup&amp;MID(N150,LEN(MapcodeAPI)+1,999)),"NO CONNECTION"))))</f>
        <v/>
      </c>
      <c r="P150" t="inlineStr">
        <is>
          <t xml:space="preserve"> </t>
        </is>
      </c>
      <c r="R150" s="50">
        <f>IFERROR(IF(AND(TRIM(B150&amp;"")="",TRIM(C150&amp;"")=""),"",TRIM(IF(ISNUMBER(B150),SUBSTITUTE(B150&amp;"",MID(1/2,2,1),"."),B150&amp;"")&amp;IF(TRIM(C150&amp;"")="",""," | "&amp;IF(ISNUMBER(C150),SUBSTITUTE(C150&amp;"",MID(1/2,2,1),"."),C150&amp;"")))),"(error value)")</f>
        <v/>
      </c>
      <c r="S150" s="50">
        <f>IF(R150="","","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"&amp;IFERROR(IF(AND(LEN(R150)-LEN(SUBSTITUTE(R150,"/",""))=1,ISNUMBER(FIND(" ",TRIM(LEFT(R150,FIND("/",R150)-1))))),LEFT(R150,FIND("/",R150)-1),R150),R150)&amp;" ")," "," "),"﻿"," "),"​"," "),"⁠"," ")," "," ")," "," "),CHAR(9)," "),CHAR(10)," "),CHAR(13)," "),"−","-"),"–","-"),"—","-"),"LATITUDE"," "),"LONGITUDE"," "),"COORDINATES"," "),"COORDS"," "),"NORTH"," N "),"SOUTH"," S "),"EAST"," E "),"WEST"," W "),"DEGREES"," "),"DEG"," "),"GPS"," "),"LONG"," "),"LNG"," "),"LON"," "),"LAT"," ")," AND "," "),"&amp;"," ")&amp;" ")</f>
        <v/>
      </c>
      <c r="T150" s="50">
        <f>IF(S150="","",IF(LEN(S150)-LEN(SUBSTITUTE(S150,".",""))&gt;0,SUBSTITUTE(S150,","," "),IF(LEN(S150)-LEN(SUBSTITUTE(S150,",",""))=3,SUBSTITUTE(SUBSTITUTE(S150,",",";",2),",","."),IF(LEN(S150)-LEN(SUBSTITUTE(S150,",",""))=2,SUBSTITUTE(S150,",","."),SUBSTITUTE(S150,","," ")))))</f>
        <v/>
      </c>
      <c r="U150" s="50">
        <f>IF(ISNUMBER(FIND("S",T150)),-1,IF(ISNUMBER(FIND("N",T150)),1,0))</f>
        <v/>
      </c>
      <c r="V150" s="50">
        <f>IF(ISNUMBER(FIND("W",T150)),-1,IF(ISNUMBER(FIND("E",T150)),1,0))</f>
        <v/>
      </c>
      <c r="W150" s="50">
        <f>AND(MIN(IFERROR(FIND("N",T150),999),IFERROR(FIND("S",T150),999))&lt;999,MIN(IFERROR(FIND("E",T150),999),IFERROR(FIND("W",T150),999))&lt;999,MIN(IFERROR(FIND("E",T150),999),IFERROR(FIND("W",T150),999))&lt;MIN(IFERROR(FIND("N",T150),999),IFERROR(FIND("S",T150),999)))</f>
        <v/>
      </c>
      <c r="X150" s="50">
        <f>IF(T150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150,"°"," "),"º"," "),"˚"," "),"'"," "),CHAR(34)," "),"′"," "),"’"," "),"‘"," "),"″"," "),"”"," "),"“"," "),"("," "),")"," "),"["," "),"]"," "),"{"," "),"}"," "),";"," "),"|"," "),"/"," "),"\"," "),":"," "),"="," "),"*"," "),","," "),"N"," "),"S"," "),"E"," "),"W"," "),"_"," ")))</f>
        <v/>
      </c>
      <c r="Y150" s="50">
        <f>IF(X150="","",SUBSTITUTE(SUBSTITUTE(SUBSTITUTE(SUBSTITUTE(SUBSTITUTE(SUBSTITUTE(SUBSTITUTE(SUBSTITUTE(SUBSTITUTE(SUBSTITUTE(SUBSTITUTE(SUBSTITUTE(SUBSTITUTE(X150,"0",""),"1",""),"2",""),"3",""),"4",""),"5",""),"6",""),"7",""),"8",""),"9",""),".",""),"-","")," ",""))</f>
        <v/>
      </c>
      <c r="Z150" s="50">
        <f>IF(X150="",0,LEN(X150)-LEN(SUBSTITUTE(X150," ",""))+1)</f>
        <v/>
      </c>
      <c r="AA150" s="50">
        <f>IF(Z150&lt;1,"",IFERROR(VALUE(SUBSTITUTE(TRIM(MID(SUBSTITUTE(X150," ",REPT(" ",60)),1,60)),".",MID(1/2,2,1))),""))</f>
        <v/>
      </c>
      <c r="AB150" s="50">
        <f>IF(Z150&lt;2,"",IFERROR(VALUE(SUBSTITUTE(TRIM(MID(SUBSTITUTE(X150," ",REPT(" ",60)),61,60)),".",MID(1/2,2,1))),""))</f>
        <v/>
      </c>
      <c r="AC150" s="50">
        <f>IF(Z150&lt;3,"",IFERROR(VALUE(SUBSTITUTE(TRIM(MID(SUBSTITUTE(X150," ",REPT(" ",60)),121,60)),".",MID(1/2,2,1))),""))</f>
        <v/>
      </c>
      <c r="AD150" s="50">
        <f>IF(Z150&lt;4,"",IFERROR(VALUE(SUBSTITUTE(TRIM(MID(SUBSTITUTE(X150," ",REPT(" ",60)),181,60)),".",MID(1/2,2,1))),""))</f>
        <v/>
      </c>
      <c r="AE150" s="50">
        <f>IF(Z150&lt;5,"",IFERROR(VALUE(SUBSTITUTE(TRIM(MID(SUBSTITUTE(X150," ",REPT(" ",60)),241,60)),".",MID(1/2,2,1))),""))</f>
        <v/>
      </c>
      <c r="AF150" s="50">
        <f>IF(Z150&lt;6,"",IFERROR(VALUE(SUBSTITUTE(TRIM(MID(SUBSTITUTE(X150," ",REPT(" ",60)),301,60)),".",MID(1/2,2,1))),""))</f>
        <v/>
      </c>
      <c r="AG150" s="50">
        <f>IFERROR(IF(Z150=2,AA150,IF(Z150=4,IF(AA150&lt;0,-1,1)*(ABS(AA150)+AB150/60),IF(Z150=6,IF(AA150&lt;0,-1,1)*(ABS(AA150)+AB150/60+AC150/3600),""))),"")</f>
        <v/>
      </c>
      <c r="AH150" s="50">
        <f>IFERROR(IF(Z150=2,AB150,IF(Z150=4,IF(AC150&lt;0,-1,1)*(ABS(AC150)+AD150/60),IF(Z150=6,IF(AD150&lt;0,-1,1)*(ABS(AD150)+AE150/60+AF150/3600),""))),"")</f>
        <v/>
      </c>
      <c r="AI150" s="50">
        <f>IF(W150,AH150,AG150)</f>
        <v/>
      </c>
      <c r="AJ150" s="50">
        <f>IF(W150,AG150,AH150)</f>
        <v/>
      </c>
      <c r="AK150" s="50">
        <f>IFERROR(IF(U150=0,AI150,U150*ABS(AI150)),"")</f>
        <v/>
      </c>
      <c r="AL150" s="50">
        <f>IFERROR(IF(V150=0,AJ150,V150*ABS(AJ150)),"")</f>
        <v/>
      </c>
      <c r="AM150" s="50">
        <f>IFERROR(AND(U150=0,V150=0,ABS(AK150)&gt;90,ABS(AK150)&lt;=180,ABS(AL150)&lt;=90),FALSE)</f>
        <v/>
      </c>
      <c r="AN150" s="50">
        <f>IF(AM150,AL150,AK150)</f>
        <v/>
      </c>
      <c r="AO150" s="50">
        <f>IF(AM150,AK150,AL150)</f>
        <v/>
      </c>
      <c r="AP150" s="50">
        <f>IF(R150="","",IF(Y150&lt;&gt;"","Contains words or symbols that aren't part of a coordinate.",IF(NOT(OR(Z150=2,Z150=4,Z150=6)),"Couldn't find a latitude and a longitude ("&amp;Z150&amp;IF(Z150=1," number"," numbers")&amp;" found).",IF(COUNT(AA150:AF150)&lt;&gt;Z150,"Some of the numbers couldn't be read.",IF(OR(AND(Z150=4,OR(AB150&lt;0,AB150&gt;=60,AD150&lt;0,AD150&gt;=60)),AND(Z150=6,OR(AB150&lt;0,AB150&gt;=60,AC150&lt;0,AC150&gt;=60,AE150&lt;0,AE150&gt;=60,AF150&lt;0,AF150&gt;=60))),"Minutes and seconds must be between 0 and 60.",IF(OR(ABS(AN150)&gt;90,ABS(AO150)&gt;180),"Out of range: latitude must be between -90 and 90, and longitude between -180 and 180.",""))))))</f>
        <v/>
      </c>
    </row>
    <row r="151">
      <c r="B151" s="44" t="n"/>
      <c r="C151" s="44" t="n"/>
      <c r="D151" s="45">
        <f>IF(R151="","",IF(AP151&lt;&gt;"","NOT VALID GPS COORDINATES",IF(O151="NO CONNECTION","NO CONNECTION",IF(E151="","NOT FOUND",IF(OR(AM151,AND(AN151=0,AO151=0)),"CONVERTED – PLEASE CHECK","CONVERTED")))))</f>
        <v/>
      </c>
      <c r="E151" s="45">
        <f>IF(OR(O151="",O151="NO CONNECTION"),"",IFERROR(_xlfn.FILTERXML(O151,"//local/territory")&amp;" "&amp;_xlfn.FILTERXML(O151,"//local/mapcode"),IFERROR(_xlfn.FILTERXML(O151,"//international/mapcode"),"")))</f>
        <v/>
      </c>
      <c r="F151" s="46">
        <f>IF(E151="","",IFERROR(_xlfn.FILTERXML(O151,"//local/territory"),""))</f>
        <v/>
      </c>
      <c r="G151" s="46">
        <f>IF(E151="","",IFERROR(_xlfn.FILTERXML(O151,"//local/mapcode"),""))</f>
        <v/>
      </c>
      <c r="H151" s="46">
        <f>IF(E151="","",IFERROR(_xlfn.FILTERXML(O151,"//international/mapcode"),""))</f>
        <v/>
      </c>
      <c r="I151" s="46">
        <f>IF(E151="","",IFERROR(HYPERLINK("https://www.mymapcodes.com/go/?t="&amp;IF(G151&lt;&gt;"",F151,"AAA")&amp;"&amp;ma="&amp;LEFT(IF(G151&lt;&gt;"",G151,H151),FIND(".",IF(G151&lt;&gt;"",G151,H151))-1)&amp;"&amp;mb="&amp;MID(IF(G151&lt;&gt;"",G151,H151),FIND(".",IF(G151&lt;&gt;"",G151,H151))+1,99),"Open on MyMapcodes →"),""))</f>
        <v/>
      </c>
      <c r="J151" s="47">
        <f>IF(OR(R151="",AP151&lt;&gt;""),"",ROUND(AN151,6))</f>
        <v/>
      </c>
      <c r="K151" s="47">
        <f>IF(OR(R151="",AP151&lt;&gt;""),"",ROUND(AO151,6))</f>
        <v/>
      </c>
      <c r="L151" s="48">
        <f>IF(R151="","",IF(AP151&lt;&gt;"",AP151,IF(O151="NO CONNECTION","Excel couldn't reach the mapcode service. Click the REFRESH RESULTS box just above the table.",IF(E151="","The mapcode service didn't return a mapcode for this point.",IF(AM151,"Latitude and longitude seemed to be the wrong way round, so they've been swapped. Please check.",IF(AND(AN151=0,AO151=0),"0, 0 is in the sea off West Africa. Please check this is the location you meant.",IF(W151,"Longitude came first, so the order has been switched.",IF(Z151=6,"Converted from degrees, minutes and seconds.",IF(Z151=4,"Converted from degrees and decimal minutes.","")))))))))</f>
        <v/>
      </c>
      <c r="N151" s="49">
        <f>IF(J151="","",MapcodeAPI&amp;"codes/"&amp;SUBSTITUTE(J151&amp;"",MID(1/2,2,1),".")&amp;","&amp;SUBSTITUTE(K151&amp;"",MID(1/2,2,1),"."))&amp;LEFT($B$13,0)</f>
        <v/>
      </c>
      <c r="O151" s="49">
        <f>IF(N151="","",IFERROR(_xlfn.WEBSERVICE(N151),IF(MapcodeAPIBackup="","NO CONNECTION",IFERROR(_xlfn.WEBSERVICE(MapcodeAPIBackup&amp;MID(N151,LEN(MapcodeAPI)+1,999)),"NO CONNECTION"))))</f>
        <v/>
      </c>
      <c r="P151" t="inlineStr">
        <is>
          <t xml:space="preserve"> </t>
        </is>
      </c>
      <c r="R151" s="50">
        <f>IFERROR(IF(AND(TRIM(B151&amp;"")="",TRIM(C151&amp;"")=""),"",TRIM(IF(ISNUMBER(B151),SUBSTITUTE(B151&amp;"",MID(1/2,2,1),"."),B151&amp;"")&amp;IF(TRIM(C151&amp;"")="",""," | "&amp;IF(ISNUMBER(C151),SUBSTITUTE(C151&amp;"",MID(1/2,2,1),"."),C151&amp;"")))),"(error value)")</f>
        <v/>
      </c>
      <c r="S151" s="50">
        <f>IF(R151="","","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"&amp;IFERROR(IF(AND(LEN(R151)-LEN(SUBSTITUTE(R151,"/",""))=1,ISNUMBER(FIND(" ",TRIM(LEFT(R151,FIND("/",R151)-1))))),LEFT(R151,FIND("/",R151)-1),R151),R151)&amp;" ")," "," "),"﻿"," "),"​"," "),"⁠"," ")," "," ")," "," "),CHAR(9)," "),CHAR(10)," "),CHAR(13)," "),"−","-"),"–","-"),"—","-"),"LATITUDE"," "),"LONGITUDE"," "),"COORDINATES"," "),"COORDS"," "),"NORTH"," N "),"SOUTH"," S "),"EAST"," E "),"WEST"," W "),"DEGREES"," "),"DEG"," "),"GPS"," "),"LONG"," "),"LNG"," "),"LON"," "),"LAT"," ")," AND "," "),"&amp;"," ")&amp;" ")</f>
        <v/>
      </c>
      <c r="T151" s="50">
        <f>IF(S151="","",IF(LEN(S151)-LEN(SUBSTITUTE(S151,".",""))&gt;0,SUBSTITUTE(S151,","," "),IF(LEN(S151)-LEN(SUBSTITUTE(S151,",",""))=3,SUBSTITUTE(SUBSTITUTE(S151,",",";",2),",","."),IF(LEN(S151)-LEN(SUBSTITUTE(S151,",",""))=2,SUBSTITUTE(S151,",","."),SUBSTITUTE(S151,","," ")))))</f>
        <v/>
      </c>
      <c r="U151" s="50">
        <f>IF(ISNUMBER(FIND("S",T151)),-1,IF(ISNUMBER(FIND("N",T151)),1,0))</f>
        <v/>
      </c>
      <c r="V151" s="50">
        <f>IF(ISNUMBER(FIND("W",T151)),-1,IF(ISNUMBER(FIND("E",T151)),1,0))</f>
        <v/>
      </c>
      <c r="W151" s="50">
        <f>AND(MIN(IFERROR(FIND("N",T151),999),IFERROR(FIND("S",T151),999))&lt;999,MIN(IFERROR(FIND("E",T151),999),IFERROR(FIND("W",T151),999))&lt;999,MIN(IFERROR(FIND("E",T151),999),IFERROR(FIND("W",T151),999))&lt;MIN(IFERROR(FIND("N",T151),999),IFERROR(FIND("S",T151),999)))</f>
        <v/>
      </c>
      <c r="X151" s="50">
        <f>IF(T151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151,"°"," "),"º"," "),"˚"," "),"'"," "),CHAR(34)," "),"′"," "),"’"," "),"‘"," "),"″"," "),"”"," "),"“"," "),"("," "),")"," "),"["," "),"]"," "),"{"," "),"}"," "),";"," "),"|"," "),"/"," "),"\"," "),":"," "),"="," "),"*"," "),","," "),"N"," "),"S"," "),"E"," "),"W"," "),"_"," ")))</f>
        <v/>
      </c>
      <c r="Y151" s="50">
        <f>IF(X151="","",SUBSTITUTE(SUBSTITUTE(SUBSTITUTE(SUBSTITUTE(SUBSTITUTE(SUBSTITUTE(SUBSTITUTE(SUBSTITUTE(SUBSTITUTE(SUBSTITUTE(SUBSTITUTE(SUBSTITUTE(SUBSTITUTE(X151,"0",""),"1",""),"2",""),"3",""),"4",""),"5",""),"6",""),"7",""),"8",""),"9",""),".",""),"-","")," ",""))</f>
        <v/>
      </c>
      <c r="Z151" s="50">
        <f>IF(X151="",0,LEN(X151)-LEN(SUBSTITUTE(X151," ",""))+1)</f>
        <v/>
      </c>
      <c r="AA151" s="50">
        <f>IF(Z151&lt;1,"",IFERROR(VALUE(SUBSTITUTE(TRIM(MID(SUBSTITUTE(X151," ",REPT(" ",60)),1,60)),".",MID(1/2,2,1))),""))</f>
        <v/>
      </c>
      <c r="AB151" s="50">
        <f>IF(Z151&lt;2,"",IFERROR(VALUE(SUBSTITUTE(TRIM(MID(SUBSTITUTE(X151," ",REPT(" ",60)),61,60)),".",MID(1/2,2,1))),""))</f>
        <v/>
      </c>
      <c r="AC151" s="50">
        <f>IF(Z151&lt;3,"",IFERROR(VALUE(SUBSTITUTE(TRIM(MID(SUBSTITUTE(X151," ",REPT(" ",60)),121,60)),".",MID(1/2,2,1))),""))</f>
        <v/>
      </c>
      <c r="AD151" s="50">
        <f>IF(Z151&lt;4,"",IFERROR(VALUE(SUBSTITUTE(TRIM(MID(SUBSTITUTE(X151," ",REPT(" ",60)),181,60)),".",MID(1/2,2,1))),""))</f>
        <v/>
      </c>
      <c r="AE151" s="50">
        <f>IF(Z151&lt;5,"",IFERROR(VALUE(SUBSTITUTE(TRIM(MID(SUBSTITUTE(X151," ",REPT(" ",60)),241,60)),".",MID(1/2,2,1))),""))</f>
        <v/>
      </c>
      <c r="AF151" s="50">
        <f>IF(Z151&lt;6,"",IFERROR(VALUE(SUBSTITUTE(TRIM(MID(SUBSTITUTE(X151," ",REPT(" ",60)),301,60)),".",MID(1/2,2,1))),""))</f>
        <v/>
      </c>
      <c r="AG151" s="50">
        <f>IFERROR(IF(Z151=2,AA151,IF(Z151=4,IF(AA151&lt;0,-1,1)*(ABS(AA151)+AB151/60),IF(Z151=6,IF(AA151&lt;0,-1,1)*(ABS(AA151)+AB151/60+AC151/3600),""))),"")</f>
        <v/>
      </c>
      <c r="AH151" s="50">
        <f>IFERROR(IF(Z151=2,AB151,IF(Z151=4,IF(AC151&lt;0,-1,1)*(ABS(AC151)+AD151/60),IF(Z151=6,IF(AD151&lt;0,-1,1)*(ABS(AD151)+AE151/60+AF151/3600),""))),"")</f>
        <v/>
      </c>
      <c r="AI151" s="50">
        <f>IF(W151,AH151,AG151)</f>
        <v/>
      </c>
      <c r="AJ151" s="50">
        <f>IF(W151,AG151,AH151)</f>
        <v/>
      </c>
      <c r="AK151" s="50">
        <f>IFERROR(IF(U151=0,AI151,U151*ABS(AI151)),"")</f>
        <v/>
      </c>
      <c r="AL151" s="50">
        <f>IFERROR(IF(V151=0,AJ151,V151*ABS(AJ151)),"")</f>
        <v/>
      </c>
      <c r="AM151" s="50">
        <f>IFERROR(AND(U151=0,V151=0,ABS(AK151)&gt;90,ABS(AK151)&lt;=180,ABS(AL151)&lt;=90),FALSE)</f>
        <v/>
      </c>
      <c r="AN151" s="50">
        <f>IF(AM151,AL151,AK151)</f>
        <v/>
      </c>
      <c r="AO151" s="50">
        <f>IF(AM151,AK151,AL151)</f>
        <v/>
      </c>
      <c r="AP151" s="50">
        <f>IF(R151="","",IF(Y151&lt;&gt;"","Contains words or symbols that aren't part of a coordinate.",IF(NOT(OR(Z151=2,Z151=4,Z151=6)),"Couldn't find a latitude and a longitude ("&amp;Z151&amp;IF(Z151=1," number"," numbers")&amp;" found).",IF(COUNT(AA151:AF151)&lt;&gt;Z151,"Some of the numbers couldn't be read.",IF(OR(AND(Z151=4,OR(AB151&lt;0,AB151&gt;=60,AD151&lt;0,AD151&gt;=60)),AND(Z151=6,OR(AB151&lt;0,AB151&gt;=60,AC151&lt;0,AC151&gt;=60,AE151&lt;0,AE151&gt;=60,AF151&lt;0,AF151&gt;=60))),"Minutes and seconds must be between 0 and 60.",IF(OR(ABS(AN151)&gt;90,ABS(AO151)&gt;180),"Out of range: latitude must be between -90 and 90, and longitude between -180 and 180.",""))))))</f>
        <v/>
      </c>
    </row>
    <row r="152">
      <c r="B152" s="44" t="n"/>
      <c r="C152" s="44" t="n"/>
      <c r="D152" s="45">
        <f>IF(R152="","",IF(AP152&lt;&gt;"","NOT VALID GPS COORDINATES",IF(O152="NO CONNECTION","NO CONNECTION",IF(E152="","NOT FOUND",IF(OR(AM152,AND(AN152=0,AO152=0)),"CONVERTED – PLEASE CHECK","CONVERTED")))))</f>
        <v/>
      </c>
      <c r="E152" s="45">
        <f>IF(OR(O152="",O152="NO CONNECTION"),"",IFERROR(_xlfn.FILTERXML(O152,"//local/territory")&amp;" "&amp;_xlfn.FILTERXML(O152,"//local/mapcode"),IFERROR(_xlfn.FILTERXML(O152,"//international/mapcode"),"")))</f>
        <v/>
      </c>
      <c r="F152" s="46">
        <f>IF(E152="","",IFERROR(_xlfn.FILTERXML(O152,"//local/territory"),""))</f>
        <v/>
      </c>
      <c r="G152" s="46">
        <f>IF(E152="","",IFERROR(_xlfn.FILTERXML(O152,"//local/mapcode"),""))</f>
        <v/>
      </c>
      <c r="H152" s="46">
        <f>IF(E152="","",IFERROR(_xlfn.FILTERXML(O152,"//international/mapcode"),""))</f>
        <v/>
      </c>
      <c r="I152" s="46">
        <f>IF(E152="","",IFERROR(HYPERLINK("https://www.mymapcodes.com/go/?t="&amp;IF(G152&lt;&gt;"",F152,"AAA")&amp;"&amp;ma="&amp;LEFT(IF(G152&lt;&gt;"",G152,H152),FIND(".",IF(G152&lt;&gt;"",G152,H152))-1)&amp;"&amp;mb="&amp;MID(IF(G152&lt;&gt;"",G152,H152),FIND(".",IF(G152&lt;&gt;"",G152,H152))+1,99),"Open on MyMapcodes →"),""))</f>
        <v/>
      </c>
      <c r="J152" s="47">
        <f>IF(OR(R152="",AP152&lt;&gt;""),"",ROUND(AN152,6))</f>
        <v/>
      </c>
      <c r="K152" s="47">
        <f>IF(OR(R152="",AP152&lt;&gt;""),"",ROUND(AO152,6))</f>
        <v/>
      </c>
      <c r="L152" s="48">
        <f>IF(R152="","",IF(AP152&lt;&gt;"",AP152,IF(O152="NO CONNECTION","Excel couldn't reach the mapcode service. Click the REFRESH RESULTS box just above the table.",IF(E152="","The mapcode service didn't return a mapcode for this point.",IF(AM152,"Latitude and longitude seemed to be the wrong way round, so they've been swapped. Please check.",IF(AND(AN152=0,AO152=0),"0, 0 is in the sea off West Africa. Please check this is the location you meant.",IF(W152,"Longitude came first, so the order has been switched.",IF(Z152=6,"Converted from degrees, minutes and seconds.",IF(Z152=4,"Converted from degrees and decimal minutes.","")))))))))</f>
        <v/>
      </c>
      <c r="N152" s="49">
        <f>IF(J152="","",MapcodeAPI&amp;"codes/"&amp;SUBSTITUTE(J152&amp;"",MID(1/2,2,1),".")&amp;","&amp;SUBSTITUTE(K152&amp;"",MID(1/2,2,1),"."))&amp;LEFT($B$13,0)</f>
        <v/>
      </c>
      <c r="O152" s="49">
        <f>IF(N152="","",IFERROR(_xlfn.WEBSERVICE(N152),IF(MapcodeAPIBackup="","NO CONNECTION",IFERROR(_xlfn.WEBSERVICE(MapcodeAPIBackup&amp;MID(N152,LEN(MapcodeAPI)+1,999)),"NO CONNECTION"))))</f>
        <v/>
      </c>
      <c r="P152" t="inlineStr">
        <is>
          <t xml:space="preserve"> </t>
        </is>
      </c>
      <c r="R152" s="50">
        <f>IFERROR(IF(AND(TRIM(B152&amp;"")="",TRIM(C152&amp;"")=""),"",TRIM(IF(ISNUMBER(B152),SUBSTITUTE(B152&amp;"",MID(1/2,2,1),"."),B152&amp;"")&amp;IF(TRIM(C152&amp;"")="",""," | "&amp;IF(ISNUMBER(C152),SUBSTITUTE(C152&amp;"",MID(1/2,2,1),"."),C152&amp;"")))),"(error value)")</f>
        <v/>
      </c>
      <c r="S152" s="50">
        <f>IF(R152="","","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"&amp;IFERROR(IF(AND(LEN(R152)-LEN(SUBSTITUTE(R152,"/",""))=1,ISNUMBER(FIND(" ",TRIM(LEFT(R152,FIND("/",R152)-1))))),LEFT(R152,FIND("/",R152)-1),R152),R152)&amp;" ")," "," "),"﻿"," "),"​"," "),"⁠"," ")," "," ")," "," "),CHAR(9)," "),CHAR(10)," "),CHAR(13)," "),"−","-"),"–","-"),"—","-"),"LATITUDE"," "),"LONGITUDE"," "),"COORDINATES"," "),"COORDS"," "),"NORTH"," N "),"SOUTH"," S "),"EAST"," E "),"WEST"," W "),"DEGREES"," "),"DEG"," "),"GPS"," "),"LONG"," "),"LNG"," "),"LON"," "),"LAT"," ")," AND "," "),"&amp;"," ")&amp;" ")</f>
        <v/>
      </c>
      <c r="T152" s="50">
        <f>IF(S152="","",IF(LEN(S152)-LEN(SUBSTITUTE(S152,".",""))&gt;0,SUBSTITUTE(S152,","," "),IF(LEN(S152)-LEN(SUBSTITUTE(S152,",",""))=3,SUBSTITUTE(SUBSTITUTE(S152,",",";",2),",","."),IF(LEN(S152)-LEN(SUBSTITUTE(S152,",",""))=2,SUBSTITUTE(S152,",","."),SUBSTITUTE(S152,","," ")))))</f>
        <v/>
      </c>
      <c r="U152" s="50">
        <f>IF(ISNUMBER(FIND("S",T152)),-1,IF(ISNUMBER(FIND("N",T152)),1,0))</f>
        <v/>
      </c>
      <c r="V152" s="50">
        <f>IF(ISNUMBER(FIND("W",T152)),-1,IF(ISNUMBER(FIND("E",T152)),1,0))</f>
        <v/>
      </c>
      <c r="W152" s="50">
        <f>AND(MIN(IFERROR(FIND("N",T152),999),IFERROR(FIND("S",T152),999))&lt;999,MIN(IFERROR(FIND("E",T152),999),IFERROR(FIND("W",T152),999))&lt;999,MIN(IFERROR(FIND("E",T152),999),IFERROR(FIND("W",T152),999))&lt;MIN(IFERROR(FIND("N",T152),999),IFERROR(FIND("S",T152),999)))</f>
        <v/>
      </c>
      <c r="X152" s="50">
        <f>IF(T152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152,"°"," "),"º"," "),"˚"," "),"'"," "),CHAR(34)," "),"′"," "),"’"," "),"‘"," "),"″"," "),"”"," "),"“"," "),"("," "),")"," "),"["," "),"]"," "),"{"," "),"}"," "),";"," "),"|"," "),"/"," "),"\"," "),":"," "),"="," "),"*"," "),","," "),"N"," "),"S"," "),"E"," "),"W"," "),"_"," ")))</f>
        <v/>
      </c>
      <c r="Y152" s="50">
        <f>IF(X152="","",SUBSTITUTE(SUBSTITUTE(SUBSTITUTE(SUBSTITUTE(SUBSTITUTE(SUBSTITUTE(SUBSTITUTE(SUBSTITUTE(SUBSTITUTE(SUBSTITUTE(SUBSTITUTE(SUBSTITUTE(SUBSTITUTE(X152,"0",""),"1",""),"2",""),"3",""),"4",""),"5",""),"6",""),"7",""),"8",""),"9",""),".",""),"-","")," ",""))</f>
        <v/>
      </c>
      <c r="Z152" s="50">
        <f>IF(X152="",0,LEN(X152)-LEN(SUBSTITUTE(X152," ",""))+1)</f>
        <v/>
      </c>
      <c r="AA152" s="50">
        <f>IF(Z152&lt;1,"",IFERROR(VALUE(SUBSTITUTE(TRIM(MID(SUBSTITUTE(X152," ",REPT(" ",60)),1,60)),".",MID(1/2,2,1))),""))</f>
        <v/>
      </c>
      <c r="AB152" s="50">
        <f>IF(Z152&lt;2,"",IFERROR(VALUE(SUBSTITUTE(TRIM(MID(SUBSTITUTE(X152," ",REPT(" ",60)),61,60)),".",MID(1/2,2,1))),""))</f>
        <v/>
      </c>
      <c r="AC152" s="50">
        <f>IF(Z152&lt;3,"",IFERROR(VALUE(SUBSTITUTE(TRIM(MID(SUBSTITUTE(X152," ",REPT(" ",60)),121,60)),".",MID(1/2,2,1))),""))</f>
        <v/>
      </c>
      <c r="AD152" s="50">
        <f>IF(Z152&lt;4,"",IFERROR(VALUE(SUBSTITUTE(TRIM(MID(SUBSTITUTE(X152," ",REPT(" ",60)),181,60)),".",MID(1/2,2,1))),""))</f>
        <v/>
      </c>
      <c r="AE152" s="50">
        <f>IF(Z152&lt;5,"",IFERROR(VALUE(SUBSTITUTE(TRIM(MID(SUBSTITUTE(X152," ",REPT(" ",60)),241,60)),".",MID(1/2,2,1))),""))</f>
        <v/>
      </c>
      <c r="AF152" s="50">
        <f>IF(Z152&lt;6,"",IFERROR(VALUE(SUBSTITUTE(TRIM(MID(SUBSTITUTE(X152," ",REPT(" ",60)),301,60)),".",MID(1/2,2,1))),""))</f>
        <v/>
      </c>
      <c r="AG152" s="50">
        <f>IFERROR(IF(Z152=2,AA152,IF(Z152=4,IF(AA152&lt;0,-1,1)*(ABS(AA152)+AB152/60),IF(Z152=6,IF(AA152&lt;0,-1,1)*(ABS(AA152)+AB152/60+AC152/3600),""))),"")</f>
        <v/>
      </c>
      <c r="AH152" s="50">
        <f>IFERROR(IF(Z152=2,AB152,IF(Z152=4,IF(AC152&lt;0,-1,1)*(ABS(AC152)+AD152/60),IF(Z152=6,IF(AD152&lt;0,-1,1)*(ABS(AD152)+AE152/60+AF152/3600),""))),"")</f>
        <v/>
      </c>
      <c r="AI152" s="50">
        <f>IF(W152,AH152,AG152)</f>
        <v/>
      </c>
      <c r="AJ152" s="50">
        <f>IF(W152,AG152,AH152)</f>
        <v/>
      </c>
      <c r="AK152" s="50">
        <f>IFERROR(IF(U152=0,AI152,U152*ABS(AI152)),"")</f>
        <v/>
      </c>
      <c r="AL152" s="50">
        <f>IFERROR(IF(V152=0,AJ152,V152*ABS(AJ152)),"")</f>
        <v/>
      </c>
      <c r="AM152" s="50">
        <f>IFERROR(AND(U152=0,V152=0,ABS(AK152)&gt;90,ABS(AK152)&lt;=180,ABS(AL152)&lt;=90),FALSE)</f>
        <v/>
      </c>
      <c r="AN152" s="50">
        <f>IF(AM152,AL152,AK152)</f>
        <v/>
      </c>
      <c r="AO152" s="50">
        <f>IF(AM152,AK152,AL152)</f>
        <v/>
      </c>
      <c r="AP152" s="50">
        <f>IF(R152="","",IF(Y152&lt;&gt;"","Contains words or symbols that aren't part of a coordinate.",IF(NOT(OR(Z152=2,Z152=4,Z152=6)),"Couldn't find a latitude and a longitude ("&amp;Z152&amp;IF(Z152=1," number"," numbers")&amp;" found).",IF(COUNT(AA152:AF152)&lt;&gt;Z152,"Some of the numbers couldn't be read.",IF(OR(AND(Z152=4,OR(AB152&lt;0,AB152&gt;=60,AD152&lt;0,AD152&gt;=60)),AND(Z152=6,OR(AB152&lt;0,AB152&gt;=60,AC152&lt;0,AC152&gt;=60,AE152&lt;0,AE152&gt;=60,AF152&lt;0,AF152&gt;=60))),"Minutes and seconds must be between 0 and 60.",IF(OR(ABS(AN152)&gt;90,ABS(AO152)&gt;180),"Out of range: latitude must be between -90 and 90, and longitude between -180 and 180.",""))))))</f>
        <v/>
      </c>
    </row>
    <row r="153">
      <c r="B153" s="44" t="n"/>
      <c r="C153" s="44" t="n"/>
      <c r="D153" s="45">
        <f>IF(R153="","",IF(AP153&lt;&gt;"","NOT VALID GPS COORDINATES",IF(O153="NO CONNECTION","NO CONNECTION",IF(E153="","NOT FOUND",IF(OR(AM153,AND(AN153=0,AO153=0)),"CONVERTED – PLEASE CHECK","CONVERTED")))))</f>
        <v/>
      </c>
      <c r="E153" s="45">
        <f>IF(OR(O153="",O153="NO CONNECTION"),"",IFERROR(_xlfn.FILTERXML(O153,"//local/territory")&amp;" "&amp;_xlfn.FILTERXML(O153,"//local/mapcode"),IFERROR(_xlfn.FILTERXML(O153,"//international/mapcode"),"")))</f>
        <v/>
      </c>
      <c r="F153" s="46">
        <f>IF(E153="","",IFERROR(_xlfn.FILTERXML(O153,"//local/territory"),""))</f>
        <v/>
      </c>
      <c r="G153" s="46">
        <f>IF(E153="","",IFERROR(_xlfn.FILTERXML(O153,"//local/mapcode"),""))</f>
        <v/>
      </c>
      <c r="H153" s="46">
        <f>IF(E153="","",IFERROR(_xlfn.FILTERXML(O153,"//international/mapcode"),""))</f>
        <v/>
      </c>
      <c r="I153" s="46">
        <f>IF(E153="","",IFERROR(HYPERLINK("https://www.mymapcodes.com/go/?t="&amp;IF(G153&lt;&gt;"",F153,"AAA")&amp;"&amp;ma="&amp;LEFT(IF(G153&lt;&gt;"",G153,H153),FIND(".",IF(G153&lt;&gt;"",G153,H153))-1)&amp;"&amp;mb="&amp;MID(IF(G153&lt;&gt;"",G153,H153),FIND(".",IF(G153&lt;&gt;"",G153,H153))+1,99),"Open on MyMapcodes →"),""))</f>
        <v/>
      </c>
      <c r="J153" s="47">
        <f>IF(OR(R153="",AP153&lt;&gt;""),"",ROUND(AN153,6))</f>
        <v/>
      </c>
      <c r="K153" s="47">
        <f>IF(OR(R153="",AP153&lt;&gt;""),"",ROUND(AO153,6))</f>
        <v/>
      </c>
      <c r="L153" s="48">
        <f>IF(R153="","",IF(AP153&lt;&gt;"",AP153,IF(O153="NO CONNECTION","Excel couldn't reach the mapcode service. Click the REFRESH RESULTS box just above the table.",IF(E153="","The mapcode service didn't return a mapcode for this point.",IF(AM153,"Latitude and longitude seemed to be the wrong way round, so they've been swapped. Please check.",IF(AND(AN153=0,AO153=0),"0, 0 is in the sea off West Africa. Please check this is the location you meant.",IF(W153,"Longitude came first, so the order has been switched.",IF(Z153=6,"Converted from degrees, minutes and seconds.",IF(Z153=4,"Converted from degrees and decimal minutes.","")))))))))</f>
        <v/>
      </c>
      <c r="N153" s="49">
        <f>IF(J153="","",MapcodeAPI&amp;"codes/"&amp;SUBSTITUTE(J153&amp;"",MID(1/2,2,1),".")&amp;","&amp;SUBSTITUTE(K153&amp;"",MID(1/2,2,1),"."))&amp;LEFT($B$13,0)</f>
        <v/>
      </c>
      <c r="O153" s="49">
        <f>IF(N153="","",IFERROR(_xlfn.WEBSERVICE(N153),IF(MapcodeAPIBackup="","NO CONNECTION",IFERROR(_xlfn.WEBSERVICE(MapcodeAPIBackup&amp;MID(N153,LEN(MapcodeAPI)+1,999)),"NO CONNECTION"))))</f>
        <v/>
      </c>
      <c r="P153" t="inlineStr">
        <is>
          <t xml:space="preserve"> </t>
        </is>
      </c>
      <c r="R153" s="50">
        <f>IFERROR(IF(AND(TRIM(B153&amp;"")="",TRIM(C153&amp;"")=""),"",TRIM(IF(ISNUMBER(B153),SUBSTITUTE(B153&amp;"",MID(1/2,2,1),"."),B153&amp;"")&amp;IF(TRIM(C153&amp;"")="",""," | "&amp;IF(ISNUMBER(C153),SUBSTITUTE(C153&amp;"",MID(1/2,2,1),"."),C153&amp;"")))),"(error value)")</f>
        <v/>
      </c>
      <c r="S153" s="50">
        <f>IF(R153="","","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"&amp;IFERROR(IF(AND(LEN(R153)-LEN(SUBSTITUTE(R153,"/",""))=1,ISNUMBER(FIND(" ",TRIM(LEFT(R153,FIND("/",R153)-1))))),LEFT(R153,FIND("/",R153)-1),R153),R153)&amp;" ")," "," "),"﻿"," "),"​"," "),"⁠"," ")," "," ")," "," "),CHAR(9)," "),CHAR(10)," "),CHAR(13)," "),"−","-"),"–","-"),"—","-"),"LATITUDE"," "),"LONGITUDE"," "),"COORDINATES"," "),"COORDS"," "),"NORTH"," N "),"SOUTH"," S "),"EAST"," E "),"WEST"," W "),"DEGREES"," "),"DEG"," "),"GPS"," "),"LONG"," "),"LNG"," "),"LON"," "),"LAT"," ")," AND "," "),"&amp;"," ")&amp;" ")</f>
        <v/>
      </c>
      <c r="T153" s="50">
        <f>IF(S153="","",IF(LEN(S153)-LEN(SUBSTITUTE(S153,".",""))&gt;0,SUBSTITUTE(S153,","," "),IF(LEN(S153)-LEN(SUBSTITUTE(S153,",",""))=3,SUBSTITUTE(SUBSTITUTE(S153,",",";",2),",","."),IF(LEN(S153)-LEN(SUBSTITUTE(S153,",",""))=2,SUBSTITUTE(S153,",","."),SUBSTITUTE(S153,","," ")))))</f>
        <v/>
      </c>
      <c r="U153" s="50">
        <f>IF(ISNUMBER(FIND("S",T153)),-1,IF(ISNUMBER(FIND("N",T153)),1,0))</f>
        <v/>
      </c>
      <c r="V153" s="50">
        <f>IF(ISNUMBER(FIND("W",T153)),-1,IF(ISNUMBER(FIND("E",T153)),1,0))</f>
        <v/>
      </c>
      <c r="W153" s="50">
        <f>AND(MIN(IFERROR(FIND("N",T153),999),IFERROR(FIND("S",T153),999))&lt;999,MIN(IFERROR(FIND("E",T153),999),IFERROR(FIND("W",T153),999))&lt;999,MIN(IFERROR(FIND("E",T153),999),IFERROR(FIND("W",T153),999))&lt;MIN(IFERROR(FIND("N",T153),999),IFERROR(FIND("S",T153),999)))</f>
        <v/>
      </c>
      <c r="X153" s="50">
        <f>IF(T153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153,"°"," "),"º"," "),"˚"," "),"'"," "),CHAR(34)," "),"′"," "),"’"," "),"‘"," "),"″"," "),"”"," "),"“"," "),"("," "),")"," "),"["," "),"]"," "),"{"," "),"}"," "),";"," "),"|"," "),"/"," "),"\"," "),":"," "),"="," "),"*"," "),","," "),"N"," "),"S"," "),"E"," "),"W"," "),"_"," ")))</f>
        <v/>
      </c>
      <c r="Y153" s="50">
        <f>IF(X153="","",SUBSTITUTE(SUBSTITUTE(SUBSTITUTE(SUBSTITUTE(SUBSTITUTE(SUBSTITUTE(SUBSTITUTE(SUBSTITUTE(SUBSTITUTE(SUBSTITUTE(SUBSTITUTE(SUBSTITUTE(SUBSTITUTE(X153,"0",""),"1",""),"2",""),"3",""),"4",""),"5",""),"6",""),"7",""),"8",""),"9",""),".",""),"-","")," ",""))</f>
        <v/>
      </c>
      <c r="Z153" s="50">
        <f>IF(X153="",0,LEN(X153)-LEN(SUBSTITUTE(X153," ",""))+1)</f>
        <v/>
      </c>
      <c r="AA153" s="50">
        <f>IF(Z153&lt;1,"",IFERROR(VALUE(SUBSTITUTE(TRIM(MID(SUBSTITUTE(X153," ",REPT(" ",60)),1,60)),".",MID(1/2,2,1))),""))</f>
        <v/>
      </c>
      <c r="AB153" s="50">
        <f>IF(Z153&lt;2,"",IFERROR(VALUE(SUBSTITUTE(TRIM(MID(SUBSTITUTE(X153," ",REPT(" ",60)),61,60)),".",MID(1/2,2,1))),""))</f>
        <v/>
      </c>
      <c r="AC153" s="50">
        <f>IF(Z153&lt;3,"",IFERROR(VALUE(SUBSTITUTE(TRIM(MID(SUBSTITUTE(X153," ",REPT(" ",60)),121,60)),".",MID(1/2,2,1))),""))</f>
        <v/>
      </c>
      <c r="AD153" s="50">
        <f>IF(Z153&lt;4,"",IFERROR(VALUE(SUBSTITUTE(TRIM(MID(SUBSTITUTE(X153," ",REPT(" ",60)),181,60)),".",MID(1/2,2,1))),""))</f>
        <v/>
      </c>
      <c r="AE153" s="50">
        <f>IF(Z153&lt;5,"",IFERROR(VALUE(SUBSTITUTE(TRIM(MID(SUBSTITUTE(X153," ",REPT(" ",60)),241,60)),".",MID(1/2,2,1))),""))</f>
        <v/>
      </c>
      <c r="AF153" s="50">
        <f>IF(Z153&lt;6,"",IFERROR(VALUE(SUBSTITUTE(TRIM(MID(SUBSTITUTE(X153," ",REPT(" ",60)),301,60)),".",MID(1/2,2,1))),""))</f>
        <v/>
      </c>
      <c r="AG153" s="50">
        <f>IFERROR(IF(Z153=2,AA153,IF(Z153=4,IF(AA153&lt;0,-1,1)*(ABS(AA153)+AB153/60),IF(Z153=6,IF(AA153&lt;0,-1,1)*(ABS(AA153)+AB153/60+AC153/3600),""))),"")</f>
        <v/>
      </c>
      <c r="AH153" s="50">
        <f>IFERROR(IF(Z153=2,AB153,IF(Z153=4,IF(AC153&lt;0,-1,1)*(ABS(AC153)+AD153/60),IF(Z153=6,IF(AD153&lt;0,-1,1)*(ABS(AD153)+AE153/60+AF153/3600),""))),"")</f>
        <v/>
      </c>
      <c r="AI153" s="50">
        <f>IF(W153,AH153,AG153)</f>
        <v/>
      </c>
      <c r="AJ153" s="50">
        <f>IF(W153,AG153,AH153)</f>
        <v/>
      </c>
      <c r="AK153" s="50">
        <f>IFERROR(IF(U153=0,AI153,U153*ABS(AI153)),"")</f>
        <v/>
      </c>
      <c r="AL153" s="50">
        <f>IFERROR(IF(V153=0,AJ153,V153*ABS(AJ153)),"")</f>
        <v/>
      </c>
      <c r="AM153" s="50">
        <f>IFERROR(AND(U153=0,V153=0,ABS(AK153)&gt;90,ABS(AK153)&lt;=180,ABS(AL153)&lt;=90),FALSE)</f>
        <v/>
      </c>
      <c r="AN153" s="50">
        <f>IF(AM153,AL153,AK153)</f>
        <v/>
      </c>
      <c r="AO153" s="50">
        <f>IF(AM153,AK153,AL153)</f>
        <v/>
      </c>
      <c r="AP153" s="50">
        <f>IF(R153="","",IF(Y153&lt;&gt;"","Contains words or symbols that aren't part of a coordinate.",IF(NOT(OR(Z153=2,Z153=4,Z153=6)),"Couldn't find a latitude and a longitude ("&amp;Z153&amp;IF(Z153=1," number"," numbers")&amp;" found).",IF(COUNT(AA153:AF153)&lt;&gt;Z153,"Some of the numbers couldn't be read.",IF(OR(AND(Z153=4,OR(AB153&lt;0,AB153&gt;=60,AD153&lt;0,AD153&gt;=60)),AND(Z153=6,OR(AB153&lt;0,AB153&gt;=60,AC153&lt;0,AC153&gt;=60,AE153&lt;0,AE153&gt;=60,AF153&lt;0,AF153&gt;=60))),"Minutes and seconds must be between 0 and 60.",IF(OR(ABS(AN153)&gt;90,ABS(AO153)&gt;180),"Out of range: latitude must be between -90 and 90, and longitude between -180 and 180.",""))))))</f>
        <v/>
      </c>
    </row>
    <row r="154">
      <c r="B154" s="44" t="n"/>
      <c r="C154" s="44" t="n"/>
      <c r="D154" s="45">
        <f>IF(R154="","",IF(AP154&lt;&gt;"","NOT VALID GPS COORDINATES",IF(O154="NO CONNECTION","NO CONNECTION",IF(E154="","NOT FOUND",IF(OR(AM154,AND(AN154=0,AO154=0)),"CONVERTED – PLEASE CHECK","CONVERTED")))))</f>
        <v/>
      </c>
      <c r="E154" s="45">
        <f>IF(OR(O154="",O154="NO CONNECTION"),"",IFERROR(_xlfn.FILTERXML(O154,"//local/territory")&amp;" "&amp;_xlfn.FILTERXML(O154,"//local/mapcode"),IFERROR(_xlfn.FILTERXML(O154,"//international/mapcode"),"")))</f>
        <v/>
      </c>
      <c r="F154" s="46">
        <f>IF(E154="","",IFERROR(_xlfn.FILTERXML(O154,"//local/territory"),""))</f>
        <v/>
      </c>
      <c r="G154" s="46">
        <f>IF(E154="","",IFERROR(_xlfn.FILTERXML(O154,"//local/mapcode"),""))</f>
        <v/>
      </c>
      <c r="H154" s="46">
        <f>IF(E154="","",IFERROR(_xlfn.FILTERXML(O154,"//international/mapcode"),""))</f>
        <v/>
      </c>
      <c r="I154" s="46">
        <f>IF(E154="","",IFERROR(HYPERLINK("https://www.mymapcodes.com/go/?t="&amp;IF(G154&lt;&gt;"",F154,"AAA")&amp;"&amp;ma="&amp;LEFT(IF(G154&lt;&gt;"",G154,H154),FIND(".",IF(G154&lt;&gt;"",G154,H154))-1)&amp;"&amp;mb="&amp;MID(IF(G154&lt;&gt;"",G154,H154),FIND(".",IF(G154&lt;&gt;"",G154,H154))+1,99),"Open on MyMapcodes →"),""))</f>
        <v/>
      </c>
      <c r="J154" s="47">
        <f>IF(OR(R154="",AP154&lt;&gt;""),"",ROUND(AN154,6))</f>
        <v/>
      </c>
      <c r="K154" s="47">
        <f>IF(OR(R154="",AP154&lt;&gt;""),"",ROUND(AO154,6))</f>
        <v/>
      </c>
      <c r="L154" s="48">
        <f>IF(R154="","",IF(AP154&lt;&gt;"",AP154,IF(O154="NO CONNECTION","Excel couldn't reach the mapcode service. Click the REFRESH RESULTS box just above the table.",IF(E154="","The mapcode service didn't return a mapcode for this point.",IF(AM154,"Latitude and longitude seemed to be the wrong way round, so they've been swapped. Please check.",IF(AND(AN154=0,AO154=0),"0, 0 is in the sea off West Africa. Please check this is the location you meant.",IF(W154,"Longitude came first, so the order has been switched.",IF(Z154=6,"Converted from degrees, minutes and seconds.",IF(Z154=4,"Converted from degrees and decimal minutes.","")))))))))</f>
        <v/>
      </c>
      <c r="N154" s="49">
        <f>IF(J154="","",MapcodeAPI&amp;"codes/"&amp;SUBSTITUTE(J154&amp;"",MID(1/2,2,1),".")&amp;","&amp;SUBSTITUTE(K154&amp;"",MID(1/2,2,1),"."))&amp;LEFT($B$13,0)</f>
        <v/>
      </c>
      <c r="O154" s="49">
        <f>IF(N154="","",IFERROR(_xlfn.WEBSERVICE(N154),IF(MapcodeAPIBackup="","NO CONNECTION",IFERROR(_xlfn.WEBSERVICE(MapcodeAPIBackup&amp;MID(N154,LEN(MapcodeAPI)+1,999)),"NO CONNECTION"))))</f>
        <v/>
      </c>
      <c r="P154" t="inlineStr">
        <is>
          <t xml:space="preserve"> </t>
        </is>
      </c>
      <c r="R154" s="50">
        <f>IFERROR(IF(AND(TRIM(B154&amp;"")="",TRIM(C154&amp;"")=""),"",TRIM(IF(ISNUMBER(B154),SUBSTITUTE(B154&amp;"",MID(1/2,2,1),"."),B154&amp;"")&amp;IF(TRIM(C154&amp;"")="",""," | "&amp;IF(ISNUMBER(C154),SUBSTITUTE(C154&amp;"",MID(1/2,2,1),"."),C154&amp;"")))),"(error value)")</f>
        <v/>
      </c>
      <c r="S154" s="50">
        <f>IF(R154="","","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"&amp;IFERROR(IF(AND(LEN(R154)-LEN(SUBSTITUTE(R154,"/",""))=1,ISNUMBER(FIND(" ",TRIM(LEFT(R154,FIND("/",R154)-1))))),LEFT(R154,FIND("/",R154)-1),R154),R154)&amp;" ")," "," "),"﻿"," "),"​"," "),"⁠"," ")," "," ")," "," "),CHAR(9)," "),CHAR(10)," "),CHAR(13)," "),"−","-"),"–","-"),"—","-"),"LATITUDE"," "),"LONGITUDE"," "),"COORDINATES"," "),"COORDS"," "),"NORTH"," N "),"SOUTH"," S "),"EAST"," E "),"WEST"," W "),"DEGREES"," "),"DEG"," "),"GPS"," "),"LONG"," "),"LNG"," "),"LON"," "),"LAT"," ")," AND "," "),"&amp;"," ")&amp;" ")</f>
        <v/>
      </c>
      <c r="T154" s="50">
        <f>IF(S154="","",IF(LEN(S154)-LEN(SUBSTITUTE(S154,".",""))&gt;0,SUBSTITUTE(S154,","," "),IF(LEN(S154)-LEN(SUBSTITUTE(S154,",",""))=3,SUBSTITUTE(SUBSTITUTE(S154,",",";",2),",","."),IF(LEN(S154)-LEN(SUBSTITUTE(S154,",",""))=2,SUBSTITUTE(S154,",","."),SUBSTITUTE(S154,","," ")))))</f>
        <v/>
      </c>
      <c r="U154" s="50">
        <f>IF(ISNUMBER(FIND("S",T154)),-1,IF(ISNUMBER(FIND("N",T154)),1,0))</f>
        <v/>
      </c>
      <c r="V154" s="50">
        <f>IF(ISNUMBER(FIND("W",T154)),-1,IF(ISNUMBER(FIND("E",T154)),1,0))</f>
        <v/>
      </c>
      <c r="W154" s="50">
        <f>AND(MIN(IFERROR(FIND("N",T154),999),IFERROR(FIND("S",T154),999))&lt;999,MIN(IFERROR(FIND("E",T154),999),IFERROR(FIND("W",T154),999))&lt;999,MIN(IFERROR(FIND("E",T154),999),IFERROR(FIND("W",T154),999))&lt;MIN(IFERROR(FIND("N",T154),999),IFERROR(FIND("S",T154),999)))</f>
        <v/>
      </c>
      <c r="X154" s="50">
        <f>IF(T154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154,"°"," "),"º"," "),"˚"," "),"'"," "),CHAR(34)," "),"′"," "),"’"," "),"‘"," "),"″"," "),"”"," "),"“"," "),"("," "),")"," "),"["," "),"]"," "),"{"," "),"}"," "),";"," "),"|"," "),"/"," "),"\"," "),":"," "),"="," "),"*"," "),","," "),"N"," "),"S"," "),"E"," "),"W"," "),"_"," ")))</f>
        <v/>
      </c>
      <c r="Y154" s="50">
        <f>IF(X154="","",SUBSTITUTE(SUBSTITUTE(SUBSTITUTE(SUBSTITUTE(SUBSTITUTE(SUBSTITUTE(SUBSTITUTE(SUBSTITUTE(SUBSTITUTE(SUBSTITUTE(SUBSTITUTE(SUBSTITUTE(SUBSTITUTE(X154,"0",""),"1",""),"2",""),"3",""),"4",""),"5",""),"6",""),"7",""),"8",""),"9",""),".",""),"-","")," ",""))</f>
        <v/>
      </c>
      <c r="Z154" s="50">
        <f>IF(X154="",0,LEN(X154)-LEN(SUBSTITUTE(X154," ",""))+1)</f>
        <v/>
      </c>
      <c r="AA154" s="50">
        <f>IF(Z154&lt;1,"",IFERROR(VALUE(SUBSTITUTE(TRIM(MID(SUBSTITUTE(X154," ",REPT(" ",60)),1,60)),".",MID(1/2,2,1))),""))</f>
        <v/>
      </c>
      <c r="AB154" s="50">
        <f>IF(Z154&lt;2,"",IFERROR(VALUE(SUBSTITUTE(TRIM(MID(SUBSTITUTE(X154," ",REPT(" ",60)),61,60)),".",MID(1/2,2,1))),""))</f>
        <v/>
      </c>
      <c r="AC154" s="50">
        <f>IF(Z154&lt;3,"",IFERROR(VALUE(SUBSTITUTE(TRIM(MID(SUBSTITUTE(X154," ",REPT(" ",60)),121,60)),".",MID(1/2,2,1))),""))</f>
        <v/>
      </c>
      <c r="AD154" s="50">
        <f>IF(Z154&lt;4,"",IFERROR(VALUE(SUBSTITUTE(TRIM(MID(SUBSTITUTE(X154," ",REPT(" ",60)),181,60)),".",MID(1/2,2,1))),""))</f>
        <v/>
      </c>
      <c r="AE154" s="50">
        <f>IF(Z154&lt;5,"",IFERROR(VALUE(SUBSTITUTE(TRIM(MID(SUBSTITUTE(X154," ",REPT(" ",60)),241,60)),".",MID(1/2,2,1))),""))</f>
        <v/>
      </c>
      <c r="AF154" s="50">
        <f>IF(Z154&lt;6,"",IFERROR(VALUE(SUBSTITUTE(TRIM(MID(SUBSTITUTE(X154," ",REPT(" ",60)),301,60)),".",MID(1/2,2,1))),""))</f>
        <v/>
      </c>
      <c r="AG154" s="50">
        <f>IFERROR(IF(Z154=2,AA154,IF(Z154=4,IF(AA154&lt;0,-1,1)*(ABS(AA154)+AB154/60),IF(Z154=6,IF(AA154&lt;0,-1,1)*(ABS(AA154)+AB154/60+AC154/3600),""))),"")</f>
        <v/>
      </c>
      <c r="AH154" s="50">
        <f>IFERROR(IF(Z154=2,AB154,IF(Z154=4,IF(AC154&lt;0,-1,1)*(ABS(AC154)+AD154/60),IF(Z154=6,IF(AD154&lt;0,-1,1)*(ABS(AD154)+AE154/60+AF154/3600),""))),"")</f>
        <v/>
      </c>
      <c r="AI154" s="50">
        <f>IF(W154,AH154,AG154)</f>
        <v/>
      </c>
      <c r="AJ154" s="50">
        <f>IF(W154,AG154,AH154)</f>
        <v/>
      </c>
      <c r="AK154" s="50">
        <f>IFERROR(IF(U154=0,AI154,U154*ABS(AI154)),"")</f>
        <v/>
      </c>
      <c r="AL154" s="50">
        <f>IFERROR(IF(V154=0,AJ154,V154*ABS(AJ154)),"")</f>
        <v/>
      </c>
      <c r="AM154" s="50">
        <f>IFERROR(AND(U154=0,V154=0,ABS(AK154)&gt;90,ABS(AK154)&lt;=180,ABS(AL154)&lt;=90),FALSE)</f>
        <v/>
      </c>
      <c r="AN154" s="50">
        <f>IF(AM154,AL154,AK154)</f>
        <v/>
      </c>
      <c r="AO154" s="50">
        <f>IF(AM154,AK154,AL154)</f>
        <v/>
      </c>
      <c r="AP154" s="50">
        <f>IF(R154="","",IF(Y154&lt;&gt;"","Contains words or symbols that aren't part of a coordinate.",IF(NOT(OR(Z154=2,Z154=4,Z154=6)),"Couldn't find a latitude and a longitude ("&amp;Z154&amp;IF(Z154=1," number"," numbers")&amp;" found).",IF(COUNT(AA154:AF154)&lt;&gt;Z154,"Some of the numbers couldn't be read.",IF(OR(AND(Z154=4,OR(AB154&lt;0,AB154&gt;=60,AD154&lt;0,AD154&gt;=60)),AND(Z154=6,OR(AB154&lt;0,AB154&gt;=60,AC154&lt;0,AC154&gt;=60,AE154&lt;0,AE154&gt;=60,AF154&lt;0,AF154&gt;=60))),"Minutes and seconds must be between 0 and 60.",IF(OR(ABS(AN154)&gt;90,ABS(AO154)&gt;180),"Out of range: latitude must be between -90 and 90, and longitude between -180 and 180.",""))))))</f>
        <v/>
      </c>
    </row>
    <row r="155">
      <c r="B155" s="44" t="n"/>
      <c r="C155" s="44" t="n"/>
      <c r="D155" s="45">
        <f>IF(R155="","",IF(AP155&lt;&gt;"","NOT VALID GPS COORDINATES",IF(O155="NO CONNECTION","NO CONNECTION",IF(E155="","NOT FOUND",IF(OR(AM155,AND(AN155=0,AO155=0)),"CONVERTED – PLEASE CHECK","CONVERTED")))))</f>
        <v/>
      </c>
      <c r="E155" s="45">
        <f>IF(OR(O155="",O155="NO CONNECTION"),"",IFERROR(_xlfn.FILTERXML(O155,"//local/territory")&amp;" "&amp;_xlfn.FILTERXML(O155,"//local/mapcode"),IFERROR(_xlfn.FILTERXML(O155,"//international/mapcode"),"")))</f>
        <v/>
      </c>
      <c r="F155" s="46">
        <f>IF(E155="","",IFERROR(_xlfn.FILTERXML(O155,"//local/territory"),""))</f>
        <v/>
      </c>
      <c r="G155" s="46">
        <f>IF(E155="","",IFERROR(_xlfn.FILTERXML(O155,"//local/mapcode"),""))</f>
        <v/>
      </c>
      <c r="H155" s="46">
        <f>IF(E155="","",IFERROR(_xlfn.FILTERXML(O155,"//international/mapcode"),""))</f>
        <v/>
      </c>
      <c r="I155" s="46">
        <f>IF(E155="","",IFERROR(HYPERLINK("https://www.mymapcodes.com/go/?t="&amp;IF(G155&lt;&gt;"",F155,"AAA")&amp;"&amp;ma="&amp;LEFT(IF(G155&lt;&gt;"",G155,H155),FIND(".",IF(G155&lt;&gt;"",G155,H155))-1)&amp;"&amp;mb="&amp;MID(IF(G155&lt;&gt;"",G155,H155),FIND(".",IF(G155&lt;&gt;"",G155,H155))+1,99),"Open on MyMapcodes →"),""))</f>
        <v/>
      </c>
      <c r="J155" s="47">
        <f>IF(OR(R155="",AP155&lt;&gt;""),"",ROUND(AN155,6))</f>
        <v/>
      </c>
      <c r="K155" s="47">
        <f>IF(OR(R155="",AP155&lt;&gt;""),"",ROUND(AO155,6))</f>
        <v/>
      </c>
      <c r="L155" s="48">
        <f>IF(R155="","",IF(AP155&lt;&gt;"",AP155,IF(O155="NO CONNECTION","Excel couldn't reach the mapcode service. Click the REFRESH RESULTS box just above the table.",IF(E155="","The mapcode service didn't return a mapcode for this point.",IF(AM155,"Latitude and longitude seemed to be the wrong way round, so they've been swapped. Please check.",IF(AND(AN155=0,AO155=0),"0, 0 is in the sea off West Africa. Please check this is the location you meant.",IF(W155,"Longitude came first, so the order has been switched.",IF(Z155=6,"Converted from degrees, minutes and seconds.",IF(Z155=4,"Converted from degrees and decimal minutes.","")))))))))</f>
        <v/>
      </c>
      <c r="N155" s="49">
        <f>IF(J155="","",MapcodeAPI&amp;"codes/"&amp;SUBSTITUTE(J155&amp;"",MID(1/2,2,1),".")&amp;","&amp;SUBSTITUTE(K155&amp;"",MID(1/2,2,1),"."))&amp;LEFT($B$13,0)</f>
        <v/>
      </c>
      <c r="O155" s="49">
        <f>IF(N155="","",IFERROR(_xlfn.WEBSERVICE(N155),IF(MapcodeAPIBackup="","NO CONNECTION",IFERROR(_xlfn.WEBSERVICE(MapcodeAPIBackup&amp;MID(N155,LEN(MapcodeAPI)+1,999)),"NO CONNECTION"))))</f>
        <v/>
      </c>
      <c r="P155" t="inlineStr">
        <is>
          <t xml:space="preserve"> </t>
        </is>
      </c>
      <c r="R155" s="50">
        <f>IFERROR(IF(AND(TRIM(B155&amp;"")="",TRIM(C155&amp;"")=""),"",TRIM(IF(ISNUMBER(B155),SUBSTITUTE(B155&amp;"",MID(1/2,2,1),"."),B155&amp;"")&amp;IF(TRIM(C155&amp;"")="",""," | "&amp;IF(ISNUMBER(C155),SUBSTITUTE(C155&amp;"",MID(1/2,2,1),"."),C155&amp;"")))),"(error value)")</f>
        <v/>
      </c>
      <c r="S155" s="50">
        <f>IF(R155="","","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"&amp;IFERROR(IF(AND(LEN(R155)-LEN(SUBSTITUTE(R155,"/",""))=1,ISNUMBER(FIND(" ",TRIM(LEFT(R155,FIND("/",R155)-1))))),LEFT(R155,FIND("/",R155)-1),R155),R155)&amp;" ")," "," "),"﻿"," "),"​"," "),"⁠"," ")," "," ")," "," "),CHAR(9)," "),CHAR(10)," "),CHAR(13)," "),"−","-"),"–","-"),"—","-"),"LATITUDE"," "),"LONGITUDE"," "),"COORDINATES"," "),"COORDS"," "),"NORTH"," N "),"SOUTH"," S "),"EAST"," E "),"WEST"," W "),"DEGREES"," "),"DEG"," "),"GPS"," "),"LONG"," "),"LNG"," "),"LON"," "),"LAT"," ")," AND "," "),"&amp;"," ")&amp;" ")</f>
        <v/>
      </c>
      <c r="T155" s="50">
        <f>IF(S155="","",IF(LEN(S155)-LEN(SUBSTITUTE(S155,".",""))&gt;0,SUBSTITUTE(S155,","," "),IF(LEN(S155)-LEN(SUBSTITUTE(S155,",",""))=3,SUBSTITUTE(SUBSTITUTE(S155,",",";",2),",","."),IF(LEN(S155)-LEN(SUBSTITUTE(S155,",",""))=2,SUBSTITUTE(S155,",","."),SUBSTITUTE(S155,","," ")))))</f>
        <v/>
      </c>
      <c r="U155" s="50">
        <f>IF(ISNUMBER(FIND("S",T155)),-1,IF(ISNUMBER(FIND("N",T155)),1,0))</f>
        <v/>
      </c>
      <c r="V155" s="50">
        <f>IF(ISNUMBER(FIND("W",T155)),-1,IF(ISNUMBER(FIND("E",T155)),1,0))</f>
        <v/>
      </c>
      <c r="W155" s="50">
        <f>AND(MIN(IFERROR(FIND("N",T155),999),IFERROR(FIND("S",T155),999))&lt;999,MIN(IFERROR(FIND("E",T155),999),IFERROR(FIND("W",T155),999))&lt;999,MIN(IFERROR(FIND("E",T155),999),IFERROR(FIND("W",T155),999))&lt;MIN(IFERROR(FIND("N",T155),999),IFERROR(FIND("S",T155),999)))</f>
        <v/>
      </c>
      <c r="X155" s="50">
        <f>IF(T155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155,"°"," "),"º"," "),"˚"," "),"'"," "),CHAR(34)," "),"′"," "),"’"," "),"‘"," "),"″"," "),"”"," "),"“"," "),"("," "),")"," "),"["," "),"]"," "),"{"," "),"}"," "),";"," "),"|"," "),"/"," "),"\"," "),":"," "),"="," "),"*"," "),","," "),"N"," "),"S"," "),"E"," "),"W"," "),"_"," ")))</f>
        <v/>
      </c>
      <c r="Y155" s="50">
        <f>IF(X155="","",SUBSTITUTE(SUBSTITUTE(SUBSTITUTE(SUBSTITUTE(SUBSTITUTE(SUBSTITUTE(SUBSTITUTE(SUBSTITUTE(SUBSTITUTE(SUBSTITUTE(SUBSTITUTE(SUBSTITUTE(SUBSTITUTE(X155,"0",""),"1",""),"2",""),"3",""),"4",""),"5",""),"6",""),"7",""),"8",""),"9",""),".",""),"-","")," ",""))</f>
        <v/>
      </c>
      <c r="Z155" s="50">
        <f>IF(X155="",0,LEN(X155)-LEN(SUBSTITUTE(X155," ",""))+1)</f>
        <v/>
      </c>
      <c r="AA155" s="50">
        <f>IF(Z155&lt;1,"",IFERROR(VALUE(SUBSTITUTE(TRIM(MID(SUBSTITUTE(X155," ",REPT(" ",60)),1,60)),".",MID(1/2,2,1))),""))</f>
        <v/>
      </c>
      <c r="AB155" s="50">
        <f>IF(Z155&lt;2,"",IFERROR(VALUE(SUBSTITUTE(TRIM(MID(SUBSTITUTE(X155," ",REPT(" ",60)),61,60)),".",MID(1/2,2,1))),""))</f>
        <v/>
      </c>
      <c r="AC155" s="50">
        <f>IF(Z155&lt;3,"",IFERROR(VALUE(SUBSTITUTE(TRIM(MID(SUBSTITUTE(X155," ",REPT(" ",60)),121,60)),".",MID(1/2,2,1))),""))</f>
        <v/>
      </c>
      <c r="AD155" s="50">
        <f>IF(Z155&lt;4,"",IFERROR(VALUE(SUBSTITUTE(TRIM(MID(SUBSTITUTE(X155," ",REPT(" ",60)),181,60)),".",MID(1/2,2,1))),""))</f>
        <v/>
      </c>
      <c r="AE155" s="50">
        <f>IF(Z155&lt;5,"",IFERROR(VALUE(SUBSTITUTE(TRIM(MID(SUBSTITUTE(X155," ",REPT(" ",60)),241,60)),".",MID(1/2,2,1))),""))</f>
        <v/>
      </c>
      <c r="AF155" s="50">
        <f>IF(Z155&lt;6,"",IFERROR(VALUE(SUBSTITUTE(TRIM(MID(SUBSTITUTE(X155," ",REPT(" ",60)),301,60)),".",MID(1/2,2,1))),""))</f>
        <v/>
      </c>
      <c r="AG155" s="50">
        <f>IFERROR(IF(Z155=2,AA155,IF(Z155=4,IF(AA155&lt;0,-1,1)*(ABS(AA155)+AB155/60),IF(Z155=6,IF(AA155&lt;0,-1,1)*(ABS(AA155)+AB155/60+AC155/3600),""))),"")</f>
        <v/>
      </c>
      <c r="AH155" s="50">
        <f>IFERROR(IF(Z155=2,AB155,IF(Z155=4,IF(AC155&lt;0,-1,1)*(ABS(AC155)+AD155/60),IF(Z155=6,IF(AD155&lt;0,-1,1)*(ABS(AD155)+AE155/60+AF155/3600),""))),"")</f>
        <v/>
      </c>
      <c r="AI155" s="50">
        <f>IF(W155,AH155,AG155)</f>
        <v/>
      </c>
      <c r="AJ155" s="50">
        <f>IF(W155,AG155,AH155)</f>
        <v/>
      </c>
      <c r="AK155" s="50">
        <f>IFERROR(IF(U155=0,AI155,U155*ABS(AI155)),"")</f>
        <v/>
      </c>
      <c r="AL155" s="50">
        <f>IFERROR(IF(V155=0,AJ155,V155*ABS(AJ155)),"")</f>
        <v/>
      </c>
      <c r="AM155" s="50">
        <f>IFERROR(AND(U155=0,V155=0,ABS(AK155)&gt;90,ABS(AK155)&lt;=180,ABS(AL155)&lt;=90),FALSE)</f>
        <v/>
      </c>
      <c r="AN155" s="50">
        <f>IF(AM155,AL155,AK155)</f>
        <v/>
      </c>
      <c r="AO155" s="50">
        <f>IF(AM155,AK155,AL155)</f>
        <v/>
      </c>
      <c r="AP155" s="50">
        <f>IF(R155="","",IF(Y155&lt;&gt;"","Contains words or symbols that aren't part of a coordinate.",IF(NOT(OR(Z155=2,Z155=4,Z155=6)),"Couldn't find a latitude and a longitude ("&amp;Z155&amp;IF(Z155=1," number"," numbers")&amp;" found).",IF(COUNT(AA155:AF155)&lt;&gt;Z155,"Some of the numbers couldn't be read.",IF(OR(AND(Z155=4,OR(AB155&lt;0,AB155&gt;=60,AD155&lt;0,AD155&gt;=60)),AND(Z155=6,OR(AB155&lt;0,AB155&gt;=60,AC155&lt;0,AC155&gt;=60,AE155&lt;0,AE155&gt;=60,AF155&lt;0,AF155&gt;=60))),"Minutes and seconds must be between 0 and 60.",IF(OR(ABS(AN155)&gt;90,ABS(AO155)&gt;180),"Out of range: latitude must be between -90 and 90, and longitude between -180 and 180.",""))))))</f>
        <v/>
      </c>
    </row>
    <row r="156">
      <c r="B156" s="44" t="n"/>
      <c r="C156" s="44" t="n"/>
      <c r="D156" s="45">
        <f>IF(R156="","",IF(AP156&lt;&gt;"","NOT VALID GPS COORDINATES",IF(O156="NO CONNECTION","NO CONNECTION",IF(E156="","NOT FOUND",IF(OR(AM156,AND(AN156=0,AO156=0)),"CONVERTED – PLEASE CHECK","CONVERTED")))))</f>
        <v/>
      </c>
      <c r="E156" s="45">
        <f>IF(OR(O156="",O156="NO CONNECTION"),"",IFERROR(_xlfn.FILTERXML(O156,"//local/territory")&amp;" "&amp;_xlfn.FILTERXML(O156,"//local/mapcode"),IFERROR(_xlfn.FILTERXML(O156,"//international/mapcode"),"")))</f>
        <v/>
      </c>
      <c r="F156" s="46">
        <f>IF(E156="","",IFERROR(_xlfn.FILTERXML(O156,"//local/territory"),""))</f>
        <v/>
      </c>
      <c r="G156" s="46">
        <f>IF(E156="","",IFERROR(_xlfn.FILTERXML(O156,"//local/mapcode"),""))</f>
        <v/>
      </c>
      <c r="H156" s="46">
        <f>IF(E156="","",IFERROR(_xlfn.FILTERXML(O156,"//international/mapcode"),""))</f>
        <v/>
      </c>
      <c r="I156" s="46">
        <f>IF(E156="","",IFERROR(HYPERLINK("https://www.mymapcodes.com/go/?t="&amp;IF(G156&lt;&gt;"",F156,"AAA")&amp;"&amp;ma="&amp;LEFT(IF(G156&lt;&gt;"",G156,H156),FIND(".",IF(G156&lt;&gt;"",G156,H156))-1)&amp;"&amp;mb="&amp;MID(IF(G156&lt;&gt;"",G156,H156),FIND(".",IF(G156&lt;&gt;"",G156,H156))+1,99),"Open on MyMapcodes →"),""))</f>
        <v/>
      </c>
      <c r="J156" s="47">
        <f>IF(OR(R156="",AP156&lt;&gt;""),"",ROUND(AN156,6))</f>
        <v/>
      </c>
      <c r="K156" s="47">
        <f>IF(OR(R156="",AP156&lt;&gt;""),"",ROUND(AO156,6))</f>
        <v/>
      </c>
      <c r="L156" s="48">
        <f>IF(R156="","",IF(AP156&lt;&gt;"",AP156,IF(O156="NO CONNECTION","Excel couldn't reach the mapcode service. Click the REFRESH RESULTS box just above the table.",IF(E156="","The mapcode service didn't return a mapcode for this point.",IF(AM156,"Latitude and longitude seemed to be the wrong way round, so they've been swapped. Please check.",IF(AND(AN156=0,AO156=0),"0, 0 is in the sea off West Africa. Please check this is the location you meant.",IF(W156,"Longitude came first, so the order has been switched.",IF(Z156=6,"Converted from degrees, minutes and seconds.",IF(Z156=4,"Converted from degrees and decimal minutes.","")))))))))</f>
        <v/>
      </c>
      <c r="N156" s="49">
        <f>IF(J156="","",MapcodeAPI&amp;"codes/"&amp;SUBSTITUTE(J156&amp;"",MID(1/2,2,1),".")&amp;","&amp;SUBSTITUTE(K156&amp;"",MID(1/2,2,1),"."))&amp;LEFT($B$13,0)</f>
        <v/>
      </c>
      <c r="O156" s="49">
        <f>IF(N156="","",IFERROR(_xlfn.WEBSERVICE(N156),IF(MapcodeAPIBackup="","NO CONNECTION",IFERROR(_xlfn.WEBSERVICE(MapcodeAPIBackup&amp;MID(N156,LEN(MapcodeAPI)+1,999)),"NO CONNECTION"))))</f>
        <v/>
      </c>
      <c r="P156" t="inlineStr">
        <is>
          <t xml:space="preserve"> </t>
        </is>
      </c>
      <c r="R156" s="50">
        <f>IFERROR(IF(AND(TRIM(B156&amp;"")="",TRIM(C156&amp;"")=""),"",TRIM(IF(ISNUMBER(B156),SUBSTITUTE(B156&amp;"",MID(1/2,2,1),"."),B156&amp;"")&amp;IF(TRIM(C156&amp;"")="",""," | "&amp;IF(ISNUMBER(C156),SUBSTITUTE(C156&amp;"",MID(1/2,2,1),"."),C156&amp;"")))),"(error value)")</f>
        <v/>
      </c>
      <c r="S156" s="50">
        <f>IF(R156="","","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"&amp;IFERROR(IF(AND(LEN(R156)-LEN(SUBSTITUTE(R156,"/",""))=1,ISNUMBER(FIND(" ",TRIM(LEFT(R156,FIND("/",R156)-1))))),LEFT(R156,FIND("/",R156)-1),R156),R156)&amp;" ")," "," "),"﻿"," "),"​"," "),"⁠"," ")," "," ")," "," "),CHAR(9)," "),CHAR(10)," "),CHAR(13)," "),"−","-"),"–","-"),"—","-"),"LATITUDE"," "),"LONGITUDE"," "),"COORDINATES"," "),"COORDS"," "),"NORTH"," N "),"SOUTH"," S "),"EAST"," E "),"WEST"," W "),"DEGREES"," "),"DEG"," "),"GPS"," "),"LONG"," "),"LNG"," "),"LON"," "),"LAT"," ")," AND "," "),"&amp;"," ")&amp;" ")</f>
        <v/>
      </c>
      <c r="T156" s="50">
        <f>IF(S156="","",IF(LEN(S156)-LEN(SUBSTITUTE(S156,".",""))&gt;0,SUBSTITUTE(S156,","," "),IF(LEN(S156)-LEN(SUBSTITUTE(S156,",",""))=3,SUBSTITUTE(SUBSTITUTE(S156,",",";",2),",","."),IF(LEN(S156)-LEN(SUBSTITUTE(S156,",",""))=2,SUBSTITUTE(S156,",","."),SUBSTITUTE(S156,","," ")))))</f>
        <v/>
      </c>
      <c r="U156" s="50">
        <f>IF(ISNUMBER(FIND("S",T156)),-1,IF(ISNUMBER(FIND("N",T156)),1,0))</f>
        <v/>
      </c>
      <c r="V156" s="50">
        <f>IF(ISNUMBER(FIND("W",T156)),-1,IF(ISNUMBER(FIND("E",T156)),1,0))</f>
        <v/>
      </c>
      <c r="W156" s="50">
        <f>AND(MIN(IFERROR(FIND("N",T156),999),IFERROR(FIND("S",T156),999))&lt;999,MIN(IFERROR(FIND("E",T156),999),IFERROR(FIND("W",T156),999))&lt;999,MIN(IFERROR(FIND("E",T156),999),IFERROR(FIND("W",T156),999))&lt;MIN(IFERROR(FIND("N",T156),999),IFERROR(FIND("S",T156),999)))</f>
        <v/>
      </c>
      <c r="X156" s="50">
        <f>IF(T156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156,"°"," "),"º"," "),"˚"," "),"'"," "),CHAR(34)," "),"′"," "),"’"," "),"‘"," "),"″"," "),"”"," "),"“"," "),"("," "),")"," "),"["," "),"]"," "),"{"," "),"}"," "),";"," "),"|"," "),"/"," "),"\"," "),":"," "),"="," "),"*"," "),","," "),"N"," "),"S"," "),"E"," "),"W"," "),"_"," ")))</f>
        <v/>
      </c>
      <c r="Y156" s="50">
        <f>IF(X156="","",SUBSTITUTE(SUBSTITUTE(SUBSTITUTE(SUBSTITUTE(SUBSTITUTE(SUBSTITUTE(SUBSTITUTE(SUBSTITUTE(SUBSTITUTE(SUBSTITUTE(SUBSTITUTE(SUBSTITUTE(SUBSTITUTE(X156,"0",""),"1",""),"2",""),"3",""),"4",""),"5",""),"6",""),"7",""),"8",""),"9",""),".",""),"-","")," ",""))</f>
        <v/>
      </c>
      <c r="Z156" s="50">
        <f>IF(X156="",0,LEN(X156)-LEN(SUBSTITUTE(X156," ",""))+1)</f>
        <v/>
      </c>
      <c r="AA156" s="50">
        <f>IF(Z156&lt;1,"",IFERROR(VALUE(SUBSTITUTE(TRIM(MID(SUBSTITUTE(X156," ",REPT(" ",60)),1,60)),".",MID(1/2,2,1))),""))</f>
        <v/>
      </c>
      <c r="AB156" s="50">
        <f>IF(Z156&lt;2,"",IFERROR(VALUE(SUBSTITUTE(TRIM(MID(SUBSTITUTE(X156," ",REPT(" ",60)),61,60)),".",MID(1/2,2,1))),""))</f>
        <v/>
      </c>
      <c r="AC156" s="50">
        <f>IF(Z156&lt;3,"",IFERROR(VALUE(SUBSTITUTE(TRIM(MID(SUBSTITUTE(X156," ",REPT(" ",60)),121,60)),".",MID(1/2,2,1))),""))</f>
        <v/>
      </c>
      <c r="AD156" s="50">
        <f>IF(Z156&lt;4,"",IFERROR(VALUE(SUBSTITUTE(TRIM(MID(SUBSTITUTE(X156," ",REPT(" ",60)),181,60)),".",MID(1/2,2,1))),""))</f>
        <v/>
      </c>
      <c r="AE156" s="50">
        <f>IF(Z156&lt;5,"",IFERROR(VALUE(SUBSTITUTE(TRIM(MID(SUBSTITUTE(X156," ",REPT(" ",60)),241,60)),".",MID(1/2,2,1))),""))</f>
        <v/>
      </c>
      <c r="AF156" s="50">
        <f>IF(Z156&lt;6,"",IFERROR(VALUE(SUBSTITUTE(TRIM(MID(SUBSTITUTE(X156," ",REPT(" ",60)),301,60)),".",MID(1/2,2,1))),""))</f>
        <v/>
      </c>
      <c r="AG156" s="50">
        <f>IFERROR(IF(Z156=2,AA156,IF(Z156=4,IF(AA156&lt;0,-1,1)*(ABS(AA156)+AB156/60),IF(Z156=6,IF(AA156&lt;0,-1,1)*(ABS(AA156)+AB156/60+AC156/3600),""))),"")</f>
        <v/>
      </c>
      <c r="AH156" s="50">
        <f>IFERROR(IF(Z156=2,AB156,IF(Z156=4,IF(AC156&lt;0,-1,1)*(ABS(AC156)+AD156/60),IF(Z156=6,IF(AD156&lt;0,-1,1)*(ABS(AD156)+AE156/60+AF156/3600),""))),"")</f>
        <v/>
      </c>
      <c r="AI156" s="50">
        <f>IF(W156,AH156,AG156)</f>
        <v/>
      </c>
      <c r="AJ156" s="50">
        <f>IF(W156,AG156,AH156)</f>
        <v/>
      </c>
      <c r="AK156" s="50">
        <f>IFERROR(IF(U156=0,AI156,U156*ABS(AI156)),"")</f>
        <v/>
      </c>
      <c r="AL156" s="50">
        <f>IFERROR(IF(V156=0,AJ156,V156*ABS(AJ156)),"")</f>
        <v/>
      </c>
      <c r="AM156" s="50">
        <f>IFERROR(AND(U156=0,V156=0,ABS(AK156)&gt;90,ABS(AK156)&lt;=180,ABS(AL156)&lt;=90),FALSE)</f>
        <v/>
      </c>
      <c r="AN156" s="50">
        <f>IF(AM156,AL156,AK156)</f>
        <v/>
      </c>
      <c r="AO156" s="50">
        <f>IF(AM156,AK156,AL156)</f>
        <v/>
      </c>
      <c r="AP156" s="50">
        <f>IF(R156="","",IF(Y156&lt;&gt;"","Contains words or symbols that aren't part of a coordinate.",IF(NOT(OR(Z156=2,Z156=4,Z156=6)),"Couldn't find a latitude and a longitude ("&amp;Z156&amp;IF(Z156=1," number"," numbers")&amp;" found).",IF(COUNT(AA156:AF156)&lt;&gt;Z156,"Some of the numbers couldn't be read.",IF(OR(AND(Z156=4,OR(AB156&lt;0,AB156&gt;=60,AD156&lt;0,AD156&gt;=60)),AND(Z156=6,OR(AB156&lt;0,AB156&gt;=60,AC156&lt;0,AC156&gt;=60,AE156&lt;0,AE156&gt;=60,AF156&lt;0,AF156&gt;=60))),"Minutes and seconds must be between 0 and 60.",IF(OR(ABS(AN156)&gt;90,ABS(AO156)&gt;180),"Out of range: latitude must be between -90 and 90, and longitude between -180 and 180.",""))))))</f>
        <v/>
      </c>
    </row>
    <row r="157">
      <c r="B157" s="44" t="n"/>
      <c r="C157" s="44" t="n"/>
      <c r="D157" s="45">
        <f>IF(R157="","",IF(AP157&lt;&gt;"","NOT VALID GPS COORDINATES",IF(O157="NO CONNECTION","NO CONNECTION",IF(E157="","NOT FOUND",IF(OR(AM157,AND(AN157=0,AO157=0)),"CONVERTED – PLEASE CHECK","CONVERTED")))))</f>
        <v/>
      </c>
      <c r="E157" s="45">
        <f>IF(OR(O157="",O157="NO CONNECTION"),"",IFERROR(_xlfn.FILTERXML(O157,"//local/territory")&amp;" "&amp;_xlfn.FILTERXML(O157,"//local/mapcode"),IFERROR(_xlfn.FILTERXML(O157,"//international/mapcode"),"")))</f>
        <v/>
      </c>
      <c r="F157" s="46">
        <f>IF(E157="","",IFERROR(_xlfn.FILTERXML(O157,"//local/territory"),""))</f>
        <v/>
      </c>
      <c r="G157" s="46">
        <f>IF(E157="","",IFERROR(_xlfn.FILTERXML(O157,"//local/mapcode"),""))</f>
        <v/>
      </c>
      <c r="H157" s="46">
        <f>IF(E157="","",IFERROR(_xlfn.FILTERXML(O157,"//international/mapcode"),""))</f>
        <v/>
      </c>
      <c r="I157" s="46">
        <f>IF(E157="","",IFERROR(HYPERLINK("https://www.mymapcodes.com/go/?t="&amp;IF(G157&lt;&gt;"",F157,"AAA")&amp;"&amp;ma="&amp;LEFT(IF(G157&lt;&gt;"",G157,H157),FIND(".",IF(G157&lt;&gt;"",G157,H157))-1)&amp;"&amp;mb="&amp;MID(IF(G157&lt;&gt;"",G157,H157),FIND(".",IF(G157&lt;&gt;"",G157,H157))+1,99),"Open on MyMapcodes →"),""))</f>
        <v/>
      </c>
      <c r="J157" s="47">
        <f>IF(OR(R157="",AP157&lt;&gt;""),"",ROUND(AN157,6))</f>
        <v/>
      </c>
      <c r="K157" s="47">
        <f>IF(OR(R157="",AP157&lt;&gt;""),"",ROUND(AO157,6))</f>
        <v/>
      </c>
      <c r="L157" s="48">
        <f>IF(R157="","",IF(AP157&lt;&gt;"",AP157,IF(O157="NO CONNECTION","Excel couldn't reach the mapcode service. Click the REFRESH RESULTS box just above the table.",IF(E157="","The mapcode service didn't return a mapcode for this point.",IF(AM157,"Latitude and longitude seemed to be the wrong way round, so they've been swapped. Please check.",IF(AND(AN157=0,AO157=0),"0, 0 is in the sea off West Africa. Please check this is the location you meant.",IF(W157,"Longitude came first, so the order has been switched.",IF(Z157=6,"Converted from degrees, minutes and seconds.",IF(Z157=4,"Converted from degrees and decimal minutes.","")))))))))</f>
        <v/>
      </c>
      <c r="N157" s="49">
        <f>IF(J157="","",MapcodeAPI&amp;"codes/"&amp;SUBSTITUTE(J157&amp;"",MID(1/2,2,1),".")&amp;","&amp;SUBSTITUTE(K157&amp;"",MID(1/2,2,1),"."))&amp;LEFT($B$13,0)</f>
        <v/>
      </c>
      <c r="O157" s="49">
        <f>IF(N157="","",IFERROR(_xlfn.WEBSERVICE(N157),IF(MapcodeAPIBackup="","NO CONNECTION",IFERROR(_xlfn.WEBSERVICE(MapcodeAPIBackup&amp;MID(N157,LEN(MapcodeAPI)+1,999)),"NO CONNECTION"))))</f>
        <v/>
      </c>
      <c r="P157" t="inlineStr">
        <is>
          <t xml:space="preserve"> </t>
        </is>
      </c>
      <c r="R157" s="50">
        <f>IFERROR(IF(AND(TRIM(B157&amp;"")="",TRIM(C157&amp;"")=""),"",TRIM(IF(ISNUMBER(B157),SUBSTITUTE(B157&amp;"",MID(1/2,2,1),"."),B157&amp;"")&amp;IF(TRIM(C157&amp;"")="",""," | "&amp;IF(ISNUMBER(C157),SUBSTITUTE(C157&amp;"",MID(1/2,2,1),"."),C157&amp;"")))),"(error value)")</f>
        <v/>
      </c>
      <c r="S157" s="50">
        <f>IF(R157="","","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"&amp;IFERROR(IF(AND(LEN(R157)-LEN(SUBSTITUTE(R157,"/",""))=1,ISNUMBER(FIND(" ",TRIM(LEFT(R157,FIND("/",R157)-1))))),LEFT(R157,FIND("/",R157)-1),R157),R157)&amp;" ")," "," "),"﻿"," "),"​"," "),"⁠"," ")," "," ")," "," "),CHAR(9)," "),CHAR(10)," "),CHAR(13)," "),"−","-"),"–","-"),"—","-"),"LATITUDE"," "),"LONGITUDE"," "),"COORDINATES"," "),"COORDS"," "),"NORTH"," N "),"SOUTH"," S "),"EAST"," E "),"WEST"," W "),"DEGREES"," "),"DEG"," "),"GPS"," "),"LONG"," "),"LNG"," "),"LON"," "),"LAT"," ")," AND "," "),"&amp;"," ")&amp;" ")</f>
        <v/>
      </c>
      <c r="T157" s="50">
        <f>IF(S157="","",IF(LEN(S157)-LEN(SUBSTITUTE(S157,".",""))&gt;0,SUBSTITUTE(S157,","," "),IF(LEN(S157)-LEN(SUBSTITUTE(S157,",",""))=3,SUBSTITUTE(SUBSTITUTE(S157,",",";",2),",","."),IF(LEN(S157)-LEN(SUBSTITUTE(S157,",",""))=2,SUBSTITUTE(S157,",","."),SUBSTITUTE(S157,","," ")))))</f>
        <v/>
      </c>
      <c r="U157" s="50">
        <f>IF(ISNUMBER(FIND("S",T157)),-1,IF(ISNUMBER(FIND("N",T157)),1,0))</f>
        <v/>
      </c>
      <c r="V157" s="50">
        <f>IF(ISNUMBER(FIND("W",T157)),-1,IF(ISNUMBER(FIND("E",T157)),1,0))</f>
        <v/>
      </c>
      <c r="W157" s="50">
        <f>AND(MIN(IFERROR(FIND("N",T157),999),IFERROR(FIND("S",T157),999))&lt;999,MIN(IFERROR(FIND("E",T157),999),IFERROR(FIND("W",T157),999))&lt;999,MIN(IFERROR(FIND("E",T157),999),IFERROR(FIND("W",T157),999))&lt;MIN(IFERROR(FIND("N",T157),999),IFERROR(FIND("S",T157),999)))</f>
        <v/>
      </c>
      <c r="X157" s="50">
        <f>IF(T157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157,"°"," "),"º"," "),"˚"," "),"'"," "),CHAR(34)," "),"′"," "),"’"," "),"‘"," "),"″"," "),"”"," "),"“"," "),"("," "),")"," "),"["," "),"]"," "),"{"," "),"}"," "),";"," "),"|"," "),"/"," "),"\"," "),":"," "),"="," "),"*"," "),","," "),"N"," "),"S"," "),"E"," "),"W"," "),"_"," ")))</f>
        <v/>
      </c>
      <c r="Y157" s="50">
        <f>IF(X157="","",SUBSTITUTE(SUBSTITUTE(SUBSTITUTE(SUBSTITUTE(SUBSTITUTE(SUBSTITUTE(SUBSTITUTE(SUBSTITUTE(SUBSTITUTE(SUBSTITUTE(SUBSTITUTE(SUBSTITUTE(SUBSTITUTE(X157,"0",""),"1",""),"2",""),"3",""),"4",""),"5",""),"6",""),"7",""),"8",""),"9",""),".",""),"-","")," ",""))</f>
        <v/>
      </c>
      <c r="Z157" s="50">
        <f>IF(X157="",0,LEN(X157)-LEN(SUBSTITUTE(X157," ",""))+1)</f>
        <v/>
      </c>
      <c r="AA157" s="50">
        <f>IF(Z157&lt;1,"",IFERROR(VALUE(SUBSTITUTE(TRIM(MID(SUBSTITUTE(X157," ",REPT(" ",60)),1,60)),".",MID(1/2,2,1))),""))</f>
        <v/>
      </c>
      <c r="AB157" s="50">
        <f>IF(Z157&lt;2,"",IFERROR(VALUE(SUBSTITUTE(TRIM(MID(SUBSTITUTE(X157," ",REPT(" ",60)),61,60)),".",MID(1/2,2,1))),""))</f>
        <v/>
      </c>
      <c r="AC157" s="50">
        <f>IF(Z157&lt;3,"",IFERROR(VALUE(SUBSTITUTE(TRIM(MID(SUBSTITUTE(X157," ",REPT(" ",60)),121,60)),".",MID(1/2,2,1))),""))</f>
        <v/>
      </c>
      <c r="AD157" s="50">
        <f>IF(Z157&lt;4,"",IFERROR(VALUE(SUBSTITUTE(TRIM(MID(SUBSTITUTE(X157," ",REPT(" ",60)),181,60)),".",MID(1/2,2,1))),""))</f>
        <v/>
      </c>
      <c r="AE157" s="50">
        <f>IF(Z157&lt;5,"",IFERROR(VALUE(SUBSTITUTE(TRIM(MID(SUBSTITUTE(X157," ",REPT(" ",60)),241,60)),".",MID(1/2,2,1))),""))</f>
        <v/>
      </c>
      <c r="AF157" s="50">
        <f>IF(Z157&lt;6,"",IFERROR(VALUE(SUBSTITUTE(TRIM(MID(SUBSTITUTE(X157," ",REPT(" ",60)),301,60)),".",MID(1/2,2,1))),""))</f>
        <v/>
      </c>
      <c r="AG157" s="50">
        <f>IFERROR(IF(Z157=2,AA157,IF(Z157=4,IF(AA157&lt;0,-1,1)*(ABS(AA157)+AB157/60),IF(Z157=6,IF(AA157&lt;0,-1,1)*(ABS(AA157)+AB157/60+AC157/3600),""))),"")</f>
        <v/>
      </c>
      <c r="AH157" s="50">
        <f>IFERROR(IF(Z157=2,AB157,IF(Z157=4,IF(AC157&lt;0,-1,1)*(ABS(AC157)+AD157/60),IF(Z157=6,IF(AD157&lt;0,-1,1)*(ABS(AD157)+AE157/60+AF157/3600),""))),"")</f>
        <v/>
      </c>
      <c r="AI157" s="50">
        <f>IF(W157,AH157,AG157)</f>
        <v/>
      </c>
      <c r="AJ157" s="50">
        <f>IF(W157,AG157,AH157)</f>
        <v/>
      </c>
      <c r="AK157" s="50">
        <f>IFERROR(IF(U157=0,AI157,U157*ABS(AI157)),"")</f>
        <v/>
      </c>
      <c r="AL157" s="50">
        <f>IFERROR(IF(V157=0,AJ157,V157*ABS(AJ157)),"")</f>
        <v/>
      </c>
      <c r="AM157" s="50">
        <f>IFERROR(AND(U157=0,V157=0,ABS(AK157)&gt;90,ABS(AK157)&lt;=180,ABS(AL157)&lt;=90),FALSE)</f>
        <v/>
      </c>
      <c r="AN157" s="50">
        <f>IF(AM157,AL157,AK157)</f>
        <v/>
      </c>
      <c r="AO157" s="50">
        <f>IF(AM157,AK157,AL157)</f>
        <v/>
      </c>
      <c r="AP157" s="50">
        <f>IF(R157="","",IF(Y157&lt;&gt;"","Contains words or symbols that aren't part of a coordinate.",IF(NOT(OR(Z157=2,Z157=4,Z157=6)),"Couldn't find a latitude and a longitude ("&amp;Z157&amp;IF(Z157=1," number"," numbers")&amp;" found).",IF(COUNT(AA157:AF157)&lt;&gt;Z157,"Some of the numbers couldn't be read.",IF(OR(AND(Z157=4,OR(AB157&lt;0,AB157&gt;=60,AD157&lt;0,AD157&gt;=60)),AND(Z157=6,OR(AB157&lt;0,AB157&gt;=60,AC157&lt;0,AC157&gt;=60,AE157&lt;0,AE157&gt;=60,AF157&lt;0,AF157&gt;=60))),"Minutes and seconds must be between 0 and 60.",IF(OR(ABS(AN157)&gt;90,ABS(AO157)&gt;180),"Out of range: latitude must be between -90 and 90, and longitude between -180 and 180.",""))))))</f>
        <v/>
      </c>
    </row>
    <row r="158">
      <c r="B158" s="44" t="n"/>
      <c r="C158" s="44" t="n"/>
      <c r="D158" s="45">
        <f>IF(R158="","",IF(AP158&lt;&gt;"","NOT VALID GPS COORDINATES",IF(O158="NO CONNECTION","NO CONNECTION",IF(E158="","NOT FOUND",IF(OR(AM158,AND(AN158=0,AO158=0)),"CONVERTED – PLEASE CHECK","CONVERTED")))))</f>
        <v/>
      </c>
      <c r="E158" s="45">
        <f>IF(OR(O158="",O158="NO CONNECTION"),"",IFERROR(_xlfn.FILTERXML(O158,"//local/territory")&amp;" "&amp;_xlfn.FILTERXML(O158,"//local/mapcode"),IFERROR(_xlfn.FILTERXML(O158,"//international/mapcode"),"")))</f>
        <v/>
      </c>
      <c r="F158" s="46">
        <f>IF(E158="","",IFERROR(_xlfn.FILTERXML(O158,"//local/territory"),""))</f>
        <v/>
      </c>
      <c r="G158" s="46">
        <f>IF(E158="","",IFERROR(_xlfn.FILTERXML(O158,"//local/mapcode"),""))</f>
        <v/>
      </c>
      <c r="H158" s="46">
        <f>IF(E158="","",IFERROR(_xlfn.FILTERXML(O158,"//international/mapcode"),""))</f>
        <v/>
      </c>
      <c r="I158" s="46">
        <f>IF(E158="","",IFERROR(HYPERLINK("https://www.mymapcodes.com/go/?t="&amp;IF(G158&lt;&gt;"",F158,"AAA")&amp;"&amp;ma="&amp;LEFT(IF(G158&lt;&gt;"",G158,H158),FIND(".",IF(G158&lt;&gt;"",G158,H158))-1)&amp;"&amp;mb="&amp;MID(IF(G158&lt;&gt;"",G158,H158),FIND(".",IF(G158&lt;&gt;"",G158,H158))+1,99),"Open on MyMapcodes →"),""))</f>
        <v/>
      </c>
      <c r="J158" s="47">
        <f>IF(OR(R158="",AP158&lt;&gt;""),"",ROUND(AN158,6))</f>
        <v/>
      </c>
      <c r="K158" s="47">
        <f>IF(OR(R158="",AP158&lt;&gt;""),"",ROUND(AO158,6))</f>
        <v/>
      </c>
      <c r="L158" s="48">
        <f>IF(R158="","",IF(AP158&lt;&gt;"",AP158,IF(O158="NO CONNECTION","Excel couldn't reach the mapcode service. Click the REFRESH RESULTS box just above the table.",IF(E158="","The mapcode service didn't return a mapcode for this point.",IF(AM158,"Latitude and longitude seemed to be the wrong way round, so they've been swapped. Please check.",IF(AND(AN158=0,AO158=0),"0, 0 is in the sea off West Africa. Please check this is the location you meant.",IF(W158,"Longitude came first, so the order has been switched.",IF(Z158=6,"Converted from degrees, minutes and seconds.",IF(Z158=4,"Converted from degrees and decimal minutes.","")))))))))</f>
        <v/>
      </c>
      <c r="N158" s="49">
        <f>IF(J158="","",MapcodeAPI&amp;"codes/"&amp;SUBSTITUTE(J158&amp;"",MID(1/2,2,1),".")&amp;","&amp;SUBSTITUTE(K158&amp;"",MID(1/2,2,1),"."))&amp;LEFT($B$13,0)</f>
        <v/>
      </c>
      <c r="O158" s="49">
        <f>IF(N158="","",IFERROR(_xlfn.WEBSERVICE(N158),IF(MapcodeAPIBackup="","NO CONNECTION",IFERROR(_xlfn.WEBSERVICE(MapcodeAPIBackup&amp;MID(N158,LEN(MapcodeAPI)+1,999)),"NO CONNECTION"))))</f>
        <v/>
      </c>
      <c r="P158" t="inlineStr">
        <is>
          <t xml:space="preserve"> </t>
        </is>
      </c>
      <c r="R158" s="50">
        <f>IFERROR(IF(AND(TRIM(B158&amp;"")="",TRIM(C158&amp;"")=""),"",TRIM(IF(ISNUMBER(B158),SUBSTITUTE(B158&amp;"",MID(1/2,2,1),"."),B158&amp;"")&amp;IF(TRIM(C158&amp;"")="",""," | "&amp;IF(ISNUMBER(C158),SUBSTITUTE(C158&amp;"",MID(1/2,2,1),"."),C158&amp;"")))),"(error value)")</f>
        <v/>
      </c>
      <c r="S158" s="50">
        <f>IF(R158="","","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"&amp;IFERROR(IF(AND(LEN(R158)-LEN(SUBSTITUTE(R158,"/",""))=1,ISNUMBER(FIND(" ",TRIM(LEFT(R158,FIND("/",R158)-1))))),LEFT(R158,FIND("/",R158)-1),R158),R158)&amp;" ")," "," "),"﻿"," "),"​"," "),"⁠"," ")," "," ")," "," "),CHAR(9)," "),CHAR(10)," "),CHAR(13)," "),"−","-"),"–","-"),"—","-"),"LATITUDE"," "),"LONGITUDE"," "),"COORDINATES"," "),"COORDS"," "),"NORTH"," N "),"SOUTH"," S "),"EAST"," E "),"WEST"," W "),"DEGREES"," "),"DEG"," "),"GPS"," "),"LONG"," "),"LNG"," "),"LON"," "),"LAT"," ")," AND "," "),"&amp;"," ")&amp;" ")</f>
        <v/>
      </c>
      <c r="T158" s="50">
        <f>IF(S158="","",IF(LEN(S158)-LEN(SUBSTITUTE(S158,".",""))&gt;0,SUBSTITUTE(S158,","," "),IF(LEN(S158)-LEN(SUBSTITUTE(S158,",",""))=3,SUBSTITUTE(SUBSTITUTE(S158,",",";",2),",","."),IF(LEN(S158)-LEN(SUBSTITUTE(S158,",",""))=2,SUBSTITUTE(S158,",","."),SUBSTITUTE(S158,","," ")))))</f>
        <v/>
      </c>
      <c r="U158" s="50">
        <f>IF(ISNUMBER(FIND("S",T158)),-1,IF(ISNUMBER(FIND("N",T158)),1,0))</f>
        <v/>
      </c>
      <c r="V158" s="50">
        <f>IF(ISNUMBER(FIND("W",T158)),-1,IF(ISNUMBER(FIND("E",T158)),1,0))</f>
        <v/>
      </c>
      <c r="W158" s="50">
        <f>AND(MIN(IFERROR(FIND("N",T158),999),IFERROR(FIND("S",T158),999))&lt;999,MIN(IFERROR(FIND("E",T158),999),IFERROR(FIND("W",T158),999))&lt;999,MIN(IFERROR(FIND("E",T158),999),IFERROR(FIND("W",T158),999))&lt;MIN(IFERROR(FIND("N",T158),999),IFERROR(FIND("S",T158),999)))</f>
        <v/>
      </c>
      <c r="X158" s="50">
        <f>IF(T158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158,"°"," "),"º"," "),"˚"," "),"'"," "),CHAR(34)," "),"′"," "),"’"," "),"‘"," "),"″"," "),"”"," "),"“"," "),"("," "),")"," "),"["," "),"]"," "),"{"," "),"}"," "),";"," "),"|"," "),"/"," "),"\"," "),":"," "),"="," "),"*"," "),","," "),"N"," "),"S"," "),"E"," "),"W"," "),"_"," ")))</f>
        <v/>
      </c>
      <c r="Y158" s="50">
        <f>IF(X158="","",SUBSTITUTE(SUBSTITUTE(SUBSTITUTE(SUBSTITUTE(SUBSTITUTE(SUBSTITUTE(SUBSTITUTE(SUBSTITUTE(SUBSTITUTE(SUBSTITUTE(SUBSTITUTE(SUBSTITUTE(SUBSTITUTE(X158,"0",""),"1",""),"2",""),"3",""),"4",""),"5",""),"6",""),"7",""),"8",""),"9",""),".",""),"-","")," ",""))</f>
        <v/>
      </c>
      <c r="Z158" s="50">
        <f>IF(X158="",0,LEN(X158)-LEN(SUBSTITUTE(X158," ",""))+1)</f>
        <v/>
      </c>
      <c r="AA158" s="50">
        <f>IF(Z158&lt;1,"",IFERROR(VALUE(SUBSTITUTE(TRIM(MID(SUBSTITUTE(X158," ",REPT(" ",60)),1,60)),".",MID(1/2,2,1))),""))</f>
        <v/>
      </c>
      <c r="AB158" s="50">
        <f>IF(Z158&lt;2,"",IFERROR(VALUE(SUBSTITUTE(TRIM(MID(SUBSTITUTE(X158," ",REPT(" ",60)),61,60)),".",MID(1/2,2,1))),""))</f>
        <v/>
      </c>
      <c r="AC158" s="50">
        <f>IF(Z158&lt;3,"",IFERROR(VALUE(SUBSTITUTE(TRIM(MID(SUBSTITUTE(X158," ",REPT(" ",60)),121,60)),".",MID(1/2,2,1))),""))</f>
        <v/>
      </c>
      <c r="AD158" s="50">
        <f>IF(Z158&lt;4,"",IFERROR(VALUE(SUBSTITUTE(TRIM(MID(SUBSTITUTE(X158," ",REPT(" ",60)),181,60)),".",MID(1/2,2,1))),""))</f>
        <v/>
      </c>
      <c r="AE158" s="50">
        <f>IF(Z158&lt;5,"",IFERROR(VALUE(SUBSTITUTE(TRIM(MID(SUBSTITUTE(X158," ",REPT(" ",60)),241,60)),".",MID(1/2,2,1))),""))</f>
        <v/>
      </c>
      <c r="AF158" s="50">
        <f>IF(Z158&lt;6,"",IFERROR(VALUE(SUBSTITUTE(TRIM(MID(SUBSTITUTE(X158," ",REPT(" ",60)),301,60)),".",MID(1/2,2,1))),""))</f>
        <v/>
      </c>
      <c r="AG158" s="50">
        <f>IFERROR(IF(Z158=2,AA158,IF(Z158=4,IF(AA158&lt;0,-1,1)*(ABS(AA158)+AB158/60),IF(Z158=6,IF(AA158&lt;0,-1,1)*(ABS(AA158)+AB158/60+AC158/3600),""))),"")</f>
        <v/>
      </c>
      <c r="AH158" s="50">
        <f>IFERROR(IF(Z158=2,AB158,IF(Z158=4,IF(AC158&lt;0,-1,1)*(ABS(AC158)+AD158/60),IF(Z158=6,IF(AD158&lt;0,-1,1)*(ABS(AD158)+AE158/60+AF158/3600),""))),"")</f>
        <v/>
      </c>
      <c r="AI158" s="50">
        <f>IF(W158,AH158,AG158)</f>
        <v/>
      </c>
      <c r="AJ158" s="50">
        <f>IF(W158,AG158,AH158)</f>
        <v/>
      </c>
      <c r="AK158" s="50">
        <f>IFERROR(IF(U158=0,AI158,U158*ABS(AI158)),"")</f>
        <v/>
      </c>
      <c r="AL158" s="50">
        <f>IFERROR(IF(V158=0,AJ158,V158*ABS(AJ158)),"")</f>
        <v/>
      </c>
      <c r="AM158" s="50">
        <f>IFERROR(AND(U158=0,V158=0,ABS(AK158)&gt;90,ABS(AK158)&lt;=180,ABS(AL158)&lt;=90),FALSE)</f>
        <v/>
      </c>
      <c r="AN158" s="50">
        <f>IF(AM158,AL158,AK158)</f>
        <v/>
      </c>
      <c r="AO158" s="50">
        <f>IF(AM158,AK158,AL158)</f>
        <v/>
      </c>
      <c r="AP158" s="50">
        <f>IF(R158="","",IF(Y158&lt;&gt;"","Contains words or symbols that aren't part of a coordinate.",IF(NOT(OR(Z158=2,Z158=4,Z158=6)),"Couldn't find a latitude and a longitude ("&amp;Z158&amp;IF(Z158=1," number"," numbers")&amp;" found).",IF(COUNT(AA158:AF158)&lt;&gt;Z158,"Some of the numbers couldn't be read.",IF(OR(AND(Z158=4,OR(AB158&lt;0,AB158&gt;=60,AD158&lt;0,AD158&gt;=60)),AND(Z158=6,OR(AB158&lt;0,AB158&gt;=60,AC158&lt;0,AC158&gt;=60,AE158&lt;0,AE158&gt;=60,AF158&lt;0,AF158&gt;=60))),"Minutes and seconds must be between 0 and 60.",IF(OR(ABS(AN158)&gt;90,ABS(AO158)&gt;180),"Out of range: latitude must be between -90 and 90, and longitude between -180 and 180.",""))))))</f>
        <v/>
      </c>
    </row>
    <row r="159">
      <c r="B159" s="44" t="n"/>
      <c r="C159" s="44" t="n"/>
      <c r="D159" s="45">
        <f>IF(R159="","",IF(AP159&lt;&gt;"","NOT VALID GPS COORDINATES",IF(O159="NO CONNECTION","NO CONNECTION",IF(E159="","NOT FOUND",IF(OR(AM159,AND(AN159=0,AO159=0)),"CONVERTED – PLEASE CHECK","CONVERTED")))))</f>
        <v/>
      </c>
      <c r="E159" s="45">
        <f>IF(OR(O159="",O159="NO CONNECTION"),"",IFERROR(_xlfn.FILTERXML(O159,"//local/territory")&amp;" "&amp;_xlfn.FILTERXML(O159,"//local/mapcode"),IFERROR(_xlfn.FILTERXML(O159,"//international/mapcode"),"")))</f>
        <v/>
      </c>
      <c r="F159" s="46">
        <f>IF(E159="","",IFERROR(_xlfn.FILTERXML(O159,"//local/territory"),""))</f>
        <v/>
      </c>
      <c r="G159" s="46">
        <f>IF(E159="","",IFERROR(_xlfn.FILTERXML(O159,"//local/mapcode"),""))</f>
        <v/>
      </c>
      <c r="H159" s="46">
        <f>IF(E159="","",IFERROR(_xlfn.FILTERXML(O159,"//international/mapcode"),""))</f>
        <v/>
      </c>
      <c r="I159" s="46">
        <f>IF(E159="","",IFERROR(HYPERLINK("https://www.mymapcodes.com/go/?t="&amp;IF(G159&lt;&gt;"",F159,"AAA")&amp;"&amp;ma="&amp;LEFT(IF(G159&lt;&gt;"",G159,H159),FIND(".",IF(G159&lt;&gt;"",G159,H159))-1)&amp;"&amp;mb="&amp;MID(IF(G159&lt;&gt;"",G159,H159),FIND(".",IF(G159&lt;&gt;"",G159,H159))+1,99),"Open on MyMapcodes →"),""))</f>
        <v/>
      </c>
      <c r="J159" s="47">
        <f>IF(OR(R159="",AP159&lt;&gt;""),"",ROUND(AN159,6))</f>
        <v/>
      </c>
      <c r="K159" s="47">
        <f>IF(OR(R159="",AP159&lt;&gt;""),"",ROUND(AO159,6))</f>
        <v/>
      </c>
      <c r="L159" s="48">
        <f>IF(R159="","",IF(AP159&lt;&gt;"",AP159,IF(O159="NO CONNECTION","Excel couldn't reach the mapcode service. Click the REFRESH RESULTS box just above the table.",IF(E159="","The mapcode service didn't return a mapcode for this point.",IF(AM159,"Latitude and longitude seemed to be the wrong way round, so they've been swapped. Please check.",IF(AND(AN159=0,AO159=0),"0, 0 is in the sea off West Africa. Please check this is the location you meant.",IF(W159,"Longitude came first, so the order has been switched.",IF(Z159=6,"Converted from degrees, minutes and seconds.",IF(Z159=4,"Converted from degrees and decimal minutes.","")))))))))</f>
        <v/>
      </c>
      <c r="N159" s="49">
        <f>IF(J159="","",MapcodeAPI&amp;"codes/"&amp;SUBSTITUTE(J159&amp;"",MID(1/2,2,1),".")&amp;","&amp;SUBSTITUTE(K159&amp;"",MID(1/2,2,1),"."))&amp;LEFT($B$13,0)</f>
        <v/>
      </c>
      <c r="O159" s="49">
        <f>IF(N159="","",IFERROR(_xlfn.WEBSERVICE(N159),IF(MapcodeAPIBackup="","NO CONNECTION",IFERROR(_xlfn.WEBSERVICE(MapcodeAPIBackup&amp;MID(N159,LEN(MapcodeAPI)+1,999)),"NO CONNECTION"))))</f>
        <v/>
      </c>
      <c r="P159" t="inlineStr">
        <is>
          <t xml:space="preserve"> </t>
        </is>
      </c>
      <c r="R159" s="50">
        <f>IFERROR(IF(AND(TRIM(B159&amp;"")="",TRIM(C159&amp;"")=""),"",TRIM(IF(ISNUMBER(B159),SUBSTITUTE(B159&amp;"",MID(1/2,2,1),"."),B159&amp;"")&amp;IF(TRIM(C159&amp;"")="",""," | "&amp;IF(ISNUMBER(C159),SUBSTITUTE(C159&amp;"",MID(1/2,2,1),"."),C159&amp;"")))),"(error value)")</f>
        <v/>
      </c>
      <c r="S159" s="50">
        <f>IF(R159="","","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"&amp;IFERROR(IF(AND(LEN(R159)-LEN(SUBSTITUTE(R159,"/",""))=1,ISNUMBER(FIND(" ",TRIM(LEFT(R159,FIND("/",R159)-1))))),LEFT(R159,FIND("/",R159)-1),R159),R159)&amp;" ")," "," "),"﻿"," "),"​"," "),"⁠"," ")," "," ")," "," "),CHAR(9)," "),CHAR(10)," "),CHAR(13)," "),"−","-"),"–","-"),"—","-"),"LATITUDE"," "),"LONGITUDE"," "),"COORDINATES"," "),"COORDS"," "),"NORTH"," N "),"SOUTH"," S "),"EAST"," E "),"WEST"," W "),"DEGREES"," "),"DEG"," "),"GPS"," "),"LONG"," "),"LNG"," "),"LON"," "),"LAT"," ")," AND "," "),"&amp;"," ")&amp;" ")</f>
        <v/>
      </c>
      <c r="T159" s="50">
        <f>IF(S159="","",IF(LEN(S159)-LEN(SUBSTITUTE(S159,".",""))&gt;0,SUBSTITUTE(S159,","," "),IF(LEN(S159)-LEN(SUBSTITUTE(S159,",",""))=3,SUBSTITUTE(SUBSTITUTE(S159,",",";",2),",","."),IF(LEN(S159)-LEN(SUBSTITUTE(S159,",",""))=2,SUBSTITUTE(S159,",","."),SUBSTITUTE(S159,","," ")))))</f>
        <v/>
      </c>
      <c r="U159" s="50">
        <f>IF(ISNUMBER(FIND("S",T159)),-1,IF(ISNUMBER(FIND("N",T159)),1,0))</f>
        <v/>
      </c>
      <c r="V159" s="50">
        <f>IF(ISNUMBER(FIND("W",T159)),-1,IF(ISNUMBER(FIND("E",T159)),1,0))</f>
        <v/>
      </c>
      <c r="W159" s="50">
        <f>AND(MIN(IFERROR(FIND("N",T159),999),IFERROR(FIND("S",T159),999))&lt;999,MIN(IFERROR(FIND("E",T159),999),IFERROR(FIND("W",T159),999))&lt;999,MIN(IFERROR(FIND("E",T159),999),IFERROR(FIND("W",T159),999))&lt;MIN(IFERROR(FIND("N",T159),999),IFERROR(FIND("S",T159),999)))</f>
        <v/>
      </c>
      <c r="X159" s="50">
        <f>IF(T159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159,"°"," "),"º"," "),"˚"," "),"'"," "),CHAR(34)," "),"′"," "),"’"," "),"‘"," "),"″"," "),"”"," "),"“"," "),"("," "),")"," "),"["," "),"]"," "),"{"," "),"}"," "),";"," "),"|"," "),"/"," "),"\"," "),":"," "),"="," "),"*"," "),","," "),"N"," "),"S"," "),"E"," "),"W"," "),"_"," ")))</f>
        <v/>
      </c>
      <c r="Y159" s="50">
        <f>IF(X159="","",SUBSTITUTE(SUBSTITUTE(SUBSTITUTE(SUBSTITUTE(SUBSTITUTE(SUBSTITUTE(SUBSTITUTE(SUBSTITUTE(SUBSTITUTE(SUBSTITUTE(SUBSTITUTE(SUBSTITUTE(SUBSTITUTE(X159,"0",""),"1",""),"2",""),"3",""),"4",""),"5",""),"6",""),"7",""),"8",""),"9",""),".",""),"-","")," ",""))</f>
        <v/>
      </c>
      <c r="Z159" s="50">
        <f>IF(X159="",0,LEN(X159)-LEN(SUBSTITUTE(X159," ",""))+1)</f>
        <v/>
      </c>
      <c r="AA159" s="50">
        <f>IF(Z159&lt;1,"",IFERROR(VALUE(SUBSTITUTE(TRIM(MID(SUBSTITUTE(X159," ",REPT(" ",60)),1,60)),".",MID(1/2,2,1))),""))</f>
        <v/>
      </c>
      <c r="AB159" s="50">
        <f>IF(Z159&lt;2,"",IFERROR(VALUE(SUBSTITUTE(TRIM(MID(SUBSTITUTE(X159," ",REPT(" ",60)),61,60)),".",MID(1/2,2,1))),""))</f>
        <v/>
      </c>
      <c r="AC159" s="50">
        <f>IF(Z159&lt;3,"",IFERROR(VALUE(SUBSTITUTE(TRIM(MID(SUBSTITUTE(X159," ",REPT(" ",60)),121,60)),".",MID(1/2,2,1))),""))</f>
        <v/>
      </c>
      <c r="AD159" s="50">
        <f>IF(Z159&lt;4,"",IFERROR(VALUE(SUBSTITUTE(TRIM(MID(SUBSTITUTE(X159," ",REPT(" ",60)),181,60)),".",MID(1/2,2,1))),""))</f>
        <v/>
      </c>
      <c r="AE159" s="50">
        <f>IF(Z159&lt;5,"",IFERROR(VALUE(SUBSTITUTE(TRIM(MID(SUBSTITUTE(X159," ",REPT(" ",60)),241,60)),".",MID(1/2,2,1))),""))</f>
        <v/>
      </c>
      <c r="AF159" s="50">
        <f>IF(Z159&lt;6,"",IFERROR(VALUE(SUBSTITUTE(TRIM(MID(SUBSTITUTE(X159," ",REPT(" ",60)),301,60)),".",MID(1/2,2,1))),""))</f>
        <v/>
      </c>
      <c r="AG159" s="50">
        <f>IFERROR(IF(Z159=2,AA159,IF(Z159=4,IF(AA159&lt;0,-1,1)*(ABS(AA159)+AB159/60),IF(Z159=6,IF(AA159&lt;0,-1,1)*(ABS(AA159)+AB159/60+AC159/3600),""))),"")</f>
        <v/>
      </c>
      <c r="AH159" s="50">
        <f>IFERROR(IF(Z159=2,AB159,IF(Z159=4,IF(AC159&lt;0,-1,1)*(ABS(AC159)+AD159/60),IF(Z159=6,IF(AD159&lt;0,-1,1)*(ABS(AD159)+AE159/60+AF159/3600),""))),"")</f>
        <v/>
      </c>
      <c r="AI159" s="50">
        <f>IF(W159,AH159,AG159)</f>
        <v/>
      </c>
      <c r="AJ159" s="50">
        <f>IF(W159,AG159,AH159)</f>
        <v/>
      </c>
      <c r="AK159" s="50">
        <f>IFERROR(IF(U159=0,AI159,U159*ABS(AI159)),"")</f>
        <v/>
      </c>
      <c r="AL159" s="50">
        <f>IFERROR(IF(V159=0,AJ159,V159*ABS(AJ159)),"")</f>
        <v/>
      </c>
      <c r="AM159" s="50">
        <f>IFERROR(AND(U159=0,V159=0,ABS(AK159)&gt;90,ABS(AK159)&lt;=180,ABS(AL159)&lt;=90),FALSE)</f>
        <v/>
      </c>
      <c r="AN159" s="50">
        <f>IF(AM159,AL159,AK159)</f>
        <v/>
      </c>
      <c r="AO159" s="50">
        <f>IF(AM159,AK159,AL159)</f>
        <v/>
      </c>
      <c r="AP159" s="50">
        <f>IF(R159="","",IF(Y159&lt;&gt;"","Contains words or symbols that aren't part of a coordinate.",IF(NOT(OR(Z159=2,Z159=4,Z159=6)),"Couldn't find a latitude and a longitude ("&amp;Z159&amp;IF(Z159=1," number"," numbers")&amp;" found).",IF(COUNT(AA159:AF159)&lt;&gt;Z159,"Some of the numbers couldn't be read.",IF(OR(AND(Z159=4,OR(AB159&lt;0,AB159&gt;=60,AD159&lt;0,AD159&gt;=60)),AND(Z159=6,OR(AB159&lt;0,AB159&gt;=60,AC159&lt;0,AC159&gt;=60,AE159&lt;0,AE159&gt;=60,AF159&lt;0,AF159&gt;=60))),"Minutes and seconds must be between 0 and 60.",IF(OR(ABS(AN159)&gt;90,ABS(AO159)&gt;180),"Out of range: latitude must be between -90 and 90, and longitude between -180 and 180.",""))))))</f>
        <v/>
      </c>
    </row>
    <row r="160">
      <c r="B160" s="44" t="n"/>
      <c r="C160" s="44" t="n"/>
      <c r="D160" s="45">
        <f>IF(R160="","",IF(AP160&lt;&gt;"","NOT VALID GPS COORDINATES",IF(O160="NO CONNECTION","NO CONNECTION",IF(E160="","NOT FOUND",IF(OR(AM160,AND(AN160=0,AO160=0)),"CONVERTED – PLEASE CHECK","CONVERTED")))))</f>
        <v/>
      </c>
      <c r="E160" s="45">
        <f>IF(OR(O160="",O160="NO CONNECTION"),"",IFERROR(_xlfn.FILTERXML(O160,"//local/territory")&amp;" "&amp;_xlfn.FILTERXML(O160,"//local/mapcode"),IFERROR(_xlfn.FILTERXML(O160,"//international/mapcode"),"")))</f>
        <v/>
      </c>
      <c r="F160" s="46">
        <f>IF(E160="","",IFERROR(_xlfn.FILTERXML(O160,"//local/territory"),""))</f>
        <v/>
      </c>
      <c r="G160" s="46">
        <f>IF(E160="","",IFERROR(_xlfn.FILTERXML(O160,"//local/mapcode"),""))</f>
        <v/>
      </c>
      <c r="H160" s="46">
        <f>IF(E160="","",IFERROR(_xlfn.FILTERXML(O160,"//international/mapcode"),""))</f>
        <v/>
      </c>
      <c r="I160" s="46">
        <f>IF(E160="","",IFERROR(HYPERLINK("https://www.mymapcodes.com/go/?t="&amp;IF(G160&lt;&gt;"",F160,"AAA")&amp;"&amp;ma="&amp;LEFT(IF(G160&lt;&gt;"",G160,H160),FIND(".",IF(G160&lt;&gt;"",G160,H160))-1)&amp;"&amp;mb="&amp;MID(IF(G160&lt;&gt;"",G160,H160),FIND(".",IF(G160&lt;&gt;"",G160,H160))+1,99),"Open on MyMapcodes →"),""))</f>
        <v/>
      </c>
      <c r="J160" s="47">
        <f>IF(OR(R160="",AP160&lt;&gt;""),"",ROUND(AN160,6))</f>
        <v/>
      </c>
      <c r="K160" s="47">
        <f>IF(OR(R160="",AP160&lt;&gt;""),"",ROUND(AO160,6))</f>
        <v/>
      </c>
      <c r="L160" s="48">
        <f>IF(R160="","",IF(AP160&lt;&gt;"",AP160,IF(O160="NO CONNECTION","Excel couldn't reach the mapcode service. Click the REFRESH RESULTS box just above the table.",IF(E160="","The mapcode service didn't return a mapcode for this point.",IF(AM160,"Latitude and longitude seemed to be the wrong way round, so they've been swapped. Please check.",IF(AND(AN160=0,AO160=0),"0, 0 is in the sea off West Africa. Please check this is the location you meant.",IF(W160,"Longitude came first, so the order has been switched.",IF(Z160=6,"Converted from degrees, minutes and seconds.",IF(Z160=4,"Converted from degrees and decimal minutes.","")))))))))</f>
        <v/>
      </c>
      <c r="N160" s="49">
        <f>IF(J160="","",MapcodeAPI&amp;"codes/"&amp;SUBSTITUTE(J160&amp;"",MID(1/2,2,1),".")&amp;","&amp;SUBSTITUTE(K160&amp;"",MID(1/2,2,1),"."))&amp;LEFT($B$13,0)</f>
        <v/>
      </c>
      <c r="O160" s="49">
        <f>IF(N160="","",IFERROR(_xlfn.WEBSERVICE(N160),IF(MapcodeAPIBackup="","NO CONNECTION",IFERROR(_xlfn.WEBSERVICE(MapcodeAPIBackup&amp;MID(N160,LEN(MapcodeAPI)+1,999)),"NO CONNECTION"))))</f>
        <v/>
      </c>
      <c r="P160" t="inlineStr">
        <is>
          <t xml:space="preserve"> </t>
        </is>
      </c>
      <c r="R160" s="50">
        <f>IFERROR(IF(AND(TRIM(B160&amp;"")="",TRIM(C160&amp;"")=""),"",TRIM(IF(ISNUMBER(B160),SUBSTITUTE(B160&amp;"",MID(1/2,2,1),"."),B160&amp;"")&amp;IF(TRIM(C160&amp;"")="",""," | "&amp;IF(ISNUMBER(C160),SUBSTITUTE(C160&amp;"",MID(1/2,2,1),"."),C160&amp;"")))),"(error value)")</f>
        <v/>
      </c>
      <c r="S160" s="50">
        <f>IF(R160="","","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"&amp;IFERROR(IF(AND(LEN(R160)-LEN(SUBSTITUTE(R160,"/",""))=1,ISNUMBER(FIND(" ",TRIM(LEFT(R160,FIND("/",R160)-1))))),LEFT(R160,FIND("/",R160)-1),R160),R160)&amp;" ")," "," "),"﻿"," "),"​"," "),"⁠"," ")," "," ")," "," "),CHAR(9)," "),CHAR(10)," "),CHAR(13)," "),"−","-"),"–","-"),"—","-"),"LATITUDE"," "),"LONGITUDE"," "),"COORDINATES"," "),"COORDS"," "),"NORTH"," N "),"SOUTH"," S "),"EAST"," E "),"WEST"," W "),"DEGREES"," "),"DEG"," "),"GPS"," "),"LONG"," "),"LNG"," "),"LON"," "),"LAT"," ")," AND "," "),"&amp;"," ")&amp;" ")</f>
        <v/>
      </c>
      <c r="T160" s="50">
        <f>IF(S160="","",IF(LEN(S160)-LEN(SUBSTITUTE(S160,".",""))&gt;0,SUBSTITUTE(S160,","," "),IF(LEN(S160)-LEN(SUBSTITUTE(S160,",",""))=3,SUBSTITUTE(SUBSTITUTE(S160,",",";",2),",","."),IF(LEN(S160)-LEN(SUBSTITUTE(S160,",",""))=2,SUBSTITUTE(S160,",","."),SUBSTITUTE(S160,","," ")))))</f>
        <v/>
      </c>
      <c r="U160" s="50">
        <f>IF(ISNUMBER(FIND("S",T160)),-1,IF(ISNUMBER(FIND("N",T160)),1,0))</f>
        <v/>
      </c>
      <c r="V160" s="50">
        <f>IF(ISNUMBER(FIND("W",T160)),-1,IF(ISNUMBER(FIND("E",T160)),1,0))</f>
        <v/>
      </c>
      <c r="W160" s="50">
        <f>AND(MIN(IFERROR(FIND("N",T160),999),IFERROR(FIND("S",T160),999))&lt;999,MIN(IFERROR(FIND("E",T160),999),IFERROR(FIND("W",T160),999))&lt;999,MIN(IFERROR(FIND("E",T160),999),IFERROR(FIND("W",T160),999))&lt;MIN(IFERROR(FIND("N",T160),999),IFERROR(FIND("S",T160),999)))</f>
        <v/>
      </c>
      <c r="X160" s="50">
        <f>IF(T160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160,"°"," "),"º"," "),"˚"," "),"'"," "),CHAR(34)," "),"′"," "),"’"," "),"‘"," "),"″"," "),"”"," "),"“"," "),"("," "),")"," "),"["," "),"]"," "),"{"," "),"}"," "),";"," "),"|"," "),"/"," "),"\"," "),":"," "),"="," "),"*"," "),","," "),"N"," "),"S"," "),"E"," "),"W"," "),"_"," ")))</f>
        <v/>
      </c>
      <c r="Y160" s="50">
        <f>IF(X160="","",SUBSTITUTE(SUBSTITUTE(SUBSTITUTE(SUBSTITUTE(SUBSTITUTE(SUBSTITUTE(SUBSTITUTE(SUBSTITUTE(SUBSTITUTE(SUBSTITUTE(SUBSTITUTE(SUBSTITUTE(SUBSTITUTE(X160,"0",""),"1",""),"2",""),"3",""),"4",""),"5",""),"6",""),"7",""),"8",""),"9",""),".",""),"-","")," ",""))</f>
        <v/>
      </c>
      <c r="Z160" s="50">
        <f>IF(X160="",0,LEN(X160)-LEN(SUBSTITUTE(X160," ",""))+1)</f>
        <v/>
      </c>
      <c r="AA160" s="50">
        <f>IF(Z160&lt;1,"",IFERROR(VALUE(SUBSTITUTE(TRIM(MID(SUBSTITUTE(X160," ",REPT(" ",60)),1,60)),".",MID(1/2,2,1))),""))</f>
        <v/>
      </c>
      <c r="AB160" s="50">
        <f>IF(Z160&lt;2,"",IFERROR(VALUE(SUBSTITUTE(TRIM(MID(SUBSTITUTE(X160," ",REPT(" ",60)),61,60)),".",MID(1/2,2,1))),""))</f>
        <v/>
      </c>
      <c r="AC160" s="50">
        <f>IF(Z160&lt;3,"",IFERROR(VALUE(SUBSTITUTE(TRIM(MID(SUBSTITUTE(X160," ",REPT(" ",60)),121,60)),".",MID(1/2,2,1))),""))</f>
        <v/>
      </c>
      <c r="AD160" s="50">
        <f>IF(Z160&lt;4,"",IFERROR(VALUE(SUBSTITUTE(TRIM(MID(SUBSTITUTE(X160," ",REPT(" ",60)),181,60)),".",MID(1/2,2,1))),""))</f>
        <v/>
      </c>
      <c r="AE160" s="50">
        <f>IF(Z160&lt;5,"",IFERROR(VALUE(SUBSTITUTE(TRIM(MID(SUBSTITUTE(X160," ",REPT(" ",60)),241,60)),".",MID(1/2,2,1))),""))</f>
        <v/>
      </c>
      <c r="AF160" s="50">
        <f>IF(Z160&lt;6,"",IFERROR(VALUE(SUBSTITUTE(TRIM(MID(SUBSTITUTE(X160," ",REPT(" ",60)),301,60)),".",MID(1/2,2,1))),""))</f>
        <v/>
      </c>
      <c r="AG160" s="50">
        <f>IFERROR(IF(Z160=2,AA160,IF(Z160=4,IF(AA160&lt;0,-1,1)*(ABS(AA160)+AB160/60),IF(Z160=6,IF(AA160&lt;0,-1,1)*(ABS(AA160)+AB160/60+AC160/3600),""))),"")</f>
        <v/>
      </c>
      <c r="AH160" s="50">
        <f>IFERROR(IF(Z160=2,AB160,IF(Z160=4,IF(AC160&lt;0,-1,1)*(ABS(AC160)+AD160/60),IF(Z160=6,IF(AD160&lt;0,-1,1)*(ABS(AD160)+AE160/60+AF160/3600),""))),"")</f>
        <v/>
      </c>
      <c r="AI160" s="50">
        <f>IF(W160,AH160,AG160)</f>
        <v/>
      </c>
      <c r="AJ160" s="50">
        <f>IF(W160,AG160,AH160)</f>
        <v/>
      </c>
      <c r="AK160" s="50">
        <f>IFERROR(IF(U160=0,AI160,U160*ABS(AI160)),"")</f>
        <v/>
      </c>
      <c r="AL160" s="50">
        <f>IFERROR(IF(V160=0,AJ160,V160*ABS(AJ160)),"")</f>
        <v/>
      </c>
      <c r="AM160" s="50">
        <f>IFERROR(AND(U160=0,V160=0,ABS(AK160)&gt;90,ABS(AK160)&lt;=180,ABS(AL160)&lt;=90),FALSE)</f>
        <v/>
      </c>
      <c r="AN160" s="50">
        <f>IF(AM160,AL160,AK160)</f>
        <v/>
      </c>
      <c r="AO160" s="50">
        <f>IF(AM160,AK160,AL160)</f>
        <v/>
      </c>
      <c r="AP160" s="50">
        <f>IF(R160="","",IF(Y160&lt;&gt;"","Contains words or symbols that aren't part of a coordinate.",IF(NOT(OR(Z160=2,Z160=4,Z160=6)),"Couldn't find a latitude and a longitude ("&amp;Z160&amp;IF(Z160=1," number"," numbers")&amp;" found).",IF(COUNT(AA160:AF160)&lt;&gt;Z160,"Some of the numbers couldn't be read.",IF(OR(AND(Z160=4,OR(AB160&lt;0,AB160&gt;=60,AD160&lt;0,AD160&gt;=60)),AND(Z160=6,OR(AB160&lt;0,AB160&gt;=60,AC160&lt;0,AC160&gt;=60,AE160&lt;0,AE160&gt;=60,AF160&lt;0,AF160&gt;=60))),"Minutes and seconds must be between 0 and 60.",IF(OR(ABS(AN160)&gt;90,ABS(AO160)&gt;180),"Out of range: latitude must be between -90 and 90, and longitude between -180 and 180.",""))))))</f>
        <v/>
      </c>
    </row>
    <row r="161">
      <c r="B161" s="44" t="n"/>
      <c r="C161" s="44" t="n"/>
      <c r="D161" s="45">
        <f>IF(R161="","",IF(AP161&lt;&gt;"","NOT VALID GPS COORDINATES",IF(O161="NO CONNECTION","NO CONNECTION",IF(E161="","NOT FOUND",IF(OR(AM161,AND(AN161=0,AO161=0)),"CONVERTED – PLEASE CHECK","CONVERTED")))))</f>
        <v/>
      </c>
      <c r="E161" s="45">
        <f>IF(OR(O161="",O161="NO CONNECTION"),"",IFERROR(_xlfn.FILTERXML(O161,"//local/territory")&amp;" "&amp;_xlfn.FILTERXML(O161,"//local/mapcode"),IFERROR(_xlfn.FILTERXML(O161,"//international/mapcode"),"")))</f>
        <v/>
      </c>
      <c r="F161" s="46">
        <f>IF(E161="","",IFERROR(_xlfn.FILTERXML(O161,"//local/territory"),""))</f>
        <v/>
      </c>
      <c r="G161" s="46">
        <f>IF(E161="","",IFERROR(_xlfn.FILTERXML(O161,"//local/mapcode"),""))</f>
        <v/>
      </c>
      <c r="H161" s="46">
        <f>IF(E161="","",IFERROR(_xlfn.FILTERXML(O161,"//international/mapcode"),""))</f>
        <v/>
      </c>
      <c r="I161" s="46">
        <f>IF(E161="","",IFERROR(HYPERLINK("https://www.mymapcodes.com/go/?t="&amp;IF(G161&lt;&gt;"",F161,"AAA")&amp;"&amp;ma="&amp;LEFT(IF(G161&lt;&gt;"",G161,H161),FIND(".",IF(G161&lt;&gt;"",G161,H161))-1)&amp;"&amp;mb="&amp;MID(IF(G161&lt;&gt;"",G161,H161),FIND(".",IF(G161&lt;&gt;"",G161,H161))+1,99),"Open on MyMapcodes →"),""))</f>
        <v/>
      </c>
      <c r="J161" s="47">
        <f>IF(OR(R161="",AP161&lt;&gt;""),"",ROUND(AN161,6))</f>
        <v/>
      </c>
      <c r="K161" s="47">
        <f>IF(OR(R161="",AP161&lt;&gt;""),"",ROUND(AO161,6))</f>
        <v/>
      </c>
      <c r="L161" s="48">
        <f>IF(R161="","",IF(AP161&lt;&gt;"",AP161,IF(O161="NO CONNECTION","Excel couldn't reach the mapcode service. Click the REFRESH RESULTS box just above the table.",IF(E161="","The mapcode service didn't return a mapcode for this point.",IF(AM161,"Latitude and longitude seemed to be the wrong way round, so they've been swapped. Please check.",IF(AND(AN161=0,AO161=0),"0, 0 is in the sea off West Africa. Please check this is the location you meant.",IF(W161,"Longitude came first, so the order has been switched.",IF(Z161=6,"Converted from degrees, minutes and seconds.",IF(Z161=4,"Converted from degrees and decimal minutes.","")))))))))</f>
        <v/>
      </c>
      <c r="N161" s="49">
        <f>IF(J161="","",MapcodeAPI&amp;"codes/"&amp;SUBSTITUTE(J161&amp;"",MID(1/2,2,1),".")&amp;","&amp;SUBSTITUTE(K161&amp;"",MID(1/2,2,1),"."))&amp;LEFT($B$13,0)</f>
        <v/>
      </c>
      <c r="O161" s="49">
        <f>IF(N161="","",IFERROR(_xlfn.WEBSERVICE(N161),IF(MapcodeAPIBackup="","NO CONNECTION",IFERROR(_xlfn.WEBSERVICE(MapcodeAPIBackup&amp;MID(N161,LEN(MapcodeAPI)+1,999)),"NO CONNECTION"))))</f>
        <v/>
      </c>
      <c r="P161" t="inlineStr">
        <is>
          <t xml:space="preserve"> </t>
        </is>
      </c>
      <c r="R161" s="50">
        <f>IFERROR(IF(AND(TRIM(B161&amp;"")="",TRIM(C161&amp;"")=""),"",TRIM(IF(ISNUMBER(B161),SUBSTITUTE(B161&amp;"",MID(1/2,2,1),"."),B161&amp;"")&amp;IF(TRIM(C161&amp;"")="",""," | "&amp;IF(ISNUMBER(C161),SUBSTITUTE(C161&amp;"",MID(1/2,2,1),"."),C161&amp;"")))),"(error value)")</f>
        <v/>
      </c>
      <c r="S161" s="50">
        <f>IF(R161="","","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"&amp;IFERROR(IF(AND(LEN(R161)-LEN(SUBSTITUTE(R161,"/",""))=1,ISNUMBER(FIND(" ",TRIM(LEFT(R161,FIND("/",R161)-1))))),LEFT(R161,FIND("/",R161)-1),R161),R161)&amp;" ")," "," "),"﻿"," "),"​"," "),"⁠"," ")," "," ")," "," "),CHAR(9)," "),CHAR(10)," "),CHAR(13)," "),"−","-"),"–","-"),"—","-"),"LATITUDE"," "),"LONGITUDE"," "),"COORDINATES"," "),"COORDS"," "),"NORTH"," N "),"SOUTH"," S "),"EAST"," E "),"WEST"," W "),"DEGREES"," "),"DEG"," "),"GPS"," "),"LONG"," "),"LNG"," "),"LON"," "),"LAT"," ")," AND "," "),"&amp;"," ")&amp;" ")</f>
        <v/>
      </c>
      <c r="T161" s="50">
        <f>IF(S161="","",IF(LEN(S161)-LEN(SUBSTITUTE(S161,".",""))&gt;0,SUBSTITUTE(S161,","," "),IF(LEN(S161)-LEN(SUBSTITUTE(S161,",",""))=3,SUBSTITUTE(SUBSTITUTE(S161,",",";",2),",","."),IF(LEN(S161)-LEN(SUBSTITUTE(S161,",",""))=2,SUBSTITUTE(S161,",","."),SUBSTITUTE(S161,","," ")))))</f>
        <v/>
      </c>
      <c r="U161" s="50">
        <f>IF(ISNUMBER(FIND("S",T161)),-1,IF(ISNUMBER(FIND("N",T161)),1,0))</f>
        <v/>
      </c>
      <c r="V161" s="50">
        <f>IF(ISNUMBER(FIND("W",T161)),-1,IF(ISNUMBER(FIND("E",T161)),1,0))</f>
        <v/>
      </c>
      <c r="W161" s="50">
        <f>AND(MIN(IFERROR(FIND("N",T161),999),IFERROR(FIND("S",T161),999))&lt;999,MIN(IFERROR(FIND("E",T161),999),IFERROR(FIND("W",T161),999))&lt;999,MIN(IFERROR(FIND("E",T161),999),IFERROR(FIND("W",T161),999))&lt;MIN(IFERROR(FIND("N",T161),999),IFERROR(FIND("S",T161),999)))</f>
        <v/>
      </c>
      <c r="X161" s="50">
        <f>IF(T161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161,"°"," "),"º"," "),"˚"," "),"'"," "),CHAR(34)," "),"′"," "),"’"," "),"‘"," "),"″"," "),"”"," "),"“"," "),"("," "),")"," "),"["," "),"]"," "),"{"," "),"}"," "),";"," "),"|"," "),"/"," "),"\"," "),":"," "),"="," "),"*"," "),","," "),"N"," "),"S"," "),"E"," "),"W"," "),"_"," ")))</f>
        <v/>
      </c>
      <c r="Y161" s="50">
        <f>IF(X161="","",SUBSTITUTE(SUBSTITUTE(SUBSTITUTE(SUBSTITUTE(SUBSTITUTE(SUBSTITUTE(SUBSTITUTE(SUBSTITUTE(SUBSTITUTE(SUBSTITUTE(SUBSTITUTE(SUBSTITUTE(SUBSTITUTE(X161,"0",""),"1",""),"2",""),"3",""),"4",""),"5",""),"6",""),"7",""),"8",""),"9",""),".",""),"-","")," ",""))</f>
        <v/>
      </c>
      <c r="Z161" s="50">
        <f>IF(X161="",0,LEN(X161)-LEN(SUBSTITUTE(X161," ",""))+1)</f>
        <v/>
      </c>
      <c r="AA161" s="50">
        <f>IF(Z161&lt;1,"",IFERROR(VALUE(SUBSTITUTE(TRIM(MID(SUBSTITUTE(X161," ",REPT(" ",60)),1,60)),".",MID(1/2,2,1))),""))</f>
        <v/>
      </c>
      <c r="AB161" s="50">
        <f>IF(Z161&lt;2,"",IFERROR(VALUE(SUBSTITUTE(TRIM(MID(SUBSTITUTE(X161," ",REPT(" ",60)),61,60)),".",MID(1/2,2,1))),""))</f>
        <v/>
      </c>
      <c r="AC161" s="50">
        <f>IF(Z161&lt;3,"",IFERROR(VALUE(SUBSTITUTE(TRIM(MID(SUBSTITUTE(X161," ",REPT(" ",60)),121,60)),".",MID(1/2,2,1))),""))</f>
        <v/>
      </c>
      <c r="AD161" s="50">
        <f>IF(Z161&lt;4,"",IFERROR(VALUE(SUBSTITUTE(TRIM(MID(SUBSTITUTE(X161," ",REPT(" ",60)),181,60)),".",MID(1/2,2,1))),""))</f>
        <v/>
      </c>
      <c r="AE161" s="50">
        <f>IF(Z161&lt;5,"",IFERROR(VALUE(SUBSTITUTE(TRIM(MID(SUBSTITUTE(X161," ",REPT(" ",60)),241,60)),".",MID(1/2,2,1))),""))</f>
        <v/>
      </c>
      <c r="AF161" s="50">
        <f>IF(Z161&lt;6,"",IFERROR(VALUE(SUBSTITUTE(TRIM(MID(SUBSTITUTE(X161," ",REPT(" ",60)),301,60)),".",MID(1/2,2,1))),""))</f>
        <v/>
      </c>
      <c r="AG161" s="50">
        <f>IFERROR(IF(Z161=2,AA161,IF(Z161=4,IF(AA161&lt;0,-1,1)*(ABS(AA161)+AB161/60),IF(Z161=6,IF(AA161&lt;0,-1,1)*(ABS(AA161)+AB161/60+AC161/3600),""))),"")</f>
        <v/>
      </c>
      <c r="AH161" s="50">
        <f>IFERROR(IF(Z161=2,AB161,IF(Z161=4,IF(AC161&lt;0,-1,1)*(ABS(AC161)+AD161/60),IF(Z161=6,IF(AD161&lt;0,-1,1)*(ABS(AD161)+AE161/60+AF161/3600),""))),"")</f>
        <v/>
      </c>
      <c r="AI161" s="50">
        <f>IF(W161,AH161,AG161)</f>
        <v/>
      </c>
      <c r="AJ161" s="50">
        <f>IF(W161,AG161,AH161)</f>
        <v/>
      </c>
      <c r="AK161" s="50">
        <f>IFERROR(IF(U161=0,AI161,U161*ABS(AI161)),"")</f>
        <v/>
      </c>
      <c r="AL161" s="50">
        <f>IFERROR(IF(V161=0,AJ161,V161*ABS(AJ161)),"")</f>
        <v/>
      </c>
      <c r="AM161" s="50">
        <f>IFERROR(AND(U161=0,V161=0,ABS(AK161)&gt;90,ABS(AK161)&lt;=180,ABS(AL161)&lt;=90),FALSE)</f>
        <v/>
      </c>
      <c r="AN161" s="50">
        <f>IF(AM161,AL161,AK161)</f>
        <v/>
      </c>
      <c r="AO161" s="50">
        <f>IF(AM161,AK161,AL161)</f>
        <v/>
      </c>
      <c r="AP161" s="50">
        <f>IF(R161="","",IF(Y161&lt;&gt;"","Contains words or symbols that aren't part of a coordinate.",IF(NOT(OR(Z161=2,Z161=4,Z161=6)),"Couldn't find a latitude and a longitude ("&amp;Z161&amp;IF(Z161=1," number"," numbers")&amp;" found).",IF(COUNT(AA161:AF161)&lt;&gt;Z161,"Some of the numbers couldn't be read.",IF(OR(AND(Z161=4,OR(AB161&lt;0,AB161&gt;=60,AD161&lt;0,AD161&gt;=60)),AND(Z161=6,OR(AB161&lt;0,AB161&gt;=60,AC161&lt;0,AC161&gt;=60,AE161&lt;0,AE161&gt;=60,AF161&lt;0,AF161&gt;=60))),"Minutes and seconds must be between 0 and 60.",IF(OR(ABS(AN161)&gt;90,ABS(AO161)&gt;180),"Out of range: latitude must be between -90 and 90, and longitude between -180 and 180.",""))))))</f>
        <v/>
      </c>
    </row>
    <row r="162">
      <c r="B162" s="44" t="n"/>
      <c r="C162" s="44" t="n"/>
      <c r="D162" s="45">
        <f>IF(R162="","",IF(AP162&lt;&gt;"","NOT VALID GPS COORDINATES",IF(O162="NO CONNECTION","NO CONNECTION",IF(E162="","NOT FOUND",IF(OR(AM162,AND(AN162=0,AO162=0)),"CONVERTED – PLEASE CHECK","CONVERTED")))))</f>
        <v/>
      </c>
      <c r="E162" s="45">
        <f>IF(OR(O162="",O162="NO CONNECTION"),"",IFERROR(_xlfn.FILTERXML(O162,"//local/territory")&amp;" "&amp;_xlfn.FILTERXML(O162,"//local/mapcode"),IFERROR(_xlfn.FILTERXML(O162,"//international/mapcode"),"")))</f>
        <v/>
      </c>
      <c r="F162" s="46">
        <f>IF(E162="","",IFERROR(_xlfn.FILTERXML(O162,"//local/territory"),""))</f>
        <v/>
      </c>
      <c r="G162" s="46">
        <f>IF(E162="","",IFERROR(_xlfn.FILTERXML(O162,"//local/mapcode"),""))</f>
        <v/>
      </c>
      <c r="H162" s="46">
        <f>IF(E162="","",IFERROR(_xlfn.FILTERXML(O162,"//international/mapcode"),""))</f>
        <v/>
      </c>
      <c r="I162" s="46">
        <f>IF(E162="","",IFERROR(HYPERLINK("https://www.mymapcodes.com/go/?t="&amp;IF(G162&lt;&gt;"",F162,"AAA")&amp;"&amp;ma="&amp;LEFT(IF(G162&lt;&gt;"",G162,H162),FIND(".",IF(G162&lt;&gt;"",G162,H162))-1)&amp;"&amp;mb="&amp;MID(IF(G162&lt;&gt;"",G162,H162),FIND(".",IF(G162&lt;&gt;"",G162,H162))+1,99),"Open on MyMapcodes →"),""))</f>
        <v/>
      </c>
      <c r="J162" s="47">
        <f>IF(OR(R162="",AP162&lt;&gt;""),"",ROUND(AN162,6))</f>
        <v/>
      </c>
      <c r="K162" s="47">
        <f>IF(OR(R162="",AP162&lt;&gt;""),"",ROUND(AO162,6))</f>
        <v/>
      </c>
      <c r="L162" s="48">
        <f>IF(R162="","",IF(AP162&lt;&gt;"",AP162,IF(O162="NO CONNECTION","Excel couldn't reach the mapcode service. Click the REFRESH RESULTS box just above the table.",IF(E162="","The mapcode service didn't return a mapcode for this point.",IF(AM162,"Latitude and longitude seemed to be the wrong way round, so they've been swapped. Please check.",IF(AND(AN162=0,AO162=0),"0, 0 is in the sea off West Africa. Please check this is the location you meant.",IF(W162,"Longitude came first, so the order has been switched.",IF(Z162=6,"Converted from degrees, minutes and seconds.",IF(Z162=4,"Converted from degrees and decimal minutes.","")))))))))</f>
        <v/>
      </c>
      <c r="N162" s="49">
        <f>IF(J162="","",MapcodeAPI&amp;"codes/"&amp;SUBSTITUTE(J162&amp;"",MID(1/2,2,1),".")&amp;","&amp;SUBSTITUTE(K162&amp;"",MID(1/2,2,1),"."))&amp;LEFT($B$13,0)</f>
        <v/>
      </c>
      <c r="O162" s="49">
        <f>IF(N162="","",IFERROR(_xlfn.WEBSERVICE(N162),IF(MapcodeAPIBackup="","NO CONNECTION",IFERROR(_xlfn.WEBSERVICE(MapcodeAPIBackup&amp;MID(N162,LEN(MapcodeAPI)+1,999)),"NO CONNECTION"))))</f>
        <v/>
      </c>
      <c r="P162" t="inlineStr">
        <is>
          <t xml:space="preserve"> </t>
        </is>
      </c>
      <c r="R162" s="50">
        <f>IFERROR(IF(AND(TRIM(B162&amp;"")="",TRIM(C162&amp;"")=""),"",TRIM(IF(ISNUMBER(B162),SUBSTITUTE(B162&amp;"",MID(1/2,2,1),"."),B162&amp;"")&amp;IF(TRIM(C162&amp;"")="",""," | "&amp;IF(ISNUMBER(C162),SUBSTITUTE(C162&amp;"",MID(1/2,2,1),"."),C162&amp;"")))),"(error value)")</f>
        <v/>
      </c>
      <c r="S162" s="50">
        <f>IF(R162="","","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"&amp;IFERROR(IF(AND(LEN(R162)-LEN(SUBSTITUTE(R162,"/",""))=1,ISNUMBER(FIND(" ",TRIM(LEFT(R162,FIND("/",R162)-1))))),LEFT(R162,FIND("/",R162)-1),R162),R162)&amp;" ")," "," "),"﻿"," "),"​"," "),"⁠"," ")," "," ")," "," "),CHAR(9)," "),CHAR(10)," "),CHAR(13)," "),"−","-"),"–","-"),"—","-"),"LATITUDE"," "),"LONGITUDE"," "),"COORDINATES"," "),"COORDS"," "),"NORTH"," N "),"SOUTH"," S "),"EAST"," E "),"WEST"," W "),"DEGREES"," "),"DEG"," "),"GPS"," "),"LONG"," "),"LNG"," "),"LON"," "),"LAT"," ")," AND "," "),"&amp;"," ")&amp;" ")</f>
        <v/>
      </c>
      <c r="T162" s="50">
        <f>IF(S162="","",IF(LEN(S162)-LEN(SUBSTITUTE(S162,".",""))&gt;0,SUBSTITUTE(S162,","," "),IF(LEN(S162)-LEN(SUBSTITUTE(S162,",",""))=3,SUBSTITUTE(SUBSTITUTE(S162,",",";",2),",","."),IF(LEN(S162)-LEN(SUBSTITUTE(S162,",",""))=2,SUBSTITUTE(S162,",","."),SUBSTITUTE(S162,","," ")))))</f>
        <v/>
      </c>
      <c r="U162" s="50">
        <f>IF(ISNUMBER(FIND("S",T162)),-1,IF(ISNUMBER(FIND("N",T162)),1,0))</f>
        <v/>
      </c>
      <c r="V162" s="50">
        <f>IF(ISNUMBER(FIND("W",T162)),-1,IF(ISNUMBER(FIND("E",T162)),1,0))</f>
        <v/>
      </c>
      <c r="W162" s="50">
        <f>AND(MIN(IFERROR(FIND("N",T162),999),IFERROR(FIND("S",T162),999))&lt;999,MIN(IFERROR(FIND("E",T162),999),IFERROR(FIND("W",T162),999))&lt;999,MIN(IFERROR(FIND("E",T162),999),IFERROR(FIND("W",T162),999))&lt;MIN(IFERROR(FIND("N",T162),999),IFERROR(FIND("S",T162),999)))</f>
        <v/>
      </c>
      <c r="X162" s="50">
        <f>IF(T162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162,"°"," "),"º"," "),"˚"," "),"'"," "),CHAR(34)," "),"′"," "),"’"," "),"‘"," "),"″"," "),"”"," "),"“"," "),"("," "),")"," "),"["," "),"]"," "),"{"," "),"}"," "),";"," "),"|"," "),"/"," "),"\"," "),":"," "),"="," "),"*"," "),","," "),"N"," "),"S"," "),"E"," "),"W"," "),"_"," ")))</f>
        <v/>
      </c>
      <c r="Y162" s="50">
        <f>IF(X162="","",SUBSTITUTE(SUBSTITUTE(SUBSTITUTE(SUBSTITUTE(SUBSTITUTE(SUBSTITUTE(SUBSTITUTE(SUBSTITUTE(SUBSTITUTE(SUBSTITUTE(SUBSTITUTE(SUBSTITUTE(SUBSTITUTE(X162,"0",""),"1",""),"2",""),"3",""),"4",""),"5",""),"6",""),"7",""),"8",""),"9",""),".",""),"-","")," ",""))</f>
        <v/>
      </c>
      <c r="Z162" s="50">
        <f>IF(X162="",0,LEN(X162)-LEN(SUBSTITUTE(X162," ",""))+1)</f>
        <v/>
      </c>
      <c r="AA162" s="50">
        <f>IF(Z162&lt;1,"",IFERROR(VALUE(SUBSTITUTE(TRIM(MID(SUBSTITUTE(X162," ",REPT(" ",60)),1,60)),".",MID(1/2,2,1))),""))</f>
        <v/>
      </c>
      <c r="AB162" s="50">
        <f>IF(Z162&lt;2,"",IFERROR(VALUE(SUBSTITUTE(TRIM(MID(SUBSTITUTE(X162," ",REPT(" ",60)),61,60)),".",MID(1/2,2,1))),""))</f>
        <v/>
      </c>
      <c r="AC162" s="50">
        <f>IF(Z162&lt;3,"",IFERROR(VALUE(SUBSTITUTE(TRIM(MID(SUBSTITUTE(X162," ",REPT(" ",60)),121,60)),".",MID(1/2,2,1))),""))</f>
        <v/>
      </c>
      <c r="AD162" s="50">
        <f>IF(Z162&lt;4,"",IFERROR(VALUE(SUBSTITUTE(TRIM(MID(SUBSTITUTE(X162," ",REPT(" ",60)),181,60)),".",MID(1/2,2,1))),""))</f>
        <v/>
      </c>
      <c r="AE162" s="50">
        <f>IF(Z162&lt;5,"",IFERROR(VALUE(SUBSTITUTE(TRIM(MID(SUBSTITUTE(X162," ",REPT(" ",60)),241,60)),".",MID(1/2,2,1))),""))</f>
        <v/>
      </c>
      <c r="AF162" s="50">
        <f>IF(Z162&lt;6,"",IFERROR(VALUE(SUBSTITUTE(TRIM(MID(SUBSTITUTE(X162," ",REPT(" ",60)),301,60)),".",MID(1/2,2,1))),""))</f>
        <v/>
      </c>
      <c r="AG162" s="50">
        <f>IFERROR(IF(Z162=2,AA162,IF(Z162=4,IF(AA162&lt;0,-1,1)*(ABS(AA162)+AB162/60),IF(Z162=6,IF(AA162&lt;0,-1,1)*(ABS(AA162)+AB162/60+AC162/3600),""))),"")</f>
        <v/>
      </c>
      <c r="AH162" s="50">
        <f>IFERROR(IF(Z162=2,AB162,IF(Z162=4,IF(AC162&lt;0,-1,1)*(ABS(AC162)+AD162/60),IF(Z162=6,IF(AD162&lt;0,-1,1)*(ABS(AD162)+AE162/60+AF162/3600),""))),"")</f>
        <v/>
      </c>
      <c r="AI162" s="50">
        <f>IF(W162,AH162,AG162)</f>
        <v/>
      </c>
      <c r="AJ162" s="50">
        <f>IF(W162,AG162,AH162)</f>
        <v/>
      </c>
      <c r="AK162" s="50">
        <f>IFERROR(IF(U162=0,AI162,U162*ABS(AI162)),"")</f>
        <v/>
      </c>
      <c r="AL162" s="50">
        <f>IFERROR(IF(V162=0,AJ162,V162*ABS(AJ162)),"")</f>
        <v/>
      </c>
      <c r="AM162" s="50">
        <f>IFERROR(AND(U162=0,V162=0,ABS(AK162)&gt;90,ABS(AK162)&lt;=180,ABS(AL162)&lt;=90),FALSE)</f>
        <v/>
      </c>
      <c r="AN162" s="50">
        <f>IF(AM162,AL162,AK162)</f>
        <v/>
      </c>
      <c r="AO162" s="50">
        <f>IF(AM162,AK162,AL162)</f>
        <v/>
      </c>
      <c r="AP162" s="50">
        <f>IF(R162="","",IF(Y162&lt;&gt;"","Contains words or symbols that aren't part of a coordinate.",IF(NOT(OR(Z162=2,Z162=4,Z162=6)),"Couldn't find a latitude and a longitude ("&amp;Z162&amp;IF(Z162=1," number"," numbers")&amp;" found).",IF(COUNT(AA162:AF162)&lt;&gt;Z162,"Some of the numbers couldn't be read.",IF(OR(AND(Z162=4,OR(AB162&lt;0,AB162&gt;=60,AD162&lt;0,AD162&gt;=60)),AND(Z162=6,OR(AB162&lt;0,AB162&gt;=60,AC162&lt;0,AC162&gt;=60,AE162&lt;0,AE162&gt;=60,AF162&lt;0,AF162&gt;=60))),"Minutes and seconds must be between 0 and 60.",IF(OR(ABS(AN162)&gt;90,ABS(AO162)&gt;180),"Out of range: latitude must be between -90 and 90, and longitude between -180 and 180.",""))))))</f>
        <v/>
      </c>
    </row>
    <row r="163">
      <c r="B163" s="44" t="n"/>
      <c r="C163" s="44" t="n"/>
      <c r="D163" s="45">
        <f>IF(R163="","",IF(AP163&lt;&gt;"","NOT VALID GPS COORDINATES",IF(O163="NO CONNECTION","NO CONNECTION",IF(E163="","NOT FOUND",IF(OR(AM163,AND(AN163=0,AO163=0)),"CONVERTED – PLEASE CHECK","CONVERTED")))))</f>
        <v/>
      </c>
      <c r="E163" s="45">
        <f>IF(OR(O163="",O163="NO CONNECTION"),"",IFERROR(_xlfn.FILTERXML(O163,"//local/territory")&amp;" "&amp;_xlfn.FILTERXML(O163,"//local/mapcode"),IFERROR(_xlfn.FILTERXML(O163,"//international/mapcode"),"")))</f>
        <v/>
      </c>
      <c r="F163" s="46">
        <f>IF(E163="","",IFERROR(_xlfn.FILTERXML(O163,"//local/territory"),""))</f>
        <v/>
      </c>
      <c r="G163" s="46">
        <f>IF(E163="","",IFERROR(_xlfn.FILTERXML(O163,"//local/mapcode"),""))</f>
        <v/>
      </c>
      <c r="H163" s="46">
        <f>IF(E163="","",IFERROR(_xlfn.FILTERXML(O163,"//international/mapcode"),""))</f>
        <v/>
      </c>
      <c r="I163" s="46">
        <f>IF(E163="","",IFERROR(HYPERLINK("https://www.mymapcodes.com/go/?t="&amp;IF(G163&lt;&gt;"",F163,"AAA")&amp;"&amp;ma="&amp;LEFT(IF(G163&lt;&gt;"",G163,H163),FIND(".",IF(G163&lt;&gt;"",G163,H163))-1)&amp;"&amp;mb="&amp;MID(IF(G163&lt;&gt;"",G163,H163),FIND(".",IF(G163&lt;&gt;"",G163,H163))+1,99),"Open on MyMapcodes →"),""))</f>
        <v/>
      </c>
      <c r="J163" s="47">
        <f>IF(OR(R163="",AP163&lt;&gt;""),"",ROUND(AN163,6))</f>
        <v/>
      </c>
      <c r="K163" s="47">
        <f>IF(OR(R163="",AP163&lt;&gt;""),"",ROUND(AO163,6))</f>
        <v/>
      </c>
      <c r="L163" s="48">
        <f>IF(R163="","",IF(AP163&lt;&gt;"",AP163,IF(O163="NO CONNECTION","Excel couldn't reach the mapcode service. Click the REFRESH RESULTS box just above the table.",IF(E163="","The mapcode service didn't return a mapcode for this point.",IF(AM163,"Latitude and longitude seemed to be the wrong way round, so they've been swapped. Please check.",IF(AND(AN163=0,AO163=0),"0, 0 is in the sea off West Africa. Please check this is the location you meant.",IF(W163,"Longitude came first, so the order has been switched.",IF(Z163=6,"Converted from degrees, minutes and seconds.",IF(Z163=4,"Converted from degrees and decimal minutes.","")))))))))</f>
        <v/>
      </c>
      <c r="N163" s="49">
        <f>IF(J163="","",MapcodeAPI&amp;"codes/"&amp;SUBSTITUTE(J163&amp;"",MID(1/2,2,1),".")&amp;","&amp;SUBSTITUTE(K163&amp;"",MID(1/2,2,1),"."))&amp;LEFT($B$13,0)</f>
        <v/>
      </c>
      <c r="O163" s="49">
        <f>IF(N163="","",IFERROR(_xlfn.WEBSERVICE(N163),IF(MapcodeAPIBackup="","NO CONNECTION",IFERROR(_xlfn.WEBSERVICE(MapcodeAPIBackup&amp;MID(N163,LEN(MapcodeAPI)+1,999)),"NO CONNECTION"))))</f>
        <v/>
      </c>
      <c r="P163" t="inlineStr">
        <is>
          <t xml:space="preserve"> </t>
        </is>
      </c>
      <c r="R163" s="50">
        <f>IFERROR(IF(AND(TRIM(B163&amp;"")="",TRIM(C163&amp;"")=""),"",TRIM(IF(ISNUMBER(B163),SUBSTITUTE(B163&amp;"",MID(1/2,2,1),"."),B163&amp;"")&amp;IF(TRIM(C163&amp;"")="",""," | "&amp;IF(ISNUMBER(C163),SUBSTITUTE(C163&amp;"",MID(1/2,2,1),"."),C163&amp;"")))),"(error value)")</f>
        <v/>
      </c>
      <c r="S163" s="50">
        <f>IF(R163="","","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"&amp;IFERROR(IF(AND(LEN(R163)-LEN(SUBSTITUTE(R163,"/",""))=1,ISNUMBER(FIND(" ",TRIM(LEFT(R163,FIND("/",R163)-1))))),LEFT(R163,FIND("/",R163)-1),R163),R163)&amp;" ")," "," "),"﻿"," "),"​"," "),"⁠"," ")," "," ")," "," "),CHAR(9)," "),CHAR(10)," "),CHAR(13)," "),"−","-"),"–","-"),"—","-"),"LATITUDE"," "),"LONGITUDE"," "),"COORDINATES"," "),"COORDS"," "),"NORTH"," N "),"SOUTH"," S "),"EAST"," E "),"WEST"," W "),"DEGREES"," "),"DEG"," "),"GPS"," "),"LONG"," "),"LNG"," "),"LON"," "),"LAT"," ")," AND "," "),"&amp;"," ")&amp;" ")</f>
        <v/>
      </c>
      <c r="T163" s="50">
        <f>IF(S163="","",IF(LEN(S163)-LEN(SUBSTITUTE(S163,".",""))&gt;0,SUBSTITUTE(S163,","," "),IF(LEN(S163)-LEN(SUBSTITUTE(S163,",",""))=3,SUBSTITUTE(SUBSTITUTE(S163,",",";",2),",","."),IF(LEN(S163)-LEN(SUBSTITUTE(S163,",",""))=2,SUBSTITUTE(S163,",","."),SUBSTITUTE(S163,","," ")))))</f>
        <v/>
      </c>
      <c r="U163" s="50">
        <f>IF(ISNUMBER(FIND("S",T163)),-1,IF(ISNUMBER(FIND("N",T163)),1,0))</f>
        <v/>
      </c>
      <c r="V163" s="50">
        <f>IF(ISNUMBER(FIND("W",T163)),-1,IF(ISNUMBER(FIND("E",T163)),1,0))</f>
        <v/>
      </c>
      <c r="W163" s="50">
        <f>AND(MIN(IFERROR(FIND("N",T163),999),IFERROR(FIND("S",T163),999))&lt;999,MIN(IFERROR(FIND("E",T163),999),IFERROR(FIND("W",T163),999))&lt;999,MIN(IFERROR(FIND("E",T163),999),IFERROR(FIND("W",T163),999))&lt;MIN(IFERROR(FIND("N",T163),999),IFERROR(FIND("S",T163),999)))</f>
        <v/>
      </c>
      <c r="X163" s="50">
        <f>IF(T163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163,"°"," "),"º"," "),"˚"," "),"'"," "),CHAR(34)," "),"′"," "),"’"," "),"‘"," "),"″"," "),"”"," "),"“"," "),"("," "),")"," "),"["," "),"]"," "),"{"," "),"}"," "),";"," "),"|"," "),"/"," "),"\"," "),":"," "),"="," "),"*"," "),","," "),"N"," "),"S"," "),"E"," "),"W"," "),"_"," ")))</f>
        <v/>
      </c>
      <c r="Y163" s="50">
        <f>IF(X163="","",SUBSTITUTE(SUBSTITUTE(SUBSTITUTE(SUBSTITUTE(SUBSTITUTE(SUBSTITUTE(SUBSTITUTE(SUBSTITUTE(SUBSTITUTE(SUBSTITUTE(SUBSTITUTE(SUBSTITUTE(SUBSTITUTE(X163,"0",""),"1",""),"2",""),"3",""),"4",""),"5",""),"6",""),"7",""),"8",""),"9",""),".",""),"-","")," ",""))</f>
        <v/>
      </c>
      <c r="Z163" s="50">
        <f>IF(X163="",0,LEN(X163)-LEN(SUBSTITUTE(X163," ",""))+1)</f>
        <v/>
      </c>
      <c r="AA163" s="50">
        <f>IF(Z163&lt;1,"",IFERROR(VALUE(SUBSTITUTE(TRIM(MID(SUBSTITUTE(X163," ",REPT(" ",60)),1,60)),".",MID(1/2,2,1))),""))</f>
        <v/>
      </c>
      <c r="AB163" s="50">
        <f>IF(Z163&lt;2,"",IFERROR(VALUE(SUBSTITUTE(TRIM(MID(SUBSTITUTE(X163," ",REPT(" ",60)),61,60)),".",MID(1/2,2,1))),""))</f>
        <v/>
      </c>
      <c r="AC163" s="50">
        <f>IF(Z163&lt;3,"",IFERROR(VALUE(SUBSTITUTE(TRIM(MID(SUBSTITUTE(X163," ",REPT(" ",60)),121,60)),".",MID(1/2,2,1))),""))</f>
        <v/>
      </c>
      <c r="AD163" s="50">
        <f>IF(Z163&lt;4,"",IFERROR(VALUE(SUBSTITUTE(TRIM(MID(SUBSTITUTE(X163," ",REPT(" ",60)),181,60)),".",MID(1/2,2,1))),""))</f>
        <v/>
      </c>
      <c r="AE163" s="50">
        <f>IF(Z163&lt;5,"",IFERROR(VALUE(SUBSTITUTE(TRIM(MID(SUBSTITUTE(X163," ",REPT(" ",60)),241,60)),".",MID(1/2,2,1))),""))</f>
        <v/>
      </c>
      <c r="AF163" s="50">
        <f>IF(Z163&lt;6,"",IFERROR(VALUE(SUBSTITUTE(TRIM(MID(SUBSTITUTE(X163," ",REPT(" ",60)),301,60)),".",MID(1/2,2,1))),""))</f>
        <v/>
      </c>
      <c r="AG163" s="50">
        <f>IFERROR(IF(Z163=2,AA163,IF(Z163=4,IF(AA163&lt;0,-1,1)*(ABS(AA163)+AB163/60),IF(Z163=6,IF(AA163&lt;0,-1,1)*(ABS(AA163)+AB163/60+AC163/3600),""))),"")</f>
        <v/>
      </c>
      <c r="AH163" s="50">
        <f>IFERROR(IF(Z163=2,AB163,IF(Z163=4,IF(AC163&lt;0,-1,1)*(ABS(AC163)+AD163/60),IF(Z163=6,IF(AD163&lt;0,-1,1)*(ABS(AD163)+AE163/60+AF163/3600),""))),"")</f>
        <v/>
      </c>
      <c r="AI163" s="50">
        <f>IF(W163,AH163,AG163)</f>
        <v/>
      </c>
      <c r="AJ163" s="50">
        <f>IF(W163,AG163,AH163)</f>
        <v/>
      </c>
      <c r="AK163" s="50">
        <f>IFERROR(IF(U163=0,AI163,U163*ABS(AI163)),"")</f>
        <v/>
      </c>
      <c r="AL163" s="50">
        <f>IFERROR(IF(V163=0,AJ163,V163*ABS(AJ163)),"")</f>
        <v/>
      </c>
      <c r="AM163" s="50">
        <f>IFERROR(AND(U163=0,V163=0,ABS(AK163)&gt;90,ABS(AK163)&lt;=180,ABS(AL163)&lt;=90),FALSE)</f>
        <v/>
      </c>
      <c r="AN163" s="50">
        <f>IF(AM163,AL163,AK163)</f>
        <v/>
      </c>
      <c r="AO163" s="50">
        <f>IF(AM163,AK163,AL163)</f>
        <v/>
      </c>
      <c r="AP163" s="50">
        <f>IF(R163="","",IF(Y163&lt;&gt;"","Contains words or symbols that aren't part of a coordinate.",IF(NOT(OR(Z163=2,Z163=4,Z163=6)),"Couldn't find a latitude and a longitude ("&amp;Z163&amp;IF(Z163=1," number"," numbers")&amp;" found).",IF(COUNT(AA163:AF163)&lt;&gt;Z163,"Some of the numbers couldn't be read.",IF(OR(AND(Z163=4,OR(AB163&lt;0,AB163&gt;=60,AD163&lt;0,AD163&gt;=60)),AND(Z163=6,OR(AB163&lt;0,AB163&gt;=60,AC163&lt;0,AC163&gt;=60,AE163&lt;0,AE163&gt;=60,AF163&lt;0,AF163&gt;=60))),"Minutes and seconds must be between 0 and 60.",IF(OR(ABS(AN163)&gt;90,ABS(AO163)&gt;180),"Out of range: latitude must be between -90 and 90, and longitude between -180 and 180.",""))))))</f>
        <v/>
      </c>
    </row>
    <row r="164">
      <c r="B164" s="44" t="n"/>
      <c r="C164" s="44" t="n"/>
      <c r="D164" s="45">
        <f>IF(R164="","",IF(AP164&lt;&gt;"","NOT VALID GPS COORDINATES",IF(O164="NO CONNECTION","NO CONNECTION",IF(E164="","NOT FOUND",IF(OR(AM164,AND(AN164=0,AO164=0)),"CONVERTED – PLEASE CHECK","CONVERTED")))))</f>
        <v/>
      </c>
      <c r="E164" s="45">
        <f>IF(OR(O164="",O164="NO CONNECTION"),"",IFERROR(_xlfn.FILTERXML(O164,"//local/territory")&amp;" "&amp;_xlfn.FILTERXML(O164,"//local/mapcode"),IFERROR(_xlfn.FILTERXML(O164,"//international/mapcode"),"")))</f>
        <v/>
      </c>
      <c r="F164" s="46">
        <f>IF(E164="","",IFERROR(_xlfn.FILTERXML(O164,"//local/territory"),""))</f>
        <v/>
      </c>
      <c r="G164" s="46">
        <f>IF(E164="","",IFERROR(_xlfn.FILTERXML(O164,"//local/mapcode"),""))</f>
        <v/>
      </c>
      <c r="H164" s="46">
        <f>IF(E164="","",IFERROR(_xlfn.FILTERXML(O164,"//international/mapcode"),""))</f>
        <v/>
      </c>
      <c r="I164" s="46">
        <f>IF(E164="","",IFERROR(HYPERLINK("https://www.mymapcodes.com/go/?t="&amp;IF(G164&lt;&gt;"",F164,"AAA")&amp;"&amp;ma="&amp;LEFT(IF(G164&lt;&gt;"",G164,H164),FIND(".",IF(G164&lt;&gt;"",G164,H164))-1)&amp;"&amp;mb="&amp;MID(IF(G164&lt;&gt;"",G164,H164),FIND(".",IF(G164&lt;&gt;"",G164,H164))+1,99),"Open on MyMapcodes →"),""))</f>
        <v/>
      </c>
      <c r="J164" s="47">
        <f>IF(OR(R164="",AP164&lt;&gt;""),"",ROUND(AN164,6))</f>
        <v/>
      </c>
      <c r="K164" s="47">
        <f>IF(OR(R164="",AP164&lt;&gt;""),"",ROUND(AO164,6))</f>
        <v/>
      </c>
      <c r="L164" s="48">
        <f>IF(R164="","",IF(AP164&lt;&gt;"",AP164,IF(O164="NO CONNECTION","Excel couldn't reach the mapcode service. Click the REFRESH RESULTS box just above the table.",IF(E164="","The mapcode service didn't return a mapcode for this point.",IF(AM164,"Latitude and longitude seemed to be the wrong way round, so they've been swapped. Please check.",IF(AND(AN164=0,AO164=0),"0, 0 is in the sea off West Africa. Please check this is the location you meant.",IF(W164,"Longitude came first, so the order has been switched.",IF(Z164=6,"Converted from degrees, minutes and seconds.",IF(Z164=4,"Converted from degrees and decimal minutes.","")))))))))</f>
        <v/>
      </c>
      <c r="N164" s="49">
        <f>IF(J164="","",MapcodeAPI&amp;"codes/"&amp;SUBSTITUTE(J164&amp;"",MID(1/2,2,1),".")&amp;","&amp;SUBSTITUTE(K164&amp;"",MID(1/2,2,1),"."))&amp;LEFT($B$13,0)</f>
        <v/>
      </c>
      <c r="O164" s="49">
        <f>IF(N164="","",IFERROR(_xlfn.WEBSERVICE(N164),IF(MapcodeAPIBackup="","NO CONNECTION",IFERROR(_xlfn.WEBSERVICE(MapcodeAPIBackup&amp;MID(N164,LEN(MapcodeAPI)+1,999)),"NO CONNECTION"))))</f>
        <v/>
      </c>
      <c r="P164" t="inlineStr">
        <is>
          <t xml:space="preserve"> </t>
        </is>
      </c>
      <c r="R164" s="50">
        <f>IFERROR(IF(AND(TRIM(B164&amp;"")="",TRIM(C164&amp;"")=""),"",TRIM(IF(ISNUMBER(B164),SUBSTITUTE(B164&amp;"",MID(1/2,2,1),"."),B164&amp;"")&amp;IF(TRIM(C164&amp;"")="",""," | "&amp;IF(ISNUMBER(C164),SUBSTITUTE(C164&amp;"",MID(1/2,2,1),"."),C164&amp;"")))),"(error value)")</f>
        <v/>
      </c>
      <c r="S164" s="50">
        <f>IF(R164="","","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"&amp;IFERROR(IF(AND(LEN(R164)-LEN(SUBSTITUTE(R164,"/",""))=1,ISNUMBER(FIND(" ",TRIM(LEFT(R164,FIND("/",R164)-1))))),LEFT(R164,FIND("/",R164)-1),R164),R164)&amp;" ")," "," "),"﻿"," "),"​"," "),"⁠"," ")," "," ")," "," "),CHAR(9)," "),CHAR(10)," "),CHAR(13)," "),"−","-"),"–","-"),"—","-"),"LATITUDE"," "),"LONGITUDE"," "),"COORDINATES"," "),"COORDS"," "),"NORTH"," N "),"SOUTH"," S "),"EAST"," E "),"WEST"," W "),"DEGREES"," "),"DEG"," "),"GPS"," "),"LONG"," "),"LNG"," "),"LON"," "),"LAT"," ")," AND "," "),"&amp;"," ")&amp;" ")</f>
        <v/>
      </c>
      <c r="T164" s="50">
        <f>IF(S164="","",IF(LEN(S164)-LEN(SUBSTITUTE(S164,".",""))&gt;0,SUBSTITUTE(S164,","," "),IF(LEN(S164)-LEN(SUBSTITUTE(S164,",",""))=3,SUBSTITUTE(SUBSTITUTE(S164,",",";",2),",","."),IF(LEN(S164)-LEN(SUBSTITUTE(S164,",",""))=2,SUBSTITUTE(S164,",","."),SUBSTITUTE(S164,","," ")))))</f>
        <v/>
      </c>
      <c r="U164" s="50">
        <f>IF(ISNUMBER(FIND("S",T164)),-1,IF(ISNUMBER(FIND("N",T164)),1,0))</f>
        <v/>
      </c>
      <c r="V164" s="50">
        <f>IF(ISNUMBER(FIND("W",T164)),-1,IF(ISNUMBER(FIND("E",T164)),1,0))</f>
        <v/>
      </c>
      <c r="W164" s="50">
        <f>AND(MIN(IFERROR(FIND("N",T164),999),IFERROR(FIND("S",T164),999))&lt;999,MIN(IFERROR(FIND("E",T164),999),IFERROR(FIND("W",T164),999))&lt;999,MIN(IFERROR(FIND("E",T164),999),IFERROR(FIND("W",T164),999))&lt;MIN(IFERROR(FIND("N",T164),999),IFERROR(FIND("S",T164),999)))</f>
        <v/>
      </c>
      <c r="X164" s="50">
        <f>IF(T164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164,"°"," "),"º"," "),"˚"," "),"'"," "),CHAR(34)," "),"′"," "),"’"," "),"‘"," "),"″"," "),"”"," "),"“"," "),"("," "),")"," "),"["," "),"]"," "),"{"," "),"}"," "),";"," "),"|"," "),"/"," "),"\"," "),":"," "),"="," "),"*"," "),","," "),"N"," "),"S"," "),"E"," "),"W"," "),"_"," ")))</f>
        <v/>
      </c>
      <c r="Y164" s="50">
        <f>IF(X164="","",SUBSTITUTE(SUBSTITUTE(SUBSTITUTE(SUBSTITUTE(SUBSTITUTE(SUBSTITUTE(SUBSTITUTE(SUBSTITUTE(SUBSTITUTE(SUBSTITUTE(SUBSTITUTE(SUBSTITUTE(SUBSTITUTE(X164,"0",""),"1",""),"2",""),"3",""),"4",""),"5",""),"6",""),"7",""),"8",""),"9",""),".",""),"-","")," ",""))</f>
        <v/>
      </c>
      <c r="Z164" s="50">
        <f>IF(X164="",0,LEN(X164)-LEN(SUBSTITUTE(X164," ",""))+1)</f>
        <v/>
      </c>
      <c r="AA164" s="50">
        <f>IF(Z164&lt;1,"",IFERROR(VALUE(SUBSTITUTE(TRIM(MID(SUBSTITUTE(X164," ",REPT(" ",60)),1,60)),".",MID(1/2,2,1))),""))</f>
        <v/>
      </c>
      <c r="AB164" s="50">
        <f>IF(Z164&lt;2,"",IFERROR(VALUE(SUBSTITUTE(TRIM(MID(SUBSTITUTE(X164," ",REPT(" ",60)),61,60)),".",MID(1/2,2,1))),""))</f>
        <v/>
      </c>
      <c r="AC164" s="50">
        <f>IF(Z164&lt;3,"",IFERROR(VALUE(SUBSTITUTE(TRIM(MID(SUBSTITUTE(X164," ",REPT(" ",60)),121,60)),".",MID(1/2,2,1))),""))</f>
        <v/>
      </c>
      <c r="AD164" s="50">
        <f>IF(Z164&lt;4,"",IFERROR(VALUE(SUBSTITUTE(TRIM(MID(SUBSTITUTE(X164," ",REPT(" ",60)),181,60)),".",MID(1/2,2,1))),""))</f>
        <v/>
      </c>
      <c r="AE164" s="50">
        <f>IF(Z164&lt;5,"",IFERROR(VALUE(SUBSTITUTE(TRIM(MID(SUBSTITUTE(X164," ",REPT(" ",60)),241,60)),".",MID(1/2,2,1))),""))</f>
        <v/>
      </c>
      <c r="AF164" s="50">
        <f>IF(Z164&lt;6,"",IFERROR(VALUE(SUBSTITUTE(TRIM(MID(SUBSTITUTE(X164," ",REPT(" ",60)),301,60)),".",MID(1/2,2,1))),""))</f>
        <v/>
      </c>
      <c r="AG164" s="50">
        <f>IFERROR(IF(Z164=2,AA164,IF(Z164=4,IF(AA164&lt;0,-1,1)*(ABS(AA164)+AB164/60),IF(Z164=6,IF(AA164&lt;0,-1,1)*(ABS(AA164)+AB164/60+AC164/3600),""))),"")</f>
        <v/>
      </c>
      <c r="AH164" s="50">
        <f>IFERROR(IF(Z164=2,AB164,IF(Z164=4,IF(AC164&lt;0,-1,1)*(ABS(AC164)+AD164/60),IF(Z164=6,IF(AD164&lt;0,-1,1)*(ABS(AD164)+AE164/60+AF164/3600),""))),"")</f>
        <v/>
      </c>
      <c r="AI164" s="50">
        <f>IF(W164,AH164,AG164)</f>
        <v/>
      </c>
      <c r="AJ164" s="50">
        <f>IF(W164,AG164,AH164)</f>
        <v/>
      </c>
      <c r="AK164" s="50">
        <f>IFERROR(IF(U164=0,AI164,U164*ABS(AI164)),"")</f>
        <v/>
      </c>
      <c r="AL164" s="50">
        <f>IFERROR(IF(V164=0,AJ164,V164*ABS(AJ164)),"")</f>
        <v/>
      </c>
      <c r="AM164" s="50">
        <f>IFERROR(AND(U164=0,V164=0,ABS(AK164)&gt;90,ABS(AK164)&lt;=180,ABS(AL164)&lt;=90),FALSE)</f>
        <v/>
      </c>
      <c r="AN164" s="50">
        <f>IF(AM164,AL164,AK164)</f>
        <v/>
      </c>
      <c r="AO164" s="50">
        <f>IF(AM164,AK164,AL164)</f>
        <v/>
      </c>
      <c r="AP164" s="50">
        <f>IF(R164="","",IF(Y164&lt;&gt;"","Contains words or symbols that aren't part of a coordinate.",IF(NOT(OR(Z164=2,Z164=4,Z164=6)),"Couldn't find a latitude and a longitude ("&amp;Z164&amp;IF(Z164=1," number"," numbers")&amp;" found).",IF(COUNT(AA164:AF164)&lt;&gt;Z164,"Some of the numbers couldn't be read.",IF(OR(AND(Z164=4,OR(AB164&lt;0,AB164&gt;=60,AD164&lt;0,AD164&gt;=60)),AND(Z164=6,OR(AB164&lt;0,AB164&gt;=60,AC164&lt;0,AC164&gt;=60,AE164&lt;0,AE164&gt;=60,AF164&lt;0,AF164&gt;=60))),"Minutes and seconds must be between 0 and 60.",IF(OR(ABS(AN164)&gt;90,ABS(AO164)&gt;180),"Out of range: latitude must be between -90 and 90, and longitude between -180 and 180.",""))))))</f>
        <v/>
      </c>
    </row>
    <row r="165">
      <c r="B165" s="44" t="n"/>
      <c r="C165" s="44" t="n"/>
      <c r="D165" s="45">
        <f>IF(R165="","",IF(AP165&lt;&gt;"","NOT VALID GPS COORDINATES",IF(O165="NO CONNECTION","NO CONNECTION",IF(E165="","NOT FOUND",IF(OR(AM165,AND(AN165=0,AO165=0)),"CONVERTED – PLEASE CHECK","CONVERTED")))))</f>
        <v/>
      </c>
      <c r="E165" s="45">
        <f>IF(OR(O165="",O165="NO CONNECTION"),"",IFERROR(_xlfn.FILTERXML(O165,"//local/territory")&amp;" "&amp;_xlfn.FILTERXML(O165,"//local/mapcode"),IFERROR(_xlfn.FILTERXML(O165,"//international/mapcode"),"")))</f>
        <v/>
      </c>
      <c r="F165" s="46">
        <f>IF(E165="","",IFERROR(_xlfn.FILTERXML(O165,"//local/territory"),""))</f>
        <v/>
      </c>
      <c r="G165" s="46">
        <f>IF(E165="","",IFERROR(_xlfn.FILTERXML(O165,"//local/mapcode"),""))</f>
        <v/>
      </c>
      <c r="H165" s="46">
        <f>IF(E165="","",IFERROR(_xlfn.FILTERXML(O165,"//international/mapcode"),""))</f>
        <v/>
      </c>
      <c r="I165" s="46">
        <f>IF(E165="","",IFERROR(HYPERLINK("https://www.mymapcodes.com/go/?t="&amp;IF(G165&lt;&gt;"",F165,"AAA")&amp;"&amp;ma="&amp;LEFT(IF(G165&lt;&gt;"",G165,H165),FIND(".",IF(G165&lt;&gt;"",G165,H165))-1)&amp;"&amp;mb="&amp;MID(IF(G165&lt;&gt;"",G165,H165),FIND(".",IF(G165&lt;&gt;"",G165,H165))+1,99),"Open on MyMapcodes →"),""))</f>
        <v/>
      </c>
      <c r="J165" s="47">
        <f>IF(OR(R165="",AP165&lt;&gt;""),"",ROUND(AN165,6))</f>
        <v/>
      </c>
      <c r="K165" s="47">
        <f>IF(OR(R165="",AP165&lt;&gt;""),"",ROUND(AO165,6))</f>
        <v/>
      </c>
      <c r="L165" s="48">
        <f>IF(R165="","",IF(AP165&lt;&gt;"",AP165,IF(O165="NO CONNECTION","Excel couldn't reach the mapcode service. Click the REFRESH RESULTS box just above the table.",IF(E165="","The mapcode service didn't return a mapcode for this point.",IF(AM165,"Latitude and longitude seemed to be the wrong way round, so they've been swapped. Please check.",IF(AND(AN165=0,AO165=0),"0, 0 is in the sea off West Africa. Please check this is the location you meant.",IF(W165,"Longitude came first, so the order has been switched.",IF(Z165=6,"Converted from degrees, minutes and seconds.",IF(Z165=4,"Converted from degrees and decimal minutes.","")))))))))</f>
        <v/>
      </c>
      <c r="N165" s="49">
        <f>IF(J165="","",MapcodeAPI&amp;"codes/"&amp;SUBSTITUTE(J165&amp;"",MID(1/2,2,1),".")&amp;","&amp;SUBSTITUTE(K165&amp;"",MID(1/2,2,1),"."))&amp;LEFT($B$13,0)</f>
        <v/>
      </c>
      <c r="O165" s="49">
        <f>IF(N165="","",IFERROR(_xlfn.WEBSERVICE(N165),IF(MapcodeAPIBackup="","NO CONNECTION",IFERROR(_xlfn.WEBSERVICE(MapcodeAPIBackup&amp;MID(N165,LEN(MapcodeAPI)+1,999)),"NO CONNECTION"))))</f>
        <v/>
      </c>
      <c r="P165" t="inlineStr">
        <is>
          <t xml:space="preserve"> </t>
        </is>
      </c>
      <c r="R165" s="50">
        <f>IFERROR(IF(AND(TRIM(B165&amp;"")="",TRIM(C165&amp;"")=""),"",TRIM(IF(ISNUMBER(B165),SUBSTITUTE(B165&amp;"",MID(1/2,2,1),"."),B165&amp;"")&amp;IF(TRIM(C165&amp;"")="",""," | "&amp;IF(ISNUMBER(C165),SUBSTITUTE(C165&amp;"",MID(1/2,2,1),"."),C165&amp;"")))),"(error value)")</f>
        <v/>
      </c>
      <c r="S165" s="50">
        <f>IF(R165="","","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"&amp;IFERROR(IF(AND(LEN(R165)-LEN(SUBSTITUTE(R165,"/",""))=1,ISNUMBER(FIND(" ",TRIM(LEFT(R165,FIND("/",R165)-1))))),LEFT(R165,FIND("/",R165)-1),R165),R165)&amp;" ")," "," "),"﻿"," "),"​"," "),"⁠"," ")," "," ")," "," "),CHAR(9)," "),CHAR(10)," "),CHAR(13)," "),"−","-"),"–","-"),"—","-"),"LATITUDE"," "),"LONGITUDE"," "),"COORDINATES"," "),"COORDS"," "),"NORTH"," N "),"SOUTH"," S "),"EAST"," E "),"WEST"," W "),"DEGREES"," "),"DEG"," "),"GPS"," "),"LONG"," "),"LNG"," "),"LON"," "),"LAT"," ")," AND "," "),"&amp;"," ")&amp;" ")</f>
        <v/>
      </c>
      <c r="T165" s="50">
        <f>IF(S165="","",IF(LEN(S165)-LEN(SUBSTITUTE(S165,".",""))&gt;0,SUBSTITUTE(S165,","," "),IF(LEN(S165)-LEN(SUBSTITUTE(S165,",",""))=3,SUBSTITUTE(SUBSTITUTE(S165,",",";",2),",","."),IF(LEN(S165)-LEN(SUBSTITUTE(S165,",",""))=2,SUBSTITUTE(S165,",","."),SUBSTITUTE(S165,","," ")))))</f>
        <v/>
      </c>
      <c r="U165" s="50">
        <f>IF(ISNUMBER(FIND("S",T165)),-1,IF(ISNUMBER(FIND("N",T165)),1,0))</f>
        <v/>
      </c>
      <c r="V165" s="50">
        <f>IF(ISNUMBER(FIND("W",T165)),-1,IF(ISNUMBER(FIND("E",T165)),1,0))</f>
        <v/>
      </c>
      <c r="W165" s="50">
        <f>AND(MIN(IFERROR(FIND("N",T165),999),IFERROR(FIND("S",T165),999))&lt;999,MIN(IFERROR(FIND("E",T165),999),IFERROR(FIND("W",T165),999))&lt;999,MIN(IFERROR(FIND("E",T165),999),IFERROR(FIND("W",T165),999))&lt;MIN(IFERROR(FIND("N",T165),999),IFERROR(FIND("S",T165),999)))</f>
        <v/>
      </c>
      <c r="X165" s="50">
        <f>IF(T165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165,"°"," "),"º"," "),"˚"," "),"'"," "),CHAR(34)," "),"′"," "),"’"," "),"‘"," "),"″"," "),"”"," "),"“"," "),"("," "),")"," "),"["," "),"]"," "),"{"," "),"}"," "),";"," "),"|"," "),"/"," "),"\"," "),":"," "),"="," "),"*"," "),","," "),"N"," "),"S"," "),"E"," "),"W"," "),"_"," ")))</f>
        <v/>
      </c>
      <c r="Y165" s="50">
        <f>IF(X165="","",SUBSTITUTE(SUBSTITUTE(SUBSTITUTE(SUBSTITUTE(SUBSTITUTE(SUBSTITUTE(SUBSTITUTE(SUBSTITUTE(SUBSTITUTE(SUBSTITUTE(SUBSTITUTE(SUBSTITUTE(SUBSTITUTE(X165,"0",""),"1",""),"2",""),"3",""),"4",""),"5",""),"6",""),"7",""),"8",""),"9",""),".",""),"-","")," ",""))</f>
        <v/>
      </c>
      <c r="Z165" s="50">
        <f>IF(X165="",0,LEN(X165)-LEN(SUBSTITUTE(X165," ",""))+1)</f>
        <v/>
      </c>
      <c r="AA165" s="50">
        <f>IF(Z165&lt;1,"",IFERROR(VALUE(SUBSTITUTE(TRIM(MID(SUBSTITUTE(X165," ",REPT(" ",60)),1,60)),".",MID(1/2,2,1))),""))</f>
        <v/>
      </c>
      <c r="AB165" s="50">
        <f>IF(Z165&lt;2,"",IFERROR(VALUE(SUBSTITUTE(TRIM(MID(SUBSTITUTE(X165," ",REPT(" ",60)),61,60)),".",MID(1/2,2,1))),""))</f>
        <v/>
      </c>
      <c r="AC165" s="50">
        <f>IF(Z165&lt;3,"",IFERROR(VALUE(SUBSTITUTE(TRIM(MID(SUBSTITUTE(X165," ",REPT(" ",60)),121,60)),".",MID(1/2,2,1))),""))</f>
        <v/>
      </c>
      <c r="AD165" s="50">
        <f>IF(Z165&lt;4,"",IFERROR(VALUE(SUBSTITUTE(TRIM(MID(SUBSTITUTE(X165," ",REPT(" ",60)),181,60)),".",MID(1/2,2,1))),""))</f>
        <v/>
      </c>
      <c r="AE165" s="50">
        <f>IF(Z165&lt;5,"",IFERROR(VALUE(SUBSTITUTE(TRIM(MID(SUBSTITUTE(X165," ",REPT(" ",60)),241,60)),".",MID(1/2,2,1))),""))</f>
        <v/>
      </c>
      <c r="AF165" s="50">
        <f>IF(Z165&lt;6,"",IFERROR(VALUE(SUBSTITUTE(TRIM(MID(SUBSTITUTE(X165," ",REPT(" ",60)),301,60)),".",MID(1/2,2,1))),""))</f>
        <v/>
      </c>
      <c r="AG165" s="50">
        <f>IFERROR(IF(Z165=2,AA165,IF(Z165=4,IF(AA165&lt;0,-1,1)*(ABS(AA165)+AB165/60),IF(Z165=6,IF(AA165&lt;0,-1,1)*(ABS(AA165)+AB165/60+AC165/3600),""))),"")</f>
        <v/>
      </c>
      <c r="AH165" s="50">
        <f>IFERROR(IF(Z165=2,AB165,IF(Z165=4,IF(AC165&lt;0,-1,1)*(ABS(AC165)+AD165/60),IF(Z165=6,IF(AD165&lt;0,-1,1)*(ABS(AD165)+AE165/60+AF165/3600),""))),"")</f>
        <v/>
      </c>
      <c r="AI165" s="50">
        <f>IF(W165,AH165,AG165)</f>
        <v/>
      </c>
      <c r="AJ165" s="50">
        <f>IF(W165,AG165,AH165)</f>
        <v/>
      </c>
      <c r="AK165" s="50">
        <f>IFERROR(IF(U165=0,AI165,U165*ABS(AI165)),"")</f>
        <v/>
      </c>
      <c r="AL165" s="50">
        <f>IFERROR(IF(V165=0,AJ165,V165*ABS(AJ165)),"")</f>
        <v/>
      </c>
      <c r="AM165" s="50">
        <f>IFERROR(AND(U165=0,V165=0,ABS(AK165)&gt;90,ABS(AK165)&lt;=180,ABS(AL165)&lt;=90),FALSE)</f>
        <v/>
      </c>
      <c r="AN165" s="50">
        <f>IF(AM165,AL165,AK165)</f>
        <v/>
      </c>
      <c r="AO165" s="50">
        <f>IF(AM165,AK165,AL165)</f>
        <v/>
      </c>
      <c r="AP165" s="50">
        <f>IF(R165="","",IF(Y165&lt;&gt;"","Contains words or symbols that aren't part of a coordinate.",IF(NOT(OR(Z165=2,Z165=4,Z165=6)),"Couldn't find a latitude and a longitude ("&amp;Z165&amp;IF(Z165=1," number"," numbers")&amp;" found).",IF(COUNT(AA165:AF165)&lt;&gt;Z165,"Some of the numbers couldn't be read.",IF(OR(AND(Z165=4,OR(AB165&lt;0,AB165&gt;=60,AD165&lt;0,AD165&gt;=60)),AND(Z165=6,OR(AB165&lt;0,AB165&gt;=60,AC165&lt;0,AC165&gt;=60,AE165&lt;0,AE165&gt;=60,AF165&lt;0,AF165&gt;=60))),"Minutes and seconds must be between 0 and 60.",IF(OR(ABS(AN165)&gt;90,ABS(AO165)&gt;180),"Out of range: latitude must be between -90 and 90, and longitude between -180 and 180.",""))))))</f>
        <v/>
      </c>
    </row>
    <row r="166">
      <c r="B166" s="44" t="n"/>
      <c r="C166" s="44" t="n"/>
      <c r="D166" s="45">
        <f>IF(R166="","",IF(AP166&lt;&gt;"","NOT VALID GPS COORDINATES",IF(O166="NO CONNECTION","NO CONNECTION",IF(E166="","NOT FOUND",IF(OR(AM166,AND(AN166=0,AO166=0)),"CONVERTED – PLEASE CHECK","CONVERTED")))))</f>
        <v/>
      </c>
      <c r="E166" s="45">
        <f>IF(OR(O166="",O166="NO CONNECTION"),"",IFERROR(_xlfn.FILTERXML(O166,"//local/territory")&amp;" "&amp;_xlfn.FILTERXML(O166,"//local/mapcode"),IFERROR(_xlfn.FILTERXML(O166,"//international/mapcode"),"")))</f>
        <v/>
      </c>
      <c r="F166" s="46">
        <f>IF(E166="","",IFERROR(_xlfn.FILTERXML(O166,"//local/territory"),""))</f>
        <v/>
      </c>
      <c r="G166" s="46">
        <f>IF(E166="","",IFERROR(_xlfn.FILTERXML(O166,"//local/mapcode"),""))</f>
        <v/>
      </c>
      <c r="H166" s="46">
        <f>IF(E166="","",IFERROR(_xlfn.FILTERXML(O166,"//international/mapcode"),""))</f>
        <v/>
      </c>
      <c r="I166" s="46">
        <f>IF(E166="","",IFERROR(HYPERLINK("https://www.mymapcodes.com/go/?t="&amp;IF(G166&lt;&gt;"",F166,"AAA")&amp;"&amp;ma="&amp;LEFT(IF(G166&lt;&gt;"",G166,H166),FIND(".",IF(G166&lt;&gt;"",G166,H166))-1)&amp;"&amp;mb="&amp;MID(IF(G166&lt;&gt;"",G166,H166),FIND(".",IF(G166&lt;&gt;"",G166,H166))+1,99),"Open on MyMapcodes →"),""))</f>
        <v/>
      </c>
      <c r="J166" s="47">
        <f>IF(OR(R166="",AP166&lt;&gt;""),"",ROUND(AN166,6))</f>
        <v/>
      </c>
      <c r="K166" s="47">
        <f>IF(OR(R166="",AP166&lt;&gt;""),"",ROUND(AO166,6))</f>
        <v/>
      </c>
      <c r="L166" s="48">
        <f>IF(R166="","",IF(AP166&lt;&gt;"",AP166,IF(O166="NO CONNECTION","Excel couldn't reach the mapcode service. Click the REFRESH RESULTS box just above the table.",IF(E166="","The mapcode service didn't return a mapcode for this point.",IF(AM166,"Latitude and longitude seemed to be the wrong way round, so they've been swapped. Please check.",IF(AND(AN166=0,AO166=0),"0, 0 is in the sea off West Africa. Please check this is the location you meant.",IF(W166,"Longitude came first, so the order has been switched.",IF(Z166=6,"Converted from degrees, minutes and seconds.",IF(Z166=4,"Converted from degrees and decimal minutes.","")))))))))</f>
        <v/>
      </c>
      <c r="N166" s="49">
        <f>IF(J166="","",MapcodeAPI&amp;"codes/"&amp;SUBSTITUTE(J166&amp;"",MID(1/2,2,1),".")&amp;","&amp;SUBSTITUTE(K166&amp;"",MID(1/2,2,1),"."))&amp;LEFT($B$13,0)</f>
        <v/>
      </c>
      <c r="O166" s="49">
        <f>IF(N166="","",IFERROR(_xlfn.WEBSERVICE(N166),IF(MapcodeAPIBackup="","NO CONNECTION",IFERROR(_xlfn.WEBSERVICE(MapcodeAPIBackup&amp;MID(N166,LEN(MapcodeAPI)+1,999)),"NO CONNECTION"))))</f>
        <v/>
      </c>
      <c r="P166" t="inlineStr">
        <is>
          <t xml:space="preserve"> </t>
        </is>
      </c>
      <c r="R166" s="50">
        <f>IFERROR(IF(AND(TRIM(B166&amp;"")="",TRIM(C166&amp;"")=""),"",TRIM(IF(ISNUMBER(B166),SUBSTITUTE(B166&amp;"",MID(1/2,2,1),"."),B166&amp;"")&amp;IF(TRIM(C166&amp;"")="",""," | "&amp;IF(ISNUMBER(C166),SUBSTITUTE(C166&amp;"",MID(1/2,2,1),"."),C166&amp;"")))),"(error value)")</f>
        <v/>
      </c>
      <c r="S166" s="50">
        <f>IF(R166="","","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"&amp;IFERROR(IF(AND(LEN(R166)-LEN(SUBSTITUTE(R166,"/",""))=1,ISNUMBER(FIND(" ",TRIM(LEFT(R166,FIND("/",R166)-1))))),LEFT(R166,FIND("/",R166)-1),R166),R166)&amp;" ")," "," "),"﻿"," "),"​"," "),"⁠"," ")," "," ")," "," "),CHAR(9)," "),CHAR(10)," "),CHAR(13)," "),"−","-"),"–","-"),"—","-"),"LATITUDE"," "),"LONGITUDE"," "),"COORDINATES"," "),"COORDS"," "),"NORTH"," N "),"SOUTH"," S "),"EAST"," E "),"WEST"," W "),"DEGREES"," "),"DEG"," "),"GPS"," "),"LONG"," "),"LNG"," "),"LON"," "),"LAT"," ")," AND "," "),"&amp;"," ")&amp;" ")</f>
        <v/>
      </c>
      <c r="T166" s="50">
        <f>IF(S166="","",IF(LEN(S166)-LEN(SUBSTITUTE(S166,".",""))&gt;0,SUBSTITUTE(S166,","," "),IF(LEN(S166)-LEN(SUBSTITUTE(S166,",",""))=3,SUBSTITUTE(SUBSTITUTE(S166,",",";",2),",","."),IF(LEN(S166)-LEN(SUBSTITUTE(S166,",",""))=2,SUBSTITUTE(S166,",","."),SUBSTITUTE(S166,","," ")))))</f>
        <v/>
      </c>
      <c r="U166" s="50">
        <f>IF(ISNUMBER(FIND("S",T166)),-1,IF(ISNUMBER(FIND("N",T166)),1,0))</f>
        <v/>
      </c>
      <c r="V166" s="50">
        <f>IF(ISNUMBER(FIND("W",T166)),-1,IF(ISNUMBER(FIND("E",T166)),1,0))</f>
        <v/>
      </c>
      <c r="W166" s="50">
        <f>AND(MIN(IFERROR(FIND("N",T166),999),IFERROR(FIND("S",T166),999))&lt;999,MIN(IFERROR(FIND("E",T166),999),IFERROR(FIND("W",T166),999))&lt;999,MIN(IFERROR(FIND("E",T166),999),IFERROR(FIND("W",T166),999))&lt;MIN(IFERROR(FIND("N",T166),999),IFERROR(FIND("S",T166),999)))</f>
        <v/>
      </c>
      <c r="X166" s="50">
        <f>IF(T166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166,"°"," "),"º"," "),"˚"," "),"'"," "),CHAR(34)," "),"′"," "),"’"," "),"‘"," "),"″"," "),"”"," "),"“"," "),"("," "),")"," "),"["," "),"]"," "),"{"," "),"}"," "),";"," "),"|"," "),"/"," "),"\"," "),":"," "),"="," "),"*"," "),","," "),"N"," "),"S"," "),"E"," "),"W"," "),"_"," ")))</f>
        <v/>
      </c>
      <c r="Y166" s="50">
        <f>IF(X166="","",SUBSTITUTE(SUBSTITUTE(SUBSTITUTE(SUBSTITUTE(SUBSTITUTE(SUBSTITUTE(SUBSTITUTE(SUBSTITUTE(SUBSTITUTE(SUBSTITUTE(SUBSTITUTE(SUBSTITUTE(SUBSTITUTE(X166,"0",""),"1",""),"2",""),"3",""),"4",""),"5",""),"6",""),"7",""),"8",""),"9",""),".",""),"-","")," ",""))</f>
        <v/>
      </c>
      <c r="Z166" s="50">
        <f>IF(X166="",0,LEN(X166)-LEN(SUBSTITUTE(X166," ",""))+1)</f>
        <v/>
      </c>
      <c r="AA166" s="50">
        <f>IF(Z166&lt;1,"",IFERROR(VALUE(SUBSTITUTE(TRIM(MID(SUBSTITUTE(X166," ",REPT(" ",60)),1,60)),".",MID(1/2,2,1))),""))</f>
        <v/>
      </c>
      <c r="AB166" s="50">
        <f>IF(Z166&lt;2,"",IFERROR(VALUE(SUBSTITUTE(TRIM(MID(SUBSTITUTE(X166," ",REPT(" ",60)),61,60)),".",MID(1/2,2,1))),""))</f>
        <v/>
      </c>
      <c r="AC166" s="50">
        <f>IF(Z166&lt;3,"",IFERROR(VALUE(SUBSTITUTE(TRIM(MID(SUBSTITUTE(X166," ",REPT(" ",60)),121,60)),".",MID(1/2,2,1))),""))</f>
        <v/>
      </c>
      <c r="AD166" s="50">
        <f>IF(Z166&lt;4,"",IFERROR(VALUE(SUBSTITUTE(TRIM(MID(SUBSTITUTE(X166," ",REPT(" ",60)),181,60)),".",MID(1/2,2,1))),""))</f>
        <v/>
      </c>
      <c r="AE166" s="50">
        <f>IF(Z166&lt;5,"",IFERROR(VALUE(SUBSTITUTE(TRIM(MID(SUBSTITUTE(X166," ",REPT(" ",60)),241,60)),".",MID(1/2,2,1))),""))</f>
        <v/>
      </c>
      <c r="AF166" s="50">
        <f>IF(Z166&lt;6,"",IFERROR(VALUE(SUBSTITUTE(TRIM(MID(SUBSTITUTE(X166," ",REPT(" ",60)),301,60)),".",MID(1/2,2,1))),""))</f>
        <v/>
      </c>
      <c r="AG166" s="50">
        <f>IFERROR(IF(Z166=2,AA166,IF(Z166=4,IF(AA166&lt;0,-1,1)*(ABS(AA166)+AB166/60),IF(Z166=6,IF(AA166&lt;0,-1,1)*(ABS(AA166)+AB166/60+AC166/3600),""))),"")</f>
        <v/>
      </c>
      <c r="AH166" s="50">
        <f>IFERROR(IF(Z166=2,AB166,IF(Z166=4,IF(AC166&lt;0,-1,1)*(ABS(AC166)+AD166/60),IF(Z166=6,IF(AD166&lt;0,-1,1)*(ABS(AD166)+AE166/60+AF166/3600),""))),"")</f>
        <v/>
      </c>
      <c r="AI166" s="50">
        <f>IF(W166,AH166,AG166)</f>
        <v/>
      </c>
      <c r="AJ166" s="50">
        <f>IF(W166,AG166,AH166)</f>
        <v/>
      </c>
      <c r="AK166" s="50">
        <f>IFERROR(IF(U166=0,AI166,U166*ABS(AI166)),"")</f>
        <v/>
      </c>
      <c r="AL166" s="50">
        <f>IFERROR(IF(V166=0,AJ166,V166*ABS(AJ166)),"")</f>
        <v/>
      </c>
      <c r="AM166" s="50">
        <f>IFERROR(AND(U166=0,V166=0,ABS(AK166)&gt;90,ABS(AK166)&lt;=180,ABS(AL166)&lt;=90),FALSE)</f>
        <v/>
      </c>
      <c r="AN166" s="50">
        <f>IF(AM166,AL166,AK166)</f>
        <v/>
      </c>
      <c r="AO166" s="50">
        <f>IF(AM166,AK166,AL166)</f>
        <v/>
      </c>
      <c r="AP166" s="50">
        <f>IF(R166="","",IF(Y166&lt;&gt;"","Contains words or symbols that aren't part of a coordinate.",IF(NOT(OR(Z166=2,Z166=4,Z166=6)),"Couldn't find a latitude and a longitude ("&amp;Z166&amp;IF(Z166=1," number"," numbers")&amp;" found).",IF(COUNT(AA166:AF166)&lt;&gt;Z166,"Some of the numbers couldn't be read.",IF(OR(AND(Z166=4,OR(AB166&lt;0,AB166&gt;=60,AD166&lt;0,AD166&gt;=60)),AND(Z166=6,OR(AB166&lt;0,AB166&gt;=60,AC166&lt;0,AC166&gt;=60,AE166&lt;0,AE166&gt;=60,AF166&lt;0,AF166&gt;=60))),"Minutes and seconds must be between 0 and 60.",IF(OR(ABS(AN166)&gt;90,ABS(AO166)&gt;180),"Out of range: latitude must be between -90 and 90, and longitude between -180 and 180.",""))))))</f>
        <v/>
      </c>
    </row>
    <row r="167">
      <c r="B167" s="44" t="n"/>
      <c r="C167" s="44" t="n"/>
      <c r="D167" s="45">
        <f>IF(R167="","",IF(AP167&lt;&gt;"","NOT VALID GPS COORDINATES",IF(O167="NO CONNECTION","NO CONNECTION",IF(E167="","NOT FOUND",IF(OR(AM167,AND(AN167=0,AO167=0)),"CONVERTED – PLEASE CHECK","CONVERTED")))))</f>
        <v/>
      </c>
      <c r="E167" s="45">
        <f>IF(OR(O167="",O167="NO CONNECTION"),"",IFERROR(_xlfn.FILTERXML(O167,"//local/territory")&amp;" "&amp;_xlfn.FILTERXML(O167,"//local/mapcode"),IFERROR(_xlfn.FILTERXML(O167,"//international/mapcode"),"")))</f>
        <v/>
      </c>
      <c r="F167" s="46">
        <f>IF(E167="","",IFERROR(_xlfn.FILTERXML(O167,"//local/territory"),""))</f>
        <v/>
      </c>
      <c r="G167" s="46">
        <f>IF(E167="","",IFERROR(_xlfn.FILTERXML(O167,"//local/mapcode"),""))</f>
        <v/>
      </c>
      <c r="H167" s="46">
        <f>IF(E167="","",IFERROR(_xlfn.FILTERXML(O167,"//international/mapcode"),""))</f>
        <v/>
      </c>
      <c r="I167" s="46">
        <f>IF(E167="","",IFERROR(HYPERLINK("https://www.mymapcodes.com/go/?t="&amp;IF(G167&lt;&gt;"",F167,"AAA")&amp;"&amp;ma="&amp;LEFT(IF(G167&lt;&gt;"",G167,H167),FIND(".",IF(G167&lt;&gt;"",G167,H167))-1)&amp;"&amp;mb="&amp;MID(IF(G167&lt;&gt;"",G167,H167),FIND(".",IF(G167&lt;&gt;"",G167,H167))+1,99),"Open on MyMapcodes →"),""))</f>
        <v/>
      </c>
      <c r="J167" s="47">
        <f>IF(OR(R167="",AP167&lt;&gt;""),"",ROUND(AN167,6))</f>
        <v/>
      </c>
      <c r="K167" s="47">
        <f>IF(OR(R167="",AP167&lt;&gt;""),"",ROUND(AO167,6))</f>
        <v/>
      </c>
      <c r="L167" s="48">
        <f>IF(R167="","",IF(AP167&lt;&gt;"",AP167,IF(O167="NO CONNECTION","Excel couldn't reach the mapcode service. Click the REFRESH RESULTS box just above the table.",IF(E167="","The mapcode service didn't return a mapcode for this point.",IF(AM167,"Latitude and longitude seemed to be the wrong way round, so they've been swapped. Please check.",IF(AND(AN167=0,AO167=0),"0, 0 is in the sea off West Africa. Please check this is the location you meant.",IF(W167,"Longitude came first, so the order has been switched.",IF(Z167=6,"Converted from degrees, minutes and seconds.",IF(Z167=4,"Converted from degrees and decimal minutes.","")))))))))</f>
        <v/>
      </c>
      <c r="N167" s="49">
        <f>IF(J167="","",MapcodeAPI&amp;"codes/"&amp;SUBSTITUTE(J167&amp;"",MID(1/2,2,1),".")&amp;","&amp;SUBSTITUTE(K167&amp;"",MID(1/2,2,1),"."))&amp;LEFT($B$13,0)</f>
        <v/>
      </c>
      <c r="O167" s="49">
        <f>IF(N167="","",IFERROR(_xlfn.WEBSERVICE(N167),IF(MapcodeAPIBackup="","NO CONNECTION",IFERROR(_xlfn.WEBSERVICE(MapcodeAPIBackup&amp;MID(N167,LEN(MapcodeAPI)+1,999)),"NO CONNECTION"))))</f>
        <v/>
      </c>
      <c r="P167" t="inlineStr">
        <is>
          <t xml:space="preserve"> </t>
        </is>
      </c>
      <c r="R167" s="50">
        <f>IFERROR(IF(AND(TRIM(B167&amp;"")="",TRIM(C167&amp;"")=""),"",TRIM(IF(ISNUMBER(B167),SUBSTITUTE(B167&amp;"",MID(1/2,2,1),"."),B167&amp;"")&amp;IF(TRIM(C167&amp;"")="",""," | "&amp;IF(ISNUMBER(C167),SUBSTITUTE(C167&amp;"",MID(1/2,2,1),"."),C167&amp;"")))),"(error value)")</f>
        <v/>
      </c>
      <c r="S167" s="50">
        <f>IF(R167="","","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"&amp;IFERROR(IF(AND(LEN(R167)-LEN(SUBSTITUTE(R167,"/",""))=1,ISNUMBER(FIND(" ",TRIM(LEFT(R167,FIND("/",R167)-1))))),LEFT(R167,FIND("/",R167)-1),R167),R167)&amp;" ")," "," "),"﻿"," "),"​"," "),"⁠"," ")," "," ")," "," "),CHAR(9)," "),CHAR(10)," "),CHAR(13)," "),"−","-"),"–","-"),"—","-"),"LATITUDE"," "),"LONGITUDE"," "),"COORDINATES"," "),"COORDS"," "),"NORTH"," N "),"SOUTH"," S "),"EAST"," E "),"WEST"," W "),"DEGREES"," "),"DEG"," "),"GPS"," "),"LONG"," "),"LNG"," "),"LON"," "),"LAT"," ")," AND "," "),"&amp;"," ")&amp;" ")</f>
        <v/>
      </c>
      <c r="T167" s="50">
        <f>IF(S167="","",IF(LEN(S167)-LEN(SUBSTITUTE(S167,".",""))&gt;0,SUBSTITUTE(S167,","," "),IF(LEN(S167)-LEN(SUBSTITUTE(S167,",",""))=3,SUBSTITUTE(SUBSTITUTE(S167,",",";",2),",","."),IF(LEN(S167)-LEN(SUBSTITUTE(S167,",",""))=2,SUBSTITUTE(S167,",","."),SUBSTITUTE(S167,","," ")))))</f>
        <v/>
      </c>
      <c r="U167" s="50">
        <f>IF(ISNUMBER(FIND("S",T167)),-1,IF(ISNUMBER(FIND("N",T167)),1,0))</f>
        <v/>
      </c>
      <c r="V167" s="50">
        <f>IF(ISNUMBER(FIND("W",T167)),-1,IF(ISNUMBER(FIND("E",T167)),1,0))</f>
        <v/>
      </c>
      <c r="W167" s="50">
        <f>AND(MIN(IFERROR(FIND("N",T167),999),IFERROR(FIND("S",T167),999))&lt;999,MIN(IFERROR(FIND("E",T167),999),IFERROR(FIND("W",T167),999))&lt;999,MIN(IFERROR(FIND("E",T167),999),IFERROR(FIND("W",T167),999))&lt;MIN(IFERROR(FIND("N",T167),999),IFERROR(FIND("S",T167),999)))</f>
        <v/>
      </c>
      <c r="X167" s="50">
        <f>IF(T167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167,"°"," "),"º"," "),"˚"," "),"'"," "),CHAR(34)," "),"′"," "),"’"," "),"‘"," "),"″"," "),"”"," "),"“"," "),"("," "),")"," "),"["," "),"]"," "),"{"," "),"}"," "),";"," "),"|"," "),"/"," "),"\"," "),":"," "),"="," "),"*"," "),","," "),"N"," "),"S"," "),"E"," "),"W"," "),"_"," ")))</f>
        <v/>
      </c>
      <c r="Y167" s="50">
        <f>IF(X167="","",SUBSTITUTE(SUBSTITUTE(SUBSTITUTE(SUBSTITUTE(SUBSTITUTE(SUBSTITUTE(SUBSTITUTE(SUBSTITUTE(SUBSTITUTE(SUBSTITUTE(SUBSTITUTE(SUBSTITUTE(SUBSTITUTE(X167,"0",""),"1",""),"2",""),"3",""),"4",""),"5",""),"6",""),"7",""),"8",""),"9",""),".",""),"-","")," ",""))</f>
        <v/>
      </c>
      <c r="Z167" s="50">
        <f>IF(X167="",0,LEN(X167)-LEN(SUBSTITUTE(X167," ",""))+1)</f>
        <v/>
      </c>
      <c r="AA167" s="50">
        <f>IF(Z167&lt;1,"",IFERROR(VALUE(SUBSTITUTE(TRIM(MID(SUBSTITUTE(X167," ",REPT(" ",60)),1,60)),".",MID(1/2,2,1))),""))</f>
        <v/>
      </c>
      <c r="AB167" s="50">
        <f>IF(Z167&lt;2,"",IFERROR(VALUE(SUBSTITUTE(TRIM(MID(SUBSTITUTE(X167," ",REPT(" ",60)),61,60)),".",MID(1/2,2,1))),""))</f>
        <v/>
      </c>
      <c r="AC167" s="50">
        <f>IF(Z167&lt;3,"",IFERROR(VALUE(SUBSTITUTE(TRIM(MID(SUBSTITUTE(X167," ",REPT(" ",60)),121,60)),".",MID(1/2,2,1))),""))</f>
        <v/>
      </c>
      <c r="AD167" s="50">
        <f>IF(Z167&lt;4,"",IFERROR(VALUE(SUBSTITUTE(TRIM(MID(SUBSTITUTE(X167," ",REPT(" ",60)),181,60)),".",MID(1/2,2,1))),""))</f>
        <v/>
      </c>
      <c r="AE167" s="50">
        <f>IF(Z167&lt;5,"",IFERROR(VALUE(SUBSTITUTE(TRIM(MID(SUBSTITUTE(X167," ",REPT(" ",60)),241,60)),".",MID(1/2,2,1))),""))</f>
        <v/>
      </c>
      <c r="AF167" s="50">
        <f>IF(Z167&lt;6,"",IFERROR(VALUE(SUBSTITUTE(TRIM(MID(SUBSTITUTE(X167," ",REPT(" ",60)),301,60)),".",MID(1/2,2,1))),""))</f>
        <v/>
      </c>
      <c r="AG167" s="50">
        <f>IFERROR(IF(Z167=2,AA167,IF(Z167=4,IF(AA167&lt;0,-1,1)*(ABS(AA167)+AB167/60),IF(Z167=6,IF(AA167&lt;0,-1,1)*(ABS(AA167)+AB167/60+AC167/3600),""))),"")</f>
        <v/>
      </c>
      <c r="AH167" s="50">
        <f>IFERROR(IF(Z167=2,AB167,IF(Z167=4,IF(AC167&lt;0,-1,1)*(ABS(AC167)+AD167/60),IF(Z167=6,IF(AD167&lt;0,-1,1)*(ABS(AD167)+AE167/60+AF167/3600),""))),"")</f>
        <v/>
      </c>
      <c r="AI167" s="50">
        <f>IF(W167,AH167,AG167)</f>
        <v/>
      </c>
      <c r="AJ167" s="50">
        <f>IF(W167,AG167,AH167)</f>
        <v/>
      </c>
      <c r="AK167" s="50">
        <f>IFERROR(IF(U167=0,AI167,U167*ABS(AI167)),"")</f>
        <v/>
      </c>
      <c r="AL167" s="50">
        <f>IFERROR(IF(V167=0,AJ167,V167*ABS(AJ167)),"")</f>
        <v/>
      </c>
      <c r="AM167" s="50">
        <f>IFERROR(AND(U167=0,V167=0,ABS(AK167)&gt;90,ABS(AK167)&lt;=180,ABS(AL167)&lt;=90),FALSE)</f>
        <v/>
      </c>
      <c r="AN167" s="50">
        <f>IF(AM167,AL167,AK167)</f>
        <v/>
      </c>
      <c r="AO167" s="50">
        <f>IF(AM167,AK167,AL167)</f>
        <v/>
      </c>
      <c r="AP167" s="50">
        <f>IF(R167="","",IF(Y167&lt;&gt;"","Contains words or symbols that aren't part of a coordinate.",IF(NOT(OR(Z167=2,Z167=4,Z167=6)),"Couldn't find a latitude and a longitude ("&amp;Z167&amp;IF(Z167=1," number"," numbers")&amp;" found).",IF(COUNT(AA167:AF167)&lt;&gt;Z167,"Some of the numbers couldn't be read.",IF(OR(AND(Z167=4,OR(AB167&lt;0,AB167&gt;=60,AD167&lt;0,AD167&gt;=60)),AND(Z167=6,OR(AB167&lt;0,AB167&gt;=60,AC167&lt;0,AC167&gt;=60,AE167&lt;0,AE167&gt;=60,AF167&lt;0,AF167&gt;=60))),"Minutes and seconds must be between 0 and 60.",IF(OR(ABS(AN167)&gt;90,ABS(AO167)&gt;180),"Out of range: latitude must be between -90 and 90, and longitude between -180 and 180.",""))))))</f>
        <v/>
      </c>
    </row>
    <row r="168">
      <c r="B168" s="44" t="n"/>
      <c r="C168" s="44" t="n"/>
      <c r="D168" s="45">
        <f>IF(R168="","",IF(AP168&lt;&gt;"","NOT VALID GPS COORDINATES",IF(O168="NO CONNECTION","NO CONNECTION",IF(E168="","NOT FOUND",IF(OR(AM168,AND(AN168=0,AO168=0)),"CONVERTED – PLEASE CHECK","CONVERTED")))))</f>
        <v/>
      </c>
      <c r="E168" s="45">
        <f>IF(OR(O168="",O168="NO CONNECTION"),"",IFERROR(_xlfn.FILTERXML(O168,"//local/territory")&amp;" "&amp;_xlfn.FILTERXML(O168,"//local/mapcode"),IFERROR(_xlfn.FILTERXML(O168,"//international/mapcode"),"")))</f>
        <v/>
      </c>
      <c r="F168" s="46">
        <f>IF(E168="","",IFERROR(_xlfn.FILTERXML(O168,"//local/territory"),""))</f>
        <v/>
      </c>
      <c r="G168" s="46">
        <f>IF(E168="","",IFERROR(_xlfn.FILTERXML(O168,"//local/mapcode"),""))</f>
        <v/>
      </c>
      <c r="H168" s="46">
        <f>IF(E168="","",IFERROR(_xlfn.FILTERXML(O168,"//international/mapcode"),""))</f>
        <v/>
      </c>
      <c r="I168" s="46">
        <f>IF(E168="","",IFERROR(HYPERLINK("https://www.mymapcodes.com/go/?t="&amp;IF(G168&lt;&gt;"",F168,"AAA")&amp;"&amp;ma="&amp;LEFT(IF(G168&lt;&gt;"",G168,H168),FIND(".",IF(G168&lt;&gt;"",G168,H168))-1)&amp;"&amp;mb="&amp;MID(IF(G168&lt;&gt;"",G168,H168),FIND(".",IF(G168&lt;&gt;"",G168,H168))+1,99),"Open on MyMapcodes →"),""))</f>
        <v/>
      </c>
      <c r="J168" s="47">
        <f>IF(OR(R168="",AP168&lt;&gt;""),"",ROUND(AN168,6))</f>
        <v/>
      </c>
      <c r="K168" s="47">
        <f>IF(OR(R168="",AP168&lt;&gt;""),"",ROUND(AO168,6))</f>
        <v/>
      </c>
      <c r="L168" s="48">
        <f>IF(R168="","",IF(AP168&lt;&gt;"",AP168,IF(O168="NO CONNECTION","Excel couldn't reach the mapcode service. Click the REFRESH RESULTS box just above the table.",IF(E168="","The mapcode service didn't return a mapcode for this point.",IF(AM168,"Latitude and longitude seemed to be the wrong way round, so they've been swapped. Please check.",IF(AND(AN168=0,AO168=0),"0, 0 is in the sea off West Africa. Please check this is the location you meant.",IF(W168,"Longitude came first, so the order has been switched.",IF(Z168=6,"Converted from degrees, minutes and seconds.",IF(Z168=4,"Converted from degrees and decimal minutes.","")))))))))</f>
        <v/>
      </c>
      <c r="N168" s="49">
        <f>IF(J168="","",MapcodeAPI&amp;"codes/"&amp;SUBSTITUTE(J168&amp;"",MID(1/2,2,1),".")&amp;","&amp;SUBSTITUTE(K168&amp;"",MID(1/2,2,1),"."))&amp;LEFT($B$13,0)</f>
        <v/>
      </c>
      <c r="O168" s="49">
        <f>IF(N168="","",IFERROR(_xlfn.WEBSERVICE(N168),IF(MapcodeAPIBackup="","NO CONNECTION",IFERROR(_xlfn.WEBSERVICE(MapcodeAPIBackup&amp;MID(N168,LEN(MapcodeAPI)+1,999)),"NO CONNECTION"))))</f>
        <v/>
      </c>
      <c r="P168" t="inlineStr">
        <is>
          <t xml:space="preserve"> </t>
        </is>
      </c>
      <c r="R168" s="50">
        <f>IFERROR(IF(AND(TRIM(B168&amp;"")="",TRIM(C168&amp;"")=""),"",TRIM(IF(ISNUMBER(B168),SUBSTITUTE(B168&amp;"",MID(1/2,2,1),"."),B168&amp;"")&amp;IF(TRIM(C168&amp;"")="",""," | "&amp;IF(ISNUMBER(C168),SUBSTITUTE(C168&amp;"",MID(1/2,2,1),"."),C168&amp;"")))),"(error value)")</f>
        <v/>
      </c>
      <c r="S168" s="50">
        <f>IF(R168="","","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"&amp;IFERROR(IF(AND(LEN(R168)-LEN(SUBSTITUTE(R168,"/",""))=1,ISNUMBER(FIND(" ",TRIM(LEFT(R168,FIND("/",R168)-1))))),LEFT(R168,FIND("/",R168)-1),R168),R168)&amp;" ")," "," "),"﻿"," "),"​"," "),"⁠"," ")," "," ")," "," "),CHAR(9)," "),CHAR(10)," "),CHAR(13)," "),"−","-"),"–","-"),"—","-"),"LATITUDE"," "),"LONGITUDE"," "),"COORDINATES"," "),"COORDS"," "),"NORTH"," N "),"SOUTH"," S "),"EAST"," E "),"WEST"," W "),"DEGREES"," "),"DEG"," "),"GPS"," "),"LONG"," "),"LNG"," "),"LON"," "),"LAT"," ")," AND "," "),"&amp;"," ")&amp;" ")</f>
        <v/>
      </c>
      <c r="T168" s="50">
        <f>IF(S168="","",IF(LEN(S168)-LEN(SUBSTITUTE(S168,".",""))&gt;0,SUBSTITUTE(S168,","," "),IF(LEN(S168)-LEN(SUBSTITUTE(S168,",",""))=3,SUBSTITUTE(SUBSTITUTE(S168,",",";",2),",","."),IF(LEN(S168)-LEN(SUBSTITUTE(S168,",",""))=2,SUBSTITUTE(S168,",","."),SUBSTITUTE(S168,","," ")))))</f>
        <v/>
      </c>
      <c r="U168" s="50">
        <f>IF(ISNUMBER(FIND("S",T168)),-1,IF(ISNUMBER(FIND("N",T168)),1,0))</f>
        <v/>
      </c>
      <c r="V168" s="50">
        <f>IF(ISNUMBER(FIND("W",T168)),-1,IF(ISNUMBER(FIND("E",T168)),1,0))</f>
        <v/>
      </c>
      <c r="W168" s="50">
        <f>AND(MIN(IFERROR(FIND("N",T168),999),IFERROR(FIND("S",T168),999))&lt;999,MIN(IFERROR(FIND("E",T168),999),IFERROR(FIND("W",T168),999))&lt;999,MIN(IFERROR(FIND("E",T168),999),IFERROR(FIND("W",T168),999))&lt;MIN(IFERROR(FIND("N",T168),999),IFERROR(FIND("S",T168),999)))</f>
        <v/>
      </c>
      <c r="X168" s="50">
        <f>IF(T168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168,"°"," "),"º"," "),"˚"," "),"'"," "),CHAR(34)," "),"′"," "),"’"," "),"‘"," "),"″"," "),"”"," "),"“"," "),"("," "),")"," "),"["," "),"]"," "),"{"," "),"}"," "),";"," "),"|"," "),"/"," "),"\"," "),":"," "),"="," "),"*"," "),","," "),"N"," "),"S"," "),"E"," "),"W"," "),"_"," ")))</f>
        <v/>
      </c>
      <c r="Y168" s="50">
        <f>IF(X168="","",SUBSTITUTE(SUBSTITUTE(SUBSTITUTE(SUBSTITUTE(SUBSTITUTE(SUBSTITUTE(SUBSTITUTE(SUBSTITUTE(SUBSTITUTE(SUBSTITUTE(SUBSTITUTE(SUBSTITUTE(SUBSTITUTE(X168,"0",""),"1",""),"2",""),"3",""),"4",""),"5",""),"6",""),"7",""),"8",""),"9",""),".",""),"-","")," ",""))</f>
        <v/>
      </c>
      <c r="Z168" s="50">
        <f>IF(X168="",0,LEN(X168)-LEN(SUBSTITUTE(X168," ",""))+1)</f>
        <v/>
      </c>
      <c r="AA168" s="50">
        <f>IF(Z168&lt;1,"",IFERROR(VALUE(SUBSTITUTE(TRIM(MID(SUBSTITUTE(X168," ",REPT(" ",60)),1,60)),".",MID(1/2,2,1))),""))</f>
        <v/>
      </c>
      <c r="AB168" s="50">
        <f>IF(Z168&lt;2,"",IFERROR(VALUE(SUBSTITUTE(TRIM(MID(SUBSTITUTE(X168," ",REPT(" ",60)),61,60)),".",MID(1/2,2,1))),""))</f>
        <v/>
      </c>
      <c r="AC168" s="50">
        <f>IF(Z168&lt;3,"",IFERROR(VALUE(SUBSTITUTE(TRIM(MID(SUBSTITUTE(X168," ",REPT(" ",60)),121,60)),".",MID(1/2,2,1))),""))</f>
        <v/>
      </c>
      <c r="AD168" s="50">
        <f>IF(Z168&lt;4,"",IFERROR(VALUE(SUBSTITUTE(TRIM(MID(SUBSTITUTE(X168," ",REPT(" ",60)),181,60)),".",MID(1/2,2,1))),""))</f>
        <v/>
      </c>
      <c r="AE168" s="50">
        <f>IF(Z168&lt;5,"",IFERROR(VALUE(SUBSTITUTE(TRIM(MID(SUBSTITUTE(X168," ",REPT(" ",60)),241,60)),".",MID(1/2,2,1))),""))</f>
        <v/>
      </c>
      <c r="AF168" s="50">
        <f>IF(Z168&lt;6,"",IFERROR(VALUE(SUBSTITUTE(TRIM(MID(SUBSTITUTE(X168," ",REPT(" ",60)),301,60)),".",MID(1/2,2,1))),""))</f>
        <v/>
      </c>
      <c r="AG168" s="50">
        <f>IFERROR(IF(Z168=2,AA168,IF(Z168=4,IF(AA168&lt;0,-1,1)*(ABS(AA168)+AB168/60),IF(Z168=6,IF(AA168&lt;0,-1,1)*(ABS(AA168)+AB168/60+AC168/3600),""))),"")</f>
        <v/>
      </c>
      <c r="AH168" s="50">
        <f>IFERROR(IF(Z168=2,AB168,IF(Z168=4,IF(AC168&lt;0,-1,1)*(ABS(AC168)+AD168/60),IF(Z168=6,IF(AD168&lt;0,-1,1)*(ABS(AD168)+AE168/60+AF168/3600),""))),"")</f>
        <v/>
      </c>
      <c r="AI168" s="50">
        <f>IF(W168,AH168,AG168)</f>
        <v/>
      </c>
      <c r="AJ168" s="50">
        <f>IF(W168,AG168,AH168)</f>
        <v/>
      </c>
      <c r="AK168" s="50">
        <f>IFERROR(IF(U168=0,AI168,U168*ABS(AI168)),"")</f>
        <v/>
      </c>
      <c r="AL168" s="50">
        <f>IFERROR(IF(V168=0,AJ168,V168*ABS(AJ168)),"")</f>
        <v/>
      </c>
      <c r="AM168" s="50">
        <f>IFERROR(AND(U168=0,V168=0,ABS(AK168)&gt;90,ABS(AK168)&lt;=180,ABS(AL168)&lt;=90),FALSE)</f>
        <v/>
      </c>
      <c r="AN168" s="50">
        <f>IF(AM168,AL168,AK168)</f>
        <v/>
      </c>
      <c r="AO168" s="50">
        <f>IF(AM168,AK168,AL168)</f>
        <v/>
      </c>
      <c r="AP168" s="50">
        <f>IF(R168="","",IF(Y168&lt;&gt;"","Contains words or symbols that aren't part of a coordinate.",IF(NOT(OR(Z168=2,Z168=4,Z168=6)),"Couldn't find a latitude and a longitude ("&amp;Z168&amp;IF(Z168=1," number"," numbers")&amp;" found).",IF(COUNT(AA168:AF168)&lt;&gt;Z168,"Some of the numbers couldn't be read.",IF(OR(AND(Z168=4,OR(AB168&lt;0,AB168&gt;=60,AD168&lt;0,AD168&gt;=60)),AND(Z168=6,OR(AB168&lt;0,AB168&gt;=60,AC168&lt;0,AC168&gt;=60,AE168&lt;0,AE168&gt;=60,AF168&lt;0,AF168&gt;=60))),"Minutes and seconds must be between 0 and 60.",IF(OR(ABS(AN168)&gt;90,ABS(AO168)&gt;180),"Out of range: latitude must be between -90 and 90, and longitude between -180 and 180.",""))))))</f>
        <v/>
      </c>
    </row>
    <row r="169">
      <c r="B169" s="44" t="n"/>
      <c r="C169" s="44" t="n"/>
      <c r="D169" s="45">
        <f>IF(R169="","",IF(AP169&lt;&gt;"","NOT VALID GPS COORDINATES",IF(O169="NO CONNECTION","NO CONNECTION",IF(E169="","NOT FOUND",IF(OR(AM169,AND(AN169=0,AO169=0)),"CONVERTED – PLEASE CHECK","CONVERTED")))))</f>
        <v/>
      </c>
      <c r="E169" s="45">
        <f>IF(OR(O169="",O169="NO CONNECTION"),"",IFERROR(_xlfn.FILTERXML(O169,"//local/territory")&amp;" "&amp;_xlfn.FILTERXML(O169,"//local/mapcode"),IFERROR(_xlfn.FILTERXML(O169,"//international/mapcode"),"")))</f>
        <v/>
      </c>
      <c r="F169" s="46">
        <f>IF(E169="","",IFERROR(_xlfn.FILTERXML(O169,"//local/territory"),""))</f>
        <v/>
      </c>
      <c r="G169" s="46">
        <f>IF(E169="","",IFERROR(_xlfn.FILTERXML(O169,"//local/mapcode"),""))</f>
        <v/>
      </c>
      <c r="H169" s="46">
        <f>IF(E169="","",IFERROR(_xlfn.FILTERXML(O169,"//international/mapcode"),""))</f>
        <v/>
      </c>
      <c r="I169" s="46">
        <f>IF(E169="","",IFERROR(HYPERLINK("https://www.mymapcodes.com/go/?t="&amp;IF(G169&lt;&gt;"",F169,"AAA")&amp;"&amp;ma="&amp;LEFT(IF(G169&lt;&gt;"",G169,H169),FIND(".",IF(G169&lt;&gt;"",G169,H169))-1)&amp;"&amp;mb="&amp;MID(IF(G169&lt;&gt;"",G169,H169),FIND(".",IF(G169&lt;&gt;"",G169,H169))+1,99),"Open on MyMapcodes →"),""))</f>
        <v/>
      </c>
      <c r="J169" s="47">
        <f>IF(OR(R169="",AP169&lt;&gt;""),"",ROUND(AN169,6))</f>
        <v/>
      </c>
      <c r="K169" s="47">
        <f>IF(OR(R169="",AP169&lt;&gt;""),"",ROUND(AO169,6))</f>
        <v/>
      </c>
      <c r="L169" s="48">
        <f>IF(R169="","",IF(AP169&lt;&gt;"",AP169,IF(O169="NO CONNECTION","Excel couldn't reach the mapcode service. Click the REFRESH RESULTS box just above the table.",IF(E169="","The mapcode service didn't return a mapcode for this point.",IF(AM169,"Latitude and longitude seemed to be the wrong way round, so they've been swapped. Please check.",IF(AND(AN169=0,AO169=0),"0, 0 is in the sea off West Africa. Please check this is the location you meant.",IF(W169,"Longitude came first, so the order has been switched.",IF(Z169=6,"Converted from degrees, minutes and seconds.",IF(Z169=4,"Converted from degrees and decimal minutes.","")))))))))</f>
        <v/>
      </c>
      <c r="N169" s="49">
        <f>IF(J169="","",MapcodeAPI&amp;"codes/"&amp;SUBSTITUTE(J169&amp;"",MID(1/2,2,1),".")&amp;","&amp;SUBSTITUTE(K169&amp;"",MID(1/2,2,1),"."))&amp;LEFT($B$13,0)</f>
        <v/>
      </c>
      <c r="O169" s="49">
        <f>IF(N169="","",IFERROR(_xlfn.WEBSERVICE(N169),IF(MapcodeAPIBackup="","NO CONNECTION",IFERROR(_xlfn.WEBSERVICE(MapcodeAPIBackup&amp;MID(N169,LEN(MapcodeAPI)+1,999)),"NO CONNECTION"))))</f>
        <v/>
      </c>
      <c r="P169" t="inlineStr">
        <is>
          <t xml:space="preserve"> </t>
        </is>
      </c>
      <c r="R169" s="50">
        <f>IFERROR(IF(AND(TRIM(B169&amp;"")="",TRIM(C169&amp;"")=""),"",TRIM(IF(ISNUMBER(B169),SUBSTITUTE(B169&amp;"",MID(1/2,2,1),"."),B169&amp;"")&amp;IF(TRIM(C169&amp;"")="",""," | "&amp;IF(ISNUMBER(C169),SUBSTITUTE(C169&amp;"",MID(1/2,2,1),"."),C169&amp;"")))),"(error value)")</f>
        <v/>
      </c>
      <c r="S169" s="50">
        <f>IF(R169="","","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"&amp;IFERROR(IF(AND(LEN(R169)-LEN(SUBSTITUTE(R169,"/",""))=1,ISNUMBER(FIND(" ",TRIM(LEFT(R169,FIND("/",R169)-1))))),LEFT(R169,FIND("/",R169)-1),R169),R169)&amp;" ")," "," "),"﻿"," "),"​"," "),"⁠"," ")," "," ")," "," "),CHAR(9)," "),CHAR(10)," "),CHAR(13)," "),"−","-"),"–","-"),"—","-"),"LATITUDE"," "),"LONGITUDE"," "),"COORDINATES"," "),"COORDS"," "),"NORTH"," N "),"SOUTH"," S "),"EAST"," E "),"WEST"," W "),"DEGREES"," "),"DEG"," "),"GPS"," "),"LONG"," "),"LNG"," "),"LON"," "),"LAT"," ")," AND "," "),"&amp;"," ")&amp;" ")</f>
        <v/>
      </c>
      <c r="T169" s="50">
        <f>IF(S169="","",IF(LEN(S169)-LEN(SUBSTITUTE(S169,".",""))&gt;0,SUBSTITUTE(S169,","," "),IF(LEN(S169)-LEN(SUBSTITUTE(S169,",",""))=3,SUBSTITUTE(SUBSTITUTE(S169,",",";",2),",","."),IF(LEN(S169)-LEN(SUBSTITUTE(S169,",",""))=2,SUBSTITUTE(S169,",","."),SUBSTITUTE(S169,","," ")))))</f>
        <v/>
      </c>
      <c r="U169" s="50">
        <f>IF(ISNUMBER(FIND("S",T169)),-1,IF(ISNUMBER(FIND("N",T169)),1,0))</f>
        <v/>
      </c>
      <c r="V169" s="50">
        <f>IF(ISNUMBER(FIND("W",T169)),-1,IF(ISNUMBER(FIND("E",T169)),1,0))</f>
        <v/>
      </c>
      <c r="W169" s="50">
        <f>AND(MIN(IFERROR(FIND("N",T169),999),IFERROR(FIND("S",T169),999))&lt;999,MIN(IFERROR(FIND("E",T169),999),IFERROR(FIND("W",T169),999))&lt;999,MIN(IFERROR(FIND("E",T169),999),IFERROR(FIND("W",T169),999))&lt;MIN(IFERROR(FIND("N",T169),999),IFERROR(FIND("S",T169),999)))</f>
        <v/>
      </c>
      <c r="X169" s="50">
        <f>IF(T169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169,"°"," "),"º"," "),"˚"," "),"'"," "),CHAR(34)," "),"′"," "),"’"," "),"‘"," "),"″"," "),"”"," "),"“"," "),"("," "),")"," "),"["," "),"]"," "),"{"," "),"}"," "),";"," "),"|"," "),"/"," "),"\"," "),":"," "),"="," "),"*"," "),","," "),"N"," "),"S"," "),"E"," "),"W"," "),"_"," ")))</f>
        <v/>
      </c>
      <c r="Y169" s="50">
        <f>IF(X169="","",SUBSTITUTE(SUBSTITUTE(SUBSTITUTE(SUBSTITUTE(SUBSTITUTE(SUBSTITUTE(SUBSTITUTE(SUBSTITUTE(SUBSTITUTE(SUBSTITUTE(SUBSTITUTE(SUBSTITUTE(SUBSTITUTE(X169,"0",""),"1",""),"2",""),"3",""),"4",""),"5",""),"6",""),"7",""),"8",""),"9",""),".",""),"-","")," ",""))</f>
        <v/>
      </c>
      <c r="Z169" s="50">
        <f>IF(X169="",0,LEN(X169)-LEN(SUBSTITUTE(X169," ",""))+1)</f>
        <v/>
      </c>
      <c r="AA169" s="50">
        <f>IF(Z169&lt;1,"",IFERROR(VALUE(SUBSTITUTE(TRIM(MID(SUBSTITUTE(X169," ",REPT(" ",60)),1,60)),".",MID(1/2,2,1))),""))</f>
        <v/>
      </c>
      <c r="AB169" s="50">
        <f>IF(Z169&lt;2,"",IFERROR(VALUE(SUBSTITUTE(TRIM(MID(SUBSTITUTE(X169," ",REPT(" ",60)),61,60)),".",MID(1/2,2,1))),""))</f>
        <v/>
      </c>
      <c r="AC169" s="50">
        <f>IF(Z169&lt;3,"",IFERROR(VALUE(SUBSTITUTE(TRIM(MID(SUBSTITUTE(X169," ",REPT(" ",60)),121,60)),".",MID(1/2,2,1))),""))</f>
        <v/>
      </c>
      <c r="AD169" s="50">
        <f>IF(Z169&lt;4,"",IFERROR(VALUE(SUBSTITUTE(TRIM(MID(SUBSTITUTE(X169," ",REPT(" ",60)),181,60)),".",MID(1/2,2,1))),""))</f>
        <v/>
      </c>
      <c r="AE169" s="50">
        <f>IF(Z169&lt;5,"",IFERROR(VALUE(SUBSTITUTE(TRIM(MID(SUBSTITUTE(X169," ",REPT(" ",60)),241,60)),".",MID(1/2,2,1))),""))</f>
        <v/>
      </c>
      <c r="AF169" s="50">
        <f>IF(Z169&lt;6,"",IFERROR(VALUE(SUBSTITUTE(TRIM(MID(SUBSTITUTE(X169," ",REPT(" ",60)),301,60)),".",MID(1/2,2,1))),""))</f>
        <v/>
      </c>
      <c r="AG169" s="50">
        <f>IFERROR(IF(Z169=2,AA169,IF(Z169=4,IF(AA169&lt;0,-1,1)*(ABS(AA169)+AB169/60),IF(Z169=6,IF(AA169&lt;0,-1,1)*(ABS(AA169)+AB169/60+AC169/3600),""))),"")</f>
        <v/>
      </c>
      <c r="AH169" s="50">
        <f>IFERROR(IF(Z169=2,AB169,IF(Z169=4,IF(AC169&lt;0,-1,1)*(ABS(AC169)+AD169/60),IF(Z169=6,IF(AD169&lt;0,-1,1)*(ABS(AD169)+AE169/60+AF169/3600),""))),"")</f>
        <v/>
      </c>
      <c r="AI169" s="50">
        <f>IF(W169,AH169,AG169)</f>
        <v/>
      </c>
      <c r="AJ169" s="50">
        <f>IF(W169,AG169,AH169)</f>
        <v/>
      </c>
      <c r="AK169" s="50">
        <f>IFERROR(IF(U169=0,AI169,U169*ABS(AI169)),"")</f>
        <v/>
      </c>
      <c r="AL169" s="50">
        <f>IFERROR(IF(V169=0,AJ169,V169*ABS(AJ169)),"")</f>
        <v/>
      </c>
      <c r="AM169" s="50">
        <f>IFERROR(AND(U169=0,V169=0,ABS(AK169)&gt;90,ABS(AK169)&lt;=180,ABS(AL169)&lt;=90),FALSE)</f>
        <v/>
      </c>
      <c r="AN169" s="50">
        <f>IF(AM169,AL169,AK169)</f>
        <v/>
      </c>
      <c r="AO169" s="50">
        <f>IF(AM169,AK169,AL169)</f>
        <v/>
      </c>
      <c r="AP169" s="50">
        <f>IF(R169="","",IF(Y169&lt;&gt;"","Contains words or symbols that aren't part of a coordinate.",IF(NOT(OR(Z169=2,Z169=4,Z169=6)),"Couldn't find a latitude and a longitude ("&amp;Z169&amp;IF(Z169=1," number"," numbers")&amp;" found).",IF(COUNT(AA169:AF169)&lt;&gt;Z169,"Some of the numbers couldn't be read.",IF(OR(AND(Z169=4,OR(AB169&lt;0,AB169&gt;=60,AD169&lt;0,AD169&gt;=60)),AND(Z169=6,OR(AB169&lt;0,AB169&gt;=60,AC169&lt;0,AC169&gt;=60,AE169&lt;0,AE169&gt;=60,AF169&lt;0,AF169&gt;=60))),"Minutes and seconds must be between 0 and 60.",IF(OR(ABS(AN169)&gt;90,ABS(AO169)&gt;180),"Out of range: latitude must be between -90 and 90, and longitude between -180 and 180.",""))))))</f>
        <v/>
      </c>
    </row>
    <row r="170">
      <c r="B170" s="44" t="n"/>
      <c r="C170" s="44" t="n"/>
      <c r="D170" s="45">
        <f>IF(R170="","",IF(AP170&lt;&gt;"","NOT VALID GPS COORDINATES",IF(O170="NO CONNECTION","NO CONNECTION",IF(E170="","NOT FOUND",IF(OR(AM170,AND(AN170=0,AO170=0)),"CONVERTED – PLEASE CHECK","CONVERTED")))))</f>
        <v/>
      </c>
      <c r="E170" s="45">
        <f>IF(OR(O170="",O170="NO CONNECTION"),"",IFERROR(_xlfn.FILTERXML(O170,"//local/territory")&amp;" "&amp;_xlfn.FILTERXML(O170,"//local/mapcode"),IFERROR(_xlfn.FILTERXML(O170,"//international/mapcode"),"")))</f>
        <v/>
      </c>
      <c r="F170" s="46">
        <f>IF(E170="","",IFERROR(_xlfn.FILTERXML(O170,"//local/territory"),""))</f>
        <v/>
      </c>
      <c r="G170" s="46">
        <f>IF(E170="","",IFERROR(_xlfn.FILTERXML(O170,"//local/mapcode"),""))</f>
        <v/>
      </c>
      <c r="H170" s="46">
        <f>IF(E170="","",IFERROR(_xlfn.FILTERXML(O170,"//international/mapcode"),""))</f>
        <v/>
      </c>
      <c r="I170" s="46">
        <f>IF(E170="","",IFERROR(HYPERLINK("https://www.mymapcodes.com/go/?t="&amp;IF(G170&lt;&gt;"",F170,"AAA")&amp;"&amp;ma="&amp;LEFT(IF(G170&lt;&gt;"",G170,H170),FIND(".",IF(G170&lt;&gt;"",G170,H170))-1)&amp;"&amp;mb="&amp;MID(IF(G170&lt;&gt;"",G170,H170),FIND(".",IF(G170&lt;&gt;"",G170,H170))+1,99),"Open on MyMapcodes →"),""))</f>
        <v/>
      </c>
      <c r="J170" s="47">
        <f>IF(OR(R170="",AP170&lt;&gt;""),"",ROUND(AN170,6))</f>
        <v/>
      </c>
      <c r="K170" s="47">
        <f>IF(OR(R170="",AP170&lt;&gt;""),"",ROUND(AO170,6))</f>
        <v/>
      </c>
      <c r="L170" s="48">
        <f>IF(R170="","",IF(AP170&lt;&gt;"",AP170,IF(O170="NO CONNECTION","Excel couldn't reach the mapcode service. Click the REFRESH RESULTS box just above the table.",IF(E170="","The mapcode service didn't return a mapcode for this point.",IF(AM170,"Latitude and longitude seemed to be the wrong way round, so they've been swapped. Please check.",IF(AND(AN170=0,AO170=0),"0, 0 is in the sea off West Africa. Please check this is the location you meant.",IF(W170,"Longitude came first, so the order has been switched.",IF(Z170=6,"Converted from degrees, minutes and seconds.",IF(Z170=4,"Converted from degrees and decimal minutes.","")))))))))</f>
        <v/>
      </c>
      <c r="N170" s="49">
        <f>IF(J170="","",MapcodeAPI&amp;"codes/"&amp;SUBSTITUTE(J170&amp;"",MID(1/2,2,1),".")&amp;","&amp;SUBSTITUTE(K170&amp;"",MID(1/2,2,1),"."))&amp;LEFT($B$13,0)</f>
        <v/>
      </c>
      <c r="O170" s="49">
        <f>IF(N170="","",IFERROR(_xlfn.WEBSERVICE(N170),IF(MapcodeAPIBackup="","NO CONNECTION",IFERROR(_xlfn.WEBSERVICE(MapcodeAPIBackup&amp;MID(N170,LEN(MapcodeAPI)+1,999)),"NO CONNECTION"))))</f>
        <v/>
      </c>
      <c r="P170" t="inlineStr">
        <is>
          <t xml:space="preserve"> </t>
        </is>
      </c>
      <c r="R170" s="50">
        <f>IFERROR(IF(AND(TRIM(B170&amp;"")="",TRIM(C170&amp;"")=""),"",TRIM(IF(ISNUMBER(B170),SUBSTITUTE(B170&amp;"",MID(1/2,2,1),"."),B170&amp;"")&amp;IF(TRIM(C170&amp;"")="",""," | "&amp;IF(ISNUMBER(C170),SUBSTITUTE(C170&amp;"",MID(1/2,2,1),"."),C170&amp;"")))),"(error value)")</f>
        <v/>
      </c>
      <c r="S170" s="50">
        <f>IF(R170="","","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"&amp;IFERROR(IF(AND(LEN(R170)-LEN(SUBSTITUTE(R170,"/",""))=1,ISNUMBER(FIND(" ",TRIM(LEFT(R170,FIND("/",R170)-1))))),LEFT(R170,FIND("/",R170)-1),R170),R170)&amp;" ")," "," "),"﻿"," "),"​"," "),"⁠"," ")," "," ")," "," "),CHAR(9)," "),CHAR(10)," "),CHAR(13)," "),"−","-"),"–","-"),"—","-"),"LATITUDE"," "),"LONGITUDE"," "),"COORDINATES"," "),"COORDS"," "),"NORTH"," N "),"SOUTH"," S "),"EAST"," E "),"WEST"," W "),"DEGREES"," "),"DEG"," "),"GPS"," "),"LONG"," "),"LNG"," "),"LON"," "),"LAT"," ")," AND "," "),"&amp;"," ")&amp;" ")</f>
        <v/>
      </c>
      <c r="T170" s="50">
        <f>IF(S170="","",IF(LEN(S170)-LEN(SUBSTITUTE(S170,".",""))&gt;0,SUBSTITUTE(S170,","," "),IF(LEN(S170)-LEN(SUBSTITUTE(S170,",",""))=3,SUBSTITUTE(SUBSTITUTE(S170,",",";",2),",","."),IF(LEN(S170)-LEN(SUBSTITUTE(S170,",",""))=2,SUBSTITUTE(S170,",","."),SUBSTITUTE(S170,","," ")))))</f>
        <v/>
      </c>
      <c r="U170" s="50">
        <f>IF(ISNUMBER(FIND("S",T170)),-1,IF(ISNUMBER(FIND("N",T170)),1,0))</f>
        <v/>
      </c>
      <c r="V170" s="50">
        <f>IF(ISNUMBER(FIND("W",T170)),-1,IF(ISNUMBER(FIND("E",T170)),1,0))</f>
        <v/>
      </c>
      <c r="W170" s="50">
        <f>AND(MIN(IFERROR(FIND("N",T170),999),IFERROR(FIND("S",T170),999))&lt;999,MIN(IFERROR(FIND("E",T170),999),IFERROR(FIND("W",T170),999))&lt;999,MIN(IFERROR(FIND("E",T170),999),IFERROR(FIND("W",T170),999))&lt;MIN(IFERROR(FIND("N",T170),999),IFERROR(FIND("S",T170),999)))</f>
        <v/>
      </c>
      <c r="X170" s="50">
        <f>IF(T170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170,"°"," "),"º"," "),"˚"," "),"'"," "),CHAR(34)," "),"′"," "),"’"," "),"‘"," "),"″"," "),"”"," "),"“"," "),"("," "),")"," "),"["," "),"]"," "),"{"," "),"}"," "),";"," "),"|"," "),"/"," "),"\"," "),":"," "),"="," "),"*"," "),","," "),"N"," "),"S"," "),"E"," "),"W"," "),"_"," ")))</f>
        <v/>
      </c>
      <c r="Y170" s="50">
        <f>IF(X170="","",SUBSTITUTE(SUBSTITUTE(SUBSTITUTE(SUBSTITUTE(SUBSTITUTE(SUBSTITUTE(SUBSTITUTE(SUBSTITUTE(SUBSTITUTE(SUBSTITUTE(SUBSTITUTE(SUBSTITUTE(SUBSTITUTE(X170,"0",""),"1",""),"2",""),"3",""),"4",""),"5",""),"6",""),"7",""),"8",""),"9",""),".",""),"-","")," ",""))</f>
        <v/>
      </c>
      <c r="Z170" s="50">
        <f>IF(X170="",0,LEN(X170)-LEN(SUBSTITUTE(X170," ",""))+1)</f>
        <v/>
      </c>
      <c r="AA170" s="50">
        <f>IF(Z170&lt;1,"",IFERROR(VALUE(SUBSTITUTE(TRIM(MID(SUBSTITUTE(X170," ",REPT(" ",60)),1,60)),".",MID(1/2,2,1))),""))</f>
        <v/>
      </c>
      <c r="AB170" s="50">
        <f>IF(Z170&lt;2,"",IFERROR(VALUE(SUBSTITUTE(TRIM(MID(SUBSTITUTE(X170," ",REPT(" ",60)),61,60)),".",MID(1/2,2,1))),""))</f>
        <v/>
      </c>
      <c r="AC170" s="50">
        <f>IF(Z170&lt;3,"",IFERROR(VALUE(SUBSTITUTE(TRIM(MID(SUBSTITUTE(X170," ",REPT(" ",60)),121,60)),".",MID(1/2,2,1))),""))</f>
        <v/>
      </c>
      <c r="AD170" s="50">
        <f>IF(Z170&lt;4,"",IFERROR(VALUE(SUBSTITUTE(TRIM(MID(SUBSTITUTE(X170," ",REPT(" ",60)),181,60)),".",MID(1/2,2,1))),""))</f>
        <v/>
      </c>
      <c r="AE170" s="50">
        <f>IF(Z170&lt;5,"",IFERROR(VALUE(SUBSTITUTE(TRIM(MID(SUBSTITUTE(X170," ",REPT(" ",60)),241,60)),".",MID(1/2,2,1))),""))</f>
        <v/>
      </c>
      <c r="AF170" s="50">
        <f>IF(Z170&lt;6,"",IFERROR(VALUE(SUBSTITUTE(TRIM(MID(SUBSTITUTE(X170," ",REPT(" ",60)),301,60)),".",MID(1/2,2,1))),""))</f>
        <v/>
      </c>
      <c r="AG170" s="50">
        <f>IFERROR(IF(Z170=2,AA170,IF(Z170=4,IF(AA170&lt;0,-1,1)*(ABS(AA170)+AB170/60),IF(Z170=6,IF(AA170&lt;0,-1,1)*(ABS(AA170)+AB170/60+AC170/3600),""))),"")</f>
        <v/>
      </c>
      <c r="AH170" s="50">
        <f>IFERROR(IF(Z170=2,AB170,IF(Z170=4,IF(AC170&lt;0,-1,1)*(ABS(AC170)+AD170/60),IF(Z170=6,IF(AD170&lt;0,-1,1)*(ABS(AD170)+AE170/60+AF170/3600),""))),"")</f>
        <v/>
      </c>
      <c r="AI170" s="50">
        <f>IF(W170,AH170,AG170)</f>
        <v/>
      </c>
      <c r="AJ170" s="50">
        <f>IF(W170,AG170,AH170)</f>
        <v/>
      </c>
      <c r="AK170" s="50">
        <f>IFERROR(IF(U170=0,AI170,U170*ABS(AI170)),"")</f>
        <v/>
      </c>
      <c r="AL170" s="50">
        <f>IFERROR(IF(V170=0,AJ170,V170*ABS(AJ170)),"")</f>
        <v/>
      </c>
      <c r="AM170" s="50">
        <f>IFERROR(AND(U170=0,V170=0,ABS(AK170)&gt;90,ABS(AK170)&lt;=180,ABS(AL170)&lt;=90),FALSE)</f>
        <v/>
      </c>
      <c r="AN170" s="50">
        <f>IF(AM170,AL170,AK170)</f>
        <v/>
      </c>
      <c r="AO170" s="50">
        <f>IF(AM170,AK170,AL170)</f>
        <v/>
      </c>
      <c r="AP170" s="50">
        <f>IF(R170="","",IF(Y170&lt;&gt;"","Contains words or symbols that aren't part of a coordinate.",IF(NOT(OR(Z170=2,Z170=4,Z170=6)),"Couldn't find a latitude and a longitude ("&amp;Z170&amp;IF(Z170=1," number"," numbers")&amp;" found).",IF(COUNT(AA170:AF170)&lt;&gt;Z170,"Some of the numbers couldn't be read.",IF(OR(AND(Z170=4,OR(AB170&lt;0,AB170&gt;=60,AD170&lt;0,AD170&gt;=60)),AND(Z170=6,OR(AB170&lt;0,AB170&gt;=60,AC170&lt;0,AC170&gt;=60,AE170&lt;0,AE170&gt;=60,AF170&lt;0,AF170&gt;=60))),"Minutes and seconds must be between 0 and 60.",IF(OR(ABS(AN170)&gt;90,ABS(AO170)&gt;180),"Out of range: latitude must be between -90 and 90, and longitude between -180 and 180.",""))))))</f>
        <v/>
      </c>
    </row>
    <row r="171">
      <c r="B171" s="44" t="n"/>
      <c r="C171" s="44" t="n"/>
      <c r="D171" s="45">
        <f>IF(R171="","",IF(AP171&lt;&gt;"","NOT VALID GPS COORDINATES",IF(O171="NO CONNECTION","NO CONNECTION",IF(E171="","NOT FOUND",IF(OR(AM171,AND(AN171=0,AO171=0)),"CONVERTED – PLEASE CHECK","CONVERTED")))))</f>
        <v/>
      </c>
      <c r="E171" s="45">
        <f>IF(OR(O171="",O171="NO CONNECTION"),"",IFERROR(_xlfn.FILTERXML(O171,"//local/territory")&amp;" "&amp;_xlfn.FILTERXML(O171,"//local/mapcode"),IFERROR(_xlfn.FILTERXML(O171,"//international/mapcode"),"")))</f>
        <v/>
      </c>
      <c r="F171" s="46">
        <f>IF(E171="","",IFERROR(_xlfn.FILTERXML(O171,"//local/territory"),""))</f>
        <v/>
      </c>
      <c r="G171" s="46">
        <f>IF(E171="","",IFERROR(_xlfn.FILTERXML(O171,"//local/mapcode"),""))</f>
        <v/>
      </c>
      <c r="H171" s="46">
        <f>IF(E171="","",IFERROR(_xlfn.FILTERXML(O171,"//international/mapcode"),""))</f>
        <v/>
      </c>
      <c r="I171" s="46">
        <f>IF(E171="","",IFERROR(HYPERLINK("https://www.mymapcodes.com/go/?t="&amp;IF(G171&lt;&gt;"",F171,"AAA")&amp;"&amp;ma="&amp;LEFT(IF(G171&lt;&gt;"",G171,H171),FIND(".",IF(G171&lt;&gt;"",G171,H171))-1)&amp;"&amp;mb="&amp;MID(IF(G171&lt;&gt;"",G171,H171),FIND(".",IF(G171&lt;&gt;"",G171,H171))+1,99),"Open on MyMapcodes →"),""))</f>
        <v/>
      </c>
      <c r="J171" s="47">
        <f>IF(OR(R171="",AP171&lt;&gt;""),"",ROUND(AN171,6))</f>
        <v/>
      </c>
      <c r="K171" s="47">
        <f>IF(OR(R171="",AP171&lt;&gt;""),"",ROUND(AO171,6))</f>
        <v/>
      </c>
      <c r="L171" s="48">
        <f>IF(R171="","",IF(AP171&lt;&gt;"",AP171,IF(O171="NO CONNECTION","Excel couldn't reach the mapcode service. Click the REFRESH RESULTS box just above the table.",IF(E171="","The mapcode service didn't return a mapcode for this point.",IF(AM171,"Latitude and longitude seemed to be the wrong way round, so they've been swapped. Please check.",IF(AND(AN171=0,AO171=0),"0, 0 is in the sea off West Africa. Please check this is the location you meant.",IF(W171,"Longitude came first, so the order has been switched.",IF(Z171=6,"Converted from degrees, minutes and seconds.",IF(Z171=4,"Converted from degrees and decimal minutes.","")))))))))</f>
        <v/>
      </c>
      <c r="N171" s="49">
        <f>IF(J171="","",MapcodeAPI&amp;"codes/"&amp;SUBSTITUTE(J171&amp;"",MID(1/2,2,1),".")&amp;","&amp;SUBSTITUTE(K171&amp;"",MID(1/2,2,1),"."))&amp;LEFT($B$13,0)</f>
        <v/>
      </c>
      <c r="O171" s="49">
        <f>IF(N171="","",IFERROR(_xlfn.WEBSERVICE(N171),IF(MapcodeAPIBackup="","NO CONNECTION",IFERROR(_xlfn.WEBSERVICE(MapcodeAPIBackup&amp;MID(N171,LEN(MapcodeAPI)+1,999)),"NO CONNECTION"))))</f>
        <v/>
      </c>
      <c r="P171" t="inlineStr">
        <is>
          <t xml:space="preserve"> </t>
        </is>
      </c>
      <c r="R171" s="50">
        <f>IFERROR(IF(AND(TRIM(B171&amp;"")="",TRIM(C171&amp;"")=""),"",TRIM(IF(ISNUMBER(B171),SUBSTITUTE(B171&amp;"",MID(1/2,2,1),"."),B171&amp;"")&amp;IF(TRIM(C171&amp;"")="",""," | "&amp;IF(ISNUMBER(C171),SUBSTITUTE(C171&amp;"",MID(1/2,2,1),"."),C171&amp;"")))),"(error value)")</f>
        <v/>
      </c>
      <c r="S171" s="50">
        <f>IF(R171="","","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"&amp;IFERROR(IF(AND(LEN(R171)-LEN(SUBSTITUTE(R171,"/",""))=1,ISNUMBER(FIND(" ",TRIM(LEFT(R171,FIND("/",R171)-1))))),LEFT(R171,FIND("/",R171)-1),R171),R171)&amp;" ")," "," "),"﻿"," "),"​"," "),"⁠"," ")," "," ")," "," "),CHAR(9)," "),CHAR(10)," "),CHAR(13)," "),"−","-"),"–","-"),"—","-"),"LATITUDE"," "),"LONGITUDE"," "),"COORDINATES"," "),"COORDS"," "),"NORTH"," N "),"SOUTH"," S "),"EAST"," E "),"WEST"," W "),"DEGREES"," "),"DEG"," "),"GPS"," "),"LONG"," "),"LNG"," "),"LON"," "),"LAT"," ")," AND "," "),"&amp;"," ")&amp;" ")</f>
        <v/>
      </c>
      <c r="T171" s="50">
        <f>IF(S171="","",IF(LEN(S171)-LEN(SUBSTITUTE(S171,".",""))&gt;0,SUBSTITUTE(S171,","," "),IF(LEN(S171)-LEN(SUBSTITUTE(S171,",",""))=3,SUBSTITUTE(SUBSTITUTE(S171,",",";",2),",","."),IF(LEN(S171)-LEN(SUBSTITUTE(S171,",",""))=2,SUBSTITUTE(S171,",","."),SUBSTITUTE(S171,","," ")))))</f>
        <v/>
      </c>
      <c r="U171" s="50">
        <f>IF(ISNUMBER(FIND("S",T171)),-1,IF(ISNUMBER(FIND("N",T171)),1,0))</f>
        <v/>
      </c>
      <c r="V171" s="50">
        <f>IF(ISNUMBER(FIND("W",T171)),-1,IF(ISNUMBER(FIND("E",T171)),1,0))</f>
        <v/>
      </c>
      <c r="W171" s="50">
        <f>AND(MIN(IFERROR(FIND("N",T171),999),IFERROR(FIND("S",T171),999))&lt;999,MIN(IFERROR(FIND("E",T171),999),IFERROR(FIND("W",T171),999))&lt;999,MIN(IFERROR(FIND("E",T171),999),IFERROR(FIND("W",T171),999))&lt;MIN(IFERROR(FIND("N",T171),999),IFERROR(FIND("S",T171),999)))</f>
        <v/>
      </c>
      <c r="X171" s="50">
        <f>IF(T171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171,"°"," "),"º"," "),"˚"," "),"'"," "),CHAR(34)," "),"′"," "),"’"," "),"‘"," "),"″"," "),"”"," "),"“"," "),"("," "),")"," "),"["," "),"]"," "),"{"," "),"}"," "),";"," "),"|"," "),"/"," "),"\"," "),":"," "),"="," "),"*"," "),","," "),"N"," "),"S"," "),"E"," "),"W"," "),"_"," ")))</f>
        <v/>
      </c>
      <c r="Y171" s="50">
        <f>IF(X171="","",SUBSTITUTE(SUBSTITUTE(SUBSTITUTE(SUBSTITUTE(SUBSTITUTE(SUBSTITUTE(SUBSTITUTE(SUBSTITUTE(SUBSTITUTE(SUBSTITUTE(SUBSTITUTE(SUBSTITUTE(SUBSTITUTE(X171,"0",""),"1",""),"2",""),"3",""),"4",""),"5",""),"6",""),"7",""),"8",""),"9",""),".",""),"-","")," ",""))</f>
        <v/>
      </c>
      <c r="Z171" s="50">
        <f>IF(X171="",0,LEN(X171)-LEN(SUBSTITUTE(X171," ",""))+1)</f>
        <v/>
      </c>
      <c r="AA171" s="50">
        <f>IF(Z171&lt;1,"",IFERROR(VALUE(SUBSTITUTE(TRIM(MID(SUBSTITUTE(X171," ",REPT(" ",60)),1,60)),".",MID(1/2,2,1))),""))</f>
        <v/>
      </c>
      <c r="AB171" s="50">
        <f>IF(Z171&lt;2,"",IFERROR(VALUE(SUBSTITUTE(TRIM(MID(SUBSTITUTE(X171," ",REPT(" ",60)),61,60)),".",MID(1/2,2,1))),""))</f>
        <v/>
      </c>
      <c r="AC171" s="50">
        <f>IF(Z171&lt;3,"",IFERROR(VALUE(SUBSTITUTE(TRIM(MID(SUBSTITUTE(X171," ",REPT(" ",60)),121,60)),".",MID(1/2,2,1))),""))</f>
        <v/>
      </c>
      <c r="AD171" s="50">
        <f>IF(Z171&lt;4,"",IFERROR(VALUE(SUBSTITUTE(TRIM(MID(SUBSTITUTE(X171," ",REPT(" ",60)),181,60)),".",MID(1/2,2,1))),""))</f>
        <v/>
      </c>
      <c r="AE171" s="50">
        <f>IF(Z171&lt;5,"",IFERROR(VALUE(SUBSTITUTE(TRIM(MID(SUBSTITUTE(X171," ",REPT(" ",60)),241,60)),".",MID(1/2,2,1))),""))</f>
        <v/>
      </c>
      <c r="AF171" s="50">
        <f>IF(Z171&lt;6,"",IFERROR(VALUE(SUBSTITUTE(TRIM(MID(SUBSTITUTE(X171," ",REPT(" ",60)),301,60)),".",MID(1/2,2,1))),""))</f>
        <v/>
      </c>
      <c r="AG171" s="50">
        <f>IFERROR(IF(Z171=2,AA171,IF(Z171=4,IF(AA171&lt;0,-1,1)*(ABS(AA171)+AB171/60),IF(Z171=6,IF(AA171&lt;0,-1,1)*(ABS(AA171)+AB171/60+AC171/3600),""))),"")</f>
        <v/>
      </c>
      <c r="AH171" s="50">
        <f>IFERROR(IF(Z171=2,AB171,IF(Z171=4,IF(AC171&lt;0,-1,1)*(ABS(AC171)+AD171/60),IF(Z171=6,IF(AD171&lt;0,-1,1)*(ABS(AD171)+AE171/60+AF171/3600),""))),"")</f>
        <v/>
      </c>
      <c r="AI171" s="50">
        <f>IF(W171,AH171,AG171)</f>
        <v/>
      </c>
      <c r="AJ171" s="50">
        <f>IF(W171,AG171,AH171)</f>
        <v/>
      </c>
      <c r="AK171" s="50">
        <f>IFERROR(IF(U171=0,AI171,U171*ABS(AI171)),"")</f>
        <v/>
      </c>
      <c r="AL171" s="50">
        <f>IFERROR(IF(V171=0,AJ171,V171*ABS(AJ171)),"")</f>
        <v/>
      </c>
      <c r="AM171" s="50">
        <f>IFERROR(AND(U171=0,V171=0,ABS(AK171)&gt;90,ABS(AK171)&lt;=180,ABS(AL171)&lt;=90),FALSE)</f>
        <v/>
      </c>
      <c r="AN171" s="50">
        <f>IF(AM171,AL171,AK171)</f>
        <v/>
      </c>
      <c r="AO171" s="50">
        <f>IF(AM171,AK171,AL171)</f>
        <v/>
      </c>
      <c r="AP171" s="50">
        <f>IF(R171="","",IF(Y171&lt;&gt;"","Contains words or symbols that aren't part of a coordinate.",IF(NOT(OR(Z171=2,Z171=4,Z171=6)),"Couldn't find a latitude and a longitude ("&amp;Z171&amp;IF(Z171=1," number"," numbers")&amp;" found).",IF(COUNT(AA171:AF171)&lt;&gt;Z171,"Some of the numbers couldn't be read.",IF(OR(AND(Z171=4,OR(AB171&lt;0,AB171&gt;=60,AD171&lt;0,AD171&gt;=60)),AND(Z171=6,OR(AB171&lt;0,AB171&gt;=60,AC171&lt;0,AC171&gt;=60,AE171&lt;0,AE171&gt;=60,AF171&lt;0,AF171&gt;=60))),"Minutes and seconds must be between 0 and 60.",IF(OR(ABS(AN171)&gt;90,ABS(AO171)&gt;180),"Out of range: latitude must be between -90 and 90, and longitude between -180 and 180.",""))))))</f>
        <v/>
      </c>
    </row>
    <row r="172">
      <c r="B172" s="44" t="n"/>
      <c r="C172" s="44" t="n"/>
      <c r="D172" s="45">
        <f>IF(R172="","",IF(AP172&lt;&gt;"","NOT VALID GPS COORDINATES",IF(O172="NO CONNECTION","NO CONNECTION",IF(E172="","NOT FOUND",IF(OR(AM172,AND(AN172=0,AO172=0)),"CONVERTED – PLEASE CHECK","CONVERTED")))))</f>
        <v/>
      </c>
      <c r="E172" s="45">
        <f>IF(OR(O172="",O172="NO CONNECTION"),"",IFERROR(_xlfn.FILTERXML(O172,"//local/territory")&amp;" "&amp;_xlfn.FILTERXML(O172,"//local/mapcode"),IFERROR(_xlfn.FILTERXML(O172,"//international/mapcode"),"")))</f>
        <v/>
      </c>
      <c r="F172" s="46">
        <f>IF(E172="","",IFERROR(_xlfn.FILTERXML(O172,"//local/territory"),""))</f>
        <v/>
      </c>
      <c r="G172" s="46">
        <f>IF(E172="","",IFERROR(_xlfn.FILTERXML(O172,"//local/mapcode"),""))</f>
        <v/>
      </c>
      <c r="H172" s="46">
        <f>IF(E172="","",IFERROR(_xlfn.FILTERXML(O172,"//international/mapcode"),""))</f>
        <v/>
      </c>
      <c r="I172" s="46">
        <f>IF(E172="","",IFERROR(HYPERLINK("https://www.mymapcodes.com/go/?t="&amp;IF(G172&lt;&gt;"",F172,"AAA")&amp;"&amp;ma="&amp;LEFT(IF(G172&lt;&gt;"",G172,H172),FIND(".",IF(G172&lt;&gt;"",G172,H172))-1)&amp;"&amp;mb="&amp;MID(IF(G172&lt;&gt;"",G172,H172),FIND(".",IF(G172&lt;&gt;"",G172,H172))+1,99),"Open on MyMapcodes →"),""))</f>
        <v/>
      </c>
      <c r="J172" s="47">
        <f>IF(OR(R172="",AP172&lt;&gt;""),"",ROUND(AN172,6))</f>
        <v/>
      </c>
      <c r="K172" s="47">
        <f>IF(OR(R172="",AP172&lt;&gt;""),"",ROUND(AO172,6))</f>
        <v/>
      </c>
      <c r="L172" s="48">
        <f>IF(R172="","",IF(AP172&lt;&gt;"",AP172,IF(O172="NO CONNECTION","Excel couldn't reach the mapcode service. Click the REFRESH RESULTS box just above the table.",IF(E172="","The mapcode service didn't return a mapcode for this point.",IF(AM172,"Latitude and longitude seemed to be the wrong way round, so they've been swapped. Please check.",IF(AND(AN172=0,AO172=0),"0, 0 is in the sea off West Africa. Please check this is the location you meant.",IF(W172,"Longitude came first, so the order has been switched.",IF(Z172=6,"Converted from degrees, minutes and seconds.",IF(Z172=4,"Converted from degrees and decimal minutes.","")))))))))</f>
        <v/>
      </c>
      <c r="N172" s="49">
        <f>IF(J172="","",MapcodeAPI&amp;"codes/"&amp;SUBSTITUTE(J172&amp;"",MID(1/2,2,1),".")&amp;","&amp;SUBSTITUTE(K172&amp;"",MID(1/2,2,1),"."))&amp;LEFT($B$13,0)</f>
        <v/>
      </c>
      <c r="O172" s="49">
        <f>IF(N172="","",IFERROR(_xlfn.WEBSERVICE(N172),IF(MapcodeAPIBackup="","NO CONNECTION",IFERROR(_xlfn.WEBSERVICE(MapcodeAPIBackup&amp;MID(N172,LEN(MapcodeAPI)+1,999)),"NO CONNECTION"))))</f>
        <v/>
      </c>
      <c r="P172" t="inlineStr">
        <is>
          <t xml:space="preserve"> </t>
        </is>
      </c>
      <c r="R172" s="50">
        <f>IFERROR(IF(AND(TRIM(B172&amp;"")="",TRIM(C172&amp;"")=""),"",TRIM(IF(ISNUMBER(B172),SUBSTITUTE(B172&amp;"",MID(1/2,2,1),"."),B172&amp;"")&amp;IF(TRIM(C172&amp;"")="",""," | "&amp;IF(ISNUMBER(C172),SUBSTITUTE(C172&amp;"",MID(1/2,2,1),"."),C172&amp;"")))),"(error value)")</f>
        <v/>
      </c>
      <c r="S172" s="50">
        <f>IF(R172="","","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"&amp;IFERROR(IF(AND(LEN(R172)-LEN(SUBSTITUTE(R172,"/",""))=1,ISNUMBER(FIND(" ",TRIM(LEFT(R172,FIND("/",R172)-1))))),LEFT(R172,FIND("/",R172)-1),R172),R172)&amp;" ")," "," "),"﻿"," "),"​"," "),"⁠"," ")," "," ")," "," "),CHAR(9)," "),CHAR(10)," "),CHAR(13)," "),"−","-"),"–","-"),"—","-"),"LATITUDE"," "),"LONGITUDE"," "),"COORDINATES"," "),"COORDS"," "),"NORTH"," N "),"SOUTH"," S "),"EAST"," E "),"WEST"," W "),"DEGREES"," "),"DEG"," "),"GPS"," "),"LONG"," "),"LNG"," "),"LON"," "),"LAT"," ")," AND "," "),"&amp;"," ")&amp;" ")</f>
        <v/>
      </c>
      <c r="T172" s="50">
        <f>IF(S172="","",IF(LEN(S172)-LEN(SUBSTITUTE(S172,".",""))&gt;0,SUBSTITUTE(S172,","," "),IF(LEN(S172)-LEN(SUBSTITUTE(S172,",",""))=3,SUBSTITUTE(SUBSTITUTE(S172,",",";",2),",","."),IF(LEN(S172)-LEN(SUBSTITUTE(S172,",",""))=2,SUBSTITUTE(S172,",","."),SUBSTITUTE(S172,","," ")))))</f>
        <v/>
      </c>
      <c r="U172" s="50">
        <f>IF(ISNUMBER(FIND("S",T172)),-1,IF(ISNUMBER(FIND("N",T172)),1,0))</f>
        <v/>
      </c>
      <c r="V172" s="50">
        <f>IF(ISNUMBER(FIND("W",T172)),-1,IF(ISNUMBER(FIND("E",T172)),1,0))</f>
        <v/>
      </c>
      <c r="W172" s="50">
        <f>AND(MIN(IFERROR(FIND("N",T172),999),IFERROR(FIND("S",T172),999))&lt;999,MIN(IFERROR(FIND("E",T172),999),IFERROR(FIND("W",T172),999))&lt;999,MIN(IFERROR(FIND("E",T172),999),IFERROR(FIND("W",T172),999))&lt;MIN(IFERROR(FIND("N",T172),999),IFERROR(FIND("S",T172),999)))</f>
        <v/>
      </c>
      <c r="X172" s="50">
        <f>IF(T172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172,"°"," "),"º"," "),"˚"," "),"'"," "),CHAR(34)," "),"′"," "),"’"," "),"‘"," "),"″"," "),"”"," "),"“"," "),"("," "),")"," "),"["," "),"]"," "),"{"," "),"}"," "),";"," "),"|"," "),"/"," "),"\"," "),":"," "),"="," "),"*"," "),","," "),"N"," "),"S"," "),"E"," "),"W"," "),"_"," ")))</f>
        <v/>
      </c>
      <c r="Y172" s="50">
        <f>IF(X172="","",SUBSTITUTE(SUBSTITUTE(SUBSTITUTE(SUBSTITUTE(SUBSTITUTE(SUBSTITUTE(SUBSTITUTE(SUBSTITUTE(SUBSTITUTE(SUBSTITUTE(SUBSTITUTE(SUBSTITUTE(SUBSTITUTE(X172,"0",""),"1",""),"2",""),"3",""),"4",""),"5",""),"6",""),"7",""),"8",""),"9",""),".",""),"-","")," ",""))</f>
        <v/>
      </c>
      <c r="Z172" s="50">
        <f>IF(X172="",0,LEN(X172)-LEN(SUBSTITUTE(X172," ",""))+1)</f>
        <v/>
      </c>
      <c r="AA172" s="50">
        <f>IF(Z172&lt;1,"",IFERROR(VALUE(SUBSTITUTE(TRIM(MID(SUBSTITUTE(X172," ",REPT(" ",60)),1,60)),".",MID(1/2,2,1))),""))</f>
        <v/>
      </c>
      <c r="AB172" s="50">
        <f>IF(Z172&lt;2,"",IFERROR(VALUE(SUBSTITUTE(TRIM(MID(SUBSTITUTE(X172," ",REPT(" ",60)),61,60)),".",MID(1/2,2,1))),""))</f>
        <v/>
      </c>
      <c r="AC172" s="50">
        <f>IF(Z172&lt;3,"",IFERROR(VALUE(SUBSTITUTE(TRIM(MID(SUBSTITUTE(X172," ",REPT(" ",60)),121,60)),".",MID(1/2,2,1))),""))</f>
        <v/>
      </c>
      <c r="AD172" s="50">
        <f>IF(Z172&lt;4,"",IFERROR(VALUE(SUBSTITUTE(TRIM(MID(SUBSTITUTE(X172," ",REPT(" ",60)),181,60)),".",MID(1/2,2,1))),""))</f>
        <v/>
      </c>
      <c r="AE172" s="50">
        <f>IF(Z172&lt;5,"",IFERROR(VALUE(SUBSTITUTE(TRIM(MID(SUBSTITUTE(X172," ",REPT(" ",60)),241,60)),".",MID(1/2,2,1))),""))</f>
        <v/>
      </c>
      <c r="AF172" s="50">
        <f>IF(Z172&lt;6,"",IFERROR(VALUE(SUBSTITUTE(TRIM(MID(SUBSTITUTE(X172," ",REPT(" ",60)),301,60)),".",MID(1/2,2,1))),""))</f>
        <v/>
      </c>
      <c r="AG172" s="50">
        <f>IFERROR(IF(Z172=2,AA172,IF(Z172=4,IF(AA172&lt;0,-1,1)*(ABS(AA172)+AB172/60),IF(Z172=6,IF(AA172&lt;0,-1,1)*(ABS(AA172)+AB172/60+AC172/3600),""))),"")</f>
        <v/>
      </c>
      <c r="AH172" s="50">
        <f>IFERROR(IF(Z172=2,AB172,IF(Z172=4,IF(AC172&lt;0,-1,1)*(ABS(AC172)+AD172/60),IF(Z172=6,IF(AD172&lt;0,-1,1)*(ABS(AD172)+AE172/60+AF172/3600),""))),"")</f>
        <v/>
      </c>
      <c r="AI172" s="50">
        <f>IF(W172,AH172,AG172)</f>
        <v/>
      </c>
      <c r="AJ172" s="50">
        <f>IF(W172,AG172,AH172)</f>
        <v/>
      </c>
      <c r="AK172" s="50">
        <f>IFERROR(IF(U172=0,AI172,U172*ABS(AI172)),"")</f>
        <v/>
      </c>
      <c r="AL172" s="50">
        <f>IFERROR(IF(V172=0,AJ172,V172*ABS(AJ172)),"")</f>
        <v/>
      </c>
      <c r="AM172" s="50">
        <f>IFERROR(AND(U172=0,V172=0,ABS(AK172)&gt;90,ABS(AK172)&lt;=180,ABS(AL172)&lt;=90),FALSE)</f>
        <v/>
      </c>
      <c r="AN172" s="50">
        <f>IF(AM172,AL172,AK172)</f>
        <v/>
      </c>
      <c r="AO172" s="50">
        <f>IF(AM172,AK172,AL172)</f>
        <v/>
      </c>
      <c r="AP172" s="50">
        <f>IF(R172="","",IF(Y172&lt;&gt;"","Contains words or symbols that aren't part of a coordinate.",IF(NOT(OR(Z172=2,Z172=4,Z172=6)),"Couldn't find a latitude and a longitude ("&amp;Z172&amp;IF(Z172=1," number"," numbers")&amp;" found).",IF(COUNT(AA172:AF172)&lt;&gt;Z172,"Some of the numbers couldn't be read.",IF(OR(AND(Z172=4,OR(AB172&lt;0,AB172&gt;=60,AD172&lt;0,AD172&gt;=60)),AND(Z172=6,OR(AB172&lt;0,AB172&gt;=60,AC172&lt;0,AC172&gt;=60,AE172&lt;0,AE172&gt;=60,AF172&lt;0,AF172&gt;=60))),"Minutes and seconds must be between 0 and 60.",IF(OR(ABS(AN172)&gt;90,ABS(AO172)&gt;180),"Out of range: latitude must be between -90 and 90, and longitude between -180 and 180.",""))))))</f>
        <v/>
      </c>
    </row>
    <row r="173">
      <c r="B173" s="44" t="n"/>
      <c r="C173" s="44" t="n"/>
      <c r="D173" s="45">
        <f>IF(R173="","",IF(AP173&lt;&gt;"","NOT VALID GPS COORDINATES",IF(O173="NO CONNECTION","NO CONNECTION",IF(E173="","NOT FOUND",IF(OR(AM173,AND(AN173=0,AO173=0)),"CONVERTED – PLEASE CHECK","CONVERTED")))))</f>
        <v/>
      </c>
      <c r="E173" s="45">
        <f>IF(OR(O173="",O173="NO CONNECTION"),"",IFERROR(_xlfn.FILTERXML(O173,"//local/territory")&amp;" "&amp;_xlfn.FILTERXML(O173,"//local/mapcode"),IFERROR(_xlfn.FILTERXML(O173,"//international/mapcode"),"")))</f>
        <v/>
      </c>
      <c r="F173" s="46">
        <f>IF(E173="","",IFERROR(_xlfn.FILTERXML(O173,"//local/territory"),""))</f>
        <v/>
      </c>
      <c r="G173" s="46">
        <f>IF(E173="","",IFERROR(_xlfn.FILTERXML(O173,"//local/mapcode"),""))</f>
        <v/>
      </c>
      <c r="H173" s="46">
        <f>IF(E173="","",IFERROR(_xlfn.FILTERXML(O173,"//international/mapcode"),""))</f>
        <v/>
      </c>
      <c r="I173" s="46">
        <f>IF(E173="","",IFERROR(HYPERLINK("https://www.mymapcodes.com/go/?t="&amp;IF(G173&lt;&gt;"",F173,"AAA")&amp;"&amp;ma="&amp;LEFT(IF(G173&lt;&gt;"",G173,H173),FIND(".",IF(G173&lt;&gt;"",G173,H173))-1)&amp;"&amp;mb="&amp;MID(IF(G173&lt;&gt;"",G173,H173),FIND(".",IF(G173&lt;&gt;"",G173,H173))+1,99),"Open on MyMapcodes →"),""))</f>
        <v/>
      </c>
      <c r="J173" s="47">
        <f>IF(OR(R173="",AP173&lt;&gt;""),"",ROUND(AN173,6))</f>
        <v/>
      </c>
      <c r="K173" s="47">
        <f>IF(OR(R173="",AP173&lt;&gt;""),"",ROUND(AO173,6))</f>
        <v/>
      </c>
      <c r="L173" s="48">
        <f>IF(R173="","",IF(AP173&lt;&gt;"",AP173,IF(O173="NO CONNECTION","Excel couldn't reach the mapcode service. Click the REFRESH RESULTS box just above the table.",IF(E173="","The mapcode service didn't return a mapcode for this point.",IF(AM173,"Latitude and longitude seemed to be the wrong way round, so they've been swapped. Please check.",IF(AND(AN173=0,AO173=0),"0, 0 is in the sea off West Africa. Please check this is the location you meant.",IF(W173,"Longitude came first, so the order has been switched.",IF(Z173=6,"Converted from degrees, minutes and seconds.",IF(Z173=4,"Converted from degrees and decimal minutes.","")))))))))</f>
        <v/>
      </c>
      <c r="N173" s="49">
        <f>IF(J173="","",MapcodeAPI&amp;"codes/"&amp;SUBSTITUTE(J173&amp;"",MID(1/2,2,1),".")&amp;","&amp;SUBSTITUTE(K173&amp;"",MID(1/2,2,1),"."))&amp;LEFT($B$13,0)</f>
        <v/>
      </c>
      <c r="O173" s="49">
        <f>IF(N173="","",IFERROR(_xlfn.WEBSERVICE(N173),IF(MapcodeAPIBackup="","NO CONNECTION",IFERROR(_xlfn.WEBSERVICE(MapcodeAPIBackup&amp;MID(N173,LEN(MapcodeAPI)+1,999)),"NO CONNECTION"))))</f>
        <v/>
      </c>
      <c r="P173" t="inlineStr">
        <is>
          <t xml:space="preserve"> </t>
        </is>
      </c>
      <c r="R173" s="50">
        <f>IFERROR(IF(AND(TRIM(B173&amp;"")="",TRIM(C173&amp;"")=""),"",TRIM(IF(ISNUMBER(B173),SUBSTITUTE(B173&amp;"",MID(1/2,2,1),"."),B173&amp;"")&amp;IF(TRIM(C173&amp;"")="",""," | "&amp;IF(ISNUMBER(C173),SUBSTITUTE(C173&amp;"",MID(1/2,2,1),"."),C173&amp;"")))),"(error value)")</f>
        <v/>
      </c>
      <c r="S173" s="50">
        <f>IF(R173="","","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"&amp;IFERROR(IF(AND(LEN(R173)-LEN(SUBSTITUTE(R173,"/",""))=1,ISNUMBER(FIND(" ",TRIM(LEFT(R173,FIND("/",R173)-1))))),LEFT(R173,FIND("/",R173)-1),R173),R173)&amp;" ")," "," "),"﻿"," "),"​"," "),"⁠"," ")," "," ")," "," "),CHAR(9)," "),CHAR(10)," "),CHAR(13)," "),"−","-"),"–","-"),"—","-"),"LATITUDE"," "),"LONGITUDE"," "),"COORDINATES"," "),"COORDS"," "),"NORTH"," N "),"SOUTH"," S "),"EAST"," E "),"WEST"," W "),"DEGREES"," "),"DEG"," "),"GPS"," "),"LONG"," "),"LNG"," "),"LON"," "),"LAT"," ")," AND "," "),"&amp;"," ")&amp;" ")</f>
        <v/>
      </c>
      <c r="T173" s="50">
        <f>IF(S173="","",IF(LEN(S173)-LEN(SUBSTITUTE(S173,".",""))&gt;0,SUBSTITUTE(S173,","," "),IF(LEN(S173)-LEN(SUBSTITUTE(S173,",",""))=3,SUBSTITUTE(SUBSTITUTE(S173,",",";",2),",","."),IF(LEN(S173)-LEN(SUBSTITUTE(S173,",",""))=2,SUBSTITUTE(S173,",","."),SUBSTITUTE(S173,","," ")))))</f>
        <v/>
      </c>
      <c r="U173" s="50">
        <f>IF(ISNUMBER(FIND("S",T173)),-1,IF(ISNUMBER(FIND("N",T173)),1,0))</f>
        <v/>
      </c>
      <c r="V173" s="50">
        <f>IF(ISNUMBER(FIND("W",T173)),-1,IF(ISNUMBER(FIND("E",T173)),1,0))</f>
        <v/>
      </c>
      <c r="W173" s="50">
        <f>AND(MIN(IFERROR(FIND("N",T173),999),IFERROR(FIND("S",T173),999))&lt;999,MIN(IFERROR(FIND("E",T173),999),IFERROR(FIND("W",T173),999))&lt;999,MIN(IFERROR(FIND("E",T173),999),IFERROR(FIND("W",T173),999))&lt;MIN(IFERROR(FIND("N",T173),999),IFERROR(FIND("S",T173),999)))</f>
        <v/>
      </c>
      <c r="X173" s="50">
        <f>IF(T173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173,"°"," "),"º"," "),"˚"," "),"'"," "),CHAR(34)," "),"′"," "),"’"," "),"‘"," "),"″"," "),"”"," "),"“"," "),"("," "),")"," "),"["," "),"]"," "),"{"," "),"}"," "),";"," "),"|"," "),"/"," "),"\"," "),":"," "),"="," "),"*"," "),","," "),"N"," "),"S"," "),"E"," "),"W"," "),"_"," ")))</f>
        <v/>
      </c>
      <c r="Y173" s="50">
        <f>IF(X173="","",SUBSTITUTE(SUBSTITUTE(SUBSTITUTE(SUBSTITUTE(SUBSTITUTE(SUBSTITUTE(SUBSTITUTE(SUBSTITUTE(SUBSTITUTE(SUBSTITUTE(SUBSTITUTE(SUBSTITUTE(SUBSTITUTE(X173,"0",""),"1",""),"2",""),"3",""),"4",""),"5",""),"6",""),"7",""),"8",""),"9",""),".",""),"-","")," ",""))</f>
        <v/>
      </c>
      <c r="Z173" s="50">
        <f>IF(X173="",0,LEN(X173)-LEN(SUBSTITUTE(X173," ",""))+1)</f>
        <v/>
      </c>
      <c r="AA173" s="50">
        <f>IF(Z173&lt;1,"",IFERROR(VALUE(SUBSTITUTE(TRIM(MID(SUBSTITUTE(X173," ",REPT(" ",60)),1,60)),".",MID(1/2,2,1))),""))</f>
        <v/>
      </c>
      <c r="AB173" s="50">
        <f>IF(Z173&lt;2,"",IFERROR(VALUE(SUBSTITUTE(TRIM(MID(SUBSTITUTE(X173," ",REPT(" ",60)),61,60)),".",MID(1/2,2,1))),""))</f>
        <v/>
      </c>
      <c r="AC173" s="50">
        <f>IF(Z173&lt;3,"",IFERROR(VALUE(SUBSTITUTE(TRIM(MID(SUBSTITUTE(X173," ",REPT(" ",60)),121,60)),".",MID(1/2,2,1))),""))</f>
        <v/>
      </c>
      <c r="AD173" s="50">
        <f>IF(Z173&lt;4,"",IFERROR(VALUE(SUBSTITUTE(TRIM(MID(SUBSTITUTE(X173," ",REPT(" ",60)),181,60)),".",MID(1/2,2,1))),""))</f>
        <v/>
      </c>
      <c r="AE173" s="50">
        <f>IF(Z173&lt;5,"",IFERROR(VALUE(SUBSTITUTE(TRIM(MID(SUBSTITUTE(X173," ",REPT(" ",60)),241,60)),".",MID(1/2,2,1))),""))</f>
        <v/>
      </c>
      <c r="AF173" s="50">
        <f>IF(Z173&lt;6,"",IFERROR(VALUE(SUBSTITUTE(TRIM(MID(SUBSTITUTE(X173," ",REPT(" ",60)),301,60)),".",MID(1/2,2,1))),""))</f>
        <v/>
      </c>
      <c r="AG173" s="50">
        <f>IFERROR(IF(Z173=2,AA173,IF(Z173=4,IF(AA173&lt;0,-1,1)*(ABS(AA173)+AB173/60),IF(Z173=6,IF(AA173&lt;0,-1,1)*(ABS(AA173)+AB173/60+AC173/3600),""))),"")</f>
        <v/>
      </c>
      <c r="AH173" s="50">
        <f>IFERROR(IF(Z173=2,AB173,IF(Z173=4,IF(AC173&lt;0,-1,1)*(ABS(AC173)+AD173/60),IF(Z173=6,IF(AD173&lt;0,-1,1)*(ABS(AD173)+AE173/60+AF173/3600),""))),"")</f>
        <v/>
      </c>
      <c r="AI173" s="50">
        <f>IF(W173,AH173,AG173)</f>
        <v/>
      </c>
      <c r="AJ173" s="50">
        <f>IF(W173,AG173,AH173)</f>
        <v/>
      </c>
      <c r="AK173" s="50">
        <f>IFERROR(IF(U173=0,AI173,U173*ABS(AI173)),"")</f>
        <v/>
      </c>
      <c r="AL173" s="50">
        <f>IFERROR(IF(V173=0,AJ173,V173*ABS(AJ173)),"")</f>
        <v/>
      </c>
      <c r="AM173" s="50">
        <f>IFERROR(AND(U173=0,V173=0,ABS(AK173)&gt;90,ABS(AK173)&lt;=180,ABS(AL173)&lt;=90),FALSE)</f>
        <v/>
      </c>
      <c r="AN173" s="50">
        <f>IF(AM173,AL173,AK173)</f>
        <v/>
      </c>
      <c r="AO173" s="50">
        <f>IF(AM173,AK173,AL173)</f>
        <v/>
      </c>
      <c r="AP173" s="50">
        <f>IF(R173="","",IF(Y173&lt;&gt;"","Contains words or symbols that aren't part of a coordinate.",IF(NOT(OR(Z173=2,Z173=4,Z173=6)),"Couldn't find a latitude and a longitude ("&amp;Z173&amp;IF(Z173=1," number"," numbers")&amp;" found).",IF(COUNT(AA173:AF173)&lt;&gt;Z173,"Some of the numbers couldn't be read.",IF(OR(AND(Z173=4,OR(AB173&lt;0,AB173&gt;=60,AD173&lt;0,AD173&gt;=60)),AND(Z173=6,OR(AB173&lt;0,AB173&gt;=60,AC173&lt;0,AC173&gt;=60,AE173&lt;0,AE173&gt;=60,AF173&lt;0,AF173&gt;=60))),"Minutes and seconds must be between 0 and 60.",IF(OR(ABS(AN173)&gt;90,ABS(AO173)&gt;180),"Out of range: latitude must be between -90 and 90, and longitude between -180 and 180.",""))))))</f>
        <v/>
      </c>
    </row>
    <row r="174">
      <c r="B174" s="44" t="n"/>
      <c r="C174" s="44" t="n"/>
      <c r="D174" s="45">
        <f>IF(R174="","",IF(AP174&lt;&gt;"","NOT VALID GPS COORDINATES",IF(O174="NO CONNECTION","NO CONNECTION",IF(E174="","NOT FOUND",IF(OR(AM174,AND(AN174=0,AO174=0)),"CONVERTED – PLEASE CHECK","CONVERTED")))))</f>
        <v/>
      </c>
      <c r="E174" s="45">
        <f>IF(OR(O174="",O174="NO CONNECTION"),"",IFERROR(_xlfn.FILTERXML(O174,"//local/territory")&amp;" "&amp;_xlfn.FILTERXML(O174,"//local/mapcode"),IFERROR(_xlfn.FILTERXML(O174,"//international/mapcode"),"")))</f>
        <v/>
      </c>
      <c r="F174" s="46">
        <f>IF(E174="","",IFERROR(_xlfn.FILTERXML(O174,"//local/territory"),""))</f>
        <v/>
      </c>
      <c r="G174" s="46">
        <f>IF(E174="","",IFERROR(_xlfn.FILTERXML(O174,"//local/mapcode"),""))</f>
        <v/>
      </c>
      <c r="H174" s="46">
        <f>IF(E174="","",IFERROR(_xlfn.FILTERXML(O174,"//international/mapcode"),""))</f>
        <v/>
      </c>
      <c r="I174" s="46">
        <f>IF(E174="","",IFERROR(HYPERLINK("https://www.mymapcodes.com/go/?t="&amp;IF(G174&lt;&gt;"",F174,"AAA")&amp;"&amp;ma="&amp;LEFT(IF(G174&lt;&gt;"",G174,H174),FIND(".",IF(G174&lt;&gt;"",G174,H174))-1)&amp;"&amp;mb="&amp;MID(IF(G174&lt;&gt;"",G174,H174),FIND(".",IF(G174&lt;&gt;"",G174,H174))+1,99),"Open on MyMapcodes →"),""))</f>
        <v/>
      </c>
      <c r="J174" s="47">
        <f>IF(OR(R174="",AP174&lt;&gt;""),"",ROUND(AN174,6))</f>
        <v/>
      </c>
      <c r="K174" s="47">
        <f>IF(OR(R174="",AP174&lt;&gt;""),"",ROUND(AO174,6))</f>
        <v/>
      </c>
      <c r="L174" s="48">
        <f>IF(R174="","",IF(AP174&lt;&gt;"",AP174,IF(O174="NO CONNECTION","Excel couldn't reach the mapcode service. Click the REFRESH RESULTS box just above the table.",IF(E174="","The mapcode service didn't return a mapcode for this point.",IF(AM174,"Latitude and longitude seemed to be the wrong way round, so they've been swapped. Please check.",IF(AND(AN174=0,AO174=0),"0, 0 is in the sea off West Africa. Please check this is the location you meant.",IF(W174,"Longitude came first, so the order has been switched.",IF(Z174=6,"Converted from degrees, minutes and seconds.",IF(Z174=4,"Converted from degrees and decimal minutes.","")))))))))</f>
        <v/>
      </c>
      <c r="N174" s="49">
        <f>IF(J174="","",MapcodeAPI&amp;"codes/"&amp;SUBSTITUTE(J174&amp;"",MID(1/2,2,1),".")&amp;","&amp;SUBSTITUTE(K174&amp;"",MID(1/2,2,1),"."))&amp;LEFT($B$13,0)</f>
        <v/>
      </c>
      <c r="O174" s="49">
        <f>IF(N174="","",IFERROR(_xlfn.WEBSERVICE(N174),IF(MapcodeAPIBackup="","NO CONNECTION",IFERROR(_xlfn.WEBSERVICE(MapcodeAPIBackup&amp;MID(N174,LEN(MapcodeAPI)+1,999)),"NO CONNECTION"))))</f>
        <v/>
      </c>
      <c r="P174" t="inlineStr">
        <is>
          <t xml:space="preserve"> </t>
        </is>
      </c>
      <c r="R174" s="50">
        <f>IFERROR(IF(AND(TRIM(B174&amp;"")="",TRIM(C174&amp;"")=""),"",TRIM(IF(ISNUMBER(B174),SUBSTITUTE(B174&amp;"",MID(1/2,2,1),"."),B174&amp;"")&amp;IF(TRIM(C174&amp;"")="",""," | "&amp;IF(ISNUMBER(C174),SUBSTITUTE(C174&amp;"",MID(1/2,2,1),"."),C174&amp;"")))),"(error value)")</f>
        <v/>
      </c>
      <c r="S174" s="50">
        <f>IF(R174="","","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"&amp;IFERROR(IF(AND(LEN(R174)-LEN(SUBSTITUTE(R174,"/",""))=1,ISNUMBER(FIND(" ",TRIM(LEFT(R174,FIND("/",R174)-1))))),LEFT(R174,FIND("/",R174)-1),R174),R174)&amp;" ")," "," "),"﻿"," "),"​"," "),"⁠"," ")," "," ")," "," "),CHAR(9)," "),CHAR(10)," "),CHAR(13)," "),"−","-"),"–","-"),"—","-"),"LATITUDE"," "),"LONGITUDE"," "),"COORDINATES"," "),"COORDS"," "),"NORTH"," N "),"SOUTH"," S "),"EAST"," E "),"WEST"," W "),"DEGREES"," "),"DEG"," "),"GPS"," "),"LONG"," "),"LNG"," "),"LON"," "),"LAT"," ")," AND "," "),"&amp;"," ")&amp;" ")</f>
        <v/>
      </c>
      <c r="T174" s="50">
        <f>IF(S174="","",IF(LEN(S174)-LEN(SUBSTITUTE(S174,".",""))&gt;0,SUBSTITUTE(S174,","," "),IF(LEN(S174)-LEN(SUBSTITUTE(S174,",",""))=3,SUBSTITUTE(SUBSTITUTE(S174,",",";",2),",","."),IF(LEN(S174)-LEN(SUBSTITUTE(S174,",",""))=2,SUBSTITUTE(S174,",","."),SUBSTITUTE(S174,","," ")))))</f>
        <v/>
      </c>
      <c r="U174" s="50">
        <f>IF(ISNUMBER(FIND("S",T174)),-1,IF(ISNUMBER(FIND("N",T174)),1,0))</f>
        <v/>
      </c>
      <c r="V174" s="50">
        <f>IF(ISNUMBER(FIND("W",T174)),-1,IF(ISNUMBER(FIND("E",T174)),1,0))</f>
        <v/>
      </c>
      <c r="W174" s="50">
        <f>AND(MIN(IFERROR(FIND("N",T174),999),IFERROR(FIND("S",T174),999))&lt;999,MIN(IFERROR(FIND("E",T174),999),IFERROR(FIND("W",T174),999))&lt;999,MIN(IFERROR(FIND("E",T174),999),IFERROR(FIND("W",T174),999))&lt;MIN(IFERROR(FIND("N",T174),999),IFERROR(FIND("S",T174),999)))</f>
        <v/>
      </c>
      <c r="X174" s="50">
        <f>IF(T174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174,"°"," "),"º"," "),"˚"," "),"'"," "),CHAR(34)," "),"′"," "),"’"," "),"‘"," "),"″"," "),"”"," "),"“"," "),"("," "),")"," "),"["," "),"]"," "),"{"," "),"}"," "),";"," "),"|"," "),"/"," "),"\"," "),":"," "),"="," "),"*"," "),","," "),"N"," "),"S"," "),"E"," "),"W"," "),"_"," ")))</f>
        <v/>
      </c>
      <c r="Y174" s="50">
        <f>IF(X174="","",SUBSTITUTE(SUBSTITUTE(SUBSTITUTE(SUBSTITUTE(SUBSTITUTE(SUBSTITUTE(SUBSTITUTE(SUBSTITUTE(SUBSTITUTE(SUBSTITUTE(SUBSTITUTE(SUBSTITUTE(SUBSTITUTE(X174,"0",""),"1",""),"2",""),"3",""),"4",""),"5",""),"6",""),"7",""),"8",""),"9",""),".",""),"-","")," ",""))</f>
        <v/>
      </c>
      <c r="Z174" s="50">
        <f>IF(X174="",0,LEN(X174)-LEN(SUBSTITUTE(X174," ",""))+1)</f>
        <v/>
      </c>
      <c r="AA174" s="50">
        <f>IF(Z174&lt;1,"",IFERROR(VALUE(SUBSTITUTE(TRIM(MID(SUBSTITUTE(X174," ",REPT(" ",60)),1,60)),".",MID(1/2,2,1))),""))</f>
        <v/>
      </c>
      <c r="AB174" s="50">
        <f>IF(Z174&lt;2,"",IFERROR(VALUE(SUBSTITUTE(TRIM(MID(SUBSTITUTE(X174," ",REPT(" ",60)),61,60)),".",MID(1/2,2,1))),""))</f>
        <v/>
      </c>
      <c r="AC174" s="50">
        <f>IF(Z174&lt;3,"",IFERROR(VALUE(SUBSTITUTE(TRIM(MID(SUBSTITUTE(X174," ",REPT(" ",60)),121,60)),".",MID(1/2,2,1))),""))</f>
        <v/>
      </c>
      <c r="AD174" s="50">
        <f>IF(Z174&lt;4,"",IFERROR(VALUE(SUBSTITUTE(TRIM(MID(SUBSTITUTE(X174," ",REPT(" ",60)),181,60)),".",MID(1/2,2,1))),""))</f>
        <v/>
      </c>
      <c r="AE174" s="50">
        <f>IF(Z174&lt;5,"",IFERROR(VALUE(SUBSTITUTE(TRIM(MID(SUBSTITUTE(X174," ",REPT(" ",60)),241,60)),".",MID(1/2,2,1))),""))</f>
        <v/>
      </c>
      <c r="AF174" s="50">
        <f>IF(Z174&lt;6,"",IFERROR(VALUE(SUBSTITUTE(TRIM(MID(SUBSTITUTE(X174," ",REPT(" ",60)),301,60)),".",MID(1/2,2,1))),""))</f>
        <v/>
      </c>
      <c r="AG174" s="50">
        <f>IFERROR(IF(Z174=2,AA174,IF(Z174=4,IF(AA174&lt;0,-1,1)*(ABS(AA174)+AB174/60),IF(Z174=6,IF(AA174&lt;0,-1,1)*(ABS(AA174)+AB174/60+AC174/3600),""))),"")</f>
        <v/>
      </c>
      <c r="AH174" s="50">
        <f>IFERROR(IF(Z174=2,AB174,IF(Z174=4,IF(AC174&lt;0,-1,1)*(ABS(AC174)+AD174/60),IF(Z174=6,IF(AD174&lt;0,-1,1)*(ABS(AD174)+AE174/60+AF174/3600),""))),"")</f>
        <v/>
      </c>
      <c r="AI174" s="50">
        <f>IF(W174,AH174,AG174)</f>
        <v/>
      </c>
      <c r="AJ174" s="50">
        <f>IF(W174,AG174,AH174)</f>
        <v/>
      </c>
      <c r="AK174" s="50">
        <f>IFERROR(IF(U174=0,AI174,U174*ABS(AI174)),"")</f>
        <v/>
      </c>
      <c r="AL174" s="50">
        <f>IFERROR(IF(V174=0,AJ174,V174*ABS(AJ174)),"")</f>
        <v/>
      </c>
      <c r="AM174" s="50">
        <f>IFERROR(AND(U174=0,V174=0,ABS(AK174)&gt;90,ABS(AK174)&lt;=180,ABS(AL174)&lt;=90),FALSE)</f>
        <v/>
      </c>
      <c r="AN174" s="50">
        <f>IF(AM174,AL174,AK174)</f>
        <v/>
      </c>
      <c r="AO174" s="50">
        <f>IF(AM174,AK174,AL174)</f>
        <v/>
      </c>
      <c r="AP174" s="50">
        <f>IF(R174="","",IF(Y174&lt;&gt;"","Contains words or symbols that aren't part of a coordinate.",IF(NOT(OR(Z174=2,Z174=4,Z174=6)),"Couldn't find a latitude and a longitude ("&amp;Z174&amp;IF(Z174=1," number"," numbers")&amp;" found).",IF(COUNT(AA174:AF174)&lt;&gt;Z174,"Some of the numbers couldn't be read.",IF(OR(AND(Z174=4,OR(AB174&lt;0,AB174&gt;=60,AD174&lt;0,AD174&gt;=60)),AND(Z174=6,OR(AB174&lt;0,AB174&gt;=60,AC174&lt;0,AC174&gt;=60,AE174&lt;0,AE174&gt;=60,AF174&lt;0,AF174&gt;=60))),"Minutes and seconds must be between 0 and 60.",IF(OR(ABS(AN174)&gt;90,ABS(AO174)&gt;180),"Out of range: latitude must be between -90 and 90, and longitude between -180 and 180.",""))))))</f>
        <v/>
      </c>
    </row>
    <row r="175">
      <c r="B175" s="44" t="n"/>
      <c r="C175" s="44" t="n"/>
      <c r="D175" s="45">
        <f>IF(R175="","",IF(AP175&lt;&gt;"","NOT VALID GPS COORDINATES",IF(O175="NO CONNECTION","NO CONNECTION",IF(E175="","NOT FOUND",IF(OR(AM175,AND(AN175=0,AO175=0)),"CONVERTED – PLEASE CHECK","CONVERTED")))))</f>
        <v/>
      </c>
      <c r="E175" s="45">
        <f>IF(OR(O175="",O175="NO CONNECTION"),"",IFERROR(_xlfn.FILTERXML(O175,"//local/territory")&amp;" "&amp;_xlfn.FILTERXML(O175,"//local/mapcode"),IFERROR(_xlfn.FILTERXML(O175,"//international/mapcode"),"")))</f>
        <v/>
      </c>
      <c r="F175" s="46">
        <f>IF(E175="","",IFERROR(_xlfn.FILTERXML(O175,"//local/territory"),""))</f>
        <v/>
      </c>
      <c r="G175" s="46">
        <f>IF(E175="","",IFERROR(_xlfn.FILTERXML(O175,"//local/mapcode"),""))</f>
        <v/>
      </c>
      <c r="H175" s="46">
        <f>IF(E175="","",IFERROR(_xlfn.FILTERXML(O175,"//international/mapcode"),""))</f>
        <v/>
      </c>
      <c r="I175" s="46">
        <f>IF(E175="","",IFERROR(HYPERLINK("https://www.mymapcodes.com/go/?t="&amp;IF(G175&lt;&gt;"",F175,"AAA")&amp;"&amp;ma="&amp;LEFT(IF(G175&lt;&gt;"",G175,H175),FIND(".",IF(G175&lt;&gt;"",G175,H175))-1)&amp;"&amp;mb="&amp;MID(IF(G175&lt;&gt;"",G175,H175),FIND(".",IF(G175&lt;&gt;"",G175,H175))+1,99),"Open on MyMapcodes →"),""))</f>
        <v/>
      </c>
      <c r="J175" s="47">
        <f>IF(OR(R175="",AP175&lt;&gt;""),"",ROUND(AN175,6))</f>
        <v/>
      </c>
      <c r="K175" s="47">
        <f>IF(OR(R175="",AP175&lt;&gt;""),"",ROUND(AO175,6))</f>
        <v/>
      </c>
      <c r="L175" s="48">
        <f>IF(R175="","",IF(AP175&lt;&gt;"",AP175,IF(O175="NO CONNECTION","Excel couldn't reach the mapcode service. Click the REFRESH RESULTS box just above the table.",IF(E175="","The mapcode service didn't return a mapcode for this point.",IF(AM175,"Latitude and longitude seemed to be the wrong way round, so they've been swapped. Please check.",IF(AND(AN175=0,AO175=0),"0, 0 is in the sea off West Africa. Please check this is the location you meant.",IF(W175,"Longitude came first, so the order has been switched.",IF(Z175=6,"Converted from degrees, minutes and seconds.",IF(Z175=4,"Converted from degrees and decimal minutes.","")))))))))</f>
        <v/>
      </c>
      <c r="N175" s="49">
        <f>IF(J175="","",MapcodeAPI&amp;"codes/"&amp;SUBSTITUTE(J175&amp;"",MID(1/2,2,1),".")&amp;","&amp;SUBSTITUTE(K175&amp;"",MID(1/2,2,1),"."))&amp;LEFT($B$13,0)</f>
        <v/>
      </c>
      <c r="O175" s="49">
        <f>IF(N175="","",IFERROR(_xlfn.WEBSERVICE(N175),IF(MapcodeAPIBackup="","NO CONNECTION",IFERROR(_xlfn.WEBSERVICE(MapcodeAPIBackup&amp;MID(N175,LEN(MapcodeAPI)+1,999)),"NO CONNECTION"))))</f>
        <v/>
      </c>
      <c r="P175" t="inlineStr">
        <is>
          <t xml:space="preserve"> </t>
        </is>
      </c>
      <c r="R175" s="50">
        <f>IFERROR(IF(AND(TRIM(B175&amp;"")="",TRIM(C175&amp;"")=""),"",TRIM(IF(ISNUMBER(B175),SUBSTITUTE(B175&amp;"",MID(1/2,2,1),"."),B175&amp;"")&amp;IF(TRIM(C175&amp;"")="",""," | "&amp;IF(ISNUMBER(C175),SUBSTITUTE(C175&amp;"",MID(1/2,2,1),"."),C175&amp;"")))),"(error value)")</f>
        <v/>
      </c>
      <c r="S175" s="50">
        <f>IF(R175="","","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"&amp;IFERROR(IF(AND(LEN(R175)-LEN(SUBSTITUTE(R175,"/",""))=1,ISNUMBER(FIND(" ",TRIM(LEFT(R175,FIND("/",R175)-1))))),LEFT(R175,FIND("/",R175)-1),R175),R175)&amp;" ")," "," "),"﻿"," "),"​"," "),"⁠"," ")," "," ")," "," "),CHAR(9)," "),CHAR(10)," "),CHAR(13)," "),"−","-"),"–","-"),"—","-"),"LATITUDE"," "),"LONGITUDE"," "),"COORDINATES"," "),"COORDS"," "),"NORTH"," N "),"SOUTH"," S "),"EAST"," E "),"WEST"," W "),"DEGREES"," "),"DEG"," "),"GPS"," "),"LONG"," "),"LNG"," "),"LON"," "),"LAT"," ")," AND "," "),"&amp;"," ")&amp;" ")</f>
        <v/>
      </c>
      <c r="T175" s="50">
        <f>IF(S175="","",IF(LEN(S175)-LEN(SUBSTITUTE(S175,".",""))&gt;0,SUBSTITUTE(S175,","," "),IF(LEN(S175)-LEN(SUBSTITUTE(S175,",",""))=3,SUBSTITUTE(SUBSTITUTE(S175,",",";",2),",","."),IF(LEN(S175)-LEN(SUBSTITUTE(S175,",",""))=2,SUBSTITUTE(S175,",","."),SUBSTITUTE(S175,","," ")))))</f>
        <v/>
      </c>
      <c r="U175" s="50">
        <f>IF(ISNUMBER(FIND("S",T175)),-1,IF(ISNUMBER(FIND("N",T175)),1,0))</f>
        <v/>
      </c>
      <c r="V175" s="50">
        <f>IF(ISNUMBER(FIND("W",T175)),-1,IF(ISNUMBER(FIND("E",T175)),1,0))</f>
        <v/>
      </c>
      <c r="W175" s="50">
        <f>AND(MIN(IFERROR(FIND("N",T175),999),IFERROR(FIND("S",T175),999))&lt;999,MIN(IFERROR(FIND("E",T175),999),IFERROR(FIND("W",T175),999))&lt;999,MIN(IFERROR(FIND("E",T175),999),IFERROR(FIND("W",T175),999))&lt;MIN(IFERROR(FIND("N",T175),999),IFERROR(FIND("S",T175),999)))</f>
        <v/>
      </c>
      <c r="X175" s="50">
        <f>IF(T175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175,"°"," "),"º"," "),"˚"," "),"'"," "),CHAR(34)," "),"′"," "),"’"," "),"‘"," "),"″"," "),"”"," "),"“"," "),"("," "),")"," "),"["," "),"]"," "),"{"," "),"}"," "),";"," "),"|"," "),"/"," "),"\"," "),":"," "),"="," "),"*"," "),","," "),"N"," "),"S"," "),"E"," "),"W"," "),"_"," ")))</f>
        <v/>
      </c>
      <c r="Y175" s="50">
        <f>IF(X175="","",SUBSTITUTE(SUBSTITUTE(SUBSTITUTE(SUBSTITUTE(SUBSTITUTE(SUBSTITUTE(SUBSTITUTE(SUBSTITUTE(SUBSTITUTE(SUBSTITUTE(SUBSTITUTE(SUBSTITUTE(SUBSTITUTE(X175,"0",""),"1",""),"2",""),"3",""),"4",""),"5",""),"6",""),"7",""),"8",""),"9",""),".",""),"-","")," ",""))</f>
        <v/>
      </c>
      <c r="Z175" s="50">
        <f>IF(X175="",0,LEN(X175)-LEN(SUBSTITUTE(X175," ",""))+1)</f>
        <v/>
      </c>
      <c r="AA175" s="50">
        <f>IF(Z175&lt;1,"",IFERROR(VALUE(SUBSTITUTE(TRIM(MID(SUBSTITUTE(X175," ",REPT(" ",60)),1,60)),".",MID(1/2,2,1))),""))</f>
        <v/>
      </c>
      <c r="AB175" s="50">
        <f>IF(Z175&lt;2,"",IFERROR(VALUE(SUBSTITUTE(TRIM(MID(SUBSTITUTE(X175," ",REPT(" ",60)),61,60)),".",MID(1/2,2,1))),""))</f>
        <v/>
      </c>
      <c r="AC175" s="50">
        <f>IF(Z175&lt;3,"",IFERROR(VALUE(SUBSTITUTE(TRIM(MID(SUBSTITUTE(X175," ",REPT(" ",60)),121,60)),".",MID(1/2,2,1))),""))</f>
        <v/>
      </c>
      <c r="AD175" s="50">
        <f>IF(Z175&lt;4,"",IFERROR(VALUE(SUBSTITUTE(TRIM(MID(SUBSTITUTE(X175," ",REPT(" ",60)),181,60)),".",MID(1/2,2,1))),""))</f>
        <v/>
      </c>
      <c r="AE175" s="50">
        <f>IF(Z175&lt;5,"",IFERROR(VALUE(SUBSTITUTE(TRIM(MID(SUBSTITUTE(X175," ",REPT(" ",60)),241,60)),".",MID(1/2,2,1))),""))</f>
        <v/>
      </c>
      <c r="AF175" s="50">
        <f>IF(Z175&lt;6,"",IFERROR(VALUE(SUBSTITUTE(TRIM(MID(SUBSTITUTE(X175," ",REPT(" ",60)),301,60)),".",MID(1/2,2,1))),""))</f>
        <v/>
      </c>
      <c r="AG175" s="50">
        <f>IFERROR(IF(Z175=2,AA175,IF(Z175=4,IF(AA175&lt;0,-1,1)*(ABS(AA175)+AB175/60),IF(Z175=6,IF(AA175&lt;0,-1,1)*(ABS(AA175)+AB175/60+AC175/3600),""))),"")</f>
        <v/>
      </c>
      <c r="AH175" s="50">
        <f>IFERROR(IF(Z175=2,AB175,IF(Z175=4,IF(AC175&lt;0,-1,1)*(ABS(AC175)+AD175/60),IF(Z175=6,IF(AD175&lt;0,-1,1)*(ABS(AD175)+AE175/60+AF175/3600),""))),"")</f>
        <v/>
      </c>
      <c r="AI175" s="50">
        <f>IF(W175,AH175,AG175)</f>
        <v/>
      </c>
      <c r="AJ175" s="50">
        <f>IF(W175,AG175,AH175)</f>
        <v/>
      </c>
      <c r="AK175" s="50">
        <f>IFERROR(IF(U175=0,AI175,U175*ABS(AI175)),"")</f>
        <v/>
      </c>
      <c r="AL175" s="50">
        <f>IFERROR(IF(V175=0,AJ175,V175*ABS(AJ175)),"")</f>
        <v/>
      </c>
      <c r="AM175" s="50">
        <f>IFERROR(AND(U175=0,V175=0,ABS(AK175)&gt;90,ABS(AK175)&lt;=180,ABS(AL175)&lt;=90),FALSE)</f>
        <v/>
      </c>
      <c r="AN175" s="50">
        <f>IF(AM175,AL175,AK175)</f>
        <v/>
      </c>
      <c r="AO175" s="50">
        <f>IF(AM175,AK175,AL175)</f>
        <v/>
      </c>
      <c r="AP175" s="50">
        <f>IF(R175="","",IF(Y175&lt;&gt;"","Contains words or symbols that aren't part of a coordinate.",IF(NOT(OR(Z175=2,Z175=4,Z175=6)),"Couldn't find a latitude and a longitude ("&amp;Z175&amp;IF(Z175=1," number"," numbers")&amp;" found).",IF(COUNT(AA175:AF175)&lt;&gt;Z175,"Some of the numbers couldn't be read.",IF(OR(AND(Z175=4,OR(AB175&lt;0,AB175&gt;=60,AD175&lt;0,AD175&gt;=60)),AND(Z175=6,OR(AB175&lt;0,AB175&gt;=60,AC175&lt;0,AC175&gt;=60,AE175&lt;0,AE175&gt;=60,AF175&lt;0,AF175&gt;=60))),"Minutes and seconds must be between 0 and 60.",IF(OR(ABS(AN175)&gt;90,ABS(AO175)&gt;180),"Out of range: latitude must be between -90 and 90, and longitude between -180 and 180.",""))))))</f>
        <v/>
      </c>
    </row>
    <row r="176">
      <c r="B176" s="44" t="n"/>
      <c r="C176" s="44" t="n"/>
      <c r="D176" s="45">
        <f>IF(R176="","",IF(AP176&lt;&gt;"","NOT VALID GPS COORDINATES",IF(O176="NO CONNECTION","NO CONNECTION",IF(E176="","NOT FOUND",IF(OR(AM176,AND(AN176=0,AO176=0)),"CONVERTED – PLEASE CHECK","CONVERTED")))))</f>
        <v/>
      </c>
      <c r="E176" s="45">
        <f>IF(OR(O176="",O176="NO CONNECTION"),"",IFERROR(_xlfn.FILTERXML(O176,"//local/territory")&amp;" "&amp;_xlfn.FILTERXML(O176,"//local/mapcode"),IFERROR(_xlfn.FILTERXML(O176,"//international/mapcode"),"")))</f>
        <v/>
      </c>
      <c r="F176" s="46">
        <f>IF(E176="","",IFERROR(_xlfn.FILTERXML(O176,"//local/territory"),""))</f>
        <v/>
      </c>
      <c r="G176" s="46">
        <f>IF(E176="","",IFERROR(_xlfn.FILTERXML(O176,"//local/mapcode"),""))</f>
        <v/>
      </c>
      <c r="H176" s="46">
        <f>IF(E176="","",IFERROR(_xlfn.FILTERXML(O176,"//international/mapcode"),""))</f>
        <v/>
      </c>
      <c r="I176" s="46">
        <f>IF(E176="","",IFERROR(HYPERLINK("https://www.mymapcodes.com/go/?t="&amp;IF(G176&lt;&gt;"",F176,"AAA")&amp;"&amp;ma="&amp;LEFT(IF(G176&lt;&gt;"",G176,H176),FIND(".",IF(G176&lt;&gt;"",G176,H176))-1)&amp;"&amp;mb="&amp;MID(IF(G176&lt;&gt;"",G176,H176),FIND(".",IF(G176&lt;&gt;"",G176,H176))+1,99),"Open on MyMapcodes →"),""))</f>
        <v/>
      </c>
      <c r="J176" s="47">
        <f>IF(OR(R176="",AP176&lt;&gt;""),"",ROUND(AN176,6))</f>
        <v/>
      </c>
      <c r="K176" s="47">
        <f>IF(OR(R176="",AP176&lt;&gt;""),"",ROUND(AO176,6))</f>
        <v/>
      </c>
      <c r="L176" s="48">
        <f>IF(R176="","",IF(AP176&lt;&gt;"",AP176,IF(O176="NO CONNECTION","Excel couldn't reach the mapcode service. Click the REFRESH RESULTS box just above the table.",IF(E176="","The mapcode service didn't return a mapcode for this point.",IF(AM176,"Latitude and longitude seemed to be the wrong way round, so they've been swapped. Please check.",IF(AND(AN176=0,AO176=0),"0, 0 is in the sea off West Africa. Please check this is the location you meant.",IF(W176,"Longitude came first, so the order has been switched.",IF(Z176=6,"Converted from degrees, minutes and seconds.",IF(Z176=4,"Converted from degrees and decimal minutes.","")))))))))</f>
        <v/>
      </c>
      <c r="N176" s="49">
        <f>IF(J176="","",MapcodeAPI&amp;"codes/"&amp;SUBSTITUTE(J176&amp;"",MID(1/2,2,1),".")&amp;","&amp;SUBSTITUTE(K176&amp;"",MID(1/2,2,1),"."))&amp;LEFT($B$13,0)</f>
        <v/>
      </c>
      <c r="O176" s="49">
        <f>IF(N176="","",IFERROR(_xlfn.WEBSERVICE(N176),IF(MapcodeAPIBackup="","NO CONNECTION",IFERROR(_xlfn.WEBSERVICE(MapcodeAPIBackup&amp;MID(N176,LEN(MapcodeAPI)+1,999)),"NO CONNECTION"))))</f>
        <v/>
      </c>
      <c r="P176" t="inlineStr">
        <is>
          <t xml:space="preserve"> </t>
        </is>
      </c>
      <c r="R176" s="50">
        <f>IFERROR(IF(AND(TRIM(B176&amp;"")="",TRIM(C176&amp;"")=""),"",TRIM(IF(ISNUMBER(B176),SUBSTITUTE(B176&amp;"",MID(1/2,2,1),"."),B176&amp;"")&amp;IF(TRIM(C176&amp;"")="",""," | "&amp;IF(ISNUMBER(C176),SUBSTITUTE(C176&amp;"",MID(1/2,2,1),"."),C176&amp;"")))),"(error value)")</f>
        <v/>
      </c>
      <c r="S176" s="50">
        <f>IF(R176="","","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"&amp;IFERROR(IF(AND(LEN(R176)-LEN(SUBSTITUTE(R176,"/",""))=1,ISNUMBER(FIND(" ",TRIM(LEFT(R176,FIND("/",R176)-1))))),LEFT(R176,FIND("/",R176)-1),R176),R176)&amp;" ")," "," "),"﻿"," "),"​"," "),"⁠"," ")," "," ")," "," "),CHAR(9)," "),CHAR(10)," "),CHAR(13)," "),"−","-"),"–","-"),"—","-"),"LATITUDE"," "),"LONGITUDE"," "),"COORDINATES"," "),"COORDS"," "),"NORTH"," N "),"SOUTH"," S "),"EAST"," E "),"WEST"," W "),"DEGREES"," "),"DEG"," "),"GPS"," "),"LONG"," "),"LNG"," "),"LON"," "),"LAT"," ")," AND "," "),"&amp;"," ")&amp;" ")</f>
        <v/>
      </c>
      <c r="T176" s="50">
        <f>IF(S176="","",IF(LEN(S176)-LEN(SUBSTITUTE(S176,".",""))&gt;0,SUBSTITUTE(S176,","," "),IF(LEN(S176)-LEN(SUBSTITUTE(S176,",",""))=3,SUBSTITUTE(SUBSTITUTE(S176,",",";",2),",","."),IF(LEN(S176)-LEN(SUBSTITUTE(S176,",",""))=2,SUBSTITUTE(S176,",","."),SUBSTITUTE(S176,","," ")))))</f>
        <v/>
      </c>
      <c r="U176" s="50">
        <f>IF(ISNUMBER(FIND("S",T176)),-1,IF(ISNUMBER(FIND("N",T176)),1,0))</f>
        <v/>
      </c>
      <c r="V176" s="50">
        <f>IF(ISNUMBER(FIND("W",T176)),-1,IF(ISNUMBER(FIND("E",T176)),1,0))</f>
        <v/>
      </c>
      <c r="W176" s="50">
        <f>AND(MIN(IFERROR(FIND("N",T176),999),IFERROR(FIND("S",T176),999))&lt;999,MIN(IFERROR(FIND("E",T176),999),IFERROR(FIND("W",T176),999))&lt;999,MIN(IFERROR(FIND("E",T176),999),IFERROR(FIND("W",T176),999))&lt;MIN(IFERROR(FIND("N",T176),999),IFERROR(FIND("S",T176),999)))</f>
        <v/>
      </c>
      <c r="X176" s="50">
        <f>IF(T176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176,"°"," "),"º"," "),"˚"," "),"'"," "),CHAR(34)," "),"′"," "),"’"," "),"‘"," "),"″"," "),"”"," "),"“"," "),"("," "),")"," "),"["," "),"]"," "),"{"," "),"}"," "),";"," "),"|"," "),"/"," "),"\"," "),":"," "),"="," "),"*"," "),","," "),"N"," "),"S"," "),"E"," "),"W"," "),"_"," ")))</f>
        <v/>
      </c>
      <c r="Y176" s="50">
        <f>IF(X176="","",SUBSTITUTE(SUBSTITUTE(SUBSTITUTE(SUBSTITUTE(SUBSTITUTE(SUBSTITUTE(SUBSTITUTE(SUBSTITUTE(SUBSTITUTE(SUBSTITUTE(SUBSTITUTE(SUBSTITUTE(SUBSTITUTE(X176,"0",""),"1",""),"2",""),"3",""),"4",""),"5",""),"6",""),"7",""),"8",""),"9",""),".",""),"-","")," ",""))</f>
        <v/>
      </c>
      <c r="Z176" s="50">
        <f>IF(X176="",0,LEN(X176)-LEN(SUBSTITUTE(X176," ",""))+1)</f>
        <v/>
      </c>
      <c r="AA176" s="50">
        <f>IF(Z176&lt;1,"",IFERROR(VALUE(SUBSTITUTE(TRIM(MID(SUBSTITUTE(X176," ",REPT(" ",60)),1,60)),".",MID(1/2,2,1))),""))</f>
        <v/>
      </c>
      <c r="AB176" s="50">
        <f>IF(Z176&lt;2,"",IFERROR(VALUE(SUBSTITUTE(TRIM(MID(SUBSTITUTE(X176," ",REPT(" ",60)),61,60)),".",MID(1/2,2,1))),""))</f>
        <v/>
      </c>
      <c r="AC176" s="50">
        <f>IF(Z176&lt;3,"",IFERROR(VALUE(SUBSTITUTE(TRIM(MID(SUBSTITUTE(X176," ",REPT(" ",60)),121,60)),".",MID(1/2,2,1))),""))</f>
        <v/>
      </c>
      <c r="AD176" s="50">
        <f>IF(Z176&lt;4,"",IFERROR(VALUE(SUBSTITUTE(TRIM(MID(SUBSTITUTE(X176," ",REPT(" ",60)),181,60)),".",MID(1/2,2,1))),""))</f>
        <v/>
      </c>
      <c r="AE176" s="50">
        <f>IF(Z176&lt;5,"",IFERROR(VALUE(SUBSTITUTE(TRIM(MID(SUBSTITUTE(X176," ",REPT(" ",60)),241,60)),".",MID(1/2,2,1))),""))</f>
        <v/>
      </c>
      <c r="AF176" s="50">
        <f>IF(Z176&lt;6,"",IFERROR(VALUE(SUBSTITUTE(TRIM(MID(SUBSTITUTE(X176," ",REPT(" ",60)),301,60)),".",MID(1/2,2,1))),""))</f>
        <v/>
      </c>
      <c r="AG176" s="50">
        <f>IFERROR(IF(Z176=2,AA176,IF(Z176=4,IF(AA176&lt;0,-1,1)*(ABS(AA176)+AB176/60),IF(Z176=6,IF(AA176&lt;0,-1,1)*(ABS(AA176)+AB176/60+AC176/3600),""))),"")</f>
        <v/>
      </c>
      <c r="AH176" s="50">
        <f>IFERROR(IF(Z176=2,AB176,IF(Z176=4,IF(AC176&lt;0,-1,1)*(ABS(AC176)+AD176/60),IF(Z176=6,IF(AD176&lt;0,-1,1)*(ABS(AD176)+AE176/60+AF176/3600),""))),"")</f>
        <v/>
      </c>
      <c r="AI176" s="50">
        <f>IF(W176,AH176,AG176)</f>
        <v/>
      </c>
      <c r="AJ176" s="50">
        <f>IF(W176,AG176,AH176)</f>
        <v/>
      </c>
      <c r="AK176" s="50">
        <f>IFERROR(IF(U176=0,AI176,U176*ABS(AI176)),"")</f>
        <v/>
      </c>
      <c r="AL176" s="50">
        <f>IFERROR(IF(V176=0,AJ176,V176*ABS(AJ176)),"")</f>
        <v/>
      </c>
      <c r="AM176" s="50">
        <f>IFERROR(AND(U176=0,V176=0,ABS(AK176)&gt;90,ABS(AK176)&lt;=180,ABS(AL176)&lt;=90),FALSE)</f>
        <v/>
      </c>
      <c r="AN176" s="50">
        <f>IF(AM176,AL176,AK176)</f>
        <v/>
      </c>
      <c r="AO176" s="50">
        <f>IF(AM176,AK176,AL176)</f>
        <v/>
      </c>
      <c r="AP176" s="50">
        <f>IF(R176="","",IF(Y176&lt;&gt;"","Contains words or symbols that aren't part of a coordinate.",IF(NOT(OR(Z176=2,Z176=4,Z176=6)),"Couldn't find a latitude and a longitude ("&amp;Z176&amp;IF(Z176=1," number"," numbers")&amp;" found).",IF(COUNT(AA176:AF176)&lt;&gt;Z176,"Some of the numbers couldn't be read.",IF(OR(AND(Z176=4,OR(AB176&lt;0,AB176&gt;=60,AD176&lt;0,AD176&gt;=60)),AND(Z176=6,OR(AB176&lt;0,AB176&gt;=60,AC176&lt;0,AC176&gt;=60,AE176&lt;0,AE176&gt;=60,AF176&lt;0,AF176&gt;=60))),"Minutes and seconds must be between 0 and 60.",IF(OR(ABS(AN176)&gt;90,ABS(AO176)&gt;180),"Out of range: latitude must be between -90 and 90, and longitude between -180 and 180.",""))))))</f>
        <v/>
      </c>
    </row>
    <row r="177">
      <c r="B177" s="44" t="n"/>
      <c r="C177" s="44" t="n"/>
      <c r="D177" s="45">
        <f>IF(R177="","",IF(AP177&lt;&gt;"","NOT VALID GPS COORDINATES",IF(O177="NO CONNECTION","NO CONNECTION",IF(E177="","NOT FOUND",IF(OR(AM177,AND(AN177=0,AO177=0)),"CONVERTED – PLEASE CHECK","CONVERTED")))))</f>
        <v/>
      </c>
      <c r="E177" s="45">
        <f>IF(OR(O177="",O177="NO CONNECTION"),"",IFERROR(_xlfn.FILTERXML(O177,"//local/territory")&amp;" "&amp;_xlfn.FILTERXML(O177,"//local/mapcode"),IFERROR(_xlfn.FILTERXML(O177,"//international/mapcode"),"")))</f>
        <v/>
      </c>
      <c r="F177" s="46">
        <f>IF(E177="","",IFERROR(_xlfn.FILTERXML(O177,"//local/territory"),""))</f>
        <v/>
      </c>
      <c r="G177" s="46">
        <f>IF(E177="","",IFERROR(_xlfn.FILTERXML(O177,"//local/mapcode"),""))</f>
        <v/>
      </c>
      <c r="H177" s="46">
        <f>IF(E177="","",IFERROR(_xlfn.FILTERXML(O177,"//international/mapcode"),""))</f>
        <v/>
      </c>
      <c r="I177" s="46">
        <f>IF(E177="","",IFERROR(HYPERLINK("https://www.mymapcodes.com/go/?t="&amp;IF(G177&lt;&gt;"",F177,"AAA")&amp;"&amp;ma="&amp;LEFT(IF(G177&lt;&gt;"",G177,H177),FIND(".",IF(G177&lt;&gt;"",G177,H177))-1)&amp;"&amp;mb="&amp;MID(IF(G177&lt;&gt;"",G177,H177),FIND(".",IF(G177&lt;&gt;"",G177,H177))+1,99),"Open on MyMapcodes →"),""))</f>
        <v/>
      </c>
      <c r="J177" s="47">
        <f>IF(OR(R177="",AP177&lt;&gt;""),"",ROUND(AN177,6))</f>
        <v/>
      </c>
      <c r="K177" s="47">
        <f>IF(OR(R177="",AP177&lt;&gt;""),"",ROUND(AO177,6))</f>
        <v/>
      </c>
      <c r="L177" s="48">
        <f>IF(R177="","",IF(AP177&lt;&gt;"",AP177,IF(O177="NO CONNECTION","Excel couldn't reach the mapcode service. Click the REFRESH RESULTS box just above the table.",IF(E177="","The mapcode service didn't return a mapcode for this point.",IF(AM177,"Latitude and longitude seemed to be the wrong way round, so they've been swapped. Please check.",IF(AND(AN177=0,AO177=0),"0, 0 is in the sea off West Africa. Please check this is the location you meant.",IF(W177,"Longitude came first, so the order has been switched.",IF(Z177=6,"Converted from degrees, minutes and seconds.",IF(Z177=4,"Converted from degrees and decimal minutes.","")))))))))</f>
        <v/>
      </c>
      <c r="N177" s="49">
        <f>IF(J177="","",MapcodeAPI&amp;"codes/"&amp;SUBSTITUTE(J177&amp;"",MID(1/2,2,1),".")&amp;","&amp;SUBSTITUTE(K177&amp;"",MID(1/2,2,1),"."))&amp;LEFT($B$13,0)</f>
        <v/>
      </c>
      <c r="O177" s="49">
        <f>IF(N177="","",IFERROR(_xlfn.WEBSERVICE(N177),IF(MapcodeAPIBackup="","NO CONNECTION",IFERROR(_xlfn.WEBSERVICE(MapcodeAPIBackup&amp;MID(N177,LEN(MapcodeAPI)+1,999)),"NO CONNECTION"))))</f>
        <v/>
      </c>
      <c r="P177" t="inlineStr">
        <is>
          <t xml:space="preserve"> </t>
        </is>
      </c>
      <c r="R177" s="50">
        <f>IFERROR(IF(AND(TRIM(B177&amp;"")="",TRIM(C177&amp;"")=""),"",TRIM(IF(ISNUMBER(B177),SUBSTITUTE(B177&amp;"",MID(1/2,2,1),"."),B177&amp;"")&amp;IF(TRIM(C177&amp;"")="",""," | "&amp;IF(ISNUMBER(C177),SUBSTITUTE(C177&amp;"",MID(1/2,2,1),"."),C177&amp;"")))),"(error value)")</f>
        <v/>
      </c>
      <c r="S177" s="50">
        <f>IF(R177="","","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"&amp;IFERROR(IF(AND(LEN(R177)-LEN(SUBSTITUTE(R177,"/",""))=1,ISNUMBER(FIND(" ",TRIM(LEFT(R177,FIND("/",R177)-1))))),LEFT(R177,FIND("/",R177)-1),R177),R177)&amp;" ")," "," "),"﻿"," "),"​"," "),"⁠"," ")," "," ")," "," "),CHAR(9)," "),CHAR(10)," "),CHAR(13)," "),"−","-"),"–","-"),"—","-"),"LATITUDE"," "),"LONGITUDE"," "),"COORDINATES"," "),"COORDS"," "),"NORTH"," N "),"SOUTH"," S "),"EAST"," E "),"WEST"," W "),"DEGREES"," "),"DEG"," "),"GPS"," "),"LONG"," "),"LNG"," "),"LON"," "),"LAT"," ")," AND "," "),"&amp;"," ")&amp;" ")</f>
        <v/>
      </c>
      <c r="T177" s="50">
        <f>IF(S177="","",IF(LEN(S177)-LEN(SUBSTITUTE(S177,".",""))&gt;0,SUBSTITUTE(S177,","," "),IF(LEN(S177)-LEN(SUBSTITUTE(S177,",",""))=3,SUBSTITUTE(SUBSTITUTE(S177,",",";",2),",","."),IF(LEN(S177)-LEN(SUBSTITUTE(S177,",",""))=2,SUBSTITUTE(S177,",","."),SUBSTITUTE(S177,","," ")))))</f>
        <v/>
      </c>
      <c r="U177" s="50">
        <f>IF(ISNUMBER(FIND("S",T177)),-1,IF(ISNUMBER(FIND("N",T177)),1,0))</f>
        <v/>
      </c>
      <c r="V177" s="50">
        <f>IF(ISNUMBER(FIND("W",T177)),-1,IF(ISNUMBER(FIND("E",T177)),1,0))</f>
        <v/>
      </c>
      <c r="W177" s="50">
        <f>AND(MIN(IFERROR(FIND("N",T177),999),IFERROR(FIND("S",T177),999))&lt;999,MIN(IFERROR(FIND("E",T177),999),IFERROR(FIND("W",T177),999))&lt;999,MIN(IFERROR(FIND("E",T177),999),IFERROR(FIND("W",T177),999))&lt;MIN(IFERROR(FIND("N",T177),999),IFERROR(FIND("S",T177),999)))</f>
        <v/>
      </c>
      <c r="X177" s="50">
        <f>IF(T177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177,"°"," "),"º"," "),"˚"," "),"'"," "),CHAR(34)," "),"′"," "),"’"," "),"‘"," "),"″"," "),"”"," "),"“"," "),"("," "),")"," "),"["," "),"]"," "),"{"," "),"}"," "),";"," "),"|"," "),"/"," "),"\"," "),":"," "),"="," "),"*"," "),","," "),"N"," "),"S"," "),"E"," "),"W"," "),"_"," ")))</f>
        <v/>
      </c>
      <c r="Y177" s="50">
        <f>IF(X177="","",SUBSTITUTE(SUBSTITUTE(SUBSTITUTE(SUBSTITUTE(SUBSTITUTE(SUBSTITUTE(SUBSTITUTE(SUBSTITUTE(SUBSTITUTE(SUBSTITUTE(SUBSTITUTE(SUBSTITUTE(SUBSTITUTE(X177,"0",""),"1",""),"2",""),"3",""),"4",""),"5",""),"6",""),"7",""),"8",""),"9",""),".",""),"-","")," ",""))</f>
        <v/>
      </c>
      <c r="Z177" s="50">
        <f>IF(X177="",0,LEN(X177)-LEN(SUBSTITUTE(X177," ",""))+1)</f>
        <v/>
      </c>
      <c r="AA177" s="50">
        <f>IF(Z177&lt;1,"",IFERROR(VALUE(SUBSTITUTE(TRIM(MID(SUBSTITUTE(X177," ",REPT(" ",60)),1,60)),".",MID(1/2,2,1))),""))</f>
        <v/>
      </c>
      <c r="AB177" s="50">
        <f>IF(Z177&lt;2,"",IFERROR(VALUE(SUBSTITUTE(TRIM(MID(SUBSTITUTE(X177," ",REPT(" ",60)),61,60)),".",MID(1/2,2,1))),""))</f>
        <v/>
      </c>
      <c r="AC177" s="50">
        <f>IF(Z177&lt;3,"",IFERROR(VALUE(SUBSTITUTE(TRIM(MID(SUBSTITUTE(X177," ",REPT(" ",60)),121,60)),".",MID(1/2,2,1))),""))</f>
        <v/>
      </c>
      <c r="AD177" s="50">
        <f>IF(Z177&lt;4,"",IFERROR(VALUE(SUBSTITUTE(TRIM(MID(SUBSTITUTE(X177," ",REPT(" ",60)),181,60)),".",MID(1/2,2,1))),""))</f>
        <v/>
      </c>
      <c r="AE177" s="50">
        <f>IF(Z177&lt;5,"",IFERROR(VALUE(SUBSTITUTE(TRIM(MID(SUBSTITUTE(X177," ",REPT(" ",60)),241,60)),".",MID(1/2,2,1))),""))</f>
        <v/>
      </c>
      <c r="AF177" s="50">
        <f>IF(Z177&lt;6,"",IFERROR(VALUE(SUBSTITUTE(TRIM(MID(SUBSTITUTE(X177," ",REPT(" ",60)),301,60)),".",MID(1/2,2,1))),""))</f>
        <v/>
      </c>
      <c r="AG177" s="50">
        <f>IFERROR(IF(Z177=2,AA177,IF(Z177=4,IF(AA177&lt;0,-1,1)*(ABS(AA177)+AB177/60),IF(Z177=6,IF(AA177&lt;0,-1,1)*(ABS(AA177)+AB177/60+AC177/3600),""))),"")</f>
        <v/>
      </c>
      <c r="AH177" s="50">
        <f>IFERROR(IF(Z177=2,AB177,IF(Z177=4,IF(AC177&lt;0,-1,1)*(ABS(AC177)+AD177/60),IF(Z177=6,IF(AD177&lt;0,-1,1)*(ABS(AD177)+AE177/60+AF177/3600),""))),"")</f>
        <v/>
      </c>
      <c r="AI177" s="50">
        <f>IF(W177,AH177,AG177)</f>
        <v/>
      </c>
      <c r="AJ177" s="50">
        <f>IF(W177,AG177,AH177)</f>
        <v/>
      </c>
      <c r="AK177" s="50">
        <f>IFERROR(IF(U177=0,AI177,U177*ABS(AI177)),"")</f>
        <v/>
      </c>
      <c r="AL177" s="50">
        <f>IFERROR(IF(V177=0,AJ177,V177*ABS(AJ177)),"")</f>
        <v/>
      </c>
      <c r="AM177" s="50">
        <f>IFERROR(AND(U177=0,V177=0,ABS(AK177)&gt;90,ABS(AK177)&lt;=180,ABS(AL177)&lt;=90),FALSE)</f>
        <v/>
      </c>
      <c r="AN177" s="50">
        <f>IF(AM177,AL177,AK177)</f>
        <v/>
      </c>
      <c r="AO177" s="50">
        <f>IF(AM177,AK177,AL177)</f>
        <v/>
      </c>
      <c r="AP177" s="50">
        <f>IF(R177="","",IF(Y177&lt;&gt;"","Contains words or symbols that aren't part of a coordinate.",IF(NOT(OR(Z177=2,Z177=4,Z177=6)),"Couldn't find a latitude and a longitude ("&amp;Z177&amp;IF(Z177=1," number"," numbers")&amp;" found).",IF(COUNT(AA177:AF177)&lt;&gt;Z177,"Some of the numbers couldn't be read.",IF(OR(AND(Z177=4,OR(AB177&lt;0,AB177&gt;=60,AD177&lt;0,AD177&gt;=60)),AND(Z177=6,OR(AB177&lt;0,AB177&gt;=60,AC177&lt;0,AC177&gt;=60,AE177&lt;0,AE177&gt;=60,AF177&lt;0,AF177&gt;=60))),"Minutes and seconds must be between 0 and 60.",IF(OR(ABS(AN177)&gt;90,ABS(AO177)&gt;180),"Out of range: latitude must be between -90 and 90, and longitude between -180 and 180.",""))))))</f>
        <v/>
      </c>
    </row>
    <row r="178">
      <c r="B178" s="44" t="n"/>
      <c r="C178" s="44" t="n"/>
      <c r="D178" s="45">
        <f>IF(R178="","",IF(AP178&lt;&gt;"","NOT VALID GPS COORDINATES",IF(O178="NO CONNECTION","NO CONNECTION",IF(E178="","NOT FOUND",IF(OR(AM178,AND(AN178=0,AO178=0)),"CONVERTED – PLEASE CHECK","CONVERTED")))))</f>
        <v/>
      </c>
      <c r="E178" s="45">
        <f>IF(OR(O178="",O178="NO CONNECTION"),"",IFERROR(_xlfn.FILTERXML(O178,"//local/territory")&amp;" "&amp;_xlfn.FILTERXML(O178,"//local/mapcode"),IFERROR(_xlfn.FILTERXML(O178,"//international/mapcode"),"")))</f>
        <v/>
      </c>
      <c r="F178" s="46">
        <f>IF(E178="","",IFERROR(_xlfn.FILTERXML(O178,"//local/territory"),""))</f>
        <v/>
      </c>
      <c r="G178" s="46">
        <f>IF(E178="","",IFERROR(_xlfn.FILTERXML(O178,"//local/mapcode"),""))</f>
        <v/>
      </c>
      <c r="H178" s="46">
        <f>IF(E178="","",IFERROR(_xlfn.FILTERXML(O178,"//international/mapcode"),""))</f>
        <v/>
      </c>
      <c r="I178" s="46">
        <f>IF(E178="","",IFERROR(HYPERLINK("https://www.mymapcodes.com/go/?t="&amp;IF(G178&lt;&gt;"",F178,"AAA")&amp;"&amp;ma="&amp;LEFT(IF(G178&lt;&gt;"",G178,H178),FIND(".",IF(G178&lt;&gt;"",G178,H178))-1)&amp;"&amp;mb="&amp;MID(IF(G178&lt;&gt;"",G178,H178),FIND(".",IF(G178&lt;&gt;"",G178,H178))+1,99),"Open on MyMapcodes →"),""))</f>
        <v/>
      </c>
      <c r="J178" s="47">
        <f>IF(OR(R178="",AP178&lt;&gt;""),"",ROUND(AN178,6))</f>
        <v/>
      </c>
      <c r="K178" s="47">
        <f>IF(OR(R178="",AP178&lt;&gt;""),"",ROUND(AO178,6))</f>
        <v/>
      </c>
      <c r="L178" s="48">
        <f>IF(R178="","",IF(AP178&lt;&gt;"",AP178,IF(O178="NO CONNECTION","Excel couldn't reach the mapcode service. Click the REFRESH RESULTS box just above the table.",IF(E178="","The mapcode service didn't return a mapcode for this point.",IF(AM178,"Latitude and longitude seemed to be the wrong way round, so they've been swapped. Please check.",IF(AND(AN178=0,AO178=0),"0, 0 is in the sea off West Africa. Please check this is the location you meant.",IF(W178,"Longitude came first, so the order has been switched.",IF(Z178=6,"Converted from degrees, minutes and seconds.",IF(Z178=4,"Converted from degrees and decimal minutes.","")))))))))</f>
        <v/>
      </c>
      <c r="N178" s="49">
        <f>IF(J178="","",MapcodeAPI&amp;"codes/"&amp;SUBSTITUTE(J178&amp;"",MID(1/2,2,1),".")&amp;","&amp;SUBSTITUTE(K178&amp;"",MID(1/2,2,1),"."))&amp;LEFT($B$13,0)</f>
        <v/>
      </c>
      <c r="O178" s="49">
        <f>IF(N178="","",IFERROR(_xlfn.WEBSERVICE(N178),IF(MapcodeAPIBackup="","NO CONNECTION",IFERROR(_xlfn.WEBSERVICE(MapcodeAPIBackup&amp;MID(N178,LEN(MapcodeAPI)+1,999)),"NO CONNECTION"))))</f>
        <v/>
      </c>
      <c r="P178" t="inlineStr">
        <is>
          <t xml:space="preserve"> </t>
        </is>
      </c>
      <c r="R178" s="50">
        <f>IFERROR(IF(AND(TRIM(B178&amp;"")="",TRIM(C178&amp;"")=""),"",TRIM(IF(ISNUMBER(B178),SUBSTITUTE(B178&amp;"",MID(1/2,2,1),"."),B178&amp;"")&amp;IF(TRIM(C178&amp;"")="",""," | "&amp;IF(ISNUMBER(C178),SUBSTITUTE(C178&amp;"",MID(1/2,2,1),"."),C178&amp;"")))),"(error value)")</f>
        <v/>
      </c>
      <c r="S178" s="50">
        <f>IF(R178="","","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"&amp;IFERROR(IF(AND(LEN(R178)-LEN(SUBSTITUTE(R178,"/",""))=1,ISNUMBER(FIND(" ",TRIM(LEFT(R178,FIND("/",R178)-1))))),LEFT(R178,FIND("/",R178)-1),R178),R178)&amp;" ")," "," "),"﻿"," "),"​"," "),"⁠"," ")," "," ")," "," "),CHAR(9)," "),CHAR(10)," "),CHAR(13)," "),"−","-"),"–","-"),"—","-"),"LATITUDE"," "),"LONGITUDE"," "),"COORDINATES"," "),"COORDS"," "),"NORTH"," N "),"SOUTH"," S "),"EAST"," E "),"WEST"," W "),"DEGREES"," "),"DEG"," "),"GPS"," "),"LONG"," "),"LNG"," "),"LON"," "),"LAT"," ")," AND "," "),"&amp;"," ")&amp;" ")</f>
        <v/>
      </c>
      <c r="T178" s="50">
        <f>IF(S178="","",IF(LEN(S178)-LEN(SUBSTITUTE(S178,".",""))&gt;0,SUBSTITUTE(S178,","," "),IF(LEN(S178)-LEN(SUBSTITUTE(S178,",",""))=3,SUBSTITUTE(SUBSTITUTE(S178,",",";",2),",","."),IF(LEN(S178)-LEN(SUBSTITUTE(S178,",",""))=2,SUBSTITUTE(S178,",","."),SUBSTITUTE(S178,","," ")))))</f>
        <v/>
      </c>
      <c r="U178" s="50">
        <f>IF(ISNUMBER(FIND("S",T178)),-1,IF(ISNUMBER(FIND("N",T178)),1,0))</f>
        <v/>
      </c>
      <c r="V178" s="50">
        <f>IF(ISNUMBER(FIND("W",T178)),-1,IF(ISNUMBER(FIND("E",T178)),1,0))</f>
        <v/>
      </c>
      <c r="W178" s="50">
        <f>AND(MIN(IFERROR(FIND("N",T178),999),IFERROR(FIND("S",T178),999))&lt;999,MIN(IFERROR(FIND("E",T178),999),IFERROR(FIND("W",T178),999))&lt;999,MIN(IFERROR(FIND("E",T178),999),IFERROR(FIND("W",T178),999))&lt;MIN(IFERROR(FIND("N",T178),999),IFERROR(FIND("S",T178),999)))</f>
        <v/>
      </c>
      <c r="X178" s="50">
        <f>IF(T178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178,"°"," "),"º"," "),"˚"," "),"'"," "),CHAR(34)," "),"′"," "),"’"," "),"‘"," "),"″"," "),"”"," "),"“"," "),"("," "),")"," "),"["," "),"]"," "),"{"," "),"}"," "),";"," "),"|"," "),"/"," "),"\"," "),":"," "),"="," "),"*"," "),","," "),"N"," "),"S"," "),"E"," "),"W"," "),"_"," ")))</f>
        <v/>
      </c>
      <c r="Y178" s="50">
        <f>IF(X178="","",SUBSTITUTE(SUBSTITUTE(SUBSTITUTE(SUBSTITUTE(SUBSTITUTE(SUBSTITUTE(SUBSTITUTE(SUBSTITUTE(SUBSTITUTE(SUBSTITUTE(SUBSTITUTE(SUBSTITUTE(SUBSTITUTE(X178,"0",""),"1",""),"2",""),"3",""),"4",""),"5",""),"6",""),"7",""),"8",""),"9",""),".",""),"-","")," ",""))</f>
        <v/>
      </c>
      <c r="Z178" s="50">
        <f>IF(X178="",0,LEN(X178)-LEN(SUBSTITUTE(X178," ",""))+1)</f>
        <v/>
      </c>
      <c r="AA178" s="50">
        <f>IF(Z178&lt;1,"",IFERROR(VALUE(SUBSTITUTE(TRIM(MID(SUBSTITUTE(X178," ",REPT(" ",60)),1,60)),".",MID(1/2,2,1))),""))</f>
        <v/>
      </c>
      <c r="AB178" s="50">
        <f>IF(Z178&lt;2,"",IFERROR(VALUE(SUBSTITUTE(TRIM(MID(SUBSTITUTE(X178," ",REPT(" ",60)),61,60)),".",MID(1/2,2,1))),""))</f>
        <v/>
      </c>
      <c r="AC178" s="50">
        <f>IF(Z178&lt;3,"",IFERROR(VALUE(SUBSTITUTE(TRIM(MID(SUBSTITUTE(X178," ",REPT(" ",60)),121,60)),".",MID(1/2,2,1))),""))</f>
        <v/>
      </c>
      <c r="AD178" s="50">
        <f>IF(Z178&lt;4,"",IFERROR(VALUE(SUBSTITUTE(TRIM(MID(SUBSTITUTE(X178," ",REPT(" ",60)),181,60)),".",MID(1/2,2,1))),""))</f>
        <v/>
      </c>
      <c r="AE178" s="50">
        <f>IF(Z178&lt;5,"",IFERROR(VALUE(SUBSTITUTE(TRIM(MID(SUBSTITUTE(X178," ",REPT(" ",60)),241,60)),".",MID(1/2,2,1))),""))</f>
        <v/>
      </c>
      <c r="AF178" s="50">
        <f>IF(Z178&lt;6,"",IFERROR(VALUE(SUBSTITUTE(TRIM(MID(SUBSTITUTE(X178," ",REPT(" ",60)),301,60)),".",MID(1/2,2,1))),""))</f>
        <v/>
      </c>
      <c r="AG178" s="50">
        <f>IFERROR(IF(Z178=2,AA178,IF(Z178=4,IF(AA178&lt;0,-1,1)*(ABS(AA178)+AB178/60),IF(Z178=6,IF(AA178&lt;0,-1,1)*(ABS(AA178)+AB178/60+AC178/3600),""))),"")</f>
        <v/>
      </c>
      <c r="AH178" s="50">
        <f>IFERROR(IF(Z178=2,AB178,IF(Z178=4,IF(AC178&lt;0,-1,1)*(ABS(AC178)+AD178/60),IF(Z178=6,IF(AD178&lt;0,-1,1)*(ABS(AD178)+AE178/60+AF178/3600),""))),"")</f>
        <v/>
      </c>
      <c r="AI178" s="50">
        <f>IF(W178,AH178,AG178)</f>
        <v/>
      </c>
      <c r="AJ178" s="50">
        <f>IF(W178,AG178,AH178)</f>
        <v/>
      </c>
      <c r="AK178" s="50">
        <f>IFERROR(IF(U178=0,AI178,U178*ABS(AI178)),"")</f>
        <v/>
      </c>
      <c r="AL178" s="50">
        <f>IFERROR(IF(V178=0,AJ178,V178*ABS(AJ178)),"")</f>
        <v/>
      </c>
      <c r="AM178" s="50">
        <f>IFERROR(AND(U178=0,V178=0,ABS(AK178)&gt;90,ABS(AK178)&lt;=180,ABS(AL178)&lt;=90),FALSE)</f>
        <v/>
      </c>
      <c r="AN178" s="50">
        <f>IF(AM178,AL178,AK178)</f>
        <v/>
      </c>
      <c r="AO178" s="50">
        <f>IF(AM178,AK178,AL178)</f>
        <v/>
      </c>
      <c r="AP178" s="50">
        <f>IF(R178="","",IF(Y178&lt;&gt;"","Contains words or symbols that aren't part of a coordinate.",IF(NOT(OR(Z178=2,Z178=4,Z178=6)),"Couldn't find a latitude and a longitude ("&amp;Z178&amp;IF(Z178=1," number"," numbers")&amp;" found).",IF(COUNT(AA178:AF178)&lt;&gt;Z178,"Some of the numbers couldn't be read.",IF(OR(AND(Z178=4,OR(AB178&lt;0,AB178&gt;=60,AD178&lt;0,AD178&gt;=60)),AND(Z178=6,OR(AB178&lt;0,AB178&gt;=60,AC178&lt;0,AC178&gt;=60,AE178&lt;0,AE178&gt;=60,AF178&lt;0,AF178&gt;=60))),"Minutes and seconds must be between 0 and 60.",IF(OR(ABS(AN178)&gt;90,ABS(AO178)&gt;180),"Out of range: latitude must be between -90 and 90, and longitude between -180 and 180.",""))))))</f>
        <v/>
      </c>
    </row>
    <row r="179">
      <c r="B179" s="44" t="n"/>
      <c r="C179" s="44" t="n"/>
      <c r="D179" s="45">
        <f>IF(R179="","",IF(AP179&lt;&gt;"","NOT VALID GPS COORDINATES",IF(O179="NO CONNECTION","NO CONNECTION",IF(E179="","NOT FOUND",IF(OR(AM179,AND(AN179=0,AO179=0)),"CONVERTED – PLEASE CHECK","CONVERTED")))))</f>
        <v/>
      </c>
      <c r="E179" s="45">
        <f>IF(OR(O179="",O179="NO CONNECTION"),"",IFERROR(_xlfn.FILTERXML(O179,"//local/territory")&amp;" "&amp;_xlfn.FILTERXML(O179,"//local/mapcode"),IFERROR(_xlfn.FILTERXML(O179,"//international/mapcode"),"")))</f>
        <v/>
      </c>
      <c r="F179" s="46">
        <f>IF(E179="","",IFERROR(_xlfn.FILTERXML(O179,"//local/territory"),""))</f>
        <v/>
      </c>
      <c r="G179" s="46">
        <f>IF(E179="","",IFERROR(_xlfn.FILTERXML(O179,"//local/mapcode"),""))</f>
        <v/>
      </c>
      <c r="H179" s="46">
        <f>IF(E179="","",IFERROR(_xlfn.FILTERXML(O179,"//international/mapcode"),""))</f>
        <v/>
      </c>
      <c r="I179" s="46">
        <f>IF(E179="","",IFERROR(HYPERLINK("https://www.mymapcodes.com/go/?t="&amp;IF(G179&lt;&gt;"",F179,"AAA")&amp;"&amp;ma="&amp;LEFT(IF(G179&lt;&gt;"",G179,H179),FIND(".",IF(G179&lt;&gt;"",G179,H179))-1)&amp;"&amp;mb="&amp;MID(IF(G179&lt;&gt;"",G179,H179),FIND(".",IF(G179&lt;&gt;"",G179,H179))+1,99),"Open on MyMapcodes →"),""))</f>
        <v/>
      </c>
      <c r="J179" s="47">
        <f>IF(OR(R179="",AP179&lt;&gt;""),"",ROUND(AN179,6))</f>
        <v/>
      </c>
      <c r="K179" s="47">
        <f>IF(OR(R179="",AP179&lt;&gt;""),"",ROUND(AO179,6))</f>
        <v/>
      </c>
      <c r="L179" s="48">
        <f>IF(R179="","",IF(AP179&lt;&gt;"",AP179,IF(O179="NO CONNECTION","Excel couldn't reach the mapcode service. Click the REFRESH RESULTS box just above the table.",IF(E179="","The mapcode service didn't return a mapcode for this point.",IF(AM179,"Latitude and longitude seemed to be the wrong way round, so they've been swapped. Please check.",IF(AND(AN179=0,AO179=0),"0, 0 is in the sea off West Africa. Please check this is the location you meant.",IF(W179,"Longitude came first, so the order has been switched.",IF(Z179=6,"Converted from degrees, minutes and seconds.",IF(Z179=4,"Converted from degrees and decimal minutes.","")))))))))</f>
        <v/>
      </c>
      <c r="N179" s="49">
        <f>IF(J179="","",MapcodeAPI&amp;"codes/"&amp;SUBSTITUTE(J179&amp;"",MID(1/2,2,1),".")&amp;","&amp;SUBSTITUTE(K179&amp;"",MID(1/2,2,1),"."))&amp;LEFT($B$13,0)</f>
        <v/>
      </c>
      <c r="O179" s="49">
        <f>IF(N179="","",IFERROR(_xlfn.WEBSERVICE(N179),IF(MapcodeAPIBackup="","NO CONNECTION",IFERROR(_xlfn.WEBSERVICE(MapcodeAPIBackup&amp;MID(N179,LEN(MapcodeAPI)+1,999)),"NO CONNECTION"))))</f>
        <v/>
      </c>
      <c r="P179" t="inlineStr">
        <is>
          <t xml:space="preserve"> </t>
        </is>
      </c>
      <c r="R179" s="50">
        <f>IFERROR(IF(AND(TRIM(B179&amp;"")="",TRIM(C179&amp;"")=""),"",TRIM(IF(ISNUMBER(B179),SUBSTITUTE(B179&amp;"",MID(1/2,2,1),"."),B179&amp;"")&amp;IF(TRIM(C179&amp;"")="",""," | "&amp;IF(ISNUMBER(C179),SUBSTITUTE(C179&amp;"",MID(1/2,2,1),"."),C179&amp;"")))),"(error value)")</f>
        <v/>
      </c>
      <c r="S179" s="50">
        <f>IF(R179="","","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"&amp;IFERROR(IF(AND(LEN(R179)-LEN(SUBSTITUTE(R179,"/",""))=1,ISNUMBER(FIND(" ",TRIM(LEFT(R179,FIND("/",R179)-1))))),LEFT(R179,FIND("/",R179)-1),R179),R179)&amp;" ")," "," "),"﻿"," "),"​"," "),"⁠"," ")," "," ")," "," "),CHAR(9)," "),CHAR(10)," "),CHAR(13)," "),"−","-"),"–","-"),"—","-"),"LATITUDE"," "),"LONGITUDE"," "),"COORDINATES"," "),"COORDS"," "),"NORTH"," N "),"SOUTH"," S "),"EAST"," E "),"WEST"," W "),"DEGREES"," "),"DEG"," "),"GPS"," "),"LONG"," "),"LNG"," "),"LON"," "),"LAT"," ")," AND "," "),"&amp;"," ")&amp;" ")</f>
        <v/>
      </c>
      <c r="T179" s="50">
        <f>IF(S179="","",IF(LEN(S179)-LEN(SUBSTITUTE(S179,".",""))&gt;0,SUBSTITUTE(S179,","," "),IF(LEN(S179)-LEN(SUBSTITUTE(S179,",",""))=3,SUBSTITUTE(SUBSTITUTE(S179,",",";",2),",","."),IF(LEN(S179)-LEN(SUBSTITUTE(S179,",",""))=2,SUBSTITUTE(S179,",","."),SUBSTITUTE(S179,","," ")))))</f>
        <v/>
      </c>
      <c r="U179" s="50">
        <f>IF(ISNUMBER(FIND("S",T179)),-1,IF(ISNUMBER(FIND("N",T179)),1,0))</f>
        <v/>
      </c>
      <c r="V179" s="50">
        <f>IF(ISNUMBER(FIND("W",T179)),-1,IF(ISNUMBER(FIND("E",T179)),1,0))</f>
        <v/>
      </c>
      <c r="W179" s="50">
        <f>AND(MIN(IFERROR(FIND("N",T179),999),IFERROR(FIND("S",T179),999))&lt;999,MIN(IFERROR(FIND("E",T179),999),IFERROR(FIND("W",T179),999))&lt;999,MIN(IFERROR(FIND("E",T179),999),IFERROR(FIND("W",T179),999))&lt;MIN(IFERROR(FIND("N",T179),999),IFERROR(FIND("S",T179),999)))</f>
        <v/>
      </c>
      <c r="X179" s="50">
        <f>IF(T179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179,"°"," "),"º"," "),"˚"," "),"'"," "),CHAR(34)," "),"′"," "),"’"," "),"‘"," "),"″"," "),"”"," "),"“"," "),"("," "),")"," "),"["," "),"]"," "),"{"," "),"}"," "),";"," "),"|"," "),"/"," "),"\"," "),":"," "),"="," "),"*"," "),","," "),"N"," "),"S"," "),"E"," "),"W"," "),"_"," ")))</f>
        <v/>
      </c>
      <c r="Y179" s="50">
        <f>IF(X179="","",SUBSTITUTE(SUBSTITUTE(SUBSTITUTE(SUBSTITUTE(SUBSTITUTE(SUBSTITUTE(SUBSTITUTE(SUBSTITUTE(SUBSTITUTE(SUBSTITUTE(SUBSTITUTE(SUBSTITUTE(SUBSTITUTE(X179,"0",""),"1",""),"2",""),"3",""),"4",""),"5",""),"6",""),"7",""),"8",""),"9",""),".",""),"-","")," ",""))</f>
        <v/>
      </c>
      <c r="Z179" s="50">
        <f>IF(X179="",0,LEN(X179)-LEN(SUBSTITUTE(X179," ",""))+1)</f>
        <v/>
      </c>
      <c r="AA179" s="50">
        <f>IF(Z179&lt;1,"",IFERROR(VALUE(SUBSTITUTE(TRIM(MID(SUBSTITUTE(X179," ",REPT(" ",60)),1,60)),".",MID(1/2,2,1))),""))</f>
        <v/>
      </c>
      <c r="AB179" s="50">
        <f>IF(Z179&lt;2,"",IFERROR(VALUE(SUBSTITUTE(TRIM(MID(SUBSTITUTE(X179," ",REPT(" ",60)),61,60)),".",MID(1/2,2,1))),""))</f>
        <v/>
      </c>
      <c r="AC179" s="50">
        <f>IF(Z179&lt;3,"",IFERROR(VALUE(SUBSTITUTE(TRIM(MID(SUBSTITUTE(X179," ",REPT(" ",60)),121,60)),".",MID(1/2,2,1))),""))</f>
        <v/>
      </c>
      <c r="AD179" s="50">
        <f>IF(Z179&lt;4,"",IFERROR(VALUE(SUBSTITUTE(TRIM(MID(SUBSTITUTE(X179," ",REPT(" ",60)),181,60)),".",MID(1/2,2,1))),""))</f>
        <v/>
      </c>
      <c r="AE179" s="50">
        <f>IF(Z179&lt;5,"",IFERROR(VALUE(SUBSTITUTE(TRIM(MID(SUBSTITUTE(X179," ",REPT(" ",60)),241,60)),".",MID(1/2,2,1))),""))</f>
        <v/>
      </c>
      <c r="AF179" s="50">
        <f>IF(Z179&lt;6,"",IFERROR(VALUE(SUBSTITUTE(TRIM(MID(SUBSTITUTE(X179," ",REPT(" ",60)),301,60)),".",MID(1/2,2,1))),""))</f>
        <v/>
      </c>
      <c r="AG179" s="50">
        <f>IFERROR(IF(Z179=2,AA179,IF(Z179=4,IF(AA179&lt;0,-1,1)*(ABS(AA179)+AB179/60),IF(Z179=6,IF(AA179&lt;0,-1,1)*(ABS(AA179)+AB179/60+AC179/3600),""))),"")</f>
        <v/>
      </c>
      <c r="AH179" s="50">
        <f>IFERROR(IF(Z179=2,AB179,IF(Z179=4,IF(AC179&lt;0,-1,1)*(ABS(AC179)+AD179/60),IF(Z179=6,IF(AD179&lt;0,-1,1)*(ABS(AD179)+AE179/60+AF179/3600),""))),"")</f>
        <v/>
      </c>
      <c r="AI179" s="50">
        <f>IF(W179,AH179,AG179)</f>
        <v/>
      </c>
      <c r="AJ179" s="50">
        <f>IF(W179,AG179,AH179)</f>
        <v/>
      </c>
      <c r="AK179" s="50">
        <f>IFERROR(IF(U179=0,AI179,U179*ABS(AI179)),"")</f>
        <v/>
      </c>
      <c r="AL179" s="50">
        <f>IFERROR(IF(V179=0,AJ179,V179*ABS(AJ179)),"")</f>
        <v/>
      </c>
      <c r="AM179" s="50">
        <f>IFERROR(AND(U179=0,V179=0,ABS(AK179)&gt;90,ABS(AK179)&lt;=180,ABS(AL179)&lt;=90),FALSE)</f>
        <v/>
      </c>
      <c r="AN179" s="50">
        <f>IF(AM179,AL179,AK179)</f>
        <v/>
      </c>
      <c r="AO179" s="50">
        <f>IF(AM179,AK179,AL179)</f>
        <v/>
      </c>
      <c r="AP179" s="50">
        <f>IF(R179="","",IF(Y179&lt;&gt;"","Contains words or symbols that aren't part of a coordinate.",IF(NOT(OR(Z179=2,Z179=4,Z179=6)),"Couldn't find a latitude and a longitude ("&amp;Z179&amp;IF(Z179=1," number"," numbers")&amp;" found).",IF(COUNT(AA179:AF179)&lt;&gt;Z179,"Some of the numbers couldn't be read.",IF(OR(AND(Z179=4,OR(AB179&lt;0,AB179&gt;=60,AD179&lt;0,AD179&gt;=60)),AND(Z179=6,OR(AB179&lt;0,AB179&gt;=60,AC179&lt;0,AC179&gt;=60,AE179&lt;0,AE179&gt;=60,AF179&lt;0,AF179&gt;=60))),"Minutes and seconds must be between 0 and 60.",IF(OR(ABS(AN179)&gt;90,ABS(AO179)&gt;180),"Out of range: latitude must be between -90 and 90, and longitude between -180 and 180.",""))))))</f>
        <v/>
      </c>
    </row>
    <row r="180">
      <c r="B180" s="44" t="n"/>
      <c r="C180" s="44" t="n"/>
      <c r="D180" s="45">
        <f>IF(R180="","",IF(AP180&lt;&gt;"","NOT VALID GPS COORDINATES",IF(O180="NO CONNECTION","NO CONNECTION",IF(E180="","NOT FOUND",IF(OR(AM180,AND(AN180=0,AO180=0)),"CONVERTED – PLEASE CHECK","CONVERTED")))))</f>
        <v/>
      </c>
      <c r="E180" s="45">
        <f>IF(OR(O180="",O180="NO CONNECTION"),"",IFERROR(_xlfn.FILTERXML(O180,"//local/territory")&amp;" "&amp;_xlfn.FILTERXML(O180,"//local/mapcode"),IFERROR(_xlfn.FILTERXML(O180,"//international/mapcode"),"")))</f>
        <v/>
      </c>
      <c r="F180" s="46">
        <f>IF(E180="","",IFERROR(_xlfn.FILTERXML(O180,"//local/territory"),""))</f>
        <v/>
      </c>
      <c r="G180" s="46">
        <f>IF(E180="","",IFERROR(_xlfn.FILTERXML(O180,"//local/mapcode"),""))</f>
        <v/>
      </c>
      <c r="H180" s="46">
        <f>IF(E180="","",IFERROR(_xlfn.FILTERXML(O180,"//international/mapcode"),""))</f>
        <v/>
      </c>
      <c r="I180" s="46">
        <f>IF(E180="","",IFERROR(HYPERLINK("https://www.mymapcodes.com/go/?t="&amp;IF(G180&lt;&gt;"",F180,"AAA")&amp;"&amp;ma="&amp;LEFT(IF(G180&lt;&gt;"",G180,H180),FIND(".",IF(G180&lt;&gt;"",G180,H180))-1)&amp;"&amp;mb="&amp;MID(IF(G180&lt;&gt;"",G180,H180),FIND(".",IF(G180&lt;&gt;"",G180,H180))+1,99),"Open on MyMapcodes →"),""))</f>
        <v/>
      </c>
      <c r="J180" s="47">
        <f>IF(OR(R180="",AP180&lt;&gt;""),"",ROUND(AN180,6))</f>
        <v/>
      </c>
      <c r="K180" s="47">
        <f>IF(OR(R180="",AP180&lt;&gt;""),"",ROUND(AO180,6))</f>
        <v/>
      </c>
      <c r="L180" s="48">
        <f>IF(R180="","",IF(AP180&lt;&gt;"",AP180,IF(O180="NO CONNECTION","Excel couldn't reach the mapcode service. Click the REFRESH RESULTS box just above the table.",IF(E180="","The mapcode service didn't return a mapcode for this point.",IF(AM180,"Latitude and longitude seemed to be the wrong way round, so they've been swapped. Please check.",IF(AND(AN180=0,AO180=0),"0, 0 is in the sea off West Africa. Please check this is the location you meant.",IF(W180,"Longitude came first, so the order has been switched.",IF(Z180=6,"Converted from degrees, minutes and seconds.",IF(Z180=4,"Converted from degrees and decimal minutes.","")))))))))</f>
        <v/>
      </c>
      <c r="N180" s="49">
        <f>IF(J180="","",MapcodeAPI&amp;"codes/"&amp;SUBSTITUTE(J180&amp;"",MID(1/2,2,1),".")&amp;","&amp;SUBSTITUTE(K180&amp;"",MID(1/2,2,1),"."))&amp;LEFT($B$13,0)</f>
        <v/>
      </c>
      <c r="O180" s="49">
        <f>IF(N180="","",IFERROR(_xlfn.WEBSERVICE(N180),IF(MapcodeAPIBackup="","NO CONNECTION",IFERROR(_xlfn.WEBSERVICE(MapcodeAPIBackup&amp;MID(N180,LEN(MapcodeAPI)+1,999)),"NO CONNECTION"))))</f>
        <v/>
      </c>
      <c r="P180" t="inlineStr">
        <is>
          <t xml:space="preserve"> </t>
        </is>
      </c>
      <c r="R180" s="50">
        <f>IFERROR(IF(AND(TRIM(B180&amp;"")="",TRIM(C180&amp;"")=""),"",TRIM(IF(ISNUMBER(B180),SUBSTITUTE(B180&amp;"",MID(1/2,2,1),"."),B180&amp;"")&amp;IF(TRIM(C180&amp;"")="",""," | "&amp;IF(ISNUMBER(C180),SUBSTITUTE(C180&amp;"",MID(1/2,2,1),"."),C180&amp;"")))),"(error value)")</f>
        <v/>
      </c>
      <c r="S180" s="50">
        <f>IF(R180="","","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"&amp;IFERROR(IF(AND(LEN(R180)-LEN(SUBSTITUTE(R180,"/",""))=1,ISNUMBER(FIND(" ",TRIM(LEFT(R180,FIND("/",R180)-1))))),LEFT(R180,FIND("/",R180)-1),R180),R180)&amp;" ")," "," "),"﻿"," "),"​"," "),"⁠"," ")," "," ")," "," "),CHAR(9)," "),CHAR(10)," "),CHAR(13)," "),"−","-"),"–","-"),"—","-"),"LATITUDE"," "),"LONGITUDE"," "),"COORDINATES"," "),"COORDS"," "),"NORTH"," N "),"SOUTH"," S "),"EAST"," E "),"WEST"," W "),"DEGREES"," "),"DEG"," "),"GPS"," "),"LONG"," "),"LNG"," "),"LON"," "),"LAT"," ")," AND "," "),"&amp;"," ")&amp;" ")</f>
        <v/>
      </c>
      <c r="T180" s="50">
        <f>IF(S180="","",IF(LEN(S180)-LEN(SUBSTITUTE(S180,".",""))&gt;0,SUBSTITUTE(S180,","," "),IF(LEN(S180)-LEN(SUBSTITUTE(S180,",",""))=3,SUBSTITUTE(SUBSTITUTE(S180,",",";",2),",","."),IF(LEN(S180)-LEN(SUBSTITUTE(S180,",",""))=2,SUBSTITUTE(S180,",","."),SUBSTITUTE(S180,","," ")))))</f>
        <v/>
      </c>
      <c r="U180" s="50">
        <f>IF(ISNUMBER(FIND("S",T180)),-1,IF(ISNUMBER(FIND("N",T180)),1,0))</f>
        <v/>
      </c>
      <c r="V180" s="50">
        <f>IF(ISNUMBER(FIND("W",T180)),-1,IF(ISNUMBER(FIND("E",T180)),1,0))</f>
        <v/>
      </c>
      <c r="W180" s="50">
        <f>AND(MIN(IFERROR(FIND("N",T180),999),IFERROR(FIND("S",T180),999))&lt;999,MIN(IFERROR(FIND("E",T180),999),IFERROR(FIND("W",T180),999))&lt;999,MIN(IFERROR(FIND("E",T180),999),IFERROR(FIND("W",T180),999))&lt;MIN(IFERROR(FIND("N",T180),999),IFERROR(FIND("S",T180),999)))</f>
        <v/>
      </c>
      <c r="X180" s="50">
        <f>IF(T180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180,"°"," "),"º"," "),"˚"," "),"'"," "),CHAR(34)," "),"′"," "),"’"," "),"‘"," "),"″"," "),"”"," "),"“"," "),"("," "),")"," "),"["," "),"]"," "),"{"," "),"}"," "),";"," "),"|"," "),"/"," "),"\"," "),":"," "),"="," "),"*"," "),","," "),"N"," "),"S"," "),"E"," "),"W"," "),"_"," ")))</f>
        <v/>
      </c>
      <c r="Y180" s="50">
        <f>IF(X180="","",SUBSTITUTE(SUBSTITUTE(SUBSTITUTE(SUBSTITUTE(SUBSTITUTE(SUBSTITUTE(SUBSTITUTE(SUBSTITUTE(SUBSTITUTE(SUBSTITUTE(SUBSTITUTE(SUBSTITUTE(SUBSTITUTE(X180,"0",""),"1",""),"2",""),"3",""),"4",""),"5",""),"6",""),"7",""),"8",""),"9",""),".",""),"-","")," ",""))</f>
        <v/>
      </c>
      <c r="Z180" s="50">
        <f>IF(X180="",0,LEN(X180)-LEN(SUBSTITUTE(X180," ",""))+1)</f>
        <v/>
      </c>
      <c r="AA180" s="50">
        <f>IF(Z180&lt;1,"",IFERROR(VALUE(SUBSTITUTE(TRIM(MID(SUBSTITUTE(X180," ",REPT(" ",60)),1,60)),".",MID(1/2,2,1))),""))</f>
        <v/>
      </c>
      <c r="AB180" s="50">
        <f>IF(Z180&lt;2,"",IFERROR(VALUE(SUBSTITUTE(TRIM(MID(SUBSTITUTE(X180," ",REPT(" ",60)),61,60)),".",MID(1/2,2,1))),""))</f>
        <v/>
      </c>
      <c r="AC180" s="50">
        <f>IF(Z180&lt;3,"",IFERROR(VALUE(SUBSTITUTE(TRIM(MID(SUBSTITUTE(X180," ",REPT(" ",60)),121,60)),".",MID(1/2,2,1))),""))</f>
        <v/>
      </c>
      <c r="AD180" s="50">
        <f>IF(Z180&lt;4,"",IFERROR(VALUE(SUBSTITUTE(TRIM(MID(SUBSTITUTE(X180," ",REPT(" ",60)),181,60)),".",MID(1/2,2,1))),""))</f>
        <v/>
      </c>
      <c r="AE180" s="50">
        <f>IF(Z180&lt;5,"",IFERROR(VALUE(SUBSTITUTE(TRIM(MID(SUBSTITUTE(X180," ",REPT(" ",60)),241,60)),".",MID(1/2,2,1))),""))</f>
        <v/>
      </c>
      <c r="AF180" s="50">
        <f>IF(Z180&lt;6,"",IFERROR(VALUE(SUBSTITUTE(TRIM(MID(SUBSTITUTE(X180," ",REPT(" ",60)),301,60)),".",MID(1/2,2,1))),""))</f>
        <v/>
      </c>
      <c r="AG180" s="50">
        <f>IFERROR(IF(Z180=2,AA180,IF(Z180=4,IF(AA180&lt;0,-1,1)*(ABS(AA180)+AB180/60),IF(Z180=6,IF(AA180&lt;0,-1,1)*(ABS(AA180)+AB180/60+AC180/3600),""))),"")</f>
        <v/>
      </c>
      <c r="AH180" s="50">
        <f>IFERROR(IF(Z180=2,AB180,IF(Z180=4,IF(AC180&lt;0,-1,1)*(ABS(AC180)+AD180/60),IF(Z180=6,IF(AD180&lt;0,-1,1)*(ABS(AD180)+AE180/60+AF180/3600),""))),"")</f>
        <v/>
      </c>
      <c r="AI180" s="50">
        <f>IF(W180,AH180,AG180)</f>
        <v/>
      </c>
      <c r="AJ180" s="50">
        <f>IF(W180,AG180,AH180)</f>
        <v/>
      </c>
      <c r="AK180" s="50">
        <f>IFERROR(IF(U180=0,AI180,U180*ABS(AI180)),"")</f>
        <v/>
      </c>
      <c r="AL180" s="50">
        <f>IFERROR(IF(V180=0,AJ180,V180*ABS(AJ180)),"")</f>
        <v/>
      </c>
      <c r="AM180" s="50">
        <f>IFERROR(AND(U180=0,V180=0,ABS(AK180)&gt;90,ABS(AK180)&lt;=180,ABS(AL180)&lt;=90),FALSE)</f>
        <v/>
      </c>
      <c r="AN180" s="50">
        <f>IF(AM180,AL180,AK180)</f>
        <v/>
      </c>
      <c r="AO180" s="50">
        <f>IF(AM180,AK180,AL180)</f>
        <v/>
      </c>
      <c r="AP180" s="50">
        <f>IF(R180="","",IF(Y180&lt;&gt;"","Contains words or symbols that aren't part of a coordinate.",IF(NOT(OR(Z180=2,Z180=4,Z180=6)),"Couldn't find a latitude and a longitude ("&amp;Z180&amp;IF(Z180=1," number"," numbers")&amp;" found).",IF(COUNT(AA180:AF180)&lt;&gt;Z180,"Some of the numbers couldn't be read.",IF(OR(AND(Z180=4,OR(AB180&lt;0,AB180&gt;=60,AD180&lt;0,AD180&gt;=60)),AND(Z180=6,OR(AB180&lt;0,AB180&gt;=60,AC180&lt;0,AC180&gt;=60,AE180&lt;0,AE180&gt;=60,AF180&lt;0,AF180&gt;=60))),"Minutes and seconds must be between 0 and 60.",IF(OR(ABS(AN180)&gt;90,ABS(AO180)&gt;180),"Out of range: latitude must be between -90 and 90, and longitude between -180 and 180.",""))))))</f>
        <v/>
      </c>
    </row>
    <row r="181">
      <c r="B181" s="44" t="n"/>
      <c r="C181" s="44" t="n"/>
      <c r="D181" s="45">
        <f>IF(R181="","",IF(AP181&lt;&gt;"","NOT VALID GPS COORDINATES",IF(O181="NO CONNECTION","NO CONNECTION",IF(E181="","NOT FOUND",IF(OR(AM181,AND(AN181=0,AO181=0)),"CONVERTED – PLEASE CHECK","CONVERTED")))))</f>
        <v/>
      </c>
      <c r="E181" s="45">
        <f>IF(OR(O181="",O181="NO CONNECTION"),"",IFERROR(_xlfn.FILTERXML(O181,"//local/territory")&amp;" "&amp;_xlfn.FILTERXML(O181,"//local/mapcode"),IFERROR(_xlfn.FILTERXML(O181,"//international/mapcode"),"")))</f>
        <v/>
      </c>
      <c r="F181" s="46">
        <f>IF(E181="","",IFERROR(_xlfn.FILTERXML(O181,"//local/territory"),""))</f>
        <v/>
      </c>
      <c r="G181" s="46">
        <f>IF(E181="","",IFERROR(_xlfn.FILTERXML(O181,"//local/mapcode"),""))</f>
        <v/>
      </c>
      <c r="H181" s="46">
        <f>IF(E181="","",IFERROR(_xlfn.FILTERXML(O181,"//international/mapcode"),""))</f>
        <v/>
      </c>
      <c r="I181" s="46">
        <f>IF(E181="","",IFERROR(HYPERLINK("https://www.mymapcodes.com/go/?t="&amp;IF(G181&lt;&gt;"",F181,"AAA")&amp;"&amp;ma="&amp;LEFT(IF(G181&lt;&gt;"",G181,H181),FIND(".",IF(G181&lt;&gt;"",G181,H181))-1)&amp;"&amp;mb="&amp;MID(IF(G181&lt;&gt;"",G181,H181),FIND(".",IF(G181&lt;&gt;"",G181,H181))+1,99),"Open on MyMapcodes →"),""))</f>
        <v/>
      </c>
      <c r="J181" s="47">
        <f>IF(OR(R181="",AP181&lt;&gt;""),"",ROUND(AN181,6))</f>
        <v/>
      </c>
      <c r="K181" s="47">
        <f>IF(OR(R181="",AP181&lt;&gt;""),"",ROUND(AO181,6))</f>
        <v/>
      </c>
      <c r="L181" s="48">
        <f>IF(R181="","",IF(AP181&lt;&gt;"",AP181,IF(O181="NO CONNECTION","Excel couldn't reach the mapcode service. Click the REFRESH RESULTS box just above the table.",IF(E181="","The mapcode service didn't return a mapcode for this point.",IF(AM181,"Latitude and longitude seemed to be the wrong way round, so they've been swapped. Please check.",IF(AND(AN181=0,AO181=0),"0, 0 is in the sea off West Africa. Please check this is the location you meant.",IF(W181,"Longitude came first, so the order has been switched.",IF(Z181=6,"Converted from degrees, minutes and seconds.",IF(Z181=4,"Converted from degrees and decimal minutes.","")))))))))</f>
        <v/>
      </c>
      <c r="N181" s="49">
        <f>IF(J181="","",MapcodeAPI&amp;"codes/"&amp;SUBSTITUTE(J181&amp;"",MID(1/2,2,1),".")&amp;","&amp;SUBSTITUTE(K181&amp;"",MID(1/2,2,1),"."))&amp;LEFT($B$13,0)</f>
        <v/>
      </c>
      <c r="O181" s="49">
        <f>IF(N181="","",IFERROR(_xlfn.WEBSERVICE(N181),IF(MapcodeAPIBackup="","NO CONNECTION",IFERROR(_xlfn.WEBSERVICE(MapcodeAPIBackup&amp;MID(N181,LEN(MapcodeAPI)+1,999)),"NO CONNECTION"))))</f>
        <v/>
      </c>
      <c r="P181" t="inlineStr">
        <is>
          <t xml:space="preserve"> </t>
        </is>
      </c>
      <c r="R181" s="50">
        <f>IFERROR(IF(AND(TRIM(B181&amp;"")="",TRIM(C181&amp;"")=""),"",TRIM(IF(ISNUMBER(B181),SUBSTITUTE(B181&amp;"",MID(1/2,2,1),"."),B181&amp;"")&amp;IF(TRIM(C181&amp;"")="",""," | "&amp;IF(ISNUMBER(C181),SUBSTITUTE(C181&amp;"",MID(1/2,2,1),"."),C181&amp;"")))),"(error value)")</f>
        <v/>
      </c>
      <c r="S181" s="50">
        <f>IF(R181="","","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"&amp;IFERROR(IF(AND(LEN(R181)-LEN(SUBSTITUTE(R181,"/",""))=1,ISNUMBER(FIND(" ",TRIM(LEFT(R181,FIND("/",R181)-1))))),LEFT(R181,FIND("/",R181)-1),R181),R181)&amp;" ")," "," "),"﻿"," "),"​"," "),"⁠"," ")," "," ")," "," "),CHAR(9)," "),CHAR(10)," "),CHAR(13)," "),"−","-"),"–","-"),"—","-"),"LATITUDE"," "),"LONGITUDE"," "),"COORDINATES"," "),"COORDS"," "),"NORTH"," N "),"SOUTH"," S "),"EAST"," E "),"WEST"," W "),"DEGREES"," "),"DEG"," "),"GPS"," "),"LONG"," "),"LNG"," "),"LON"," "),"LAT"," ")," AND "," "),"&amp;"," ")&amp;" ")</f>
        <v/>
      </c>
      <c r="T181" s="50">
        <f>IF(S181="","",IF(LEN(S181)-LEN(SUBSTITUTE(S181,".",""))&gt;0,SUBSTITUTE(S181,","," "),IF(LEN(S181)-LEN(SUBSTITUTE(S181,",",""))=3,SUBSTITUTE(SUBSTITUTE(S181,",",";",2),",","."),IF(LEN(S181)-LEN(SUBSTITUTE(S181,",",""))=2,SUBSTITUTE(S181,",","."),SUBSTITUTE(S181,","," ")))))</f>
        <v/>
      </c>
      <c r="U181" s="50">
        <f>IF(ISNUMBER(FIND("S",T181)),-1,IF(ISNUMBER(FIND("N",T181)),1,0))</f>
        <v/>
      </c>
      <c r="V181" s="50">
        <f>IF(ISNUMBER(FIND("W",T181)),-1,IF(ISNUMBER(FIND("E",T181)),1,0))</f>
        <v/>
      </c>
      <c r="W181" s="50">
        <f>AND(MIN(IFERROR(FIND("N",T181),999),IFERROR(FIND("S",T181),999))&lt;999,MIN(IFERROR(FIND("E",T181),999),IFERROR(FIND("W",T181),999))&lt;999,MIN(IFERROR(FIND("E",T181),999),IFERROR(FIND("W",T181),999))&lt;MIN(IFERROR(FIND("N",T181),999),IFERROR(FIND("S",T181),999)))</f>
        <v/>
      </c>
      <c r="X181" s="50">
        <f>IF(T181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181,"°"," "),"º"," "),"˚"," "),"'"," "),CHAR(34)," "),"′"," "),"’"," "),"‘"," "),"″"," "),"”"," "),"“"," "),"("," "),")"," "),"["," "),"]"," "),"{"," "),"}"," "),";"," "),"|"," "),"/"," "),"\"," "),":"," "),"="," "),"*"," "),","," "),"N"," "),"S"," "),"E"," "),"W"," "),"_"," ")))</f>
        <v/>
      </c>
      <c r="Y181" s="50">
        <f>IF(X181="","",SUBSTITUTE(SUBSTITUTE(SUBSTITUTE(SUBSTITUTE(SUBSTITUTE(SUBSTITUTE(SUBSTITUTE(SUBSTITUTE(SUBSTITUTE(SUBSTITUTE(SUBSTITUTE(SUBSTITUTE(SUBSTITUTE(X181,"0",""),"1",""),"2",""),"3",""),"4",""),"5",""),"6",""),"7",""),"8",""),"9",""),".",""),"-","")," ",""))</f>
        <v/>
      </c>
      <c r="Z181" s="50">
        <f>IF(X181="",0,LEN(X181)-LEN(SUBSTITUTE(X181," ",""))+1)</f>
        <v/>
      </c>
      <c r="AA181" s="50">
        <f>IF(Z181&lt;1,"",IFERROR(VALUE(SUBSTITUTE(TRIM(MID(SUBSTITUTE(X181," ",REPT(" ",60)),1,60)),".",MID(1/2,2,1))),""))</f>
        <v/>
      </c>
      <c r="AB181" s="50">
        <f>IF(Z181&lt;2,"",IFERROR(VALUE(SUBSTITUTE(TRIM(MID(SUBSTITUTE(X181," ",REPT(" ",60)),61,60)),".",MID(1/2,2,1))),""))</f>
        <v/>
      </c>
      <c r="AC181" s="50">
        <f>IF(Z181&lt;3,"",IFERROR(VALUE(SUBSTITUTE(TRIM(MID(SUBSTITUTE(X181," ",REPT(" ",60)),121,60)),".",MID(1/2,2,1))),""))</f>
        <v/>
      </c>
      <c r="AD181" s="50">
        <f>IF(Z181&lt;4,"",IFERROR(VALUE(SUBSTITUTE(TRIM(MID(SUBSTITUTE(X181," ",REPT(" ",60)),181,60)),".",MID(1/2,2,1))),""))</f>
        <v/>
      </c>
      <c r="AE181" s="50">
        <f>IF(Z181&lt;5,"",IFERROR(VALUE(SUBSTITUTE(TRIM(MID(SUBSTITUTE(X181," ",REPT(" ",60)),241,60)),".",MID(1/2,2,1))),""))</f>
        <v/>
      </c>
      <c r="AF181" s="50">
        <f>IF(Z181&lt;6,"",IFERROR(VALUE(SUBSTITUTE(TRIM(MID(SUBSTITUTE(X181," ",REPT(" ",60)),301,60)),".",MID(1/2,2,1))),""))</f>
        <v/>
      </c>
      <c r="AG181" s="50">
        <f>IFERROR(IF(Z181=2,AA181,IF(Z181=4,IF(AA181&lt;0,-1,1)*(ABS(AA181)+AB181/60),IF(Z181=6,IF(AA181&lt;0,-1,1)*(ABS(AA181)+AB181/60+AC181/3600),""))),"")</f>
        <v/>
      </c>
      <c r="AH181" s="50">
        <f>IFERROR(IF(Z181=2,AB181,IF(Z181=4,IF(AC181&lt;0,-1,1)*(ABS(AC181)+AD181/60),IF(Z181=6,IF(AD181&lt;0,-1,1)*(ABS(AD181)+AE181/60+AF181/3600),""))),"")</f>
        <v/>
      </c>
      <c r="AI181" s="50">
        <f>IF(W181,AH181,AG181)</f>
        <v/>
      </c>
      <c r="AJ181" s="50">
        <f>IF(W181,AG181,AH181)</f>
        <v/>
      </c>
      <c r="AK181" s="50">
        <f>IFERROR(IF(U181=0,AI181,U181*ABS(AI181)),"")</f>
        <v/>
      </c>
      <c r="AL181" s="50">
        <f>IFERROR(IF(V181=0,AJ181,V181*ABS(AJ181)),"")</f>
        <v/>
      </c>
      <c r="AM181" s="50">
        <f>IFERROR(AND(U181=0,V181=0,ABS(AK181)&gt;90,ABS(AK181)&lt;=180,ABS(AL181)&lt;=90),FALSE)</f>
        <v/>
      </c>
      <c r="AN181" s="50">
        <f>IF(AM181,AL181,AK181)</f>
        <v/>
      </c>
      <c r="AO181" s="50">
        <f>IF(AM181,AK181,AL181)</f>
        <v/>
      </c>
      <c r="AP181" s="50">
        <f>IF(R181="","",IF(Y181&lt;&gt;"","Contains words or symbols that aren't part of a coordinate.",IF(NOT(OR(Z181=2,Z181=4,Z181=6)),"Couldn't find a latitude and a longitude ("&amp;Z181&amp;IF(Z181=1," number"," numbers")&amp;" found).",IF(COUNT(AA181:AF181)&lt;&gt;Z181,"Some of the numbers couldn't be read.",IF(OR(AND(Z181=4,OR(AB181&lt;0,AB181&gt;=60,AD181&lt;0,AD181&gt;=60)),AND(Z181=6,OR(AB181&lt;0,AB181&gt;=60,AC181&lt;0,AC181&gt;=60,AE181&lt;0,AE181&gt;=60,AF181&lt;0,AF181&gt;=60))),"Minutes and seconds must be between 0 and 60.",IF(OR(ABS(AN181)&gt;90,ABS(AO181)&gt;180),"Out of range: latitude must be between -90 and 90, and longitude between -180 and 180.",""))))))</f>
        <v/>
      </c>
    </row>
    <row r="182">
      <c r="B182" s="44" t="n"/>
      <c r="C182" s="44" t="n"/>
      <c r="D182" s="45">
        <f>IF(R182="","",IF(AP182&lt;&gt;"","NOT VALID GPS COORDINATES",IF(O182="NO CONNECTION","NO CONNECTION",IF(E182="","NOT FOUND",IF(OR(AM182,AND(AN182=0,AO182=0)),"CONVERTED – PLEASE CHECK","CONVERTED")))))</f>
        <v/>
      </c>
      <c r="E182" s="45">
        <f>IF(OR(O182="",O182="NO CONNECTION"),"",IFERROR(_xlfn.FILTERXML(O182,"//local/territory")&amp;" "&amp;_xlfn.FILTERXML(O182,"//local/mapcode"),IFERROR(_xlfn.FILTERXML(O182,"//international/mapcode"),"")))</f>
        <v/>
      </c>
      <c r="F182" s="46">
        <f>IF(E182="","",IFERROR(_xlfn.FILTERXML(O182,"//local/territory"),""))</f>
        <v/>
      </c>
      <c r="G182" s="46">
        <f>IF(E182="","",IFERROR(_xlfn.FILTERXML(O182,"//local/mapcode"),""))</f>
        <v/>
      </c>
      <c r="H182" s="46">
        <f>IF(E182="","",IFERROR(_xlfn.FILTERXML(O182,"//international/mapcode"),""))</f>
        <v/>
      </c>
      <c r="I182" s="46">
        <f>IF(E182="","",IFERROR(HYPERLINK("https://www.mymapcodes.com/go/?t="&amp;IF(G182&lt;&gt;"",F182,"AAA")&amp;"&amp;ma="&amp;LEFT(IF(G182&lt;&gt;"",G182,H182),FIND(".",IF(G182&lt;&gt;"",G182,H182))-1)&amp;"&amp;mb="&amp;MID(IF(G182&lt;&gt;"",G182,H182),FIND(".",IF(G182&lt;&gt;"",G182,H182))+1,99),"Open on MyMapcodes →"),""))</f>
        <v/>
      </c>
      <c r="J182" s="47">
        <f>IF(OR(R182="",AP182&lt;&gt;""),"",ROUND(AN182,6))</f>
        <v/>
      </c>
      <c r="K182" s="47">
        <f>IF(OR(R182="",AP182&lt;&gt;""),"",ROUND(AO182,6))</f>
        <v/>
      </c>
      <c r="L182" s="48">
        <f>IF(R182="","",IF(AP182&lt;&gt;"",AP182,IF(O182="NO CONNECTION","Excel couldn't reach the mapcode service. Click the REFRESH RESULTS box just above the table.",IF(E182="","The mapcode service didn't return a mapcode for this point.",IF(AM182,"Latitude and longitude seemed to be the wrong way round, so they've been swapped. Please check.",IF(AND(AN182=0,AO182=0),"0, 0 is in the sea off West Africa. Please check this is the location you meant.",IF(W182,"Longitude came first, so the order has been switched.",IF(Z182=6,"Converted from degrees, minutes and seconds.",IF(Z182=4,"Converted from degrees and decimal minutes.","")))))))))</f>
        <v/>
      </c>
      <c r="N182" s="49">
        <f>IF(J182="","",MapcodeAPI&amp;"codes/"&amp;SUBSTITUTE(J182&amp;"",MID(1/2,2,1),".")&amp;","&amp;SUBSTITUTE(K182&amp;"",MID(1/2,2,1),"."))&amp;LEFT($B$13,0)</f>
        <v/>
      </c>
      <c r="O182" s="49">
        <f>IF(N182="","",IFERROR(_xlfn.WEBSERVICE(N182),IF(MapcodeAPIBackup="","NO CONNECTION",IFERROR(_xlfn.WEBSERVICE(MapcodeAPIBackup&amp;MID(N182,LEN(MapcodeAPI)+1,999)),"NO CONNECTION"))))</f>
        <v/>
      </c>
      <c r="P182" t="inlineStr">
        <is>
          <t xml:space="preserve"> </t>
        </is>
      </c>
      <c r="R182" s="50">
        <f>IFERROR(IF(AND(TRIM(B182&amp;"")="",TRIM(C182&amp;"")=""),"",TRIM(IF(ISNUMBER(B182),SUBSTITUTE(B182&amp;"",MID(1/2,2,1),"."),B182&amp;"")&amp;IF(TRIM(C182&amp;"")="",""," | "&amp;IF(ISNUMBER(C182),SUBSTITUTE(C182&amp;"",MID(1/2,2,1),"."),C182&amp;"")))),"(error value)")</f>
        <v/>
      </c>
      <c r="S182" s="50">
        <f>IF(R182="","","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"&amp;IFERROR(IF(AND(LEN(R182)-LEN(SUBSTITUTE(R182,"/",""))=1,ISNUMBER(FIND(" ",TRIM(LEFT(R182,FIND("/",R182)-1))))),LEFT(R182,FIND("/",R182)-1),R182),R182)&amp;" ")," "," "),"﻿"," "),"​"," "),"⁠"," ")," "," ")," "," "),CHAR(9)," "),CHAR(10)," "),CHAR(13)," "),"−","-"),"–","-"),"—","-"),"LATITUDE"," "),"LONGITUDE"," "),"COORDINATES"," "),"COORDS"," "),"NORTH"," N "),"SOUTH"," S "),"EAST"," E "),"WEST"," W "),"DEGREES"," "),"DEG"," "),"GPS"," "),"LONG"," "),"LNG"," "),"LON"," "),"LAT"," ")," AND "," "),"&amp;"," ")&amp;" ")</f>
        <v/>
      </c>
      <c r="T182" s="50">
        <f>IF(S182="","",IF(LEN(S182)-LEN(SUBSTITUTE(S182,".",""))&gt;0,SUBSTITUTE(S182,","," "),IF(LEN(S182)-LEN(SUBSTITUTE(S182,",",""))=3,SUBSTITUTE(SUBSTITUTE(S182,",",";",2),",","."),IF(LEN(S182)-LEN(SUBSTITUTE(S182,",",""))=2,SUBSTITUTE(S182,",","."),SUBSTITUTE(S182,","," ")))))</f>
        <v/>
      </c>
      <c r="U182" s="50">
        <f>IF(ISNUMBER(FIND("S",T182)),-1,IF(ISNUMBER(FIND("N",T182)),1,0))</f>
        <v/>
      </c>
      <c r="V182" s="50">
        <f>IF(ISNUMBER(FIND("W",T182)),-1,IF(ISNUMBER(FIND("E",T182)),1,0))</f>
        <v/>
      </c>
      <c r="W182" s="50">
        <f>AND(MIN(IFERROR(FIND("N",T182),999),IFERROR(FIND("S",T182),999))&lt;999,MIN(IFERROR(FIND("E",T182),999),IFERROR(FIND("W",T182),999))&lt;999,MIN(IFERROR(FIND("E",T182),999),IFERROR(FIND("W",T182),999))&lt;MIN(IFERROR(FIND("N",T182),999),IFERROR(FIND("S",T182),999)))</f>
        <v/>
      </c>
      <c r="X182" s="50">
        <f>IF(T182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182,"°"," "),"º"," "),"˚"," "),"'"," "),CHAR(34)," "),"′"," "),"’"," "),"‘"," "),"″"," "),"”"," "),"“"," "),"("," "),")"," "),"["," "),"]"," "),"{"," "),"}"," "),";"," "),"|"," "),"/"," "),"\"," "),":"," "),"="," "),"*"," "),","," "),"N"," "),"S"," "),"E"," "),"W"," "),"_"," ")))</f>
        <v/>
      </c>
      <c r="Y182" s="50">
        <f>IF(X182="","",SUBSTITUTE(SUBSTITUTE(SUBSTITUTE(SUBSTITUTE(SUBSTITUTE(SUBSTITUTE(SUBSTITUTE(SUBSTITUTE(SUBSTITUTE(SUBSTITUTE(SUBSTITUTE(SUBSTITUTE(SUBSTITUTE(X182,"0",""),"1",""),"2",""),"3",""),"4",""),"5",""),"6",""),"7",""),"8",""),"9",""),".",""),"-","")," ",""))</f>
        <v/>
      </c>
      <c r="Z182" s="50">
        <f>IF(X182="",0,LEN(X182)-LEN(SUBSTITUTE(X182," ",""))+1)</f>
        <v/>
      </c>
      <c r="AA182" s="50">
        <f>IF(Z182&lt;1,"",IFERROR(VALUE(SUBSTITUTE(TRIM(MID(SUBSTITUTE(X182," ",REPT(" ",60)),1,60)),".",MID(1/2,2,1))),""))</f>
        <v/>
      </c>
      <c r="AB182" s="50">
        <f>IF(Z182&lt;2,"",IFERROR(VALUE(SUBSTITUTE(TRIM(MID(SUBSTITUTE(X182," ",REPT(" ",60)),61,60)),".",MID(1/2,2,1))),""))</f>
        <v/>
      </c>
      <c r="AC182" s="50">
        <f>IF(Z182&lt;3,"",IFERROR(VALUE(SUBSTITUTE(TRIM(MID(SUBSTITUTE(X182," ",REPT(" ",60)),121,60)),".",MID(1/2,2,1))),""))</f>
        <v/>
      </c>
      <c r="AD182" s="50">
        <f>IF(Z182&lt;4,"",IFERROR(VALUE(SUBSTITUTE(TRIM(MID(SUBSTITUTE(X182," ",REPT(" ",60)),181,60)),".",MID(1/2,2,1))),""))</f>
        <v/>
      </c>
      <c r="AE182" s="50">
        <f>IF(Z182&lt;5,"",IFERROR(VALUE(SUBSTITUTE(TRIM(MID(SUBSTITUTE(X182," ",REPT(" ",60)),241,60)),".",MID(1/2,2,1))),""))</f>
        <v/>
      </c>
      <c r="AF182" s="50">
        <f>IF(Z182&lt;6,"",IFERROR(VALUE(SUBSTITUTE(TRIM(MID(SUBSTITUTE(X182," ",REPT(" ",60)),301,60)),".",MID(1/2,2,1))),""))</f>
        <v/>
      </c>
      <c r="AG182" s="50">
        <f>IFERROR(IF(Z182=2,AA182,IF(Z182=4,IF(AA182&lt;0,-1,1)*(ABS(AA182)+AB182/60),IF(Z182=6,IF(AA182&lt;0,-1,1)*(ABS(AA182)+AB182/60+AC182/3600),""))),"")</f>
        <v/>
      </c>
      <c r="AH182" s="50">
        <f>IFERROR(IF(Z182=2,AB182,IF(Z182=4,IF(AC182&lt;0,-1,1)*(ABS(AC182)+AD182/60),IF(Z182=6,IF(AD182&lt;0,-1,1)*(ABS(AD182)+AE182/60+AF182/3600),""))),"")</f>
        <v/>
      </c>
      <c r="AI182" s="50">
        <f>IF(W182,AH182,AG182)</f>
        <v/>
      </c>
      <c r="AJ182" s="50">
        <f>IF(W182,AG182,AH182)</f>
        <v/>
      </c>
      <c r="AK182" s="50">
        <f>IFERROR(IF(U182=0,AI182,U182*ABS(AI182)),"")</f>
        <v/>
      </c>
      <c r="AL182" s="50">
        <f>IFERROR(IF(V182=0,AJ182,V182*ABS(AJ182)),"")</f>
        <v/>
      </c>
      <c r="AM182" s="50">
        <f>IFERROR(AND(U182=0,V182=0,ABS(AK182)&gt;90,ABS(AK182)&lt;=180,ABS(AL182)&lt;=90),FALSE)</f>
        <v/>
      </c>
      <c r="AN182" s="50">
        <f>IF(AM182,AL182,AK182)</f>
        <v/>
      </c>
      <c r="AO182" s="50">
        <f>IF(AM182,AK182,AL182)</f>
        <v/>
      </c>
      <c r="AP182" s="50">
        <f>IF(R182="","",IF(Y182&lt;&gt;"","Contains words or symbols that aren't part of a coordinate.",IF(NOT(OR(Z182=2,Z182=4,Z182=6)),"Couldn't find a latitude and a longitude ("&amp;Z182&amp;IF(Z182=1," number"," numbers")&amp;" found).",IF(COUNT(AA182:AF182)&lt;&gt;Z182,"Some of the numbers couldn't be read.",IF(OR(AND(Z182=4,OR(AB182&lt;0,AB182&gt;=60,AD182&lt;0,AD182&gt;=60)),AND(Z182=6,OR(AB182&lt;0,AB182&gt;=60,AC182&lt;0,AC182&gt;=60,AE182&lt;0,AE182&gt;=60,AF182&lt;0,AF182&gt;=60))),"Minutes and seconds must be between 0 and 60.",IF(OR(ABS(AN182)&gt;90,ABS(AO182)&gt;180),"Out of range: latitude must be between -90 and 90, and longitude between -180 and 180.",""))))))</f>
        <v/>
      </c>
    </row>
    <row r="183">
      <c r="B183" s="44" t="n"/>
      <c r="C183" s="44" t="n"/>
      <c r="D183" s="45">
        <f>IF(R183="","",IF(AP183&lt;&gt;"","NOT VALID GPS COORDINATES",IF(O183="NO CONNECTION","NO CONNECTION",IF(E183="","NOT FOUND",IF(OR(AM183,AND(AN183=0,AO183=0)),"CONVERTED – PLEASE CHECK","CONVERTED")))))</f>
        <v/>
      </c>
      <c r="E183" s="45">
        <f>IF(OR(O183="",O183="NO CONNECTION"),"",IFERROR(_xlfn.FILTERXML(O183,"//local/territory")&amp;" "&amp;_xlfn.FILTERXML(O183,"//local/mapcode"),IFERROR(_xlfn.FILTERXML(O183,"//international/mapcode"),"")))</f>
        <v/>
      </c>
      <c r="F183" s="46">
        <f>IF(E183="","",IFERROR(_xlfn.FILTERXML(O183,"//local/territory"),""))</f>
        <v/>
      </c>
      <c r="G183" s="46">
        <f>IF(E183="","",IFERROR(_xlfn.FILTERXML(O183,"//local/mapcode"),""))</f>
        <v/>
      </c>
      <c r="H183" s="46">
        <f>IF(E183="","",IFERROR(_xlfn.FILTERXML(O183,"//international/mapcode"),""))</f>
        <v/>
      </c>
      <c r="I183" s="46">
        <f>IF(E183="","",IFERROR(HYPERLINK("https://www.mymapcodes.com/go/?t="&amp;IF(G183&lt;&gt;"",F183,"AAA")&amp;"&amp;ma="&amp;LEFT(IF(G183&lt;&gt;"",G183,H183),FIND(".",IF(G183&lt;&gt;"",G183,H183))-1)&amp;"&amp;mb="&amp;MID(IF(G183&lt;&gt;"",G183,H183),FIND(".",IF(G183&lt;&gt;"",G183,H183))+1,99),"Open on MyMapcodes →"),""))</f>
        <v/>
      </c>
      <c r="J183" s="47">
        <f>IF(OR(R183="",AP183&lt;&gt;""),"",ROUND(AN183,6))</f>
        <v/>
      </c>
      <c r="K183" s="47">
        <f>IF(OR(R183="",AP183&lt;&gt;""),"",ROUND(AO183,6))</f>
        <v/>
      </c>
      <c r="L183" s="48">
        <f>IF(R183="","",IF(AP183&lt;&gt;"",AP183,IF(O183="NO CONNECTION","Excel couldn't reach the mapcode service. Click the REFRESH RESULTS box just above the table.",IF(E183="","The mapcode service didn't return a mapcode for this point.",IF(AM183,"Latitude and longitude seemed to be the wrong way round, so they've been swapped. Please check.",IF(AND(AN183=0,AO183=0),"0, 0 is in the sea off West Africa. Please check this is the location you meant.",IF(W183,"Longitude came first, so the order has been switched.",IF(Z183=6,"Converted from degrees, minutes and seconds.",IF(Z183=4,"Converted from degrees and decimal minutes.","")))))))))</f>
        <v/>
      </c>
      <c r="N183" s="49">
        <f>IF(J183="","",MapcodeAPI&amp;"codes/"&amp;SUBSTITUTE(J183&amp;"",MID(1/2,2,1),".")&amp;","&amp;SUBSTITUTE(K183&amp;"",MID(1/2,2,1),"."))&amp;LEFT($B$13,0)</f>
        <v/>
      </c>
      <c r="O183" s="49">
        <f>IF(N183="","",IFERROR(_xlfn.WEBSERVICE(N183),IF(MapcodeAPIBackup="","NO CONNECTION",IFERROR(_xlfn.WEBSERVICE(MapcodeAPIBackup&amp;MID(N183,LEN(MapcodeAPI)+1,999)),"NO CONNECTION"))))</f>
        <v/>
      </c>
      <c r="P183" t="inlineStr">
        <is>
          <t xml:space="preserve"> </t>
        </is>
      </c>
      <c r="R183" s="50">
        <f>IFERROR(IF(AND(TRIM(B183&amp;"")="",TRIM(C183&amp;"")=""),"",TRIM(IF(ISNUMBER(B183),SUBSTITUTE(B183&amp;"",MID(1/2,2,1),"."),B183&amp;"")&amp;IF(TRIM(C183&amp;"")="",""," | "&amp;IF(ISNUMBER(C183),SUBSTITUTE(C183&amp;"",MID(1/2,2,1),"."),C183&amp;"")))),"(error value)")</f>
        <v/>
      </c>
      <c r="S183" s="50">
        <f>IF(R183="","","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"&amp;IFERROR(IF(AND(LEN(R183)-LEN(SUBSTITUTE(R183,"/",""))=1,ISNUMBER(FIND(" ",TRIM(LEFT(R183,FIND("/",R183)-1))))),LEFT(R183,FIND("/",R183)-1),R183),R183)&amp;" ")," "," "),"﻿"," "),"​"," "),"⁠"," ")," "," ")," "," "),CHAR(9)," "),CHAR(10)," "),CHAR(13)," "),"−","-"),"–","-"),"—","-"),"LATITUDE"," "),"LONGITUDE"," "),"COORDINATES"," "),"COORDS"," "),"NORTH"," N "),"SOUTH"," S "),"EAST"," E "),"WEST"," W "),"DEGREES"," "),"DEG"," "),"GPS"," "),"LONG"," "),"LNG"," "),"LON"," "),"LAT"," ")," AND "," "),"&amp;"," ")&amp;" ")</f>
        <v/>
      </c>
      <c r="T183" s="50">
        <f>IF(S183="","",IF(LEN(S183)-LEN(SUBSTITUTE(S183,".",""))&gt;0,SUBSTITUTE(S183,","," "),IF(LEN(S183)-LEN(SUBSTITUTE(S183,",",""))=3,SUBSTITUTE(SUBSTITUTE(S183,",",";",2),",","."),IF(LEN(S183)-LEN(SUBSTITUTE(S183,",",""))=2,SUBSTITUTE(S183,",","."),SUBSTITUTE(S183,","," ")))))</f>
        <v/>
      </c>
      <c r="U183" s="50">
        <f>IF(ISNUMBER(FIND("S",T183)),-1,IF(ISNUMBER(FIND("N",T183)),1,0))</f>
        <v/>
      </c>
      <c r="V183" s="50">
        <f>IF(ISNUMBER(FIND("W",T183)),-1,IF(ISNUMBER(FIND("E",T183)),1,0))</f>
        <v/>
      </c>
      <c r="W183" s="50">
        <f>AND(MIN(IFERROR(FIND("N",T183),999),IFERROR(FIND("S",T183),999))&lt;999,MIN(IFERROR(FIND("E",T183),999),IFERROR(FIND("W",T183),999))&lt;999,MIN(IFERROR(FIND("E",T183),999),IFERROR(FIND("W",T183),999))&lt;MIN(IFERROR(FIND("N",T183),999),IFERROR(FIND("S",T183),999)))</f>
        <v/>
      </c>
      <c r="X183" s="50">
        <f>IF(T183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183,"°"," "),"º"," "),"˚"," "),"'"," "),CHAR(34)," "),"′"," "),"’"," "),"‘"," "),"″"," "),"”"," "),"“"," "),"("," "),")"," "),"["," "),"]"," "),"{"," "),"}"," "),";"," "),"|"," "),"/"," "),"\"," "),":"," "),"="," "),"*"," "),","," "),"N"," "),"S"," "),"E"," "),"W"," "),"_"," ")))</f>
        <v/>
      </c>
      <c r="Y183" s="50">
        <f>IF(X183="","",SUBSTITUTE(SUBSTITUTE(SUBSTITUTE(SUBSTITUTE(SUBSTITUTE(SUBSTITUTE(SUBSTITUTE(SUBSTITUTE(SUBSTITUTE(SUBSTITUTE(SUBSTITUTE(SUBSTITUTE(SUBSTITUTE(X183,"0",""),"1",""),"2",""),"3",""),"4",""),"5",""),"6",""),"7",""),"8",""),"9",""),".",""),"-","")," ",""))</f>
        <v/>
      </c>
      <c r="Z183" s="50">
        <f>IF(X183="",0,LEN(X183)-LEN(SUBSTITUTE(X183," ",""))+1)</f>
        <v/>
      </c>
      <c r="AA183" s="50">
        <f>IF(Z183&lt;1,"",IFERROR(VALUE(SUBSTITUTE(TRIM(MID(SUBSTITUTE(X183," ",REPT(" ",60)),1,60)),".",MID(1/2,2,1))),""))</f>
        <v/>
      </c>
      <c r="AB183" s="50">
        <f>IF(Z183&lt;2,"",IFERROR(VALUE(SUBSTITUTE(TRIM(MID(SUBSTITUTE(X183," ",REPT(" ",60)),61,60)),".",MID(1/2,2,1))),""))</f>
        <v/>
      </c>
      <c r="AC183" s="50">
        <f>IF(Z183&lt;3,"",IFERROR(VALUE(SUBSTITUTE(TRIM(MID(SUBSTITUTE(X183," ",REPT(" ",60)),121,60)),".",MID(1/2,2,1))),""))</f>
        <v/>
      </c>
      <c r="AD183" s="50">
        <f>IF(Z183&lt;4,"",IFERROR(VALUE(SUBSTITUTE(TRIM(MID(SUBSTITUTE(X183," ",REPT(" ",60)),181,60)),".",MID(1/2,2,1))),""))</f>
        <v/>
      </c>
      <c r="AE183" s="50">
        <f>IF(Z183&lt;5,"",IFERROR(VALUE(SUBSTITUTE(TRIM(MID(SUBSTITUTE(X183," ",REPT(" ",60)),241,60)),".",MID(1/2,2,1))),""))</f>
        <v/>
      </c>
      <c r="AF183" s="50">
        <f>IF(Z183&lt;6,"",IFERROR(VALUE(SUBSTITUTE(TRIM(MID(SUBSTITUTE(X183," ",REPT(" ",60)),301,60)),".",MID(1/2,2,1))),""))</f>
        <v/>
      </c>
      <c r="AG183" s="50">
        <f>IFERROR(IF(Z183=2,AA183,IF(Z183=4,IF(AA183&lt;0,-1,1)*(ABS(AA183)+AB183/60),IF(Z183=6,IF(AA183&lt;0,-1,1)*(ABS(AA183)+AB183/60+AC183/3600),""))),"")</f>
        <v/>
      </c>
      <c r="AH183" s="50">
        <f>IFERROR(IF(Z183=2,AB183,IF(Z183=4,IF(AC183&lt;0,-1,1)*(ABS(AC183)+AD183/60),IF(Z183=6,IF(AD183&lt;0,-1,1)*(ABS(AD183)+AE183/60+AF183/3600),""))),"")</f>
        <v/>
      </c>
      <c r="AI183" s="50">
        <f>IF(W183,AH183,AG183)</f>
        <v/>
      </c>
      <c r="AJ183" s="50">
        <f>IF(W183,AG183,AH183)</f>
        <v/>
      </c>
      <c r="AK183" s="50">
        <f>IFERROR(IF(U183=0,AI183,U183*ABS(AI183)),"")</f>
        <v/>
      </c>
      <c r="AL183" s="50">
        <f>IFERROR(IF(V183=0,AJ183,V183*ABS(AJ183)),"")</f>
        <v/>
      </c>
      <c r="AM183" s="50">
        <f>IFERROR(AND(U183=0,V183=0,ABS(AK183)&gt;90,ABS(AK183)&lt;=180,ABS(AL183)&lt;=90),FALSE)</f>
        <v/>
      </c>
      <c r="AN183" s="50">
        <f>IF(AM183,AL183,AK183)</f>
        <v/>
      </c>
      <c r="AO183" s="50">
        <f>IF(AM183,AK183,AL183)</f>
        <v/>
      </c>
      <c r="AP183" s="50">
        <f>IF(R183="","",IF(Y183&lt;&gt;"","Contains words or symbols that aren't part of a coordinate.",IF(NOT(OR(Z183=2,Z183=4,Z183=6)),"Couldn't find a latitude and a longitude ("&amp;Z183&amp;IF(Z183=1," number"," numbers")&amp;" found).",IF(COUNT(AA183:AF183)&lt;&gt;Z183,"Some of the numbers couldn't be read.",IF(OR(AND(Z183=4,OR(AB183&lt;0,AB183&gt;=60,AD183&lt;0,AD183&gt;=60)),AND(Z183=6,OR(AB183&lt;0,AB183&gt;=60,AC183&lt;0,AC183&gt;=60,AE183&lt;0,AE183&gt;=60,AF183&lt;0,AF183&gt;=60))),"Minutes and seconds must be between 0 and 60.",IF(OR(ABS(AN183)&gt;90,ABS(AO183)&gt;180),"Out of range: latitude must be between -90 and 90, and longitude between -180 and 180.",""))))))</f>
        <v/>
      </c>
    </row>
    <row r="184">
      <c r="B184" s="44" t="n"/>
      <c r="C184" s="44" t="n"/>
      <c r="D184" s="45">
        <f>IF(R184="","",IF(AP184&lt;&gt;"","NOT VALID GPS COORDINATES",IF(O184="NO CONNECTION","NO CONNECTION",IF(E184="","NOT FOUND",IF(OR(AM184,AND(AN184=0,AO184=0)),"CONVERTED – PLEASE CHECK","CONVERTED")))))</f>
        <v/>
      </c>
      <c r="E184" s="45">
        <f>IF(OR(O184="",O184="NO CONNECTION"),"",IFERROR(_xlfn.FILTERXML(O184,"//local/territory")&amp;" "&amp;_xlfn.FILTERXML(O184,"//local/mapcode"),IFERROR(_xlfn.FILTERXML(O184,"//international/mapcode"),"")))</f>
        <v/>
      </c>
      <c r="F184" s="46">
        <f>IF(E184="","",IFERROR(_xlfn.FILTERXML(O184,"//local/territory"),""))</f>
        <v/>
      </c>
      <c r="G184" s="46">
        <f>IF(E184="","",IFERROR(_xlfn.FILTERXML(O184,"//local/mapcode"),""))</f>
        <v/>
      </c>
      <c r="H184" s="46">
        <f>IF(E184="","",IFERROR(_xlfn.FILTERXML(O184,"//international/mapcode"),""))</f>
        <v/>
      </c>
      <c r="I184" s="46">
        <f>IF(E184="","",IFERROR(HYPERLINK("https://www.mymapcodes.com/go/?t="&amp;IF(G184&lt;&gt;"",F184,"AAA")&amp;"&amp;ma="&amp;LEFT(IF(G184&lt;&gt;"",G184,H184),FIND(".",IF(G184&lt;&gt;"",G184,H184))-1)&amp;"&amp;mb="&amp;MID(IF(G184&lt;&gt;"",G184,H184),FIND(".",IF(G184&lt;&gt;"",G184,H184))+1,99),"Open on MyMapcodes →"),""))</f>
        <v/>
      </c>
      <c r="J184" s="47">
        <f>IF(OR(R184="",AP184&lt;&gt;""),"",ROUND(AN184,6))</f>
        <v/>
      </c>
      <c r="K184" s="47">
        <f>IF(OR(R184="",AP184&lt;&gt;""),"",ROUND(AO184,6))</f>
        <v/>
      </c>
      <c r="L184" s="48">
        <f>IF(R184="","",IF(AP184&lt;&gt;"",AP184,IF(O184="NO CONNECTION","Excel couldn't reach the mapcode service. Click the REFRESH RESULTS box just above the table.",IF(E184="","The mapcode service didn't return a mapcode for this point.",IF(AM184,"Latitude and longitude seemed to be the wrong way round, so they've been swapped. Please check.",IF(AND(AN184=0,AO184=0),"0, 0 is in the sea off West Africa. Please check this is the location you meant.",IF(W184,"Longitude came first, so the order has been switched.",IF(Z184=6,"Converted from degrees, minutes and seconds.",IF(Z184=4,"Converted from degrees and decimal minutes.","")))))))))</f>
        <v/>
      </c>
      <c r="N184" s="49">
        <f>IF(J184="","",MapcodeAPI&amp;"codes/"&amp;SUBSTITUTE(J184&amp;"",MID(1/2,2,1),".")&amp;","&amp;SUBSTITUTE(K184&amp;"",MID(1/2,2,1),"."))&amp;LEFT($B$13,0)</f>
        <v/>
      </c>
      <c r="O184" s="49">
        <f>IF(N184="","",IFERROR(_xlfn.WEBSERVICE(N184),IF(MapcodeAPIBackup="","NO CONNECTION",IFERROR(_xlfn.WEBSERVICE(MapcodeAPIBackup&amp;MID(N184,LEN(MapcodeAPI)+1,999)),"NO CONNECTION"))))</f>
        <v/>
      </c>
      <c r="P184" t="inlineStr">
        <is>
          <t xml:space="preserve"> </t>
        </is>
      </c>
      <c r="R184" s="50">
        <f>IFERROR(IF(AND(TRIM(B184&amp;"")="",TRIM(C184&amp;"")=""),"",TRIM(IF(ISNUMBER(B184),SUBSTITUTE(B184&amp;"",MID(1/2,2,1),"."),B184&amp;"")&amp;IF(TRIM(C184&amp;"")="",""," | "&amp;IF(ISNUMBER(C184),SUBSTITUTE(C184&amp;"",MID(1/2,2,1),"."),C184&amp;"")))),"(error value)")</f>
        <v/>
      </c>
      <c r="S184" s="50">
        <f>IF(R184="","","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"&amp;IFERROR(IF(AND(LEN(R184)-LEN(SUBSTITUTE(R184,"/",""))=1,ISNUMBER(FIND(" ",TRIM(LEFT(R184,FIND("/",R184)-1))))),LEFT(R184,FIND("/",R184)-1),R184),R184)&amp;" ")," "," "),"﻿"," "),"​"," "),"⁠"," ")," "," ")," "," "),CHAR(9)," "),CHAR(10)," "),CHAR(13)," "),"−","-"),"–","-"),"—","-"),"LATITUDE"," "),"LONGITUDE"," "),"COORDINATES"," "),"COORDS"," "),"NORTH"," N "),"SOUTH"," S "),"EAST"," E "),"WEST"," W "),"DEGREES"," "),"DEG"," "),"GPS"," "),"LONG"," "),"LNG"," "),"LON"," "),"LAT"," ")," AND "," "),"&amp;"," ")&amp;" ")</f>
        <v/>
      </c>
      <c r="T184" s="50">
        <f>IF(S184="","",IF(LEN(S184)-LEN(SUBSTITUTE(S184,".",""))&gt;0,SUBSTITUTE(S184,","," "),IF(LEN(S184)-LEN(SUBSTITUTE(S184,",",""))=3,SUBSTITUTE(SUBSTITUTE(S184,",",";",2),",","."),IF(LEN(S184)-LEN(SUBSTITUTE(S184,",",""))=2,SUBSTITUTE(S184,",","."),SUBSTITUTE(S184,","," ")))))</f>
        <v/>
      </c>
      <c r="U184" s="50">
        <f>IF(ISNUMBER(FIND("S",T184)),-1,IF(ISNUMBER(FIND("N",T184)),1,0))</f>
        <v/>
      </c>
      <c r="V184" s="50">
        <f>IF(ISNUMBER(FIND("W",T184)),-1,IF(ISNUMBER(FIND("E",T184)),1,0))</f>
        <v/>
      </c>
      <c r="W184" s="50">
        <f>AND(MIN(IFERROR(FIND("N",T184),999),IFERROR(FIND("S",T184),999))&lt;999,MIN(IFERROR(FIND("E",T184),999),IFERROR(FIND("W",T184),999))&lt;999,MIN(IFERROR(FIND("E",T184),999),IFERROR(FIND("W",T184),999))&lt;MIN(IFERROR(FIND("N",T184),999),IFERROR(FIND("S",T184),999)))</f>
        <v/>
      </c>
      <c r="X184" s="50">
        <f>IF(T184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184,"°"," "),"º"," "),"˚"," "),"'"," "),CHAR(34)," "),"′"," "),"’"," "),"‘"," "),"″"," "),"”"," "),"“"," "),"("," "),")"," "),"["," "),"]"," "),"{"," "),"}"," "),";"," "),"|"," "),"/"," "),"\"," "),":"," "),"="," "),"*"," "),","," "),"N"," "),"S"," "),"E"," "),"W"," "),"_"," ")))</f>
        <v/>
      </c>
      <c r="Y184" s="50">
        <f>IF(X184="","",SUBSTITUTE(SUBSTITUTE(SUBSTITUTE(SUBSTITUTE(SUBSTITUTE(SUBSTITUTE(SUBSTITUTE(SUBSTITUTE(SUBSTITUTE(SUBSTITUTE(SUBSTITUTE(SUBSTITUTE(SUBSTITUTE(X184,"0",""),"1",""),"2",""),"3",""),"4",""),"5",""),"6",""),"7",""),"8",""),"9",""),".",""),"-","")," ",""))</f>
        <v/>
      </c>
      <c r="Z184" s="50">
        <f>IF(X184="",0,LEN(X184)-LEN(SUBSTITUTE(X184," ",""))+1)</f>
        <v/>
      </c>
      <c r="AA184" s="50">
        <f>IF(Z184&lt;1,"",IFERROR(VALUE(SUBSTITUTE(TRIM(MID(SUBSTITUTE(X184," ",REPT(" ",60)),1,60)),".",MID(1/2,2,1))),""))</f>
        <v/>
      </c>
      <c r="AB184" s="50">
        <f>IF(Z184&lt;2,"",IFERROR(VALUE(SUBSTITUTE(TRIM(MID(SUBSTITUTE(X184," ",REPT(" ",60)),61,60)),".",MID(1/2,2,1))),""))</f>
        <v/>
      </c>
      <c r="AC184" s="50">
        <f>IF(Z184&lt;3,"",IFERROR(VALUE(SUBSTITUTE(TRIM(MID(SUBSTITUTE(X184," ",REPT(" ",60)),121,60)),".",MID(1/2,2,1))),""))</f>
        <v/>
      </c>
      <c r="AD184" s="50">
        <f>IF(Z184&lt;4,"",IFERROR(VALUE(SUBSTITUTE(TRIM(MID(SUBSTITUTE(X184," ",REPT(" ",60)),181,60)),".",MID(1/2,2,1))),""))</f>
        <v/>
      </c>
      <c r="AE184" s="50">
        <f>IF(Z184&lt;5,"",IFERROR(VALUE(SUBSTITUTE(TRIM(MID(SUBSTITUTE(X184," ",REPT(" ",60)),241,60)),".",MID(1/2,2,1))),""))</f>
        <v/>
      </c>
      <c r="AF184" s="50">
        <f>IF(Z184&lt;6,"",IFERROR(VALUE(SUBSTITUTE(TRIM(MID(SUBSTITUTE(X184," ",REPT(" ",60)),301,60)),".",MID(1/2,2,1))),""))</f>
        <v/>
      </c>
      <c r="AG184" s="50">
        <f>IFERROR(IF(Z184=2,AA184,IF(Z184=4,IF(AA184&lt;0,-1,1)*(ABS(AA184)+AB184/60),IF(Z184=6,IF(AA184&lt;0,-1,1)*(ABS(AA184)+AB184/60+AC184/3600),""))),"")</f>
        <v/>
      </c>
      <c r="AH184" s="50">
        <f>IFERROR(IF(Z184=2,AB184,IF(Z184=4,IF(AC184&lt;0,-1,1)*(ABS(AC184)+AD184/60),IF(Z184=6,IF(AD184&lt;0,-1,1)*(ABS(AD184)+AE184/60+AF184/3600),""))),"")</f>
        <v/>
      </c>
      <c r="AI184" s="50">
        <f>IF(W184,AH184,AG184)</f>
        <v/>
      </c>
      <c r="AJ184" s="50">
        <f>IF(W184,AG184,AH184)</f>
        <v/>
      </c>
      <c r="AK184" s="50">
        <f>IFERROR(IF(U184=0,AI184,U184*ABS(AI184)),"")</f>
        <v/>
      </c>
      <c r="AL184" s="50">
        <f>IFERROR(IF(V184=0,AJ184,V184*ABS(AJ184)),"")</f>
        <v/>
      </c>
      <c r="AM184" s="50">
        <f>IFERROR(AND(U184=0,V184=0,ABS(AK184)&gt;90,ABS(AK184)&lt;=180,ABS(AL184)&lt;=90),FALSE)</f>
        <v/>
      </c>
      <c r="AN184" s="50">
        <f>IF(AM184,AL184,AK184)</f>
        <v/>
      </c>
      <c r="AO184" s="50">
        <f>IF(AM184,AK184,AL184)</f>
        <v/>
      </c>
      <c r="AP184" s="50">
        <f>IF(R184="","",IF(Y184&lt;&gt;"","Contains words or symbols that aren't part of a coordinate.",IF(NOT(OR(Z184=2,Z184=4,Z184=6)),"Couldn't find a latitude and a longitude ("&amp;Z184&amp;IF(Z184=1," number"," numbers")&amp;" found).",IF(COUNT(AA184:AF184)&lt;&gt;Z184,"Some of the numbers couldn't be read.",IF(OR(AND(Z184=4,OR(AB184&lt;0,AB184&gt;=60,AD184&lt;0,AD184&gt;=60)),AND(Z184=6,OR(AB184&lt;0,AB184&gt;=60,AC184&lt;0,AC184&gt;=60,AE184&lt;0,AE184&gt;=60,AF184&lt;0,AF184&gt;=60))),"Minutes and seconds must be between 0 and 60.",IF(OR(ABS(AN184)&gt;90,ABS(AO184)&gt;180),"Out of range: latitude must be between -90 and 90, and longitude between -180 and 180.",""))))))</f>
        <v/>
      </c>
    </row>
    <row r="185">
      <c r="B185" s="44" t="n"/>
      <c r="C185" s="44" t="n"/>
      <c r="D185" s="45">
        <f>IF(R185="","",IF(AP185&lt;&gt;"","NOT VALID GPS COORDINATES",IF(O185="NO CONNECTION","NO CONNECTION",IF(E185="","NOT FOUND",IF(OR(AM185,AND(AN185=0,AO185=0)),"CONVERTED – PLEASE CHECK","CONVERTED")))))</f>
        <v/>
      </c>
      <c r="E185" s="45">
        <f>IF(OR(O185="",O185="NO CONNECTION"),"",IFERROR(_xlfn.FILTERXML(O185,"//local/territory")&amp;" "&amp;_xlfn.FILTERXML(O185,"//local/mapcode"),IFERROR(_xlfn.FILTERXML(O185,"//international/mapcode"),"")))</f>
        <v/>
      </c>
      <c r="F185" s="46">
        <f>IF(E185="","",IFERROR(_xlfn.FILTERXML(O185,"//local/territory"),""))</f>
        <v/>
      </c>
      <c r="G185" s="46">
        <f>IF(E185="","",IFERROR(_xlfn.FILTERXML(O185,"//local/mapcode"),""))</f>
        <v/>
      </c>
      <c r="H185" s="46">
        <f>IF(E185="","",IFERROR(_xlfn.FILTERXML(O185,"//international/mapcode"),""))</f>
        <v/>
      </c>
      <c r="I185" s="46">
        <f>IF(E185="","",IFERROR(HYPERLINK("https://www.mymapcodes.com/go/?t="&amp;IF(G185&lt;&gt;"",F185,"AAA")&amp;"&amp;ma="&amp;LEFT(IF(G185&lt;&gt;"",G185,H185),FIND(".",IF(G185&lt;&gt;"",G185,H185))-1)&amp;"&amp;mb="&amp;MID(IF(G185&lt;&gt;"",G185,H185),FIND(".",IF(G185&lt;&gt;"",G185,H185))+1,99),"Open on MyMapcodes →"),""))</f>
        <v/>
      </c>
      <c r="J185" s="47">
        <f>IF(OR(R185="",AP185&lt;&gt;""),"",ROUND(AN185,6))</f>
        <v/>
      </c>
      <c r="K185" s="47">
        <f>IF(OR(R185="",AP185&lt;&gt;""),"",ROUND(AO185,6))</f>
        <v/>
      </c>
      <c r="L185" s="48">
        <f>IF(R185="","",IF(AP185&lt;&gt;"",AP185,IF(O185="NO CONNECTION","Excel couldn't reach the mapcode service. Click the REFRESH RESULTS box just above the table.",IF(E185="","The mapcode service didn't return a mapcode for this point.",IF(AM185,"Latitude and longitude seemed to be the wrong way round, so they've been swapped. Please check.",IF(AND(AN185=0,AO185=0),"0, 0 is in the sea off West Africa. Please check this is the location you meant.",IF(W185,"Longitude came first, so the order has been switched.",IF(Z185=6,"Converted from degrees, minutes and seconds.",IF(Z185=4,"Converted from degrees and decimal minutes.","")))))))))</f>
        <v/>
      </c>
      <c r="N185" s="49">
        <f>IF(J185="","",MapcodeAPI&amp;"codes/"&amp;SUBSTITUTE(J185&amp;"",MID(1/2,2,1),".")&amp;","&amp;SUBSTITUTE(K185&amp;"",MID(1/2,2,1),"."))&amp;LEFT($B$13,0)</f>
        <v/>
      </c>
      <c r="O185" s="49">
        <f>IF(N185="","",IFERROR(_xlfn.WEBSERVICE(N185),IF(MapcodeAPIBackup="","NO CONNECTION",IFERROR(_xlfn.WEBSERVICE(MapcodeAPIBackup&amp;MID(N185,LEN(MapcodeAPI)+1,999)),"NO CONNECTION"))))</f>
        <v/>
      </c>
      <c r="P185" t="inlineStr">
        <is>
          <t xml:space="preserve"> </t>
        </is>
      </c>
      <c r="R185" s="50">
        <f>IFERROR(IF(AND(TRIM(B185&amp;"")="",TRIM(C185&amp;"")=""),"",TRIM(IF(ISNUMBER(B185),SUBSTITUTE(B185&amp;"",MID(1/2,2,1),"."),B185&amp;"")&amp;IF(TRIM(C185&amp;"")="",""," | "&amp;IF(ISNUMBER(C185),SUBSTITUTE(C185&amp;"",MID(1/2,2,1),"."),C185&amp;"")))),"(error value)")</f>
        <v/>
      </c>
      <c r="S185" s="50">
        <f>IF(R185="","","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"&amp;IFERROR(IF(AND(LEN(R185)-LEN(SUBSTITUTE(R185,"/",""))=1,ISNUMBER(FIND(" ",TRIM(LEFT(R185,FIND("/",R185)-1))))),LEFT(R185,FIND("/",R185)-1),R185),R185)&amp;" ")," "," "),"﻿"," "),"​"," "),"⁠"," ")," "," ")," "," "),CHAR(9)," "),CHAR(10)," "),CHAR(13)," "),"−","-"),"–","-"),"—","-"),"LATITUDE"," "),"LONGITUDE"," "),"COORDINATES"," "),"COORDS"," "),"NORTH"," N "),"SOUTH"," S "),"EAST"," E "),"WEST"," W "),"DEGREES"," "),"DEG"," "),"GPS"," "),"LONG"," "),"LNG"," "),"LON"," "),"LAT"," ")," AND "," "),"&amp;"," ")&amp;" ")</f>
        <v/>
      </c>
      <c r="T185" s="50">
        <f>IF(S185="","",IF(LEN(S185)-LEN(SUBSTITUTE(S185,".",""))&gt;0,SUBSTITUTE(S185,","," "),IF(LEN(S185)-LEN(SUBSTITUTE(S185,",",""))=3,SUBSTITUTE(SUBSTITUTE(S185,",",";",2),",","."),IF(LEN(S185)-LEN(SUBSTITUTE(S185,",",""))=2,SUBSTITUTE(S185,",","."),SUBSTITUTE(S185,","," ")))))</f>
        <v/>
      </c>
      <c r="U185" s="50">
        <f>IF(ISNUMBER(FIND("S",T185)),-1,IF(ISNUMBER(FIND("N",T185)),1,0))</f>
        <v/>
      </c>
      <c r="V185" s="50">
        <f>IF(ISNUMBER(FIND("W",T185)),-1,IF(ISNUMBER(FIND("E",T185)),1,0))</f>
        <v/>
      </c>
      <c r="W185" s="50">
        <f>AND(MIN(IFERROR(FIND("N",T185),999),IFERROR(FIND("S",T185),999))&lt;999,MIN(IFERROR(FIND("E",T185),999),IFERROR(FIND("W",T185),999))&lt;999,MIN(IFERROR(FIND("E",T185),999),IFERROR(FIND("W",T185),999))&lt;MIN(IFERROR(FIND("N",T185),999),IFERROR(FIND("S",T185),999)))</f>
        <v/>
      </c>
      <c r="X185" s="50">
        <f>IF(T185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185,"°"," "),"º"," "),"˚"," "),"'"," "),CHAR(34)," "),"′"," "),"’"," "),"‘"," "),"″"," "),"”"," "),"“"," "),"("," "),")"," "),"["," "),"]"," "),"{"," "),"}"," "),";"," "),"|"," "),"/"," "),"\"," "),":"," "),"="," "),"*"," "),","," "),"N"," "),"S"," "),"E"," "),"W"," "),"_"," ")))</f>
        <v/>
      </c>
      <c r="Y185" s="50">
        <f>IF(X185="","",SUBSTITUTE(SUBSTITUTE(SUBSTITUTE(SUBSTITUTE(SUBSTITUTE(SUBSTITUTE(SUBSTITUTE(SUBSTITUTE(SUBSTITUTE(SUBSTITUTE(SUBSTITUTE(SUBSTITUTE(SUBSTITUTE(X185,"0",""),"1",""),"2",""),"3",""),"4",""),"5",""),"6",""),"7",""),"8",""),"9",""),".",""),"-","")," ",""))</f>
        <v/>
      </c>
      <c r="Z185" s="50">
        <f>IF(X185="",0,LEN(X185)-LEN(SUBSTITUTE(X185," ",""))+1)</f>
        <v/>
      </c>
      <c r="AA185" s="50">
        <f>IF(Z185&lt;1,"",IFERROR(VALUE(SUBSTITUTE(TRIM(MID(SUBSTITUTE(X185," ",REPT(" ",60)),1,60)),".",MID(1/2,2,1))),""))</f>
        <v/>
      </c>
      <c r="AB185" s="50">
        <f>IF(Z185&lt;2,"",IFERROR(VALUE(SUBSTITUTE(TRIM(MID(SUBSTITUTE(X185," ",REPT(" ",60)),61,60)),".",MID(1/2,2,1))),""))</f>
        <v/>
      </c>
      <c r="AC185" s="50">
        <f>IF(Z185&lt;3,"",IFERROR(VALUE(SUBSTITUTE(TRIM(MID(SUBSTITUTE(X185," ",REPT(" ",60)),121,60)),".",MID(1/2,2,1))),""))</f>
        <v/>
      </c>
      <c r="AD185" s="50">
        <f>IF(Z185&lt;4,"",IFERROR(VALUE(SUBSTITUTE(TRIM(MID(SUBSTITUTE(X185," ",REPT(" ",60)),181,60)),".",MID(1/2,2,1))),""))</f>
        <v/>
      </c>
      <c r="AE185" s="50">
        <f>IF(Z185&lt;5,"",IFERROR(VALUE(SUBSTITUTE(TRIM(MID(SUBSTITUTE(X185," ",REPT(" ",60)),241,60)),".",MID(1/2,2,1))),""))</f>
        <v/>
      </c>
      <c r="AF185" s="50">
        <f>IF(Z185&lt;6,"",IFERROR(VALUE(SUBSTITUTE(TRIM(MID(SUBSTITUTE(X185," ",REPT(" ",60)),301,60)),".",MID(1/2,2,1))),""))</f>
        <v/>
      </c>
      <c r="AG185" s="50">
        <f>IFERROR(IF(Z185=2,AA185,IF(Z185=4,IF(AA185&lt;0,-1,1)*(ABS(AA185)+AB185/60),IF(Z185=6,IF(AA185&lt;0,-1,1)*(ABS(AA185)+AB185/60+AC185/3600),""))),"")</f>
        <v/>
      </c>
      <c r="AH185" s="50">
        <f>IFERROR(IF(Z185=2,AB185,IF(Z185=4,IF(AC185&lt;0,-1,1)*(ABS(AC185)+AD185/60),IF(Z185=6,IF(AD185&lt;0,-1,1)*(ABS(AD185)+AE185/60+AF185/3600),""))),"")</f>
        <v/>
      </c>
      <c r="AI185" s="50">
        <f>IF(W185,AH185,AG185)</f>
        <v/>
      </c>
      <c r="AJ185" s="50">
        <f>IF(W185,AG185,AH185)</f>
        <v/>
      </c>
      <c r="AK185" s="50">
        <f>IFERROR(IF(U185=0,AI185,U185*ABS(AI185)),"")</f>
        <v/>
      </c>
      <c r="AL185" s="50">
        <f>IFERROR(IF(V185=0,AJ185,V185*ABS(AJ185)),"")</f>
        <v/>
      </c>
      <c r="AM185" s="50">
        <f>IFERROR(AND(U185=0,V185=0,ABS(AK185)&gt;90,ABS(AK185)&lt;=180,ABS(AL185)&lt;=90),FALSE)</f>
        <v/>
      </c>
      <c r="AN185" s="50">
        <f>IF(AM185,AL185,AK185)</f>
        <v/>
      </c>
      <c r="AO185" s="50">
        <f>IF(AM185,AK185,AL185)</f>
        <v/>
      </c>
      <c r="AP185" s="50">
        <f>IF(R185="","",IF(Y185&lt;&gt;"","Contains words or symbols that aren't part of a coordinate.",IF(NOT(OR(Z185=2,Z185=4,Z185=6)),"Couldn't find a latitude and a longitude ("&amp;Z185&amp;IF(Z185=1," number"," numbers")&amp;" found).",IF(COUNT(AA185:AF185)&lt;&gt;Z185,"Some of the numbers couldn't be read.",IF(OR(AND(Z185=4,OR(AB185&lt;0,AB185&gt;=60,AD185&lt;0,AD185&gt;=60)),AND(Z185=6,OR(AB185&lt;0,AB185&gt;=60,AC185&lt;0,AC185&gt;=60,AE185&lt;0,AE185&gt;=60,AF185&lt;0,AF185&gt;=60))),"Minutes and seconds must be between 0 and 60.",IF(OR(ABS(AN185)&gt;90,ABS(AO185)&gt;180),"Out of range: latitude must be between -90 and 90, and longitude between -180 and 180.",""))))))</f>
        <v/>
      </c>
    </row>
    <row r="186">
      <c r="B186" s="44" t="n"/>
      <c r="C186" s="44" t="n"/>
      <c r="D186" s="45">
        <f>IF(R186="","",IF(AP186&lt;&gt;"","NOT VALID GPS COORDINATES",IF(O186="NO CONNECTION","NO CONNECTION",IF(E186="","NOT FOUND",IF(OR(AM186,AND(AN186=0,AO186=0)),"CONVERTED – PLEASE CHECK","CONVERTED")))))</f>
        <v/>
      </c>
      <c r="E186" s="45">
        <f>IF(OR(O186="",O186="NO CONNECTION"),"",IFERROR(_xlfn.FILTERXML(O186,"//local/territory")&amp;" "&amp;_xlfn.FILTERXML(O186,"//local/mapcode"),IFERROR(_xlfn.FILTERXML(O186,"//international/mapcode"),"")))</f>
        <v/>
      </c>
      <c r="F186" s="46">
        <f>IF(E186="","",IFERROR(_xlfn.FILTERXML(O186,"//local/territory"),""))</f>
        <v/>
      </c>
      <c r="G186" s="46">
        <f>IF(E186="","",IFERROR(_xlfn.FILTERXML(O186,"//local/mapcode"),""))</f>
        <v/>
      </c>
      <c r="H186" s="46">
        <f>IF(E186="","",IFERROR(_xlfn.FILTERXML(O186,"//international/mapcode"),""))</f>
        <v/>
      </c>
      <c r="I186" s="46">
        <f>IF(E186="","",IFERROR(HYPERLINK("https://www.mymapcodes.com/go/?t="&amp;IF(G186&lt;&gt;"",F186,"AAA")&amp;"&amp;ma="&amp;LEFT(IF(G186&lt;&gt;"",G186,H186),FIND(".",IF(G186&lt;&gt;"",G186,H186))-1)&amp;"&amp;mb="&amp;MID(IF(G186&lt;&gt;"",G186,H186),FIND(".",IF(G186&lt;&gt;"",G186,H186))+1,99),"Open on MyMapcodes →"),""))</f>
        <v/>
      </c>
      <c r="J186" s="47">
        <f>IF(OR(R186="",AP186&lt;&gt;""),"",ROUND(AN186,6))</f>
        <v/>
      </c>
      <c r="K186" s="47">
        <f>IF(OR(R186="",AP186&lt;&gt;""),"",ROUND(AO186,6))</f>
        <v/>
      </c>
      <c r="L186" s="48">
        <f>IF(R186="","",IF(AP186&lt;&gt;"",AP186,IF(O186="NO CONNECTION","Excel couldn't reach the mapcode service. Click the REFRESH RESULTS box just above the table.",IF(E186="","The mapcode service didn't return a mapcode for this point.",IF(AM186,"Latitude and longitude seemed to be the wrong way round, so they've been swapped. Please check.",IF(AND(AN186=0,AO186=0),"0, 0 is in the sea off West Africa. Please check this is the location you meant.",IF(W186,"Longitude came first, so the order has been switched.",IF(Z186=6,"Converted from degrees, minutes and seconds.",IF(Z186=4,"Converted from degrees and decimal minutes.","")))))))))</f>
        <v/>
      </c>
      <c r="N186" s="49">
        <f>IF(J186="","",MapcodeAPI&amp;"codes/"&amp;SUBSTITUTE(J186&amp;"",MID(1/2,2,1),".")&amp;","&amp;SUBSTITUTE(K186&amp;"",MID(1/2,2,1),"."))&amp;LEFT($B$13,0)</f>
        <v/>
      </c>
      <c r="O186" s="49">
        <f>IF(N186="","",IFERROR(_xlfn.WEBSERVICE(N186),IF(MapcodeAPIBackup="","NO CONNECTION",IFERROR(_xlfn.WEBSERVICE(MapcodeAPIBackup&amp;MID(N186,LEN(MapcodeAPI)+1,999)),"NO CONNECTION"))))</f>
        <v/>
      </c>
      <c r="P186" t="inlineStr">
        <is>
          <t xml:space="preserve"> </t>
        </is>
      </c>
      <c r="R186" s="50">
        <f>IFERROR(IF(AND(TRIM(B186&amp;"")="",TRIM(C186&amp;"")=""),"",TRIM(IF(ISNUMBER(B186),SUBSTITUTE(B186&amp;"",MID(1/2,2,1),"."),B186&amp;"")&amp;IF(TRIM(C186&amp;"")="",""," | "&amp;IF(ISNUMBER(C186),SUBSTITUTE(C186&amp;"",MID(1/2,2,1),"."),C186&amp;"")))),"(error value)")</f>
        <v/>
      </c>
      <c r="S186" s="50">
        <f>IF(R186="","","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"&amp;IFERROR(IF(AND(LEN(R186)-LEN(SUBSTITUTE(R186,"/",""))=1,ISNUMBER(FIND(" ",TRIM(LEFT(R186,FIND("/",R186)-1))))),LEFT(R186,FIND("/",R186)-1),R186),R186)&amp;" ")," "," "),"﻿"," "),"​"," "),"⁠"," ")," "," ")," "," "),CHAR(9)," "),CHAR(10)," "),CHAR(13)," "),"−","-"),"–","-"),"—","-"),"LATITUDE"," "),"LONGITUDE"," "),"COORDINATES"," "),"COORDS"," "),"NORTH"," N "),"SOUTH"," S "),"EAST"," E "),"WEST"," W "),"DEGREES"," "),"DEG"," "),"GPS"," "),"LONG"," "),"LNG"," "),"LON"," "),"LAT"," ")," AND "," "),"&amp;"," ")&amp;" ")</f>
        <v/>
      </c>
      <c r="T186" s="50">
        <f>IF(S186="","",IF(LEN(S186)-LEN(SUBSTITUTE(S186,".",""))&gt;0,SUBSTITUTE(S186,","," "),IF(LEN(S186)-LEN(SUBSTITUTE(S186,",",""))=3,SUBSTITUTE(SUBSTITUTE(S186,",",";",2),",","."),IF(LEN(S186)-LEN(SUBSTITUTE(S186,",",""))=2,SUBSTITUTE(S186,",","."),SUBSTITUTE(S186,","," ")))))</f>
        <v/>
      </c>
      <c r="U186" s="50">
        <f>IF(ISNUMBER(FIND("S",T186)),-1,IF(ISNUMBER(FIND("N",T186)),1,0))</f>
        <v/>
      </c>
      <c r="V186" s="50">
        <f>IF(ISNUMBER(FIND("W",T186)),-1,IF(ISNUMBER(FIND("E",T186)),1,0))</f>
        <v/>
      </c>
      <c r="W186" s="50">
        <f>AND(MIN(IFERROR(FIND("N",T186),999),IFERROR(FIND("S",T186),999))&lt;999,MIN(IFERROR(FIND("E",T186),999),IFERROR(FIND("W",T186),999))&lt;999,MIN(IFERROR(FIND("E",T186),999),IFERROR(FIND("W",T186),999))&lt;MIN(IFERROR(FIND("N",T186),999),IFERROR(FIND("S",T186),999)))</f>
        <v/>
      </c>
      <c r="X186" s="50">
        <f>IF(T186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186,"°"," "),"º"," "),"˚"," "),"'"," "),CHAR(34)," "),"′"," "),"’"," "),"‘"," "),"″"," "),"”"," "),"“"," "),"("," "),")"," "),"["," "),"]"," "),"{"," "),"}"," "),";"," "),"|"," "),"/"," "),"\"," "),":"," "),"="," "),"*"," "),","," "),"N"," "),"S"," "),"E"," "),"W"," "),"_"," ")))</f>
        <v/>
      </c>
      <c r="Y186" s="50">
        <f>IF(X186="","",SUBSTITUTE(SUBSTITUTE(SUBSTITUTE(SUBSTITUTE(SUBSTITUTE(SUBSTITUTE(SUBSTITUTE(SUBSTITUTE(SUBSTITUTE(SUBSTITUTE(SUBSTITUTE(SUBSTITUTE(SUBSTITUTE(X186,"0",""),"1",""),"2",""),"3",""),"4",""),"5",""),"6",""),"7",""),"8",""),"9",""),".",""),"-","")," ",""))</f>
        <v/>
      </c>
      <c r="Z186" s="50">
        <f>IF(X186="",0,LEN(X186)-LEN(SUBSTITUTE(X186," ",""))+1)</f>
        <v/>
      </c>
      <c r="AA186" s="50">
        <f>IF(Z186&lt;1,"",IFERROR(VALUE(SUBSTITUTE(TRIM(MID(SUBSTITUTE(X186," ",REPT(" ",60)),1,60)),".",MID(1/2,2,1))),""))</f>
        <v/>
      </c>
      <c r="AB186" s="50">
        <f>IF(Z186&lt;2,"",IFERROR(VALUE(SUBSTITUTE(TRIM(MID(SUBSTITUTE(X186," ",REPT(" ",60)),61,60)),".",MID(1/2,2,1))),""))</f>
        <v/>
      </c>
      <c r="AC186" s="50">
        <f>IF(Z186&lt;3,"",IFERROR(VALUE(SUBSTITUTE(TRIM(MID(SUBSTITUTE(X186," ",REPT(" ",60)),121,60)),".",MID(1/2,2,1))),""))</f>
        <v/>
      </c>
      <c r="AD186" s="50">
        <f>IF(Z186&lt;4,"",IFERROR(VALUE(SUBSTITUTE(TRIM(MID(SUBSTITUTE(X186," ",REPT(" ",60)),181,60)),".",MID(1/2,2,1))),""))</f>
        <v/>
      </c>
      <c r="AE186" s="50">
        <f>IF(Z186&lt;5,"",IFERROR(VALUE(SUBSTITUTE(TRIM(MID(SUBSTITUTE(X186," ",REPT(" ",60)),241,60)),".",MID(1/2,2,1))),""))</f>
        <v/>
      </c>
      <c r="AF186" s="50">
        <f>IF(Z186&lt;6,"",IFERROR(VALUE(SUBSTITUTE(TRIM(MID(SUBSTITUTE(X186," ",REPT(" ",60)),301,60)),".",MID(1/2,2,1))),""))</f>
        <v/>
      </c>
      <c r="AG186" s="50">
        <f>IFERROR(IF(Z186=2,AA186,IF(Z186=4,IF(AA186&lt;0,-1,1)*(ABS(AA186)+AB186/60),IF(Z186=6,IF(AA186&lt;0,-1,1)*(ABS(AA186)+AB186/60+AC186/3600),""))),"")</f>
        <v/>
      </c>
      <c r="AH186" s="50">
        <f>IFERROR(IF(Z186=2,AB186,IF(Z186=4,IF(AC186&lt;0,-1,1)*(ABS(AC186)+AD186/60),IF(Z186=6,IF(AD186&lt;0,-1,1)*(ABS(AD186)+AE186/60+AF186/3600),""))),"")</f>
        <v/>
      </c>
      <c r="AI186" s="50">
        <f>IF(W186,AH186,AG186)</f>
        <v/>
      </c>
      <c r="AJ186" s="50">
        <f>IF(W186,AG186,AH186)</f>
        <v/>
      </c>
      <c r="AK186" s="50">
        <f>IFERROR(IF(U186=0,AI186,U186*ABS(AI186)),"")</f>
        <v/>
      </c>
      <c r="AL186" s="50">
        <f>IFERROR(IF(V186=0,AJ186,V186*ABS(AJ186)),"")</f>
        <v/>
      </c>
      <c r="AM186" s="50">
        <f>IFERROR(AND(U186=0,V186=0,ABS(AK186)&gt;90,ABS(AK186)&lt;=180,ABS(AL186)&lt;=90),FALSE)</f>
        <v/>
      </c>
      <c r="AN186" s="50">
        <f>IF(AM186,AL186,AK186)</f>
        <v/>
      </c>
      <c r="AO186" s="50">
        <f>IF(AM186,AK186,AL186)</f>
        <v/>
      </c>
      <c r="AP186" s="50">
        <f>IF(R186="","",IF(Y186&lt;&gt;"","Contains words or symbols that aren't part of a coordinate.",IF(NOT(OR(Z186=2,Z186=4,Z186=6)),"Couldn't find a latitude and a longitude ("&amp;Z186&amp;IF(Z186=1," number"," numbers")&amp;" found).",IF(COUNT(AA186:AF186)&lt;&gt;Z186,"Some of the numbers couldn't be read.",IF(OR(AND(Z186=4,OR(AB186&lt;0,AB186&gt;=60,AD186&lt;0,AD186&gt;=60)),AND(Z186=6,OR(AB186&lt;0,AB186&gt;=60,AC186&lt;0,AC186&gt;=60,AE186&lt;0,AE186&gt;=60,AF186&lt;0,AF186&gt;=60))),"Minutes and seconds must be between 0 and 60.",IF(OR(ABS(AN186)&gt;90,ABS(AO186)&gt;180),"Out of range: latitude must be between -90 and 90, and longitude between -180 and 180.",""))))))</f>
        <v/>
      </c>
    </row>
    <row r="187">
      <c r="B187" s="44" t="n"/>
      <c r="C187" s="44" t="n"/>
      <c r="D187" s="45">
        <f>IF(R187="","",IF(AP187&lt;&gt;"","NOT VALID GPS COORDINATES",IF(O187="NO CONNECTION","NO CONNECTION",IF(E187="","NOT FOUND",IF(OR(AM187,AND(AN187=0,AO187=0)),"CONVERTED – PLEASE CHECK","CONVERTED")))))</f>
        <v/>
      </c>
      <c r="E187" s="45">
        <f>IF(OR(O187="",O187="NO CONNECTION"),"",IFERROR(_xlfn.FILTERXML(O187,"//local/territory")&amp;" "&amp;_xlfn.FILTERXML(O187,"//local/mapcode"),IFERROR(_xlfn.FILTERXML(O187,"//international/mapcode"),"")))</f>
        <v/>
      </c>
      <c r="F187" s="46">
        <f>IF(E187="","",IFERROR(_xlfn.FILTERXML(O187,"//local/territory"),""))</f>
        <v/>
      </c>
      <c r="G187" s="46">
        <f>IF(E187="","",IFERROR(_xlfn.FILTERXML(O187,"//local/mapcode"),""))</f>
        <v/>
      </c>
      <c r="H187" s="46">
        <f>IF(E187="","",IFERROR(_xlfn.FILTERXML(O187,"//international/mapcode"),""))</f>
        <v/>
      </c>
      <c r="I187" s="46">
        <f>IF(E187="","",IFERROR(HYPERLINK("https://www.mymapcodes.com/go/?t="&amp;IF(G187&lt;&gt;"",F187,"AAA")&amp;"&amp;ma="&amp;LEFT(IF(G187&lt;&gt;"",G187,H187),FIND(".",IF(G187&lt;&gt;"",G187,H187))-1)&amp;"&amp;mb="&amp;MID(IF(G187&lt;&gt;"",G187,H187),FIND(".",IF(G187&lt;&gt;"",G187,H187))+1,99),"Open on MyMapcodes →"),""))</f>
        <v/>
      </c>
      <c r="J187" s="47">
        <f>IF(OR(R187="",AP187&lt;&gt;""),"",ROUND(AN187,6))</f>
        <v/>
      </c>
      <c r="K187" s="47">
        <f>IF(OR(R187="",AP187&lt;&gt;""),"",ROUND(AO187,6))</f>
        <v/>
      </c>
      <c r="L187" s="48">
        <f>IF(R187="","",IF(AP187&lt;&gt;"",AP187,IF(O187="NO CONNECTION","Excel couldn't reach the mapcode service. Click the REFRESH RESULTS box just above the table.",IF(E187="","The mapcode service didn't return a mapcode for this point.",IF(AM187,"Latitude and longitude seemed to be the wrong way round, so they've been swapped. Please check.",IF(AND(AN187=0,AO187=0),"0, 0 is in the sea off West Africa. Please check this is the location you meant.",IF(W187,"Longitude came first, so the order has been switched.",IF(Z187=6,"Converted from degrees, minutes and seconds.",IF(Z187=4,"Converted from degrees and decimal minutes.","")))))))))</f>
        <v/>
      </c>
      <c r="N187" s="49">
        <f>IF(J187="","",MapcodeAPI&amp;"codes/"&amp;SUBSTITUTE(J187&amp;"",MID(1/2,2,1),".")&amp;","&amp;SUBSTITUTE(K187&amp;"",MID(1/2,2,1),"."))&amp;LEFT($B$13,0)</f>
        <v/>
      </c>
      <c r="O187" s="49">
        <f>IF(N187="","",IFERROR(_xlfn.WEBSERVICE(N187),IF(MapcodeAPIBackup="","NO CONNECTION",IFERROR(_xlfn.WEBSERVICE(MapcodeAPIBackup&amp;MID(N187,LEN(MapcodeAPI)+1,999)),"NO CONNECTION"))))</f>
        <v/>
      </c>
      <c r="P187" t="inlineStr">
        <is>
          <t xml:space="preserve"> </t>
        </is>
      </c>
      <c r="R187" s="50">
        <f>IFERROR(IF(AND(TRIM(B187&amp;"")="",TRIM(C187&amp;"")=""),"",TRIM(IF(ISNUMBER(B187),SUBSTITUTE(B187&amp;"",MID(1/2,2,1),"."),B187&amp;"")&amp;IF(TRIM(C187&amp;"")="",""," | "&amp;IF(ISNUMBER(C187),SUBSTITUTE(C187&amp;"",MID(1/2,2,1),"."),C187&amp;"")))),"(error value)")</f>
        <v/>
      </c>
      <c r="S187" s="50">
        <f>IF(R187="","","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"&amp;IFERROR(IF(AND(LEN(R187)-LEN(SUBSTITUTE(R187,"/",""))=1,ISNUMBER(FIND(" ",TRIM(LEFT(R187,FIND("/",R187)-1))))),LEFT(R187,FIND("/",R187)-1),R187),R187)&amp;" ")," "," "),"﻿"," "),"​"," "),"⁠"," ")," "," ")," "," "),CHAR(9)," "),CHAR(10)," "),CHAR(13)," "),"−","-"),"–","-"),"—","-"),"LATITUDE"," "),"LONGITUDE"," "),"COORDINATES"," "),"COORDS"," "),"NORTH"," N "),"SOUTH"," S "),"EAST"," E "),"WEST"," W "),"DEGREES"," "),"DEG"," "),"GPS"," "),"LONG"," "),"LNG"," "),"LON"," "),"LAT"," ")," AND "," "),"&amp;"," ")&amp;" ")</f>
        <v/>
      </c>
      <c r="T187" s="50">
        <f>IF(S187="","",IF(LEN(S187)-LEN(SUBSTITUTE(S187,".",""))&gt;0,SUBSTITUTE(S187,","," "),IF(LEN(S187)-LEN(SUBSTITUTE(S187,",",""))=3,SUBSTITUTE(SUBSTITUTE(S187,",",";",2),",","."),IF(LEN(S187)-LEN(SUBSTITUTE(S187,",",""))=2,SUBSTITUTE(S187,",","."),SUBSTITUTE(S187,","," ")))))</f>
        <v/>
      </c>
      <c r="U187" s="50">
        <f>IF(ISNUMBER(FIND("S",T187)),-1,IF(ISNUMBER(FIND("N",T187)),1,0))</f>
        <v/>
      </c>
      <c r="V187" s="50">
        <f>IF(ISNUMBER(FIND("W",T187)),-1,IF(ISNUMBER(FIND("E",T187)),1,0))</f>
        <v/>
      </c>
      <c r="W187" s="50">
        <f>AND(MIN(IFERROR(FIND("N",T187),999),IFERROR(FIND("S",T187),999))&lt;999,MIN(IFERROR(FIND("E",T187),999),IFERROR(FIND("W",T187),999))&lt;999,MIN(IFERROR(FIND("E",T187),999),IFERROR(FIND("W",T187),999))&lt;MIN(IFERROR(FIND("N",T187),999),IFERROR(FIND("S",T187),999)))</f>
        <v/>
      </c>
      <c r="X187" s="50">
        <f>IF(T187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187,"°"," "),"º"," "),"˚"," "),"'"," "),CHAR(34)," "),"′"," "),"’"," "),"‘"," "),"″"," "),"”"," "),"“"," "),"("," "),")"," "),"["," "),"]"," "),"{"," "),"}"," "),";"," "),"|"," "),"/"," "),"\"," "),":"," "),"="," "),"*"," "),","," "),"N"," "),"S"," "),"E"," "),"W"," "),"_"," ")))</f>
        <v/>
      </c>
      <c r="Y187" s="50">
        <f>IF(X187="","",SUBSTITUTE(SUBSTITUTE(SUBSTITUTE(SUBSTITUTE(SUBSTITUTE(SUBSTITUTE(SUBSTITUTE(SUBSTITUTE(SUBSTITUTE(SUBSTITUTE(SUBSTITUTE(SUBSTITUTE(SUBSTITUTE(X187,"0",""),"1",""),"2",""),"3",""),"4",""),"5",""),"6",""),"7",""),"8",""),"9",""),".",""),"-","")," ",""))</f>
        <v/>
      </c>
      <c r="Z187" s="50">
        <f>IF(X187="",0,LEN(X187)-LEN(SUBSTITUTE(X187," ",""))+1)</f>
        <v/>
      </c>
      <c r="AA187" s="50">
        <f>IF(Z187&lt;1,"",IFERROR(VALUE(SUBSTITUTE(TRIM(MID(SUBSTITUTE(X187," ",REPT(" ",60)),1,60)),".",MID(1/2,2,1))),""))</f>
        <v/>
      </c>
      <c r="AB187" s="50">
        <f>IF(Z187&lt;2,"",IFERROR(VALUE(SUBSTITUTE(TRIM(MID(SUBSTITUTE(X187," ",REPT(" ",60)),61,60)),".",MID(1/2,2,1))),""))</f>
        <v/>
      </c>
      <c r="AC187" s="50">
        <f>IF(Z187&lt;3,"",IFERROR(VALUE(SUBSTITUTE(TRIM(MID(SUBSTITUTE(X187," ",REPT(" ",60)),121,60)),".",MID(1/2,2,1))),""))</f>
        <v/>
      </c>
      <c r="AD187" s="50">
        <f>IF(Z187&lt;4,"",IFERROR(VALUE(SUBSTITUTE(TRIM(MID(SUBSTITUTE(X187," ",REPT(" ",60)),181,60)),".",MID(1/2,2,1))),""))</f>
        <v/>
      </c>
      <c r="AE187" s="50">
        <f>IF(Z187&lt;5,"",IFERROR(VALUE(SUBSTITUTE(TRIM(MID(SUBSTITUTE(X187," ",REPT(" ",60)),241,60)),".",MID(1/2,2,1))),""))</f>
        <v/>
      </c>
      <c r="AF187" s="50">
        <f>IF(Z187&lt;6,"",IFERROR(VALUE(SUBSTITUTE(TRIM(MID(SUBSTITUTE(X187," ",REPT(" ",60)),301,60)),".",MID(1/2,2,1))),""))</f>
        <v/>
      </c>
      <c r="AG187" s="50">
        <f>IFERROR(IF(Z187=2,AA187,IF(Z187=4,IF(AA187&lt;0,-1,1)*(ABS(AA187)+AB187/60),IF(Z187=6,IF(AA187&lt;0,-1,1)*(ABS(AA187)+AB187/60+AC187/3600),""))),"")</f>
        <v/>
      </c>
      <c r="AH187" s="50">
        <f>IFERROR(IF(Z187=2,AB187,IF(Z187=4,IF(AC187&lt;0,-1,1)*(ABS(AC187)+AD187/60),IF(Z187=6,IF(AD187&lt;0,-1,1)*(ABS(AD187)+AE187/60+AF187/3600),""))),"")</f>
        <v/>
      </c>
      <c r="AI187" s="50">
        <f>IF(W187,AH187,AG187)</f>
        <v/>
      </c>
      <c r="AJ187" s="50">
        <f>IF(W187,AG187,AH187)</f>
        <v/>
      </c>
      <c r="AK187" s="50">
        <f>IFERROR(IF(U187=0,AI187,U187*ABS(AI187)),"")</f>
        <v/>
      </c>
      <c r="AL187" s="50">
        <f>IFERROR(IF(V187=0,AJ187,V187*ABS(AJ187)),"")</f>
        <v/>
      </c>
      <c r="AM187" s="50">
        <f>IFERROR(AND(U187=0,V187=0,ABS(AK187)&gt;90,ABS(AK187)&lt;=180,ABS(AL187)&lt;=90),FALSE)</f>
        <v/>
      </c>
      <c r="AN187" s="50">
        <f>IF(AM187,AL187,AK187)</f>
        <v/>
      </c>
      <c r="AO187" s="50">
        <f>IF(AM187,AK187,AL187)</f>
        <v/>
      </c>
      <c r="AP187" s="50">
        <f>IF(R187="","",IF(Y187&lt;&gt;"","Contains words or symbols that aren't part of a coordinate.",IF(NOT(OR(Z187=2,Z187=4,Z187=6)),"Couldn't find a latitude and a longitude ("&amp;Z187&amp;IF(Z187=1," number"," numbers")&amp;" found).",IF(COUNT(AA187:AF187)&lt;&gt;Z187,"Some of the numbers couldn't be read.",IF(OR(AND(Z187=4,OR(AB187&lt;0,AB187&gt;=60,AD187&lt;0,AD187&gt;=60)),AND(Z187=6,OR(AB187&lt;0,AB187&gt;=60,AC187&lt;0,AC187&gt;=60,AE187&lt;0,AE187&gt;=60,AF187&lt;0,AF187&gt;=60))),"Minutes and seconds must be between 0 and 60.",IF(OR(ABS(AN187)&gt;90,ABS(AO187)&gt;180),"Out of range: latitude must be between -90 and 90, and longitude between -180 and 180.",""))))))</f>
        <v/>
      </c>
    </row>
    <row r="188">
      <c r="B188" s="44" t="n"/>
      <c r="C188" s="44" t="n"/>
      <c r="D188" s="45">
        <f>IF(R188="","",IF(AP188&lt;&gt;"","NOT VALID GPS COORDINATES",IF(O188="NO CONNECTION","NO CONNECTION",IF(E188="","NOT FOUND",IF(OR(AM188,AND(AN188=0,AO188=0)),"CONVERTED – PLEASE CHECK","CONVERTED")))))</f>
        <v/>
      </c>
      <c r="E188" s="45">
        <f>IF(OR(O188="",O188="NO CONNECTION"),"",IFERROR(_xlfn.FILTERXML(O188,"//local/territory")&amp;" "&amp;_xlfn.FILTERXML(O188,"//local/mapcode"),IFERROR(_xlfn.FILTERXML(O188,"//international/mapcode"),"")))</f>
        <v/>
      </c>
      <c r="F188" s="46">
        <f>IF(E188="","",IFERROR(_xlfn.FILTERXML(O188,"//local/territory"),""))</f>
        <v/>
      </c>
      <c r="G188" s="46">
        <f>IF(E188="","",IFERROR(_xlfn.FILTERXML(O188,"//local/mapcode"),""))</f>
        <v/>
      </c>
      <c r="H188" s="46">
        <f>IF(E188="","",IFERROR(_xlfn.FILTERXML(O188,"//international/mapcode"),""))</f>
        <v/>
      </c>
      <c r="I188" s="46">
        <f>IF(E188="","",IFERROR(HYPERLINK("https://www.mymapcodes.com/go/?t="&amp;IF(G188&lt;&gt;"",F188,"AAA")&amp;"&amp;ma="&amp;LEFT(IF(G188&lt;&gt;"",G188,H188),FIND(".",IF(G188&lt;&gt;"",G188,H188))-1)&amp;"&amp;mb="&amp;MID(IF(G188&lt;&gt;"",G188,H188),FIND(".",IF(G188&lt;&gt;"",G188,H188))+1,99),"Open on MyMapcodes →"),""))</f>
        <v/>
      </c>
      <c r="J188" s="47">
        <f>IF(OR(R188="",AP188&lt;&gt;""),"",ROUND(AN188,6))</f>
        <v/>
      </c>
      <c r="K188" s="47">
        <f>IF(OR(R188="",AP188&lt;&gt;""),"",ROUND(AO188,6))</f>
        <v/>
      </c>
      <c r="L188" s="48">
        <f>IF(R188="","",IF(AP188&lt;&gt;"",AP188,IF(O188="NO CONNECTION","Excel couldn't reach the mapcode service. Click the REFRESH RESULTS box just above the table.",IF(E188="","The mapcode service didn't return a mapcode for this point.",IF(AM188,"Latitude and longitude seemed to be the wrong way round, so they've been swapped. Please check.",IF(AND(AN188=0,AO188=0),"0, 0 is in the sea off West Africa. Please check this is the location you meant.",IF(W188,"Longitude came first, so the order has been switched.",IF(Z188=6,"Converted from degrees, minutes and seconds.",IF(Z188=4,"Converted from degrees and decimal minutes.","")))))))))</f>
        <v/>
      </c>
      <c r="N188" s="49">
        <f>IF(J188="","",MapcodeAPI&amp;"codes/"&amp;SUBSTITUTE(J188&amp;"",MID(1/2,2,1),".")&amp;","&amp;SUBSTITUTE(K188&amp;"",MID(1/2,2,1),"."))&amp;LEFT($B$13,0)</f>
        <v/>
      </c>
      <c r="O188" s="49">
        <f>IF(N188="","",IFERROR(_xlfn.WEBSERVICE(N188),IF(MapcodeAPIBackup="","NO CONNECTION",IFERROR(_xlfn.WEBSERVICE(MapcodeAPIBackup&amp;MID(N188,LEN(MapcodeAPI)+1,999)),"NO CONNECTION"))))</f>
        <v/>
      </c>
      <c r="P188" t="inlineStr">
        <is>
          <t xml:space="preserve"> </t>
        </is>
      </c>
      <c r="R188" s="50">
        <f>IFERROR(IF(AND(TRIM(B188&amp;"")="",TRIM(C188&amp;"")=""),"",TRIM(IF(ISNUMBER(B188),SUBSTITUTE(B188&amp;"",MID(1/2,2,1),"."),B188&amp;"")&amp;IF(TRIM(C188&amp;"")="",""," | "&amp;IF(ISNUMBER(C188),SUBSTITUTE(C188&amp;"",MID(1/2,2,1),"."),C188&amp;"")))),"(error value)")</f>
        <v/>
      </c>
      <c r="S188" s="50">
        <f>IF(R188="","","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"&amp;IFERROR(IF(AND(LEN(R188)-LEN(SUBSTITUTE(R188,"/",""))=1,ISNUMBER(FIND(" ",TRIM(LEFT(R188,FIND("/",R188)-1))))),LEFT(R188,FIND("/",R188)-1),R188),R188)&amp;" ")," "," "),"﻿"," "),"​"," "),"⁠"," ")," "," ")," "," "),CHAR(9)," "),CHAR(10)," "),CHAR(13)," "),"−","-"),"–","-"),"—","-"),"LATITUDE"," "),"LONGITUDE"," "),"COORDINATES"," "),"COORDS"," "),"NORTH"," N "),"SOUTH"," S "),"EAST"," E "),"WEST"," W "),"DEGREES"," "),"DEG"," "),"GPS"," "),"LONG"," "),"LNG"," "),"LON"," "),"LAT"," ")," AND "," "),"&amp;"," ")&amp;" ")</f>
        <v/>
      </c>
      <c r="T188" s="50">
        <f>IF(S188="","",IF(LEN(S188)-LEN(SUBSTITUTE(S188,".",""))&gt;0,SUBSTITUTE(S188,","," "),IF(LEN(S188)-LEN(SUBSTITUTE(S188,",",""))=3,SUBSTITUTE(SUBSTITUTE(S188,",",";",2),",","."),IF(LEN(S188)-LEN(SUBSTITUTE(S188,",",""))=2,SUBSTITUTE(S188,",","."),SUBSTITUTE(S188,","," ")))))</f>
        <v/>
      </c>
      <c r="U188" s="50">
        <f>IF(ISNUMBER(FIND("S",T188)),-1,IF(ISNUMBER(FIND("N",T188)),1,0))</f>
        <v/>
      </c>
      <c r="V188" s="50">
        <f>IF(ISNUMBER(FIND("W",T188)),-1,IF(ISNUMBER(FIND("E",T188)),1,0))</f>
        <v/>
      </c>
      <c r="W188" s="50">
        <f>AND(MIN(IFERROR(FIND("N",T188),999),IFERROR(FIND("S",T188),999))&lt;999,MIN(IFERROR(FIND("E",T188),999),IFERROR(FIND("W",T188),999))&lt;999,MIN(IFERROR(FIND("E",T188),999),IFERROR(FIND("W",T188),999))&lt;MIN(IFERROR(FIND("N",T188),999),IFERROR(FIND("S",T188),999)))</f>
        <v/>
      </c>
      <c r="X188" s="50">
        <f>IF(T188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188,"°"," "),"º"," "),"˚"," "),"'"," "),CHAR(34)," "),"′"," "),"’"," "),"‘"," "),"″"," "),"”"," "),"“"," "),"("," "),")"," "),"["," "),"]"," "),"{"," "),"}"," "),";"," "),"|"," "),"/"," "),"\"," "),":"," "),"="," "),"*"," "),","," "),"N"," "),"S"," "),"E"," "),"W"," "),"_"," ")))</f>
        <v/>
      </c>
      <c r="Y188" s="50">
        <f>IF(X188="","",SUBSTITUTE(SUBSTITUTE(SUBSTITUTE(SUBSTITUTE(SUBSTITUTE(SUBSTITUTE(SUBSTITUTE(SUBSTITUTE(SUBSTITUTE(SUBSTITUTE(SUBSTITUTE(SUBSTITUTE(SUBSTITUTE(X188,"0",""),"1",""),"2",""),"3",""),"4",""),"5",""),"6",""),"7",""),"8",""),"9",""),".",""),"-","")," ",""))</f>
        <v/>
      </c>
      <c r="Z188" s="50">
        <f>IF(X188="",0,LEN(X188)-LEN(SUBSTITUTE(X188," ",""))+1)</f>
        <v/>
      </c>
      <c r="AA188" s="50">
        <f>IF(Z188&lt;1,"",IFERROR(VALUE(SUBSTITUTE(TRIM(MID(SUBSTITUTE(X188," ",REPT(" ",60)),1,60)),".",MID(1/2,2,1))),""))</f>
        <v/>
      </c>
      <c r="AB188" s="50">
        <f>IF(Z188&lt;2,"",IFERROR(VALUE(SUBSTITUTE(TRIM(MID(SUBSTITUTE(X188," ",REPT(" ",60)),61,60)),".",MID(1/2,2,1))),""))</f>
        <v/>
      </c>
      <c r="AC188" s="50">
        <f>IF(Z188&lt;3,"",IFERROR(VALUE(SUBSTITUTE(TRIM(MID(SUBSTITUTE(X188," ",REPT(" ",60)),121,60)),".",MID(1/2,2,1))),""))</f>
        <v/>
      </c>
      <c r="AD188" s="50">
        <f>IF(Z188&lt;4,"",IFERROR(VALUE(SUBSTITUTE(TRIM(MID(SUBSTITUTE(X188," ",REPT(" ",60)),181,60)),".",MID(1/2,2,1))),""))</f>
        <v/>
      </c>
      <c r="AE188" s="50">
        <f>IF(Z188&lt;5,"",IFERROR(VALUE(SUBSTITUTE(TRIM(MID(SUBSTITUTE(X188," ",REPT(" ",60)),241,60)),".",MID(1/2,2,1))),""))</f>
        <v/>
      </c>
      <c r="AF188" s="50">
        <f>IF(Z188&lt;6,"",IFERROR(VALUE(SUBSTITUTE(TRIM(MID(SUBSTITUTE(X188," ",REPT(" ",60)),301,60)),".",MID(1/2,2,1))),""))</f>
        <v/>
      </c>
      <c r="AG188" s="50">
        <f>IFERROR(IF(Z188=2,AA188,IF(Z188=4,IF(AA188&lt;0,-1,1)*(ABS(AA188)+AB188/60),IF(Z188=6,IF(AA188&lt;0,-1,1)*(ABS(AA188)+AB188/60+AC188/3600),""))),"")</f>
        <v/>
      </c>
      <c r="AH188" s="50">
        <f>IFERROR(IF(Z188=2,AB188,IF(Z188=4,IF(AC188&lt;0,-1,1)*(ABS(AC188)+AD188/60),IF(Z188=6,IF(AD188&lt;0,-1,1)*(ABS(AD188)+AE188/60+AF188/3600),""))),"")</f>
        <v/>
      </c>
      <c r="AI188" s="50">
        <f>IF(W188,AH188,AG188)</f>
        <v/>
      </c>
      <c r="AJ188" s="50">
        <f>IF(W188,AG188,AH188)</f>
        <v/>
      </c>
      <c r="AK188" s="50">
        <f>IFERROR(IF(U188=0,AI188,U188*ABS(AI188)),"")</f>
        <v/>
      </c>
      <c r="AL188" s="50">
        <f>IFERROR(IF(V188=0,AJ188,V188*ABS(AJ188)),"")</f>
        <v/>
      </c>
      <c r="AM188" s="50">
        <f>IFERROR(AND(U188=0,V188=0,ABS(AK188)&gt;90,ABS(AK188)&lt;=180,ABS(AL188)&lt;=90),FALSE)</f>
        <v/>
      </c>
      <c r="AN188" s="50">
        <f>IF(AM188,AL188,AK188)</f>
        <v/>
      </c>
      <c r="AO188" s="50">
        <f>IF(AM188,AK188,AL188)</f>
        <v/>
      </c>
      <c r="AP188" s="50">
        <f>IF(R188="","",IF(Y188&lt;&gt;"","Contains words or symbols that aren't part of a coordinate.",IF(NOT(OR(Z188=2,Z188=4,Z188=6)),"Couldn't find a latitude and a longitude ("&amp;Z188&amp;IF(Z188=1," number"," numbers")&amp;" found).",IF(COUNT(AA188:AF188)&lt;&gt;Z188,"Some of the numbers couldn't be read.",IF(OR(AND(Z188=4,OR(AB188&lt;0,AB188&gt;=60,AD188&lt;0,AD188&gt;=60)),AND(Z188=6,OR(AB188&lt;0,AB188&gt;=60,AC188&lt;0,AC188&gt;=60,AE188&lt;0,AE188&gt;=60,AF188&lt;0,AF188&gt;=60))),"Minutes and seconds must be between 0 and 60.",IF(OR(ABS(AN188)&gt;90,ABS(AO188)&gt;180),"Out of range: latitude must be between -90 and 90, and longitude between -180 and 180.",""))))))</f>
        <v/>
      </c>
    </row>
    <row r="189">
      <c r="B189" s="44" t="n"/>
      <c r="C189" s="44" t="n"/>
      <c r="D189" s="45">
        <f>IF(R189="","",IF(AP189&lt;&gt;"","NOT VALID GPS COORDINATES",IF(O189="NO CONNECTION","NO CONNECTION",IF(E189="","NOT FOUND",IF(OR(AM189,AND(AN189=0,AO189=0)),"CONVERTED – PLEASE CHECK","CONVERTED")))))</f>
        <v/>
      </c>
      <c r="E189" s="45">
        <f>IF(OR(O189="",O189="NO CONNECTION"),"",IFERROR(_xlfn.FILTERXML(O189,"//local/territory")&amp;" "&amp;_xlfn.FILTERXML(O189,"//local/mapcode"),IFERROR(_xlfn.FILTERXML(O189,"//international/mapcode"),"")))</f>
        <v/>
      </c>
      <c r="F189" s="46">
        <f>IF(E189="","",IFERROR(_xlfn.FILTERXML(O189,"//local/territory"),""))</f>
        <v/>
      </c>
      <c r="G189" s="46">
        <f>IF(E189="","",IFERROR(_xlfn.FILTERXML(O189,"//local/mapcode"),""))</f>
        <v/>
      </c>
      <c r="H189" s="46">
        <f>IF(E189="","",IFERROR(_xlfn.FILTERXML(O189,"//international/mapcode"),""))</f>
        <v/>
      </c>
      <c r="I189" s="46">
        <f>IF(E189="","",IFERROR(HYPERLINK("https://www.mymapcodes.com/go/?t="&amp;IF(G189&lt;&gt;"",F189,"AAA")&amp;"&amp;ma="&amp;LEFT(IF(G189&lt;&gt;"",G189,H189),FIND(".",IF(G189&lt;&gt;"",G189,H189))-1)&amp;"&amp;mb="&amp;MID(IF(G189&lt;&gt;"",G189,H189),FIND(".",IF(G189&lt;&gt;"",G189,H189))+1,99),"Open on MyMapcodes →"),""))</f>
        <v/>
      </c>
      <c r="J189" s="47">
        <f>IF(OR(R189="",AP189&lt;&gt;""),"",ROUND(AN189,6))</f>
        <v/>
      </c>
      <c r="K189" s="47">
        <f>IF(OR(R189="",AP189&lt;&gt;""),"",ROUND(AO189,6))</f>
        <v/>
      </c>
      <c r="L189" s="48">
        <f>IF(R189="","",IF(AP189&lt;&gt;"",AP189,IF(O189="NO CONNECTION","Excel couldn't reach the mapcode service. Click the REFRESH RESULTS box just above the table.",IF(E189="","The mapcode service didn't return a mapcode for this point.",IF(AM189,"Latitude and longitude seemed to be the wrong way round, so they've been swapped. Please check.",IF(AND(AN189=0,AO189=0),"0, 0 is in the sea off West Africa. Please check this is the location you meant.",IF(W189,"Longitude came first, so the order has been switched.",IF(Z189=6,"Converted from degrees, minutes and seconds.",IF(Z189=4,"Converted from degrees and decimal minutes.","")))))))))</f>
        <v/>
      </c>
      <c r="N189" s="49">
        <f>IF(J189="","",MapcodeAPI&amp;"codes/"&amp;SUBSTITUTE(J189&amp;"",MID(1/2,2,1),".")&amp;","&amp;SUBSTITUTE(K189&amp;"",MID(1/2,2,1),"."))&amp;LEFT($B$13,0)</f>
        <v/>
      </c>
      <c r="O189" s="49">
        <f>IF(N189="","",IFERROR(_xlfn.WEBSERVICE(N189),IF(MapcodeAPIBackup="","NO CONNECTION",IFERROR(_xlfn.WEBSERVICE(MapcodeAPIBackup&amp;MID(N189,LEN(MapcodeAPI)+1,999)),"NO CONNECTION"))))</f>
        <v/>
      </c>
      <c r="P189" t="inlineStr">
        <is>
          <t xml:space="preserve"> </t>
        </is>
      </c>
      <c r="R189" s="50">
        <f>IFERROR(IF(AND(TRIM(B189&amp;"")="",TRIM(C189&amp;"")=""),"",TRIM(IF(ISNUMBER(B189),SUBSTITUTE(B189&amp;"",MID(1/2,2,1),"."),B189&amp;"")&amp;IF(TRIM(C189&amp;"")="",""," | "&amp;IF(ISNUMBER(C189),SUBSTITUTE(C189&amp;"",MID(1/2,2,1),"."),C189&amp;"")))),"(error value)")</f>
        <v/>
      </c>
      <c r="S189" s="50">
        <f>IF(R189="","","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"&amp;IFERROR(IF(AND(LEN(R189)-LEN(SUBSTITUTE(R189,"/",""))=1,ISNUMBER(FIND(" ",TRIM(LEFT(R189,FIND("/",R189)-1))))),LEFT(R189,FIND("/",R189)-1),R189),R189)&amp;" ")," "," "),"﻿"," "),"​"," "),"⁠"," ")," "," ")," "," "),CHAR(9)," "),CHAR(10)," "),CHAR(13)," "),"−","-"),"–","-"),"—","-"),"LATITUDE"," "),"LONGITUDE"," "),"COORDINATES"," "),"COORDS"," "),"NORTH"," N "),"SOUTH"," S "),"EAST"," E "),"WEST"," W "),"DEGREES"," "),"DEG"," "),"GPS"," "),"LONG"," "),"LNG"," "),"LON"," "),"LAT"," ")," AND "," "),"&amp;"," ")&amp;" ")</f>
        <v/>
      </c>
      <c r="T189" s="50">
        <f>IF(S189="","",IF(LEN(S189)-LEN(SUBSTITUTE(S189,".",""))&gt;0,SUBSTITUTE(S189,","," "),IF(LEN(S189)-LEN(SUBSTITUTE(S189,",",""))=3,SUBSTITUTE(SUBSTITUTE(S189,",",";",2),",","."),IF(LEN(S189)-LEN(SUBSTITUTE(S189,",",""))=2,SUBSTITUTE(S189,",","."),SUBSTITUTE(S189,","," ")))))</f>
        <v/>
      </c>
      <c r="U189" s="50">
        <f>IF(ISNUMBER(FIND("S",T189)),-1,IF(ISNUMBER(FIND("N",T189)),1,0))</f>
        <v/>
      </c>
      <c r="V189" s="50">
        <f>IF(ISNUMBER(FIND("W",T189)),-1,IF(ISNUMBER(FIND("E",T189)),1,0))</f>
        <v/>
      </c>
      <c r="W189" s="50">
        <f>AND(MIN(IFERROR(FIND("N",T189),999),IFERROR(FIND("S",T189),999))&lt;999,MIN(IFERROR(FIND("E",T189),999),IFERROR(FIND("W",T189),999))&lt;999,MIN(IFERROR(FIND("E",T189),999),IFERROR(FIND("W",T189),999))&lt;MIN(IFERROR(FIND("N",T189),999),IFERROR(FIND("S",T189),999)))</f>
        <v/>
      </c>
      <c r="X189" s="50">
        <f>IF(T189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189,"°"," "),"º"," "),"˚"," "),"'"," "),CHAR(34)," "),"′"," "),"’"," "),"‘"," "),"″"," "),"”"," "),"“"," "),"("," "),")"," "),"["," "),"]"," "),"{"," "),"}"," "),";"," "),"|"," "),"/"," "),"\"," "),":"," "),"="," "),"*"," "),","," "),"N"," "),"S"," "),"E"," "),"W"," "),"_"," ")))</f>
        <v/>
      </c>
      <c r="Y189" s="50">
        <f>IF(X189="","",SUBSTITUTE(SUBSTITUTE(SUBSTITUTE(SUBSTITUTE(SUBSTITUTE(SUBSTITUTE(SUBSTITUTE(SUBSTITUTE(SUBSTITUTE(SUBSTITUTE(SUBSTITUTE(SUBSTITUTE(SUBSTITUTE(X189,"0",""),"1",""),"2",""),"3",""),"4",""),"5",""),"6",""),"7",""),"8",""),"9",""),".",""),"-","")," ",""))</f>
        <v/>
      </c>
      <c r="Z189" s="50">
        <f>IF(X189="",0,LEN(X189)-LEN(SUBSTITUTE(X189," ",""))+1)</f>
        <v/>
      </c>
      <c r="AA189" s="50">
        <f>IF(Z189&lt;1,"",IFERROR(VALUE(SUBSTITUTE(TRIM(MID(SUBSTITUTE(X189," ",REPT(" ",60)),1,60)),".",MID(1/2,2,1))),""))</f>
        <v/>
      </c>
      <c r="AB189" s="50">
        <f>IF(Z189&lt;2,"",IFERROR(VALUE(SUBSTITUTE(TRIM(MID(SUBSTITUTE(X189," ",REPT(" ",60)),61,60)),".",MID(1/2,2,1))),""))</f>
        <v/>
      </c>
      <c r="AC189" s="50">
        <f>IF(Z189&lt;3,"",IFERROR(VALUE(SUBSTITUTE(TRIM(MID(SUBSTITUTE(X189," ",REPT(" ",60)),121,60)),".",MID(1/2,2,1))),""))</f>
        <v/>
      </c>
      <c r="AD189" s="50">
        <f>IF(Z189&lt;4,"",IFERROR(VALUE(SUBSTITUTE(TRIM(MID(SUBSTITUTE(X189," ",REPT(" ",60)),181,60)),".",MID(1/2,2,1))),""))</f>
        <v/>
      </c>
      <c r="AE189" s="50">
        <f>IF(Z189&lt;5,"",IFERROR(VALUE(SUBSTITUTE(TRIM(MID(SUBSTITUTE(X189," ",REPT(" ",60)),241,60)),".",MID(1/2,2,1))),""))</f>
        <v/>
      </c>
      <c r="AF189" s="50">
        <f>IF(Z189&lt;6,"",IFERROR(VALUE(SUBSTITUTE(TRIM(MID(SUBSTITUTE(X189," ",REPT(" ",60)),301,60)),".",MID(1/2,2,1))),""))</f>
        <v/>
      </c>
      <c r="AG189" s="50">
        <f>IFERROR(IF(Z189=2,AA189,IF(Z189=4,IF(AA189&lt;0,-1,1)*(ABS(AA189)+AB189/60),IF(Z189=6,IF(AA189&lt;0,-1,1)*(ABS(AA189)+AB189/60+AC189/3600),""))),"")</f>
        <v/>
      </c>
      <c r="AH189" s="50">
        <f>IFERROR(IF(Z189=2,AB189,IF(Z189=4,IF(AC189&lt;0,-1,1)*(ABS(AC189)+AD189/60),IF(Z189=6,IF(AD189&lt;0,-1,1)*(ABS(AD189)+AE189/60+AF189/3600),""))),"")</f>
        <v/>
      </c>
      <c r="AI189" s="50">
        <f>IF(W189,AH189,AG189)</f>
        <v/>
      </c>
      <c r="AJ189" s="50">
        <f>IF(W189,AG189,AH189)</f>
        <v/>
      </c>
      <c r="AK189" s="50">
        <f>IFERROR(IF(U189=0,AI189,U189*ABS(AI189)),"")</f>
        <v/>
      </c>
      <c r="AL189" s="50">
        <f>IFERROR(IF(V189=0,AJ189,V189*ABS(AJ189)),"")</f>
        <v/>
      </c>
      <c r="AM189" s="50">
        <f>IFERROR(AND(U189=0,V189=0,ABS(AK189)&gt;90,ABS(AK189)&lt;=180,ABS(AL189)&lt;=90),FALSE)</f>
        <v/>
      </c>
      <c r="AN189" s="50">
        <f>IF(AM189,AL189,AK189)</f>
        <v/>
      </c>
      <c r="AO189" s="50">
        <f>IF(AM189,AK189,AL189)</f>
        <v/>
      </c>
      <c r="AP189" s="50">
        <f>IF(R189="","",IF(Y189&lt;&gt;"","Contains words or symbols that aren't part of a coordinate.",IF(NOT(OR(Z189=2,Z189=4,Z189=6)),"Couldn't find a latitude and a longitude ("&amp;Z189&amp;IF(Z189=1," number"," numbers")&amp;" found).",IF(COUNT(AA189:AF189)&lt;&gt;Z189,"Some of the numbers couldn't be read.",IF(OR(AND(Z189=4,OR(AB189&lt;0,AB189&gt;=60,AD189&lt;0,AD189&gt;=60)),AND(Z189=6,OR(AB189&lt;0,AB189&gt;=60,AC189&lt;0,AC189&gt;=60,AE189&lt;0,AE189&gt;=60,AF189&lt;0,AF189&gt;=60))),"Minutes and seconds must be between 0 and 60.",IF(OR(ABS(AN189)&gt;90,ABS(AO189)&gt;180),"Out of range: latitude must be between -90 and 90, and longitude between -180 and 180.",""))))))</f>
        <v/>
      </c>
    </row>
    <row r="190">
      <c r="B190" s="44" t="n"/>
      <c r="C190" s="44" t="n"/>
      <c r="D190" s="45">
        <f>IF(R190="","",IF(AP190&lt;&gt;"","NOT VALID GPS COORDINATES",IF(O190="NO CONNECTION","NO CONNECTION",IF(E190="","NOT FOUND",IF(OR(AM190,AND(AN190=0,AO190=0)),"CONVERTED – PLEASE CHECK","CONVERTED")))))</f>
        <v/>
      </c>
      <c r="E190" s="45">
        <f>IF(OR(O190="",O190="NO CONNECTION"),"",IFERROR(_xlfn.FILTERXML(O190,"//local/territory")&amp;" "&amp;_xlfn.FILTERXML(O190,"//local/mapcode"),IFERROR(_xlfn.FILTERXML(O190,"//international/mapcode"),"")))</f>
        <v/>
      </c>
      <c r="F190" s="46">
        <f>IF(E190="","",IFERROR(_xlfn.FILTERXML(O190,"//local/territory"),""))</f>
        <v/>
      </c>
      <c r="G190" s="46">
        <f>IF(E190="","",IFERROR(_xlfn.FILTERXML(O190,"//local/mapcode"),""))</f>
        <v/>
      </c>
      <c r="H190" s="46">
        <f>IF(E190="","",IFERROR(_xlfn.FILTERXML(O190,"//international/mapcode"),""))</f>
        <v/>
      </c>
      <c r="I190" s="46">
        <f>IF(E190="","",IFERROR(HYPERLINK("https://www.mymapcodes.com/go/?t="&amp;IF(G190&lt;&gt;"",F190,"AAA")&amp;"&amp;ma="&amp;LEFT(IF(G190&lt;&gt;"",G190,H190),FIND(".",IF(G190&lt;&gt;"",G190,H190))-1)&amp;"&amp;mb="&amp;MID(IF(G190&lt;&gt;"",G190,H190),FIND(".",IF(G190&lt;&gt;"",G190,H190))+1,99),"Open on MyMapcodes →"),""))</f>
        <v/>
      </c>
      <c r="J190" s="47">
        <f>IF(OR(R190="",AP190&lt;&gt;""),"",ROUND(AN190,6))</f>
        <v/>
      </c>
      <c r="K190" s="47">
        <f>IF(OR(R190="",AP190&lt;&gt;""),"",ROUND(AO190,6))</f>
        <v/>
      </c>
      <c r="L190" s="48">
        <f>IF(R190="","",IF(AP190&lt;&gt;"",AP190,IF(O190="NO CONNECTION","Excel couldn't reach the mapcode service. Click the REFRESH RESULTS box just above the table.",IF(E190="","The mapcode service didn't return a mapcode for this point.",IF(AM190,"Latitude and longitude seemed to be the wrong way round, so they've been swapped. Please check.",IF(AND(AN190=0,AO190=0),"0, 0 is in the sea off West Africa. Please check this is the location you meant.",IF(W190,"Longitude came first, so the order has been switched.",IF(Z190=6,"Converted from degrees, minutes and seconds.",IF(Z190=4,"Converted from degrees and decimal minutes.","")))))))))</f>
        <v/>
      </c>
      <c r="N190" s="49">
        <f>IF(J190="","",MapcodeAPI&amp;"codes/"&amp;SUBSTITUTE(J190&amp;"",MID(1/2,2,1),".")&amp;","&amp;SUBSTITUTE(K190&amp;"",MID(1/2,2,1),"."))&amp;LEFT($B$13,0)</f>
        <v/>
      </c>
      <c r="O190" s="49">
        <f>IF(N190="","",IFERROR(_xlfn.WEBSERVICE(N190),IF(MapcodeAPIBackup="","NO CONNECTION",IFERROR(_xlfn.WEBSERVICE(MapcodeAPIBackup&amp;MID(N190,LEN(MapcodeAPI)+1,999)),"NO CONNECTION"))))</f>
        <v/>
      </c>
      <c r="P190" t="inlineStr">
        <is>
          <t xml:space="preserve"> </t>
        </is>
      </c>
      <c r="R190" s="50">
        <f>IFERROR(IF(AND(TRIM(B190&amp;"")="",TRIM(C190&amp;"")=""),"",TRIM(IF(ISNUMBER(B190),SUBSTITUTE(B190&amp;"",MID(1/2,2,1),"."),B190&amp;"")&amp;IF(TRIM(C190&amp;"")="",""," | "&amp;IF(ISNUMBER(C190),SUBSTITUTE(C190&amp;"",MID(1/2,2,1),"."),C190&amp;"")))),"(error value)")</f>
        <v/>
      </c>
      <c r="S190" s="50">
        <f>IF(R190="","","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"&amp;IFERROR(IF(AND(LEN(R190)-LEN(SUBSTITUTE(R190,"/",""))=1,ISNUMBER(FIND(" ",TRIM(LEFT(R190,FIND("/",R190)-1))))),LEFT(R190,FIND("/",R190)-1),R190),R190)&amp;" ")," "," "),"﻿"," "),"​"," "),"⁠"," ")," "," ")," "," "),CHAR(9)," "),CHAR(10)," "),CHAR(13)," "),"−","-"),"–","-"),"—","-"),"LATITUDE"," "),"LONGITUDE"," "),"COORDINATES"," "),"COORDS"," "),"NORTH"," N "),"SOUTH"," S "),"EAST"," E "),"WEST"," W "),"DEGREES"," "),"DEG"," "),"GPS"," "),"LONG"," "),"LNG"," "),"LON"," "),"LAT"," ")," AND "," "),"&amp;"," ")&amp;" ")</f>
        <v/>
      </c>
      <c r="T190" s="50">
        <f>IF(S190="","",IF(LEN(S190)-LEN(SUBSTITUTE(S190,".",""))&gt;0,SUBSTITUTE(S190,","," "),IF(LEN(S190)-LEN(SUBSTITUTE(S190,",",""))=3,SUBSTITUTE(SUBSTITUTE(S190,",",";",2),",","."),IF(LEN(S190)-LEN(SUBSTITUTE(S190,",",""))=2,SUBSTITUTE(S190,",","."),SUBSTITUTE(S190,","," ")))))</f>
        <v/>
      </c>
      <c r="U190" s="50">
        <f>IF(ISNUMBER(FIND("S",T190)),-1,IF(ISNUMBER(FIND("N",T190)),1,0))</f>
        <v/>
      </c>
      <c r="V190" s="50">
        <f>IF(ISNUMBER(FIND("W",T190)),-1,IF(ISNUMBER(FIND("E",T190)),1,0))</f>
        <v/>
      </c>
      <c r="W190" s="50">
        <f>AND(MIN(IFERROR(FIND("N",T190),999),IFERROR(FIND("S",T190),999))&lt;999,MIN(IFERROR(FIND("E",T190),999),IFERROR(FIND("W",T190),999))&lt;999,MIN(IFERROR(FIND("E",T190),999),IFERROR(FIND("W",T190),999))&lt;MIN(IFERROR(FIND("N",T190),999),IFERROR(FIND("S",T190),999)))</f>
        <v/>
      </c>
      <c r="X190" s="50">
        <f>IF(T190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190,"°"," "),"º"," "),"˚"," "),"'"," "),CHAR(34)," "),"′"," "),"’"," "),"‘"," "),"″"," "),"”"," "),"“"," "),"("," "),")"," "),"["," "),"]"," "),"{"," "),"}"," "),";"," "),"|"," "),"/"," "),"\"," "),":"," "),"="," "),"*"," "),","," "),"N"," "),"S"," "),"E"," "),"W"," "),"_"," ")))</f>
        <v/>
      </c>
      <c r="Y190" s="50">
        <f>IF(X190="","",SUBSTITUTE(SUBSTITUTE(SUBSTITUTE(SUBSTITUTE(SUBSTITUTE(SUBSTITUTE(SUBSTITUTE(SUBSTITUTE(SUBSTITUTE(SUBSTITUTE(SUBSTITUTE(SUBSTITUTE(SUBSTITUTE(X190,"0",""),"1",""),"2",""),"3",""),"4",""),"5",""),"6",""),"7",""),"8",""),"9",""),".",""),"-","")," ",""))</f>
        <v/>
      </c>
      <c r="Z190" s="50">
        <f>IF(X190="",0,LEN(X190)-LEN(SUBSTITUTE(X190," ",""))+1)</f>
        <v/>
      </c>
      <c r="AA190" s="50">
        <f>IF(Z190&lt;1,"",IFERROR(VALUE(SUBSTITUTE(TRIM(MID(SUBSTITUTE(X190," ",REPT(" ",60)),1,60)),".",MID(1/2,2,1))),""))</f>
        <v/>
      </c>
      <c r="AB190" s="50">
        <f>IF(Z190&lt;2,"",IFERROR(VALUE(SUBSTITUTE(TRIM(MID(SUBSTITUTE(X190," ",REPT(" ",60)),61,60)),".",MID(1/2,2,1))),""))</f>
        <v/>
      </c>
      <c r="AC190" s="50">
        <f>IF(Z190&lt;3,"",IFERROR(VALUE(SUBSTITUTE(TRIM(MID(SUBSTITUTE(X190," ",REPT(" ",60)),121,60)),".",MID(1/2,2,1))),""))</f>
        <v/>
      </c>
      <c r="AD190" s="50">
        <f>IF(Z190&lt;4,"",IFERROR(VALUE(SUBSTITUTE(TRIM(MID(SUBSTITUTE(X190," ",REPT(" ",60)),181,60)),".",MID(1/2,2,1))),""))</f>
        <v/>
      </c>
      <c r="AE190" s="50">
        <f>IF(Z190&lt;5,"",IFERROR(VALUE(SUBSTITUTE(TRIM(MID(SUBSTITUTE(X190," ",REPT(" ",60)),241,60)),".",MID(1/2,2,1))),""))</f>
        <v/>
      </c>
      <c r="AF190" s="50">
        <f>IF(Z190&lt;6,"",IFERROR(VALUE(SUBSTITUTE(TRIM(MID(SUBSTITUTE(X190," ",REPT(" ",60)),301,60)),".",MID(1/2,2,1))),""))</f>
        <v/>
      </c>
      <c r="AG190" s="50">
        <f>IFERROR(IF(Z190=2,AA190,IF(Z190=4,IF(AA190&lt;0,-1,1)*(ABS(AA190)+AB190/60),IF(Z190=6,IF(AA190&lt;0,-1,1)*(ABS(AA190)+AB190/60+AC190/3600),""))),"")</f>
        <v/>
      </c>
      <c r="AH190" s="50">
        <f>IFERROR(IF(Z190=2,AB190,IF(Z190=4,IF(AC190&lt;0,-1,1)*(ABS(AC190)+AD190/60),IF(Z190=6,IF(AD190&lt;0,-1,1)*(ABS(AD190)+AE190/60+AF190/3600),""))),"")</f>
        <v/>
      </c>
      <c r="AI190" s="50">
        <f>IF(W190,AH190,AG190)</f>
        <v/>
      </c>
      <c r="AJ190" s="50">
        <f>IF(W190,AG190,AH190)</f>
        <v/>
      </c>
      <c r="AK190" s="50">
        <f>IFERROR(IF(U190=0,AI190,U190*ABS(AI190)),"")</f>
        <v/>
      </c>
      <c r="AL190" s="50">
        <f>IFERROR(IF(V190=0,AJ190,V190*ABS(AJ190)),"")</f>
        <v/>
      </c>
      <c r="AM190" s="50">
        <f>IFERROR(AND(U190=0,V190=0,ABS(AK190)&gt;90,ABS(AK190)&lt;=180,ABS(AL190)&lt;=90),FALSE)</f>
        <v/>
      </c>
      <c r="AN190" s="50">
        <f>IF(AM190,AL190,AK190)</f>
        <v/>
      </c>
      <c r="AO190" s="50">
        <f>IF(AM190,AK190,AL190)</f>
        <v/>
      </c>
      <c r="AP190" s="50">
        <f>IF(R190="","",IF(Y190&lt;&gt;"","Contains words or symbols that aren't part of a coordinate.",IF(NOT(OR(Z190=2,Z190=4,Z190=6)),"Couldn't find a latitude and a longitude ("&amp;Z190&amp;IF(Z190=1," number"," numbers")&amp;" found).",IF(COUNT(AA190:AF190)&lt;&gt;Z190,"Some of the numbers couldn't be read.",IF(OR(AND(Z190=4,OR(AB190&lt;0,AB190&gt;=60,AD190&lt;0,AD190&gt;=60)),AND(Z190=6,OR(AB190&lt;0,AB190&gt;=60,AC190&lt;0,AC190&gt;=60,AE190&lt;0,AE190&gt;=60,AF190&lt;0,AF190&gt;=60))),"Minutes and seconds must be between 0 and 60.",IF(OR(ABS(AN190)&gt;90,ABS(AO190)&gt;180),"Out of range: latitude must be between -90 and 90, and longitude between -180 and 180.",""))))))</f>
        <v/>
      </c>
    </row>
    <row r="191">
      <c r="B191" s="44" t="n"/>
      <c r="C191" s="44" t="n"/>
      <c r="D191" s="45">
        <f>IF(R191="","",IF(AP191&lt;&gt;"","NOT VALID GPS COORDINATES",IF(O191="NO CONNECTION","NO CONNECTION",IF(E191="","NOT FOUND",IF(OR(AM191,AND(AN191=0,AO191=0)),"CONVERTED – PLEASE CHECK","CONVERTED")))))</f>
        <v/>
      </c>
      <c r="E191" s="45">
        <f>IF(OR(O191="",O191="NO CONNECTION"),"",IFERROR(_xlfn.FILTERXML(O191,"//local/territory")&amp;" "&amp;_xlfn.FILTERXML(O191,"//local/mapcode"),IFERROR(_xlfn.FILTERXML(O191,"//international/mapcode"),"")))</f>
        <v/>
      </c>
      <c r="F191" s="46">
        <f>IF(E191="","",IFERROR(_xlfn.FILTERXML(O191,"//local/territory"),""))</f>
        <v/>
      </c>
      <c r="G191" s="46">
        <f>IF(E191="","",IFERROR(_xlfn.FILTERXML(O191,"//local/mapcode"),""))</f>
        <v/>
      </c>
      <c r="H191" s="46">
        <f>IF(E191="","",IFERROR(_xlfn.FILTERXML(O191,"//international/mapcode"),""))</f>
        <v/>
      </c>
      <c r="I191" s="46">
        <f>IF(E191="","",IFERROR(HYPERLINK("https://www.mymapcodes.com/go/?t="&amp;IF(G191&lt;&gt;"",F191,"AAA")&amp;"&amp;ma="&amp;LEFT(IF(G191&lt;&gt;"",G191,H191),FIND(".",IF(G191&lt;&gt;"",G191,H191))-1)&amp;"&amp;mb="&amp;MID(IF(G191&lt;&gt;"",G191,H191),FIND(".",IF(G191&lt;&gt;"",G191,H191))+1,99),"Open on MyMapcodes →"),""))</f>
        <v/>
      </c>
      <c r="J191" s="47">
        <f>IF(OR(R191="",AP191&lt;&gt;""),"",ROUND(AN191,6))</f>
        <v/>
      </c>
      <c r="K191" s="47">
        <f>IF(OR(R191="",AP191&lt;&gt;""),"",ROUND(AO191,6))</f>
        <v/>
      </c>
      <c r="L191" s="48">
        <f>IF(R191="","",IF(AP191&lt;&gt;"",AP191,IF(O191="NO CONNECTION","Excel couldn't reach the mapcode service. Click the REFRESH RESULTS box just above the table.",IF(E191="","The mapcode service didn't return a mapcode for this point.",IF(AM191,"Latitude and longitude seemed to be the wrong way round, so they've been swapped. Please check.",IF(AND(AN191=0,AO191=0),"0, 0 is in the sea off West Africa. Please check this is the location you meant.",IF(W191,"Longitude came first, so the order has been switched.",IF(Z191=6,"Converted from degrees, minutes and seconds.",IF(Z191=4,"Converted from degrees and decimal minutes.","")))))))))</f>
        <v/>
      </c>
      <c r="N191" s="49">
        <f>IF(J191="","",MapcodeAPI&amp;"codes/"&amp;SUBSTITUTE(J191&amp;"",MID(1/2,2,1),".")&amp;","&amp;SUBSTITUTE(K191&amp;"",MID(1/2,2,1),"."))&amp;LEFT($B$13,0)</f>
        <v/>
      </c>
      <c r="O191" s="49">
        <f>IF(N191="","",IFERROR(_xlfn.WEBSERVICE(N191),IF(MapcodeAPIBackup="","NO CONNECTION",IFERROR(_xlfn.WEBSERVICE(MapcodeAPIBackup&amp;MID(N191,LEN(MapcodeAPI)+1,999)),"NO CONNECTION"))))</f>
        <v/>
      </c>
      <c r="P191" t="inlineStr">
        <is>
          <t xml:space="preserve"> </t>
        </is>
      </c>
      <c r="R191" s="50">
        <f>IFERROR(IF(AND(TRIM(B191&amp;"")="",TRIM(C191&amp;"")=""),"",TRIM(IF(ISNUMBER(B191),SUBSTITUTE(B191&amp;"",MID(1/2,2,1),"."),B191&amp;"")&amp;IF(TRIM(C191&amp;"")="",""," | "&amp;IF(ISNUMBER(C191),SUBSTITUTE(C191&amp;"",MID(1/2,2,1),"."),C191&amp;"")))),"(error value)")</f>
        <v/>
      </c>
      <c r="S191" s="50">
        <f>IF(R191="","","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"&amp;IFERROR(IF(AND(LEN(R191)-LEN(SUBSTITUTE(R191,"/",""))=1,ISNUMBER(FIND(" ",TRIM(LEFT(R191,FIND("/",R191)-1))))),LEFT(R191,FIND("/",R191)-1),R191),R191)&amp;" ")," "," "),"﻿"," "),"​"," "),"⁠"," ")," "," ")," "," "),CHAR(9)," "),CHAR(10)," "),CHAR(13)," "),"−","-"),"–","-"),"—","-"),"LATITUDE"," "),"LONGITUDE"," "),"COORDINATES"," "),"COORDS"," "),"NORTH"," N "),"SOUTH"," S "),"EAST"," E "),"WEST"," W "),"DEGREES"," "),"DEG"," "),"GPS"," "),"LONG"," "),"LNG"," "),"LON"," "),"LAT"," ")," AND "," "),"&amp;"," ")&amp;" ")</f>
        <v/>
      </c>
      <c r="T191" s="50">
        <f>IF(S191="","",IF(LEN(S191)-LEN(SUBSTITUTE(S191,".",""))&gt;0,SUBSTITUTE(S191,","," "),IF(LEN(S191)-LEN(SUBSTITUTE(S191,",",""))=3,SUBSTITUTE(SUBSTITUTE(S191,",",";",2),",","."),IF(LEN(S191)-LEN(SUBSTITUTE(S191,",",""))=2,SUBSTITUTE(S191,",","."),SUBSTITUTE(S191,","," ")))))</f>
        <v/>
      </c>
      <c r="U191" s="50">
        <f>IF(ISNUMBER(FIND("S",T191)),-1,IF(ISNUMBER(FIND("N",T191)),1,0))</f>
        <v/>
      </c>
      <c r="V191" s="50">
        <f>IF(ISNUMBER(FIND("W",T191)),-1,IF(ISNUMBER(FIND("E",T191)),1,0))</f>
        <v/>
      </c>
      <c r="W191" s="50">
        <f>AND(MIN(IFERROR(FIND("N",T191),999),IFERROR(FIND("S",T191),999))&lt;999,MIN(IFERROR(FIND("E",T191),999),IFERROR(FIND("W",T191),999))&lt;999,MIN(IFERROR(FIND("E",T191),999),IFERROR(FIND("W",T191),999))&lt;MIN(IFERROR(FIND("N",T191),999),IFERROR(FIND("S",T191),999)))</f>
        <v/>
      </c>
      <c r="X191" s="50">
        <f>IF(T191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191,"°"," "),"º"," "),"˚"," "),"'"," "),CHAR(34)," "),"′"," "),"’"," "),"‘"," "),"″"," "),"”"," "),"“"," "),"("," "),")"," "),"["," "),"]"," "),"{"," "),"}"," "),";"," "),"|"," "),"/"," "),"\"," "),":"," "),"="," "),"*"," "),","," "),"N"," "),"S"," "),"E"," "),"W"," "),"_"," ")))</f>
        <v/>
      </c>
      <c r="Y191" s="50">
        <f>IF(X191="","",SUBSTITUTE(SUBSTITUTE(SUBSTITUTE(SUBSTITUTE(SUBSTITUTE(SUBSTITUTE(SUBSTITUTE(SUBSTITUTE(SUBSTITUTE(SUBSTITUTE(SUBSTITUTE(SUBSTITUTE(SUBSTITUTE(X191,"0",""),"1",""),"2",""),"3",""),"4",""),"5",""),"6",""),"7",""),"8",""),"9",""),".",""),"-","")," ",""))</f>
        <v/>
      </c>
      <c r="Z191" s="50">
        <f>IF(X191="",0,LEN(X191)-LEN(SUBSTITUTE(X191," ",""))+1)</f>
        <v/>
      </c>
      <c r="AA191" s="50">
        <f>IF(Z191&lt;1,"",IFERROR(VALUE(SUBSTITUTE(TRIM(MID(SUBSTITUTE(X191," ",REPT(" ",60)),1,60)),".",MID(1/2,2,1))),""))</f>
        <v/>
      </c>
      <c r="AB191" s="50">
        <f>IF(Z191&lt;2,"",IFERROR(VALUE(SUBSTITUTE(TRIM(MID(SUBSTITUTE(X191," ",REPT(" ",60)),61,60)),".",MID(1/2,2,1))),""))</f>
        <v/>
      </c>
      <c r="AC191" s="50">
        <f>IF(Z191&lt;3,"",IFERROR(VALUE(SUBSTITUTE(TRIM(MID(SUBSTITUTE(X191," ",REPT(" ",60)),121,60)),".",MID(1/2,2,1))),""))</f>
        <v/>
      </c>
      <c r="AD191" s="50">
        <f>IF(Z191&lt;4,"",IFERROR(VALUE(SUBSTITUTE(TRIM(MID(SUBSTITUTE(X191," ",REPT(" ",60)),181,60)),".",MID(1/2,2,1))),""))</f>
        <v/>
      </c>
      <c r="AE191" s="50">
        <f>IF(Z191&lt;5,"",IFERROR(VALUE(SUBSTITUTE(TRIM(MID(SUBSTITUTE(X191," ",REPT(" ",60)),241,60)),".",MID(1/2,2,1))),""))</f>
        <v/>
      </c>
      <c r="AF191" s="50">
        <f>IF(Z191&lt;6,"",IFERROR(VALUE(SUBSTITUTE(TRIM(MID(SUBSTITUTE(X191," ",REPT(" ",60)),301,60)),".",MID(1/2,2,1))),""))</f>
        <v/>
      </c>
      <c r="AG191" s="50">
        <f>IFERROR(IF(Z191=2,AA191,IF(Z191=4,IF(AA191&lt;0,-1,1)*(ABS(AA191)+AB191/60),IF(Z191=6,IF(AA191&lt;0,-1,1)*(ABS(AA191)+AB191/60+AC191/3600),""))),"")</f>
        <v/>
      </c>
      <c r="AH191" s="50">
        <f>IFERROR(IF(Z191=2,AB191,IF(Z191=4,IF(AC191&lt;0,-1,1)*(ABS(AC191)+AD191/60),IF(Z191=6,IF(AD191&lt;0,-1,1)*(ABS(AD191)+AE191/60+AF191/3600),""))),"")</f>
        <v/>
      </c>
      <c r="AI191" s="50">
        <f>IF(W191,AH191,AG191)</f>
        <v/>
      </c>
      <c r="AJ191" s="50">
        <f>IF(W191,AG191,AH191)</f>
        <v/>
      </c>
      <c r="AK191" s="50">
        <f>IFERROR(IF(U191=0,AI191,U191*ABS(AI191)),"")</f>
        <v/>
      </c>
      <c r="AL191" s="50">
        <f>IFERROR(IF(V191=0,AJ191,V191*ABS(AJ191)),"")</f>
        <v/>
      </c>
      <c r="AM191" s="50">
        <f>IFERROR(AND(U191=0,V191=0,ABS(AK191)&gt;90,ABS(AK191)&lt;=180,ABS(AL191)&lt;=90),FALSE)</f>
        <v/>
      </c>
      <c r="AN191" s="50">
        <f>IF(AM191,AL191,AK191)</f>
        <v/>
      </c>
      <c r="AO191" s="50">
        <f>IF(AM191,AK191,AL191)</f>
        <v/>
      </c>
      <c r="AP191" s="50">
        <f>IF(R191="","",IF(Y191&lt;&gt;"","Contains words or symbols that aren't part of a coordinate.",IF(NOT(OR(Z191=2,Z191=4,Z191=6)),"Couldn't find a latitude and a longitude ("&amp;Z191&amp;IF(Z191=1," number"," numbers")&amp;" found).",IF(COUNT(AA191:AF191)&lt;&gt;Z191,"Some of the numbers couldn't be read.",IF(OR(AND(Z191=4,OR(AB191&lt;0,AB191&gt;=60,AD191&lt;0,AD191&gt;=60)),AND(Z191=6,OR(AB191&lt;0,AB191&gt;=60,AC191&lt;0,AC191&gt;=60,AE191&lt;0,AE191&gt;=60,AF191&lt;0,AF191&gt;=60))),"Minutes and seconds must be between 0 and 60.",IF(OR(ABS(AN191)&gt;90,ABS(AO191)&gt;180),"Out of range: latitude must be between -90 and 90, and longitude between -180 and 180.",""))))))</f>
        <v/>
      </c>
    </row>
    <row r="192">
      <c r="B192" s="44" t="n"/>
      <c r="C192" s="44" t="n"/>
      <c r="D192" s="45">
        <f>IF(R192="","",IF(AP192&lt;&gt;"","NOT VALID GPS COORDINATES",IF(O192="NO CONNECTION","NO CONNECTION",IF(E192="","NOT FOUND",IF(OR(AM192,AND(AN192=0,AO192=0)),"CONVERTED – PLEASE CHECK","CONVERTED")))))</f>
        <v/>
      </c>
      <c r="E192" s="45">
        <f>IF(OR(O192="",O192="NO CONNECTION"),"",IFERROR(_xlfn.FILTERXML(O192,"//local/territory")&amp;" "&amp;_xlfn.FILTERXML(O192,"//local/mapcode"),IFERROR(_xlfn.FILTERXML(O192,"//international/mapcode"),"")))</f>
        <v/>
      </c>
      <c r="F192" s="46">
        <f>IF(E192="","",IFERROR(_xlfn.FILTERXML(O192,"//local/territory"),""))</f>
        <v/>
      </c>
      <c r="G192" s="46">
        <f>IF(E192="","",IFERROR(_xlfn.FILTERXML(O192,"//local/mapcode"),""))</f>
        <v/>
      </c>
      <c r="H192" s="46">
        <f>IF(E192="","",IFERROR(_xlfn.FILTERXML(O192,"//international/mapcode"),""))</f>
        <v/>
      </c>
      <c r="I192" s="46">
        <f>IF(E192="","",IFERROR(HYPERLINK("https://www.mymapcodes.com/go/?t="&amp;IF(G192&lt;&gt;"",F192,"AAA")&amp;"&amp;ma="&amp;LEFT(IF(G192&lt;&gt;"",G192,H192),FIND(".",IF(G192&lt;&gt;"",G192,H192))-1)&amp;"&amp;mb="&amp;MID(IF(G192&lt;&gt;"",G192,H192),FIND(".",IF(G192&lt;&gt;"",G192,H192))+1,99),"Open on MyMapcodes →"),""))</f>
        <v/>
      </c>
      <c r="J192" s="47">
        <f>IF(OR(R192="",AP192&lt;&gt;""),"",ROUND(AN192,6))</f>
        <v/>
      </c>
      <c r="K192" s="47">
        <f>IF(OR(R192="",AP192&lt;&gt;""),"",ROUND(AO192,6))</f>
        <v/>
      </c>
      <c r="L192" s="48">
        <f>IF(R192="","",IF(AP192&lt;&gt;"",AP192,IF(O192="NO CONNECTION","Excel couldn't reach the mapcode service. Click the REFRESH RESULTS box just above the table.",IF(E192="","The mapcode service didn't return a mapcode for this point.",IF(AM192,"Latitude and longitude seemed to be the wrong way round, so they've been swapped. Please check.",IF(AND(AN192=0,AO192=0),"0, 0 is in the sea off West Africa. Please check this is the location you meant.",IF(W192,"Longitude came first, so the order has been switched.",IF(Z192=6,"Converted from degrees, minutes and seconds.",IF(Z192=4,"Converted from degrees and decimal minutes.","")))))))))</f>
        <v/>
      </c>
      <c r="N192" s="49">
        <f>IF(J192="","",MapcodeAPI&amp;"codes/"&amp;SUBSTITUTE(J192&amp;"",MID(1/2,2,1),".")&amp;","&amp;SUBSTITUTE(K192&amp;"",MID(1/2,2,1),"."))&amp;LEFT($B$13,0)</f>
        <v/>
      </c>
      <c r="O192" s="49">
        <f>IF(N192="","",IFERROR(_xlfn.WEBSERVICE(N192),IF(MapcodeAPIBackup="","NO CONNECTION",IFERROR(_xlfn.WEBSERVICE(MapcodeAPIBackup&amp;MID(N192,LEN(MapcodeAPI)+1,999)),"NO CONNECTION"))))</f>
        <v/>
      </c>
      <c r="P192" t="inlineStr">
        <is>
          <t xml:space="preserve"> </t>
        </is>
      </c>
      <c r="R192" s="50">
        <f>IFERROR(IF(AND(TRIM(B192&amp;"")="",TRIM(C192&amp;"")=""),"",TRIM(IF(ISNUMBER(B192),SUBSTITUTE(B192&amp;"",MID(1/2,2,1),"."),B192&amp;"")&amp;IF(TRIM(C192&amp;"")="",""," | "&amp;IF(ISNUMBER(C192),SUBSTITUTE(C192&amp;"",MID(1/2,2,1),"."),C192&amp;"")))),"(error value)")</f>
        <v/>
      </c>
      <c r="S192" s="50">
        <f>IF(R192="","","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"&amp;IFERROR(IF(AND(LEN(R192)-LEN(SUBSTITUTE(R192,"/",""))=1,ISNUMBER(FIND(" ",TRIM(LEFT(R192,FIND("/",R192)-1))))),LEFT(R192,FIND("/",R192)-1),R192),R192)&amp;" ")," "," "),"﻿"," "),"​"," "),"⁠"," ")," "," ")," "," "),CHAR(9)," "),CHAR(10)," "),CHAR(13)," "),"−","-"),"–","-"),"—","-"),"LATITUDE"," "),"LONGITUDE"," "),"COORDINATES"," "),"COORDS"," "),"NORTH"," N "),"SOUTH"," S "),"EAST"," E "),"WEST"," W "),"DEGREES"," "),"DEG"," "),"GPS"," "),"LONG"," "),"LNG"," "),"LON"," "),"LAT"," ")," AND "," "),"&amp;"," ")&amp;" ")</f>
        <v/>
      </c>
      <c r="T192" s="50">
        <f>IF(S192="","",IF(LEN(S192)-LEN(SUBSTITUTE(S192,".",""))&gt;0,SUBSTITUTE(S192,","," "),IF(LEN(S192)-LEN(SUBSTITUTE(S192,",",""))=3,SUBSTITUTE(SUBSTITUTE(S192,",",";",2),",","."),IF(LEN(S192)-LEN(SUBSTITUTE(S192,",",""))=2,SUBSTITUTE(S192,",","."),SUBSTITUTE(S192,","," ")))))</f>
        <v/>
      </c>
      <c r="U192" s="50">
        <f>IF(ISNUMBER(FIND("S",T192)),-1,IF(ISNUMBER(FIND("N",T192)),1,0))</f>
        <v/>
      </c>
      <c r="V192" s="50">
        <f>IF(ISNUMBER(FIND("W",T192)),-1,IF(ISNUMBER(FIND("E",T192)),1,0))</f>
        <v/>
      </c>
      <c r="W192" s="50">
        <f>AND(MIN(IFERROR(FIND("N",T192),999),IFERROR(FIND("S",T192),999))&lt;999,MIN(IFERROR(FIND("E",T192),999),IFERROR(FIND("W",T192),999))&lt;999,MIN(IFERROR(FIND("E",T192),999),IFERROR(FIND("W",T192),999))&lt;MIN(IFERROR(FIND("N",T192),999),IFERROR(FIND("S",T192),999)))</f>
        <v/>
      </c>
      <c r="X192" s="50">
        <f>IF(T192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192,"°"," "),"º"," "),"˚"," "),"'"," "),CHAR(34)," "),"′"," "),"’"," "),"‘"," "),"″"," "),"”"," "),"“"," "),"("," "),")"," "),"["," "),"]"," "),"{"," "),"}"," "),";"," "),"|"," "),"/"," "),"\"," "),":"," "),"="," "),"*"," "),","," "),"N"," "),"S"," "),"E"," "),"W"," "),"_"," ")))</f>
        <v/>
      </c>
      <c r="Y192" s="50">
        <f>IF(X192="","",SUBSTITUTE(SUBSTITUTE(SUBSTITUTE(SUBSTITUTE(SUBSTITUTE(SUBSTITUTE(SUBSTITUTE(SUBSTITUTE(SUBSTITUTE(SUBSTITUTE(SUBSTITUTE(SUBSTITUTE(SUBSTITUTE(X192,"0",""),"1",""),"2",""),"3",""),"4",""),"5",""),"6",""),"7",""),"8",""),"9",""),".",""),"-","")," ",""))</f>
        <v/>
      </c>
      <c r="Z192" s="50">
        <f>IF(X192="",0,LEN(X192)-LEN(SUBSTITUTE(X192," ",""))+1)</f>
        <v/>
      </c>
      <c r="AA192" s="50">
        <f>IF(Z192&lt;1,"",IFERROR(VALUE(SUBSTITUTE(TRIM(MID(SUBSTITUTE(X192," ",REPT(" ",60)),1,60)),".",MID(1/2,2,1))),""))</f>
        <v/>
      </c>
      <c r="AB192" s="50">
        <f>IF(Z192&lt;2,"",IFERROR(VALUE(SUBSTITUTE(TRIM(MID(SUBSTITUTE(X192," ",REPT(" ",60)),61,60)),".",MID(1/2,2,1))),""))</f>
        <v/>
      </c>
      <c r="AC192" s="50">
        <f>IF(Z192&lt;3,"",IFERROR(VALUE(SUBSTITUTE(TRIM(MID(SUBSTITUTE(X192," ",REPT(" ",60)),121,60)),".",MID(1/2,2,1))),""))</f>
        <v/>
      </c>
      <c r="AD192" s="50">
        <f>IF(Z192&lt;4,"",IFERROR(VALUE(SUBSTITUTE(TRIM(MID(SUBSTITUTE(X192," ",REPT(" ",60)),181,60)),".",MID(1/2,2,1))),""))</f>
        <v/>
      </c>
      <c r="AE192" s="50">
        <f>IF(Z192&lt;5,"",IFERROR(VALUE(SUBSTITUTE(TRIM(MID(SUBSTITUTE(X192," ",REPT(" ",60)),241,60)),".",MID(1/2,2,1))),""))</f>
        <v/>
      </c>
      <c r="AF192" s="50">
        <f>IF(Z192&lt;6,"",IFERROR(VALUE(SUBSTITUTE(TRIM(MID(SUBSTITUTE(X192," ",REPT(" ",60)),301,60)),".",MID(1/2,2,1))),""))</f>
        <v/>
      </c>
      <c r="AG192" s="50">
        <f>IFERROR(IF(Z192=2,AA192,IF(Z192=4,IF(AA192&lt;0,-1,1)*(ABS(AA192)+AB192/60),IF(Z192=6,IF(AA192&lt;0,-1,1)*(ABS(AA192)+AB192/60+AC192/3600),""))),"")</f>
        <v/>
      </c>
      <c r="AH192" s="50">
        <f>IFERROR(IF(Z192=2,AB192,IF(Z192=4,IF(AC192&lt;0,-1,1)*(ABS(AC192)+AD192/60),IF(Z192=6,IF(AD192&lt;0,-1,1)*(ABS(AD192)+AE192/60+AF192/3600),""))),"")</f>
        <v/>
      </c>
      <c r="AI192" s="50">
        <f>IF(W192,AH192,AG192)</f>
        <v/>
      </c>
      <c r="AJ192" s="50">
        <f>IF(W192,AG192,AH192)</f>
        <v/>
      </c>
      <c r="AK192" s="50">
        <f>IFERROR(IF(U192=0,AI192,U192*ABS(AI192)),"")</f>
        <v/>
      </c>
      <c r="AL192" s="50">
        <f>IFERROR(IF(V192=0,AJ192,V192*ABS(AJ192)),"")</f>
        <v/>
      </c>
      <c r="AM192" s="50">
        <f>IFERROR(AND(U192=0,V192=0,ABS(AK192)&gt;90,ABS(AK192)&lt;=180,ABS(AL192)&lt;=90),FALSE)</f>
        <v/>
      </c>
      <c r="AN192" s="50">
        <f>IF(AM192,AL192,AK192)</f>
        <v/>
      </c>
      <c r="AO192" s="50">
        <f>IF(AM192,AK192,AL192)</f>
        <v/>
      </c>
      <c r="AP192" s="50">
        <f>IF(R192="","",IF(Y192&lt;&gt;"","Contains words or symbols that aren't part of a coordinate.",IF(NOT(OR(Z192=2,Z192=4,Z192=6)),"Couldn't find a latitude and a longitude ("&amp;Z192&amp;IF(Z192=1," number"," numbers")&amp;" found).",IF(COUNT(AA192:AF192)&lt;&gt;Z192,"Some of the numbers couldn't be read.",IF(OR(AND(Z192=4,OR(AB192&lt;0,AB192&gt;=60,AD192&lt;0,AD192&gt;=60)),AND(Z192=6,OR(AB192&lt;0,AB192&gt;=60,AC192&lt;0,AC192&gt;=60,AE192&lt;0,AE192&gt;=60,AF192&lt;0,AF192&gt;=60))),"Minutes and seconds must be between 0 and 60.",IF(OR(ABS(AN192)&gt;90,ABS(AO192)&gt;180),"Out of range: latitude must be between -90 and 90, and longitude between -180 and 180.",""))))))</f>
        <v/>
      </c>
    </row>
    <row r="193">
      <c r="B193" s="44" t="n"/>
      <c r="C193" s="44" t="n"/>
      <c r="D193" s="45">
        <f>IF(R193="","",IF(AP193&lt;&gt;"","NOT VALID GPS COORDINATES",IF(O193="NO CONNECTION","NO CONNECTION",IF(E193="","NOT FOUND",IF(OR(AM193,AND(AN193=0,AO193=0)),"CONVERTED – PLEASE CHECK","CONVERTED")))))</f>
        <v/>
      </c>
      <c r="E193" s="45">
        <f>IF(OR(O193="",O193="NO CONNECTION"),"",IFERROR(_xlfn.FILTERXML(O193,"//local/territory")&amp;" "&amp;_xlfn.FILTERXML(O193,"//local/mapcode"),IFERROR(_xlfn.FILTERXML(O193,"//international/mapcode"),"")))</f>
        <v/>
      </c>
      <c r="F193" s="46">
        <f>IF(E193="","",IFERROR(_xlfn.FILTERXML(O193,"//local/territory"),""))</f>
        <v/>
      </c>
      <c r="G193" s="46">
        <f>IF(E193="","",IFERROR(_xlfn.FILTERXML(O193,"//local/mapcode"),""))</f>
        <v/>
      </c>
      <c r="H193" s="46">
        <f>IF(E193="","",IFERROR(_xlfn.FILTERXML(O193,"//international/mapcode"),""))</f>
        <v/>
      </c>
      <c r="I193" s="46">
        <f>IF(E193="","",IFERROR(HYPERLINK("https://www.mymapcodes.com/go/?t="&amp;IF(G193&lt;&gt;"",F193,"AAA")&amp;"&amp;ma="&amp;LEFT(IF(G193&lt;&gt;"",G193,H193),FIND(".",IF(G193&lt;&gt;"",G193,H193))-1)&amp;"&amp;mb="&amp;MID(IF(G193&lt;&gt;"",G193,H193),FIND(".",IF(G193&lt;&gt;"",G193,H193))+1,99),"Open on MyMapcodes →"),""))</f>
        <v/>
      </c>
      <c r="J193" s="47">
        <f>IF(OR(R193="",AP193&lt;&gt;""),"",ROUND(AN193,6))</f>
        <v/>
      </c>
      <c r="K193" s="47">
        <f>IF(OR(R193="",AP193&lt;&gt;""),"",ROUND(AO193,6))</f>
        <v/>
      </c>
      <c r="L193" s="48">
        <f>IF(R193="","",IF(AP193&lt;&gt;"",AP193,IF(O193="NO CONNECTION","Excel couldn't reach the mapcode service. Click the REFRESH RESULTS box just above the table.",IF(E193="","The mapcode service didn't return a mapcode for this point.",IF(AM193,"Latitude and longitude seemed to be the wrong way round, so they've been swapped. Please check.",IF(AND(AN193=0,AO193=0),"0, 0 is in the sea off West Africa. Please check this is the location you meant.",IF(W193,"Longitude came first, so the order has been switched.",IF(Z193=6,"Converted from degrees, minutes and seconds.",IF(Z193=4,"Converted from degrees and decimal minutes.","")))))))))</f>
        <v/>
      </c>
      <c r="N193" s="49">
        <f>IF(J193="","",MapcodeAPI&amp;"codes/"&amp;SUBSTITUTE(J193&amp;"",MID(1/2,2,1),".")&amp;","&amp;SUBSTITUTE(K193&amp;"",MID(1/2,2,1),"."))&amp;LEFT($B$13,0)</f>
        <v/>
      </c>
      <c r="O193" s="49">
        <f>IF(N193="","",IFERROR(_xlfn.WEBSERVICE(N193),IF(MapcodeAPIBackup="","NO CONNECTION",IFERROR(_xlfn.WEBSERVICE(MapcodeAPIBackup&amp;MID(N193,LEN(MapcodeAPI)+1,999)),"NO CONNECTION"))))</f>
        <v/>
      </c>
      <c r="P193" t="inlineStr">
        <is>
          <t xml:space="preserve"> </t>
        </is>
      </c>
      <c r="R193" s="50">
        <f>IFERROR(IF(AND(TRIM(B193&amp;"")="",TRIM(C193&amp;"")=""),"",TRIM(IF(ISNUMBER(B193),SUBSTITUTE(B193&amp;"",MID(1/2,2,1),"."),B193&amp;"")&amp;IF(TRIM(C193&amp;"")="",""," | "&amp;IF(ISNUMBER(C193),SUBSTITUTE(C193&amp;"",MID(1/2,2,1),"."),C193&amp;"")))),"(error value)")</f>
        <v/>
      </c>
      <c r="S193" s="50">
        <f>IF(R193="","","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"&amp;IFERROR(IF(AND(LEN(R193)-LEN(SUBSTITUTE(R193,"/",""))=1,ISNUMBER(FIND(" ",TRIM(LEFT(R193,FIND("/",R193)-1))))),LEFT(R193,FIND("/",R193)-1),R193),R193)&amp;" ")," "," "),"﻿"," "),"​"," "),"⁠"," ")," "," ")," "," "),CHAR(9)," "),CHAR(10)," "),CHAR(13)," "),"−","-"),"–","-"),"—","-"),"LATITUDE"," "),"LONGITUDE"," "),"COORDINATES"," "),"COORDS"," "),"NORTH"," N "),"SOUTH"," S "),"EAST"," E "),"WEST"," W "),"DEGREES"," "),"DEG"," "),"GPS"," "),"LONG"," "),"LNG"," "),"LON"," "),"LAT"," ")," AND "," "),"&amp;"," ")&amp;" ")</f>
        <v/>
      </c>
      <c r="T193" s="50">
        <f>IF(S193="","",IF(LEN(S193)-LEN(SUBSTITUTE(S193,".",""))&gt;0,SUBSTITUTE(S193,","," "),IF(LEN(S193)-LEN(SUBSTITUTE(S193,",",""))=3,SUBSTITUTE(SUBSTITUTE(S193,",",";",2),",","."),IF(LEN(S193)-LEN(SUBSTITUTE(S193,",",""))=2,SUBSTITUTE(S193,",","."),SUBSTITUTE(S193,","," ")))))</f>
        <v/>
      </c>
      <c r="U193" s="50">
        <f>IF(ISNUMBER(FIND("S",T193)),-1,IF(ISNUMBER(FIND("N",T193)),1,0))</f>
        <v/>
      </c>
      <c r="V193" s="50">
        <f>IF(ISNUMBER(FIND("W",T193)),-1,IF(ISNUMBER(FIND("E",T193)),1,0))</f>
        <v/>
      </c>
      <c r="W193" s="50">
        <f>AND(MIN(IFERROR(FIND("N",T193),999),IFERROR(FIND("S",T193),999))&lt;999,MIN(IFERROR(FIND("E",T193),999),IFERROR(FIND("W",T193),999))&lt;999,MIN(IFERROR(FIND("E",T193),999),IFERROR(FIND("W",T193),999))&lt;MIN(IFERROR(FIND("N",T193),999),IFERROR(FIND("S",T193),999)))</f>
        <v/>
      </c>
      <c r="X193" s="50">
        <f>IF(T193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193,"°"," "),"º"," "),"˚"," "),"'"," "),CHAR(34)," "),"′"," "),"’"," "),"‘"," "),"″"," "),"”"," "),"“"," "),"("," "),")"," "),"["," "),"]"," "),"{"," "),"}"," "),";"," "),"|"," "),"/"," "),"\"," "),":"," "),"="," "),"*"," "),","," "),"N"," "),"S"," "),"E"," "),"W"," "),"_"," ")))</f>
        <v/>
      </c>
      <c r="Y193" s="50">
        <f>IF(X193="","",SUBSTITUTE(SUBSTITUTE(SUBSTITUTE(SUBSTITUTE(SUBSTITUTE(SUBSTITUTE(SUBSTITUTE(SUBSTITUTE(SUBSTITUTE(SUBSTITUTE(SUBSTITUTE(SUBSTITUTE(SUBSTITUTE(X193,"0",""),"1",""),"2",""),"3",""),"4",""),"5",""),"6",""),"7",""),"8",""),"9",""),".",""),"-","")," ",""))</f>
        <v/>
      </c>
      <c r="Z193" s="50">
        <f>IF(X193="",0,LEN(X193)-LEN(SUBSTITUTE(X193," ",""))+1)</f>
        <v/>
      </c>
      <c r="AA193" s="50">
        <f>IF(Z193&lt;1,"",IFERROR(VALUE(SUBSTITUTE(TRIM(MID(SUBSTITUTE(X193," ",REPT(" ",60)),1,60)),".",MID(1/2,2,1))),""))</f>
        <v/>
      </c>
      <c r="AB193" s="50">
        <f>IF(Z193&lt;2,"",IFERROR(VALUE(SUBSTITUTE(TRIM(MID(SUBSTITUTE(X193," ",REPT(" ",60)),61,60)),".",MID(1/2,2,1))),""))</f>
        <v/>
      </c>
      <c r="AC193" s="50">
        <f>IF(Z193&lt;3,"",IFERROR(VALUE(SUBSTITUTE(TRIM(MID(SUBSTITUTE(X193," ",REPT(" ",60)),121,60)),".",MID(1/2,2,1))),""))</f>
        <v/>
      </c>
      <c r="AD193" s="50">
        <f>IF(Z193&lt;4,"",IFERROR(VALUE(SUBSTITUTE(TRIM(MID(SUBSTITUTE(X193," ",REPT(" ",60)),181,60)),".",MID(1/2,2,1))),""))</f>
        <v/>
      </c>
      <c r="AE193" s="50">
        <f>IF(Z193&lt;5,"",IFERROR(VALUE(SUBSTITUTE(TRIM(MID(SUBSTITUTE(X193," ",REPT(" ",60)),241,60)),".",MID(1/2,2,1))),""))</f>
        <v/>
      </c>
      <c r="AF193" s="50">
        <f>IF(Z193&lt;6,"",IFERROR(VALUE(SUBSTITUTE(TRIM(MID(SUBSTITUTE(X193," ",REPT(" ",60)),301,60)),".",MID(1/2,2,1))),""))</f>
        <v/>
      </c>
      <c r="AG193" s="50">
        <f>IFERROR(IF(Z193=2,AA193,IF(Z193=4,IF(AA193&lt;0,-1,1)*(ABS(AA193)+AB193/60),IF(Z193=6,IF(AA193&lt;0,-1,1)*(ABS(AA193)+AB193/60+AC193/3600),""))),"")</f>
        <v/>
      </c>
      <c r="AH193" s="50">
        <f>IFERROR(IF(Z193=2,AB193,IF(Z193=4,IF(AC193&lt;0,-1,1)*(ABS(AC193)+AD193/60),IF(Z193=6,IF(AD193&lt;0,-1,1)*(ABS(AD193)+AE193/60+AF193/3600),""))),"")</f>
        <v/>
      </c>
      <c r="AI193" s="50">
        <f>IF(W193,AH193,AG193)</f>
        <v/>
      </c>
      <c r="AJ193" s="50">
        <f>IF(W193,AG193,AH193)</f>
        <v/>
      </c>
      <c r="AK193" s="50">
        <f>IFERROR(IF(U193=0,AI193,U193*ABS(AI193)),"")</f>
        <v/>
      </c>
      <c r="AL193" s="50">
        <f>IFERROR(IF(V193=0,AJ193,V193*ABS(AJ193)),"")</f>
        <v/>
      </c>
      <c r="AM193" s="50">
        <f>IFERROR(AND(U193=0,V193=0,ABS(AK193)&gt;90,ABS(AK193)&lt;=180,ABS(AL193)&lt;=90),FALSE)</f>
        <v/>
      </c>
      <c r="AN193" s="50">
        <f>IF(AM193,AL193,AK193)</f>
        <v/>
      </c>
      <c r="AO193" s="50">
        <f>IF(AM193,AK193,AL193)</f>
        <v/>
      </c>
      <c r="AP193" s="50">
        <f>IF(R193="","",IF(Y193&lt;&gt;"","Contains words or symbols that aren't part of a coordinate.",IF(NOT(OR(Z193=2,Z193=4,Z193=6)),"Couldn't find a latitude and a longitude ("&amp;Z193&amp;IF(Z193=1," number"," numbers")&amp;" found).",IF(COUNT(AA193:AF193)&lt;&gt;Z193,"Some of the numbers couldn't be read.",IF(OR(AND(Z193=4,OR(AB193&lt;0,AB193&gt;=60,AD193&lt;0,AD193&gt;=60)),AND(Z193=6,OR(AB193&lt;0,AB193&gt;=60,AC193&lt;0,AC193&gt;=60,AE193&lt;0,AE193&gt;=60,AF193&lt;0,AF193&gt;=60))),"Minutes and seconds must be between 0 and 60.",IF(OR(ABS(AN193)&gt;90,ABS(AO193)&gt;180),"Out of range: latitude must be between -90 and 90, and longitude between -180 and 180.",""))))))</f>
        <v/>
      </c>
    </row>
    <row r="194">
      <c r="B194" s="44" t="n"/>
      <c r="C194" s="44" t="n"/>
      <c r="D194" s="45">
        <f>IF(R194="","",IF(AP194&lt;&gt;"","NOT VALID GPS COORDINATES",IF(O194="NO CONNECTION","NO CONNECTION",IF(E194="","NOT FOUND",IF(OR(AM194,AND(AN194=0,AO194=0)),"CONVERTED – PLEASE CHECK","CONVERTED")))))</f>
        <v/>
      </c>
      <c r="E194" s="45">
        <f>IF(OR(O194="",O194="NO CONNECTION"),"",IFERROR(_xlfn.FILTERXML(O194,"//local/territory")&amp;" "&amp;_xlfn.FILTERXML(O194,"//local/mapcode"),IFERROR(_xlfn.FILTERXML(O194,"//international/mapcode"),"")))</f>
        <v/>
      </c>
      <c r="F194" s="46">
        <f>IF(E194="","",IFERROR(_xlfn.FILTERXML(O194,"//local/territory"),""))</f>
        <v/>
      </c>
      <c r="G194" s="46">
        <f>IF(E194="","",IFERROR(_xlfn.FILTERXML(O194,"//local/mapcode"),""))</f>
        <v/>
      </c>
      <c r="H194" s="46">
        <f>IF(E194="","",IFERROR(_xlfn.FILTERXML(O194,"//international/mapcode"),""))</f>
        <v/>
      </c>
      <c r="I194" s="46">
        <f>IF(E194="","",IFERROR(HYPERLINK("https://www.mymapcodes.com/go/?t="&amp;IF(G194&lt;&gt;"",F194,"AAA")&amp;"&amp;ma="&amp;LEFT(IF(G194&lt;&gt;"",G194,H194),FIND(".",IF(G194&lt;&gt;"",G194,H194))-1)&amp;"&amp;mb="&amp;MID(IF(G194&lt;&gt;"",G194,H194),FIND(".",IF(G194&lt;&gt;"",G194,H194))+1,99),"Open on MyMapcodes →"),""))</f>
        <v/>
      </c>
      <c r="J194" s="47">
        <f>IF(OR(R194="",AP194&lt;&gt;""),"",ROUND(AN194,6))</f>
        <v/>
      </c>
      <c r="K194" s="47">
        <f>IF(OR(R194="",AP194&lt;&gt;""),"",ROUND(AO194,6))</f>
        <v/>
      </c>
      <c r="L194" s="48">
        <f>IF(R194="","",IF(AP194&lt;&gt;"",AP194,IF(O194="NO CONNECTION","Excel couldn't reach the mapcode service. Click the REFRESH RESULTS box just above the table.",IF(E194="","The mapcode service didn't return a mapcode for this point.",IF(AM194,"Latitude and longitude seemed to be the wrong way round, so they've been swapped. Please check.",IF(AND(AN194=0,AO194=0),"0, 0 is in the sea off West Africa. Please check this is the location you meant.",IF(W194,"Longitude came first, so the order has been switched.",IF(Z194=6,"Converted from degrees, minutes and seconds.",IF(Z194=4,"Converted from degrees and decimal minutes.","")))))))))</f>
        <v/>
      </c>
      <c r="N194" s="49">
        <f>IF(J194="","",MapcodeAPI&amp;"codes/"&amp;SUBSTITUTE(J194&amp;"",MID(1/2,2,1),".")&amp;","&amp;SUBSTITUTE(K194&amp;"",MID(1/2,2,1),"."))&amp;LEFT($B$13,0)</f>
        <v/>
      </c>
      <c r="O194" s="49">
        <f>IF(N194="","",IFERROR(_xlfn.WEBSERVICE(N194),IF(MapcodeAPIBackup="","NO CONNECTION",IFERROR(_xlfn.WEBSERVICE(MapcodeAPIBackup&amp;MID(N194,LEN(MapcodeAPI)+1,999)),"NO CONNECTION"))))</f>
        <v/>
      </c>
      <c r="P194" t="inlineStr">
        <is>
          <t xml:space="preserve"> </t>
        </is>
      </c>
      <c r="R194" s="50">
        <f>IFERROR(IF(AND(TRIM(B194&amp;"")="",TRIM(C194&amp;"")=""),"",TRIM(IF(ISNUMBER(B194),SUBSTITUTE(B194&amp;"",MID(1/2,2,1),"."),B194&amp;"")&amp;IF(TRIM(C194&amp;"")="",""," | "&amp;IF(ISNUMBER(C194),SUBSTITUTE(C194&amp;"",MID(1/2,2,1),"."),C194&amp;"")))),"(error value)")</f>
        <v/>
      </c>
      <c r="S194" s="50">
        <f>IF(R194="","","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"&amp;IFERROR(IF(AND(LEN(R194)-LEN(SUBSTITUTE(R194,"/",""))=1,ISNUMBER(FIND(" ",TRIM(LEFT(R194,FIND("/",R194)-1))))),LEFT(R194,FIND("/",R194)-1),R194),R194)&amp;" ")," "," "),"﻿"," "),"​"," "),"⁠"," ")," "," ")," "," "),CHAR(9)," "),CHAR(10)," "),CHAR(13)," "),"−","-"),"–","-"),"—","-"),"LATITUDE"," "),"LONGITUDE"," "),"COORDINATES"," "),"COORDS"," "),"NORTH"," N "),"SOUTH"," S "),"EAST"," E "),"WEST"," W "),"DEGREES"," "),"DEG"," "),"GPS"," "),"LONG"," "),"LNG"," "),"LON"," "),"LAT"," ")," AND "," "),"&amp;"," ")&amp;" ")</f>
        <v/>
      </c>
      <c r="T194" s="50">
        <f>IF(S194="","",IF(LEN(S194)-LEN(SUBSTITUTE(S194,".",""))&gt;0,SUBSTITUTE(S194,","," "),IF(LEN(S194)-LEN(SUBSTITUTE(S194,",",""))=3,SUBSTITUTE(SUBSTITUTE(S194,",",";",2),",","."),IF(LEN(S194)-LEN(SUBSTITUTE(S194,",",""))=2,SUBSTITUTE(S194,",","."),SUBSTITUTE(S194,","," ")))))</f>
        <v/>
      </c>
      <c r="U194" s="50">
        <f>IF(ISNUMBER(FIND("S",T194)),-1,IF(ISNUMBER(FIND("N",T194)),1,0))</f>
        <v/>
      </c>
      <c r="V194" s="50">
        <f>IF(ISNUMBER(FIND("W",T194)),-1,IF(ISNUMBER(FIND("E",T194)),1,0))</f>
        <v/>
      </c>
      <c r="W194" s="50">
        <f>AND(MIN(IFERROR(FIND("N",T194),999),IFERROR(FIND("S",T194),999))&lt;999,MIN(IFERROR(FIND("E",T194),999),IFERROR(FIND("W",T194),999))&lt;999,MIN(IFERROR(FIND("E",T194),999),IFERROR(FIND("W",T194),999))&lt;MIN(IFERROR(FIND("N",T194),999),IFERROR(FIND("S",T194),999)))</f>
        <v/>
      </c>
      <c r="X194" s="50">
        <f>IF(T194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194,"°"," "),"º"," "),"˚"," "),"'"," "),CHAR(34)," "),"′"," "),"’"," "),"‘"," "),"″"," "),"”"," "),"“"," "),"("," "),")"," "),"["," "),"]"," "),"{"," "),"}"," "),";"," "),"|"," "),"/"," "),"\"," "),":"," "),"="," "),"*"," "),","," "),"N"," "),"S"," "),"E"," "),"W"," "),"_"," ")))</f>
        <v/>
      </c>
      <c r="Y194" s="50">
        <f>IF(X194="","",SUBSTITUTE(SUBSTITUTE(SUBSTITUTE(SUBSTITUTE(SUBSTITUTE(SUBSTITUTE(SUBSTITUTE(SUBSTITUTE(SUBSTITUTE(SUBSTITUTE(SUBSTITUTE(SUBSTITUTE(SUBSTITUTE(X194,"0",""),"1",""),"2",""),"3",""),"4",""),"5",""),"6",""),"7",""),"8",""),"9",""),".",""),"-","")," ",""))</f>
        <v/>
      </c>
      <c r="Z194" s="50">
        <f>IF(X194="",0,LEN(X194)-LEN(SUBSTITUTE(X194," ",""))+1)</f>
        <v/>
      </c>
      <c r="AA194" s="50">
        <f>IF(Z194&lt;1,"",IFERROR(VALUE(SUBSTITUTE(TRIM(MID(SUBSTITUTE(X194," ",REPT(" ",60)),1,60)),".",MID(1/2,2,1))),""))</f>
        <v/>
      </c>
      <c r="AB194" s="50">
        <f>IF(Z194&lt;2,"",IFERROR(VALUE(SUBSTITUTE(TRIM(MID(SUBSTITUTE(X194," ",REPT(" ",60)),61,60)),".",MID(1/2,2,1))),""))</f>
        <v/>
      </c>
      <c r="AC194" s="50">
        <f>IF(Z194&lt;3,"",IFERROR(VALUE(SUBSTITUTE(TRIM(MID(SUBSTITUTE(X194," ",REPT(" ",60)),121,60)),".",MID(1/2,2,1))),""))</f>
        <v/>
      </c>
      <c r="AD194" s="50">
        <f>IF(Z194&lt;4,"",IFERROR(VALUE(SUBSTITUTE(TRIM(MID(SUBSTITUTE(X194," ",REPT(" ",60)),181,60)),".",MID(1/2,2,1))),""))</f>
        <v/>
      </c>
      <c r="AE194" s="50">
        <f>IF(Z194&lt;5,"",IFERROR(VALUE(SUBSTITUTE(TRIM(MID(SUBSTITUTE(X194," ",REPT(" ",60)),241,60)),".",MID(1/2,2,1))),""))</f>
        <v/>
      </c>
      <c r="AF194" s="50">
        <f>IF(Z194&lt;6,"",IFERROR(VALUE(SUBSTITUTE(TRIM(MID(SUBSTITUTE(X194," ",REPT(" ",60)),301,60)),".",MID(1/2,2,1))),""))</f>
        <v/>
      </c>
      <c r="AG194" s="50">
        <f>IFERROR(IF(Z194=2,AA194,IF(Z194=4,IF(AA194&lt;0,-1,1)*(ABS(AA194)+AB194/60),IF(Z194=6,IF(AA194&lt;0,-1,1)*(ABS(AA194)+AB194/60+AC194/3600),""))),"")</f>
        <v/>
      </c>
      <c r="AH194" s="50">
        <f>IFERROR(IF(Z194=2,AB194,IF(Z194=4,IF(AC194&lt;0,-1,1)*(ABS(AC194)+AD194/60),IF(Z194=6,IF(AD194&lt;0,-1,1)*(ABS(AD194)+AE194/60+AF194/3600),""))),"")</f>
        <v/>
      </c>
      <c r="AI194" s="50">
        <f>IF(W194,AH194,AG194)</f>
        <v/>
      </c>
      <c r="AJ194" s="50">
        <f>IF(W194,AG194,AH194)</f>
        <v/>
      </c>
      <c r="AK194" s="50">
        <f>IFERROR(IF(U194=0,AI194,U194*ABS(AI194)),"")</f>
        <v/>
      </c>
      <c r="AL194" s="50">
        <f>IFERROR(IF(V194=0,AJ194,V194*ABS(AJ194)),"")</f>
        <v/>
      </c>
      <c r="AM194" s="50">
        <f>IFERROR(AND(U194=0,V194=0,ABS(AK194)&gt;90,ABS(AK194)&lt;=180,ABS(AL194)&lt;=90),FALSE)</f>
        <v/>
      </c>
      <c r="AN194" s="50">
        <f>IF(AM194,AL194,AK194)</f>
        <v/>
      </c>
      <c r="AO194" s="50">
        <f>IF(AM194,AK194,AL194)</f>
        <v/>
      </c>
      <c r="AP194" s="50">
        <f>IF(R194="","",IF(Y194&lt;&gt;"","Contains words or symbols that aren't part of a coordinate.",IF(NOT(OR(Z194=2,Z194=4,Z194=6)),"Couldn't find a latitude and a longitude ("&amp;Z194&amp;IF(Z194=1," number"," numbers")&amp;" found).",IF(COUNT(AA194:AF194)&lt;&gt;Z194,"Some of the numbers couldn't be read.",IF(OR(AND(Z194=4,OR(AB194&lt;0,AB194&gt;=60,AD194&lt;0,AD194&gt;=60)),AND(Z194=6,OR(AB194&lt;0,AB194&gt;=60,AC194&lt;0,AC194&gt;=60,AE194&lt;0,AE194&gt;=60,AF194&lt;0,AF194&gt;=60))),"Minutes and seconds must be between 0 and 60.",IF(OR(ABS(AN194)&gt;90,ABS(AO194)&gt;180),"Out of range: latitude must be between -90 and 90, and longitude between -180 and 180.",""))))))</f>
        <v/>
      </c>
    </row>
    <row r="195">
      <c r="B195" s="44" t="n"/>
      <c r="C195" s="44" t="n"/>
      <c r="D195" s="45">
        <f>IF(R195="","",IF(AP195&lt;&gt;"","NOT VALID GPS COORDINATES",IF(O195="NO CONNECTION","NO CONNECTION",IF(E195="","NOT FOUND",IF(OR(AM195,AND(AN195=0,AO195=0)),"CONVERTED – PLEASE CHECK","CONVERTED")))))</f>
        <v/>
      </c>
      <c r="E195" s="45">
        <f>IF(OR(O195="",O195="NO CONNECTION"),"",IFERROR(_xlfn.FILTERXML(O195,"//local/territory")&amp;" "&amp;_xlfn.FILTERXML(O195,"//local/mapcode"),IFERROR(_xlfn.FILTERXML(O195,"//international/mapcode"),"")))</f>
        <v/>
      </c>
      <c r="F195" s="46">
        <f>IF(E195="","",IFERROR(_xlfn.FILTERXML(O195,"//local/territory"),""))</f>
        <v/>
      </c>
      <c r="G195" s="46">
        <f>IF(E195="","",IFERROR(_xlfn.FILTERXML(O195,"//local/mapcode"),""))</f>
        <v/>
      </c>
      <c r="H195" s="46">
        <f>IF(E195="","",IFERROR(_xlfn.FILTERXML(O195,"//international/mapcode"),""))</f>
        <v/>
      </c>
      <c r="I195" s="46">
        <f>IF(E195="","",IFERROR(HYPERLINK("https://www.mymapcodes.com/go/?t="&amp;IF(G195&lt;&gt;"",F195,"AAA")&amp;"&amp;ma="&amp;LEFT(IF(G195&lt;&gt;"",G195,H195),FIND(".",IF(G195&lt;&gt;"",G195,H195))-1)&amp;"&amp;mb="&amp;MID(IF(G195&lt;&gt;"",G195,H195),FIND(".",IF(G195&lt;&gt;"",G195,H195))+1,99),"Open on MyMapcodes →"),""))</f>
        <v/>
      </c>
      <c r="J195" s="47">
        <f>IF(OR(R195="",AP195&lt;&gt;""),"",ROUND(AN195,6))</f>
        <v/>
      </c>
      <c r="K195" s="47">
        <f>IF(OR(R195="",AP195&lt;&gt;""),"",ROUND(AO195,6))</f>
        <v/>
      </c>
      <c r="L195" s="48">
        <f>IF(R195="","",IF(AP195&lt;&gt;"",AP195,IF(O195="NO CONNECTION","Excel couldn't reach the mapcode service. Click the REFRESH RESULTS box just above the table.",IF(E195="","The mapcode service didn't return a mapcode for this point.",IF(AM195,"Latitude and longitude seemed to be the wrong way round, so they've been swapped. Please check.",IF(AND(AN195=0,AO195=0),"0, 0 is in the sea off West Africa. Please check this is the location you meant.",IF(W195,"Longitude came first, so the order has been switched.",IF(Z195=6,"Converted from degrees, minutes and seconds.",IF(Z195=4,"Converted from degrees and decimal minutes.","")))))))))</f>
        <v/>
      </c>
      <c r="N195" s="49">
        <f>IF(J195="","",MapcodeAPI&amp;"codes/"&amp;SUBSTITUTE(J195&amp;"",MID(1/2,2,1),".")&amp;","&amp;SUBSTITUTE(K195&amp;"",MID(1/2,2,1),"."))&amp;LEFT($B$13,0)</f>
        <v/>
      </c>
      <c r="O195" s="49">
        <f>IF(N195="","",IFERROR(_xlfn.WEBSERVICE(N195),IF(MapcodeAPIBackup="","NO CONNECTION",IFERROR(_xlfn.WEBSERVICE(MapcodeAPIBackup&amp;MID(N195,LEN(MapcodeAPI)+1,999)),"NO CONNECTION"))))</f>
        <v/>
      </c>
      <c r="P195" t="inlineStr">
        <is>
          <t xml:space="preserve"> </t>
        </is>
      </c>
      <c r="R195" s="50">
        <f>IFERROR(IF(AND(TRIM(B195&amp;"")="",TRIM(C195&amp;"")=""),"",TRIM(IF(ISNUMBER(B195),SUBSTITUTE(B195&amp;"",MID(1/2,2,1),"."),B195&amp;"")&amp;IF(TRIM(C195&amp;"")="",""," | "&amp;IF(ISNUMBER(C195),SUBSTITUTE(C195&amp;"",MID(1/2,2,1),"."),C195&amp;"")))),"(error value)")</f>
        <v/>
      </c>
      <c r="S195" s="50">
        <f>IF(R195="","","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"&amp;IFERROR(IF(AND(LEN(R195)-LEN(SUBSTITUTE(R195,"/",""))=1,ISNUMBER(FIND(" ",TRIM(LEFT(R195,FIND("/",R195)-1))))),LEFT(R195,FIND("/",R195)-1),R195),R195)&amp;" ")," "," "),"﻿"," "),"​"," "),"⁠"," ")," "," ")," "," "),CHAR(9)," "),CHAR(10)," "),CHAR(13)," "),"−","-"),"–","-"),"—","-"),"LATITUDE"," "),"LONGITUDE"," "),"COORDINATES"," "),"COORDS"," "),"NORTH"," N "),"SOUTH"," S "),"EAST"," E "),"WEST"," W "),"DEGREES"," "),"DEG"," "),"GPS"," "),"LONG"," "),"LNG"," "),"LON"," "),"LAT"," ")," AND "," "),"&amp;"," ")&amp;" ")</f>
        <v/>
      </c>
      <c r="T195" s="50">
        <f>IF(S195="","",IF(LEN(S195)-LEN(SUBSTITUTE(S195,".",""))&gt;0,SUBSTITUTE(S195,","," "),IF(LEN(S195)-LEN(SUBSTITUTE(S195,",",""))=3,SUBSTITUTE(SUBSTITUTE(S195,",",";",2),",","."),IF(LEN(S195)-LEN(SUBSTITUTE(S195,",",""))=2,SUBSTITUTE(S195,",","."),SUBSTITUTE(S195,","," ")))))</f>
        <v/>
      </c>
      <c r="U195" s="50">
        <f>IF(ISNUMBER(FIND("S",T195)),-1,IF(ISNUMBER(FIND("N",T195)),1,0))</f>
        <v/>
      </c>
      <c r="V195" s="50">
        <f>IF(ISNUMBER(FIND("W",T195)),-1,IF(ISNUMBER(FIND("E",T195)),1,0))</f>
        <v/>
      </c>
      <c r="W195" s="50">
        <f>AND(MIN(IFERROR(FIND("N",T195),999),IFERROR(FIND("S",T195),999))&lt;999,MIN(IFERROR(FIND("E",T195),999),IFERROR(FIND("W",T195),999))&lt;999,MIN(IFERROR(FIND("E",T195),999),IFERROR(FIND("W",T195),999))&lt;MIN(IFERROR(FIND("N",T195),999),IFERROR(FIND("S",T195),999)))</f>
        <v/>
      </c>
      <c r="X195" s="50">
        <f>IF(T195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195,"°"," "),"º"," "),"˚"," "),"'"," "),CHAR(34)," "),"′"," "),"’"," "),"‘"," "),"″"," "),"”"," "),"“"," "),"("," "),")"," "),"["," "),"]"," "),"{"," "),"}"," "),";"," "),"|"," "),"/"," "),"\"," "),":"," "),"="," "),"*"," "),","," "),"N"," "),"S"," "),"E"," "),"W"," "),"_"," ")))</f>
        <v/>
      </c>
      <c r="Y195" s="50">
        <f>IF(X195="","",SUBSTITUTE(SUBSTITUTE(SUBSTITUTE(SUBSTITUTE(SUBSTITUTE(SUBSTITUTE(SUBSTITUTE(SUBSTITUTE(SUBSTITUTE(SUBSTITUTE(SUBSTITUTE(SUBSTITUTE(SUBSTITUTE(X195,"0",""),"1",""),"2",""),"3",""),"4",""),"5",""),"6",""),"7",""),"8",""),"9",""),".",""),"-","")," ",""))</f>
        <v/>
      </c>
      <c r="Z195" s="50">
        <f>IF(X195="",0,LEN(X195)-LEN(SUBSTITUTE(X195," ",""))+1)</f>
        <v/>
      </c>
      <c r="AA195" s="50">
        <f>IF(Z195&lt;1,"",IFERROR(VALUE(SUBSTITUTE(TRIM(MID(SUBSTITUTE(X195," ",REPT(" ",60)),1,60)),".",MID(1/2,2,1))),""))</f>
        <v/>
      </c>
      <c r="AB195" s="50">
        <f>IF(Z195&lt;2,"",IFERROR(VALUE(SUBSTITUTE(TRIM(MID(SUBSTITUTE(X195," ",REPT(" ",60)),61,60)),".",MID(1/2,2,1))),""))</f>
        <v/>
      </c>
      <c r="AC195" s="50">
        <f>IF(Z195&lt;3,"",IFERROR(VALUE(SUBSTITUTE(TRIM(MID(SUBSTITUTE(X195," ",REPT(" ",60)),121,60)),".",MID(1/2,2,1))),""))</f>
        <v/>
      </c>
      <c r="AD195" s="50">
        <f>IF(Z195&lt;4,"",IFERROR(VALUE(SUBSTITUTE(TRIM(MID(SUBSTITUTE(X195," ",REPT(" ",60)),181,60)),".",MID(1/2,2,1))),""))</f>
        <v/>
      </c>
      <c r="AE195" s="50">
        <f>IF(Z195&lt;5,"",IFERROR(VALUE(SUBSTITUTE(TRIM(MID(SUBSTITUTE(X195," ",REPT(" ",60)),241,60)),".",MID(1/2,2,1))),""))</f>
        <v/>
      </c>
      <c r="AF195" s="50">
        <f>IF(Z195&lt;6,"",IFERROR(VALUE(SUBSTITUTE(TRIM(MID(SUBSTITUTE(X195," ",REPT(" ",60)),301,60)),".",MID(1/2,2,1))),""))</f>
        <v/>
      </c>
      <c r="AG195" s="50">
        <f>IFERROR(IF(Z195=2,AA195,IF(Z195=4,IF(AA195&lt;0,-1,1)*(ABS(AA195)+AB195/60),IF(Z195=6,IF(AA195&lt;0,-1,1)*(ABS(AA195)+AB195/60+AC195/3600),""))),"")</f>
        <v/>
      </c>
      <c r="AH195" s="50">
        <f>IFERROR(IF(Z195=2,AB195,IF(Z195=4,IF(AC195&lt;0,-1,1)*(ABS(AC195)+AD195/60),IF(Z195=6,IF(AD195&lt;0,-1,1)*(ABS(AD195)+AE195/60+AF195/3600),""))),"")</f>
        <v/>
      </c>
      <c r="AI195" s="50">
        <f>IF(W195,AH195,AG195)</f>
        <v/>
      </c>
      <c r="AJ195" s="50">
        <f>IF(W195,AG195,AH195)</f>
        <v/>
      </c>
      <c r="AK195" s="50">
        <f>IFERROR(IF(U195=0,AI195,U195*ABS(AI195)),"")</f>
        <v/>
      </c>
      <c r="AL195" s="50">
        <f>IFERROR(IF(V195=0,AJ195,V195*ABS(AJ195)),"")</f>
        <v/>
      </c>
      <c r="AM195" s="50">
        <f>IFERROR(AND(U195=0,V195=0,ABS(AK195)&gt;90,ABS(AK195)&lt;=180,ABS(AL195)&lt;=90),FALSE)</f>
        <v/>
      </c>
      <c r="AN195" s="50">
        <f>IF(AM195,AL195,AK195)</f>
        <v/>
      </c>
      <c r="AO195" s="50">
        <f>IF(AM195,AK195,AL195)</f>
        <v/>
      </c>
      <c r="AP195" s="50">
        <f>IF(R195="","",IF(Y195&lt;&gt;"","Contains words or symbols that aren't part of a coordinate.",IF(NOT(OR(Z195=2,Z195=4,Z195=6)),"Couldn't find a latitude and a longitude ("&amp;Z195&amp;IF(Z195=1," number"," numbers")&amp;" found).",IF(COUNT(AA195:AF195)&lt;&gt;Z195,"Some of the numbers couldn't be read.",IF(OR(AND(Z195=4,OR(AB195&lt;0,AB195&gt;=60,AD195&lt;0,AD195&gt;=60)),AND(Z195=6,OR(AB195&lt;0,AB195&gt;=60,AC195&lt;0,AC195&gt;=60,AE195&lt;0,AE195&gt;=60,AF195&lt;0,AF195&gt;=60))),"Minutes and seconds must be between 0 and 60.",IF(OR(ABS(AN195)&gt;90,ABS(AO195)&gt;180),"Out of range: latitude must be between -90 and 90, and longitude between -180 and 180.",""))))))</f>
        <v/>
      </c>
    </row>
    <row r="196">
      <c r="B196" s="44" t="n"/>
      <c r="C196" s="44" t="n"/>
      <c r="D196" s="45">
        <f>IF(R196="","",IF(AP196&lt;&gt;"","NOT VALID GPS COORDINATES",IF(O196="NO CONNECTION","NO CONNECTION",IF(E196="","NOT FOUND",IF(OR(AM196,AND(AN196=0,AO196=0)),"CONVERTED – PLEASE CHECK","CONVERTED")))))</f>
        <v/>
      </c>
      <c r="E196" s="45">
        <f>IF(OR(O196="",O196="NO CONNECTION"),"",IFERROR(_xlfn.FILTERXML(O196,"//local/territory")&amp;" "&amp;_xlfn.FILTERXML(O196,"//local/mapcode"),IFERROR(_xlfn.FILTERXML(O196,"//international/mapcode"),"")))</f>
        <v/>
      </c>
      <c r="F196" s="46">
        <f>IF(E196="","",IFERROR(_xlfn.FILTERXML(O196,"//local/territory"),""))</f>
        <v/>
      </c>
      <c r="G196" s="46">
        <f>IF(E196="","",IFERROR(_xlfn.FILTERXML(O196,"//local/mapcode"),""))</f>
        <v/>
      </c>
      <c r="H196" s="46">
        <f>IF(E196="","",IFERROR(_xlfn.FILTERXML(O196,"//international/mapcode"),""))</f>
        <v/>
      </c>
      <c r="I196" s="46">
        <f>IF(E196="","",IFERROR(HYPERLINK("https://www.mymapcodes.com/go/?t="&amp;IF(G196&lt;&gt;"",F196,"AAA")&amp;"&amp;ma="&amp;LEFT(IF(G196&lt;&gt;"",G196,H196),FIND(".",IF(G196&lt;&gt;"",G196,H196))-1)&amp;"&amp;mb="&amp;MID(IF(G196&lt;&gt;"",G196,H196),FIND(".",IF(G196&lt;&gt;"",G196,H196))+1,99),"Open on MyMapcodes →"),""))</f>
        <v/>
      </c>
      <c r="J196" s="47">
        <f>IF(OR(R196="",AP196&lt;&gt;""),"",ROUND(AN196,6))</f>
        <v/>
      </c>
      <c r="K196" s="47">
        <f>IF(OR(R196="",AP196&lt;&gt;""),"",ROUND(AO196,6))</f>
        <v/>
      </c>
      <c r="L196" s="48">
        <f>IF(R196="","",IF(AP196&lt;&gt;"",AP196,IF(O196="NO CONNECTION","Excel couldn't reach the mapcode service. Click the REFRESH RESULTS box just above the table.",IF(E196="","The mapcode service didn't return a mapcode for this point.",IF(AM196,"Latitude and longitude seemed to be the wrong way round, so they've been swapped. Please check.",IF(AND(AN196=0,AO196=0),"0, 0 is in the sea off West Africa. Please check this is the location you meant.",IF(W196,"Longitude came first, so the order has been switched.",IF(Z196=6,"Converted from degrees, minutes and seconds.",IF(Z196=4,"Converted from degrees and decimal minutes.","")))))))))</f>
        <v/>
      </c>
      <c r="N196" s="49">
        <f>IF(J196="","",MapcodeAPI&amp;"codes/"&amp;SUBSTITUTE(J196&amp;"",MID(1/2,2,1),".")&amp;","&amp;SUBSTITUTE(K196&amp;"",MID(1/2,2,1),"."))&amp;LEFT($B$13,0)</f>
        <v/>
      </c>
      <c r="O196" s="49">
        <f>IF(N196="","",IFERROR(_xlfn.WEBSERVICE(N196),IF(MapcodeAPIBackup="","NO CONNECTION",IFERROR(_xlfn.WEBSERVICE(MapcodeAPIBackup&amp;MID(N196,LEN(MapcodeAPI)+1,999)),"NO CONNECTION"))))</f>
        <v/>
      </c>
      <c r="P196" t="inlineStr">
        <is>
          <t xml:space="preserve"> </t>
        </is>
      </c>
      <c r="R196" s="50">
        <f>IFERROR(IF(AND(TRIM(B196&amp;"")="",TRIM(C196&amp;"")=""),"",TRIM(IF(ISNUMBER(B196),SUBSTITUTE(B196&amp;"",MID(1/2,2,1),"."),B196&amp;"")&amp;IF(TRIM(C196&amp;"")="",""," | "&amp;IF(ISNUMBER(C196),SUBSTITUTE(C196&amp;"",MID(1/2,2,1),"."),C196&amp;"")))),"(error value)")</f>
        <v/>
      </c>
      <c r="S196" s="50">
        <f>IF(R196="","","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"&amp;IFERROR(IF(AND(LEN(R196)-LEN(SUBSTITUTE(R196,"/",""))=1,ISNUMBER(FIND(" ",TRIM(LEFT(R196,FIND("/",R196)-1))))),LEFT(R196,FIND("/",R196)-1),R196),R196)&amp;" ")," "," "),"﻿"," "),"​"," "),"⁠"," ")," "," ")," "," "),CHAR(9)," "),CHAR(10)," "),CHAR(13)," "),"−","-"),"–","-"),"—","-"),"LATITUDE"," "),"LONGITUDE"," "),"COORDINATES"," "),"COORDS"," "),"NORTH"," N "),"SOUTH"," S "),"EAST"," E "),"WEST"," W "),"DEGREES"," "),"DEG"," "),"GPS"," "),"LONG"," "),"LNG"," "),"LON"," "),"LAT"," ")," AND "," "),"&amp;"," ")&amp;" ")</f>
        <v/>
      </c>
      <c r="T196" s="50">
        <f>IF(S196="","",IF(LEN(S196)-LEN(SUBSTITUTE(S196,".",""))&gt;0,SUBSTITUTE(S196,","," "),IF(LEN(S196)-LEN(SUBSTITUTE(S196,",",""))=3,SUBSTITUTE(SUBSTITUTE(S196,",",";",2),",","."),IF(LEN(S196)-LEN(SUBSTITUTE(S196,",",""))=2,SUBSTITUTE(S196,",","."),SUBSTITUTE(S196,","," ")))))</f>
        <v/>
      </c>
      <c r="U196" s="50">
        <f>IF(ISNUMBER(FIND("S",T196)),-1,IF(ISNUMBER(FIND("N",T196)),1,0))</f>
        <v/>
      </c>
      <c r="V196" s="50">
        <f>IF(ISNUMBER(FIND("W",T196)),-1,IF(ISNUMBER(FIND("E",T196)),1,0))</f>
        <v/>
      </c>
      <c r="W196" s="50">
        <f>AND(MIN(IFERROR(FIND("N",T196),999),IFERROR(FIND("S",T196),999))&lt;999,MIN(IFERROR(FIND("E",T196),999),IFERROR(FIND("W",T196),999))&lt;999,MIN(IFERROR(FIND("E",T196),999),IFERROR(FIND("W",T196),999))&lt;MIN(IFERROR(FIND("N",T196),999),IFERROR(FIND("S",T196),999)))</f>
        <v/>
      </c>
      <c r="X196" s="50">
        <f>IF(T196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196,"°"," "),"º"," "),"˚"," "),"'"," "),CHAR(34)," "),"′"," "),"’"," "),"‘"," "),"″"," "),"”"," "),"“"," "),"("," "),")"," "),"["," "),"]"," "),"{"," "),"}"," "),";"," "),"|"," "),"/"," "),"\"," "),":"," "),"="," "),"*"," "),","," "),"N"," "),"S"," "),"E"," "),"W"," "),"_"," ")))</f>
        <v/>
      </c>
      <c r="Y196" s="50">
        <f>IF(X196="","",SUBSTITUTE(SUBSTITUTE(SUBSTITUTE(SUBSTITUTE(SUBSTITUTE(SUBSTITUTE(SUBSTITUTE(SUBSTITUTE(SUBSTITUTE(SUBSTITUTE(SUBSTITUTE(SUBSTITUTE(SUBSTITUTE(X196,"0",""),"1",""),"2",""),"3",""),"4",""),"5",""),"6",""),"7",""),"8",""),"9",""),".",""),"-","")," ",""))</f>
        <v/>
      </c>
      <c r="Z196" s="50">
        <f>IF(X196="",0,LEN(X196)-LEN(SUBSTITUTE(X196," ",""))+1)</f>
        <v/>
      </c>
      <c r="AA196" s="50">
        <f>IF(Z196&lt;1,"",IFERROR(VALUE(SUBSTITUTE(TRIM(MID(SUBSTITUTE(X196," ",REPT(" ",60)),1,60)),".",MID(1/2,2,1))),""))</f>
        <v/>
      </c>
      <c r="AB196" s="50">
        <f>IF(Z196&lt;2,"",IFERROR(VALUE(SUBSTITUTE(TRIM(MID(SUBSTITUTE(X196," ",REPT(" ",60)),61,60)),".",MID(1/2,2,1))),""))</f>
        <v/>
      </c>
      <c r="AC196" s="50">
        <f>IF(Z196&lt;3,"",IFERROR(VALUE(SUBSTITUTE(TRIM(MID(SUBSTITUTE(X196," ",REPT(" ",60)),121,60)),".",MID(1/2,2,1))),""))</f>
        <v/>
      </c>
      <c r="AD196" s="50">
        <f>IF(Z196&lt;4,"",IFERROR(VALUE(SUBSTITUTE(TRIM(MID(SUBSTITUTE(X196," ",REPT(" ",60)),181,60)),".",MID(1/2,2,1))),""))</f>
        <v/>
      </c>
      <c r="AE196" s="50">
        <f>IF(Z196&lt;5,"",IFERROR(VALUE(SUBSTITUTE(TRIM(MID(SUBSTITUTE(X196," ",REPT(" ",60)),241,60)),".",MID(1/2,2,1))),""))</f>
        <v/>
      </c>
      <c r="AF196" s="50">
        <f>IF(Z196&lt;6,"",IFERROR(VALUE(SUBSTITUTE(TRIM(MID(SUBSTITUTE(X196," ",REPT(" ",60)),301,60)),".",MID(1/2,2,1))),""))</f>
        <v/>
      </c>
      <c r="AG196" s="50">
        <f>IFERROR(IF(Z196=2,AA196,IF(Z196=4,IF(AA196&lt;0,-1,1)*(ABS(AA196)+AB196/60),IF(Z196=6,IF(AA196&lt;0,-1,1)*(ABS(AA196)+AB196/60+AC196/3600),""))),"")</f>
        <v/>
      </c>
      <c r="AH196" s="50">
        <f>IFERROR(IF(Z196=2,AB196,IF(Z196=4,IF(AC196&lt;0,-1,1)*(ABS(AC196)+AD196/60),IF(Z196=6,IF(AD196&lt;0,-1,1)*(ABS(AD196)+AE196/60+AF196/3600),""))),"")</f>
        <v/>
      </c>
      <c r="AI196" s="50">
        <f>IF(W196,AH196,AG196)</f>
        <v/>
      </c>
      <c r="AJ196" s="50">
        <f>IF(W196,AG196,AH196)</f>
        <v/>
      </c>
      <c r="AK196" s="50">
        <f>IFERROR(IF(U196=0,AI196,U196*ABS(AI196)),"")</f>
        <v/>
      </c>
      <c r="AL196" s="50">
        <f>IFERROR(IF(V196=0,AJ196,V196*ABS(AJ196)),"")</f>
        <v/>
      </c>
      <c r="AM196" s="50">
        <f>IFERROR(AND(U196=0,V196=0,ABS(AK196)&gt;90,ABS(AK196)&lt;=180,ABS(AL196)&lt;=90),FALSE)</f>
        <v/>
      </c>
      <c r="AN196" s="50">
        <f>IF(AM196,AL196,AK196)</f>
        <v/>
      </c>
      <c r="AO196" s="50">
        <f>IF(AM196,AK196,AL196)</f>
        <v/>
      </c>
      <c r="AP196" s="50">
        <f>IF(R196="","",IF(Y196&lt;&gt;"","Contains words or symbols that aren't part of a coordinate.",IF(NOT(OR(Z196=2,Z196=4,Z196=6)),"Couldn't find a latitude and a longitude ("&amp;Z196&amp;IF(Z196=1," number"," numbers")&amp;" found).",IF(COUNT(AA196:AF196)&lt;&gt;Z196,"Some of the numbers couldn't be read.",IF(OR(AND(Z196=4,OR(AB196&lt;0,AB196&gt;=60,AD196&lt;0,AD196&gt;=60)),AND(Z196=6,OR(AB196&lt;0,AB196&gt;=60,AC196&lt;0,AC196&gt;=60,AE196&lt;0,AE196&gt;=60,AF196&lt;0,AF196&gt;=60))),"Minutes and seconds must be between 0 and 60.",IF(OR(ABS(AN196)&gt;90,ABS(AO196)&gt;180),"Out of range: latitude must be between -90 and 90, and longitude between -180 and 180.",""))))))</f>
        <v/>
      </c>
    </row>
    <row r="197">
      <c r="B197" s="44" t="n"/>
      <c r="C197" s="44" t="n"/>
      <c r="D197" s="45">
        <f>IF(R197="","",IF(AP197&lt;&gt;"","NOT VALID GPS COORDINATES",IF(O197="NO CONNECTION","NO CONNECTION",IF(E197="","NOT FOUND",IF(OR(AM197,AND(AN197=0,AO197=0)),"CONVERTED – PLEASE CHECK","CONVERTED")))))</f>
        <v/>
      </c>
      <c r="E197" s="45">
        <f>IF(OR(O197="",O197="NO CONNECTION"),"",IFERROR(_xlfn.FILTERXML(O197,"//local/territory")&amp;" "&amp;_xlfn.FILTERXML(O197,"//local/mapcode"),IFERROR(_xlfn.FILTERXML(O197,"//international/mapcode"),"")))</f>
        <v/>
      </c>
      <c r="F197" s="46">
        <f>IF(E197="","",IFERROR(_xlfn.FILTERXML(O197,"//local/territory"),""))</f>
        <v/>
      </c>
      <c r="G197" s="46">
        <f>IF(E197="","",IFERROR(_xlfn.FILTERXML(O197,"//local/mapcode"),""))</f>
        <v/>
      </c>
      <c r="H197" s="46">
        <f>IF(E197="","",IFERROR(_xlfn.FILTERXML(O197,"//international/mapcode"),""))</f>
        <v/>
      </c>
      <c r="I197" s="46">
        <f>IF(E197="","",IFERROR(HYPERLINK("https://www.mymapcodes.com/go/?t="&amp;IF(G197&lt;&gt;"",F197,"AAA")&amp;"&amp;ma="&amp;LEFT(IF(G197&lt;&gt;"",G197,H197),FIND(".",IF(G197&lt;&gt;"",G197,H197))-1)&amp;"&amp;mb="&amp;MID(IF(G197&lt;&gt;"",G197,H197),FIND(".",IF(G197&lt;&gt;"",G197,H197))+1,99),"Open on MyMapcodes →"),""))</f>
        <v/>
      </c>
      <c r="J197" s="47">
        <f>IF(OR(R197="",AP197&lt;&gt;""),"",ROUND(AN197,6))</f>
        <v/>
      </c>
      <c r="K197" s="47">
        <f>IF(OR(R197="",AP197&lt;&gt;""),"",ROUND(AO197,6))</f>
        <v/>
      </c>
      <c r="L197" s="48">
        <f>IF(R197="","",IF(AP197&lt;&gt;"",AP197,IF(O197="NO CONNECTION","Excel couldn't reach the mapcode service. Click the REFRESH RESULTS box just above the table.",IF(E197="","The mapcode service didn't return a mapcode for this point.",IF(AM197,"Latitude and longitude seemed to be the wrong way round, so they've been swapped. Please check.",IF(AND(AN197=0,AO197=0),"0, 0 is in the sea off West Africa. Please check this is the location you meant.",IF(W197,"Longitude came first, so the order has been switched.",IF(Z197=6,"Converted from degrees, minutes and seconds.",IF(Z197=4,"Converted from degrees and decimal minutes.","")))))))))</f>
        <v/>
      </c>
      <c r="N197" s="49">
        <f>IF(J197="","",MapcodeAPI&amp;"codes/"&amp;SUBSTITUTE(J197&amp;"",MID(1/2,2,1),".")&amp;","&amp;SUBSTITUTE(K197&amp;"",MID(1/2,2,1),"."))&amp;LEFT($B$13,0)</f>
        <v/>
      </c>
      <c r="O197" s="49">
        <f>IF(N197="","",IFERROR(_xlfn.WEBSERVICE(N197),IF(MapcodeAPIBackup="","NO CONNECTION",IFERROR(_xlfn.WEBSERVICE(MapcodeAPIBackup&amp;MID(N197,LEN(MapcodeAPI)+1,999)),"NO CONNECTION"))))</f>
        <v/>
      </c>
      <c r="P197" t="inlineStr">
        <is>
          <t xml:space="preserve"> </t>
        </is>
      </c>
      <c r="R197" s="50">
        <f>IFERROR(IF(AND(TRIM(B197&amp;"")="",TRIM(C197&amp;"")=""),"",TRIM(IF(ISNUMBER(B197),SUBSTITUTE(B197&amp;"",MID(1/2,2,1),"."),B197&amp;"")&amp;IF(TRIM(C197&amp;"")="",""," | "&amp;IF(ISNUMBER(C197),SUBSTITUTE(C197&amp;"",MID(1/2,2,1),"."),C197&amp;"")))),"(error value)")</f>
        <v/>
      </c>
      <c r="S197" s="50">
        <f>IF(R197="","","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"&amp;IFERROR(IF(AND(LEN(R197)-LEN(SUBSTITUTE(R197,"/",""))=1,ISNUMBER(FIND(" ",TRIM(LEFT(R197,FIND("/",R197)-1))))),LEFT(R197,FIND("/",R197)-1),R197),R197)&amp;" ")," "," "),"﻿"," "),"​"," "),"⁠"," ")," "," ")," "," "),CHAR(9)," "),CHAR(10)," "),CHAR(13)," "),"−","-"),"–","-"),"—","-"),"LATITUDE"," "),"LONGITUDE"," "),"COORDINATES"," "),"COORDS"," "),"NORTH"," N "),"SOUTH"," S "),"EAST"," E "),"WEST"," W "),"DEGREES"," "),"DEG"," "),"GPS"," "),"LONG"," "),"LNG"," "),"LON"," "),"LAT"," ")," AND "," "),"&amp;"," ")&amp;" ")</f>
        <v/>
      </c>
      <c r="T197" s="50">
        <f>IF(S197="","",IF(LEN(S197)-LEN(SUBSTITUTE(S197,".",""))&gt;0,SUBSTITUTE(S197,","," "),IF(LEN(S197)-LEN(SUBSTITUTE(S197,",",""))=3,SUBSTITUTE(SUBSTITUTE(S197,",",";",2),",","."),IF(LEN(S197)-LEN(SUBSTITUTE(S197,",",""))=2,SUBSTITUTE(S197,",","."),SUBSTITUTE(S197,","," ")))))</f>
        <v/>
      </c>
      <c r="U197" s="50">
        <f>IF(ISNUMBER(FIND("S",T197)),-1,IF(ISNUMBER(FIND("N",T197)),1,0))</f>
        <v/>
      </c>
      <c r="V197" s="50">
        <f>IF(ISNUMBER(FIND("W",T197)),-1,IF(ISNUMBER(FIND("E",T197)),1,0))</f>
        <v/>
      </c>
      <c r="W197" s="50">
        <f>AND(MIN(IFERROR(FIND("N",T197),999),IFERROR(FIND("S",T197),999))&lt;999,MIN(IFERROR(FIND("E",T197),999),IFERROR(FIND("W",T197),999))&lt;999,MIN(IFERROR(FIND("E",T197),999),IFERROR(FIND("W",T197),999))&lt;MIN(IFERROR(FIND("N",T197),999),IFERROR(FIND("S",T197),999)))</f>
        <v/>
      </c>
      <c r="X197" s="50">
        <f>IF(T197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197,"°"," "),"º"," "),"˚"," "),"'"," "),CHAR(34)," "),"′"," "),"’"," "),"‘"," "),"″"," "),"”"," "),"“"," "),"("," "),")"," "),"["," "),"]"," "),"{"," "),"}"," "),";"," "),"|"," "),"/"," "),"\"," "),":"," "),"="," "),"*"," "),","," "),"N"," "),"S"," "),"E"," "),"W"," "),"_"," ")))</f>
        <v/>
      </c>
      <c r="Y197" s="50">
        <f>IF(X197="","",SUBSTITUTE(SUBSTITUTE(SUBSTITUTE(SUBSTITUTE(SUBSTITUTE(SUBSTITUTE(SUBSTITUTE(SUBSTITUTE(SUBSTITUTE(SUBSTITUTE(SUBSTITUTE(SUBSTITUTE(SUBSTITUTE(X197,"0",""),"1",""),"2",""),"3",""),"4",""),"5",""),"6",""),"7",""),"8",""),"9",""),".",""),"-","")," ",""))</f>
        <v/>
      </c>
      <c r="Z197" s="50">
        <f>IF(X197="",0,LEN(X197)-LEN(SUBSTITUTE(X197," ",""))+1)</f>
        <v/>
      </c>
      <c r="AA197" s="50">
        <f>IF(Z197&lt;1,"",IFERROR(VALUE(SUBSTITUTE(TRIM(MID(SUBSTITUTE(X197," ",REPT(" ",60)),1,60)),".",MID(1/2,2,1))),""))</f>
        <v/>
      </c>
      <c r="AB197" s="50">
        <f>IF(Z197&lt;2,"",IFERROR(VALUE(SUBSTITUTE(TRIM(MID(SUBSTITUTE(X197," ",REPT(" ",60)),61,60)),".",MID(1/2,2,1))),""))</f>
        <v/>
      </c>
      <c r="AC197" s="50">
        <f>IF(Z197&lt;3,"",IFERROR(VALUE(SUBSTITUTE(TRIM(MID(SUBSTITUTE(X197," ",REPT(" ",60)),121,60)),".",MID(1/2,2,1))),""))</f>
        <v/>
      </c>
      <c r="AD197" s="50">
        <f>IF(Z197&lt;4,"",IFERROR(VALUE(SUBSTITUTE(TRIM(MID(SUBSTITUTE(X197," ",REPT(" ",60)),181,60)),".",MID(1/2,2,1))),""))</f>
        <v/>
      </c>
      <c r="AE197" s="50">
        <f>IF(Z197&lt;5,"",IFERROR(VALUE(SUBSTITUTE(TRIM(MID(SUBSTITUTE(X197," ",REPT(" ",60)),241,60)),".",MID(1/2,2,1))),""))</f>
        <v/>
      </c>
      <c r="AF197" s="50">
        <f>IF(Z197&lt;6,"",IFERROR(VALUE(SUBSTITUTE(TRIM(MID(SUBSTITUTE(X197," ",REPT(" ",60)),301,60)),".",MID(1/2,2,1))),""))</f>
        <v/>
      </c>
      <c r="AG197" s="50">
        <f>IFERROR(IF(Z197=2,AA197,IF(Z197=4,IF(AA197&lt;0,-1,1)*(ABS(AA197)+AB197/60),IF(Z197=6,IF(AA197&lt;0,-1,1)*(ABS(AA197)+AB197/60+AC197/3600),""))),"")</f>
        <v/>
      </c>
      <c r="AH197" s="50">
        <f>IFERROR(IF(Z197=2,AB197,IF(Z197=4,IF(AC197&lt;0,-1,1)*(ABS(AC197)+AD197/60),IF(Z197=6,IF(AD197&lt;0,-1,1)*(ABS(AD197)+AE197/60+AF197/3600),""))),"")</f>
        <v/>
      </c>
      <c r="AI197" s="50">
        <f>IF(W197,AH197,AG197)</f>
        <v/>
      </c>
      <c r="AJ197" s="50">
        <f>IF(W197,AG197,AH197)</f>
        <v/>
      </c>
      <c r="AK197" s="50">
        <f>IFERROR(IF(U197=0,AI197,U197*ABS(AI197)),"")</f>
        <v/>
      </c>
      <c r="AL197" s="50">
        <f>IFERROR(IF(V197=0,AJ197,V197*ABS(AJ197)),"")</f>
        <v/>
      </c>
      <c r="AM197" s="50">
        <f>IFERROR(AND(U197=0,V197=0,ABS(AK197)&gt;90,ABS(AK197)&lt;=180,ABS(AL197)&lt;=90),FALSE)</f>
        <v/>
      </c>
      <c r="AN197" s="50">
        <f>IF(AM197,AL197,AK197)</f>
        <v/>
      </c>
      <c r="AO197" s="50">
        <f>IF(AM197,AK197,AL197)</f>
        <v/>
      </c>
      <c r="AP197" s="50">
        <f>IF(R197="","",IF(Y197&lt;&gt;"","Contains words or symbols that aren't part of a coordinate.",IF(NOT(OR(Z197=2,Z197=4,Z197=6)),"Couldn't find a latitude and a longitude ("&amp;Z197&amp;IF(Z197=1," number"," numbers")&amp;" found).",IF(COUNT(AA197:AF197)&lt;&gt;Z197,"Some of the numbers couldn't be read.",IF(OR(AND(Z197=4,OR(AB197&lt;0,AB197&gt;=60,AD197&lt;0,AD197&gt;=60)),AND(Z197=6,OR(AB197&lt;0,AB197&gt;=60,AC197&lt;0,AC197&gt;=60,AE197&lt;0,AE197&gt;=60,AF197&lt;0,AF197&gt;=60))),"Minutes and seconds must be between 0 and 60.",IF(OR(ABS(AN197)&gt;90,ABS(AO197)&gt;180),"Out of range: latitude must be between -90 and 90, and longitude between -180 and 180.",""))))))</f>
        <v/>
      </c>
    </row>
    <row r="198">
      <c r="B198" s="44" t="n"/>
      <c r="C198" s="44" t="n"/>
      <c r="D198" s="45">
        <f>IF(R198="","",IF(AP198&lt;&gt;"","NOT VALID GPS COORDINATES",IF(O198="NO CONNECTION","NO CONNECTION",IF(E198="","NOT FOUND",IF(OR(AM198,AND(AN198=0,AO198=0)),"CONVERTED – PLEASE CHECK","CONVERTED")))))</f>
        <v/>
      </c>
      <c r="E198" s="45">
        <f>IF(OR(O198="",O198="NO CONNECTION"),"",IFERROR(_xlfn.FILTERXML(O198,"//local/territory")&amp;" "&amp;_xlfn.FILTERXML(O198,"//local/mapcode"),IFERROR(_xlfn.FILTERXML(O198,"//international/mapcode"),"")))</f>
        <v/>
      </c>
      <c r="F198" s="46">
        <f>IF(E198="","",IFERROR(_xlfn.FILTERXML(O198,"//local/territory"),""))</f>
        <v/>
      </c>
      <c r="G198" s="46">
        <f>IF(E198="","",IFERROR(_xlfn.FILTERXML(O198,"//local/mapcode"),""))</f>
        <v/>
      </c>
      <c r="H198" s="46">
        <f>IF(E198="","",IFERROR(_xlfn.FILTERXML(O198,"//international/mapcode"),""))</f>
        <v/>
      </c>
      <c r="I198" s="46">
        <f>IF(E198="","",IFERROR(HYPERLINK("https://www.mymapcodes.com/go/?t="&amp;IF(G198&lt;&gt;"",F198,"AAA")&amp;"&amp;ma="&amp;LEFT(IF(G198&lt;&gt;"",G198,H198),FIND(".",IF(G198&lt;&gt;"",G198,H198))-1)&amp;"&amp;mb="&amp;MID(IF(G198&lt;&gt;"",G198,H198),FIND(".",IF(G198&lt;&gt;"",G198,H198))+1,99),"Open on MyMapcodes →"),""))</f>
        <v/>
      </c>
      <c r="J198" s="47">
        <f>IF(OR(R198="",AP198&lt;&gt;""),"",ROUND(AN198,6))</f>
        <v/>
      </c>
      <c r="K198" s="47">
        <f>IF(OR(R198="",AP198&lt;&gt;""),"",ROUND(AO198,6))</f>
        <v/>
      </c>
      <c r="L198" s="48">
        <f>IF(R198="","",IF(AP198&lt;&gt;"",AP198,IF(O198="NO CONNECTION","Excel couldn't reach the mapcode service. Click the REFRESH RESULTS box just above the table.",IF(E198="","The mapcode service didn't return a mapcode for this point.",IF(AM198,"Latitude and longitude seemed to be the wrong way round, so they've been swapped. Please check.",IF(AND(AN198=0,AO198=0),"0, 0 is in the sea off West Africa. Please check this is the location you meant.",IF(W198,"Longitude came first, so the order has been switched.",IF(Z198=6,"Converted from degrees, minutes and seconds.",IF(Z198=4,"Converted from degrees and decimal minutes.","")))))))))</f>
        <v/>
      </c>
      <c r="N198" s="49">
        <f>IF(J198="","",MapcodeAPI&amp;"codes/"&amp;SUBSTITUTE(J198&amp;"",MID(1/2,2,1),".")&amp;","&amp;SUBSTITUTE(K198&amp;"",MID(1/2,2,1),"."))&amp;LEFT($B$13,0)</f>
        <v/>
      </c>
      <c r="O198" s="49">
        <f>IF(N198="","",IFERROR(_xlfn.WEBSERVICE(N198),IF(MapcodeAPIBackup="","NO CONNECTION",IFERROR(_xlfn.WEBSERVICE(MapcodeAPIBackup&amp;MID(N198,LEN(MapcodeAPI)+1,999)),"NO CONNECTION"))))</f>
        <v/>
      </c>
      <c r="P198" t="inlineStr">
        <is>
          <t xml:space="preserve"> </t>
        </is>
      </c>
      <c r="R198" s="50">
        <f>IFERROR(IF(AND(TRIM(B198&amp;"")="",TRIM(C198&amp;"")=""),"",TRIM(IF(ISNUMBER(B198),SUBSTITUTE(B198&amp;"",MID(1/2,2,1),"."),B198&amp;"")&amp;IF(TRIM(C198&amp;"")="",""," | "&amp;IF(ISNUMBER(C198),SUBSTITUTE(C198&amp;"",MID(1/2,2,1),"."),C198&amp;"")))),"(error value)")</f>
        <v/>
      </c>
      <c r="S198" s="50">
        <f>IF(R198="","","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"&amp;IFERROR(IF(AND(LEN(R198)-LEN(SUBSTITUTE(R198,"/",""))=1,ISNUMBER(FIND(" ",TRIM(LEFT(R198,FIND("/",R198)-1))))),LEFT(R198,FIND("/",R198)-1),R198),R198)&amp;" ")," "," "),"﻿"," "),"​"," "),"⁠"," ")," "," ")," "," "),CHAR(9)," "),CHAR(10)," "),CHAR(13)," "),"−","-"),"–","-"),"—","-"),"LATITUDE"," "),"LONGITUDE"," "),"COORDINATES"," "),"COORDS"," "),"NORTH"," N "),"SOUTH"," S "),"EAST"," E "),"WEST"," W "),"DEGREES"," "),"DEG"," "),"GPS"," "),"LONG"," "),"LNG"," "),"LON"," "),"LAT"," ")," AND "," "),"&amp;"," ")&amp;" ")</f>
        <v/>
      </c>
      <c r="T198" s="50">
        <f>IF(S198="","",IF(LEN(S198)-LEN(SUBSTITUTE(S198,".",""))&gt;0,SUBSTITUTE(S198,","," "),IF(LEN(S198)-LEN(SUBSTITUTE(S198,",",""))=3,SUBSTITUTE(SUBSTITUTE(S198,",",";",2),",","."),IF(LEN(S198)-LEN(SUBSTITUTE(S198,",",""))=2,SUBSTITUTE(S198,",","."),SUBSTITUTE(S198,","," ")))))</f>
        <v/>
      </c>
      <c r="U198" s="50">
        <f>IF(ISNUMBER(FIND("S",T198)),-1,IF(ISNUMBER(FIND("N",T198)),1,0))</f>
        <v/>
      </c>
      <c r="V198" s="50">
        <f>IF(ISNUMBER(FIND("W",T198)),-1,IF(ISNUMBER(FIND("E",T198)),1,0))</f>
        <v/>
      </c>
      <c r="W198" s="50">
        <f>AND(MIN(IFERROR(FIND("N",T198),999),IFERROR(FIND("S",T198),999))&lt;999,MIN(IFERROR(FIND("E",T198),999),IFERROR(FIND("W",T198),999))&lt;999,MIN(IFERROR(FIND("E",T198),999),IFERROR(FIND("W",T198),999))&lt;MIN(IFERROR(FIND("N",T198),999),IFERROR(FIND("S",T198),999)))</f>
        <v/>
      </c>
      <c r="X198" s="50">
        <f>IF(T198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198,"°"," "),"º"," "),"˚"," "),"'"," "),CHAR(34)," "),"′"," "),"’"," "),"‘"," "),"″"," "),"”"," "),"“"," "),"("," "),")"," "),"["," "),"]"," "),"{"," "),"}"," "),";"," "),"|"," "),"/"," "),"\"," "),":"," "),"="," "),"*"," "),","," "),"N"," "),"S"," "),"E"," "),"W"," "),"_"," ")))</f>
        <v/>
      </c>
      <c r="Y198" s="50">
        <f>IF(X198="","",SUBSTITUTE(SUBSTITUTE(SUBSTITUTE(SUBSTITUTE(SUBSTITUTE(SUBSTITUTE(SUBSTITUTE(SUBSTITUTE(SUBSTITUTE(SUBSTITUTE(SUBSTITUTE(SUBSTITUTE(SUBSTITUTE(X198,"0",""),"1",""),"2",""),"3",""),"4",""),"5",""),"6",""),"7",""),"8",""),"9",""),".",""),"-","")," ",""))</f>
        <v/>
      </c>
      <c r="Z198" s="50">
        <f>IF(X198="",0,LEN(X198)-LEN(SUBSTITUTE(X198," ",""))+1)</f>
        <v/>
      </c>
      <c r="AA198" s="50">
        <f>IF(Z198&lt;1,"",IFERROR(VALUE(SUBSTITUTE(TRIM(MID(SUBSTITUTE(X198," ",REPT(" ",60)),1,60)),".",MID(1/2,2,1))),""))</f>
        <v/>
      </c>
      <c r="AB198" s="50">
        <f>IF(Z198&lt;2,"",IFERROR(VALUE(SUBSTITUTE(TRIM(MID(SUBSTITUTE(X198," ",REPT(" ",60)),61,60)),".",MID(1/2,2,1))),""))</f>
        <v/>
      </c>
      <c r="AC198" s="50">
        <f>IF(Z198&lt;3,"",IFERROR(VALUE(SUBSTITUTE(TRIM(MID(SUBSTITUTE(X198," ",REPT(" ",60)),121,60)),".",MID(1/2,2,1))),""))</f>
        <v/>
      </c>
      <c r="AD198" s="50">
        <f>IF(Z198&lt;4,"",IFERROR(VALUE(SUBSTITUTE(TRIM(MID(SUBSTITUTE(X198," ",REPT(" ",60)),181,60)),".",MID(1/2,2,1))),""))</f>
        <v/>
      </c>
      <c r="AE198" s="50">
        <f>IF(Z198&lt;5,"",IFERROR(VALUE(SUBSTITUTE(TRIM(MID(SUBSTITUTE(X198," ",REPT(" ",60)),241,60)),".",MID(1/2,2,1))),""))</f>
        <v/>
      </c>
      <c r="AF198" s="50">
        <f>IF(Z198&lt;6,"",IFERROR(VALUE(SUBSTITUTE(TRIM(MID(SUBSTITUTE(X198," ",REPT(" ",60)),301,60)),".",MID(1/2,2,1))),""))</f>
        <v/>
      </c>
      <c r="AG198" s="50">
        <f>IFERROR(IF(Z198=2,AA198,IF(Z198=4,IF(AA198&lt;0,-1,1)*(ABS(AA198)+AB198/60),IF(Z198=6,IF(AA198&lt;0,-1,1)*(ABS(AA198)+AB198/60+AC198/3600),""))),"")</f>
        <v/>
      </c>
      <c r="AH198" s="50">
        <f>IFERROR(IF(Z198=2,AB198,IF(Z198=4,IF(AC198&lt;0,-1,1)*(ABS(AC198)+AD198/60),IF(Z198=6,IF(AD198&lt;0,-1,1)*(ABS(AD198)+AE198/60+AF198/3600),""))),"")</f>
        <v/>
      </c>
      <c r="AI198" s="50">
        <f>IF(W198,AH198,AG198)</f>
        <v/>
      </c>
      <c r="AJ198" s="50">
        <f>IF(W198,AG198,AH198)</f>
        <v/>
      </c>
      <c r="AK198" s="50">
        <f>IFERROR(IF(U198=0,AI198,U198*ABS(AI198)),"")</f>
        <v/>
      </c>
      <c r="AL198" s="50">
        <f>IFERROR(IF(V198=0,AJ198,V198*ABS(AJ198)),"")</f>
        <v/>
      </c>
      <c r="AM198" s="50">
        <f>IFERROR(AND(U198=0,V198=0,ABS(AK198)&gt;90,ABS(AK198)&lt;=180,ABS(AL198)&lt;=90),FALSE)</f>
        <v/>
      </c>
      <c r="AN198" s="50">
        <f>IF(AM198,AL198,AK198)</f>
        <v/>
      </c>
      <c r="AO198" s="50">
        <f>IF(AM198,AK198,AL198)</f>
        <v/>
      </c>
      <c r="AP198" s="50">
        <f>IF(R198="","",IF(Y198&lt;&gt;"","Contains words or symbols that aren't part of a coordinate.",IF(NOT(OR(Z198=2,Z198=4,Z198=6)),"Couldn't find a latitude and a longitude ("&amp;Z198&amp;IF(Z198=1," number"," numbers")&amp;" found).",IF(COUNT(AA198:AF198)&lt;&gt;Z198,"Some of the numbers couldn't be read.",IF(OR(AND(Z198=4,OR(AB198&lt;0,AB198&gt;=60,AD198&lt;0,AD198&gt;=60)),AND(Z198=6,OR(AB198&lt;0,AB198&gt;=60,AC198&lt;0,AC198&gt;=60,AE198&lt;0,AE198&gt;=60,AF198&lt;0,AF198&gt;=60))),"Minutes and seconds must be between 0 and 60.",IF(OR(ABS(AN198)&gt;90,ABS(AO198)&gt;180),"Out of range: latitude must be between -90 and 90, and longitude between -180 and 180.",""))))))</f>
        <v/>
      </c>
    </row>
    <row r="199">
      <c r="B199" s="44" t="n"/>
      <c r="C199" s="44" t="n"/>
      <c r="D199" s="45">
        <f>IF(R199="","",IF(AP199&lt;&gt;"","NOT VALID GPS COORDINATES",IF(O199="NO CONNECTION","NO CONNECTION",IF(E199="","NOT FOUND",IF(OR(AM199,AND(AN199=0,AO199=0)),"CONVERTED – PLEASE CHECK","CONVERTED")))))</f>
        <v/>
      </c>
      <c r="E199" s="45">
        <f>IF(OR(O199="",O199="NO CONNECTION"),"",IFERROR(_xlfn.FILTERXML(O199,"//local/territory")&amp;" "&amp;_xlfn.FILTERXML(O199,"//local/mapcode"),IFERROR(_xlfn.FILTERXML(O199,"//international/mapcode"),"")))</f>
        <v/>
      </c>
      <c r="F199" s="46">
        <f>IF(E199="","",IFERROR(_xlfn.FILTERXML(O199,"//local/territory"),""))</f>
        <v/>
      </c>
      <c r="G199" s="46">
        <f>IF(E199="","",IFERROR(_xlfn.FILTERXML(O199,"//local/mapcode"),""))</f>
        <v/>
      </c>
      <c r="H199" s="46">
        <f>IF(E199="","",IFERROR(_xlfn.FILTERXML(O199,"//international/mapcode"),""))</f>
        <v/>
      </c>
      <c r="I199" s="46">
        <f>IF(E199="","",IFERROR(HYPERLINK("https://www.mymapcodes.com/go/?t="&amp;IF(G199&lt;&gt;"",F199,"AAA")&amp;"&amp;ma="&amp;LEFT(IF(G199&lt;&gt;"",G199,H199),FIND(".",IF(G199&lt;&gt;"",G199,H199))-1)&amp;"&amp;mb="&amp;MID(IF(G199&lt;&gt;"",G199,H199),FIND(".",IF(G199&lt;&gt;"",G199,H199))+1,99),"Open on MyMapcodes →"),""))</f>
        <v/>
      </c>
      <c r="J199" s="47">
        <f>IF(OR(R199="",AP199&lt;&gt;""),"",ROUND(AN199,6))</f>
        <v/>
      </c>
      <c r="K199" s="47">
        <f>IF(OR(R199="",AP199&lt;&gt;""),"",ROUND(AO199,6))</f>
        <v/>
      </c>
      <c r="L199" s="48">
        <f>IF(R199="","",IF(AP199&lt;&gt;"",AP199,IF(O199="NO CONNECTION","Excel couldn't reach the mapcode service. Click the REFRESH RESULTS box just above the table.",IF(E199="","The mapcode service didn't return a mapcode for this point.",IF(AM199,"Latitude and longitude seemed to be the wrong way round, so they've been swapped. Please check.",IF(AND(AN199=0,AO199=0),"0, 0 is in the sea off West Africa. Please check this is the location you meant.",IF(W199,"Longitude came first, so the order has been switched.",IF(Z199=6,"Converted from degrees, minutes and seconds.",IF(Z199=4,"Converted from degrees and decimal minutes.","")))))))))</f>
        <v/>
      </c>
      <c r="N199" s="49">
        <f>IF(J199="","",MapcodeAPI&amp;"codes/"&amp;SUBSTITUTE(J199&amp;"",MID(1/2,2,1),".")&amp;","&amp;SUBSTITUTE(K199&amp;"",MID(1/2,2,1),"."))&amp;LEFT($B$13,0)</f>
        <v/>
      </c>
      <c r="O199" s="49">
        <f>IF(N199="","",IFERROR(_xlfn.WEBSERVICE(N199),IF(MapcodeAPIBackup="","NO CONNECTION",IFERROR(_xlfn.WEBSERVICE(MapcodeAPIBackup&amp;MID(N199,LEN(MapcodeAPI)+1,999)),"NO CONNECTION"))))</f>
        <v/>
      </c>
      <c r="P199" t="inlineStr">
        <is>
          <t xml:space="preserve"> </t>
        </is>
      </c>
      <c r="R199" s="50">
        <f>IFERROR(IF(AND(TRIM(B199&amp;"")="",TRIM(C199&amp;"")=""),"",TRIM(IF(ISNUMBER(B199),SUBSTITUTE(B199&amp;"",MID(1/2,2,1),"."),B199&amp;"")&amp;IF(TRIM(C199&amp;"")="",""," | "&amp;IF(ISNUMBER(C199),SUBSTITUTE(C199&amp;"",MID(1/2,2,1),"."),C199&amp;"")))),"(error value)")</f>
        <v/>
      </c>
      <c r="S199" s="50">
        <f>IF(R199="","","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"&amp;IFERROR(IF(AND(LEN(R199)-LEN(SUBSTITUTE(R199,"/",""))=1,ISNUMBER(FIND(" ",TRIM(LEFT(R199,FIND("/",R199)-1))))),LEFT(R199,FIND("/",R199)-1),R199),R199)&amp;" ")," "," "),"﻿"," "),"​"," "),"⁠"," ")," "," ")," "," "),CHAR(9)," "),CHAR(10)," "),CHAR(13)," "),"−","-"),"–","-"),"—","-"),"LATITUDE"," "),"LONGITUDE"," "),"COORDINATES"," "),"COORDS"," "),"NORTH"," N "),"SOUTH"," S "),"EAST"," E "),"WEST"," W "),"DEGREES"," "),"DEG"," "),"GPS"," "),"LONG"," "),"LNG"," "),"LON"," "),"LAT"," ")," AND "," "),"&amp;"," ")&amp;" ")</f>
        <v/>
      </c>
      <c r="T199" s="50">
        <f>IF(S199="","",IF(LEN(S199)-LEN(SUBSTITUTE(S199,".",""))&gt;0,SUBSTITUTE(S199,","," "),IF(LEN(S199)-LEN(SUBSTITUTE(S199,",",""))=3,SUBSTITUTE(SUBSTITUTE(S199,",",";",2),",","."),IF(LEN(S199)-LEN(SUBSTITUTE(S199,",",""))=2,SUBSTITUTE(S199,",","."),SUBSTITUTE(S199,","," ")))))</f>
        <v/>
      </c>
      <c r="U199" s="50">
        <f>IF(ISNUMBER(FIND("S",T199)),-1,IF(ISNUMBER(FIND("N",T199)),1,0))</f>
        <v/>
      </c>
      <c r="V199" s="50">
        <f>IF(ISNUMBER(FIND("W",T199)),-1,IF(ISNUMBER(FIND("E",T199)),1,0))</f>
        <v/>
      </c>
      <c r="W199" s="50">
        <f>AND(MIN(IFERROR(FIND("N",T199),999),IFERROR(FIND("S",T199),999))&lt;999,MIN(IFERROR(FIND("E",T199),999),IFERROR(FIND("W",T199),999))&lt;999,MIN(IFERROR(FIND("E",T199),999),IFERROR(FIND("W",T199),999))&lt;MIN(IFERROR(FIND("N",T199),999),IFERROR(FIND("S",T199),999)))</f>
        <v/>
      </c>
      <c r="X199" s="50">
        <f>IF(T199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199,"°"," "),"º"," "),"˚"," "),"'"," "),CHAR(34)," "),"′"," "),"’"," "),"‘"," "),"″"," "),"”"," "),"“"," "),"("," "),")"," "),"["," "),"]"," "),"{"," "),"}"," "),";"," "),"|"," "),"/"," "),"\"," "),":"," "),"="," "),"*"," "),","," "),"N"," "),"S"," "),"E"," "),"W"," "),"_"," ")))</f>
        <v/>
      </c>
      <c r="Y199" s="50">
        <f>IF(X199="","",SUBSTITUTE(SUBSTITUTE(SUBSTITUTE(SUBSTITUTE(SUBSTITUTE(SUBSTITUTE(SUBSTITUTE(SUBSTITUTE(SUBSTITUTE(SUBSTITUTE(SUBSTITUTE(SUBSTITUTE(SUBSTITUTE(X199,"0",""),"1",""),"2",""),"3",""),"4",""),"5",""),"6",""),"7",""),"8",""),"9",""),".",""),"-","")," ",""))</f>
        <v/>
      </c>
      <c r="Z199" s="50">
        <f>IF(X199="",0,LEN(X199)-LEN(SUBSTITUTE(X199," ",""))+1)</f>
        <v/>
      </c>
      <c r="AA199" s="50">
        <f>IF(Z199&lt;1,"",IFERROR(VALUE(SUBSTITUTE(TRIM(MID(SUBSTITUTE(X199," ",REPT(" ",60)),1,60)),".",MID(1/2,2,1))),""))</f>
        <v/>
      </c>
      <c r="AB199" s="50">
        <f>IF(Z199&lt;2,"",IFERROR(VALUE(SUBSTITUTE(TRIM(MID(SUBSTITUTE(X199," ",REPT(" ",60)),61,60)),".",MID(1/2,2,1))),""))</f>
        <v/>
      </c>
      <c r="AC199" s="50">
        <f>IF(Z199&lt;3,"",IFERROR(VALUE(SUBSTITUTE(TRIM(MID(SUBSTITUTE(X199," ",REPT(" ",60)),121,60)),".",MID(1/2,2,1))),""))</f>
        <v/>
      </c>
      <c r="AD199" s="50">
        <f>IF(Z199&lt;4,"",IFERROR(VALUE(SUBSTITUTE(TRIM(MID(SUBSTITUTE(X199," ",REPT(" ",60)),181,60)),".",MID(1/2,2,1))),""))</f>
        <v/>
      </c>
      <c r="AE199" s="50">
        <f>IF(Z199&lt;5,"",IFERROR(VALUE(SUBSTITUTE(TRIM(MID(SUBSTITUTE(X199," ",REPT(" ",60)),241,60)),".",MID(1/2,2,1))),""))</f>
        <v/>
      </c>
      <c r="AF199" s="50">
        <f>IF(Z199&lt;6,"",IFERROR(VALUE(SUBSTITUTE(TRIM(MID(SUBSTITUTE(X199," ",REPT(" ",60)),301,60)),".",MID(1/2,2,1))),""))</f>
        <v/>
      </c>
      <c r="AG199" s="50">
        <f>IFERROR(IF(Z199=2,AA199,IF(Z199=4,IF(AA199&lt;0,-1,1)*(ABS(AA199)+AB199/60),IF(Z199=6,IF(AA199&lt;0,-1,1)*(ABS(AA199)+AB199/60+AC199/3600),""))),"")</f>
        <v/>
      </c>
      <c r="AH199" s="50">
        <f>IFERROR(IF(Z199=2,AB199,IF(Z199=4,IF(AC199&lt;0,-1,1)*(ABS(AC199)+AD199/60),IF(Z199=6,IF(AD199&lt;0,-1,1)*(ABS(AD199)+AE199/60+AF199/3600),""))),"")</f>
        <v/>
      </c>
      <c r="AI199" s="50">
        <f>IF(W199,AH199,AG199)</f>
        <v/>
      </c>
      <c r="AJ199" s="50">
        <f>IF(W199,AG199,AH199)</f>
        <v/>
      </c>
      <c r="AK199" s="50">
        <f>IFERROR(IF(U199=0,AI199,U199*ABS(AI199)),"")</f>
        <v/>
      </c>
      <c r="AL199" s="50">
        <f>IFERROR(IF(V199=0,AJ199,V199*ABS(AJ199)),"")</f>
        <v/>
      </c>
      <c r="AM199" s="50">
        <f>IFERROR(AND(U199=0,V199=0,ABS(AK199)&gt;90,ABS(AK199)&lt;=180,ABS(AL199)&lt;=90),FALSE)</f>
        <v/>
      </c>
      <c r="AN199" s="50">
        <f>IF(AM199,AL199,AK199)</f>
        <v/>
      </c>
      <c r="AO199" s="50">
        <f>IF(AM199,AK199,AL199)</f>
        <v/>
      </c>
      <c r="AP199" s="50">
        <f>IF(R199="","",IF(Y199&lt;&gt;"","Contains words or symbols that aren't part of a coordinate.",IF(NOT(OR(Z199=2,Z199=4,Z199=6)),"Couldn't find a latitude and a longitude ("&amp;Z199&amp;IF(Z199=1," number"," numbers")&amp;" found).",IF(COUNT(AA199:AF199)&lt;&gt;Z199,"Some of the numbers couldn't be read.",IF(OR(AND(Z199=4,OR(AB199&lt;0,AB199&gt;=60,AD199&lt;0,AD199&gt;=60)),AND(Z199=6,OR(AB199&lt;0,AB199&gt;=60,AC199&lt;0,AC199&gt;=60,AE199&lt;0,AE199&gt;=60,AF199&lt;0,AF199&gt;=60))),"Minutes and seconds must be between 0 and 60.",IF(OR(ABS(AN199)&gt;90,ABS(AO199)&gt;180),"Out of range: latitude must be between -90 and 90, and longitude between -180 and 180.",""))))))</f>
        <v/>
      </c>
    </row>
    <row r="200">
      <c r="B200" s="44" t="n"/>
      <c r="C200" s="44" t="n"/>
      <c r="D200" s="45">
        <f>IF(R200="","",IF(AP200&lt;&gt;"","NOT VALID GPS COORDINATES",IF(O200="NO CONNECTION","NO CONNECTION",IF(E200="","NOT FOUND",IF(OR(AM200,AND(AN200=0,AO200=0)),"CONVERTED – PLEASE CHECK","CONVERTED")))))</f>
        <v/>
      </c>
      <c r="E200" s="45">
        <f>IF(OR(O200="",O200="NO CONNECTION"),"",IFERROR(_xlfn.FILTERXML(O200,"//local/territory")&amp;" "&amp;_xlfn.FILTERXML(O200,"//local/mapcode"),IFERROR(_xlfn.FILTERXML(O200,"//international/mapcode"),"")))</f>
        <v/>
      </c>
      <c r="F200" s="46">
        <f>IF(E200="","",IFERROR(_xlfn.FILTERXML(O200,"//local/territory"),""))</f>
        <v/>
      </c>
      <c r="G200" s="46">
        <f>IF(E200="","",IFERROR(_xlfn.FILTERXML(O200,"//local/mapcode"),""))</f>
        <v/>
      </c>
      <c r="H200" s="46">
        <f>IF(E200="","",IFERROR(_xlfn.FILTERXML(O200,"//international/mapcode"),""))</f>
        <v/>
      </c>
      <c r="I200" s="46">
        <f>IF(E200="","",IFERROR(HYPERLINK("https://www.mymapcodes.com/go/?t="&amp;IF(G200&lt;&gt;"",F200,"AAA")&amp;"&amp;ma="&amp;LEFT(IF(G200&lt;&gt;"",G200,H200),FIND(".",IF(G200&lt;&gt;"",G200,H200))-1)&amp;"&amp;mb="&amp;MID(IF(G200&lt;&gt;"",G200,H200),FIND(".",IF(G200&lt;&gt;"",G200,H200))+1,99),"Open on MyMapcodes →"),""))</f>
        <v/>
      </c>
      <c r="J200" s="47">
        <f>IF(OR(R200="",AP200&lt;&gt;""),"",ROUND(AN200,6))</f>
        <v/>
      </c>
      <c r="K200" s="47">
        <f>IF(OR(R200="",AP200&lt;&gt;""),"",ROUND(AO200,6))</f>
        <v/>
      </c>
      <c r="L200" s="48">
        <f>IF(R200="","",IF(AP200&lt;&gt;"",AP200,IF(O200="NO CONNECTION","Excel couldn't reach the mapcode service. Click the REFRESH RESULTS box just above the table.",IF(E200="","The mapcode service didn't return a mapcode for this point.",IF(AM200,"Latitude and longitude seemed to be the wrong way round, so they've been swapped. Please check.",IF(AND(AN200=0,AO200=0),"0, 0 is in the sea off West Africa. Please check this is the location you meant.",IF(W200,"Longitude came first, so the order has been switched.",IF(Z200=6,"Converted from degrees, minutes and seconds.",IF(Z200=4,"Converted from degrees and decimal minutes.","")))))))))</f>
        <v/>
      </c>
      <c r="N200" s="49">
        <f>IF(J200="","",MapcodeAPI&amp;"codes/"&amp;SUBSTITUTE(J200&amp;"",MID(1/2,2,1),".")&amp;","&amp;SUBSTITUTE(K200&amp;"",MID(1/2,2,1),"."))&amp;LEFT($B$13,0)</f>
        <v/>
      </c>
      <c r="O200" s="49">
        <f>IF(N200="","",IFERROR(_xlfn.WEBSERVICE(N200),IF(MapcodeAPIBackup="","NO CONNECTION",IFERROR(_xlfn.WEBSERVICE(MapcodeAPIBackup&amp;MID(N200,LEN(MapcodeAPI)+1,999)),"NO CONNECTION"))))</f>
        <v/>
      </c>
      <c r="P200" t="inlineStr">
        <is>
          <t xml:space="preserve"> </t>
        </is>
      </c>
      <c r="R200" s="50">
        <f>IFERROR(IF(AND(TRIM(B200&amp;"")="",TRIM(C200&amp;"")=""),"",TRIM(IF(ISNUMBER(B200),SUBSTITUTE(B200&amp;"",MID(1/2,2,1),"."),B200&amp;"")&amp;IF(TRIM(C200&amp;"")="",""," | "&amp;IF(ISNUMBER(C200),SUBSTITUTE(C200&amp;"",MID(1/2,2,1),"."),C200&amp;"")))),"(error value)")</f>
        <v/>
      </c>
      <c r="S200" s="50">
        <f>IF(R200="","","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"&amp;IFERROR(IF(AND(LEN(R200)-LEN(SUBSTITUTE(R200,"/",""))=1,ISNUMBER(FIND(" ",TRIM(LEFT(R200,FIND("/",R200)-1))))),LEFT(R200,FIND("/",R200)-1),R200),R200)&amp;" ")," "," "),"﻿"," "),"​"," "),"⁠"," ")," "," ")," "," "),CHAR(9)," "),CHAR(10)," "),CHAR(13)," "),"−","-"),"–","-"),"—","-"),"LATITUDE"," "),"LONGITUDE"," "),"COORDINATES"," "),"COORDS"," "),"NORTH"," N "),"SOUTH"," S "),"EAST"," E "),"WEST"," W "),"DEGREES"," "),"DEG"," "),"GPS"," "),"LONG"," "),"LNG"," "),"LON"," "),"LAT"," ")," AND "," "),"&amp;"," ")&amp;" ")</f>
        <v/>
      </c>
      <c r="T200" s="50">
        <f>IF(S200="","",IF(LEN(S200)-LEN(SUBSTITUTE(S200,".",""))&gt;0,SUBSTITUTE(S200,","," "),IF(LEN(S200)-LEN(SUBSTITUTE(S200,",",""))=3,SUBSTITUTE(SUBSTITUTE(S200,",",";",2),",","."),IF(LEN(S200)-LEN(SUBSTITUTE(S200,",",""))=2,SUBSTITUTE(S200,",","."),SUBSTITUTE(S200,","," ")))))</f>
        <v/>
      </c>
      <c r="U200" s="50">
        <f>IF(ISNUMBER(FIND("S",T200)),-1,IF(ISNUMBER(FIND("N",T200)),1,0))</f>
        <v/>
      </c>
      <c r="V200" s="50">
        <f>IF(ISNUMBER(FIND("W",T200)),-1,IF(ISNUMBER(FIND("E",T200)),1,0))</f>
        <v/>
      </c>
      <c r="W200" s="50">
        <f>AND(MIN(IFERROR(FIND("N",T200),999),IFERROR(FIND("S",T200),999))&lt;999,MIN(IFERROR(FIND("E",T200),999),IFERROR(FIND("W",T200),999))&lt;999,MIN(IFERROR(FIND("E",T200),999),IFERROR(FIND("W",T200),999))&lt;MIN(IFERROR(FIND("N",T200),999),IFERROR(FIND("S",T200),999)))</f>
        <v/>
      </c>
      <c r="X200" s="50">
        <f>IF(T200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200,"°"," "),"º"," "),"˚"," "),"'"," "),CHAR(34)," "),"′"," "),"’"," "),"‘"," "),"″"," "),"”"," "),"“"," "),"("," "),")"," "),"["," "),"]"," "),"{"," "),"}"," "),";"," "),"|"," "),"/"," "),"\"," "),":"," "),"="," "),"*"," "),","," "),"N"," "),"S"," "),"E"," "),"W"," "),"_"," ")))</f>
        <v/>
      </c>
      <c r="Y200" s="50">
        <f>IF(X200="","",SUBSTITUTE(SUBSTITUTE(SUBSTITUTE(SUBSTITUTE(SUBSTITUTE(SUBSTITUTE(SUBSTITUTE(SUBSTITUTE(SUBSTITUTE(SUBSTITUTE(SUBSTITUTE(SUBSTITUTE(SUBSTITUTE(X200,"0",""),"1",""),"2",""),"3",""),"4",""),"5",""),"6",""),"7",""),"8",""),"9",""),".",""),"-","")," ",""))</f>
        <v/>
      </c>
      <c r="Z200" s="50">
        <f>IF(X200="",0,LEN(X200)-LEN(SUBSTITUTE(X200," ",""))+1)</f>
        <v/>
      </c>
      <c r="AA200" s="50">
        <f>IF(Z200&lt;1,"",IFERROR(VALUE(SUBSTITUTE(TRIM(MID(SUBSTITUTE(X200," ",REPT(" ",60)),1,60)),".",MID(1/2,2,1))),""))</f>
        <v/>
      </c>
      <c r="AB200" s="50">
        <f>IF(Z200&lt;2,"",IFERROR(VALUE(SUBSTITUTE(TRIM(MID(SUBSTITUTE(X200," ",REPT(" ",60)),61,60)),".",MID(1/2,2,1))),""))</f>
        <v/>
      </c>
      <c r="AC200" s="50">
        <f>IF(Z200&lt;3,"",IFERROR(VALUE(SUBSTITUTE(TRIM(MID(SUBSTITUTE(X200," ",REPT(" ",60)),121,60)),".",MID(1/2,2,1))),""))</f>
        <v/>
      </c>
      <c r="AD200" s="50">
        <f>IF(Z200&lt;4,"",IFERROR(VALUE(SUBSTITUTE(TRIM(MID(SUBSTITUTE(X200," ",REPT(" ",60)),181,60)),".",MID(1/2,2,1))),""))</f>
        <v/>
      </c>
      <c r="AE200" s="50">
        <f>IF(Z200&lt;5,"",IFERROR(VALUE(SUBSTITUTE(TRIM(MID(SUBSTITUTE(X200," ",REPT(" ",60)),241,60)),".",MID(1/2,2,1))),""))</f>
        <v/>
      </c>
      <c r="AF200" s="50">
        <f>IF(Z200&lt;6,"",IFERROR(VALUE(SUBSTITUTE(TRIM(MID(SUBSTITUTE(X200," ",REPT(" ",60)),301,60)),".",MID(1/2,2,1))),""))</f>
        <v/>
      </c>
      <c r="AG200" s="50">
        <f>IFERROR(IF(Z200=2,AA200,IF(Z200=4,IF(AA200&lt;0,-1,1)*(ABS(AA200)+AB200/60),IF(Z200=6,IF(AA200&lt;0,-1,1)*(ABS(AA200)+AB200/60+AC200/3600),""))),"")</f>
        <v/>
      </c>
      <c r="AH200" s="50">
        <f>IFERROR(IF(Z200=2,AB200,IF(Z200=4,IF(AC200&lt;0,-1,1)*(ABS(AC200)+AD200/60),IF(Z200=6,IF(AD200&lt;0,-1,1)*(ABS(AD200)+AE200/60+AF200/3600),""))),"")</f>
        <v/>
      </c>
      <c r="AI200" s="50">
        <f>IF(W200,AH200,AG200)</f>
        <v/>
      </c>
      <c r="AJ200" s="50">
        <f>IF(W200,AG200,AH200)</f>
        <v/>
      </c>
      <c r="AK200" s="50">
        <f>IFERROR(IF(U200=0,AI200,U200*ABS(AI200)),"")</f>
        <v/>
      </c>
      <c r="AL200" s="50">
        <f>IFERROR(IF(V200=0,AJ200,V200*ABS(AJ200)),"")</f>
        <v/>
      </c>
      <c r="AM200" s="50">
        <f>IFERROR(AND(U200=0,V200=0,ABS(AK200)&gt;90,ABS(AK200)&lt;=180,ABS(AL200)&lt;=90),FALSE)</f>
        <v/>
      </c>
      <c r="AN200" s="50">
        <f>IF(AM200,AL200,AK200)</f>
        <v/>
      </c>
      <c r="AO200" s="50">
        <f>IF(AM200,AK200,AL200)</f>
        <v/>
      </c>
      <c r="AP200" s="50">
        <f>IF(R200="","",IF(Y200&lt;&gt;"","Contains words or symbols that aren't part of a coordinate.",IF(NOT(OR(Z200=2,Z200=4,Z200=6)),"Couldn't find a latitude and a longitude ("&amp;Z200&amp;IF(Z200=1," number"," numbers")&amp;" found).",IF(COUNT(AA200:AF200)&lt;&gt;Z200,"Some of the numbers couldn't be read.",IF(OR(AND(Z200=4,OR(AB200&lt;0,AB200&gt;=60,AD200&lt;0,AD200&gt;=60)),AND(Z200=6,OR(AB200&lt;0,AB200&gt;=60,AC200&lt;0,AC200&gt;=60,AE200&lt;0,AE200&gt;=60,AF200&lt;0,AF200&gt;=60))),"Minutes and seconds must be between 0 and 60.",IF(OR(ABS(AN200)&gt;90,ABS(AO200)&gt;180),"Out of range: latitude must be between -90 and 90, and longitude between -180 and 180.",""))))))</f>
        <v/>
      </c>
    </row>
    <row r="201">
      <c r="B201" s="44" t="n"/>
      <c r="C201" s="44" t="n"/>
      <c r="D201" s="45">
        <f>IF(R201="","",IF(AP201&lt;&gt;"","NOT VALID GPS COORDINATES",IF(O201="NO CONNECTION","NO CONNECTION",IF(E201="","NOT FOUND",IF(OR(AM201,AND(AN201=0,AO201=0)),"CONVERTED – PLEASE CHECK","CONVERTED")))))</f>
        <v/>
      </c>
      <c r="E201" s="45">
        <f>IF(OR(O201="",O201="NO CONNECTION"),"",IFERROR(_xlfn.FILTERXML(O201,"//local/territory")&amp;" "&amp;_xlfn.FILTERXML(O201,"//local/mapcode"),IFERROR(_xlfn.FILTERXML(O201,"//international/mapcode"),"")))</f>
        <v/>
      </c>
      <c r="F201" s="46">
        <f>IF(E201="","",IFERROR(_xlfn.FILTERXML(O201,"//local/territory"),""))</f>
        <v/>
      </c>
      <c r="G201" s="46">
        <f>IF(E201="","",IFERROR(_xlfn.FILTERXML(O201,"//local/mapcode"),""))</f>
        <v/>
      </c>
      <c r="H201" s="46">
        <f>IF(E201="","",IFERROR(_xlfn.FILTERXML(O201,"//international/mapcode"),""))</f>
        <v/>
      </c>
      <c r="I201" s="46">
        <f>IF(E201="","",IFERROR(HYPERLINK("https://www.mymapcodes.com/go/?t="&amp;IF(G201&lt;&gt;"",F201,"AAA")&amp;"&amp;ma="&amp;LEFT(IF(G201&lt;&gt;"",G201,H201),FIND(".",IF(G201&lt;&gt;"",G201,H201))-1)&amp;"&amp;mb="&amp;MID(IF(G201&lt;&gt;"",G201,H201),FIND(".",IF(G201&lt;&gt;"",G201,H201))+1,99),"Open on MyMapcodes →"),""))</f>
        <v/>
      </c>
      <c r="J201" s="47">
        <f>IF(OR(R201="",AP201&lt;&gt;""),"",ROUND(AN201,6))</f>
        <v/>
      </c>
      <c r="K201" s="47">
        <f>IF(OR(R201="",AP201&lt;&gt;""),"",ROUND(AO201,6))</f>
        <v/>
      </c>
      <c r="L201" s="48">
        <f>IF(R201="","",IF(AP201&lt;&gt;"",AP201,IF(O201="NO CONNECTION","Excel couldn't reach the mapcode service. Click the REFRESH RESULTS box just above the table.",IF(E201="","The mapcode service didn't return a mapcode for this point.",IF(AM201,"Latitude and longitude seemed to be the wrong way round, so they've been swapped. Please check.",IF(AND(AN201=0,AO201=0),"0, 0 is in the sea off West Africa. Please check this is the location you meant.",IF(W201,"Longitude came first, so the order has been switched.",IF(Z201=6,"Converted from degrees, minutes and seconds.",IF(Z201=4,"Converted from degrees and decimal minutes.","")))))))))</f>
        <v/>
      </c>
      <c r="N201" s="49">
        <f>IF(J201="","",MapcodeAPI&amp;"codes/"&amp;SUBSTITUTE(J201&amp;"",MID(1/2,2,1),".")&amp;","&amp;SUBSTITUTE(K201&amp;"",MID(1/2,2,1),"."))&amp;LEFT($B$13,0)</f>
        <v/>
      </c>
      <c r="O201" s="49">
        <f>IF(N201="","",IFERROR(_xlfn.WEBSERVICE(N201),IF(MapcodeAPIBackup="","NO CONNECTION",IFERROR(_xlfn.WEBSERVICE(MapcodeAPIBackup&amp;MID(N201,LEN(MapcodeAPI)+1,999)),"NO CONNECTION"))))</f>
        <v/>
      </c>
      <c r="P201" t="inlineStr">
        <is>
          <t xml:space="preserve"> </t>
        </is>
      </c>
      <c r="R201" s="50">
        <f>IFERROR(IF(AND(TRIM(B201&amp;"")="",TRIM(C201&amp;"")=""),"",TRIM(IF(ISNUMBER(B201),SUBSTITUTE(B201&amp;"",MID(1/2,2,1),"."),B201&amp;"")&amp;IF(TRIM(C201&amp;"")="",""," | "&amp;IF(ISNUMBER(C201),SUBSTITUTE(C201&amp;"",MID(1/2,2,1),"."),C201&amp;"")))),"(error value)")</f>
        <v/>
      </c>
      <c r="S201" s="50">
        <f>IF(R201="","","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"&amp;IFERROR(IF(AND(LEN(R201)-LEN(SUBSTITUTE(R201,"/",""))=1,ISNUMBER(FIND(" ",TRIM(LEFT(R201,FIND("/",R201)-1))))),LEFT(R201,FIND("/",R201)-1),R201),R201)&amp;" ")," "," "),"﻿"," "),"​"," "),"⁠"," ")," "," ")," "," "),CHAR(9)," "),CHAR(10)," "),CHAR(13)," "),"−","-"),"–","-"),"—","-"),"LATITUDE"," "),"LONGITUDE"," "),"COORDINATES"," "),"COORDS"," "),"NORTH"," N "),"SOUTH"," S "),"EAST"," E "),"WEST"," W "),"DEGREES"," "),"DEG"," "),"GPS"," "),"LONG"," "),"LNG"," "),"LON"," "),"LAT"," ")," AND "," "),"&amp;"," ")&amp;" ")</f>
        <v/>
      </c>
      <c r="T201" s="50">
        <f>IF(S201="","",IF(LEN(S201)-LEN(SUBSTITUTE(S201,".",""))&gt;0,SUBSTITUTE(S201,","," "),IF(LEN(S201)-LEN(SUBSTITUTE(S201,",",""))=3,SUBSTITUTE(SUBSTITUTE(S201,",",";",2),",","."),IF(LEN(S201)-LEN(SUBSTITUTE(S201,",",""))=2,SUBSTITUTE(S201,",","."),SUBSTITUTE(S201,","," ")))))</f>
        <v/>
      </c>
      <c r="U201" s="50">
        <f>IF(ISNUMBER(FIND("S",T201)),-1,IF(ISNUMBER(FIND("N",T201)),1,0))</f>
        <v/>
      </c>
      <c r="V201" s="50">
        <f>IF(ISNUMBER(FIND("W",T201)),-1,IF(ISNUMBER(FIND("E",T201)),1,0))</f>
        <v/>
      </c>
      <c r="W201" s="50">
        <f>AND(MIN(IFERROR(FIND("N",T201),999),IFERROR(FIND("S",T201),999))&lt;999,MIN(IFERROR(FIND("E",T201),999),IFERROR(FIND("W",T201),999))&lt;999,MIN(IFERROR(FIND("E",T201),999),IFERROR(FIND("W",T201),999))&lt;MIN(IFERROR(FIND("N",T201),999),IFERROR(FIND("S",T201),999)))</f>
        <v/>
      </c>
      <c r="X201" s="50">
        <f>IF(T201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201,"°"," "),"º"," "),"˚"," "),"'"," "),CHAR(34)," "),"′"," "),"’"," "),"‘"," "),"″"," "),"”"," "),"“"," "),"("," "),")"," "),"["," "),"]"," "),"{"," "),"}"," "),";"," "),"|"," "),"/"," "),"\"," "),":"," "),"="," "),"*"," "),","," "),"N"," "),"S"," "),"E"," "),"W"," "),"_"," ")))</f>
        <v/>
      </c>
      <c r="Y201" s="50">
        <f>IF(X201="","",SUBSTITUTE(SUBSTITUTE(SUBSTITUTE(SUBSTITUTE(SUBSTITUTE(SUBSTITUTE(SUBSTITUTE(SUBSTITUTE(SUBSTITUTE(SUBSTITUTE(SUBSTITUTE(SUBSTITUTE(SUBSTITUTE(X201,"0",""),"1",""),"2",""),"3",""),"4",""),"5",""),"6",""),"7",""),"8",""),"9",""),".",""),"-","")," ",""))</f>
        <v/>
      </c>
      <c r="Z201" s="50">
        <f>IF(X201="",0,LEN(X201)-LEN(SUBSTITUTE(X201," ",""))+1)</f>
        <v/>
      </c>
      <c r="AA201" s="50">
        <f>IF(Z201&lt;1,"",IFERROR(VALUE(SUBSTITUTE(TRIM(MID(SUBSTITUTE(X201," ",REPT(" ",60)),1,60)),".",MID(1/2,2,1))),""))</f>
        <v/>
      </c>
      <c r="AB201" s="50">
        <f>IF(Z201&lt;2,"",IFERROR(VALUE(SUBSTITUTE(TRIM(MID(SUBSTITUTE(X201," ",REPT(" ",60)),61,60)),".",MID(1/2,2,1))),""))</f>
        <v/>
      </c>
      <c r="AC201" s="50">
        <f>IF(Z201&lt;3,"",IFERROR(VALUE(SUBSTITUTE(TRIM(MID(SUBSTITUTE(X201," ",REPT(" ",60)),121,60)),".",MID(1/2,2,1))),""))</f>
        <v/>
      </c>
      <c r="AD201" s="50">
        <f>IF(Z201&lt;4,"",IFERROR(VALUE(SUBSTITUTE(TRIM(MID(SUBSTITUTE(X201," ",REPT(" ",60)),181,60)),".",MID(1/2,2,1))),""))</f>
        <v/>
      </c>
      <c r="AE201" s="50">
        <f>IF(Z201&lt;5,"",IFERROR(VALUE(SUBSTITUTE(TRIM(MID(SUBSTITUTE(X201," ",REPT(" ",60)),241,60)),".",MID(1/2,2,1))),""))</f>
        <v/>
      </c>
      <c r="AF201" s="50">
        <f>IF(Z201&lt;6,"",IFERROR(VALUE(SUBSTITUTE(TRIM(MID(SUBSTITUTE(X201," ",REPT(" ",60)),301,60)),".",MID(1/2,2,1))),""))</f>
        <v/>
      </c>
      <c r="AG201" s="50">
        <f>IFERROR(IF(Z201=2,AA201,IF(Z201=4,IF(AA201&lt;0,-1,1)*(ABS(AA201)+AB201/60),IF(Z201=6,IF(AA201&lt;0,-1,1)*(ABS(AA201)+AB201/60+AC201/3600),""))),"")</f>
        <v/>
      </c>
      <c r="AH201" s="50">
        <f>IFERROR(IF(Z201=2,AB201,IF(Z201=4,IF(AC201&lt;0,-1,1)*(ABS(AC201)+AD201/60),IF(Z201=6,IF(AD201&lt;0,-1,1)*(ABS(AD201)+AE201/60+AF201/3600),""))),"")</f>
        <v/>
      </c>
      <c r="AI201" s="50">
        <f>IF(W201,AH201,AG201)</f>
        <v/>
      </c>
      <c r="AJ201" s="50">
        <f>IF(W201,AG201,AH201)</f>
        <v/>
      </c>
      <c r="AK201" s="50">
        <f>IFERROR(IF(U201=0,AI201,U201*ABS(AI201)),"")</f>
        <v/>
      </c>
      <c r="AL201" s="50">
        <f>IFERROR(IF(V201=0,AJ201,V201*ABS(AJ201)),"")</f>
        <v/>
      </c>
      <c r="AM201" s="50">
        <f>IFERROR(AND(U201=0,V201=0,ABS(AK201)&gt;90,ABS(AK201)&lt;=180,ABS(AL201)&lt;=90),FALSE)</f>
        <v/>
      </c>
      <c r="AN201" s="50">
        <f>IF(AM201,AL201,AK201)</f>
        <v/>
      </c>
      <c r="AO201" s="50">
        <f>IF(AM201,AK201,AL201)</f>
        <v/>
      </c>
      <c r="AP201" s="50">
        <f>IF(R201="","",IF(Y201&lt;&gt;"","Contains words or symbols that aren't part of a coordinate.",IF(NOT(OR(Z201=2,Z201=4,Z201=6)),"Couldn't find a latitude and a longitude ("&amp;Z201&amp;IF(Z201=1," number"," numbers")&amp;" found).",IF(COUNT(AA201:AF201)&lt;&gt;Z201,"Some of the numbers couldn't be read.",IF(OR(AND(Z201=4,OR(AB201&lt;0,AB201&gt;=60,AD201&lt;0,AD201&gt;=60)),AND(Z201=6,OR(AB201&lt;0,AB201&gt;=60,AC201&lt;0,AC201&gt;=60,AE201&lt;0,AE201&gt;=60,AF201&lt;0,AF201&gt;=60))),"Minutes and seconds must be between 0 and 60.",IF(OR(ABS(AN201)&gt;90,ABS(AO201)&gt;180),"Out of range: latitude must be between -90 and 90, and longitude between -180 and 180.",""))))))</f>
        <v/>
      </c>
    </row>
    <row r="202">
      <c r="B202" s="44" t="n"/>
      <c r="C202" s="44" t="n"/>
      <c r="D202" s="45">
        <f>IF(R202="","",IF(AP202&lt;&gt;"","NOT VALID GPS COORDINATES",IF(O202="NO CONNECTION","NO CONNECTION",IF(E202="","NOT FOUND",IF(OR(AM202,AND(AN202=0,AO202=0)),"CONVERTED – PLEASE CHECK","CONVERTED")))))</f>
        <v/>
      </c>
      <c r="E202" s="45">
        <f>IF(OR(O202="",O202="NO CONNECTION"),"",IFERROR(_xlfn.FILTERXML(O202,"//local/territory")&amp;" "&amp;_xlfn.FILTERXML(O202,"//local/mapcode"),IFERROR(_xlfn.FILTERXML(O202,"//international/mapcode"),"")))</f>
        <v/>
      </c>
      <c r="F202" s="46">
        <f>IF(E202="","",IFERROR(_xlfn.FILTERXML(O202,"//local/territory"),""))</f>
        <v/>
      </c>
      <c r="G202" s="46">
        <f>IF(E202="","",IFERROR(_xlfn.FILTERXML(O202,"//local/mapcode"),""))</f>
        <v/>
      </c>
      <c r="H202" s="46">
        <f>IF(E202="","",IFERROR(_xlfn.FILTERXML(O202,"//international/mapcode"),""))</f>
        <v/>
      </c>
      <c r="I202" s="46">
        <f>IF(E202="","",IFERROR(HYPERLINK("https://www.mymapcodes.com/go/?t="&amp;IF(G202&lt;&gt;"",F202,"AAA")&amp;"&amp;ma="&amp;LEFT(IF(G202&lt;&gt;"",G202,H202),FIND(".",IF(G202&lt;&gt;"",G202,H202))-1)&amp;"&amp;mb="&amp;MID(IF(G202&lt;&gt;"",G202,H202),FIND(".",IF(G202&lt;&gt;"",G202,H202))+1,99),"Open on MyMapcodes →"),""))</f>
        <v/>
      </c>
      <c r="J202" s="47">
        <f>IF(OR(R202="",AP202&lt;&gt;""),"",ROUND(AN202,6))</f>
        <v/>
      </c>
      <c r="K202" s="47">
        <f>IF(OR(R202="",AP202&lt;&gt;""),"",ROUND(AO202,6))</f>
        <v/>
      </c>
      <c r="L202" s="48">
        <f>IF(R202="","",IF(AP202&lt;&gt;"",AP202,IF(O202="NO CONNECTION","Excel couldn't reach the mapcode service. Click the REFRESH RESULTS box just above the table.",IF(E202="","The mapcode service didn't return a mapcode for this point.",IF(AM202,"Latitude and longitude seemed to be the wrong way round, so they've been swapped. Please check.",IF(AND(AN202=0,AO202=0),"0, 0 is in the sea off West Africa. Please check this is the location you meant.",IF(W202,"Longitude came first, so the order has been switched.",IF(Z202=6,"Converted from degrees, minutes and seconds.",IF(Z202=4,"Converted from degrees and decimal minutes.","")))))))))</f>
        <v/>
      </c>
      <c r="N202" s="49">
        <f>IF(J202="","",MapcodeAPI&amp;"codes/"&amp;SUBSTITUTE(J202&amp;"",MID(1/2,2,1),".")&amp;","&amp;SUBSTITUTE(K202&amp;"",MID(1/2,2,1),"."))&amp;LEFT($B$13,0)</f>
        <v/>
      </c>
      <c r="O202" s="49">
        <f>IF(N202="","",IFERROR(_xlfn.WEBSERVICE(N202),IF(MapcodeAPIBackup="","NO CONNECTION",IFERROR(_xlfn.WEBSERVICE(MapcodeAPIBackup&amp;MID(N202,LEN(MapcodeAPI)+1,999)),"NO CONNECTION"))))</f>
        <v/>
      </c>
      <c r="P202" t="inlineStr">
        <is>
          <t xml:space="preserve"> </t>
        </is>
      </c>
      <c r="R202" s="50">
        <f>IFERROR(IF(AND(TRIM(B202&amp;"")="",TRIM(C202&amp;"")=""),"",TRIM(IF(ISNUMBER(B202),SUBSTITUTE(B202&amp;"",MID(1/2,2,1),"."),B202&amp;"")&amp;IF(TRIM(C202&amp;"")="",""," | "&amp;IF(ISNUMBER(C202),SUBSTITUTE(C202&amp;"",MID(1/2,2,1),"."),C202&amp;"")))),"(error value)")</f>
        <v/>
      </c>
      <c r="S202" s="50">
        <f>IF(R202="","","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"&amp;IFERROR(IF(AND(LEN(R202)-LEN(SUBSTITUTE(R202,"/",""))=1,ISNUMBER(FIND(" ",TRIM(LEFT(R202,FIND("/",R202)-1))))),LEFT(R202,FIND("/",R202)-1),R202),R202)&amp;" ")," "," "),"﻿"," "),"​"," "),"⁠"," ")," "," ")," "," "),CHAR(9)," "),CHAR(10)," "),CHAR(13)," "),"−","-"),"–","-"),"—","-"),"LATITUDE"," "),"LONGITUDE"," "),"COORDINATES"," "),"COORDS"," "),"NORTH"," N "),"SOUTH"," S "),"EAST"," E "),"WEST"," W "),"DEGREES"," "),"DEG"," "),"GPS"," "),"LONG"," "),"LNG"," "),"LON"," "),"LAT"," ")," AND "," "),"&amp;"," ")&amp;" ")</f>
        <v/>
      </c>
      <c r="T202" s="50">
        <f>IF(S202="","",IF(LEN(S202)-LEN(SUBSTITUTE(S202,".",""))&gt;0,SUBSTITUTE(S202,","," "),IF(LEN(S202)-LEN(SUBSTITUTE(S202,",",""))=3,SUBSTITUTE(SUBSTITUTE(S202,",",";",2),",","."),IF(LEN(S202)-LEN(SUBSTITUTE(S202,",",""))=2,SUBSTITUTE(S202,",","."),SUBSTITUTE(S202,","," ")))))</f>
        <v/>
      </c>
      <c r="U202" s="50">
        <f>IF(ISNUMBER(FIND("S",T202)),-1,IF(ISNUMBER(FIND("N",T202)),1,0))</f>
        <v/>
      </c>
      <c r="V202" s="50">
        <f>IF(ISNUMBER(FIND("W",T202)),-1,IF(ISNUMBER(FIND("E",T202)),1,0))</f>
        <v/>
      </c>
      <c r="W202" s="50">
        <f>AND(MIN(IFERROR(FIND("N",T202),999),IFERROR(FIND("S",T202),999))&lt;999,MIN(IFERROR(FIND("E",T202),999),IFERROR(FIND("W",T202),999))&lt;999,MIN(IFERROR(FIND("E",T202),999),IFERROR(FIND("W",T202),999))&lt;MIN(IFERROR(FIND("N",T202),999),IFERROR(FIND("S",T202),999)))</f>
        <v/>
      </c>
      <c r="X202" s="50">
        <f>IF(T202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202,"°"," "),"º"," "),"˚"," "),"'"," "),CHAR(34)," "),"′"," "),"’"," "),"‘"," "),"″"," "),"”"," "),"“"," "),"("," "),")"," "),"["," "),"]"," "),"{"," "),"}"," "),";"," "),"|"," "),"/"," "),"\"," "),":"," "),"="," "),"*"," "),","," "),"N"," "),"S"," "),"E"," "),"W"," "),"_"," ")))</f>
        <v/>
      </c>
      <c r="Y202" s="50">
        <f>IF(X202="","",SUBSTITUTE(SUBSTITUTE(SUBSTITUTE(SUBSTITUTE(SUBSTITUTE(SUBSTITUTE(SUBSTITUTE(SUBSTITUTE(SUBSTITUTE(SUBSTITUTE(SUBSTITUTE(SUBSTITUTE(SUBSTITUTE(X202,"0",""),"1",""),"2",""),"3",""),"4",""),"5",""),"6",""),"7",""),"8",""),"9",""),".",""),"-","")," ",""))</f>
        <v/>
      </c>
      <c r="Z202" s="50">
        <f>IF(X202="",0,LEN(X202)-LEN(SUBSTITUTE(X202," ",""))+1)</f>
        <v/>
      </c>
      <c r="AA202" s="50">
        <f>IF(Z202&lt;1,"",IFERROR(VALUE(SUBSTITUTE(TRIM(MID(SUBSTITUTE(X202," ",REPT(" ",60)),1,60)),".",MID(1/2,2,1))),""))</f>
        <v/>
      </c>
      <c r="AB202" s="50">
        <f>IF(Z202&lt;2,"",IFERROR(VALUE(SUBSTITUTE(TRIM(MID(SUBSTITUTE(X202," ",REPT(" ",60)),61,60)),".",MID(1/2,2,1))),""))</f>
        <v/>
      </c>
      <c r="AC202" s="50">
        <f>IF(Z202&lt;3,"",IFERROR(VALUE(SUBSTITUTE(TRIM(MID(SUBSTITUTE(X202," ",REPT(" ",60)),121,60)),".",MID(1/2,2,1))),""))</f>
        <v/>
      </c>
      <c r="AD202" s="50">
        <f>IF(Z202&lt;4,"",IFERROR(VALUE(SUBSTITUTE(TRIM(MID(SUBSTITUTE(X202," ",REPT(" ",60)),181,60)),".",MID(1/2,2,1))),""))</f>
        <v/>
      </c>
      <c r="AE202" s="50">
        <f>IF(Z202&lt;5,"",IFERROR(VALUE(SUBSTITUTE(TRIM(MID(SUBSTITUTE(X202," ",REPT(" ",60)),241,60)),".",MID(1/2,2,1))),""))</f>
        <v/>
      </c>
      <c r="AF202" s="50">
        <f>IF(Z202&lt;6,"",IFERROR(VALUE(SUBSTITUTE(TRIM(MID(SUBSTITUTE(X202," ",REPT(" ",60)),301,60)),".",MID(1/2,2,1))),""))</f>
        <v/>
      </c>
      <c r="AG202" s="50">
        <f>IFERROR(IF(Z202=2,AA202,IF(Z202=4,IF(AA202&lt;0,-1,1)*(ABS(AA202)+AB202/60),IF(Z202=6,IF(AA202&lt;0,-1,1)*(ABS(AA202)+AB202/60+AC202/3600),""))),"")</f>
        <v/>
      </c>
      <c r="AH202" s="50">
        <f>IFERROR(IF(Z202=2,AB202,IF(Z202=4,IF(AC202&lt;0,-1,1)*(ABS(AC202)+AD202/60),IF(Z202=6,IF(AD202&lt;0,-1,1)*(ABS(AD202)+AE202/60+AF202/3600),""))),"")</f>
        <v/>
      </c>
      <c r="AI202" s="50">
        <f>IF(W202,AH202,AG202)</f>
        <v/>
      </c>
      <c r="AJ202" s="50">
        <f>IF(W202,AG202,AH202)</f>
        <v/>
      </c>
      <c r="AK202" s="50">
        <f>IFERROR(IF(U202=0,AI202,U202*ABS(AI202)),"")</f>
        <v/>
      </c>
      <c r="AL202" s="50">
        <f>IFERROR(IF(V202=0,AJ202,V202*ABS(AJ202)),"")</f>
        <v/>
      </c>
      <c r="AM202" s="50">
        <f>IFERROR(AND(U202=0,V202=0,ABS(AK202)&gt;90,ABS(AK202)&lt;=180,ABS(AL202)&lt;=90),FALSE)</f>
        <v/>
      </c>
      <c r="AN202" s="50">
        <f>IF(AM202,AL202,AK202)</f>
        <v/>
      </c>
      <c r="AO202" s="50">
        <f>IF(AM202,AK202,AL202)</f>
        <v/>
      </c>
      <c r="AP202" s="50">
        <f>IF(R202="","",IF(Y202&lt;&gt;"","Contains words or symbols that aren't part of a coordinate.",IF(NOT(OR(Z202=2,Z202=4,Z202=6)),"Couldn't find a latitude and a longitude ("&amp;Z202&amp;IF(Z202=1," number"," numbers")&amp;" found).",IF(COUNT(AA202:AF202)&lt;&gt;Z202,"Some of the numbers couldn't be read.",IF(OR(AND(Z202=4,OR(AB202&lt;0,AB202&gt;=60,AD202&lt;0,AD202&gt;=60)),AND(Z202=6,OR(AB202&lt;0,AB202&gt;=60,AC202&lt;0,AC202&gt;=60,AE202&lt;0,AE202&gt;=60,AF202&lt;0,AF202&gt;=60))),"Minutes and seconds must be between 0 and 60.",IF(OR(ABS(AN202)&gt;90,ABS(AO202)&gt;180),"Out of range: latitude must be between -90 and 90, and longitude between -180 and 180.",""))))))</f>
        <v/>
      </c>
    </row>
    <row r="203">
      <c r="B203" s="44" t="n"/>
      <c r="C203" s="44" t="n"/>
      <c r="D203" s="45">
        <f>IF(R203="","",IF(AP203&lt;&gt;"","NOT VALID GPS COORDINATES",IF(O203="NO CONNECTION","NO CONNECTION",IF(E203="","NOT FOUND",IF(OR(AM203,AND(AN203=0,AO203=0)),"CONVERTED – PLEASE CHECK","CONVERTED")))))</f>
        <v/>
      </c>
      <c r="E203" s="45">
        <f>IF(OR(O203="",O203="NO CONNECTION"),"",IFERROR(_xlfn.FILTERXML(O203,"//local/territory")&amp;" "&amp;_xlfn.FILTERXML(O203,"//local/mapcode"),IFERROR(_xlfn.FILTERXML(O203,"//international/mapcode"),"")))</f>
        <v/>
      </c>
      <c r="F203" s="46">
        <f>IF(E203="","",IFERROR(_xlfn.FILTERXML(O203,"//local/territory"),""))</f>
        <v/>
      </c>
      <c r="G203" s="46">
        <f>IF(E203="","",IFERROR(_xlfn.FILTERXML(O203,"//local/mapcode"),""))</f>
        <v/>
      </c>
      <c r="H203" s="46">
        <f>IF(E203="","",IFERROR(_xlfn.FILTERXML(O203,"//international/mapcode"),""))</f>
        <v/>
      </c>
      <c r="I203" s="46">
        <f>IF(E203="","",IFERROR(HYPERLINK("https://www.mymapcodes.com/go/?t="&amp;IF(G203&lt;&gt;"",F203,"AAA")&amp;"&amp;ma="&amp;LEFT(IF(G203&lt;&gt;"",G203,H203),FIND(".",IF(G203&lt;&gt;"",G203,H203))-1)&amp;"&amp;mb="&amp;MID(IF(G203&lt;&gt;"",G203,H203),FIND(".",IF(G203&lt;&gt;"",G203,H203))+1,99),"Open on MyMapcodes →"),""))</f>
        <v/>
      </c>
      <c r="J203" s="47">
        <f>IF(OR(R203="",AP203&lt;&gt;""),"",ROUND(AN203,6))</f>
        <v/>
      </c>
      <c r="K203" s="47">
        <f>IF(OR(R203="",AP203&lt;&gt;""),"",ROUND(AO203,6))</f>
        <v/>
      </c>
      <c r="L203" s="48">
        <f>IF(R203="","",IF(AP203&lt;&gt;"",AP203,IF(O203="NO CONNECTION","Excel couldn't reach the mapcode service. Click the REFRESH RESULTS box just above the table.",IF(E203="","The mapcode service didn't return a mapcode for this point.",IF(AM203,"Latitude and longitude seemed to be the wrong way round, so they've been swapped. Please check.",IF(AND(AN203=0,AO203=0),"0, 0 is in the sea off West Africa. Please check this is the location you meant.",IF(W203,"Longitude came first, so the order has been switched.",IF(Z203=6,"Converted from degrees, minutes and seconds.",IF(Z203=4,"Converted from degrees and decimal minutes.","")))))))))</f>
        <v/>
      </c>
      <c r="N203" s="49">
        <f>IF(J203="","",MapcodeAPI&amp;"codes/"&amp;SUBSTITUTE(J203&amp;"",MID(1/2,2,1),".")&amp;","&amp;SUBSTITUTE(K203&amp;"",MID(1/2,2,1),"."))&amp;LEFT($B$13,0)</f>
        <v/>
      </c>
      <c r="O203" s="49">
        <f>IF(N203="","",IFERROR(_xlfn.WEBSERVICE(N203),IF(MapcodeAPIBackup="","NO CONNECTION",IFERROR(_xlfn.WEBSERVICE(MapcodeAPIBackup&amp;MID(N203,LEN(MapcodeAPI)+1,999)),"NO CONNECTION"))))</f>
        <v/>
      </c>
      <c r="P203" t="inlineStr">
        <is>
          <t xml:space="preserve"> </t>
        </is>
      </c>
      <c r="R203" s="50">
        <f>IFERROR(IF(AND(TRIM(B203&amp;"")="",TRIM(C203&amp;"")=""),"",TRIM(IF(ISNUMBER(B203),SUBSTITUTE(B203&amp;"",MID(1/2,2,1),"."),B203&amp;"")&amp;IF(TRIM(C203&amp;"")="",""," | "&amp;IF(ISNUMBER(C203),SUBSTITUTE(C203&amp;"",MID(1/2,2,1),"."),C203&amp;"")))),"(error value)")</f>
        <v/>
      </c>
      <c r="S203" s="50">
        <f>IF(R203="","","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"&amp;IFERROR(IF(AND(LEN(R203)-LEN(SUBSTITUTE(R203,"/",""))=1,ISNUMBER(FIND(" ",TRIM(LEFT(R203,FIND("/",R203)-1))))),LEFT(R203,FIND("/",R203)-1),R203),R203)&amp;" ")," "," "),"﻿"," "),"​"," "),"⁠"," ")," "," ")," "," "),CHAR(9)," "),CHAR(10)," "),CHAR(13)," "),"−","-"),"–","-"),"—","-"),"LATITUDE"," "),"LONGITUDE"," "),"COORDINATES"," "),"COORDS"," "),"NORTH"," N "),"SOUTH"," S "),"EAST"," E "),"WEST"," W "),"DEGREES"," "),"DEG"," "),"GPS"," "),"LONG"," "),"LNG"," "),"LON"," "),"LAT"," ")," AND "," "),"&amp;"," ")&amp;" ")</f>
        <v/>
      </c>
      <c r="T203" s="50">
        <f>IF(S203="","",IF(LEN(S203)-LEN(SUBSTITUTE(S203,".",""))&gt;0,SUBSTITUTE(S203,","," "),IF(LEN(S203)-LEN(SUBSTITUTE(S203,",",""))=3,SUBSTITUTE(SUBSTITUTE(S203,",",";",2),",","."),IF(LEN(S203)-LEN(SUBSTITUTE(S203,",",""))=2,SUBSTITUTE(S203,",","."),SUBSTITUTE(S203,","," ")))))</f>
        <v/>
      </c>
      <c r="U203" s="50">
        <f>IF(ISNUMBER(FIND("S",T203)),-1,IF(ISNUMBER(FIND("N",T203)),1,0))</f>
        <v/>
      </c>
      <c r="V203" s="50">
        <f>IF(ISNUMBER(FIND("W",T203)),-1,IF(ISNUMBER(FIND("E",T203)),1,0))</f>
        <v/>
      </c>
      <c r="W203" s="50">
        <f>AND(MIN(IFERROR(FIND("N",T203),999),IFERROR(FIND("S",T203),999))&lt;999,MIN(IFERROR(FIND("E",T203),999),IFERROR(FIND("W",T203),999))&lt;999,MIN(IFERROR(FIND("E",T203),999),IFERROR(FIND("W",T203),999))&lt;MIN(IFERROR(FIND("N",T203),999),IFERROR(FIND("S",T203),999)))</f>
        <v/>
      </c>
      <c r="X203" s="50">
        <f>IF(T203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203,"°"," "),"º"," "),"˚"," "),"'"," "),CHAR(34)," "),"′"," "),"’"," "),"‘"," "),"″"," "),"”"," "),"“"," "),"("," "),")"," "),"["," "),"]"," "),"{"," "),"}"," "),";"," "),"|"," "),"/"," "),"\"," "),":"," "),"="," "),"*"," "),","," "),"N"," "),"S"," "),"E"," "),"W"," "),"_"," ")))</f>
        <v/>
      </c>
      <c r="Y203" s="50">
        <f>IF(X203="","",SUBSTITUTE(SUBSTITUTE(SUBSTITUTE(SUBSTITUTE(SUBSTITUTE(SUBSTITUTE(SUBSTITUTE(SUBSTITUTE(SUBSTITUTE(SUBSTITUTE(SUBSTITUTE(SUBSTITUTE(SUBSTITUTE(X203,"0",""),"1",""),"2",""),"3",""),"4",""),"5",""),"6",""),"7",""),"8",""),"9",""),".",""),"-","")," ",""))</f>
        <v/>
      </c>
      <c r="Z203" s="50">
        <f>IF(X203="",0,LEN(X203)-LEN(SUBSTITUTE(X203," ",""))+1)</f>
        <v/>
      </c>
      <c r="AA203" s="50">
        <f>IF(Z203&lt;1,"",IFERROR(VALUE(SUBSTITUTE(TRIM(MID(SUBSTITUTE(X203," ",REPT(" ",60)),1,60)),".",MID(1/2,2,1))),""))</f>
        <v/>
      </c>
      <c r="AB203" s="50">
        <f>IF(Z203&lt;2,"",IFERROR(VALUE(SUBSTITUTE(TRIM(MID(SUBSTITUTE(X203," ",REPT(" ",60)),61,60)),".",MID(1/2,2,1))),""))</f>
        <v/>
      </c>
      <c r="AC203" s="50">
        <f>IF(Z203&lt;3,"",IFERROR(VALUE(SUBSTITUTE(TRIM(MID(SUBSTITUTE(X203," ",REPT(" ",60)),121,60)),".",MID(1/2,2,1))),""))</f>
        <v/>
      </c>
      <c r="AD203" s="50">
        <f>IF(Z203&lt;4,"",IFERROR(VALUE(SUBSTITUTE(TRIM(MID(SUBSTITUTE(X203," ",REPT(" ",60)),181,60)),".",MID(1/2,2,1))),""))</f>
        <v/>
      </c>
      <c r="AE203" s="50">
        <f>IF(Z203&lt;5,"",IFERROR(VALUE(SUBSTITUTE(TRIM(MID(SUBSTITUTE(X203," ",REPT(" ",60)),241,60)),".",MID(1/2,2,1))),""))</f>
        <v/>
      </c>
      <c r="AF203" s="50">
        <f>IF(Z203&lt;6,"",IFERROR(VALUE(SUBSTITUTE(TRIM(MID(SUBSTITUTE(X203," ",REPT(" ",60)),301,60)),".",MID(1/2,2,1))),""))</f>
        <v/>
      </c>
      <c r="AG203" s="50">
        <f>IFERROR(IF(Z203=2,AA203,IF(Z203=4,IF(AA203&lt;0,-1,1)*(ABS(AA203)+AB203/60),IF(Z203=6,IF(AA203&lt;0,-1,1)*(ABS(AA203)+AB203/60+AC203/3600),""))),"")</f>
        <v/>
      </c>
      <c r="AH203" s="50">
        <f>IFERROR(IF(Z203=2,AB203,IF(Z203=4,IF(AC203&lt;0,-1,1)*(ABS(AC203)+AD203/60),IF(Z203=6,IF(AD203&lt;0,-1,1)*(ABS(AD203)+AE203/60+AF203/3600),""))),"")</f>
        <v/>
      </c>
      <c r="AI203" s="50">
        <f>IF(W203,AH203,AG203)</f>
        <v/>
      </c>
      <c r="AJ203" s="50">
        <f>IF(W203,AG203,AH203)</f>
        <v/>
      </c>
      <c r="AK203" s="50">
        <f>IFERROR(IF(U203=0,AI203,U203*ABS(AI203)),"")</f>
        <v/>
      </c>
      <c r="AL203" s="50">
        <f>IFERROR(IF(V203=0,AJ203,V203*ABS(AJ203)),"")</f>
        <v/>
      </c>
      <c r="AM203" s="50">
        <f>IFERROR(AND(U203=0,V203=0,ABS(AK203)&gt;90,ABS(AK203)&lt;=180,ABS(AL203)&lt;=90),FALSE)</f>
        <v/>
      </c>
      <c r="AN203" s="50">
        <f>IF(AM203,AL203,AK203)</f>
        <v/>
      </c>
      <c r="AO203" s="50">
        <f>IF(AM203,AK203,AL203)</f>
        <v/>
      </c>
      <c r="AP203" s="50">
        <f>IF(R203="","",IF(Y203&lt;&gt;"","Contains words or symbols that aren't part of a coordinate.",IF(NOT(OR(Z203=2,Z203=4,Z203=6)),"Couldn't find a latitude and a longitude ("&amp;Z203&amp;IF(Z203=1," number"," numbers")&amp;" found).",IF(COUNT(AA203:AF203)&lt;&gt;Z203,"Some of the numbers couldn't be read.",IF(OR(AND(Z203=4,OR(AB203&lt;0,AB203&gt;=60,AD203&lt;0,AD203&gt;=60)),AND(Z203=6,OR(AB203&lt;0,AB203&gt;=60,AC203&lt;0,AC203&gt;=60,AE203&lt;0,AE203&gt;=60,AF203&lt;0,AF203&gt;=60))),"Minutes and seconds must be between 0 and 60.",IF(OR(ABS(AN203)&gt;90,ABS(AO203)&gt;180),"Out of range: latitude must be between -90 and 90, and longitude between -180 and 180.",""))))))</f>
        <v/>
      </c>
    </row>
    <row r="204">
      <c r="B204" s="44" t="n"/>
      <c r="C204" s="44" t="n"/>
      <c r="D204" s="45">
        <f>IF(R204="","",IF(AP204&lt;&gt;"","NOT VALID GPS COORDINATES",IF(O204="NO CONNECTION","NO CONNECTION",IF(E204="","NOT FOUND",IF(OR(AM204,AND(AN204=0,AO204=0)),"CONVERTED – PLEASE CHECK","CONVERTED")))))</f>
        <v/>
      </c>
      <c r="E204" s="45">
        <f>IF(OR(O204="",O204="NO CONNECTION"),"",IFERROR(_xlfn.FILTERXML(O204,"//local/territory")&amp;" "&amp;_xlfn.FILTERXML(O204,"//local/mapcode"),IFERROR(_xlfn.FILTERXML(O204,"//international/mapcode"),"")))</f>
        <v/>
      </c>
      <c r="F204" s="46">
        <f>IF(E204="","",IFERROR(_xlfn.FILTERXML(O204,"//local/territory"),""))</f>
        <v/>
      </c>
      <c r="G204" s="46">
        <f>IF(E204="","",IFERROR(_xlfn.FILTERXML(O204,"//local/mapcode"),""))</f>
        <v/>
      </c>
      <c r="H204" s="46">
        <f>IF(E204="","",IFERROR(_xlfn.FILTERXML(O204,"//international/mapcode"),""))</f>
        <v/>
      </c>
      <c r="I204" s="46">
        <f>IF(E204="","",IFERROR(HYPERLINK("https://www.mymapcodes.com/go/?t="&amp;IF(G204&lt;&gt;"",F204,"AAA")&amp;"&amp;ma="&amp;LEFT(IF(G204&lt;&gt;"",G204,H204),FIND(".",IF(G204&lt;&gt;"",G204,H204))-1)&amp;"&amp;mb="&amp;MID(IF(G204&lt;&gt;"",G204,H204),FIND(".",IF(G204&lt;&gt;"",G204,H204))+1,99),"Open on MyMapcodes →"),""))</f>
        <v/>
      </c>
      <c r="J204" s="47">
        <f>IF(OR(R204="",AP204&lt;&gt;""),"",ROUND(AN204,6))</f>
        <v/>
      </c>
      <c r="K204" s="47">
        <f>IF(OR(R204="",AP204&lt;&gt;""),"",ROUND(AO204,6))</f>
        <v/>
      </c>
      <c r="L204" s="48">
        <f>IF(R204="","",IF(AP204&lt;&gt;"",AP204,IF(O204="NO CONNECTION","Excel couldn't reach the mapcode service. Click the REFRESH RESULTS box just above the table.",IF(E204="","The mapcode service didn't return a mapcode for this point.",IF(AM204,"Latitude and longitude seemed to be the wrong way round, so they've been swapped. Please check.",IF(AND(AN204=0,AO204=0),"0, 0 is in the sea off West Africa. Please check this is the location you meant.",IF(W204,"Longitude came first, so the order has been switched.",IF(Z204=6,"Converted from degrees, minutes and seconds.",IF(Z204=4,"Converted from degrees and decimal minutes.","")))))))))</f>
        <v/>
      </c>
      <c r="N204" s="49">
        <f>IF(J204="","",MapcodeAPI&amp;"codes/"&amp;SUBSTITUTE(J204&amp;"",MID(1/2,2,1),".")&amp;","&amp;SUBSTITUTE(K204&amp;"",MID(1/2,2,1),"."))&amp;LEFT($B$13,0)</f>
        <v/>
      </c>
      <c r="O204" s="49">
        <f>IF(N204="","",IFERROR(_xlfn.WEBSERVICE(N204),IF(MapcodeAPIBackup="","NO CONNECTION",IFERROR(_xlfn.WEBSERVICE(MapcodeAPIBackup&amp;MID(N204,LEN(MapcodeAPI)+1,999)),"NO CONNECTION"))))</f>
        <v/>
      </c>
      <c r="P204" t="inlineStr">
        <is>
          <t xml:space="preserve"> </t>
        </is>
      </c>
      <c r="R204" s="50">
        <f>IFERROR(IF(AND(TRIM(B204&amp;"")="",TRIM(C204&amp;"")=""),"",TRIM(IF(ISNUMBER(B204),SUBSTITUTE(B204&amp;"",MID(1/2,2,1),"."),B204&amp;"")&amp;IF(TRIM(C204&amp;"")="",""," | "&amp;IF(ISNUMBER(C204),SUBSTITUTE(C204&amp;"",MID(1/2,2,1),"."),C204&amp;"")))),"(error value)")</f>
        <v/>
      </c>
      <c r="S204" s="50">
        <f>IF(R204="","","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"&amp;IFERROR(IF(AND(LEN(R204)-LEN(SUBSTITUTE(R204,"/",""))=1,ISNUMBER(FIND(" ",TRIM(LEFT(R204,FIND("/",R204)-1))))),LEFT(R204,FIND("/",R204)-1),R204),R204)&amp;" ")," "," "),"﻿"," "),"​"," "),"⁠"," ")," "," ")," "," "),CHAR(9)," "),CHAR(10)," "),CHAR(13)," "),"−","-"),"–","-"),"—","-"),"LATITUDE"," "),"LONGITUDE"," "),"COORDINATES"," "),"COORDS"," "),"NORTH"," N "),"SOUTH"," S "),"EAST"," E "),"WEST"," W "),"DEGREES"," "),"DEG"," "),"GPS"," "),"LONG"," "),"LNG"," "),"LON"," "),"LAT"," ")," AND "," "),"&amp;"," ")&amp;" ")</f>
        <v/>
      </c>
      <c r="T204" s="50">
        <f>IF(S204="","",IF(LEN(S204)-LEN(SUBSTITUTE(S204,".",""))&gt;0,SUBSTITUTE(S204,","," "),IF(LEN(S204)-LEN(SUBSTITUTE(S204,",",""))=3,SUBSTITUTE(SUBSTITUTE(S204,",",";",2),",","."),IF(LEN(S204)-LEN(SUBSTITUTE(S204,",",""))=2,SUBSTITUTE(S204,",","."),SUBSTITUTE(S204,","," ")))))</f>
        <v/>
      </c>
      <c r="U204" s="50">
        <f>IF(ISNUMBER(FIND("S",T204)),-1,IF(ISNUMBER(FIND("N",T204)),1,0))</f>
        <v/>
      </c>
      <c r="V204" s="50">
        <f>IF(ISNUMBER(FIND("W",T204)),-1,IF(ISNUMBER(FIND("E",T204)),1,0))</f>
        <v/>
      </c>
      <c r="W204" s="50">
        <f>AND(MIN(IFERROR(FIND("N",T204),999),IFERROR(FIND("S",T204),999))&lt;999,MIN(IFERROR(FIND("E",T204),999),IFERROR(FIND("W",T204),999))&lt;999,MIN(IFERROR(FIND("E",T204),999),IFERROR(FIND("W",T204),999))&lt;MIN(IFERROR(FIND("N",T204),999),IFERROR(FIND("S",T204),999)))</f>
        <v/>
      </c>
      <c r="X204" s="50">
        <f>IF(T204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204,"°"," "),"º"," "),"˚"," "),"'"," "),CHAR(34)," "),"′"," "),"’"," "),"‘"," "),"″"," "),"”"," "),"“"," "),"("," "),")"," "),"["," "),"]"," "),"{"," "),"}"," "),";"," "),"|"," "),"/"," "),"\"," "),":"," "),"="," "),"*"," "),","," "),"N"," "),"S"," "),"E"," "),"W"," "),"_"," ")))</f>
        <v/>
      </c>
      <c r="Y204" s="50">
        <f>IF(X204="","",SUBSTITUTE(SUBSTITUTE(SUBSTITUTE(SUBSTITUTE(SUBSTITUTE(SUBSTITUTE(SUBSTITUTE(SUBSTITUTE(SUBSTITUTE(SUBSTITUTE(SUBSTITUTE(SUBSTITUTE(SUBSTITUTE(X204,"0",""),"1",""),"2",""),"3",""),"4",""),"5",""),"6",""),"7",""),"8",""),"9",""),".",""),"-","")," ",""))</f>
        <v/>
      </c>
      <c r="Z204" s="50">
        <f>IF(X204="",0,LEN(X204)-LEN(SUBSTITUTE(X204," ",""))+1)</f>
        <v/>
      </c>
      <c r="AA204" s="50">
        <f>IF(Z204&lt;1,"",IFERROR(VALUE(SUBSTITUTE(TRIM(MID(SUBSTITUTE(X204," ",REPT(" ",60)),1,60)),".",MID(1/2,2,1))),""))</f>
        <v/>
      </c>
      <c r="AB204" s="50">
        <f>IF(Z204&lt;2,"",IFERROR(VALUE(SUBSTITUTE(TRIM(MID(SUBSTITUTE(X204," ",REPT(" ",60)),61,60)),".",MID(1/2,2,1))),""))</f>
        <v/>
      </c>
      <c r="AC204" s="50">
        <f>IF(Z204&lt;3,"",IFERROR(VALUE(SUBSTITUTE(TRIM(MID(SUBSTITUTE(X204," ",REPT(" ",60)),121,60)),".",MID(1/2,2,1))),""))</f>
        <v/>
      </c>
      <c r="AD204" s="50">
        <f>IF(Z204&lt;4,"",IFERROR(VALUE(SUBSTITUTE(TRIM(MID(SUBSTITUTE(X204," ",REPT(" ",60)),181,60)),".",MID(1/2,2,1))),""))</f>
        <v/>
      </c>
      <c r="AE204" s="50">
        <f>IF(Z204&lt;5,"",IFERROR(VALUE(SUBSTITUTE(TRIM(MID(SUBSTITUTE(X204," ",REPT(" ",60)),241,60)),".",MID(1/2,2,1))),""))</f>
        <v/>
      </c>
      <c r="AF204" s="50">
        <f>IF(Z204&lt;6,"",IFERROR(VALUE(SUBSTITUTE(TRIM(MID(SUBSTITUTE(X204," ",REPT(" ",60)),301,60)),".",MID(1/2,2,1))),""))</f>
        <v/>
      </c>
      <c r="AG204" s="50">
        <f>IFERROR(IF(Z204=2,AA204,IF(Z204=4,IF(AA204&lt;0,-1,1)*(ABS(AA204)+AB204/60),IF(Z204=6,IF(AA204&lt;0,-1,1)*(ABS(AA204)+AB204/60+AC204/3600),""))),"")</f>
        <v/>
      </c>
      <c r="AH204" s="50">
        <f>IFERROR(IF(Z204=2,AB204,IF(Z204=4,IF(AC204&lt;0,-1,1)*(ABS(AC204)+AD204/60),IF(Z204=6,IF(AD204&lt;0,-1,1)*(ABS(AD204)+AE204/60+AF204/3600),""))),"")</f>
        <v/>
      </c>
      <c r="AI204" s="50">
        <f>IF(W204,AH204,AG204)</f>
        <v/>
      </c>
      <c r="AJ204" s="50">
        <f>IF(W204,AG204,AH204)</f>
        <v/>
      </c>
      <c r="AK204" s="50">
        <f>IFERROR(IF(U204=0,AI204,U204*ABS(AI204)),"")</f>
        <v/>
      </c>
      <c r="AL204" s="50">
        <f>IFERROR(IF(V204=0,AJ204,V204*ABS(AJ204)),"")</f>
        <v/>
      </c>
      <c r="AM204" s="50">
        <f>IFERROR(AND(U204=0,V204=0,ABS(AK204)&gt;90,ABS(AK204)&lt;=180,ABS(AL204)&lt;=90),FALSE)</f>
        <v/>
      </c>
      <c r="AN204" s="50">
        <f>IF(AM204,AL204,AK204)</f>
        <v/>
      </c>
      <c r="AO204" s="50">
        <f>IF(AM204,AK204,AL204)</f>
        <v/>
      </c>
      <c r="AP204" s="50">
        <f>IF(R204="","",IF(Y204&lt;&gt;"","Contains words or symbols that aren't part of a coordinate.",IF(NOT(OR(Z204=2,Z204=4,Z204=6)),"Couldn't find a latitude and a longitude ("&amp;Z204&amp;IF(Z204=1," number"," numbers")&amp;" found).",IF(COUNT(AA204:AF204)&lt;&gt;Z204,"Some of the numbers couldn't be read.",IF(OR(AND(Z204=4,OR(AB204&lt;0,AB204&gt;=60,AD204&lt;0,AD204&gt;=60)),AND(Z204=6,OR(AB204&lt;0,AB204&gt;=60,AC204&lt;0,AC204&gt;=60,AE204&lt;0,AE204&gt;=60,AF204&lt;0,AF204&gt;=60))),"Minutes and seconds must be between 0 and 60.",IF(OR(ABS(AN204)&gt;90,ABS(AO204)&gt;180),"Out of range: latitude must be between -90 and 90, and longitude between -180 and 180.",""))))))</f>
        <v/>
      </c>
    </row>
    <row r="205">
      <c r="B205" s="44" t="n"/>
      <c r="C205" s="44" t="n"/>
      <c r="D205" s="45">
        <f>IF(R205="","",IF(AP205&lt;&gt;"","NOT VALID GPS COORDINATES",IF(O205="NO CONNECTION","NO CONNECTION",IF(E205="","NOT FOUND",IF(OR(AM205,AND(AN205=0,AO205=0)),"CONVERTED – PLEASE CHECK","CONVERTED")))))</f>
        <v/>
      </c>
      <c r="E205" s="45">
        <f>IF(OR(O205="",O205="NO CONNECTION"),"",IFERROR(_xlfn.FILTERXML(O205,"//local/territory")&amp;" "&amp;_xlfn.FILTERXML(O205,"//local/mapcode"),IFERROR(_xlfn.FILTERXML(O205,"//international/mapcode"),"")))</f>
        <v/>
      </c>
      <c r="F205" s="46">
        <f>IF(E205="","",IFERROR(_xlfn.FILTERXML(O205,"//local/territory"),""))</f>
        <v/>
      </c>
      <c r="G205" s="46">
        <f>IF(E205="","",IFERROR(_xlfn.FILTERXML(O205,"//local/mapcode"),""))</f>
        <v/>
      </c>
      <c r="H205" s="46">
        <f>IF(E205="","",IFERROR(_xlfn.FILTERXML(O205,"//international/mapcode"),""))</f>
        <v/>
      </c>
      <c r="I205" s="46">
        <f>IF(E205="","",IFERROR(HYPERLINK("https://www.mymapcodes.com/go/?t="&amp;IF(G205&lt;&gt;"",F205,"AAA")&amp;"&amp;ma="&amp;LEFT(IF(G205&lt;&gt;"",G205,H205),FIND(".",IF(G205&lt;&gt;"",G205,H205))-1)&amp;"&amp;mb="&amp;MID(IF(G205&lt;&gt;"",G205,H205),FIND(".",IF(G205&lt;&gt;"",G205,H205))+1,99),"Open on MyMapcodes →"),""))</f>
        <v/>
      </c>
      <c r="J205" s="47">
        <f>IF(OR(R205="",AP205&lt;&gt;""),"",ROUND(AN205,6))</f>
        <v/>
      </c>
      <c r="K205" s="47">
        <f>IF(OR(R205="",AP205&lt;&gt;""),"",ROUND(AO205,6))</f>
        <v/>
      </c>
      <c r="L205" s="48">
        <f>IF(R205="","",IF(AP205&lt;&gt;"",AP205,IF(O205="NO CONNECTION","Excel couldn't reach the mapcode service. Click the REFRESH RESULTS box just above the table.",IF(E205="","The mapcode service didn't return a mapcode for this point.",IF(AM205,"Latitude and longitude seemed to be the wrong way round, so they've been swapped. Please check.",IF(AND(AN205=0,AO205=0),"0, 0 is in the sea off West Africa. Please check this is the location you meant.",IF(W205,"Longitude came first, so the order has been switched.",IF(Z205=6,"Converted from degrees, minutes and seconds.",IF(Z205=4,"Converted from degrees and decimal minutes.","")))))))))</f>
        <v/>
      </c>
      <c r="N205" s="49">
        <f>IF(J205="","",MapcodeAPI&amp;"codes/"&amp;SUBSTITUTE(J205&amp;"",MID(1/2,2,1),".")&amp;","&amp;SUBSTITUTE(K205&amp;"",MID(1/2,2,1),"."))&amp;LEFT($B$13,0)</f>
        <v/>
      </c>
      <c r="O205" s="49">
        <f>IF(N205="","",IFERROR(_xlfn.WEBSERVICE(N205),IF(MapcodeAPIBackup="","NO CONNECTION",IFERROR(_xlfn.WEBSERVICE(MapcodeAPIBackup&amp;MID(N205,LEN(MapcodeAPI)+1,999)),"NO CONNECTION"))))</f>
        <v/>
      </c>
      <c r="P205" t="inlineStr">
        <is>
          <t xml:space="preserve"> </t>
        </is>
      </c>
      <c r="R205" s="50">
        <f>IFERROR(IF(AND(TRIM(B205&amp;"")="",TRIM(C205&amp;"")=""),"",TRIM(IF(ISNUMBER(B205),SUBSTITUTE(B205&amp;"",MID(1/2,2,1),"."),B205&amp;"")&amp;IF(TRIM(C205&amp;"")="",""," | "&amp;IF(ISNUMBER(C205),SUBSTITUTE(C205&amp;"",MID(1/2,2,1),"."),C205&amp;"")))),"(error value)")</f>
        <v/>
      </c>
      <c r="S205" s="50">
        <f>IF(R205="","","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"&amp;IFERROR(IF(AND(LEN(R205)-LEN(SUBSTITUTE(R205,"/",""))=1,ISNUMBER(FIND(" ",TRIM(LEFT(R205,FIND("/",R205)-1))))),LEFT(R205,FIND("/",R205)-1),R205),R205)&amp;" ")," "," "),"﻿"," "),"​"," "),"⁠"," ")," "," ")," "," "),CHAR(9)," "),CHAR(10)," "),CHAR(13)," "),"−","-"),"–","-"),"—","-"),"LATITUDE"," "),"LONGITUDE"," "),"COORDINATES"," "),"COORDS"," "),"NORTH"," N "),"SOUTH"," S "),"EAST"," E "),"WEST"," W "),"DEGREES"," "),"DEG"," "),"GPS"," "),"LONG"," "),"LNG"," "),"LON"," "),"LAT"," ")," AND "," "),"&amp;"," ")&amp;" ")</f>
        <v/>
      </c>
      <c r="T205" s="50">
        <f>IF(S205="","",IF(LEN(S205)-LEN(SUBSTITUTE(S205,".",""))&gt;0,SUBSTITUTE(S205,","," "),IF(LEN(S205)-LEN(SUBSTITUTE(S205,",",""))=3,SUBSTITUTE(SUBSTITUTE(S205,",",";",2),",","."),IF(LEN(S205)-LEN(SUBSTITUTE(S205,",",""))=2,SUBSTITUTE(S205,",","."),SUBSTITUTE(S205,","," ")))))</f>
        <v/>
      </c>
      <c r="U205" s="50">
        <f>IF(ISNUMBER(FIND("S",T205)),-1,IF(ISNUMBER(FIND("N",T205)),1,0))</f>
        <v/>
      </c>
      <c r="V205" s="50">
        <f>IF(ISNUMBER(FIND("W",T205)),-1,IF(ISNUMBER(FIND("E",T205)),1,0))</f>
        <v/>
      </c>
      <c r="W205" s="50">
        <f>AND(MIN(IFERROR(FIND("N",T205),999),IFERROR(FIND("S",T205),999))&lt;999,MIN(IFERROR(FIND("E",T205),999),IFERROR(FIND("W",T205),999))&lt;999,MIN(IFERROR(FIND("E",T205),999),IFERROR(FIND("W",T205),999))&lt;MIN(IFERROR(FIND("N",T205),999),IFERROR(FIND("S",T205),999)))</f>
        <v/>
      </c>
      <c r="X205" s="50">
        <f>IF(T205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205,"°"," "),"º"," "),"˚"," "),"'"," "),CHAR(34)," "),"′"," "),"’"," "),"‘"," "),"″"," "),"”"," "),"“"," "),"("," "),")"," "),"["," "),"]"," "),"{"," "),"}"," "),";"," "),"|"," "),"/"," "),"\"," "),":"," "),"="," "),"*"," "),","," "),"N"," "),"S"," "),"E"," "),"W"," "),"_"," ")))</f>
        <v/>
      </c>
      <c r="Y205" s="50">
        <f>IF(X205="","",SUBSTITUTE(SUBSTITUTE(SUBSTITUTE(SUBSTITUTE(SUBSTITUTE(SUBSTITUTE(SUBSTITUTE(SUBSTITUTE(SUBSTITUTE(SUBSTITUTE(SUBSTITUTE(SUBSTITUTE(SUBSTITUTE(X205,"0",""),"1",""),"2",""),"3",""),"4",""),"5",""),"6",""),"7",""),"8",""),"9",""),".",""),"-","")," ",""))</f>
        <v/>
      </c>
      <c r="Z205" s="50">
        <f>IF(X205="",0,LEN(X205)-LEN(SUBSTITUTE(X205," ",""))+1)</f>
        <v/>
      </c>
      <c r="AA205" s="50">
        <f>IF(Z205&lt;1,"",IFERROR(VALUE(SUBSTITUTE(TRIM(MID(SUBSTITUTE(X205," ",REPT(" ",60)),1,60)),".",MID(1/2,2,1))),""))</f>
        <v/>
      </c>
      <c r="AB205" s="50">
        <f>IF(Z205&lt;2,"",IFERROR(VALUE(SUBSTITUTE(TRIM(MID(SUBSTITUTE(X205," ",REPT(" ",60)),61,60)),".",MID(1/2,2,1))),""))</f>
        <v/>
      </c>
      <c r="AC205" s="50">
        <f>IF(Z205&lt;3,"",IFERROR(VALUE(SUBSTITUTE(TRIM(MID(SUBSTITUTE(X205," ",REPT(" ",60)),121,60)),".",MID(1/2,2,1))),""))</f>
        <v/>
      </c>
      <c r="AD205" s="50">
        <f>IF(Z205&lt;4,"",IFERROR(VALUE(SUBSTITUTE(TRIM(MID(SUBSTITUTE(X205," ",REPT(" ",60)),181,60)),".",MID(1/2,2,1))),""))</f>
        <v/>
      </c>
      <c r="AE205" s="50">
        <f>IF(Z205&lt;5,"",IFERROR(VALUE(SUBSTITUTE(TRIM(MID(SUBSTITUTE(X205," ",REPT(" ",60)),241,60)),".",MID(1/2,2,1))),""))</f>
        <v/>
      </c>
      <c r="AF205" s="50">
        <f>IF(Z205&lt;6,"",IFERROR(VALUE(SUBSTITUTE(TRIM(MID(SUBSTITUTE(X205," ",REPT(" ",60)),301,60)),".",MID(1/2,2,1))),""))</f>
        <v/>
      </c>
      <c r="AG205" s="50">
        <f>IFERROR(IF(Z205=2,AA205,IF(Z205=4,IF(AA205&lt;0,-1,1)*(ABS(AA205)+AB205/60),IF(Z205=6,IF(AA205&lt;0,-1,1)*(ABS(AA205)+AB205/60+AC205/3600),""))),"")</f>
        <v/>
      </c>
      <c r="AH205" s="50">
        <f>IFERROR(IF(Z205=2,AB205,IF(Z205=4,IF(AC205&lt;0,-1,1)*(ABS(AC205)+AD205/60),IF(Z205=6,IF(AD205&lt;0,-1,1)*(ABS(AD205)+AE205/60+AF205/3600),""))),"")</f>
        <v/>
      </c>
      <c r="AI205" s="50">
        <f>IF(W205,AH205,AG205)</f>
        <v/>
      </c>
      <c r="AJ205" s="50">
        <f>IF(W205,AG205,AH205)</f>
        <v/>
      </c>
      <c r="AK205" s="50">
        <f>IFERROR(IF(U205=0,AI205,U205*ABS(AI205)),"")</f>
        <v/>
      </c>
      <c r="AL205" s="50">
        <f>IFERROR(IF(V205=0,AJ205,V205*ABS(AJ205)),"")</f>
        <v/>
      </c>
      <c r="AM205" s="50">
        <f>IFERROR(AND(U205=0,V205=0,ABS(AK205)&gt;90,ABS(AK205)&lt;=180,ABS(AL205)&lt;=90),FALSE)</f>
        <v/>
      </c>
      <c r="AN205" s="50">
        <f>IF(AM205,AL205,AK205)</f>
        <v/>
      </c>
      <c r="AO205" s="50">
        <f>IF(AM205,AK205,AL205)</f>
        <v/>
      </c>
      <c r="AP205" s="50">
        <f>IF(R205="","",IF(Y205&lt;&gt;"","Contains words or symbols that aren't part of a coordinate.",IF(NOT(OR(Z205=2,Z205=4,Z205=6)),"Couldn't find a latitude and a longitude ("&amp;Z205&amp;IF(Z205=1," number"," numbers")&amp;" found).",IF(COUNT(AA205:AF205)&lt;&gt;Z205,"Some of the numbers couldn't be read.",IF(OR(AND(Z205=4,OR(AB205&lt;0,AB205&gt;=60,AD205&lt;0,AD205&gt;=60)),AND(Z205=6,OR(AB205&lt;0,AB205&gt;=60,AC205&lt;0,AC205&gt;=60,AE205&lt;0,AE205&gt;=60,AF205&lt;0,AF205&gt;=60))),"Minutes and seconds must be between 0 and 60.",IF(OR(ABS(AN205)&gt;90,ABS(AO205)&gt;180),"Out of range: latitude must be between -90 and 90, and longitude between -180 and 180.",""))))))</f>
        <v/>
      </c>
    </row>
    <row r="206">
      <c r="B206" s="44" t="n"/>
      <c r="C206" s="44" t="n"/>
      <c r="D206" s="45">
        <f>IF(R206="","",IF(AP206&lt;&gt;"","NOT VALID GPS COORDINATES",IF(O206="NO CONNECTION","NO CONNECTION",IF(E206="","NOT FOUND",IF(OR(AM206,AND(AN206=0,AO206=0)),"CONVERTED – PLEASE CHECK","CONVERTED")))))</f>
        <v/>
      </c>
      <c r="E206" s="45">
        <f>IF(OR(O206="",O206="NO CONNECTION"),"",IFERROR(_xlfn.FILTERXML(O206,"//local/territory")&amp;" "&amp;_xlfn.FILTERXML(O206,"//local/mapcode"),IFERROR(_xlfn.FILTERXML(O206,"//international/mapcode"),"")))</f>
        <v/>
      </c>
      <c r="F206" s="46">
        <f>IF(E206="","",IFERROR(_xlfn.FILTERXML(O206,"//local/territory"),""))</f>
        <v/>
      </c>
      <c r="G206" s="46">
        <f>IF(E206="","",IFERROR(_xlfn.FILTERXML(O206,"//local/mapcode"),""))</f>
        <v/>
      </c>
      <c r="H206" s="46">
        <f>IF(E206="","",IFERROR(_xlfn.FILTERXML(O206,"//international/mapcode"),""))</f>
        <v/>
      </c>
      <c r="I206" s="46">
        <f>IF(E206="","",IFERROR(HYPERLINK("https://www.mymapcodes.com/go/?t="&amp;IF(G206&lt;&gt;"",F206,"AAA")&amp;"&amp;ma="&amp;LEFT(IF(G206&lt;&gt;"",G206,H206),FIND(".",IF(G206&lt;&gt;"",G206,H206))-1)&amp;"&amp;mb="&amp;MID(IF(G206&lt;&gt;"",G206,H206),FIND(".",IF(G206&lt;&gt;"",G206,H206))+1,99),"Open on MyMapcodes →"),""))</f>
        <v/>
      </c>
      <c r="J206" s="47">
        <f>IF(OR(R206="",AP206&lt;&gt;""),"",ROUND(AN206,6))</f>
        <v/>
      </c>
      <c r="K206" s="47">
        <f>IF(OR(R206="",AP206&lt;&gt;""),"",ROUND(AO206,6))</f>
        <v/>
      </c>
      <c r="L206" s="48">
        <f>IF(R206="","",IF(AP206&lt;&gt;"",AP206,IF(O206="NO CONNECTION","Excel couldn't reach the mapcode service. Click the REFRESH RESULTS box just above the table.",IF(E206="","The mapcode service didn't return a mapcode for this point.",IF(AM206,"Latitude and longitude seemed to be the wrong way round, so they've been swapped. Please check.",IF(AND(AN206=0,AO206=0),"0, 0 is in the sea off West Africa. Please check this is the location you meant.",IF(W206,"Longitude came first, so the order has been switched.",IF(Z206=6,"Converted from degrees, minutes and seconds.",IF(Z206=4,"Converted from degrees and decimal minutes.","")))))))))</f>
        <v/>
      </c>
      <c r="N206" s="49">
        <f>IF(J206="","",MapcodeAPI&amp;"codes/"&amp;SUBSTITUTE(J206&amp;"",MID(1/2,2,1),".")&amp;","&amp;SUBSTITUTE(K206&amp;"",MID(1/2,2,1),"."))&amp;LEFT($B$13,0)</f>
        <v/>
      </c>
      <c r="O206" s="49">
        <f>IF(N206="","",IFERROR(_xlfn.WEBSERVICE(N206),IF(MapcodeAPIBackup="","NO CONNECTION",IFERROR(_xlfn.WEBSERVICE(MapcodeAPIBackup&amp;MID(N206,LEN(MapcodeAPI)+1,999)),"NO CONNECTION"))))</f>
        <v/>
      </c>
      <c r="P206" t="inlineStr">
        <is>
          <t xml:space="preserve"> </t>
        </is>
      </c>
      <c r="R206" s="50">
        <f>IFERROR(IF(AND(TRIM(B206&amp;"")="",TRIM(C206&amp;"")=""),"",TRIM(IF(ISNUMBER(B206),SUBSTITUTE(B206&amp;"",MID(1/2,2,1),"."),B206&amp;"")&amp;IF(TRIM(C206&amp;"")="",""," | "&amp;IF(ISNUMBER(C206),SUBSTITUTE(C206&amp;"",MID(1/2,2,1),"."),C206&amp;"")))),"(error value)")</f>
        <v/>
      </c>
      <c r="S206" s="50">
        <f>IF(R206="","","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"&amp;IFERROR(IF(AND(LEN(R206)-LEN(SUBSTITUTE(R206,"/",""))=1,ISNUMBER(FIND(" ",TRIM(LEFT(R206,FIND("/",R206)-1))))),LEFT(R206,FIND("/",R206)-1),R206),R206)&amp;" ")," "," "),"﻿"," "),"​"," "),"⁠"," ")," "," ")," "," "),CHAR(9)," "),CHAR(10)," "),CHAR(13)," "),"−","-"),"–","-"),"—","-"),"LATITUDE"," "),"LONGITUDE"," "),"COORDINATES"," "),"COORDS"," "),"NORTH"," N "),"SOUTH"," S "),"EAST"," E "),"WEST"," W "),"DEGREES"," "),"DEG"," "),"GPS"," "),"LONG"," "),"LNG"," "),"LON"," "),"LAT"," ")," AND "," "),"&amp;"," ")&amp;" ")</f>
        <v/>
      </c>
      <c r="T206" s="50">
        <f>IF(S206="","",IF(LEN(S206)-LEN(SUBSTITUTE(S206,".",""))&gt;0,SUBSTITUTE(S206,","," "),IF(LEN(S206)-LEN(SUBSTITUTE(S206,",",""))=3,SUBSTITUTE(SUBSTITUTE(S206,",",";",2),",","."),IF(LEN(S206)-LEN(SUBSTITUTE(S206,",",""))=2,SUBSTITUTE(S206,",","."),SUBSTITUTE(S206,","," ")))))</f>
        <v/>
      </c>
      <c r="U206" s="50">
        <f>IF(ISNUMBER(FIND("S",T206)),-1,IF(ISNUMBER(FIND("N",T206)),1,0))</f>
        <v/>
      </c>
      <c r="V206" s="50">
        <f>IF(ISNUMBER(FIND("W",T206)),-1,IF(ISNUMBER(FIND("E",T206)),1,0))</f>
        <v/>
      </c>
      <c r="W206" s="50">
        <f>AND(MIN(IFERROR(FIND("N",T206),999),IFERROR(FIND("S",T206),999))&lt;999,MIN(IFERROR(FIND("E",T206),999),IFERROR(FIND("W",T206),999))&lt;999,MIN(IFERROR(FIND("E",T206),999),IFERROR(FIND("W",T206),999))&lt;MIN(IFERROR(FIND("N",T206),999),IFERROR(FIND("S",T206),999)))</f>
        <v/>
      </c>
      <c r="X206" s="50">
        <f>IF(T206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206,"°"," "),"º"," "),"˚"," "),"'"," "),CHAR(34)," "),"′"," "),"’"," "),"‘"," "),"″"," "),"”"," "),"“"," "),"("," "),")"," "),"["," "),"]"," "),"{"," "),"}"," "),";"," "),"|"," "),"/"," "),"\"," "),":"," "),"="," "),"*"," "),","," "),"N"," "),"S"," "),"E"," "),"W"," "),"_"," ")))</f>
        <v/>
      </c>
      <c r="Y206" s="50">
        <f>IF(X206="","",SUBSTITUTE(SUBSTITUTE(SUBSTITUTE(SUBSTITUTE(SUBSTITUTE(SUBSTITUTE(SUBSTITUTE(SUBSTITUTE(SUBSTITUTE(SUBSTITUTE(SUBSTITUTE(SUBSTITUTE(SUBSTITUTE(X206,"0",""),"1",""),"2",""),"3",""),"4",""),"5",""),"6",""),"7",""),"8",""),"9",""),".",""),"-","")," ",""))</f>
        <v/>
      </c>
      <c r="Z206" s="50">
        <f>IF(X206="",0,LEN(X206)-LEN(SUBSTITUTE(X206," ",""))+1)</f>
        <v/>
      </c>
      <c r="AA206" s="50">
        <f>IF(Z206&lt;1,"",IFERROR(VALUE(SUBSTITUTE(TRIM(MID(SUBSTITUTE(X206," ",REPT(" ",60)),1,60)),".",MID(1/2,2,1))),""))</f>
        <v/>
      </c>
      <c r="AB206" s="50">
        <f>IF(Z206&lt;2,"",IFERROR(VALUE(SUBSTITUTE(TRIM(MID(SUBSTITUTE(X206," ",REPT(" ",60)),61,60)),".",MID(1/2,2,1))),""))</f>
        <v/>
      </c>
      <c r="AC206" s="50">
        <f>IF(Z206&lt;3,"",IFERROR(VALUE(SUBSTITUTE(TRIM(MID(SUBSTITUTE(X206," ",REPT(" ",60)),121,60)),".",MID(1/2,2,1))),""))</f>
        <v/>
      </c>
      <c r="AD206" s="50">
        <f>IF(Z206&lt;4,"",IFERROR(VALUE(SUBSTITUTE(TRIM(MID(SUBSTITUTE(X206," ",REPT(" ",60)),181,60)),".",MID(1/2,2,1))),""))</f>
        <v/>
      </c>
      <c r="AE206" s="50">
        <f>IF(Z206&lt;5,"",IFERROR(VALUE(SUBSTITUTE(TRIM(MID(SUBSTITUTE(X206," ",REPT(" ",60)),241,60)),".",MID(1/2,2,1))),""))</f>
        <v/>
      </c>
      <c r="AF206" s="50">
        <f>IF(Z206&lt;6,"",IFERROR(VALUE(SUBSTITUTE(TRIM(MID(SUBSTITUTE(X206," ",REPT(" ",60)),301,60)),".",MID(1/2,2,1))),""))</f>
        <v/>
      </c>
      <c r="AG206" s="50">
        <f>IFERROR(IF(Z206=2,AA206,IF(Z206=4,IF(AA206&lt;0,-1,1)*(ABS(AA206)+AB206/60),IF(Z206=6,IF(AA206&lt;0,-1,1)*(ABS(AA206)+AB206/60+AC206/3600),""))),"")</f>
        <v/>
      </c>
      <c r="AH206" s="50">
        <f>IFERROR(IF(Z206=2,AB206,IF(Z206=4,IF(AC206&lt;0,-1,1)*(ABS(AC206)+AD206/60),IF(Z206=6,IF(AD206&lt;0,-1,1)*(ABS(AD206)+AE206/60+AF206/3600),""))),"")</f>
        <v/>
      </c>
      <c r="AI206" s="50">
        <f>IF(W206,AH206,AG206)</f>
        <v/>
      </c>
      <c r="AJ206" s="50">
        <f>IF(W206,AG206,AH206)</f>
        <v/>
      </c>
      <c r="AK206" s="50">
        <f>IFERROR(IF(U206=0,AI206,U206*ABS(AI206)),"")</f>
        <v/>
      </c>
      <c r="AL206" s="50">
        <f>IFERROR(IF(V206=0,AJ206,V206*ABS(AJ206)),"")</f>
        <v/>
      </c>
      <c r="AM206" s="50">
        <f>IFERROR(AND(U206=0,V206=0,ABS(AK206)&gt;90,ABS(AK206)&lt;=180,ABS(AL206)&lt;=90),FALSE)</f>
        <v/>
      </c>
      <c r="AN206" s="50">
        <f>IF(AM206,AL206,AK206)</f>
        <v/>
      </c>
      <c r="AO206" s="50">
        <f>IF(AM206,AK206,AL206)</f>
        <v/>
      </c>
      <c r="AP206" s="50">
        <f>IF(R206="","",IF(Y206&lt;&gt;"","Contains words or symbols that aren't part of a coordinate.",IF(NOT(OR(Z206=2,Z206=4,Z206=6)),"Couldn't find a latitude and a longitude ("&amp;Z206&amp;IF(Z206=1," number"," numbers")&amp;" found).",IF(COUNT(AA206:AF206)&lt;&gt;Z206,"Some of the numbers couldn't be read.",IF(OR(AND(Z206=4,OR(AB206&lt;0,AB206&gt;=60,AD206&lt;0,AD206&gt;=60)),AND(Z206=6,OR(AB206&lt;0,AB206&gt;=60,AC206&lt;0,AC206&gt;=60,AE206&lt;0,AE206&gt;=60,AF206&lt;0,AF206&gt;=60))),"Minutes and seconds must be between 0 and 60.",IF(OR(ABS(AN206)&gt;90,ABS(AO206)&gt;180),"Out of range: latitude must be between -90 and 90, and longitude between -180 and 180.",""))))))</f>
        <v/>
      </c>
    </row>
    <row r="207">
      <c r="B207" s="44" t="n"/>
      <c r="C207" s="44" t="n"/>
      <c r="D207" s="45">
        <f>IF(R207="","",IF(AP207&lt;&gt;"","NOT VALID GPS COORDINATES",IF(O207="NO CONNECTION","NO CONNECTION",IF(E207="","NOT FOUND",IF(OR(AM207,AND(AN207=0,AO207=0)),"CONVERTED – PLEASE CHECK","CONVERTED")))))</f>
        <v/>
      </c>
      <c r="E207" s="45">
        <f>IF(OR(O207="",O207="NO CONNECTION"),"",IFERROR(_xlfn.FILTERXML(O207,"//local/territory")&amp;" "&amp;_xlfn.FILTERXML(O207,"//local/mapcode"),IFERROR(_xlfn.FILTERXML(O207,"//international/mapcode"),"")))</f>
        <v/>
      </c>
      <c r="F207" s="46">
        <f>IF(E207="","",IFERROR(_xlfn.FILTERXML(O207,"//local/territory"),""))</f>
        <v/>
      </c>
      <c r="G207" s="46">
        <f>IF(E207="","",IFERROR(_xlfn.FILTERXML(O207,"//local/mapcode"),""))</f>
        <v/>
      </c>
      <c r="H207" s="46">
        <f>IF(E207="","",IFERROR(_xlfn.FILTERXML(O207,"//international/mapcode"),""))</f>
        <v/>
      </c>
      <c r="I207" s="46">
        <f>IF(E207="","",IFERROR(HYPERLINK("https://www.mymapcodes.com/go/?t="&amp;IF(G207&lt;&gt;"",F207,"AAA")&amp;"&amp;ma="&amp;LEFT(IF(G207&lt;&gt;"",G207,H207),FIND(".",IF(G207&lt;&gt;"",G207,H207))-1)&amp;"&amp;mb="&amp;MID(IF(G207&lt;&gt;"",G207,H207),FIND(".",IF(G207&lt;&gt;"",G207,H207))+1,99),"Open on MyMapcodes →"),""))</f>
        <v/>
      </c>
      <c r="J207" s="47">
        <f>IF(OR(R207="",AP207&lt;&gt;""),"",ROUND(AN207,6))</f>
        <v/>
      </c>
      <c r="K207" s="47">
        <f>IF(OR(R207="",AP207&lt;&gt;""),"",ROUND(AO207,6))</f>
        <v/>
      </c>
      <c r="L207" s="48">
        <f>IF(R207="","",IF(AP207&lt;&gt;"",AP207,IF(O207="NO CONNECTION","Excel couldn't reach the mapcode service. Click the REFRESH RESULTS box just above the table.",IF(E207="","The mapcode service didn't return a mapcode for this point.",IF(AM207,"Latitude and longitude seemed to be the wrong way round, so they've been swapped. Please check.",IF(AND(AN207=0,AO207=0),"0, 0 is in the sea off West Africa. Please check this is the location you meant.",IF(W207,"Longitude came first, so the order has been switched.",IF(Z207=6,"Converted from degrees, minutes and seconds.",IF(Z207=4,"Converted from degrees and decimal minutes.","")))))))))</f>
        <v/>
      </c>
      <c r="N207" s="49">
        <f>IF(J207="","",MapcodeAPI&amp;"codes/"&amp;SUBSTITUTE(J207&amp;"",MID(1/2,2,1),".")&amp;","&amp;SUBSTITUTE(K207&amp;"",MID(1/2,2,1),"."))&amp;LEFT($B$13,0)</f>
        <v/>
      </c>
      <c r="O207" s="49">
        <f>IF(N207="","",IFERROR(_xlfn.WEBSERVICE(N207),IF(MapcodeAPIBackup="","NO CONNECTION",IFERROR(_xlfn.WEBSERVICE(MapcodeAPIBackup&amp;MID(N207,LEN(MapcodeAPI)+1,999)),"NO CONNECTION"))))</f>
        <v/>
      </c>
      <c r="P207" t="inlineStr">
        <is>
          <t xml:space="preserve"> </t>
        </is>
      </c>
      <c r="R207" s="50">
        <f>IFERROR(IF(AND(TRIM(B207&amp;"")="",TRIM(C207&amp;"")=""),"",TRIM(IF(ISNUMBER(B207),SUBSTITUTE(B207&amp;"",MID(1/2,2,1),"."),B207&amp;"")&amp;IF(TRIM(C207&amp;"")="",""," | "&amp;IF(ISNUMBER(C207),SUBSTITUTE(C207&amp;"",MID(1/2,2,1),"."),C207&amp;"")))),"(error value)")</f>
        <v/>
      </c>
      <c r="S207" s="50">
        <f>IF(R207="","","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"&amp;IFERROR(IF(AND(LEN(R207)-LEN(SUBSTITUTE(R207,"/",""))=1,ISNUMBER(FIND(" ",TRIM(LEFT(R207,FIND("/",R207)-1))))),LEFT(R207,FIND("/",R207)-1),R207),R207)&amp;" ")," "," "),"﻿"," "),"​"," "),"⁠"," ")," "," ")," "," "),CHAR(9)," "),CHAR(10)," "),CHAR(13)," "),"−","-"),"–","-"),"—","-"),"LATITUDE"," "),"LONGITUDE"," "),"COORDINATES"," "),"COORDS"," "),"NORTH"," N "),"SOUTH"," S "),"EAST"," E "),"WEST"," W "),"DEGREES"," "),"DEG"," "),"GPS"," "),"LONG"," "),"LNG"," "),"LON"," "),"LAT"," ")," AND "," "),"&amp;"," ")&amp;" ")</f>
        <v/>
      </c>
      <c r="T207" s="50">
        <f>IF(S207="","",IF(LEN(S207)-LEN(SUBSTITUTE(S207,".",""))&gt;0,SUBSTITUTE(S207,","," "),IF(LEN(S207)-LEN(SUBSTITUTE(S207,",",""))=3,SUBSTITUTE(SUBSTITUTE(S207,",",";",2),",","."),IF(LEN(S207)-LEN(SUBSTITUTE(S207,",",""))=2,SUBSTITUTE(S207,",","."),SUBSTITUTE(S207,","," ")))))</f>
        <v/>
      </c>
      <c r="U207" s="50">
        <f>IF(ISNUMBER(FIND("S",T207)),-1,IF(ISNUMBER(FIND("N",T207)),1,0))</f>
        <v/>
      </c>
      <c r="V207" s="50">
        <f>IF(ISNUMBER(FIND("W",T207)),-1,IF(ISNUMBER(FIND("E",T207)),1,0))</f>
        <v/>
      </c>
      <c r="W207" s="50">
        <f>AND(MIN(IFERROR(FIND("N",T207),999),IFERROR(FIND("S",T207),999))&lt;999,MIN(IFERROR(FIND("E",T207),999),IFERROR(FIND("W",T207),999))&lt;999,MIN(IFERROR(FIND("E",T207),999),IFERROR(FIND("W",T207),999))&lt;MIN(IFERROR(FIND("N",T207),999),IFERROR(FIND("S",T207),999)))</f>
        <v/>
      </c>
      <c r="X207" s="50">
        <f>IF(T207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207,"°"," "),"º"," "),"˚"," "),"'"," "),CHAR(34)," "),"′"," "),"’"," "),"‘"," "),"″"," "),"”"," "),"“"," "),"("," "),")"," "),"["," "),"]"," "),"{"," "),"}"," "),";"," "),"|"," "),"/"," "),"\"," "),":"," "),"="," "),"*"," "),","," "),"N"," "),"S"," "),"E"," "),"W"," "),"_"," ")))</f>
        <v/>
      </c>
      <c r="Y207" s="50">
        <f>IF(X207="","",SUBSTITUTE(SUBSTITUTE(SUBSTITUTE(SUBSTITUTE(SUBSTITUTE(SUBSTITUTE(SUBSTITUTE(SUBSTITUTE(SUBSTITUTE(SUBSTITUTE(SUBSTITUTE(SUBSTITUTE(SUBSTITUTE(X207,"0",""),"1",""),"2",""),"3",""),"4",""),"5",""),"6",""),"7",""),"8",""),"9",""),".",""),"-","")," ",""))</f>
        <v/>
      </c>
      <c r="Z207" s="50">
        <f>IF(X207="",0,LEN(X207)-LEN(SUBSTITUTE(X207," ",""))+1)</f>
        <v/>
      </c>
      <c r="AA207" s="50">
        <f>IF(Z207&lt;1,"",IFERROR(VALUE(SUBSTITUTE(TRIM(MID(SUBSTITUTE(X207," ",REPT(" ",60)),1,60)),".",MID(1/2,2,1))),""))</f>
        <v/>
      </c>
      <c r="AB207" s="50">
        <f>IF(Z207&lt;2,"",IFERROR(VALUE(SUBSTITUTE(TRIM(MID(SUBSTITUTE(X207," ",REPT(" ",60)),61,60)),".",MID(1/2,2,1))),""))</f>
        <v/>
      </c>
      <c r="AC207" s="50">
        <f>IF(Z207&lt;3,"",IFERROR(VALUE(SUBSTITUTE(TRIM(MID(SUBSTITUTE(X207," ",REPT(" ",60)),121,60)),".",MID(1/2,2,1))),""))</f>
        <v/>
      </c>
      <c r="AD207" s="50">
        <f>IF(Z207&lt;4,"",IFERROR(VALUE(SUBSTITUTE(TRIM(MID(SUBSTITUTE(X207," ",REPT(" ",60)),181,60)),".",MID(1/2,2,1))),""))</f>
        <v/>
      </c>
      <c r="AE207" s="50">
        <f>IF(Z207&lt;5,"",IFERROR(VALUE(SUBSTITUTE(TRIM(MID(SUBSTITUTE(X207," ",REPT(" ",60)),241,60)),".",MID(1/2,2,1))),""))</f>
        <v/>
      </c>
      <c r="AF207" s="50">
        <f>IF(Z207&lt;6,"",IFERROR(VALUE(SUBSTITUTE(TRIM(MID(SUBSTITUTE(X207," ",REPT(" ",60)),301,60)),".",MID(1/2,2,1))),""))</f>
        <v/>
      </c>
      <c r="AG207" s="50">
        <f>IFERROR(IF(Z207=2,AA207,IF(Z207=4,IF(AA207&lt;0,-1,1)*(ABS(AA207)+AB207/60),IF(Z207=6,IF(AA207&lt;0,-1,1)*(ABS(AA207)+AB207/60+AC207/3600),""))),"")</f>
        <v/>
      </c>
      <c r="AH207" s="50">
        <f>IFERROR(IF(Z207=2,AB207,IF(Z207=4,IF(AC207&lt;0,-1,1)*(ABS(AC207)+AD207/60),IF(Z207=6,IF(AD207&lt;0,-1,1)*(ABS(AD207)+AE207/60+AF207/3600),""))),"")</f>
        <v/>
      </c>
      <c r="AI207" s="50">
        <f>IF(W207,AH207,AG207)</f>
        <v/>
      </c>
      <c r="AJ207" s="50">
        <f>IF(W207,AG207,AH207)</f>
        <v/>
      </c>
      <c r="AK207" s="50">
        <f>IFERROR(IF(U207=0,AI207,U207*ABS(AI207)),"")</f>
        <v/>
      </c>
      <c r="AL207" s="50">
        <f>IFERROR(IF(V207=0,AJ207,V207*ABS(AJ207)),"")</f>
        <v/>
      </c>
      <c r="AM207" s="50">
        <f>IFERROR(AND(U207=0,V207=0,ABS(AK207)&gt;90,ABS(AK207)&lt;=180,ABS(AL207)&lt;=90),FALSE)</f>
        <v/>
      </c>
      <c r="AN207" s="50">
        <f>IF(AM207,AL207,AK207)</f>
        <v/>
      </c>
      <c r="AO207" s="50">
        <f>IF(AM207,AK207,AL207)</f>
        <v/>
      </c>
      <c r="AP207" s="50">
        <f>IF(R207="","",IF(Y207&lt;&gt;"","Contains words or symbols that aren't part of a coordinate.",IF(NOT(OR(Z207=2,Z207=4,Z207=6)),"Couldn't find a latitude and a longitude ("&amp;Z207&amp;IF(Z207=1," number"," numbers")&amp;" found).",IF(COUNT(AA207:AF207)&lt;&gt;Z207,"Some of the numbers couldn't be read.",IF(OR(AND(Z207=4,OR(AB207&lt;0,AB207&gt;=60,AD207&lt;0,AD207&gt;=60)),AND(Z207=6,OR(AB207&lt;0,AB207&gt;=60,AC207&lt;0,AC207&gt;=60,AE207&lt;0,AE207&gt;=60,AF207&lt;0,AF207&gt;=60))),"Minutes and seconds must be between 0 and 60.",IF(OR(ABS(AN207)&gt;90,ABS(AO207)&gt;180),"Out of range: latitude must be between -90 and 90, and longitude between -180 and 180.",""))))))</f>
        <v/>
      </c>
    </row>
    <row r="208">
      <c r="B208" s="44" t="n"/>
      <c r="C208" s="44" t="n"/>
      <c r="D208" s="45">
        <f>IF(R208="","",IF(AP208&lt;&gt;"","NOT VALID GPS COORDINATES",IF(O208="NO CONNECTION","NO CONNECTION",IF(E208="","NOT FOUND",IF(OR(AM208,AND(AN208=0,AO208=0)),"CONVERTED – PLEASE CHECK","CONVERTED")))))</f>
        <v/>
      </c>
      <c r="E208" s="45">
        <f>IF(OR(O208="",O208="NO CONNECTION"),"",IFERROR(_xlfn.FILTERXML(O208,"//local/territory")&amp;" "&amp;_xlfn.FILTERXML(O208,"//local/mapcode"),IFERROR(_xlfn.FILTERXML(O208,"//international/mapcode"),"")))</f>
        <v/>
      </c>
      <c r="F208" s="46">
        <f>IF(E208="","",IFERROR(_xlfn.FILTERXML(O208,"//local/territory"),""))</f>
        <v/>
      </c>
      <c r="G208" s="46">
        <f>IF(E208="","",IFERROR(_xlfn.FILTERXML(O208,"//local/mapcode"),""))</f>
        <v/>
      </c>
      <c r="H208" s="46">
        <f>IF(E208="","",IFERROR(_xlfn.FILTERXML(O208,"//international/mapcode"),""))</f>
        <v/>
      </c>
      <c r="I208" s="46">
        <f>IF(E208="","",IFERROR(HYPERLINK("https://www.mymapcodes.com/go/?t="&amp;IF(G208&lt;&gt;"",F208,"AAA")&amp;"&amp;ma="&amp;LEFT(IF(G208&lt;&gt;"",G208,H208),FIND(".",IF(G208&lt;&gt;"",G208,H208))-1)&amp;"&amp;mb="&amp;MID(IF(G208&lt;&gt;"",G208,H208),FIND(".",IF(G208&lt;&gt;"",G208,H208))+1,99),"Open on MyMapcodes →"),""))</f>
        <v/>
      </c>
      <c r="J208" s="47">
        <f>IF(OR(R208="",AP208&lt;&gt;""),"",ROUND(AN208,6))</f>
        <v/>
      </c>
      <c r="K208" s="47">
        <f>IF(OR(R208="",AP208&lt;&gt;""),"",ROUND(AO208,6))</f>
        <v/>
      </c>
      <c r="L208" s="48">
        <f>IF(R208="","",IF(AP208&lt;&gt;"",AP208,IF(O208="NO CONNECTION","Excel couldn't reach the mapcode service. Click the REFRESH RESULTS box just above the table.",IF(E208="","The mapcode service didn't return a mapcode for this point.",IF(AM208,"Latitude and longitude seemed to be the wrong way round, so they've been swapped. Please check.",IF(AND(AN208=0,AO208=0),"0, 0 is in the sea off West Africa. Please check this is the location you meant.",IF(W208,"Longitude came first, so the order has been switched.",IF(Z208=6,"Converted from degrees, minutes and seconds.",IF(Z208=4,"Converted from degrees and decimal minutes.","")))))))))</f>
        <v/>
      </c>
      <c r="N208" s="49">
        <f>IF(J208="","",MapcodeAPI&amp;"codes/"&amp;SUBSTITUTE(J208&amp;"",MID(1/2,2,1),".")&amp;","&amp;SUBSTITUTE(K208&amp;"",MID(1/2,2,1),"."))&amp;LEFT($B$13,0)</f>
        <v/>
      </c>
      <c r="O208" s="49">
        <f>IF(N208="","",IFERROR(_xlfn.WEBSERVICE(N208),IF(MapcodeAPIBackup="","NO CONNECTION",IFERROR(_xlfn.WEBSERVICE(MapcodeAPIBackup&amp;MID(N208,LEN(MapcodeAPI)+1,999)),"NO CONNECTION"))))</f>
        <v/>
      </c>
      <c r="P208" t="inlineStr">
        <is>
          <t xml:space="preserve"> </t>
        </is>
      </c>
      <c r="R208" s="50">
        <f>IFERROR(IF(AND(TRIM(B208&amp;"")="",TRIM(C208&amp;"")=""),"",TRIM(IF(ISNUMBER(B208),SUBSTITUTE(B208&amp;"",MID(1/2,2,1),"."),B208&amp;"")&amp;IF(TRIM(C208&amp;"")="",""," | "&amp;IF(ISNUMBER(C208),SUBSTITUTE(C208&amp;"",MID(1/2,2,1),"."),C208&amp;"")))),"(error value)")</f>
        <v/>
      </c>
      <c r="S208" s="50">
        <f>IF(R208="","","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"&amp;IFERROR(IF(AND(LEN(R208)-LEN(SUBSTITUTE(R208,"/",""))=1,ISNUMBER(FIND(" ",TRIM(LEFT(R208,FIND("/",R208)-1))))),LEFT(R208,FIND("/",R208)-1),R208),R208)&amp;" ")," "," "),"﻿"," "),"​"," "),"⁠"," ")," "," ")," "," "),CHAR(9)," "),CHAR(10)," "),CHAR(13)," "),"−","-"),"–","-"),"—","-"),"LATITUDE"," "),"LONGITUDE"," "),"COORDINATES"," "),"COORDS"," "),"NORTH"," N "),"SOUTH"," S "),"EAST"," E "),"WEST"," W "),"DEGREES"," "),"DEG"," "),"GPS"," "),"LONG"," "),"LNG"," "),"LON"," "),"LAT"," ")," AND "," "),"&amp;"," ")&amp;" ")</f>
        <v/>
      </c>
      <c r="T208" s="50">
        <f>IF(S208="","",IF(LEN(S208)-LEN(SUBSTITUTE(S208,".",""))&gt;0,SUBSTITUTE(S208,","," "),IF(LEN(S208)-LEN(SUBSTITUTE(S208,",",""))=3,SUBSTITUTE(SUBSTITUTE(S208,",",";",2),",","."),IF(LEN(S208)-LEN(SUBSTITUTE(S208,",",""))=2,SUBSTITUTE(S208,",","."),SUBSTITUTE(S208,","," ")))))</f>
        <v/>
      </c>
      <c r="U208" s="50">
        <f>IF(ISNUMBER(FIND("S",T208)),-1,IF(ISNUMBER(FIND("N",T208)),1,0))</f>
        <v/>
      </c>
      <c r="V208" s="50">
        <f>IF(ISNUMBER(FIND("W",T208)),-1,IF(ISNUMBER(FIND("E",T208)),1,0))</f>
        <v/>
      </c>
      <c r="W208" s="50">
        <f>AND(MIN(IFERROR(FIND("N",T208),999),IFERROR(FIND("S",T208),999))&lt;999,MIN(IFERROR(FIND("E",T208),999),IFERROR(FIND("W",T208),999))&lt;999,MIN(IFERROR(FIND("E",T208),999),IFERROR(FIND("W",T208),999))&lt;MIN(IFERROR(FIND("N",T208),999),IFERROR(FIND("S",T208),999)))</f>
        <v/>
      </c>
      <c r="X208" s="50">
        <f>IF(T208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208,"°"," "),"º"," "),"˚"," "),"'"," "),CHAR(34)," "),"′"," "),"’"," "),"‘"," "),"″"," "),"”"," "),"“"," "),"("," "),")"," "),"["," "),"]"," "),"{"," "),"}"," "),";"," "),"|"," "),"/"," "),"\"," "),":"," "),"="," "),"*"," "),","," "),"N"," "),"S"," "),"E"," "),"W"," "),"_"," ")))</f>
        <v/>
      </c>
      <c r="Y208" s="50">
        <f>IF(X208="","",SUBSTITUTE(SUBSTITUTE(SUBSTITUTE(SUBSTITUTE(SUBSTITUTE(SUBSTITUTE(SUBSTITUTE(SUBSTITUTE(SUBSTITUTE(SUBSTITUTE(SUBSTITUTE(SUBSTITUTE(SUBSTITUTE(X208,"0",""),"1",""),"2",""),"3",""),"4",""),"5",""),"6",""),"7",""),"8",""),"9",""),".",""),"-","")," ",""))</f>
        <v/>
      </c>
      <c r="Z208" s="50">
        <f>IF(X208="",0,LEN(X208)-LEN(SUBSTITUTE(X208," ",""))+1)</f>
        <v/>
      </c>
      <c r="AA208" s="50">
        <f>IF(Z208&lt;1,"",IFERROR(VALUE(SUBSTITUTE(TRIM(MID(SUBSTITUTE(X208," ",REPT(" ",60)),1,60)),".",MID(1/2,2,1))),""))</f>
        <v/>
      </c>
      <c r="AB208" s="50">
        <f>IF(Z208&lt;2,"",IFERROR(VALUE(SUBSTITUTE(TRIM(MID(SUBSTITUTE(X208," ",REPT(" ",60)),61,60)),".",MID(1/2,2,1))),""))</f>
        <v/>
      </c>
      <c r="AC208" s="50">
        <f>IF(Z208&lt;3,"",IFERROR(VALUE(SUBSTITUTE(TRIM(MID(SUBSTITUTE(X208," ",REPT(" ",60)),121,60)),".",MID(1/2,2,1))),""))</f>
        <v/>
      </c>
      <c r="AD208" s="50">
        <f>IF(Z208&lt;4,"",IFERROR(VALUE(SUBSTITUTE(TRIM(MID(SUBSTITUTE(X208," ",REPT(" ",60)),181,60)),".",MID(1/2,2,1))),""))</f>
        <v/>
      </c>
      <c r="AE208" s="50">
        <f>IF(Z208&lt;5,"",IFERROR(VALUE(SUBSTITUTE(TRIM(MID(SUBSTITUTE(X208," ",REPT(" ",60)),241,60)),".",MID(1/2,2,1))),""))</f>
        <v/>
      </c>
      <c r="AF208" s="50">
        <f>IF(Z208&lt;6,"",IFERROR(VALUE(SUBSTITUTE(TRIM(MID(SUBSTITUTE(X208," ",REPT(" ",60)),301,60)),".",MID(1/2,2,1))),""))</f>
        <v/>
      </c>
      <c r="AG208" s="50">
        <f>IFERROR(IF(Z208=2,AA208,IF(Z208=4,IF(AA208&lt;0,-1,1)*(ABS(AA208)+AB208/60),IF(Z208=6,IF(AA208&lt;0,-1,1)*(ABS(AA208)+AB208/60+AC208/3600),""))),"")</f>
        <v/>
      </c>
      <c r="AH208" s="50">
        <f>IFERROR(IF(Z208=2,AB208,IF(Z208=4,IF(AC208&lt;0,-1,1)*(ABS(AC208)+AD208/60),IF(Z208=6,IF(AD208&lt;0,-1,1)*(ABS(AD208)+AE208/60+AF208/3600),""))),"")</f>
        <v/>
      </c>
      <c r="AI208" s="50">
        <f>IF(W208,AH208,AG208)</f>
        <v/>
      </c>
      <c r="AJ208" s="50">
        <f>IF(W208,AG208,AH208)</f>
        <v/>
      </c>
      <c r="AK208" s="50">
        <f>IFERROR(IF(U208=0,AI208,U208*ABS(AI208)),"")</f>
        <v/>
      </c>
      <c r="AL208" s="50">
        <f>IFERROR(IF(V208=0,AJ208,V208*ABS(AJ208)),"")</f>
        <v/>
      </c>
      <c r="AM208" s="50">
        <f>IFERROR(AND(U208=0,V208=0,ABS(AK208)&gt;90,ABS(AK208)&lt;=180,ABS(AL208)&lt;=90),FALSE)</f>
        <v/>
      </c>
      <c r="AN208" s="50">
        <f>IF(AM208,AL208,AK208)</f>
        <v/>
      </c>
      <c r="AO208" s="50">
        <f>IF(AM208,AK208,AL208)</f>
        <v/>
      </c>
      <c r="AP208" s="50">
        <f>IF(R208="","",IF(Y208&lt;&gt;"","Contains words or symbols that aren't part of a coordinate.",IF(NOT(OR(Z208=2,Z208=4,Z208=6)),"Couldn't find a latitude and a longitude ("&amp;Z208&amp;IF(Z208=1," number"," numbers")&amp;" found).",IF(COUNT(AA208:AF208)&lt;&gt;Z208,"Some of the numbers couldn't be read.",IF(OR(AND(Z208=4,OR(AB208&lt;0,AB208&gt;=60,AD208&lt;0,AD208&gt;=60)),AND(Z208=6,OR(AB208&lt;0,AB208&gt;=60,AC208&lt;0,AC208&gt;=60,AE208&lt;0,AE208&gt;=60,AF208&lt;0,AF208&gt;=60))),"Minutes and seconds must be between 0 and 60.",IF(OR(ABS(AN208)&gt;90,ABS(AO208)&gt;180),"Out of range: latitude must be between -90 and 90, and longitude between -180 and 180.",""))))))</f>
        <v/>
      </c>
    </row>
    <row r="209">
      <c r="B209" s="44" t="n"/>
      <c r="C209" s="44" t="n"/>
      <c r="D209" s="45">
        <f>IF(R209="","",IF(AP209&lt;&gt;"","NOT VALID GPS COORDINATES",IF(O209="NO CONNECTION","NO CONNECTION",IF(E209="","NOT FOUND",IF(OR(AM209,AND(AN209=0,AO209=0)),"CONVERTED – PLEASE CHECK","CONVERTED")))))</f>
        <v/>
      </c>
      <c r="E209" s="45">
        <f>IF(OR(O209="",O209="NO CONNECTION"),"",IFERROR(_xlfn.FILTERXML(O209,"//local/territory")&amp;" "&amp;_xlfn.FILTERXML(O209,"//local/mapcode"),IFERROR(_xlfn.FILTERXML(O209,"//international/mapcode"),"")))</f>
        <v/>
      </c>
      <c r="F209" s="46">
        <f>IF(E209="","",IFERROR(_xlfn.FILTERXML(O209,"//local/territory"),""))</f>
        <v/>
      </c>
      <c r="G209" s="46">
        <f>IF(E209="","",IFERROR(_xlfn.FILTERXML(O209,"//local/mapcode"),""))</f>
        <v/>
      </c>
      <c r="H209" s="46">
        <f>IF(E209="","",IFERROR(_xlfn.FILTERXML(O209,"//international/mapcode"),""))</f>
        <v/>
      </c>
      <c r="I209" s="46">
        <f>IF(E209="","",IFERROR(HYPERLINK("https://www.mymapcodes.com/go/?t="&amp;IF(G209&lt;&gt;"",F209,"AAA")&amp;"&amp;ma="&amp;LEFT(IF(G209&lt;&gt;"",G209,H209),FIND(".",IF(G209&lt;&gt;"",G209,H209))-1)&amp;"&amp;mb="&amp;MID(IF(G209&lt;&gt;"",G209,H209),FIND(".",IF(G209&lt;&gt;"",G209,H209))+1,99),"Open on MyMapcodes →"),""))</f>
        <v/>
      </c>
      <c r="J209" s="47">
        <f>IF(OR(R209="",AP209&lt;&gt;""),"",ROUND(AN209,6))</f>
        <v/>
      </c>
      <c r="K209" s="47">
        <f>IF(OR(R209="",AP209&lt;&gt;""),"",ROUND(AO209,6))</f>
        <v/>
      </c>
      <c r="L209" s="48">
        <f>IF(R209="","",IF(AP209&lt;&gt;"",AP209,IF(O209="NO CONNECTION","Excel couldn't reach the mapcode service. Click the REFRESH RESULTS box just above the table.",IF(E209="","The mapcode service didn't return a mapcode for this point.",IF(AM209,"Latitude and longitude seemed to be the wrong way round, so they've been swapped. Please check.",IF(AND(AN209=0,AO209=0),"0, 0 is in the sea off West Africa. Please check this is the location you meant.",IF(W209,"Longitude came first, so the order has been switched.",IF(Z209=6,"Converted from degrees, minutes and seconds.",IF(Z209=4,"Converted from degrees and decimal minutes.","")))))))))</f>
        <v/>
      </c>
      <c r="N209" s="49">
        <f>IF(J209="","",MapcodeAPI&amp;"codes/"&amp;SUBSTITUTE(J209&amp;"",MID(1/2,2,1),".")&amp;","&amp;SUBSTITUTE(K209&amp;"",MID(1/2,2,1),"."))&amp;LEFT($B$13,0)</f>
        <v/>
      </c>
      <c r="O209" s="49">
        <f>IF(N209="","",IFERROR(_xlfn.WEBSERVICE(N209),IF(MapcodeAPIBackup="","NO CONNECTION",IFERROR(_xlfn.WEBSERVICE(MapcodeAPIBackup&amp;MID(N209,LEN(MapcodeAPI)+1,999)),"NO CONNECTION"))))</f>
        <v/>
      </c>
      <c r="P209" t="inlineStr">
        <is>
          <t xml:space="preserve"> </t>
        </is>
      </c>
      <c r="R209" s="50">
        <f>IFERROR(IF(AND(TRIM(B209&amp;"")="",TRIM(C209&amp;"")=""),"",TRIM(IF(ISNUMBER(B209),SUBSTITUTE(B209&amp;"",MID(1/2,2,1),"."),B209&amp;"")&amp;IF(TRIM(C209&amp;"")="",""," | "&amp;IF(ISNUMBER(C209),SUBSTITUTE(C209&amp;"",MID(1/2,2,1),"."),C209&amp;"")))),"(error value)")</f>
        <v/>
      </c>
      <c r="S209" s="50">
        <f>IF(R209="","","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"&amp;IFERROR(IF(AND(LEN(R209)-LEN(SUBSTITUTE(R209,"/",""))=1,ISNUMBER(FIND(" ",TRIM(LEFT(R209,FIND("/",R209)-1))))),LEFT(R209,FIND("/",R209)-1),R209),R209)&amp;" ")," "," "),"﻿"," "),"​"," "),"⁠"," ")," "," ")," "," "),CHAR(9)," "),CHAR(10)," "),CHAR(13)," "),"−","-"),"–","-"),"—","-"),"LATITUDE"," "),"LONGITUDE"," "),"COORDINATES"," "),"COORDS"," "),"NORTH"," N "),"SOUTH"," S "),"EAST"," E "),"WEST"," W "),"DEGREES"," "),"DEG"," "),"GPS"," "),"LONG"," "),"LNG"," "),"LON"," "),"LAT"," ")," AND "," "),"&amp;"," ")&amp;" ")</f>
        <v/>
      </c>
      <c r="T209" s="50">
        <f>IF(S209="","",IF(LEN(S209)-LEN(SUBSTITUTE(S209,".",""))&gt;0,SUBSTITUTE(S209,","," "),IF(LEN(S209)-LEN(SUBSTITUTE(S209,",",""))=3,SUBSTITUTE(SUBSTITUTE(S209,",",";",2),",","."),IF(LEN(S209)-LEN(SUBSTITUTE(S209,",",""))=2,SUBSTITUTE(S209,",","."),SUBSTITUTE(S209,","," ")))))</f>
        <v/>
      </c>
      <c r="U209" s="50">
        <f>IF(ISNUMBER(FIND("S",T209)),-1,IF(ISNUMBER(FIND("N",T209)),1,0))</f>
        <v/>
      </c>
      <c r="V209" s="50">
        <f>IF(ISNUMBER(FIND("W",T209)),-1,IF(ISNUMBER(FIND("E",T209)),1,0))</f>
        <v/>
      </c>
      <c r="W209" s="50">
        <f>AND(MIN(IFERROR(FIND("N",T209),999),IFERROR(FIND("S",T209),999))&lt;999,MIN(IFERROR(FIND("E",T209),999),IFERROR(FIND("W",T209),999))&lt;999,MIN(IFERROR(FIND("E",T209),999),IFERROR(FIND("W",T209),999))&lt;MIN(IFERROR(FIND("N",T209),999),IFERROR(FIND("S",T209),999)))</f>
        <v/>
      </c>
      <c r="X209" s="50">
        <f>IF(T209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209,"°"," "),"º"," "),"˚"," "),"'"," "),CHAR(34)," "),"′"," "),"’"," "),"‘"," "),"″"," "),"”"," "),"“"," "),"("," "),")"," "),"["," "),"]"," "),"{"," "),"}"," "),";"," "),"|"," "),"/"," "),"\"," "),":"," "),"="," "),"*"," "),","," "),"N"," "),"S"," "),"E"," "),"W"," "),"_"," ")))</f>
        <v/>
      </c>
      <c r="Y209" s="50">
        <f>IF(X209="","",SUBSTITUTE(SUBSTITUTE(SUBSTITUTE(SUBSTITUTE(SUBSTITUTE(SUBSTITUTE(SUBSTITUTE(SUBSTITUTE(SUBSTITUTE(SUBSTITUTE(SUBSTITUTE(SUBSTITUTE(SUBSTITUTE(X209,"0",""),"1",""),"2",""),"3",""),"4",""),"5",""),"6",""),"7",""),"8",""),"9",""),".",""),"-","")," ",""))</f>
        <v/>
      </c>
      <c r="Z209" s="50">
        <f>IF(X209="",0,LEN(X209)-LEN(SUBSTITUTE(X209," ",""))+1)</f>
        <v/>
      </c>
      <c r="AA209" s="50">
        <f>IF(Z209&lt;1,"",IFERROR(VALUE(SUBSTITUTE(TRIM(MID(SUBSTITUTE(X209," ",REPT(" ",60)),1,60)),".",MID(1/2,2,1))),""))</f>
        <v/>
      </c>
      <c r="AB209" s="50">
        <f>IF(Z209&lt;2,"",IFERROR(VALUE(SUBSTITUTE(TRIM(MID(SUBSTITUTE(X209," ",REPT(" ",60)),61,60)),".",MID(1/2,2,1))),""))</f>
        <v/>
      </c>
      <c r="AC209" s="50">
        <f>IF(Z209&lt;3,"",IFERROR(VALUE(SUBSTITUTE(TRIM(MID(SUBSTITUTE(X209," ",REPT(" ",60)),121,60)),".",MID(1/2,2,1))),""))</f>
        <v/>
      </c>
      <c r="AD209" s="50">
        <f>IF(Z209&lt;4,"",IFERROR(VALUE(SUBSTITUTE(TRIM(MID(SUBSTITUTE(X209," ",REPT(" ",60)),181,60)),".",MID(1/2,2,1))),""))</f>
        <v/>
      </c>
      <c r="AE209" s="50">
        <f>IF(Z209&lt;5,"",IFERROR(VALUE(SUBSTITUTE(TRIM(MID(SUBSTITUTE(X209," ",REPT(" ",60)),241,60)),".",MID(1/2,2,1))),""))</f>
        <v/>
      </c>
      <c r="AF209" s="50">
        <f>IF(Z209&lt;6,"",IFERROR(VALUE(SUBSTITUTE(TRIM(MID(SUBSTITUTE(X209," ",REPT(" ",60)),301,60)),".",MID(1/2,2,1))),""))</f>
        <v/>
      </c>
      <c r="AG209" s="50">
        <f>IFERROR(IF(Z209=2,AA209,IF(Z209=4,IF(AA209&lt;0,-1,1)*(ABS(AA209)+AB209/60),IF(Z209=6,IF(AA209&lt;0,-1,1)*(ABS(AA209)+AB209/60+AC209/3600),""))),"")</f>
        <v/>
      </c>
      <c r="AH209" s="50">
        <f>IFERROR(IF(Z209=2,AB209,IF(Z209=4,IF(AC209&lt;0,-1,1)*(ABS(AC209)+AD209/60),IF(Z209=6,IF(AD209&lt;0,-1,1)*(ABS(AD209)+AE209/60+AF209/3600),""))),"")</f>
        <v/>
      </c>
      <c r="AI209" s="50">
        <f>IF(W209,AH209,AG209)</f>
        <v/>
      </c>
      <c r="AJ209" s="50">
        <f>IF(W209,AG209,AH209)</f>
        <v/>
      </c>
      <c r="AK209" s="50">
        <f>IFERROR(IF(U209=0,AI209,U209*ABS(AI209)),"")</f>
        <v/>
      </c>
      <c r="AL209" s="50">
        <f>IFERROR(IF(V209=0,AJ209,V209*ABS(AJ209)),"")</f>
        <v/>
      </c>
      <c r="AM209" s="50">
        <f>IFERROR(AND(U209=0,V209=0,ABS(AK209)&gt;90,ABS(AK209)&lt;=180,ABS(AL209)&lt;=90),FALSE)</f>
        <v/>
      </c>
      <c r="AN209" s="50">
        <f>IF(AM209,AL209,AK209)</f>
        <v/>
      </c>
      <c r="AO209" s="50">
        <f>IF(AM209,AK209,AL209)</f>
        <v/>
      </c>
      <c r="AP209" s="50">
        <f>IF(R209="","",IF(Y209&lt;&gt;"","Contains words or symbols that aren't part of a coordinate.",IF(NOT(OR(Z209=2,Z209=4,Z209=6)),"Couldn't find a latitude and a longitude ("&amp;Z209&amp;IF(Z209=1," number"," numbers")&amp;" found).",IF(COUNT(AA209:AF209)&lt;&gt;Z209,"Some of the numbers couldn't be read.",IF(OR(AND(Z209=4,OR(AB209&lt;0,AB209&gt;=60,AD209&lt;0,AD209&gt;=60)),AND(Z209=6,OR(AB209&lt;0,AB209&gt;=60,AC209&lt;0,AC209&gt;=60,AE209&lt;0,AE209&gt;=60,AF209&lt;0,AF209&gt;=60))),"Minutes and seconds must be between 0 and 60.",IF(OR(ABS(AN209)&gt;90,ABS(AO209)&gt;180),"Out of range: latitude must be between -90 and 90, and longitude between -180 and 180.",""))))))</f>
        <v/>
      </c>
    </row>
    <row r="210">
      <c r="B210" s="44" t="n"/>
      <c r="C210" s="44" t="n"/>
      <c r="D210" s="45">
        <f>IF(R210="","",IF(AP210&lt;&gt;"","NOT VALID GPS COORDINATES",IF(O210="NO CONNECTION","NO CONNECTION",IF(E210="","NOT FOUND",IF(OR(AM210,AND(AN210=0,AO210=0)),"CONVERTED – PLEASE CHECK","CONVERTED")))))</f>
        <v/>
      </c>
      <c r="E210" s="45">
        <f>IF(OR(O210="",O210="NO CONNECTION"),"",IFERROR(_xlfn.FILTERXML(O210,"//local/territory")&amp;" "&amp;_xlfn.FILTERXML(O210,"//local/mapcode"),IFERROR(_xlfn.FILTERXML(O210,"//international/mapcode"),"")))</f>
        <v/>
      </c>
      <c r="F210" s="46">
        <f>IF(E210="","",IFERROR(_xlfn.FILTERXML(O210,"//local/territory"),""))</f>
        <v/>
      </c>
      <c r="G210" s="46">
        <f>IF(E210="","",IFERROR(_xlfn.FILTERXML(O210,"//local/mapcode"),""))</f>
        <v/>
      </c>
      <c r="H210" s="46">
        <f>IF(E210="","",IFERROR(_xlfn.FILTERXML(O210,"//international/mapcode"),""))</f>
        <v/>
      </c>
      <c r="I210" s="46">
        <f>IF(E210="","",IFERROR(HYPERLINK("https://www.mymapcodes.com/go/?t="&amp;IF(G210&lt;&gt;"",F210,"AAA")&amp;"&amp;ma="&amp;LEFT(IF(G210&lt;&gt;"",G210,H210),FIND(".",IF(G210&lt;&gt;"",G210,H210))-1)&amp;"&amp;mb="&amp;MID(IF(G210&lt;&gt;"",G210,H210),FIND(".",IF(G210&lt;&gt;"",G210,H210))+1,99),"Open on MyMapcodes →"),""))</f>
        <v/>
      </c>
      <c r="J210" s="47">
        <f>IF(OR(R210="",AP210&lt;&gt;""),"",ROUND(AN210,6))</f>
        <v/>
      </c>
      <c r="K210" s="47">
        <f>IF(OR(R210="",AP210&lt;&gt;""),"",ROUND(AO210,6))</f>
        <v/>
      </c>
      <c r="L210" s="48">
        <f>IF(R210="","",IF(AP210&lt;&gt;"",AP210,IF(O210="NO CONNECTION","Excel couldn't reach the mapcode service. Click the REFRESH RESULTS box just above the table.",IF(E210="","The mapcode service didn't return a mapcode for this point.",IF(AM210,"Latitude and longitude seemed to be the wrong way round, so they've been swapped. Please check.",IF(AND(AN210=0,AO210=0),"0, 0 is in the sea off West Africa. Please check this is the location you meant.",IF(W210,"Longitude came first, so the order has been switched.",IF(Z210=6,"Converted from degrees, minutes and seconds.",IF(Z210=4,"Converted from degrees and decimal minutes.","")))))))))</f>
        <v/>
      </c>
      <c r="N210" s="49">
        <f>IF(J210="","",MapcodeAPI&amp;"codes/"&amp;SUBSTITUTE(J210&amp;"",MID(1/2,2,1),".")&amp;","&amp;SUBSTITUTE(K210&amp;"",MID(1/2,2,1),"."))&amp;LEFT($B$13,0)</f>
        <v/>
      </c>
      <c r="O210" s="49">
        <f>IF(N210="","",IFERROR(_xlfn.WEBSERVICE(N210),IF(MapcodeAPIBackup="","NO CONNECTION",IFERROR(_xlfn.WEBSERVICE(MapcodeAPIBackup&amp;MID(N210,LEN(MapcodeAPI)+1,999)),"NO CONNECTION"))))</f>
        <v/>
      </c>
      <c r="P210" t="inlineStr">
        <is>
          <t xml:space="preserve"> </t>
        </is>
      </c>
      <c r="R210" s="50">
        <f>IFERROR(IF(AND(TRIM(B210&amp;"")="",TRIM(C210&amp;"")=""),"",TRIM(IF(ISNUMBER(B210),SUBSTITUTE(B210&amp;"",MID(1/2,2,1),"."),B210&amp;"")&amp;IF(TRIM(C210&amp;"")="",""," | "&amp;IF(ISNUMBER(C210),SUBSTITUTE(C210&amp;"",MID(1/2,2,1),"."),C210&amp;"")))),"(error value)")</f>
        <v/>
      </c>
      <c r="S210" s="50">
        <f>IF(R210="","","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"&amp;IFERROR(IF(AND(LEN(R210)-LEN(SUBSTITUTE(R210,"/",""))=1,ISNUMBER(FIND(" ",TRIM(LEFT(R210,FIND("/",R210)-1))))),LEFT(R210,FIND("/",R210)-1),R210),R210)&amp;" ")," "," "),"﻿"," "),"​"," "),"⁠"," ")," "," ")," "," "),CHAR(9)," "),CHAR(10)," "),CHAR(13)," "),"−","-"),"–","-"),"—","-"),"LATITUDE"," "),"LONGITUDE"," "),"COORDINATES"," "),"COORDS"," "),"NORTH"," N "),"SOUTH"," S "),"EAST"," E "),"WEST"," W "),"DEGREES"," "),"DEG"," "),"GPS"," "),"LONG"," "),"LNG"," "),"LON"," "),"LAT"," ")," AND "," "),"&amp;"," ")&amp;" ")</f>
        <v/>
      </c>
      <c r="T210" s="50">
        <f>IF(S210="","",IF(LEN(S210)-LEN(SUBSTITUTE(S210,".",""))&gt;0,SUBSTITUTE(S210,","," "),IF(LEN(S210)-LEN(SUBSTITUTE(S210,",",""))=3,SUBSTITUTE(SUBSTITUTE(S210,",",";",2),",","."),IF(LEN(S210)-LEN(SUBSTITUTE(S210,",",""))=2,SUBSTITUTE(S210,",","."),SUBSTITUTE(S210,","," ")))))</f>
        <v/>
      </c>
      <c r="U210" s="50">
        <f>IF(ISNUMBER(FIND("S",T210)),-1,IF(ISNUMBER(FIND("N",T210)),1,0))</f>
        <v/>
      </c>
      <c r="V210" s="50">
        <f>IF(ISNUMBER(FIND("W",T210)),-1,IF(ISNUMBER(FIND("E",T210)),1,0))</f>
        <v/>
      </c>
      <c r="W210" s="50">
        <f>AND(MIN(IFERROR(FIND("N",T210),999),IFERROR(FIND("S",T210),999))&lt;999,MIN(IFERROR(FIND("E",T210),999),IFERROR(FIND("W",T210),999))&lt;999,MIN(IFERROR(FIND("E",T210),999),IFERROR(FIND("W",T210),999))&lt;MIN(IFERROR(FIND("N",T210),999),IFERROR(FIND("S",T210),999)))</f>
        <v/>
      </c>
      <c r="X210" s="50">
        <f>IF(T210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210,"°"," "),"º"," "),"˚"," "),"'"," "),CHAR(34)," "),"′"," "),"’"," "),"‘"," "),"″"," "),"”"," "),"“"," "),"("," "),")"," "),"["," "),"]"," "),"{"," "),"}"," "),";"," "),"|"," "),"/"," "),"\"," "),":"," "),"="," "),"*"," "),","," "),"N"," "),"S"," "),"E"," "),"W"," "),"_"," ")))</f>
        <v/>
      </c>
      <c r="Y210" s="50">
        <f>IF(X210="","",SUBSTITUTE(SUBSTITUTE(SUBSTITUTE(SUBSTITUTE(SUBSTITUTE(SUBSTITUTE(SUBSTITUTE(SUBSTITUTE(SUBSTITUTE(SUBSTITUTE(SUBSTITUTE(SUBSTITUTE(SUBSTITUTE(X210,"0",""),"1",""),"2",""),"3",""),"4",""),"5",""),"6",""),"7",""),"8",""),"9",""),".",""),"-","")," ",""))</f>
        <v/>
      </c>
      <c r="Z210" s="50">
        <f>IF(X210="",0,LEN(X210)-LEN(SUBSTITUTE(X210," ",""))+1)</f>
        <v/>
      </c>
      <c r="AA210" s="50">
        <f>IF(Z210&lt;1,"",IFERROR(VALUE(SUBSTITUTE(TRIM(MID(SUBSTITUTE(X210," ",REPT(" ",60)),1,60)),".",MID(1/2,2,1))),""))</f>
        <v/>
      </c>
      <c r="AB210" s="50">
        <f>IF(Z210&lt;2,"",IFERROR(VALUE(SUBSTITUTE(TRIM(MID(SUBSTITUTE(X210," ",REPT(" ",60)),61,60)),".",MID(1/2,2,1))),""))</f>
        <v/>
      </c>
      <c r="AC210" s="50">
        <f>IF(Z210&lt;3,"",IFERROR(VALUE(SUBSTITUTE(TRIM(MID(SUBSTITUTE(X210," ",REPT(" ",60)),121,60)),".",MID(1/2,2,1))),""))</f>
        <v/>
      </c>
      <c r="AD210" s="50">
        <f>IF(Z210&lt;4,"",IFERROR(VALUE(SUBSTITUTE(TRIM(MID(SUBSTITUTE(X210," ",REPT(" ",60)),181,60)),".",MID(1/2,2,1))),""))</f>
        <v/>
      </c>
      <c r="AE210" s="50">
        <f>IF(Z210&lt;5,"",IFERROR(VALUE(SUBSTITUTE(TRIM(MID(SUBSTITUTE(X210," ",REPT(" ",60)),241,60)),".",MID(1/2,2,1))),""))</f>
        <v/>
      </c>
      <c r="AF210" s="50">
        <f>IF(Z210&lt;6,"",IFERROR(VALUE(SUBSTITUTE(TRIM(MID(SUBSTITUTE(X210," ",REPT(" ",60)),301,60)),".",MID(1/2,2,1))),""))</f>
        <v/>
      </c>
      <c r="AG210" s="50">
        <f>IFERROR(IF(Z210=2,AA210,IF(Z210=4,IF(AA210&lt;0,-1,1)*(ABS(AA210)+AB210/60),IF(Z210=6,IF(AA210&lt;0,-1,1)*(ABS(AA210)+AB210/60+AC210/3600),""))),"")</f>
        <v/>
      </c>
      <c r="AH210" s="50">
        <f>IFERROR(IF(Z210=2,AB210,IF(Z210=4,IF(AC210&lt;0,-1,1)*(ABS(AC210)+AD210/60),IF(Z210=6,IF(AD210&lt;0,-1,1)*(ABS(AD210)+AE210/60+AF210/3600),""))),"")</f>
        <v/>
      </c>
      <c r="AI210" s="50">
        <f>IF(W210,AH210,AG210)</f>
        <v/>
      </c>
      <c r="AJ210" s="50">
        <f>IF(W210,AG210,AH210)</f>
        <v/>
      </c>
      <c r="AK210" s="50">
        <f>IFERROR(IF(U210=0,AI210,U210*ABS(AI210)),"")</f>
        <v/>
      </c>
      <c r="AL210" s="50">
        <f>IFERROR(IF(V210=0,AJ210,V210*ABS(AJ210)),"")</f>
        <v/>
      </c>
      <c r="AM210" s="50">
        <f>IFERROR(AND(U210=0,V210=0,ABS(AK210)&gt;90,ABS(AK210)&lt;=180,ABS(AL210)&lt;=90),FALSE)</f>
        <v/>
      </c>
      <c r="AN210" s="50">
        <f>IF(AM210,AL210,AK210)</f>
        <v/>
      </c>
      <c r="AO210" s="50">
        <f>IF(AM210,AK210,AL210)</f>
        <v/>
      </c>
      <c r="AP210" s="50">
        <f>IF(R210="","",IF(Y210&lt;&gt;"","Contains words or symbols that aren't part of a coordinate.",IF(NOT(OR(Z210=2,Z210=4,Z210=6)),"Couldn't find a latitude and a longitude ("&amp;Z210&amp;IF(Z210=1," number"," numbers")&amp;" found).",IF(COUNT(AA210:AF210)&lt;&gt;Z210,"Some of the numbers couldn't be read.",IF(OR(AND(Z210=4,OR(AB210&lt;0,AB210&gt;=60,AD210&lt;0,AD210&gt;=60)),AND(Z210=6,OR(AB210&lt;0,AB210&gt;=60,AC210&lt;0,AC210&gt;=60,AE210&lt;0,AE210&gt;=60,AF210&lt;0,AF210&gt;=60))),"Minutes and seconds must be between 0 and 60.",IF(OR(ABS(AN210)&gt;90,ABS(AO210)&gt;180),"Out of range: latitude must be between -90 and 90, and longitude between -180 and 180.",""))))))</f>
        <v/>
      </c>
    </row>
    <row r="211">
      <c r="B211" s="44" t="n"/>
      <c r="C211" s="44" t="n"/>
      <c r="D211" s="45">
        <f>IF(R211="","",IF(AP211&lt;&gt;"","NOT VALID GPS COORDINATES",IF(O211="NO CONNECTION","NO CONNECTION",IF(E211="","NOT FOUND",IF(OR(AM211,AND(AN211=0,AO211=0)),"CONVERTED – PLEASE CHECK","CONVERTED")))))</f>
        <v/>
      </c>
      <c r="E211" s="45">
        <f>IF(OR(O211="",O211="NO CONNECTION"),"",IFERROR(_xlfn.FILTERXML(O211,"//local/territory")&amp;" "&amp;_xlfn.FILTERXML(O211,"//local/mapcode"),IFERROR(_xlfn.FILTERXML(O211,"//international/mapcode"),"")))</f>
        <v/>
      </c>
      <c r="F211" s="46">
        <f>IF(E211="","",IFERROR(_xlfn.FILTERXML(O211,"//local/territory"),""))</f>
        <v/>
      </c>
      <c r="G211" s="46">
        <f>IF(E211="","",IFERROR(_xlfn.FILTERXML(O211,"//local/mapcode"),""))</f>
        <v/>
      </c>
      <c r="H211" s="46">
        <f>IF(E211="","",IFERROR(_xlfn.FILTERXML(O211,"//international/mapcode"),""))</f>
        <v/>
      </c>
      <c r="I211" s="46">
        <f>IF(E211="","",IFERROR(HYPERLINK("https://www.mymapcodes.com/go/?t="&amp;IF(G211&lt;&gt;"",F211,"AAA")&amp;"&amp;ma="&amp;LEFT(IF(G211&lt;&gt;"",G211,H211),FIND(".",IF(G211&lt;&gt;"",G211,H211))-1)&amp;"&amp;mb="&amp;MID(IF(G211&lt;&gt;"",G211,H211),FIND(".",IF(G211&lt;&gt;"",G211,H211))+1,99),"Open on MyMapcodes →"),""))</f>
        <v/>
      </c>
      <c r="J211" s="47">
        <f>IF(OR(R211="",AP211&lt;&gt;""),"",ROUND(AN211,6))</f>
        <v/>
      </c>
      <c r="K211" s="47">
        <f>IF(OR(R211="",AP211&lt;&gt;""),"",ROUND(AO211,6))</f>
        <v/>
      </c>
      <c r="L211" s="48">
        <f>IF(R211="","",IF(AP211&lt;&gt;"",AP211,IF(O211="NO CONNECTION","Excel couldn't reach the mapcode service. Click the REFRESH RESULTS box just above the table.",IF(E211="","The mapcode service didn't return a mapcode for this point.",IF(AM211,"Latitude and longitude seemed to be the wrong way round, so they've been swapped. Please check.",IF(AND(AN211=0,AO211=0),"0, 0 is in the sea off West Africa. Please check this is the location you meant.",IF(W211,"Longitude came first, so the order has been switched.",IF(Z211=6,"Converted from degrees, minutes and seconds.",IF(Z211=4,"Converted from degrees and decimal minutes.","")))))))))</f>
        <v/>
      </c>
      <c r="N211" s="49">
        <f>IF(J211="","",MapcodeAPI&amp;"codes/"&amp;SUBSTITUTE(J211&amp;"",MID(1/2,2,1),".")&amp;","&amp;SUBSTITUTE(K211&amp;"",MID(1/2,2,1),"."))&amp;LEFT($B$13,0)</f>
        <v/>
      </c>
      <c r="O211" s="49">
        <f>IF(N211="","",IFERROR(_xlfn.WEBSERVICE(N211),IF(MapcodeAPIBackup="","NO CONNECTION",IFERROR(_xlfn.WEBSERVICE(MapcodeAPIBackup&amp;MID(N211,LEN(MapcodeAPI)+1,999)),"NO CONNECTION"))))</f>
        <v/>
      </c>
      <c r="P211" t="inlineStr">
        <is>
          <t xml:space="preserve"> </t>
        </is>
      </c>
      <c r="R211" s="50">
        <f>IFERROR(IF(AND(TRIM(B211&amp;"")="",TRIM(C211&amp;"")=""),"",TRIM(IF(ISNUMBER(B211),SUBSTITUTE(B211&amp;"",MID(1/2,2,1),"."),B211&amp;"")&amp;IF(TRIM(C211&amp;"")="",""," | "&amp;IF(ISNUMBER(C211),SUBSTITUTE(C211&amp;"",MID(1/2,2,1),"."),C211&amp;"")))),"(error value)")</f>
        <v/>
      </c>
      <c r="S211" s="50">
        <f>IF(R211="","","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"&amp;IFERROR(IF(AND(LEN(R211)-LEN(SUBSTITUTE(R211,"/",""))=1,ISNUMBER(FIND(" ",TRIM(LEFT(R211,FIND("/",R211)-1))))),LEFT(R211,FIND("/",R211)-1),R211),R211)&amp;" ")," "," "),"﻿"," "),"​"," "),"⁠"," ")," "," ")," "," "),CHAR(9)," "),CHAR(10)," "),CHAR(13)," "),"−","-"),"–","-"),"—","-"),"LATITUDE"," "),"LONGITUDE"," "),"COORDINATES"," "),"COORDS"," "),"NORTH"," N "),"SOUTH"," S "),"EAST"," E "),"WEST"," W "),"DEGREES"," "),"DEG"," "),"GPS"," "),"LONG"," "),"LNG"," "),"LON"," "),"LAT"," ")," AND "," "),"&amp;"," ")&amp;" ")</f>
        <v/>
      </c>
      <c r="T211" s="50">
        <f>IF(S211="","",IF(LEN(S211)-LEN(SUBSTITUTE(S211,".",""))&gt;0,SUBSTITUTE(S211,","," "),IF(LEN(S211)-LEN(SUBSTITUTE(S211,",",""))=3,SUBSTITUTE(SUBSTITUTE(S211,",",";",2),",","."),IF(LEN(S211)-LEN(SUBSTITUTE(S211,",",""))=2,SUBSTITUTE(S211,",","."),SUBSTITUTE(S211,","," ")))))</f>
        <v/>
      </c>
      <c r="U211" s="50">
        <f>IF(ISNUMBER(FIND("S",T211)),-1,IF(ISNUMBER(FIND("N",T211)),1,0))</f>
        <v/>
      </c>
      <c r="V211" s="50">
        <f>IF(ISNUMBER(FIND("W",T211)),-1,IF(ISNUMBER(FIND("E",T211)),1,0))</f>
        <v/>
      </c>
      <c r="W211" s="50">
        <f>AND(MIN(IFERROR(FIND("N",T211),999),IFERROR(FIND("S",T211),999))&lt;999,MIN(IFERROR(FIND("E",T211),999),IFERROR(FIND("W",T211),999))&lt;999,MIN(IFERROR(FIND("E",T211),999),IFERROR(FIND("W",T211),999))&lt;MIN(IFERROR(FIND("N",T211),999),IFERROR(FIND("S",T211),999)))</f>
        <v/>
      </c>
      <c r="X211" s="50">
        <f>IF(T211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211,"°"," "),"º"," "),"˚"," "),"'"," "),CHAR(34)," "),"′"," "),"’"," "),"‘"," "),"″"," "),"”"," "),"“"," "),"("," "),")"," "),"["," "),"]"," "),"{"," "),"}"," "),";"," "),"|"," "),"/"," "),"\"," "),":"," "),"="," "),"*"," "),","," "),"N"," "),"S"," "),"E"," "),"W"," "),"_"," ")))</f>
        <v/>
      </c>
      <c r="Y211" s="50">
        <f>IF(X211="","",SUBSTITUTE(SUBSTITUTE(SUBSTITUTE(SUBSTITUTE(SUBSTITUTE(SUBSTITUTE(SUBSTITUTE(SUBSTITUTE(SUBSTITUTE(SUBSTITUTE(SUBSTITUTE(SUBSTITUTE(SUBSTITUTE(X211,"0",""),"1",""),"2",""),"3",""),"4",""),"5",""),"6",""),"7",""),"8",""),"9",""),".",""),"-","")," ",""))</f>
        <v/>
      </c>
      <c r="Z211" s="50">
        <f>IF(X211="",0,LEN(X211)-LEN(SUBSTITUTE(X211," ",""))+1)</f>
        <v/>
      </c>
      <c r="AA211" s="50">
        <f>IF(Z211&lt;1,"",IFERROR(VALUE(SUBSTITUTE(TRIM(MID(SUBSTITUTE(X211," ",REPT(" ",60)),1,60)),".",MID(1/2,2,1))),""))</f>
        <v/>
      </c>
      <c r="AB211" s="50">
        <f>IF(Z211&lt;2,"",IFERROR(VALUE(SUBSTITUTE(TRIM(MID(SUBSTITUTE(X211," ",REPT(" ",60)),61,60)),".",MID(1/2,2,1))),""))</f>
        <v/>
      </c>
      <c r="AC211" s="50">
        <f>IF(Z211&lt;3,"",IFERROR(VALUE(SUBSTITUTE(TRIM(MID(SUBSTITUTE(X211," ",REPT(" ",60)),121,60)),".",MID(1/2,2,1))),""))</f>
        <v/>
      </c>
      <c r="AD211" s="50">
        <f>IF(Z211&lt;4,"",IFERROR(VALUE(SUBSTITUTE(TRIM(MID(SUBSTITUTE(X211," ",REPT(" ",60)),181,60)),".",MID(1/2,2,1))),""))</f>
        <v/>
      </c>
      <c r="AE211" s="50">
        <f>IF(Z211&lt;5,"",IFERROR(VALUE(SUBSTITUTE(TRIM(MID(SUBSTITUTE(X211," ",REPT(" ",60)),241,60)),".",MID(1/2,2,1))),""))</f>
        <v/>
      </c>
      <c r="AF211" s="50">
        <f>IF(Z211&lt;6,"",IFERROR(VALUE(SUBSTITUTE(TRIM(MID(SUBSTITUTE(X211," ",REPT(" ",60)),301,60)),".",MID(1/2,2,1))),""))</f>
        <v/>
      </c>
      <c r="AG211" s="50">
        <f>IFERROR(IF(Z211=2,AA211,IF(Z211=4,IF(AA211&lt;0,-1,1)*(ABS(AA211)+AB211/60),IF(Z211=6,IF(AA211&lt;0,-1,1)*(ABS(AA211)+AB211/60+AC211/3600),""))),"")</f>
        <v/>
      </c>
      <c r="AH211" s="50">
        <f>IFERROR(IF(Z211=2,AB211,IF(Z211=4,IF(AC211&lt;0,-1,1)*(ABS(AC211)+AD211/60),IF(Z211=6,IF(AD211&lt;0,-1,1)*(ABS(AD211)+AE211/60+AF211/3600),""))),"")</f>
        <v/>
      </c>
      <c r="AI211" s="50">
        <f>IF(W211,AH211,AG211)</f>
        <v/>
      </c>
      <c r="AJ211" s="50">
        <f>IF(W211,AG211,AH211)</f>
        <v/>
      </c>
      <c r="AK211" s="50">
        <f>IFERROR(IF(U211=0,AI211,U211*ABS(AI211)),"")</f>
        <v/>
      </c>
      <c r="AL211" s="50">
        <f>IFERROR(IF(V211=0,AJ211,V211*ABS(AJ211)),"")</f>
        <v/>
      </c>
      <c r="AM211" s="50">
        <f>IFERROR(AND(U211=0,V211=0,ABS(AK211)&gt;90,ABS(AK211)&lt;=180,ABS(AL211)&lt;=90),FALSE)</f>
        <v/>
      </c>
      <c r="AN211" s="50">
        <f>IF(AM211,AL211,AK211)</f>
        <v/>
      </c>
      <c r="AO211" s="50">
        <f>IF(AM211,AK211,AL211)</f>
        <v/>
      </c>
      <c r="AP211" s="50">
        <f>IF(R211="","",IF(Y211&lt;&gt;"","Contains words or symbols that aren't part of a coordinate.",IF(NOT(OR(Z211=2,Z211=4,Z211=6)),"Couldn't find a latitude and a longitude ("&amp;Z211&amp;IF(Z211=1," number"," numbers")&amp;" found).",IF(COUNT(AA211:AF211)&lt;&gt;Z211,"Some of the numbers couldn't be read.",IF(OR(AND(Z211=4,OR(AB211&lt;0,AB211&gt;=60,AD211&lt;0,AD211&gt;=60)),AND(Z211=6,OR(AB211&lt;0,AB211&gt;=60,AC211&lt;0,AC211&gt;=60,AE211&lt;0,AE211&gt;=60,AF211&lt;0,AF211&gt;=60))),"Minutes and seconds must be between 0 and 60.",IF(OR(ABS(AN211)&gt;90,ABS(AO211)&gt;180),"Out of range: latitude must be between -90 and 90, and longitude between -180 and 180.",""))))))</f>
        <v/>
      </c>
    </row>
    <row r="212">
      <c r="B212" s="44" t="n"/>
      <c r="C212" s="44" t="n"/>
      <c r="D212" s="45">
        <f>IF(R212="","",IF(AP212&lt;&gt;"","NOT VALID GPS COORDINATES",IF(O212="NO CONNECTION","NO CONNECTION",IF(E212="","NOT FOUND",IF(OR(AM212,AND(AN212=0,AO212=0)),"CONVERTED – PLEASE CHECK","CONVERTED")))))</f>
        <v/>
      </c>
      <c r="E212" s="45">
        <f>IF(OR(O212="",O212="NO CONNECTION"),"",IFERROR(_xlfn.FILTERXML(O212,"//local/territory")&amp;" "&amp;_xlfn.FILTERXML(O212,"//local/mapcode"),IFERROR(_xlfn.FILTERXML(O212,"//international/mapcode"),"")))</f>
        <v/>
      </c>
      <c r="F212" s="46">
        <f>IF(E212="","",IFERROR(_xlfn.FILTERXML(O212,"//local/territory"),""))</f>
        <v/>
      </c>
      <c r="G212" s="46">
        <f>IF(E212="","",IFERROR(_xlfn.FILTERXML(O212,"//local/mapcode"),""))</f>
        <v/>
      </c>
      <c r="H212" s="46">
        <f>IF(E212="","",IFERROR(_xlfn.FILTERXML(O212,"//international/mapcode"),""))</f>
        <v/>
      </c>
      <c r="I212" s="46">
        <f>IF(E212="","",IFERROR(HYPERLINK("https://www.mymapcodes.com/go/?t="&amp;IF(G212&lt;&gt;"",F212,"AAA")&amp;"&amp;ma="&amp;LEFT(IF(G212&lt;&gt;"",G212,H212),FIND(".",IF(G212&lt;&gt;"",G212,H212))-1)&amp;"&amp;mb="&amp;MID(IF(G212&lt;&gt;"",G212,H212),FIND(".",IF(G212&lt;&gt;"",G212,H212))+1,99),"Open on MyMapcodes →"),""))</f>
        <v/>
      </c>
      <c r="J212" s="47">
        <f>IF(OR(R212="",AP212&lt;&gt;""),"",ROUND(AN212,6))</f>
        <v/>
      </c>
      <c r="K212" s="47">
        <f>IF(OR(R212="",AP212&lt;&gt;""),"",ROUND(AO212,6))</f>
        <v/>
      </c>
      <c r="L212" s="48">
        <f>IF(R212="","",IF(AP212&lt;&gt;"",AP212,IF(O212="NO CONNECTION","Excel couldn't reach the mapcode service. Click the REFRESH RESULTS box just above the table.",IF(E212="","The mapcode service didn't return a mapcode for this point.",IF(AM212,"Latitude and longitude seemed to be the wrong way round, so they've been swapped. Please check.",IF(AND(AN212=0,AO212=0),"0, 0 is in the sea off West Africa. Please check this is the location you meant.",IF(W212,"Longitude came first, so the order has been switched.",IF(Z212=6,"Converted from degrees, minutes and seconds.",IF(Z212=4,"Converted from degrees and decimal minutes.","")))))))))</f>
        <v/>
      </c>
      <c r="N212" s="49">
        <f>IF(J212="","",MapcodeAPI&amp;"codes/"&amp;SUBSTITUTE(J212&amp;"",MID(1/2,2,1),".")&amp;","&amp;SUBSTITUTE(K212&amp;"",MID(1/2,2,1),"."))&amp;LEFT($B$13,0)</f>
        <v/>
      </c>
      <c r="O212" s="49">
        <f>IF(N212="","",IFERROR(_xlfn.WEBSERVICE(N212),IF(MapcodeAPIBackup="","NO CONNECTION",IFERROR(_xlfn.WEBSERVICE(MapcodeAPIBackup&amp;MID(N212,LEN(MapcodeAPI)+1,999)),"NO CONNECTION"))))</f>
        <v/>
      </c>
      <c r="P212" t="inlineStr">
        <is>
          <t xml:space="preserve"> </t>
        </is>
      </c>
      <c r="R212" s="50">
        <f>IFERROR(IF(AND(TRIM(B212&amp;"")="",TRIM(C212&amp;"")=""),"",TRIM(IF(ISNUMBER(B212),SUBSTITUTE(B212&amp;"",MID(1/2,2,1),"."),B212&amp;"")&amp;IF(TRIM(C212&amp;"")="",""," | "&amp;IF(ISNUMBER(C212),SUBSTITUTE(C212&amp;"",MID(1/2,2,1),"."),C212&amp;"")))),"(error value)")</f>
        <v/>
      </c>
      <c r="S212" s="50">
        <f>IF(R212="","","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"&amp;IFERROR(IF(AND(LEN(R212)-LEN(SUBSTITUTE(R212,"/",""))=1,ISNUMBER(FIND(" ",TRIM(LEFT(R212,FIND("/",R212)-1))))),LEFT(R212,FIND("/",R212)-1),R212),R212)&amp;" ")," "," "),"﻿"," "),"​"," "),"⁠"," ")," "," ")," "," "),CHAR(9)," "),CHAR(10)," "),CHAR(13)," "),"−","-"),"–","-"),"—","-"),"LATITUDE"," "),"LONGITUDE"," "),"COORDINATES"," "),"COORDS"," "),"NORTH"," N "),"SOUTH"," S "),"EAST"," E "),"WEST"," W "),"DEGREES"," "),"DEG"," "),"GPS"," "),"LONG"," "),"LNG"," "),"LON"," "),"LAT"," ")," AND "," "),"&amp;"," ")&amp;" ")</f>
        <v/>
      </c>
      <c r="T212" s="50">
        <f>IF(S212="","",IF(LEN(S212)-LEN(SUBSTITUTE(S212,".",""))&gt;0,SUBSTITUTE(S212,","," "),IF(LEN(S212)-LEN(SUBSTITUTE(S212,",",""))=3,SUBSTITUTE(SUBSTITUTE(S212,",",";",2),",","."),IF(LEN(S212)-LEN(SUBSTITUTE(S212,",",""))=2,SUBSTITUTE(S212,",","."),SUBSTITUTE(S212,","," ")))))</f>
        <v/>
      </c>
      <c r="U212" s="50">
        <f>IF(ISNUMBER(FIND("S",T212)),-1,IF(ISNUMBER(FIND("N",T212)),1,0))</f>
        <v/>
      </c>
      <c r="V212" s="50">
        <f>IF(ISNUMBER(FIND("W",T212)),-1,IF(ISNUMBER(FIND("E",T212)),1,0))</f>
        <v/>
      </c>
      <c r="W212" s="50">
        <f>AND(MIN(IFERROR(FIND("N",T212),999),IFERROR(FIND("S",T212),999))&lt;999,MIN(IFERROR(FIND("E",T212),999),IFERROR(FIND("W",T212),999))&lt;999,MIN(IFERROR(FIND("E",T212),999),IFERROR(FIND("W",T212),999))&lt;MIN(IFERROR(FIND("N",T212),999),IFERROR(FIND("S",T212),999)))</f>
        <v/>
      </c>
      <c r="X212" s="50">
        <f>IF(T212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212,"°"," "),"º"," "),"˚"," "),"'"," "),CHAR(34)," "),"′"," "),"’"," "),"‘"," "),"″"," "),"”"," "),"“"," "),"("," "),")"," "),"["," "),"]"," "),"{"," "),"}"," "),";"," "),"|"," "),"/"," "),"\"," "),":"," "),"="," "),"*"," "),","," "),"N"," "),"S"," "),"E"," "),"W"," "),"_"," ")))</f>
        <v/>
      </c>
      <c r="Y212" s="50">
        <f>IF(X212="","",SUBSTITUTE(SUBSTITUTE(SUBSTITUTE(SUBSTITUTE(SUBSTITUTE(SUBSTITUTE(SUBSTITUTE(SUBSTITUTE(SUBSTITUTE(SUBSTITUTE(SUBSTITUTE(SUBSTITUTE(SUBSTITUTE(X212,"0",""),"1",""),"2",""),"3",""),"4",""),"5",""),"6",""),"7",""),"8",""),"9",""),".",""),"-","")," ",""))</f>
        <v/>
      </c>
      <c r="Z212" s="50">
        <f>IF(X212="",0,LEN(X212)-LEN(SUBSTITUTE(X212," ",""))+1)</f>
        <v/>
      </c>
      <c r="AA212" s="50">
        <f>IF(Z212&lt;1,"",IFERROR(VALUE(SUBSTITUTE(TRIM(MID(SUBSTITUTE(X212," ",REPT(" ",60)),1,60)),".",MID(1/2,2,1))),""))</f>
        <v/>
      </c>
      <c r="AB212" s="50">
        <f>IF(Z212&lt;2,"",IFERROR(VALUE(SUBSTITUTE(TRIM(MID(SUBSTITUTE(X212," ",REPT(" ",60)),61,60)),".",MID(1/2,2,1))),""))</f>
        <v/>
      </c>
      <c r="AC212" s="50">
        <f>IF(Z212&lt;3,"",IFERROR(VALUE(SUBSTITUTE(TRIM(MID(SUBSTITUTE(X212," ",REPT(" ",60)),121,60)),".",MID(1/2,2,1))),""))</f>
        <v/>
      </c>
      <c r="AD212" s="50">
        <f>IF(Z212&lt;4,"",IFERROR(VALUE(SUBSTITUTE(TRIM(MID(SUBSTITUTE(X212," ",REPT(" ",60)),181,60)),".",MID(1/2,2,1))),""))</f>
        <v/>
      </c>
      <c r="AE212" s="50">
        <f>IF(Z212&lt;5,"",IFERROR(VALUE(SUBSTITUTE(TRIM(MID(SUBSTITUTE(X212," ",REPT(" ",60)),241,60)),".",MID(1/2,2,1))),""))</f>
        <v/>
      </c>
      <c r="AF212" s="50">
        <f>IF(Z212&lt;6,"",IFERROR(VALUE(SUBSTITUTE(TRIM(MID(SUBSTITUTE(X212," ",REPT(" ",60)),301,60)),".",MID(1/2,2,1))),""))</f>
        <v/>
      </c>
      <c r="AG212" s="50">
        <f>IFERROR(IF(Z212=2,AA212,IF(Z212=4,IF(AA212&lt;0,-1,1)*(ABS(AA212)+AB212/60),IF(Z212=6,IF(AA212&lt;0,-1,1)*(ABS(AA212)+AB212/60+AC212/3600),""))),"")</f>
        <v/>
      </c>
      <c r="AH212" s="50">
        <f>IFERROR(IF(Z212=2,AB212,IF(Z212=4,IF(AC212&lt;0,-1,1)*(ABS(AC212)+AD212/60),IF(Z212=6,IF(AD212&lt;0,-1,1)*(ABS(AD212)+AE212/60+AF212/3600),""))),"")</f>
        <v/>
      </c>
      <c r="AI212" s="50">
        <f>IF(W212,AH212,AG212)</f>
        <v/>
      </c>
      <c r="AJ212" s="50">
        <f>IF(W212,AG212,AH212)</f>
        <v/>
      </c>
      <c r="AK212" s="50">
        <f>IFERROR(IF(U212=0,AI212,U212*ABS(AI212)),"")</f>
        <v/>
      </c>
      <c r="AL212" s="50">
        <f>IFERROR(IF(V212=0,AJ212,V212*ABS(AJ212)),"")</f>
        <v/>
      </c>
      <c r="AM212" s="50">
        <f>IFERROR(AND(U212=0,V212=0,ABS(AK212)&gt;90,ABS(AK212)&lt;=180,ABS(AL212)&lt;=90),FALSE)</f>
        <v/>
      </c>
      <c r="AN212" s="50">
        <f>IF(AM212,AL212,AK212)</f>
        <v/>
      </c>
      <c r="AO212" s="50">
        <f>IF(AM212,AK212,AL212)</f>
        <v/>
      </c>
      <c r="AP212" s="50">
        <f>IF(R212="","",IF(Y212&lt;&gt;"","Contains words or symbols that aren't part of a coordinate.",IF(NOT(OR(Z212=2,Z212=4,Z212=6)),"Couldn't find a latitude and a longitude ("&amp;Z212&amp;IF(Z212=1," number"," numbers")&amp;" found).",IF(COUNT(AA212:AF212)&lt;&gt;Z212,"Some of the numbers couldn't be read.",IF(OR(AND(Z212=4,OR(AB212&lt;0,AB212&gt;=60,AD212&lt;0,AD212&gt;=60)),AND(Z212=6,OR(AB212&lt;0,AB212&gt;=60,AC212&lt;0,AC212&gt;=60,AE212&lt;0,AE212&gt;=60,AF212&lt;0,AF212&gt;=60))),"Minutes and seconds must be between 0 and 60.",IF(OR(ABS(AN212)&gt;90,ABS(AO212)&gt;180),"Out of range: latitude must be between -90 and 90, and longitude between -180 and 180.",""))))))</f>
        <v/>
      </c>
    </row>
    <row r="213">
      <c r="B213" s="44" t="n"/>
      <c r="C213" s="44" t="n"/>
      <c r="D213" s="45">
        <f>IF(R213="","",IF(AP213&lt;&gt;"","NOT VALID GPS COORDINATES",IF(O213="NO CONNECTION","NO CONNECTION",IF(E213="","NOT FOUND",IF(OR(AM213,AND(AN213=0,AO213=0)),"CONVERTED – PLEASE CHECK","CONVERTED")))))</f>
        <v/>
      </c>
      <c r="E213" s="45">
        <f>IF(OR(O213="",O213="NO CONNECTION"),"",IFERROR(_xlfn.FILTERXML(O213,"//local/territory")&amp;" "&amp;_xlfn.FILTERXML(O213,"//local/mapcode"),IFERROR(_xlfn.FILTERXML(O213,"//international/mapcode"),"")))</f>
        <v/>
      </c>
      <c r="F213" s="46">
        <f>IF(E213="","",IFERROR(_xlfn.FILTERXML(O213,"//local/territory"),""))</f>
        <v/>
      </c>
      <c r="G213" s="46">
        <f>IF(E213="","",IFERROR(_xlfn.FILTERXML(O213,"//local/mapcode"),""))</f>
        <v/>
      </c>
      <c r="H213" s="46">
        <f>IF(E213="","",IFERROR(_xlfn.FILTERXML(O213,"//international/mapcode"),""))</f>
        <v/>
      </c>
      <c r="I213" s="46">
        <f>IF(E213="","",IFERROR(HYPERLINK("https://www.mymapcodes.com/go/?t="&amp;IF(G213&lt;&gt;"",F213,"AAA")&amp;"&amp;ma="&amp;LEFT(IF(G213&lt;&gt;"",G213,H213),FIND(".",IF(G213&lt;&gt;"",G213,H213))-1)&amp;"&amp;mb="&amp;MID(IF(G213&lt;&gt;"",G213,H213),FIND(".",IF(G213&lt;&gt;"",G213,H213))+1,99),"Open on MyMapcodes →"),""))</f>
        <v/>
      </c>
      <c r="J213" s="47">
        <f>IF(OR(R213="",AP213&lt;&gt;""),"",ROUND(AN213,6))</f>
        <v/>
      </c>
      <c r="K213" s="47">
        <f>IF(OR(R213="",AP213&lt;&gt;""),"",ROUND(AO213,6))</f>
        <v/>
      </c>
      <c r="L213" s="48">
        <f>IF(R213="","",IF(AP213&lt;&gt;"",AP213,IF(O213="NO CONNECTION","Excel couldn't reach the mapcode service. Click the REFRESH RESULTS box just above the table.",IF(E213="","The mapcode service didn't return a mapcode for this point.",IF(AM213,"Latitude and longitude seemed to be the wrong way round, so they've been swapped. Please check.",IF(AND(AN213=0,AO213=0),"0, 0 is in the sea off West Africa. Please check this is the location you meant.",IF(W213,"Longitude came first, so the order has been switched.",IF(Z213=6,"Converted from degrees, minutes and seconds.",IF(Z213=4,"Converted from degrees and decimal minutes.","")))))))))</f>
        <v/>
      </c>
      <c r="N213" s="49">
        <f>IF(J213="","",MapcodeAPI&amp;"codes/"&amp;SUBSTITUTE(J213&amp;"",MID(1/2,2,1),".")&amp;","&amp;SUBSTITUTE(K213&amp;"",MID(1/2,2,1),"."))&amp;LEFT($B$13,0)</f>
        <v/>
      </c>
      <c r="O213" s="49">
        <f>IF(N213="","",IFERROR(_xlfn.WEBSERVICE(N213),IF(MapcodeAPIBackup="","NO CONNECTION",IFERROR(_xlfn.WEBSERVICE(MapcodeAPIBackup&amp;MID(N213,LEN(MapcodeAPI)+1,999)),"NO CONNECTION"))))</f>
        <v/>
      </c>
      <c r="P213" t="inlineStr">
        <is>
          <t xml:space="preserve"> </t>
        </is>
      </c>
      <c r="R213" s="50">
        <f>IFERROR(IF(AND(TRIM(B213&amp;"")="",TRIM(C213&amp;"")=""),"",TRIM(IF(ISNUMBER(B213),SUBSTITUTE(B213&amp;"",MID(1/2,2,1),"."),B213&amp;"")&amp;IF(TRIM(C213&amp;"")="",""," | "&amp;IF(ISNUMBER(C213),SUBSTITUTE(C213&amp;"",MID(1/2,2,1),"."),C213&amp;"")))),"(error value)")</f>
        <v/>
      </c>
      <c r="S213" s="50">
        <f>IF(R213="","","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"&amp;IFERROR(IF(AND(LEN(R213)-LEN(SUBSTITUTE(R213,"/",""))=1,ISNUMBER(FIND(" ",TRIM(LEFT(R213,FIND("/",R213)-1))))),LEFT(R213,FIND("/",R213)-1),R213),R213)&amp;" ")," "," "),"﻿"," "),"​"," "),"⁠"," ")," "," ")," "," "),CHAR(9)," "),CHAR(10)," "),CHAR(13)," "),"−","-"),"–","-"),"—","-"),"LATITUDE"," "),"LONGITUDE"," "),"COORDINATES"," "),"COORDS"," "),"NORTH"," N "),"SOUTH"," S "),"EAST"," E "),"WEST"," W "),"DEGREES"," "),"DEG"," "),"GPS"," "),"LONG"," "),"LNG"," "),"LON"," "),"LAT"," ")," AND "," "),"&amp;"," ")&amp;" ")</f>
        <v/>
      </c>
      <c r="T213" s="50">
        <f>IF(S213="","",IF(LEN(S213)-LEN(SUBSTITUTE(S213,".",""))&gt;0,SUBSTITUTE(S213,","," "),IF(LEN(S213)-LEN(SUBSTITUTE(S213,",",""))=3,SUBSTITUTE(SUBSTITUTE(S213,",",";",2),",","."),IF(LEN(S213)-LEN(SUBSTITUTE(S213,",",""))=2,SUBSTITUTE(S213,",","."),SUBSTITUTE(S213,","," ")))))</f>
        <v/>
      </c>
      <c r="U213" s="50">
        <f>IF(ISNUMBER(FIND("S",T213)),-1,IF(ISNUMBER(FIND("N",T213)),1,0))</f>
        <v/>
      </c>
      <c r="V213" s="50">
        <f>IF(ISNUMBER(FIND("W",T213)),-1,IF(ISNUMBER(FIND("E",T213)),1,0))</f>
        <v/>
      </c>
      <c r="W213" s="50">
        <f>AND(MIN(IFERROR(FIND("N",T213),999),IFERROR(FIND("S",T213),999))&lt;999,MIN(IFERROR(FIND("E",T213),999),IFERROR(FIND("W",T213),999))&lt;999,MIN(IFERROR(FIND("E",T213),999),IFERROR(FIND("W",T213),999))&lt;MIN(IFERROR(FIND("N",T213),999),IFERROR(FIND("S",T213),999)))</f>
        <v/>
      </c>
      <c r="X213" s="50">
        <f>IF(T213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213,"°"," "),"º"," "),"˚"," "),"'"," "),CHAR(34)," "),"′"," "),"’"," "),"‘"," "),"″"," "),"”"," "),"“"," "),"("," "),")"," "),"["," "),"]"," "),"{"," "),"}"," "),";"," "),"|"," "),"/"," "),"\"," "),":"," "),"="," "),"*"," "),","," "),"N"," "),"S"," "),"E"," "),"W"," "),"_"," ")))</f>
        <v/>
      </c>
      <c r="Y213" s="50">
        <f>IF(X213="","",SUBSTITUTE(SUBSTITUTE(SUBSTITUTE(SUBSTITUTE(SUBSTITUTE(SUBSTITUTE(SUBSTITUTE(SUBSTITUTE(SUBSTITUTE(SUBSTITUTE(SUBSTITUTE(SUBSTITUTE(SUBSTITUTE(X213,"0",""),"1",""),"2",""),"3",""),"4",""),"5",""),"6",""),"7",""),"8",""),"9",""),".",""),"-","")," ",""))</f>
        <v/>
      </c>
      <c r="Z213" s="50">
        <f>IF(X213="",0,LEN(X213)-LEN(SUBSTITUTE(X213," ",""))+1)</f>
        <v/>
      </c>
      <c r="AA213" s="50">
        <f>IF(Z213&lt;1,"",IFERROR(VALUE(SUBSTITUTE(TRIM(MID(SUBSTITUTE(X213," ",REPT(" ",60)),1,60)),".",MID(1/2,2,1))),""))</f>
        <v/>
      </c>
      <c r="AB213" s="50">
        <f>IF(Z213&lt;2,"",IFERROR(VALUE(SUBSTITUTE(TRIM(MID(SUBSTITUTE(X213," ",REPT(" ",60)),61,60)),".",MID(1/2,2,1))),""))</f>
        <v/>
      </c>
      <c r="AC213" s="50">
        <f>IF(Z213&lt;3,"",IFERROR(VALUE(SUBSTITUTE(TRIM(MID(SUBSTITUTE(X213," ",REPT(" ",60)),121,60)),".",MID(1/2,2,1))),""))</f>
        <v/>
      </c>
      <c r="AD213" s="50">
        <f>IF(Z213&lt;4,"",IFERROR(VALUE(SUBSTITUTE(TRIM(MID(SUBSTITUTE(X213," ",REPT(" ",60)),181,60)),".",MID(1/2,2,1))),""))</f>
        <v/>
      </c>
      <c r="AE213" s="50">
        <f>IF(Z213&lt;5,"",IFERROR(VALUE(SUBSTITUTE(TRIM(MID(SUBSTITUTE(X213," ",REPT(" ",60)),241,60)),".",MID(1/2,2,1))),""))</f>
        <v/>
      </c>
      <c r="AF213" s="50">
        <f>IF(Z213&lt;6,"",IFERROR(VALUE(SUBSTITUTE(TRIM(MID(SUBSTITUTE(X213," ",REPT(" ",60)),301,60)),".",MID(1/2,2,1))),""))</f>
        <v/>
      </c>
      <c r="AG213" s="50">
        <f>IFERROR(IF(Z213=2,AA213,IF(Z213=4,IF(AA213&lt;0,-1,1)*(ABS(AA213)+AB213/60),IF(Z213=6,IF(AA213&lt;0,-1,1)*(ABS(AA213)+AB213/60+AC213/3600),""))),"")</f>
        <v/>
      </c>
      <c r="AH213" s="50">
        <f>IFERROR(IF(Z213=2,AB213,IF(Z213=4,IF(AC213&lt;0,-1,1)*(ABS(AC213)+AD213/60),IF(Z213=6,IF(AD213&lt;0,-1,1)*(ABS(AD213)+AE213/60+AF213/3600),""))),"")</f>
        <v/>
      </c>
      <c r="AI213" s="50">
        <f>IF(W213,AH213,AG213)</f>
        <v/>
      </c>
      <c r="AJ213" s="50">
        <f>IF(W213,AG213,AH213)</f>
        <v/>
      </c>
      <c r="AK213" s="50">
        <f>IFERROR(IF(U213=0,AI213,U213*ABS(AI213)),"")</f>
        <v/>
      </c>
      <c r="AL213" s="50">
        <f>IFERROR(IF(V213=0,AJ213,V213*ABS(AJ213)),"")</f>
        <v/>
      </c>
      <c r="AM213" s="50">
        <f>IFERROR(AND(U213=0,V213=0,ABS(AK213)&gt;90,ABS(AK213)&lt;=180,ABS(AL213)&lt;=90),FALSE)</f>
        <v/>
      </c>
      <c r="AN213" s="50">
        <f>IF(AM213,AL213,AK213)</f>
        <v/>
      </c>
      <c r="AO213" s="50">
        <f>IF(AM213,AK213,AL213)</f>
        <v/>
      </c>
      <c r="AP213" s="50">
        <f>IF(R213="","",IF(Y213&lt;&gt;"","Contains words or symbols that aren't part of a coordinate.",IF(NOT(OR(Z213=2,Z213=4,Z213=6)),"Couldn't find a latitude and a longitude ("&amp;Z213&amp;IF(Z213=1," number"," numbers")&amp;" found).",IF(COUNT(AA213:AF213)&lt;&gt;Z213,"Some of the numbers couldn't be read.",IF(OR(AND(Z213=4,OR(AB213&lt;0,AB213&gt;=60,AD213&lt;0,AD213&gt;=60)),AND(Z213=6,OR(AB213&lt;0,AB213&gt;=60,AC213&lt;0,AC213&gt;=60,AE213&lt;0,AE213&gt;=60,AF213&lt;0,AF213&gt;=60))),"Minutes and seconds must be between 0 and 60.",IF(OR(ABS(AN213)&gt;90,ABS(AO213)&gt;180),"Out of range: latitude must be between -90 and 90, and longitude between -180 and 180.",""))))))</f>
        <v/>
      </c>
    </row>
    <row r="214">
      <c r="B214" s="44" t="n"/>
      <c r="C214" s="44" t="n"/>
      <c r="D214" s="45">
        <f>IF(R214="","",IF(AP214&lt;&gt;"","NOT VALID GPS COORDINATES",IF(O214="NO CONNECTION","NO CONNECTION",IF(E214="","NOT FOUND",IF(OR(AM214,AND(AN214=0,AO214=0)),"CONVERTED – PLEASE CHECK","CONVERTED")))))</f>
        <v/>
      </c>
      <c r="E214" s="45">
        <f>IF(OR(O214="",O214="NO CONNECTION"),"",IFERROR(_xlfn.FILTERXML(O214,"//local/territory")&amp;" "&amp;_xlfn.FILTERXML(O214,"//local/mapcode"),IFERROR(_xlfn.FILTERXML(O214,"//international/mapcode"),"")))</f>
        <v/>
      </c>
      <c r="F214" s="46">
        <f>IF(E214="","",IFERROR(_xlfn.FILTERXML(O214,"//local/territory"),""))</f>
        <v/>
      </c>
      <c r="G214" s="46">
        <f>IF(E214="","",IFERROR(_xlfn.FILTERXML(O214,"//local/mapcode"),""))</f>
        <v/>
      </c>
      <c r="H214" s="46">
        <f>IF(E214="","",IFERROR(_xlfn.FILTERXML(O214,"//international/mapcode"),""))</f>
        <v/>
      </c>
      <c r="I214" s="46">
        <f>IF(E214="","",IFERROR(HYPERLINK("https://www.mymapcodes.com/go/?t="&amp;IF(G214&lt;&gt;"",F214,"AAA")&amp;"&amp;ma="&amp;LEFT(IF(G214&lt;&gt;"",G214,H214),FIND(".",IF(G214&lt;&gt;"",G214,H214))-1)&amp;"&amp;mb="&amp;MID(IF(G214&lt;&gt;"",G214,H214),FIND(".",IF(G214&lt;&gt;"",G214,H214))+1,99),"Open on MyMapcodes →"),""))</f>
        <v/>
      </c>
      <c r="J214" s="47">
        <f>IF(OR(R214="",AP214&lt;&gt;""),"",ROUND(AN214,6))</f>
        <v/>
      </c>
      <c r="K214" s="47">
        <f>IF(OR(R214="",AP214&lt;&gt;""),"",ROUND(AO214,6))</f>
        <v/>
      </c>
      <c r="L214" s="48">
        <f>IF(R214="","",IF(AP214&lt;&gt;"",AP214,IF(O214="NO CONNECTION","Excel couldn't reach the mapcode service. Click the REFRESH RESULTS box just above the table.",IF(E214="","The mapcode service didn't return a mapcode for this point.",IF(AM214,"Latitude and longitude seemed to be the wrong way round, so they've been swapped. Please check.",IF(AND(AN214=0,AO214=0),"0, 0 is in the sea off West Africa. Please check this is the location you meant.",IF(W214,"Longitude came first, so the order has been switched.",IF(Z214=6,"Converted from degrees, minutes and seconds.",IF(Z214=4,"Converted from degrees and decimal minutes.","")))))))))</f>
        <v/>
      </c>
      <c r="N214" s="49">
        <f>IF(J214="","",MapcodeAPI&amp;"codes/"&amp;SUBSTITUTE(J214&amp;"",MID(1/2,2,1),".")&amp;","&amp;SUBSTITUTE(K214&amp;"",MID(1/2,2,1),"."))&amp;LEFT($B$13,0)</f>
        <v/>
      </c>
      <c r="O214" s="49">
        <f>IF(N214="","",IFERROR(_xlfn.WEBSERVICE(N214),IF(MapcodeAPIBackup="","NO CONNECTION",IFERROR(_xlfn.WEBSERVICE(MapcodeAPIBackup&amp;MID(N214,LEN(MapcodeAPI)+1,999)),"NO CONNECTION"))))</f>
        <v/>
      </c>
      <c r="P214" t="inlineStr">
        <is>
          <t xml:space="preserve"> </t>
        </is>
      </c>
      <c r="R214" s="50">
        <f>IFERROR(IF(AND(TRIM(B214&amp;"")="",TRIM(C214&amp;"")=""),"",TRIM(IF(ISNUMBER(B214),SUBSTITUTE(B214&amp;"",MID(1/2,2,1),"."),B214&amp;"")&amp;IF(TRIM(C214&amp;"")="",""," | "&amp;IF(ISNUMBER(C214),SUBSTITUTE(C214&amp;"",MID(1/2,2,1),"."),C214&amp;"")))),"(error value)")</f>
        <v/>
      </c>
      <c r="S214" s="50">
        <f>IF(R214="","","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"&amp;IFERROR(IF(AND(LEN(R214)-LEN(SUBSTITUTE(R214,"/",""))=1,ISNUMBER(FIND(" ",TRIM(LEFT(R214,FIND("/",R214)-1))))),LEFT(R214,FIND("/",R214)-1),R214),R214)&amp;" ")," "," "),"﻿"," "),"​"," "),"⁠"," ")," "," ")," "," "),CHAR(9)," "),CHAR(10)," "),CHAR(13)," "),"−","-"),"–","-"),"—","-"),"LATITUDE"," "),"LONGITUDE"," "),"COORDINATES"," "),"COORDS"," "),"NORTH"," N "),"SOUTH"," S "),"EAST"," E "),"WEST"," W "),"DEGREES"," "),"DEG"," "),"GPS"," "),"LONG"," "),"LNG"," "),"LON"," "),"LAT"," ")," AND "," "),"&amp;"," ")&amp;" ")</f>
        <v/>
      </c>
      <c r="T214" s="50">
        <f>IF(S214="","",IF(LEN(S214)-LEN(SUBSTITUTE(S214,".",""))&gt;0,SUBSTITUTE(S214,","," "),IF(LEN(S214)-LEN(SUBSTITUTE(S214,",",""))=3,SUBSTITUTE(SUBSTITUTE(S214,",",";",2),",","."),IF(LEN(S214)-LEN(SUBSTITUTE(S214,",",""))=2,SUBSTITUTE(S214,",","."),SUBSTITUTE(S214,","," ")))))</f>
        <v/>
      </c>
      <c r="U214" s="50">
        <f>IF(ISNUMBER(FIND("S",T214)),-1,IF(ISNUMBER(FIND("N",T214)),1,0))</f>
        <v/>
      </c>
      <c r="V214" s="50">
        <f>IF(ISNUMBER(FIND("W",T214)),-1,IF(ISNUMBER(FIND("E",T214)),1,0))</f>
        <v/>
      </c>
      <c r="W214" s="50">
        <f>AND(MIN(IFERROR(FIND("N",T214),999),IFERROR(FIND("S",T214),999))&lt;999,MIN(IFERROR(FIND("E",T214),999),IFERROR(FIND("W",T214),999))&lt;999,MIN(IFERROR(FIND("E",T214),999),IFERROR(FIND("W",T214),999))&lt;MIN(IFERROR(FIND("N",T214),999),IFERROR(FIND("S",T214),999)))</f>
        <v/>
      </c>
      <c r="X214" s="50">
        <f>IF(T214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214,"°"," "),"º"," "),"˚"," "),"'"," "),CHAR(34)," "),"′"," "),"’"," "),"‘"," "),"″"," "),"”"," "),"“"," "),"("," "),")"," "),"["," "),"]"," "),"{"," "),"}"," "),";"," "),"|"," "),"/"," "),"\"," "),":"," "),"="," "),"*"," "),","," "),"N"," "),"S"," "),"E"," "),"W"," "),"_"," ")))</f>
        <v/>
      </c>
      <c r="Y214" s="50">
        <f>IF(X214="","",SUBSTITUTE(SUBSTITUTE(SUBSTITUTE(SUBSTITUTE(SUBSTITUTE(SUBSTITUTE(SUBSTITUTE(SUBSTITUTE(SUBSTITUTE(SUBSTITUTE(SUBSTITUTE(SUBSTITUTE(SUBSTITUTE(X214,"0",""),"1",""),"2",""),"3",""),"4",""),"5",""),"6",""),"7",""),"8",""),"9",""),".",""),"-","")," ",""))</f>
        <v/>
      </c>
      <c r="Z214" s="50">
        <f>IF(X214="",0,LEN(X214)-LEN(SUBSTITUTE(X214," ",""))+1)</f>
        <v/>
      </c>
      <c r="AA214" s="50">
        <f>IF(Z214&lt;1,"",IFERROR(VALUE(SUBSTITUTE(TRIM(MID(SUBSTITUTE(X214," ",REPT(" ",60)),1,60)),".",MID(1/2,2,1))),""))</f>
        <v/>
      </c>
      <c r="AB214" s="50">
        <f>IF(Z214&lt;2,"",IFERROR(VALUE(SUBSTITUTE(TRIM(MID(SUBSTITUTE(X214," ",REPT(" ",60)),61,60)),".",MID(1/2,2,1))),""))</f>
        <v/>
      </c>
      <c r="AC214" s="50">
        <f>IF(Z214&lt;3,"",IFERROR(VALUE(SUBSTITUTE(TRIM(MID(SUBSTITUTE(X214," ",REPT(" ",60)),121,60)),".",MID(1/2,2,1))),""))</f>
        <v/>
      </c>
      <c r="AD214" s="50">
        <f>IF(Z214&lt;4,"",IFERROR(VALUE(SUBSTITUTE(TRIM(MID(SUBSTITUTE(X214," ",REPT(" ",60)),181,60)),".",MID(1/2,2,1))),""))</f>
        <v/>
      </c>
      <c r="AE214" s="50">
        <f>IF(Z214&lt;5,"",IFERROR(VALUE(SUBSTITUTE(TRIM(MID(SUBSTITUTE(X214," ",REPT(" ",60)),241,60)),".",MID(1/2,2,1))),""))</f>
        <v/>
      </c>
      <c r="AF214" s="50">
        <f>IF(Z214&lt;6,"",IFERROR(VALUE(SUBSTITUTE(TRIM(MID(SUBSTITUTE(X214," ",REPT(" ",60)),301,60)),".",MID(1/2,2,1))),""))</f>
        <v/>
      </c>
      <c r="AG214" s="50">
        <f>IFERROR(IF(Z214=2,AA214,IF(Z214=4,IF(AA214&lt;0,-1,1)*(ABS(AA214)+AB214/60),IF(Z214=6,IF(AA214&lt;0,-1,1)*(ABS(AA214)+AB214/60+AC214/3600),""))),"")</f>
        <v/>
      </c>
      <c r="AH214" s="50">
        <f>IFERROR(IF(Z214=2,AB214,IF(Z214=4,IF(AC214&lt;0,-1,1)*(ABS(AC214)+AD214/60),IF(Z214=6,IF(AD214&lt;0,-1,1)*(ABS(AD214)+AE214/60+AF214/3600),""))),"")</f>
        <v/>
      </c>
      <c r="AI214" s="50">
        <f>IF(W214,AH214,AG214)</f>
        <v/>
      </c>
      <c r="AJ214" s="50">
        <f>IF(W214,AG214,AH214)</f>
        <v/>
      </c>
      <c r="AK214" s="50">
        <f>IFERROR(IF(U214=0,AI214,U214*ABS(AI214)),"")</f>
        <v/>
      </c>
      <c r="AL214" s="50">
        <f>IFERROR(IF(V214=0,AJ214,V214*ABS(AJ214)),"")</f>
        <v/>
      </c>
      <c r="AM214" s="50">
        <f>IFERROR(AND(U214=0,V214=0,ABS(AK214)&gt;90,ABS(AK214)&lt;=180,ABS(AL214)&lt;=90),FALSE)</f>
        <v/>
      </c>
      <c r="AN214" s="50">
        <f>IF(AM214,AL214,AK214)</f>
        <v/>
      </c>
      <c r="AO214" s="50">
        <f>IF(AM214,AK214,AL214)</f>
        <v/>
      </c>
      <c r="AP214" s="50">
        <f>IF(R214="","",IF(Y214&lt;&gt;"","Contains words or symbols that aren't part of a coordinate.",IF(NOT(OR(Z214=2,Z214=4,Z214=6)),"Couldn't find a latitude and a longitude ("&amp;Z214&amp;IF(Z214=1," number"," numbers")&amp;" found).",IF(COUNT(AA214:AF214)&lt;&gt;Z214,"Some of the numbers couldn't be read.",IF(OR(AND(Z214=4,OR(AB214&lt;0,AB214&gt;=60,AD214&lt;0,AD214&gt;=60)),AND(Z214=6,OR(AB214&lt;0,AB214&gt;=60,AC214&lt;0,AC214&gt;=60,AE214&lt;0,AE214&gt;=60,AF214&lt;0,AF214&gt;=60))),"Minutes and seconds must be between 0 and 60.",IF(OR(ABS(AN214)&gt;90,ABS(AO214)&gt;180),"Out of range: latitude must be between -90 and 90, and longitude between -180 and 180.",""))))))</f>
        <v/>
      </c>
    </row>
    <row r="215">
      <c r="B215" s="44" t="n"/>
      <c r="C215" s="44" t="n"/>
      <c r="D215" s="45">
        <f>IF(R215="","",IF(AP215&lt;&gt;"","NOT VALID GPS COORDINATES",IF(O215="NO CONNECTION","NO CONNECTION",IF(E215="","NOT FOUND",IF(OR(AM215,AND(AN215=0,AO215=0)),"CONVERTED – PLEASE CHECK","CONVERTED")))))</f>
        <v/>
      </c>
      <c r="E215" s="45">
        <f>IF(OR(O215="",O215="NO CONNECTION"),"",IFERROR(_xlfn.FILTERXML(O215,"//local/territory")&amp;" "&amp;_xlfn.FILTERXML(O215,"//local/mapcode"),IFERROR(_xlfn.FILTERXML(O215,"//international/mapcode"),"")))</f>
        <v/>
      </c>
      <c r="F215" s="46">
        <f>IF(E215="","",IFERROR(_xlfn.FILTERXML(O215,"//local/territory"),""))</f>
        <v/>
      </c>
      <c r="G215" s="46">
        <f>IF(E215="","",IFERROR(_xlfn.FILTERXML(O215,"//local/mapcode"),""))</f>
        <v/>
      </c>
      <c r="H215" s="46">
        <f>IF(E215="","",IFERROR(_xlfn.FILTERXML(O215,"//international/mapcode"),""))</f>
        <v/>
      </c>
      <c r="I215" s="46">
        <f>IF(E215="","",IFERROR(HYPERLINK("https://www.mymapcodes.com/go/?t="&amp;IF(G215&lt;&gt;"",F215,"AAA")&amp;"&amp;ma="&amp;LEFT(IF(G215&lt;&gt;"",G215,H215),FIND(".",IF(G215&lt;&gt;"",G215,H215))-1)&amp;"&amp;mb="&amp;MID(IF(G215&lt;&gt;"",G215,H215),FIND(".",IF(G215&lt;&gt;"",G215,H215))+1,99),"Open on MyMapcodes →"),""))</f>
        <v/>
      </c>
      <c r="J215" s="47">
        <f>IF(OR(R215="",AP215&lt;&gt;""),"",ROUND(AN215,6))</f>
        <v/>
      </c>
      <c r="K215" s="47">
        <f>IF(OR(R215="",AP215&lt;&gt;""),"",ROUND(AO215,6))</f>
        <v/>
      </c>
      <c r="L215" s="48">
        <f>IF(R215="","",IF(AP215&lt;&gt;"",AP215,IF(O215="NO CONNECTION","Excel couldn't reach the mapcode service. Click the REFRESH RESULTS box just above the table.",IF(E215="","The mapcode service didn't return a mapcode for this point.",IF(AM215,"Latitude and longitude seemed to be the wrong way round, so they've been swapped. Please check.",IF(AND(AN215=0,AO215=0),"0, 0 is in the sea off West Africa. Please check this is the location you meant.",IF(W215,"Longitude came first, so the order has been switched.",IF(Z215=6,"Converted from degrees, minutes and seconds.",IF(Z215=4,"Converted from degrees and decimal minutes.","")))))))))</f>
        <v/>
      </c>
      <c r="N215" s="49">
        <f>IF(J215="","",MapcodeAPI&amp;"codes/"&amp;SUBSTITUTE(J215&amp;"",MID(1/2,2,1),".")&amp;","&amp;SUBSTITUTE(K215&amp;"",MID(1/2,2,1),"."))&amp;LEFT($B$13,0)</f>
        <v/>
      </c>
      <c r="O215" s="49">
        <f>IF(N215="","",IFERROR(_xlfn.WEBSERVICE(N215),IF(MapcodeAPIBackup="","NO CONNECTION",IFERROR(_xlfn.WEBSERVICE(MapcodeAPIBackup&amp;MID(N215,LEN(MapcodeAPI)+1,999)),"NO CONNECTION"))))</f>
        <v/>
      </c>
      <c r="P215" t="inlineStr">
        <is>
          <t xml:space="preserve"> </t>
        </is>
      </c>
      <c r="R215" s="50">
        <f>IFERROR(IF(AND(TRIM(B215&amp;"")="",TRIM(C215&amp;"")=""),"",TRIM(IF(ISNUMBER(B215),SUBSTITUTE(B215&amp;"",MID(1/2,2,1),"."),B215&amp;"")&amp;IF(TRIM(C215&amp;"")="",""," | "&amp;IF(ISNUMBER(C215),SUBSTITUTE(C215&amp;"",MID(1/2,2,1),"."),C215&amp;"")))),"(error value)")</f>
        <v/>
      </c>
      <c r="S215" s="50">
        <f>IF(R215="","","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"&amp;IFERROR(IF(AND(LEN(R215)-LEN(SUBSTITUTE(R215,"/",""))=1,ISNUMBER(FIND(" ",TRIM(LEFT(R215,FIND("/",R215)-1))))),LEFT(R215,FIND("/",R215)-1),R215),R215)&amp;" ")," "," "),"﻿"," "),"​"," "),"⁠"," ")," "," ")," "," "),CHAR(9)," "),CHAR(10)," "),CHAR(13)," "),"−","-"),"–","-"),"—","-"),"LATITUDE"," "),"LONGITUDE"," "),"COORDINATES"," "),"COORDS"," "),"NORTH"," N "),"SOUTH"," S "),"EAST"," E "),"WEST"," W "),"DEGREES"," "),"DEG"," "),"GPS"," "),"LONG"," "),"LNG"," "),"LON"," "),"LAT"," ")," AND "," "),"&amp;"," ")&amp;" ")</f>
        <v/>
      </c>
      <c r="T215" s="50">
        <f>IF(S215="","",IF(LEN(S215)-LEN(SUBSTITUTE(S215,".",""))&gt;0,SUBSTITUTE(S215,","," "),IF(LEN(S215)-LEN(SUBSTITUTE(S215,",",""))=3,SUBSTITUTE(SUBSTITUTE(S215,",",";",2),",","."),IF(LEN(S215)-LEN(SUBSTITUTE(S215,",",""))=2,SUBSTITUTE(S215,",","."),SUBSTITUTE(S215,","," ")))))</f>
        <v/>
      </c>
      <c r="U215" s="50">
        <f>IF(ISNUMBER(FIND("S",T215)),-1,IF(ISNUMBER(FIND("N",T215)),1,0))</f>
        <v/>
      </c>
      <c r="V215" s="50">
        <f>IF(ISNUMBER(FIND("W",T215)),-1,IF(ISNUMBER(FIND("E",T215)),1,0))</f>
        <v/>
      </c>
      <c r="W215" s="50">
        <f>AND(MIN(IFERROR(FIND("N",T215),999),IFERROR(FIND("S",T215),999))&lt;999,MIN(IFERROR(FIND("E",T215),999),IFERROR(FIND("W",T215),999))&lt;999,MIN(IFERROR(FIND("E",T215),999),IFERROR(FIND("W",T215),999))&lt;MIN(IFERROR(FIND("N",T215),999),IFERROR(FIND("S",T215),999)))</f>
        <v/>
      </c>
      <c r="X215" s="50">
        <f>IF(T215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215,"°"," "),"º"," "),"˚"," "),"'"," "),CHAR(34)," "),"′"," "),"’"," "),"‘"," "),"″"," "),"”"," "),"“"," "),"("," "),")"," "),"["," "),"]"," "),"{"," "),"}"," "),";"," "),"|"," "),"/"," "),"\"," "),":"," "),"="," "),"*"," "),","," "),"N"," "),"S"," "),"E"," "),"W"," "),"_"," ")))</f>
        <v/>
      </c>
      <c r="Y215" s="50">
        <f>IF(X215="","",SUBSTITUTE(SUBSTITUTE(SUBSTITUTE(SUBSTITUTE(SUBSTITUTE(SUBSTITUTE(SUBSTITUTE(SUBSTITUTE(SUBSTITUTE(SUBSTITUTE(SUBSTITUTE(SUBSTITUTE(SUBSTITUTE(X215,"0",""),"1",""),"2",""),"3",""),"4",""),"5",""),"6",""),"7",""),"8",""),"9",""),".",""),"-","")," ",""))</f>
        <v/>
      </c>
      <c r="Z215" s="50">
        <f>IF(X215="",0,LEN(X215)-LEN(SUBSTITUTE(X215," ",""))+1)</f>
        <v/>
      </c>
      <c r="AA215" s="50">
        <f>IF(Z215&lt;1,"",IFERROR(VALUE(SUBSTITUTE(TRIM(MID(SUBSTITUTE(X215," ",REPT(" ",60)),1,60)),".",MID(1/2,2,1))),""))</f>
        <v/>
      </c>
      <c r="AB215" s="50">
        <f>IF(Z215&lt;2,"",IFERROR(VALUE(SUBSTITUTE(TRIM(MID(SUBSTITUTE(X215," ",REPT(" ",60)),61,60)),".",MID(1/2,2,1))),""))</f>
        <v/>
      </c>
      <c r="AC215" s="50">
        <f>IF(Z215&lt;3,"",IFERROR(VALUE(SUBSTITUTE(TRIM(MID(SUBSTITUTE(X215," ",REPT(" ",60)),121,60)),".",MID(1/2,2,1))),""))</f>
        <v/>
      </c>
      <c r="AD215" s="50">
        <f>IF(Z215&lt;4,"",IFERROR(VALUE(SUBSTITUTE(TRIM(MID(SUBSTITUTE(X215," ",REPT(" ",60)),181,60)),".",MID(1/2,2,1))),""))</f>
        <v/>
      </c>
      <c r="AE215" s="50">
        <f>IF(Z215&lt;5,"",IFERROR(VALUE(SUBSTITUTE(TRIM(MID(SUBSTITUTE(X215," ",REPT(" ",60)),241,60)),".",MID(1/2,2,1))),""))</f>
        <v/>
      </c>
      <c r="AF215" s="50">
        <f>IF(Z215&lt;6,"",IFERROR(VALUE(SUBSTITUTE(TRIM(MID(SUBSTITUTE(X215," ",REPT(" ",60)),301,60)),".",MID(1/2,2,1))),""))</f>
        <v/>
      </c>
      <c r="AG215" s="50">
        <f>IFERROR(IF(Z215=2,AA215,IF(Z215=4,IF(AA215&lt;0,-1,1)*(ABS(AA215)+AB215/60),IF(Z215=6,IF(AA215&lt;0,-1,1)*(ABS(AA215)+AB215/60+AC215/3600),""))),"")</f>
        <v/>
      </c>
      <c r="AH215" s="50">
        <f>IFERROR(IF(Z215=2,AB215,IF(Z215=4,IF(AC215&lt;0,-1,1)*(ABS(AC215)+AD215/60),IF(Z215=6,IF(AD215&lt;0,-1,1)*(ABS(AD215)+AE215/60+AF215/3600),""))),"")</f>
        <v/>
      </c>
      <c r="AI215" s="50">
        <f>IF(W215,AH215,AG215)</f>
        <v/>
      </c>
      <c r="AJ215" s="50">
        <f>IF(W215,AG215,AH215)</f>
        <v/>
      </c>
      <c r="AK215" s="50">
        <f>IFERROR(IF(U215=0,AI215,U215*ABS(AI215)),"")</f>
        <v/>
      </c>
      <c r="AL215" s="50">
        <f>IFERROR(IF(V215=0,AJ215,V215*ABS(AJ215)),"")</f>
        <v/>
      </c>
      <c r="AM215" s="50">
        <f>IFERROR(AND(U215=0,V215=0,ABS(AK215)&gt;90,ABS(AK215)&lt;=180,ABS(AL215)&lt;=90),FALSE)</f>
        <v/>
      </c>
      <c r="AN215" s="50">
        <f>IF(AM215,AL215,AK215)</f>
        <v/>
      </c>
      <c r="AO215" s="50">
        <f>IF(AM215,AK215,AL215)</f>
        <v/>
      </c>
      <c r="AP215" s="50">
        <f>IF(R215="","",IF(Y215&lt;&gt;"","Contains words or symbols that aren't part of a coordinate.",IF(NOT(OR(Z215=2,Z215=4,Z215=6)),"Couldn't find a latitude and a longitude ("&amp;Z215&amp;IF(Z215=1," number"," numbers")&amp;" found).",IF(COUNT(AA215:AF215)&lt;&gt;Z215,"Some of the numbers couldn't be read.",IF(OR(AND(Z215=4,OR(AB215&lt;0,AB215&gt;=60,AD215&lt;0,AD215&gt;=60)),AND(Z215=6,OR(AB215&lt;0,AB215&gt;=60,AC215&lt;0,AC215&gt;=60,AE215&lt;0,AE215&gt;=60,AF215&lt;0,AF215&gt;=60))),"Minutes and seconds must be between 0 and 60.",IF(OR(ABS(AN215)&gt;90,ABS(AO215)&gt;180),"Out of range: latitude must be between -90 and 90, and longitude between -180 and 180.",""))))))</f>
        <v/>
      </c>
    </row>
    <row r="216">
      <c r="B216" s="44" t="n"/>
      <c r="C216" s="44" t="n"/>
      <c r="D216" s="45">
        <f>IF(R216="","",IF(AP216&lt;&gt;"","NOT VALID GPS COORDINATES",IF(O216="NO CONNECTION","NO CONNECTION",IF(E216="","NOT FOUND",IF(OR(AM216,AND(AN216=0,AO216=0)),"CONVERTED – PLEASE CHECK","CONVERTED")))))</f>
        <v/>
      </c>
      <c r="E216" s="45">
        <f>IF(OR(O216="",O216="NO CONNECTION"),"",IFERROR(_xlfn.FILTERXML(O216,"//local/territory")&amp;" "&amp;_xlfn.FILTERXML(O216,"//local/mapcode"),IFERROR(_xlfn.FILTERXML(O216,"//international/mapcode"),"")))</f>
        <v/>
      </c>
      <c r="F216" s="46">
        <f>IF(E216="","",IFERROR(_xlfn.FILTERXML(O216,"//local/territory"),""))</f>
        <v/>
      </c>
      <c r="G216" s="46">
        <f>IF(E216="","",IFERROR(_xlfn.FILTERXML(O216,"//local/mapcode"),""))</f>
        <v/>
      </c>
      <c r="H216" s="46">
        <f>IF(E216="","",IFERROR(_xlfn.FILTERXML(O216,"//international/mapcode"),""))</f>
        <v/>
      </c>
      <c r="I216" s="46">
        <f>IF(E216="","",IFERROR(HYPERLINK("https://www.mymapcodes.com/go/?t="&amp;IF(G216&lt;&gt;"",F216,"AAA")&amp;"&amp;ma="&amp;LEFT(IF(G216&lt;&gt;"",G216,H216),FIND(".",IF(G216&lt;&gt;"",G216,H216))-1)&amp;"&amp;mb="&amp;MID(IF(G216&lt;&gt;"",G216,H216),FIND(".",IF(G216&lt;&gt;"",G216,H216))+1,99),"Open on MyMapcodes →"),""))</f>
        <v/>
      </c>
      <c r="J216" s="47">
        <f>IF(OR(R216="",AP216&lt;&gt;""),"",ROUND(AN216,6))</f>
        <v/>
      </c>
      <c r="K216" s="47">
        <f>IF(OR(R216="",AP216&lt;&gt;""),"",ROUND(AO216,6))</f>
        <v/>
      </c>
      <c r="L216" s="48">
        <f>IF(R216="","",IF(AP216&lt;&gt;"",AP216,IF(O216="NO CONNECTION","Excel couldn't reach the mapcode service. Click the REFRESH RESULTS box just above the table.",IF(E216="","The mapcode service didn't return a mapcode for this point.",IF(AM216,"Latitude and longitude seemed to be the wrong way round, so they've been swapped. Please check.",IF(AND(AN216=0,AO216=0),"0, 0 is in the sea off West Africa. Please check this is the location you meant.",IF(W216,"Longitude came first, so the order has been switched.",IF(Z216=6,"Converted from degrees, minutes and seconds.",IF(Z216=4,"Converted from degrees and decimal minutes.","")))))))))</f>
        <v/>
      </c>
      <c r="N216" s="49">
        <f>IF(J216="","",MapcodeAPI&amp;"codes/"&amp;SUBSTITUTE(J216&amp;"",MID(1/2,2,1),".")&amp;","&amp;SUBSTITUTE(K216&amp;"",MID(1/2,2,1),"."))&amp;LEFT($B$13,0)</f>
        <v/>
      </c>
      <c r="O216" s="49">
        <f>IF(N216="","",IFERROR(_xlfn.WEBSERVICE(N216),IF(MapcodeAPIBackup="","NO CONNECTION",IFERROR(_xlfn.WEBSERVICE(MapcodeAPIBackup&amp;MID(N216,LEN(MapcodeAPI)+1,999)),"NO CONNECTION"))))</f>
        <v/>
      </c>
      <c r="P216" t="inlineStr">
        <is>
          <t xml:space="preserve"> </t>
        </is>
      </c>
      <c r="R216" s="50">
        <f>IFERROR(IF(AND(TRIM(B216&amp;"")="",TRIM(C216&amp;"")=""),"",TRIM(IF(ISNUMBER(B216),SUBSTITUTE(B216&amp;"",MID(1/2,2,1),"."),B216&amp;"")&amp;IF(TRIM(C216&amp;"")="",""," | "&amp;IF(ISNUMBER(C216),SUBSTITUTE(C216&amp;"",MID(1/2,2,1),"."),C216&amp;"")))),"(error value)")</f>
        <v/>
      </c>
      <c r="S216" s="50">
        <f>IF(R216="","","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"&amp;IFERROR(IF(AND(LEN(R216)-LEN(SUBSTITUTE(R216,"/",""))=1,ISNUMBER(FIND(" ",TRIM(LEFT(R216,FIND("/",R216)-1))))),LEFT(R216,FIND("/",R216)-1),R216),R216)&amp;" ")," "," "),"﻿"," "),"​"," "),"⁠"," ")," "," ")," "," "),CHAR(9)," "),CHAR(10)," "),CHAR(13)," "),"−","-"),"–","-"),"—","-"),"LATITUDE"," "),"LONGITUDE"," "),"COORDINATES"," "),"COORDS"," "),"NORTH"," N "),"SOUTH"," S "),"EAST"," E "),"WEST"," W "),"DEGREES"," "),"DEG"," "),"GPS"," "),"LONG"," "),"LNG"," "),"LON"," "),"LAT"," ")," AND "," "),"&amp;"," ")&amp;" ")</f>
        <v/>
      </c>
      <c r="T216" s="50">
        <f>IF(S216="","",IF(LEN(S216)-LEN(SUBSTITUTE(S216,".",""))&gt;0,SUBSTITUTE(S216,","," "),IF(LEN(S216)-LEN(SUBSTITUTE(S216,",",""))=3,SUBSTITUTE(SUBSTITUTE(S216,",",";",2),",","."),IF(LEN(S216)-LEN(SUBSTITUTE(S216,",",""))=2,SUBSTITUTE(S216,",","."),SUBSTITUTE(S216,","," ")))))</f>
        <v/>
      </c>
      <c r="U216" s="50">
        <f>IF(ISNUMBER(FIND("S",T216)),-1,IF(ISNUMBER(FIND("N",T216)),1,0))</f>
        <v/>
      </c>
      <c r="V216" s="50">
        <f>IF(ISNUMBER(FIND("W",T216)),-1,IF(ISNUMBER(FIND("E",T216)),1,0))</f>
        <v/>
      </c>
      <c r="W216" s="50">
        <f>AND(MIN(IFERROR(FIND("N",T216),999),IFERROR(FIND("S",T216),999))&lt;999,MIN(IFERROR(FIND("E",T216),999),IFERROR(FIND("W",T216),999))&lt;999,MIN(IFERROR(FIND("E",T216),999),IFERROR(FIND("W",T216),999))&lt;MIN(IFERROR(FIND("N",T216),999),IFERROR(FIND("S",T216),999)))</f>
        <v/>
      </c>
      <c r="X216" s="50">
        <f>IF(T216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216,"°"," "),"º"," "),"˚"," "),"'"," "),CHAR(34)," "),"′"," "),"’"," "),"‘"," "),"″"," "),"”"," "),"“"," "),"("," "),")"," "),"["," "),"]"," "),"{"," "),"}"," "),";"," "),"|"," "),"/"," "),"\"," "),":"," "),"="," "),"*"," "),","," "),"N"," "),"S"," "),"E"," "),"W"," "),"_"," ")))</f>
        <v/>
      </c>
      <c r="Y216" s="50">
        <f>IF(X216="","",SUBSTITUTE(SUBSTITUTE(SUBSTITUTE(SUBSTITUTE(SUBSTITUTE(SUBSTITUTE(SUBSTITUTE(SUBSTITUTE(SUBSTITUTE(SUBSTITUTE(SUBSTITUTE(SUBSTITUTE(SUBSTITUTE(X216,"0",""),"1",""),"2",""),"3",""),"4",""),"5",""),"6",""),"7",""),"8",""),"9",""),".",""),"-","")," ",""))</f>
        <v/>
      </c>
      <c r="Z216" s="50">
        <f>IF(X216="",0,LEN(X216)-LEN(SUBSTITUTE(X216," ",""))+1)</f>
        <v/>
      </c>
      <c r="AA216" s="50">
        <f>IF(Z216&lt;1,"",IFERROR(VALUE(SUBSTITUTE(TRIM(MID(SUBSTITUTE(X216," ",REPT(" ",60)),1,60)),".",MID(1/2,2,1))),""))</f>
        <v/>
      </c>
      <c r="AB216" s="50">
        <f>IF(Z216&lt;2,"",IFERROR(VALUE(SUBSTITUTE(TRIM(MID(SUBSTITUTE(X216," ",REPT(" ",60)),61,60)),".",MID(1/2,2,1))),""))</f>
        <v/>
      </c>
      <c r="AC216" s="50">
        <f>IF(Z216&lt;3,"",IFERROR(VALUE(SUBSTITUTE(TRIM(MID(SUBSTITUTE(X216," ",REPT(" ",60)),121,60)),".",MID(1/2,2,1))),""))</f>
        <v/>
      </c>
      <c r="AD216" s="50">
        <f>IF(Z216&lt;4,"",IFERROR(VALUE(SUBSTITUTE(TRIM(MID(SUBSTITUTE(X216," ",REPT(" ",60)),181,60)),".",MID(1/2,2,1))),""))</f>
        <v/>
      </c>
      <c r="AE216" s="50">
        <f>IF(Z216&lt;5,"",IFERROR(VALUE(SUBSTITUTE(TRIM(MID(SUBSTITUTE(X216," ",REPT(" ",60)),241,60)),".",MID(1/2,2,1))),""))</f>
        <v/>
      </c>
      <c r="AF216" s="50">
        <f>IF(Z216&lt;6,"",IFERROR(VALUE(SUBSTITUTE(TRIM(MID(SUBSTITUTE(X216," ",REPT(" ",60)),301,60)),".",MID(1/2,2,1))),""))</f>
        <v/>
      </c>
      <c r="AG216" s="50">
        <f>IFERROR(IF(Z216=2,AA216,IF(Z216=4,IF(AA216&lt;0,-1,1)*(ABS(AA216)+AB216/60),IF(Z216=6,IF(AA216&lt;0,-1,1)*(ABS(AA216)+AB216/60+AC216/3600),""))),"")</f>
        <v/>
      </c>
      <c r="AH216" s="50">
        <f>IFERROR(IF(Z216=2,AB216,IF(Z216=4,IF(AC216&lt;0,-1,1)*(ABS(AC216)+AD216/60),IF(Z216=6,IF(AD216&lt;0,-1,1)*(ABS(AD216)+AE216/60+AF216/3600),""))),"")</f>
        <v/>
      </c>
      <c r="AI216" s="50">
        <f>IF(W216,AH216,AG216)</f>
        <v/>
      </c>
      <c r="AJ216" s="50">
        <f>IF(W216,AG216,AH216)</f>
        <v/>
      </c>
      <c r="AK216" s="50">
        <f>IFERROR(IF(U216=0,AI216,U216*ABS(AI216)),"")</f>
        <v/>
      </c>
      <c r="AL216" s="50">
        <f>IFERROR(IF(V216=0,AJ216,V216*ABS(AJ216)),"")</f>
        <v/>
      </c>
      <c r="AM216" s="50">
        <f>IFERROR(AND(U216=0,V216=0,ABS(AK216)&gt;90,ABS(AK216)&lt;=180,ABS(AL216)&lt;=90),FALSE)</f>
        <v/>
      </c>
      <c r="AN216" s="50">
        <f>IF(AM216,AL216,AK216)</f>
        <v/>
      </c>
      <c r="AO216" s="50">
        <f>IF(AM216,AK216,AL216)</f>
        <v/>
      </c>
      <c r="AP216" s="50">
        <f>IF(R216="","",IF(Y216&lt;&gt;"","Contains words or symbols that aren't part of a coordinate.",IF(NOT(OR(Z216=2,Z216=4,Z216=6)),"Couldn't find a latitude and a longitude ("&amp;Z216&amp;IF(Z216=1," number"," numbers")&amp;" found).",IF(COUNT(AA216:AF216)&lt;&gt;Z216,"Some of the numbers couldn't be read.",IF(OR(AND(Z216=4,OR(AB216&lt;0,AB216&gt;=60,AD216&lt;0,AD216&gt;=60)),AND(Z216=6,OR(AB216&lt;0,AB216&gt;=60,AC216&lt;0,AC216&gt;=60,AE216&lt;0,AE216&gt;=60,AF216&lt;0,AF216&gt;=60))),"Minutes and seconds must be between 0 and 60.",IF(OR(ABS(AN216)&gt;90,ABS(AO216)&gt;180),"Out of range: latitude must be between -90 and 90, and longitude between -180 and 180.",""))))))</f>
        <v/>
      </c>
    </row>
    <row r="217">
      <c r="B217" s="44" t="n"/>
      <c r="C217" s="44" t="n"/>
      <c r="D217" s="45">
        <f>IF(R217="","",IF(AP217&lt;&gt;"","NOT VALID GPS COORDINATES",IF(O217="NO CONNECTION","NO CONNECTION",IF(E217="","NOT FOUND",IF(OR(AM217,AND(AN217=0,AO217=0)),"CONVERTED – PLEASE CHECK","CONVERTED")))))</f>
        <v/>
      </c>
      <c r="E217" s="45">
        <f>IF(OR(O217="",O217="NO CONNECTION"),"",IFERROR(_xlfn.FILTERXML(O217,"//local/territory")&amp;" "&amp;_xlfn.FILTERXML(O217,"//local/mapcode"),IFERROR(_xlfn.FILTERXML(O217,"//international/mapcode"),"")))</f>
        <v/>
      </c>
      <c r="F217" s="46">
        <f>IF(E217="","",IFERROR(_xlfn.FILTERXML(O217,"//local/territory"),""))</f>
        <v/>
      </c>
      <c r="G217" s="46">
        <f>IF(E217="","",IFERROR(_xlfn.FILTERXML(O217,"//local/mapcode"),""))</f>
        <v/>
      </c>
      <c r="H217" s="46">
        <f>IF(E217="","",IFERROR(_xlfn.FILTERXML(O217,"//international/mapcode"),""))</f>
        <v/>
      </c>
      <c r="I217" s="46">
        <f>IF(E217="","",IFERROR(HYPERLINK("https://www.mymapcodes.com/go/?t="&amp;IF(G217&lt;&gt;"",F217,"AAA")&amp;"&amp;ma="&amp;LEFT(IF(G217&lt;&gt;"",G217,H217),FIND(".",IF(G217&lt;&gt;"",G217,H217))-1)&amp;"&amp;mb="&amp;MID(IF(G217&lt;&gt;"",G217,H217),FIND(".",IF(G217&lt;&gt;"",G217,H217))+1,99),"Open on MyMapcodes →"),""))</f>
        <v/>
      </c>
      <c r="J217" s="47">
        <f>IF(OR(R217="",AP217&lt;&gt;""),"",ROUND(AN217,6))</f>
        <v/>
      </c>
      <c r="K217" s="47">
        <f>IF(OR(R217="",AP217&lt;&gt;""),"",ROUND(AO217,6))</f>
        <v/>
      </c>
      <c r="L217" s="48">
        <f>IF(R217="","",IF(AP217&lt;&gt;"",AP217,IF(O217="NO CONNECTION","Excel couldn't reach the mapcode service. Click the REFRESH RESULTS box just above the table.",IF(E217="","The mapcode service didn't return a mapcode for this point.",IF(AM217,"Latitude and longitude seemed to be the wrong way round, so they've been swapped. Please check.",IF(AND(AN217=0,AO217=0),"0, 0 is in the sea off West Africa. Please check this is the location you meant.",IF(W217,"Longitude came first, so the order has been switched.",IF(Z217=6,"Converted from degrees, minutes and seconds.",IF(Z217=4,"Converted from degrees and decimal minutes.","")))))))))</f>
        <v/>
      </c>
      <c r="N217" s="49">
        <f>IF(J217="","",MapcodeAPI&amp;"codes/"&amp;SUBSTITUTE(J217&amp;"",MID(1/2,2,1),".")&amp;","&amp;SUBSTITUTE(K217&amp;"",MID(1/2,2,1),"."))&amp;LEFT($B$13,0)</f>
        <v/>
      </c>
      <c r="O217" s="49">
        <f>IF(N217="","",IFERROR(_xlfn.WEBSERVICE(N217),IF(MapcodeAPIBackup="","NO CONNECTION",IFERROR(_xlfn.WEBSERVICE(MapcodeAPIBackup&amp;MID(N217,LEN(MapcodeAPI)+1,999)),"NO CONNECTION"))))</f>
        <v/>
      </c>
      <c r="P217" t="inlineStr">
        <is>
          <t xml:space="preserve"> </t>
        </is>
      </c>
      <c r="R217" s="50">
        <f>IFERROR(IF(AND(TRIM(B217&amp;"")="",TRIM(C217&amp;"")=""),"",TRIM(IF(ISNUMBER(B217),SUBSTITUTE(B217&amp;"",MID(1/2,2,1),"."),B217&amp;"")&amp;IF(TRIM(C217&amp;"")="",""," | "&amp;IF(ISNUMBER(C217),SUBSTITUTE(C217&amp;"",MID(1/2,2,1),"."),C217&amp;"")))),"(error value)")</f>
        <v/>
      </c>
      <c r="S217" s="50">
        <f>IF(R217="","","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"&amp;IFERROR(IF(AND(LEN(R217)-LEN(SUBSTITUTE(R217,"/",""))=1,ISNUMBER(FIND(" ",TRIM(LEFT(R217,FIND("/",R217)-1))))),LEFT(R217,FIND("/",R217)-1),R217),R217)&amp;" ")," "," "),"﻿"," "),"​"," "),"⁠"," ")," "," ")," "," "),CHAR(9)," "),CHAR(10)," "),CHAR(13)," "),"−","-"),"–","-"),"—","-"),"LATITUDE"," "),"LONGITUDE"," "),"COORDINATES"," "),"COORDS"," "),"NORTH"," N "),"SOUTH"," S "),"EAST"," E "),"WEST"," W "),"DEGREES"," "),"DEG"," "),"GPS"," "),"LONG"," "),"LNG"," "),"LON"," "),"LAT"," ")," AND "," "),"&amp;"," ")&amp;" ")</f>
        <v/>
      </c>
      <c r="T217" s="50">
        <f>IF(S217="","",IF(LEN(S217)-LEN(SUBSTITUTE(S217,".",""))&gt;0,SUBSTITUTE(S217,","," "),IF(LEN(S217)-LEN(SUBSTITUTE(S217,",",""))=3,SUBSTITUTE(SUBSTITUTE(S217,",",";",2),",","."),IF(LEN(S217)-LEN(SUBSTITUTE(S217,",",""))=2,SUBSTITUTE(S217,",","."),SUBSTITUTE(S217,","," ")))))</f>
        <v/>
      </c>
      <c r="U217" s="50">
        <f>IF(ISNUMBER(FIND("S",T217)),-1,IF(ISNUMBER(FIND("N",T217)),1,0))</f>
        <v/>
      </c>
      <c r="V217" s="50">
        <f>IF(ISNUMBER(FIND("W",T217)),-1,IF(ISNUMBER(FIND("E",T217)),1,0))</f>
        <v/>
      </c>
      <c r="W217" s="50">
        <f>AND(MIN(IFERROR(FIND("N",T217),999),IFERROR(FIND("S",T217),999))&lt;999,MIN(IFERROR(FIND("E",T217),999),IFERROR(FIND("W",T217),999))&lt;999,MIN(IFERROR(FIND("E",T217),999),IFERROR(FIND("W",T217),999))&lt;MIN(IFERROR(FIND("N",T217),999),IFERROR(FIND("S",T217),999)))</f>
        <v/>
      </c>
      <c r="X217" s="50">
        <f>IF(T217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217,"°"," "),"º"," "),"˚"," "),"'"," "),CHAR(34)," "),"′"," "),"’"," "),"‘"," "),"″"," "),"”"," "),"“"," "),"("," "),")"," "),"["," "),"]"," "),"{"," "),"}"," "),";"," "),"|"," "),"/"," "),"\"," "),":"," "),"="," "),"*"," "),","," "),"N"," "),"S"," "),"E"," "),"W"," "),"_"," ")))</f>
        <v/>
      </c>
      <c r="Y217" s="50">
        <f>IF(X217="","",SUBSTITUTE(SUBSTITUTE(SUBSTITUTE(SUBSTITUTE(SUBSTITUTE(SUBSTITUTE(SUBSTITUTE(SUBSTITUTE(SUBSTITUTE(SUBSTITUTE(SUBSTITUTE(SUBSTITUTE(SUBSTITUTE(X217,"0",""),"1",""),"2",""),"3",""),"4",""),"5",""),"6",""),"7",""),"8",""),"9",""),".",""),"-","")," ",""))</f>
        <v/>
      </c>
      <c r="Z217" s="50">
        <f>IF(X217="",0,LEN(X217)-LEN(SUBSTITUTE(X217," ",""))+1)</f>
        <v/>
      </c>
      <c r="AA217" s="50">
        <f>IF(Z217&lt;1,"",IFERROR(VALUE(SUBSTITUTE(TRIM(MID(SUBSTITUTE(X217," ",REPT(" ",60)),1,60)),".",MID(1/2,2,1))),""))</f>
        <v/>
      </c>
      <c r="AB217" s="50">
        <f>IF(Z217&lt;2,"",IFERROR(VALUE(SUBSTITUTE(TRIM(MID(SUBSTITUTE(X217," ",REPT(" ",60)),61,60)),".",MID(1/2,2,1))),""))</f>
        <v/>
      </c>
      <c r="AC217" s="50">
        <f>IF(Z217&lt;3,"",IFERROR(VALUE(SUBSTITUTE(TRIM(MID(SUBSTITUTE(X217," ",REPT(" ",60)),121,60)),".",MID(1/2,2,1))),""))</f>
        <v/>
      </c>
      <c r="AD217" s="50">
        <f>IF(Z217&lt;4,"",IFERROR(VALUE(SUBSTITUTE(TRIM(MID(SUBSTITUTE(X217," ",REPT(" ",60)),181,60)),".",MID(1/2,2,1))),""))</f>
        <v/>
      </c>
      <c r="AE217" s="50">
        <f>IF(Z217&lt;5,"",IFERROR(VALUE(SUBSTITUTE(TRIM(MID(SUBSTITUTE(X217," ",REPT(" ",60)),241,60)),".",MID(1/2,2,1))),""))</f>
        <v/>
      </c>
      <c r="AF217" s="50">
        <f>IF(Z217&lt;6,"",IFERROR(VALUE(SUBSTITUTE(TRIM(MID(SUBSTITUTE(X217," ",REPT(" ",60)),301,60)),".",MID(1/2,2,1))),""))</f>
        <v/>
      </c>
      <c r="AG217" s="50">
        <f>IFERROR(IF(Z217=2,AA217,IF(Z217=4,IF(AA217&lt;0,-1,1)*(ABS(AA217)+AB217/60),IF(Z217=6,IF(AA217&lt;0,-1,1)*(ABS(AA217)+AB217/60+AC217/3600),""))),"")</f>
        <v/>
      </c>
      <c r="AH217" s="50">
        <f>IFERROR(IF(Z217=2,AB217,IF(Z217=4,IF(AC217&lt;0,-1,1)*(ABS(AC217)+AD217/60),IF(Z217=6,IF(AD217&lt;0,-1,1)*(ABS(AD217)+AE217/60+AF217/3600),""))),"")</f>
        <v/>
      </c>
      <c r="AI217" s="50">
        <f>IF(W217,AH217,AG217)</f>
        <v/>
      </c>
      <c r="AJ217" s="50">
        <f>IF(W217,AG217,AH217)</f>
        <v/>
      </c>
      <c r="AK217" s="50">
        <f>IFERROR(IF(U217=0,AI217,U217*ABS(AI217)),"")</f>
        <v/>
      </c>
      <c r="AL217" s="50">
        <f>IFERROR(IF(V217=0,AJ217,V217*ABS(AJ217)),"")</f>
        <v/>
      </c>
      <c r="AM217" s="50">
        <f>IFERROR(AND(U217=0,V217=0,ABS(AK217)&gt;90,ABS(AK217)&lt;=180,ABS(AL217)&lt;=90),FALSE)</f>
        <v/>
      </c>
      <c r="AN217" s="50">
        <f>IF(AM217,AL217,AK217)</f>
        <v/>
      </c>
      <c r="AO217" s="50">
        <f>IF(AM217,AK217,AL217)</f>
        <v/>
      </c>
      <c r="AP217" s="50">
        <f>IF(R217="","",IF(Y217&lt;&gt;"","Contains words or symbols that aren't part of a coordinate.",IF(NOT(OR(Z217=2,Z217=4,Z217=6)),"Couldn't find a latitude and a longitude ("&amp;Z217&amp;IF(Z217=1," number"," numbers")&amp;" found).",IF(COUNT(AA217:AF217)&lt;&gt;Z217,"Some of the numbers couldn't be read.",IF(OR(AND(Z217=4,OR(AB217&lt;0,AB217&gt;=60,AD217&lt;0,AD217&gt;=60)),AND(Z217=6,OR(AB217&lt;0,AB217&gt;=60,AC217&lt;0,AC217&gt;=60,AE217&lt;0,AE217&gt;=60,AF217&lt;0,AF217&gt;=60))),"Minutes and seconds must be between 0 and 60.",IF(OR(ABS(AN217)&gt;90,ABS(AO217)&gt;180),"Out of range: latitude must be between -90 and 90, and longitude between -180 and 180.",""))))))</f>
        <v/>
      </c>
    </row>
    <row r="218">
      <c r="B218" s="44" t="n"/>
      <c r="C218" s="44" t="n"/>
      <c r="D218" s="45">
        <f>IF(R218="","",IF(AP218&lt;&gt;"","NOT VALID GPS COORDINATES",IF(O218="NO CONNECTION","NO CONNECTION",IF(E218="","NOT FOUND",IF(OR(AM218,AND(AN218=0,AO218=0)),"CONVERTED – PLEASE CHECK","CONVERTED")))))</f>
        <v/>
      </c>
      <c r="E218" s="45">
        <f>IF(OR(O218="",O218="NO CONNECTION"),"",IFERROR(_xlfn.FILTERXML(O218,"//local/territory")&amp;" "&amp;_xlfn.FILTERXML(O218,"//local/mapcode"),IFERROR(_xlfn.FILTERXML(O218,"//international/mapcode"),"")))</f>
        <v/>
      </c>
      <c r="F218" s="46">
        <f>IF(E218="","",IFERROR(_xlfn.FILTERXML(O218,"//local/territory"),""))</f>
        <v/>
      </c>
      <c r="G218" s="46">
        <f>IF(E218="","",IFERROR(_xlfn.FILTERXML(O218,"//local/mapcode"),""))</f>
        <v/>
      </c>
      <c r="H218" s="46">
        <f>IF(E218="","",IFERROR(_xlfn.FILTERXML(O218,"//international/mapcode"),""))</f>
        <v/>
      </c>
      <c r="I218" s="46">
        <f>IF(E218="","",IFERROR(HYPERLINK("https://www.mymapcodes.com/go/?t="&amp;IF(G218&lt;&gt;"",F218,"AAA")&amp;"&amp;ma="&amp;LEFT(IF(G218&lt;&gt;"",G218,H218),FIND(".",IF(G218&lt;&gt;"",G218,H218))-1)&amp;"&amp;mb="&amp;MID(IF(G218&lt;&gt;"",G218,H218),FIND(".",IF(G218&lt;&gt;"",G218,H218))+1,99),"Open on MyMapcodes →"),""))</f>
        <v/>
      </c>
      <c r="J218" s="47">
        <f>IF(OR(R218="",AP218&lt;&gt;""),"",ROUND(AN218,6))</f>
        <v/>
      </c>
      <c r="K218" s="47">
        <f>IF(OR(R218="",AP218&lt;&gt;""),"",ROUND(AO218,6))</f>
        <v/>
      </c>
      <c r="L218" s="48">
        <f>IF(R218="","",IF(AP218&lt;&gt;"",AP218,IF(O218="NO CONNECTION","Excel couldn't reach the mapcode service. Click the REFRESH RESULTS box just above the table.",IF(E218="","The mapcode service didn't return a mapcode for this point.",IF(AM218,"Latitude and longitude seemed to be the wrong way round, so they've been swapped. Please check.",IF(AND(AN218=0,AO218=0),"0, 0 is in the sea off West Africa. Please check this is the location you meant.",IF(W218,"Longitude came first, so the order has been switched.",IF(Z218=6,"Converted from degrees, minutes and seconds.",IF(Z218=4,"Converted from degrees and decimal minutes.","")))))))))</f>
        <v/>
      </c>
      <c r="N218" s="49">
        <f>IF(J218="","",MapcodeAPI&amp;"codes/"&amp;SUBSTITUTE(J218&amp;"",MID(1/2,2,1),".")&amp;","&amp;SUBSTITUTE(K218&amp;"",MID(1/2,2,1),"."))&amp;LEFT($B$13,0)</f>
        <v/>
      </c>
      <c r="O218" s="49">
        <f>IF(N218="","",IFERROR(_xlfn.WEBSERVICE(N218),IF(MapcodeAPIBackup="","NO CONNECTION",IFERROR(_xlfn.WEBSERVICE(MapcodeAPIBackup&amp;MID(N218,LEN(MapcodeAPI)+1,999)),"NO CONNECTION"))))</f>
        <v/>
      </c>
      <c r="P218" t="inlineStr">
        <is>
          <t xml:space="preserve"> </t>
        </is>
      </c>
      <c r="R218" s="50">
        <f>IFERROR(IF(AND(TRIM(B218&amp;"")="",TRIM(C218&amp;"")=""),"",TRIM(IF(ISNUMBER(B218),SUBSTITUTE(B218&amp;"",MID(1/2,2,1),"."),B218&amp;"")&amp;IF(TRIM(C218&amp;"")="",""," | "&amp;IF(ISNUMBER(C218),SUBSTITUTE(C218&amp;"",MID(1/2,2,1),"."),C218&amp;"")))),"(error value)")</f>
        <v/>
      </c>
      <c r="S218" s="50">
        <f>IF(R218="","","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"&amp;IFERROR(IF(AND(LEN(R218)-LEN(SUBSTITUTE(R218,"/",""))=1,ISNUMBER(FIND(" ",TRIM(LEFT(R218,FIND("/",R218)-1))))),LEFT(R218,FIND("/",R218)-1),R218),R218)&amp;" ")," "," "),"﻿"," "),"​"," "),"⁠"," ")," "," ")," "," "),CHAR(9)," "),CHAR(10)," "),CHAR(13)," "),"−","-"),"–","-"),"—","-"),"LATITUDE"," "),"LONGITUDE"," "),"COORDINATES"," "),"COORDS"," "),"NORTH"," N "),"SOUTH"," S "),"EAST"," E "),"WEST"," W "),"DEGREES"," "),"DEG"," "),"GPS"," "),"LONG"," "),"LNG"," "),"LON"," "),"LAT"," ")," AND "," "),"&amp;"," ")&amp;" ")</f>
        <v/>
      </c>
      <c r="T218" s="50">
        <f>IF(S218="","",IF(LEN(S218)-LEN(SUBSTITUTE(S218,".",""))&gt;0,SUBSTITUTE(S218,","," "),IF(LEN(S218)-LEN(SUBSTITUTE(S218,",",""))=3,SUBSTITUTE(SUBSTITUTE(S218,",",";",2),",","."),IF(LEN(S218)-LEN(SUBSTITUTE(S218,",",""))=2,SUBSTITUTE(S218,",","."),SUBSTITUTE(S218,","," ")))))</f>
        <v/>
      </c>
      <c r="U218" s="50">
        <f>IF(ISNUMBER(FIND("S",T218)),-1,IF(ISNUMBER(FIND("N",T218)),1,0))</f>
        <v/>
      </c>
      <c r="V218" s="50">
        <f>IF(ISNUMBER(FIND("W",T218)),-1,IF(ISNUMBER(FIND("E",T218)),1,0))</f>
        <v/>
      </c>
      <c r="W218" s="50">
        <f>AND(MIN(IFERROR(FIND("N",T218),999),IFERROR(FIND("S",T218),999))&lt;999,MIN(IFERROR(FIND("E",T218),999),IFERROR(FIND("W",T218),999))&lt;999,MIN(IFERROR(FIND("E",T218),999),IFERROR(FIND("W",T218),999))&lt;MIN(IFERROR(FIND("N",T218),999),IFERROR(FIND("S",T218),999)))</f>
        <v/>
      </c>
      <c r="X218" s="50">
        <f>IF(T218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218,"°"," "),"º"," "),"˚"," "),"'"," "),CHAR(34)," "),"′"," "),"’"," "),"‘"," "),"″"," "),"”"," "),"“"," "),"("," "),")"," "),"["," "),"]"," "),"{"," "),"}"," "),";"," "),"|"," "),"/"," "),"\"," "),":"," "),"="," "),"*"," "),","," "),"N"," "),"S"," "),"E"," "),"W"," "),"_"," ")))</f>
        <v/>
      </c>
      <c r="Y218" s="50">
        <f>IF(X218="","",SUBSTITUTE(SUBSTITUTE(SUBSTITUTE(SUBSTITUTE(SUBSTITUTE(SUBSTITUTE(SUBSTITUTE(SUBSTITUTE(SUBSTITUTE(SUBSTITUTE(SUBSTITUTE(SUBSTITUTE(SUBSTITUTE(X218,"0",""),"1",""),"2",""),"3",""),"4",""),"5",""),"6",""),"7",""),"8",""),"9",""),".",""),"-","")," ",""))</f>
        <v/>
      </c>
      <c r="Z218" s="50">
        <f>IF(X218="",0,LEN(X218)-LEN(SUBSTITUTE(X218," ",""))+1)</f>
        <v/>
      </c>
      <c r="AA218" s="50">
        <f>IF(Z218&lt;1,"",IFERROR(VALUE(SUBSTITUTE(TRIM(MID(SUBSTITUTE(X218," ",REPT(" ",60)),1,60)),".",MID(1/2,2,1))),""))</f>
        <v/>
      </c>
      <c r="AB218" s="50">
        <f>IF(Z218&lt;2,"",IFERROR(VALUE(SUBSTITUTE(TRIM(MID(SUBSTITUTE(X218," ",REPT(" ",60)),61,60)),".",MID(1/2,2,1))),""))</f>
        <v/>
      </c>
      <c r="AC218" s="50">
        <f>IF(Z218&lt;3,"",IFERROR(VALUE(SUBSTITUTE(TRIM(MID(SUBSTITUTE(X218," ",REPT(" ",60)),121,60)),".",MID(1/2,2,1))),""))</f>
        <v/>
      </c>
      <c r="AD218" s="50">
        <f>IF(Z218&lt;4,"",IFERROR(VALUE(SUBSTITUTE(TRIM(MID(SUBSTITUTE(X218," ",REPT(" ",60)),181,60)),".",MID(1/2,2,1))),""))</f>
        <v/>
      </c>
      <c r="AE218" s="50">
        <f>IF(Z218&lt;5,"",IFERROR(VALUE(SUBSTITUTE(TRIM(MID(SUBSTITUTE(X218," ",REPT(" ",60)),241,60)),".",MID(1/2,2,1))),""))</f>
        <v/>
      </c>
      <c r="AF218" s="50">
        <f>IF(Z218&lt;6,"",IFERROR(VALUE(SUBSTITUTE(TRIM(MID(SUBSTITUTE(X218," ",REPT(" ",60)),301,60)),".",MID(1/2,2,1))),""))</f>
        <v/>
      </c>
      <c r="AG218" s="50">
        <f>IFERROR(IF(Z218=2,AA218,IF(Z218=4,IF(AA218&lt;0,-1,1)*(ABS(AA218)+AB218/60),IF(Z218=6,IF(AA218&lt;0,-1,1)*(ABS(AA218)+AB218/60+AC218/3600),""))),"")</f>
        <v/>
      </c>
      <c r="AH218" s="50">
        <f>IFERROR(IF(Z218=2,AB218,IF(Z218=4,IF(AC218&lt;0,-1,1)*(ABS(AC218)+AD218/60),IF(Z218=6,IF(AD218&lt;0,-1,1)*(ABS(AD218)+AE218/60+AF218/3600),""))),"")</f>
        <v/>
      </c>
      <c r="AI218" s="50">
        <f>IF(W218,AH218,AG218)</f>
        <v/>
      </c>
      <c r="AJ218" s="50">
        <f>IF(W218,AG218,AH218)</f>
        <v/>
      </c>
      <c r="AK218" s="50">
        <f>IFERROR(IF(U218=0,AI218,U218*ABS(AI218)),"")</f>
        <v/>
      </c>
      <c r="AL218" s="50">
        <f>IFERROR(IF(V218=0,AJ218,V218*ABS(AJ218)),"")</f>
        <v/>
      </c>
      <c r="AM218" s="50">
        <f>IFERROR(AND(U218=0,V218=0,ABS(AK218)&gt;90,ABS(AK218)&lt;=180,ABS(AL218)&lt;=90),FALSE)</f>
        <v/>
      </c>
      <c r="AN218" s="50">
        <f>IF(AM218,AL218,AK218)</f>
        <v/>
      </c>
      <c r="AO218" s="50">
        <f>IF(AM218,AK218,AL218)</f>
        <v/>
      </c>
      <c r="AP218" s="50">
        <f>IF(R218="","",IF(Y218&lt;&gt;"","Contains words or symbols that aren't part of a coordinate.",IF(NOT(OR(Z218=2,Z218=4,Z218=6)),"Couldn't find a latitude and a longitude ("&amp;Z218&amp;IF(Z218=1," number"," numbers")&amp;" found).",IF(COUNT(AA218:AF218)&lt;&gt;Z218,"Some of the numbers couldn't be read.",IF(OR(AND(Z218=4,OR(AB218&lt;0,AB218&gt;=60,AD218&lt;0,AD218&gt;=60)),AND(Z218=6,OR(AB218&lt;0,AB218&gt;=60,AC218&lt;0,AC218&gt;=60,AE218&lt;0,AE218&gt;=60,AF218&lt;0,AF218&gt;=60))),"Minutes and seconds must be between 0 and 60.",IF(OR(ABS(AN218)&gt;90,ABS(AO218)&gt;180),"Out of range: latitude must be between -90 and 90, and longitude between -180 and 180.",""))))))</f>
        <v/>
      </c>
    </row>
    <row r="219">
      <c r="B219" s="44" t="n"/>
      <c r="C219" s="44" t="n"/>
      <c r="D219" s="45">
        <f>IF(R219="","",IF(AP219&lt;&gt;"","NOT VALID GPS COORDINATES",IF(O219="NO CONNECTION","NO CONNECTION",IF(E219="","NOT FOUND",IF(OR(AM219,AND(AN219=0,AO219=0)),"CONVERTED – PLEASE CHECK","CONVERTED")))))</f>
        <v/>
      </c>
      <c r="E219" s="45">
        <f>IF(OR(O219="",O219="NO CONNECTION"),"",IFERROR(_xlfn.FILTERXML(O219,"//local/territory")&amp;" "&amp;_xlfn.FILTERXML(O219,"//local/mapcode"),IFERROR(_xlfn.FILTERXML(O219,"//international/mapcode"),"")))</f>
        <v/>
      </c>
      <c r="F219" s="46">
        <f>IF(E219="","",IFERROR(_xlfn.FILTERXML(O219,"//local/territory"),""))</f>
        <v/>
      </c>
      <c r="G219" s="46">
        <f>IF(E219="","",IFERROR(_xlfn.FILTERXML(O219,"//local/mapcode"),""))</f>
        <v/>
      </c>
      <c r="H219" s="46">
        <f>IF(E219="","",IFERROR(_xlfn.FILTERXML(O219,"//international/mapcode"),""))</f>
        <v/>
      </c>
      <c r="I219" s="46">
        <f>IF(E219="","",IFERROR(HYPERLINK("https://www.mymapcodes.com/go/?t="&amp;IF(G219&lt;&gt;"",F219,"AAA")&amp;"&amp;ma="&amp;LEFT(IF(G219&lt;&gt;"",G219,H219),FIND(".",IF(G219&lt;&gt;"",G219,H219))-1)&amp;"&amp;mb="&amp;MID(IF(G219&lt;&gt;"",G219,H219),FIND(".",IF(G219&lt;&gt;"",G219,H219))+1,99),"Open on MyMapcodes →"),""))</f>
        <v/>
      </c>
      <c r="J219" s="47">
        <f>IF(OR(R219="",AP219&lt;&gt;""),"",ROUND(AN219,6))</f>
        <v/>
      </c>
      <c r="K219" s="47">
        <f>IF(OR(R219="",AP219&lt;&gt;""),"",ROUND(AO219,6))</f>
        <v/>
      </c>
      <c r="L219" s="48">
        <f>IF(R219="","",IF(AP219&lt;&gt;"",AP219,IF(O219="NO CONNECTION","Excel couldn't reach the mapcode service. Click the REFRESH RESULTS box just above the table.",IF(E219="","The mapcode service didn't return a mapcode for this point.",IF(AM219,"Latitude and longitude seemed to be the wrong way round, so they've been swapped. Please check.",IF(AND(AN219=0,AO219=0),"0, 0 is in the sea off West Africa. Please check this is the location you meant.",IF(W219,"Longitude came first, so the order has been switched.",IF(Z219=6,"Converted from degrees, minutes and seconds.",IF(Z219=4,"Converted from degrees and decimal minutes.","")))))))))</f>
        <v/>
      </c>
      <c r="N219" s="49">
        <f>IF(J219="","",MapcodeAPI&amp;"codes/"&amp;SUBSTITUTE(J219&amp;"",MID(1/2,2,1),".")&amp;","&amp;SUBSTITUTE(K219&amp;"",MID(1/2,2,1),"."))&amp;LEFT($B$13,0)</f>
        <v/>
      </c>
      <c r="O219" s="49">
        <f>IF(N219="","",IFERROR(_xlfn.WEBSERVICE(N219),IF(MapcodeAPIBackup="","NO CONNECTION",IFERROR(_xlfn.WEBSERVICE(MapcodeAPIBackup&amp;MID(N219,LEN(MapcodeAPI)+1,999)),"NO CONNECTION"))))</f>
        <v/>
      </c>
      <c r="P219" t="inlineStr">
        <is>
          <t xml:space="preserve"> </t>
        </is>
      </c>
      <c r="R219" s="50">
        <f>IFERROR(IF(AND(TRIM(B219&amp;"")="",TRIM(C219&amp;"")=""),"",TRIM(IF(ISNUMBER(B219),SUBSTITUTE(B219&amp;"",MID(1/2,2,1),"."),B219&amp;"")&amp;IF(TRIM(C219&amp;"")="",""," | "&amp;IF(ISNUMBER(C219),SUBSTITUTE(C219&amp;"",MID(1/2,2,1),"."),C219&amp;"")))),"(error value)")</f>
        <v/>
      </c>
      <c r="S219" s="50">
        <f>IF(R219="","","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"&amp;IFERROR(IF(AND(LEN(R219)-LEN(SUBSTITUTE(R219,"/",""))=1,ISNUMBER(FIND(" ",TRIM(LEFT(R219,FIND("/",R219)-1))))),LEFT(R219,FIND("/",R219)-1),R219),R219)&amp;" ")," "," "),"﻿"," "),"​"," "),"⁠"," ")," "," ")," "," "),CHAR(9)," "),CHAR(10)," "),CHAR(13)," "),"−","-"),"–","-"),"—","-"),"LATITUDE"," "),"LONGITUDE"," "),"COORDINATES"," "),"COORDS"," "),"NORTH"," N "),"SOUTH"," S "),"EAST"," E "),"WEST"," W "),"DEGREES"," "),"DEG"," "),"GPS"," "),"LONG"," "),"LNG"," "),"LON"," "),"LAT"," ")," AND "," "),"&amp;"," ")&amp;" ")</f>
        <v/>
      </c>
      <c r="T219" s="50">
        <f>IF(S219="","",IF(LEN(S219)-LEN(SUBSTITUTE(S219,".",""))&gt;0,SUBSTITUTE(S219,","," "),IF(LEN(S219)-LEN(SUBSTITUTE(S219,",",""))=3,SUBSTITUTE(SUBSTITUTE(S219,",",";",2),",","."),IF(LEN(S219)-LEN(SUBSTITUTE(S219,",",""))=2,SUBSTITUTE(S219,",","."),SUBSTITUTE(S219,","," ")))))</f>
        <v/>
      </c>
      <c r="U219" s="50">
        <f>IF(ISNUMBER(FIND("S",T219)),-1,IF(ISNUMBER(FIND("N",T219)),1,0))</f>
        <v/>
      </c>
      <c r="V219" s="50">
        <f>IF(ISNUMBER(FIND("W",T219)),-1,IF(ISNUMBER(FIND("E",T219)),1,0))</f>
        <v/>
      </c>
      <c r="W219" s="50">
        <f>AND(MIN(IFERROR(FIND("N",T219),999),IFERROR(FIND("S",T219),999))&lt;999,MIN(IFERROR(FIND("E",T219),999),IFERROR(FIND("W",T219),999))&lt;999,MIN(IFERROR(FIND("E",T219),999),IFERROR(FIND("W",T219),999))&lt;MIN(IFERROR(FIND("N",T219),999),IFERROR(FIND("S",T219),999)))</f>
        <v/>
      </c>
      <c r="X219" s="50">
        <f>IF(T219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219,"°"," "),"º"," "),"˚"," "),"'"," "),CHAR(34)," "),"′"," "),"’"," "),"‘"," "),"″"," "),"”"," "),"“"," "),"("," "),")"," "),"["," "),"]"," "),"{"," "),"}"," "),";"," "),"|"," "),"/"," "),"\"," "),":"," "),"="," "),"*"," "),","," "),"N"," "),"S"," "),"E"," "),"W"," "),"_"," ")))</f>
        <v/>
      </c>
      <c r="Y219" s="50">
        <f>IF(X219="","",SUBSTITUTE(SUBSTITUTE(SUBSTITUTE(SUBSTITUTE(SUBSTITUTE(SUBSTITUTE(SUBSTITUTE(SUBSTITUTE(SUBSTITUTE(SUBSTITUTE(SUBSTITUTE(SUBSTITUTE(SUBSTITUTE(X219,"0",""),"1",""),"2",""),"3",""),"4",""),"5",""),"6",""),"7",""),"8",""),"9",""),".",""),"-","")," ",""))</f>
        <v/>
      </c>
      <c r="Z219" s="50">
        <f>IF(X219="",0,LEN(X219)-LEN(SUBSTITUTE(X219," ",""))+1)</f>
        <v/>
      </c>
      <c r="AA219" s="50">
        <f>IF(Z219&lt;1,"",IFERROR(VALUE(SUBSTITUTE(TRIM(MID(SUBSTITUTE(X219," ",REPT(" ",60)),1,60)),".",MID(1/2,2,1))),""))</f>
        <v/>
      </c>
      <c r="AB219" s="50">
        <f>IF(Z219&lt;2,"",IFERROR(VALUE(SUBSTITUTE(TRIM(MID(SUBSTITUTE(X219," ",REPT(" ",60)),61,60)),".",MID(1/2,2,1))),""))</f>
        <v/>
      </c>
      <c r="AC219" s="50">
        <f>IF(Z219&lt;3,"",IFERROR(VALUE(SUBSTITUTE(TRIM(MID(SUBSTITUTE(X219," ",REPT(" ",60)),121,60)),".",MID(1/2,2,1))),""))</f>
        <v/>
      </c>
      <c r="AD219" s="50">
        <f>IF(Z219&lt;4,"",IFERROR(VALUE(SUBSTITUTE(TRIM(MID(SUBSTITUTE(X219," ",REPT(" ",60)),181,60)),".",MID(1/2,2,1))),""))</f>
        <v/>
      </c>
      <c r="AE219" s="50">
        <f>IF(Z219&lt;5,"",IFERROR(VALUE(SUBSTITUTE(TRIM(MID(SUBSTITUTE(X219," ",REPT(" ",60)),241,60)),".",MID(1/2,2,1))),""))</f>
        <v/>
      </c>
      <c r="AF219" s="50">
        <f>IF(Z219&lt;6,"",IFERROR(VALUE(SUBSTITUTE(TRIM(MID(SUBSTITUTE(X219," ",REPT(" ",60)),301,60)),".",MID(1/2,2,1))),""))</f>
        <v/>
      </c>
      <c r="AG219" s="50">
        <f>IFERROR(IF(Z219=2,AA219,IF(Z219=4,IF(AA219&lt;0,-1,1)*(ABS(AA219)+AB219/60),IF(Z219=6,IF(AA219&lt;0,-1,1)*(ABS(AA219)+AB219/60+AC219/3600),""))),"")</f>
        <v/>
      </c>
      <c r="AH219" s="50">
        <f>IFERROR(IF(Z219=2,AB219,IF(Z219=4,IF(AC219&lt;0,-1,1)*(ABS(AC219)+AD219/60),IF(Z219=6,IF(AD219&lt;0,-1,1)*(ABS(AD219)+AE219/60+AF219/3600),""))),"")</f>
        <v/>
      </c>
      <c r="AI219" s="50">
        <f>IF(W219,AH219,AG219)</f>
        <v/>
      </c>
      <c r="AJ219" s="50">
        <f>IF(W219,AG219,AH219)</f>
        <v/>
      </c>
      <c r="AK219" s="50">
        <f>IFERROR(IF(U219=0,AI219,U219*ABS(AI219)),"")</f>
        <v/>
      </c>
      <c r="AL219" s="50">
        <f>IFERROR(IF(V219=0,AJ219,V219*ABS(AJ219)),"")</f>
        <v/>
      </c>
      <c r="AM219" s="50">
        <f>IFERROR(AND(U219=0,V219=0,ABS(AK219)&gt;90,ABS(AK219)&lt;=180,ABS(AL219)&lt;=90),FALSE)</f>
        <v/>
      </c>
      <c r="AN219" s="50">
        <f>IF(AM219,AL219,AK219)</f>
        <v/>
      </c>
      <c r="AO219" s="50">
        <f>IF(AM219,AK219,AL219)</f>
        <v/>
      </c>
      <c r="AP219" s="50">
        <f>IF(R219="","",IF(Y219&lt;&gt;"","Contains words or symbols that aren't part of a coordinate.",IF(NOT(OR(Z219=2,Z219=4,Z219=6)),"Couldn't find a latitude and a longitude ("&amp;Z219&amp;IF(Z219=1," number"," numbers")&amp;" found).",IF(COUNT(AA219:AF219)&lt;&gt;Z219,"Some of the numbers couldn't be read.",IF(OR(AND(Z219=4,OR(AB219&lt;0,AB219&gt;=60,AD219&lt;0,AD219&gt;=60)),AND(Z219=6,OR(AB219&lt;0,AB219&gt;=60,AC219&lt;0,AC219&gt;=60,AE219&lt;0,AE219&gt;=60,AF219&lt;0,AF219&gt;=60))),"Minutes and seconds must be between 0 and 60.",IF(OR(ABS(AN219)&gt;90,ABS(AO219)&gt;180),"Out of range: latitude must be between -90 and 90, and longitude between -180 and 180.",""))))))</f>
        <v/>
      </c>
    </row>
    <row r="220">
      <c r="B220" s="44" t="n"/>
      <c r="C220" s="44" t="n"/>
      <c r="D220" s="45">
        <f>IF(R220="","",IF(AP220&lt;&gt;"","NOT VALID GPS COORDINATES",IF(O220="NO CONNECTION","NO CONNECTION",IF(E220="","NOT FOUND",IF(OR(AM220,AND(AN220=0,AO220=0)),"CONVERTED – PLEASE CHECK","CONVERTED")))))</f>
        <v/>
      </c>
      <c r="E220" s="45">
        <f>IF(OR(O220="",O220="NO CONNECTION"),"",IFERROR(_xlfn.FILTERXML(O220,"//local/territory")&amp;" "&amp;_xlfn.FILTERXML(O220,"//local/mapcode"),IFERROR(_xlfn.FILTERXML(O220,"//international/mapcode"),"")))</f>
        <v/>
      </c>
      <c r="F220" s="46">
        <f>IF(E220="","",IFERROR(_xlfn.FILTERXML(O220,"//local/territory"),""))</f>
        <v/>
      </c>
      <c r="G220" s="46">
        <f>IF(E220="","",IFERROR(_xlfn.FILTERXML(O220,"//local/mapcode"),""))</f>
        <v/>
      </c>
      <c r="H220" s="46">
        <f>IF(E220="","",IFERROR(_xlfn.FILTERXML(O220,"//international/mapcode"),""))</f>
        <v/>
      </c>
      <c r="I220" s="46">
        <f>IF(E220="","",IFERROR(HYPERLINK("https://www.mymapcodes.com/go/?t="&amp;IF(G220&lt;&gt;"",F220,"AAA")&amp;"&amp;ma="&amp;LEFT(IF(G220&lt;&gt;"",G220,H220),FIND(".",IF(G220&lt;&gt;"",G220,H220))-1)&amp;"&amp;mb="&amp;MID(IF(G220&lt;&gt;"",G220,H220),FIND(".",IF(G220&lt;&gt;"",G220,H220))+1,99),"Open on MyMapcodes →"),""))</f>
        <v/>
      </c>
      <c r="J220" s="47">
        <f>IF(OR(R220="",AP220&lt;&gt;""),"",ROUND(AN220,6))</f>
        <v/>
      </c>
      <c r="K220" s="47">
        <f>IF(OR(R220="",AP220&lt;&gt;""),"",ROUND(AO220,6))</f>
        <v/>
      </c>
      <c r="L220" s="48">
        <f>IF(R220="","",IF(AP220&lt;&gt;"",AP220,IF(O220="NO CONNECTION","Excel couldn't reach the mapcode service. Click the REFRESH RESULTS box just above the table.",IF(E220="","The mapcode service didn't return a mapcode for this point.",IF(AM220,"Latitude and longitude seemed to be the wrong way round, so they've been swapped. Please check.",IF(AND(AN220=0,AO220=0),"0, 0 is in the sea off West Africa. Please check this is the location you meant.",IF(W220,"Longitude came first, so the order has been switched.",IF(Z220=6,"Converted from degrees, minutes and seconds.",IF(Z220=4,"Converted from degrees and decimal minutes.","")))))))))</f>
        <v/>
      </c>
      <c r="N220" s="49">
        <f>IF(J220="","",MapcodeAPI&amp;"codes/"&amp;SUBSTITUTE(J220&amp;"",MID(1/2,2,1),".")&amp;","&amp;SUBSTITUTE(K220&amp;"",MID(1/2,2,1),"."))&amp;LEFT($B$13,0)</f>
        <v/>
      </c>
      <c r="O220" s="49">
        <f>IF(N220="","",IFERROR(_xlfn.WEBSERVICE(N220),IF(MapcodeAPIBackup="","NO CONNECTION",IFERROR(_xlfn.WEBSERVICE(MapcodeAPIBackup&amp;MID(N220,LEN(MapcodeAPI)+1,999)),"NO CONNECTION"))))</f>
        <v/>
      </c>
      <c r="P220" t="inlineStr">
        <is>
          <t xml:space="preserve"> </t>
        </is>
      </c>
      <c r="R220" s="50">
        <f>IFERROR(IF(AND(TRIM(B220&amp;"")="",TRIM(C220&amp;"")=""),"",TRIM(IF(ISNUMBER(B220),SUBSTITUTE(B220&amp;"",MID(1/2,2,1),"."),B220&amp;"")&amp;IF(TRIM(C220&amp;"")="",""," | "&amp;IF(ISNUMBER(C220),SUBSTITUTE(C220&amp;"",MID(1/2,2,1),"."),C220&amp;"")))),"(error value)")</f>
        <v/>
      </c>
      <c r="S220" s="50">
        <f>IF(R220="","","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"&amp;IFERROR(IF(AND(LEN(R220)-LEN(SUBSTITUTE(R220,"/",""))=1,ISNUMBER(FIND(" ",TRIM(LEFT(R220,FIND("/",R220)-1))))),LEFT(R220,FIND("/",R220)-1),R220),R220)&amp;" ")," "," "),"﻿"," "),"​"," "),"⁠"," ")," "," ")," "," "),CHAR(9)," "),CHAR(10)," "),CHAR(13)," "),"−","-"),"–","-"),"—","-"),"LATITUDE"," "),"LONGITUDE"," "),"COORDINATES"," "),"COORDS"," "),"NORTH"," N "),"SOUTH"," S "),"EAST"," E "),"WEST"," W "),"DEGREES"," "),"DEG"," "),"GPS"," "),"LONG"," "),"LNG"," "),"LON"," "),"LAT"," ")," AND "," "),"&amp;"," ")&amp;" ")</f>
        <v/>
      </c>
      <c r="T220" s="50">
        <f>IF(S220="","",IF(LEN(S220)-LEN(SUBSTITUTE(S220,".",""))&gt;0,SUBSTITUTE(S220,","," "),IF(LEN(S220)-LEN(SUBSTITUTE(S220,",",""))=3,SUBSTITUTE(SUBSTITUTE(S220,",",";",2),",","."),IF(LEN(S220)-LEN(SUBSTITUTE(S220,",",""))=2,SUBSTITUTE(S220,",","."),SUBSTITUTE(S220,","," ")))))</f>
        <v/>
      </c>
      <c r="U220" s="50">
        <f>IF(ISNUMBER(FIND("S",T220)),-1,IF(ISNUMBER(FIND("N",T220)),1,0))</f>
        <v/>
      </c>
      <c r="V220" s="50">
        <f>IF(ISNUMBER(FIND("W",T220)),-1,IF(ISNUMBER(FIND("E",T220)),1,0))</f>
        <v/>
      </c>
      <c r="W220" s="50">
        <f>AND(MIN(IFERROR(FIND("N",T220),999),IFERROR(FIND("S",T220),999))&lt;999,MIN(IFERROR(FIND("E",T220),999),IFERROR(FIND("W",T220),999))&lt;999,MIN(IFERROR(FIND("E",T220),999),IFERROR(FIND("W",T220),999))&lt;MIN(IFERROR(FIND("N",T220),999),IFERROR(FIND("S",T220),999)))</f>
        <v/>
      </c>
      <c r="X220" s="50">
        <f>IF(T220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220,"°"," "),"º"," "),"˚"," "),"'"," "),CHAR(34)," "),"′"," "),"’"," "),"‘"," "),"″"," "),"”"," "),"“"," "),"("," "),")"," "),"["," "),"]"," "),"{"," "),"}"," "),";"," "),"|"," "),"/"," "),"\"," "),":"," "),"="," "),"*"," "),","," "),"N"," "),"S"," "),"E"," "),"W"," "),"_"," ")))</f>
        <v/>
      </c>
      <c r="Y220" s="50">
        <f>IF(X220="","",SUBSTITUTE(SUBSTITUTE(SUBSTITUTE(SUBSTITUTE(SUBSTITUTE(SUBSTITUTE(SUBSTITUTE(SUBSTITUTE(SUBSTITUTE(SUBSTITUTE(SUBSTITUTE(SUBSTITUTE(SUBSTITUTE(X220,"0",""),"1",""),"2",""),"3",""),"4",""),"5",""),"6",""),"7",""),"8",""),"9",""),".",""),"-","")," ",""))</f>
        <v/>
      </c>
      <c r="Z220" s="50">
        <f>IF(X220="",0,LEN(X220)-LEN(SUBSTITUTE(X220," ",""))+1)</f>
        <v/>
      </c>
      <c r="AA220" s="50">
        <f>IF(Z220&lt;1,"",IFERROR(VALUE(SUBSTITUTE(TRIM(MID(SUBSTITUTE(X220," ",REPT(" ",60)),1,60)),".",MID(1/2,2,1))),""))</f>
        <v/>
      </c>
      <c r="AB220" s="50">
        <f>IF(Z220&lt;2,"",IFERROR(VALUE(SUBSTITUTE(TRIM(MID(SUBSTITUTE(X220," ",REPT(" ",60)),61,60)),".",MID(1/2,2,1))),""))</f>
        <v/>
      </c>
      <c r="AC220" s="50">
        <f>IF(Z220&lt;3,"",IFERROR(VALUE(SUBSTITUTE(TRIM(MID(SUBSTITUTE(X220," ",REPT(" ",60)),121,60)),".",MID(1/2,2,1))),""))</f>
        <v/>
      </c>
      <c r="AD220" s="50">
        <f>IF(Z220&lt;4,"",IFERROR(VALUE(SUBSTITUTE(TRIM(MID(SUBSTITUTE(X220," ",REPT(" ",60)),181,60)),".",MID(1/2,2,1))),""))</f>
        <v/>
      </c>
      <c r="AE220" s="50">
        <f>IF(Z220&lt;5,"",IFERROR(VALUE(SUBSTITUTE(TRIM(MID(SUBSTITUTE(X220," ",REPT(" ",60)),241,60)),".",MID(1/2,2,1))),""))</f>
        <v/>
      </c>
      <c r="AF220" s="50">
        <f>IF(Z220&lt;6,"",IFERROR(VALUE(SUBSTITUTE(TRIM(MID(SUBSTITUTE(X220," ",REPT(" ",60)),301,60)),".",MID(1/2,2,1))),""))</f>
        <v/>
      </c>
      <c r="AG220" s="50">
        <f>IFERROR(IF(Z220=2,AA220,IF(Z220=4,IF(AA220&lt;0,-1,1)*(ABS(AA220)+AB220/60),IF(Z220=6,IF(AA220&lt;0,-1,1)*(ABS(AA220)+AB220/60+AC220/3600),""))),"")</f>
        <v/>
      </c>
      <c r="AH220" s="50">
        <f>IFERROR(IF(Z220=2,AB220,IF(Z220=4,IF(AC220&lt;0,-1,1)*(ABS(AC220)+AD220/60),IF(Z220=6,IF(AD220&lt;0,-1,1)*(ABS(AD220)+AE220/60+AF220/3600),""))),"")</f>
        <v/>
      </c>
      <c r="AI220" s="50">
        <f>IF(W220,AH220,AG220)</f>
        <v/>
      </c>
      <c r="AJ220" s="50">
        <f>IF(W220,AG220,AH220)</f>
        <v/>
      </c>
      <c r="AK220" s="50">
        <f>IFERROR(IF(U220=0,AI220,U220*ABS(AI220)),"")</f>
        <v/>
      </c>
      <c r="AL220" s="50">
        <f>IFERROR(IF(V220=0,AJ220,V220*ABS(AJ220)),"")</f>
        <v/>
      </c>
      <c r="AM220" s="50">
        <f>IFERROR(AND(U220=0,V220=0,ABS(AK220)&gt;90,ABS(AK220)&lt;=180,ABS(AL220)&lt;=90),FALSE)</f>
        <v/>
      </c>
      <c r="AN220" s="50">
        <f>IF(AM220,AL220,AK220)</f>
        <v/>
      </c>
      <c r="AO220" s="50">
        <f>IF(AM220,AK220,AL220)</f>
        <v/>
      </c>
      <c r="AP220" s="50">
        <f>IF(R220="","",IF(Y220&lt;&gt;"","Contains words or symbols that aren't part of a coordinate.",IF(NOT(OR(Z220=2,Z220=4,Z220=6)),"Couldn't find a latitude and a longitude ("&amp;Z220&amp;IF(Z220=1," number"," numbers")&amp;" found).",IF(COUNT(AA220:AF220)&lt;&gt;Z220,"Some of the numbers couldn't be read.",IF(OR(AND(Z220=4,OR(AB220&lt;0,AB220&gt;=60,AD220&lt;0,AD220&gt;=60)),AND(Z220=6,OR(AB220&lt;0,AB220&gt;=60,AC220&lt;0,AC220&gt;=60,AE220&lt;0,AE220&gt;=60,AF220&lt;0,AF220&gt;=60))),"Minutes and seconds must be between 0 and 60.",IF(OR(ABS(AN220)&gt;90,ABS(AO220)&gt;180),"Out of range: latitude must be between -90 and 90, and longitude between -180 and 180.",""))))))</f>
        <v/>
      </c>
    </row>
    <row r="221">
      <c r="B221" s="44" t="n"/>
      <c r="C221" s="44" t="n"/>
      <c r="D221" s="45">
        <f>IF(R221="","",IF(AP221&lt;&gt;"","NOT VALID GPS COORDINATES",IF(O221="NO CONNECTION","NO CONNECTION",IF(E221="","NOT FOUND",IF(OR(AM221,AND(AN221=0,AO221=0)),"CONVERTED – PLEASE CHECK","CONVERTED")))))</f>
        <v/>
      </c>
      <c r="E221" s="45">
        <f>IF(OR(O221="",O221="NO CONNECTION"),"",IFERROR(_xlfn.FILTERXML(O221,"//local/territory")&amp;" "&amp;_xlfn.FILTERXML(O221,"//local/mapcode"),IFERROR(_xlfn.FILTERXML(O221,"//international/mapcode"),"")))</f>
        <v/>
      </c>
      <c r="F221" s="46">
        <f>IF(E221="","",IFERROR(_xlfn.FILTERXML(O221,"//local/territory"),""))</f>
        <v/>
      </c>
      <c r="G221" s="46">
        <f>IF(E221="","",IFERROR(_xlfn.FILTERXML(O221,"//local/mapcode"),""))</f>
        <v/>
      </c>
      <c r="H221" s="46">
        <f>IF(E221="","",IFERROR(_xlfn.FILTERXML(O221,"//international/mapcode"),""))</f>
        <v/>
      </c>
      <c r="I221" s="46">
        <f>IF(E221="","",IFERROR(HYPERLINK("https://www.mymapcodes.com/go/?t="&amp;IF(G221&lt;&gt;"",F221,"AAA")&amp;"&amp;ma="&amp;LEFT(IF(G221&lt;&gt;"",G221,H221),FIND(".",IF(G221&lt;&gt;"",G221,H221))-1)&amp;"&amp;mb="&amp;MID(IF(G221&lt;&gt;"",G221,H221),FIND(".",IF(G221&lt;&gt;"",G221,H221))+1,99),"Open on MyMapcodes →"),""))</f>
        <v/>
      </c>
      <c r="J221" s="47">
        <f>IF(OR(R221="",AP221&lt;&gt;""),"",ROUND(AN221,6))</f>
        <v/>
      </c>
      <c r="K221" s="47">
        <f>IF(OR(R221="",AP221&lt;&gt;""),"",ROUND(AO221,6))</f>
        <v/>
      </c>
      <c r="L221" s="48">
        <f>IF(R221="","",IF(AP221&lt;&gt;"",AP221,IF(O221="NO CONNECTION","Excel couldn't reach the mapcode service. Click the REFRESH RESULTS box just above the table.",IF(E221="","The mapcode service didn't return a mapcode for this point.",IF(AM221,"Latitude and longitude seemed to be the wrong way round, so they've been swapped. Please check.",IF(AND(AN221=0,AO221=0),"0, 0 is in the sea off West Africa. Please check this is the location you meant.",IF(W221,"Longitude came first, so the order has been switched.",IF(Z221=6,"Converted from degrees, minutes and seconds.",IF(Z221=4,"Converted from degrees and decimal minutes.","")))))))))</f>
        <v/>
      </c>
      <c r="N221" s="49">
        <f>IF(J221="","",MapcodeAPI&amp;"codes/"&amp;SUBSTITUTE(J221&amp;"",MID(1/2,2,1),".")&amp;","&amp;SUBSTITUTE(K221&amp;"",MID(1/2,2,1),"."))&amp;LEFT($B$13,0)</f>
        <v/>
      </c>
      <c r="O221" s="49">
        <f>IF(N221="","",IFERROR(_xlfn.WEBSERVICE(N221),IF(MapcodeAPIBackup="","NO CONNECTION",IFERROR(_xlfn.WEBSERVICE(MapcodeAPIBackup&amp;MID(N221,LEN(MapcodeAPI)+1,999)),"NO CONNECTION"))))</f>
        <v/>
      </c>
      <c r="P221" t="inlineStr">
        <is>
          <t xml:space="preserve"> </t>
        </is>
      </c>
      <c r="R221" s="50">
        <f>IFERROR(IF(AND(TRIM(B221&amp;"")="",TRIM(C221&amp;"")=""),"",TRIM(IF(ISNUMBER(B221),SUBSTITUTE(B221&amp;"",MID(1/2,2,1),"."),B221&amp;"")&amp;IF(TRIM(C221&amp;"")="",""," | "&amp;IF(ISNUMBER(C221),SUBSTITUTE(C221&amp;"",MID(1/2,2,1),"."),C221&amp;"")))),"(error value)")</f>
        <v/>
      </c>
      <c r="S221" s="50">
        <f>IF(R221="","","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"&amp;IFERROR(IF(AND(LEN(R221)-LEN(SUBSTITUTE(R221,"/",""))=1,ISNUMBER(FIND(" ",TRIM(LEFT(R221,FIND("/",R221)-1))))),LEFT(R221,FIND("/",R221)-1),R221),R221)&amp;" ")," "," "),"﻿"," "),"​"," "),"⁠"," ")," "," ")," "," "),CHAR(9)," "),CHAR(10)," "),CHAR(13)," "),"−","-"),"–","-"),"—","-"),"LATITUDE"," "),"LONGITUDE"," "),"COORDINATES"," "),"COORDS"," "),"NORTH"," N "),"SOUTH"," S "),"EAST"," E "),"WEST"," W "),"DEGREES"," "),"DEG"," "),"GPS"," "),"LONG"," "),"LNG"," "),"LON"," "),"LAT"," ")," AND "," "),"&amp;"," ")&amp;" ")</f>
        <v/>
      </c>
      <c r="T221" s="50">
        <f>IF(S221="","",IF(LEN(S221)-LEN(SUBSTITUTE(S221,".",""))&gt;0,SUBSTITUTE(S221,","," "),IF(LEN(S221)-LEN(SUBSTITUTE(S221,",",""))=3,SUBSTITUTE(SUBSTITUTE(S221,",",";",2),",","."),IF(LEN(S221)-LEN(SUBSTITUTE(S221,",",""))=2,SUBSTITUTE(S221,",","."),SUBSTITUTE(S221,","," ")))))</f>
        <v/>
      </c>
      <c r="U221" s="50">
        <f>IF(ISNUMBER(FIND("S",T221)),-1,IF(ISNUMBER(FIND("N",T221)),1,0))</f>
        <v/>
      </c>
      <c r="V221" s="50">
        <f>IF(ISNUMBER(FIND("W",T221)),-1,IF(ISNUMBER(FIND("E",T221)),1,0))</f>
        <v/>
      </c>
      <c r="W221" s="50">
        <f>AND(MIN(IFERROR(FIND("N",T221),999),IFERROR(FIND("S",T221),999))&lt;999,MIN(IFERROR(FIND("E",T221),999),IFERROR(FIND("W",T221),999))&lt;999,MIN(IFERROR(FIND("E",T221),999),IFERROR(FIND("W",T221),999))&lt;MIN(IFERROR(FIND("N",T221),999),IFERROR(FIND("S",T221),999)))</f>
        <v/>
      </c>
      <c r="X221" s="50">
        <f>IF(T221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221,"°"," "),"º"," "),"˚"," "),"'"," "),CHAR(34)," "),"′"," "),"’"," "),"‘"," "),"″"," "),"”"," "),"“"," "),"("," "),")"," "),"["," "),"]"," "),"{"," "),"}"," "),";"," "),"|"," "),"/"," "),"\"," "),":"," "),"="," "),"*"," "),","," "),"N"," "),"S"," "),"E"," "),"W"," "),"_"," ")))</f>
        <v/>
      </c>
      <c r="Y221" s="50">
        <f>IF(X221="","",SUBSTITUTE(SUBSTITUTE(SUBSTITUTE(SUBSTITUTE(SUBSTITUTE(SUBSTITUTE(SUBSTITUTE(SUBSTITUTE(SUBSTITUTE(SUBSTITUTE(SUBSTITUTE(SUBSTITUTE(SUBSTITUTE(X221,"0",""),"1",""),"2",""),"3",""),"4",""),"5",""),"6",""),"7",""),"8",""),"9",""),".",""),"-","")," ",""))</f>
        <v/>
      </c>
      <c r="Z221" s="50">
        <f>IF(X221="",0,LEN(X221)-LEN(SUBSTITUTE(X221," ",""))+1)</f>
        <v/>
      </c>
      <c r="AA221" s="50">
        <f>IF(Z221&lt;1,"",IFERROR(VALUE(SUBSTITUTE(TRIM(MID(SUBSTITUTE(X221," ",REPT(" ",60)),1,60)),".",MID(1/2,2,1))),""))</f>
        <v/>
      </c>
      <c r="AB221" s="50">
        <f>IF(Z221&lt;2,"",IFERROR(VALUE(SUBSTITUTE(TRIM(MID(SUBSTITUTE(X221," ",REPT(" ",60)),61,60)),".",MID(1/2,2,1))),""))</f>
        <v/>
      </c>
      <c r="AC221" s="50">
        <f>IF(Z221&lt;3,"",IFERROR(VALUE(SUBSTITUTE(TRIM(MID(SUBSTITUTE(X221," ",REPT(" ",60)),121,60)),".",MID(1/2,2,1))),""))</f>
        <v/>
      </c>
      <c r="AD221" s="50">
        <f>IF(Z221&lt;4,"",IFERROR(VALUE(SUBSTITUTE(TRIM(MID(SUBSTITUTE(X221," ",REPT(" ",60)),181,60)),".",MID(1/2,2,1))),""))</f>
        <v/>
      </c>
      <c r="AE221" s="50">
        <f>IF(Z221&lt;5,"",IFERROR(VALUE(SUBSTITUTE(TRIM(MID(SUBSTITUTE(X221," ",REPT(" ",60)),241,60)),".",MID(1/2,2,1))),""))</f>
        <v/>
      </c>
      <c r="AF221" s="50">
        <f>IF(Z221&lt;6,"",IFERROR(VALUE(SUBSTITUTE(TRIM(MID(SUBSTITUTE(X221," ",REPT(" ",60)),301,60)),".",MID(1/2,2,1))),""))</f>
        <v/>
      </c>
      <c r="AG221" s="50">
        <f>IFERROR(IF(Z221=2,AA221,IF(Z221=4,IF(AA221&lt;0,-1,1)*(ABS(AA221)+AB221/60),IF(Z221=6,IF(AA221&lt;0,-1,1)*(ABS(AA221)+AB221/60+AC221/3600),""))),"")</f>
        <v/>
      </c>
      <c r="AH221" s="50">
        <f>IFERROR(IF(Z221=2,AB221,IF(Z221=4,IF(AC221&lt;0,-1,1)*(ABS(AC221)+AD221/60),IF(Z221=6,IF(AD221&lt;0,-1,1)*(ABS(AD221)+AE221/60+AF221/3600),""))),"")</f>
        <v/>
      </c>
      <c r="AI221" s="50">
        <f>IF(W221,AH221,AG221)</f>
        <v/>
      </c>
      <c r="AJ221" s="50">
        <f>IF(W221,AG221,AH221)</f>
        <v/>
      </c>
      <c r="AK221" s="50">
        <f>IFERROR(IF(U221=0,AI221,U221*ABS(AI221)),"")</f>
        <v/>
      </c>
      <c r="AL221" s="50">
        <f>IFERROR(IF(V221=0,AJ221,V221*ABS(AJ221)),"")</f>
        <v/>
      </c>
      <c r="AM221" s="50">
        <f>IFERROR(AND(U221=0,V221=0,ABS(AK221)&gt;90,ABS(AK221)&lt;=180,ABS(AL221)&lt;=90),FALSE)</f>
        <v/>
      </c>
      <c r="AN221" s="50">
        <f>IF(AM221,AL221,AK221)</f>
        <v/>
      </c>
      <c r="AO221" s="50">
        <f>IF(AM221,AK221,AL221)</f>
        <v/>
      </c>
      <c r="AP221" s="50">
        <f>IF(R221="","",IF(Y221&lt;&gt;"","Contains words or symbols that aren't part of a coordinate.",IF(NOT(OR(Z221=2,Z221=4,Z221=6)),"Couldn't find a latitude and a longitude ("&amp;Z221&amp;IF(Z221=1," number"," numbers")&amp;" found).",IF(COUNT(AA221:AF221)&lt;&gt;Z221,"Some of the numbers couldn't be read.",IF(OR(AND(Z221=4,OR(AB221&lt;0,AB221&gt;=60,AD221&lt;0,AD221&gt;=60)),AND(Z221=6,OR(AB221&lt;0,AB221&gt;=60,AC221&lt;0,AC221&gt;=60,AE221&lt;0,AE221&gt;=60,AF221&lt;0,AF221&gt;=60))),"Minutes and seconds must be between 0 and 60.",IF(OR(ABS(AN221)&gt;90,ABS(AO221)&gt;180),"Out of range: latitude must be between -90 and 90, and longitude between -180 and 180.",""))))))</f>
        <v/>
      </c>
    </row>
    <row r="222">
      <c r="B222" s="44" t="n"/>
      <c r="C222" s="44" t="n"/>
      <c r="D222" s="45">
        <f>IF(R222="","",IF(AP222&lt;&gt;"","NOT VALID GPS COORDINATES",IF(O222="NO CONNECTION","NO CONNECTION",IF(E222="","NOT FOUND",IF(OR(AM222,AND(AN222=0,AO222=0)),"CONVERTED – PLEASE CHECK","CONVERTED")))))</f>
        <v/>
      </c>
      <c r="E222" s="45">
        <f>IF(OR(O222="",O222="NO CONNECTION"),"",IFERROR(_xlfn.FILTERXML(O222,"//local/territory")&amp;" "&amp;_xlfn.FILTERXML(O222,"//local/mapcode"),IFERROR(_xlfn.FILTERXML(O222,"//international/mapcode"),"")))</f>
        <v/>
      </c>
      <c r="F222" s="46">
        <f>IF(E222="","",IFERROR(_xlfn.FILTERXML(O222,"//local/territory"),""))</f>
        <v/>
      </c>
      <c r="G222" s="46">
        <f>IF(E222="","",IFERROR(_xlfn.FILTERXML(O222,"//local/mapcode"),""))</f>
        <v/>
      </c>
      <c r="H222" s="46">
        <f>IF(E222="","",IFERROR(_xlfn.FILTERXML(O222,"//international/mapcode"),""))</f>
        <v/>
      </c>
      <c r="I222" s="46">
        <f>IF(E222="","",IFERROR(HYPERLINK("https://www.mymapcodes.com/go/?t="&amp;IF(G222&lt;&gt;"",F222,"AAA")&amp;"&amp;ma="&amp;LEFT(IF(G222&lt;&gt;"",G222,H222),FIND(".",IF(G222&lt;&gt;"",G222,H222))-1)&amp;"&amp;mb="&amp;MID(IF(G222&lt;&gt;"",G222,H222),FIND(".",IF(G222&lt;&gt;"",G222,H222))+1,99),"Open on MyMapcodes →"),""))</f>
        <v/>
      </c>
      <c r="J222" s="47">
        <f>IF(OR(R222="",AP222&lt;&gt;""),"",ROUND(AN222,6))</f>
        <v/>
      </c>
      <c r="K222" s="47">
        <f>IF(OR(R222="",AP222&lt;&gt;""),"",ROUND(AO222,6))</f>
        <v/>
      </c>
      <c r="L222" s="48">
        <f>IF(R222="","",IF(AP222&lt;&gt;"",AP222,IF(O222="NO CONNECTION","Excel couldn't reach the mapcode service. Click the REFRESH RESULTS box just above the table.",IF(E222="","The mapcode service didn't return a mapcode for this point.",IF(AM222,"Latitude and longitude seemed to be the wrong way round, so they've been swapped. Please check.",IF(AND(AN222=0,AO222=0),"0, 0 is in the sea off West Africa. Please check this is the location you meant.",IF(W222,"Longitude came first, so the order has been switched.",IF(Z222=6,"Converted from degrees, minutes and seconds.",IF(Z222=4,"Converted from degrees and decimal minutes.","")))))))))</f>
        <v/>
      </c>
      <c r="N222" s="49">
        <f>IF(J222="","",MapcodeAPI&amp;"codes/"&amp;SUBSTITUTE(J222&amp;"",MID(1/2,2,1),".")&amp;","&amp;SUBSTITUTE(K222&amp;"",MID(1/2,2,1),"."))&amp;LEFT($B$13,0)</f>
        <v/>
      </c>
      <c r="O222" s="49">
        <f>IF(N222="","",IFERROR(_xlfn.WEBSERVICE(N222),IF(MapcodeAPIBackup="","NO CONNECTION",IFERROR(_xlfn.WEBSERVICE(MapcodeAPIBackup&amp;MID(N222,LEN(MapcodeAPI)+1,999)),"NO CONNECTION"))))</f>
        <v/>
      </c>
      <c r="P222" t="inlineStr">
        <is>
          <t xml:space="preserve"> </t>
        </is>
      </c>
      <c r="R222" s="50">
        <f>IFERROR(IF(AND(TRIM(B222&amp;"")="",TRIM(C222&amp;"")=""),"",TRIM(IF(ISNUMBER(B222),SUBSTITUTE(B222&amp;"",MID(1/2,2,1),"."),B222&amp;"")&amp;IF(TRIM(C222&amp;"")="",""," | "&amp;IF(ISNUMBER(C222),SUBSTITUTE(C222&amp;"",MID(1/2,2,1),"."),C222&amp;"")))),"(error value)")</f>
        <v/>
      </c>
      <c r="S222" s="50">
        <f>IF(R222="","","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"&amp;IFERROR(IF(AND(LEN(R222)-LEN(SUBSTITUTE(R222,"/",""))=1,ISNUMBER(FIND(" ",TRIM(LEFT(R222,FIND("/",R222)-1))))),LEFT(R222,FIND("/",R222)-1),R222),R222)&amp;" ")," "," "),"﻿"," "),"​"," "),"⁠"," ")," "," ")," "," "),CHAR(9)," "),CHAR(10)," "),CHAR(13)," "),"−","-"),"–","-"),"—","-"),"LATITUDE"," "),"LONGITUDE"," "),"COORDINATES"," "),"COORDS"," "),"NORTH"," N "),"SOUTH"," S "),"EAST"," E "),"WEST"," W "),"DEGREES"," "),"DEG"," "),"GPS"," "),"LONG"," "),"LNG"," "),"LON"," "),"LAT"," ")," AND "," "),"&amp;"," ")&amp;" ")</f>
        <v/>
      </c>
      <c r="T222" s="50">
        <f>IF(S222="","",IF(LEN(S222)-LEN(SUBSTITUTE(S222,".",""))&gt;0,SUBSTITUTE(S222,","," "),IF(LEN(S222)-LEN(SUBSTITUTE(S222,",",""))=3,SUBSTITUTE(SUBSTITUTE(S222,",",";",2),",","."),IF(LEN(S222)-LEN(SUBSTITUTE(S222,",",""))=2,SUBSTITUTE(S222,",","."),SUBSTITUTE(S222,","," ")))))</f>
        <v/>
      </c>
      <c r="U222" s="50">
        <f>IF(ISNUMBER(FIND("S",T222)),-1,IF(ISNUMBER(FIND("N",T222)),1,0))</f>
        <v/>
      </c>
      <c r="V222" s="50">
        <f>IF(ISNUMBER(FIND("W",T222)),-1,IF(ISNUMBER(FIND("E",T222)),1,0))</f>
        <v/>
      </c>
      <c r="W222" s="50">
        <f>AND(MIN(IFERROR(FIND("N",T222),999),IFERROR(FIND("S",T222),999))&lt;999,MIN(IFERROR(FIND("E",T222),999),IFERROR(FIND("W",T222),999))&lt;999,MIN(IFERROR(FIND("E",T222),999),IFERROR(FIND("W",T222),999))&lt;MIN(IFERROR(FIND("N",T222),999),IFERROR(FIND("S",T222),999)))</f>
        <v/>
      </c>
      <c r="X222" s="50">
        <f>IF(T222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222,"°"," "),"º"," "),"˚"," "),"'"," "),CHAR(34)," "),"′"," "),"’"," "),"‘"," "),"″"," "),"”"," "),"“"," "),"("," "),")"," "),"["," "),"]"," "),"{"," "),"}"," "),";"," "),"|"," "),"/"," "),"\"," "),":"," "),"="," "),"*"," "),","," "),"N"," "),"S"," "),"E"," "),"W"," "),"_"," ")))</f>
        <v/>
      </c>
      <c r="Y222" s="50">
        <f>IF(X222="","",SUBSTITUTE(SUBSTITUTE(SUBSTITUTE(SUBSTITUTE(SUBSTITUTE(SUBSTITUTE(SUBSTITUTE(SUBSTITUTE(SUBSTITUTE(SUBSTITUTE(SUBSTITUTE(SUBSTITUTE(SUBSTITUTE(X222,"0",""),"1",""),"2",""),"3",""),"4",""),"5",""),"6",""),"7",""),"8",""),"9",""),".",""),"-","")," ",""))</f>
        <v/>
      </c>
      <c r="Z222" s="50">
        <f>IF(X222="",0,LEN(X222)-LEN(SUBSTITUTE(X222," ",""))+1)</f>
        <v/>
      </c>
      <c r="AA222" s="50">
        <f>IF(Z222&lt;1,"",IFERROR(VALUE(SUBSTITUTE(TRIM(MID(SUBSTITUTE(X222," ",REPT(" ",60)),1,60)),".",MID(1/2,2,1))),""))</f>
        <v/>
      </c>
      <c r="AB222" s="50">
        <f>IF(Z222&lt;2,"",IFERROR(VALUE(SUBSTITUTE(TRIM(MID(SUBSTITUTE(X222," ",REPT(" ",60)),61,60)),".",MID(1/2,2,1))),""))</f>
        <v/>
      </c>
      <c r="AC222" s="50">
        <f>IF(Z222&lt;3,"",IFERROR(VALUE(SUBSTITUTE(TRIM(MID(SUBSTITUTE(X222," ",REPT(" ",60)),121,60)),".",MID(1/2,2,1))),""))</f>
        <v/>
      </c>
      <c r="AD222" s="50">
        <f>IF(Z222&lt;4,"",IFERROR(VALUE(SUBSTITUTE(TRIM(MID(SUBSTITUTE(X222," ",REPT(" ",60)),181,60)),".",MID(1/2,2,1))),""))</f>
        <v/>
      </c>
      <c r="AE222" s="50">
        <f>IF(Z222&lt;5,"",IFERROR(VALUE(SUBSTITUTE(TRIM(MID(SUBSTITUTE(X222," ",REPT(" ",60)),241,60)),".",MID(1/2,2,1))),""))</f>
        <v/>
      </c>
      <c r="AF222" s="50">
        <f>IF(Z222&lt;6,"",IFERROR(VALUE(SUBSTITUTE(TRIM(MID(SUBSTITUTE(X222," ",REPT(" ",60)),301,60)),".",MID(1/2,2,1))),""))</f>
        <v/>
      </c>
      <c r="AG222" s="50">
        <f>IFERROR(IF(Z222=2,AA222,IF(Z222=4,IF(AA222&lt;0,-1,1)*(ABS(AA222)+AB222/60),IF(Z222=6,IF(AA222&lt;0,-1,1)*(ABS(AA222)+AB222/60+AC222/3600),""))),"")</f>
        <v/>
      </c>
      <c r="AH222" s="50">
        <f>IFERROR(IF(Z222=2,AB222,IF(Z222=4,IF(AC222&lt;0,-1,1)*(ABS(AC222)+AD222/60),IF(Z222=6,IF(AD222&lt;0,-1,1)*(ABS(AD222)+AE222/60+AF222/3600),""))),"")</f>
        <v/>
      </c>
      <c r="AI222" s="50">
        <f>IF(W222,AH222,AG222)</f>
        <v/>
      </c>
      <c r="AJ222" s="50">
        <f>IF(W222,AG222,AH222)</f>
        <v/>
      </c>
      <c r="AK222" s="50">
        <f>IFERROR(IF(U222=0,AI222,U222*ABS(AI222)),"")</f>
        <v/>
      </c>
      <c r="AL222" s="50">
        <f>IFERROR(IF(V222=0,AJ222,V222*ABS(AJ222)),"")</f>
        <v/>
      </c>
      <c r="AM222" s="50">
        <f>IFERROR(AND(U222=0,V222=0,ABS(AK222)&gt;90,ABS(AK222)&lt;=180,ABS(AL222)&lt;=90),FALSE)</f>
        <v/>
      </c>
      <c r="AN222" s="50">
        <f>IF(AM222,AL222,AK222)</f>
        <v/>
      </c>
      <c r="AO222" s="50">
        <f>IF(AM222,AK222,AL222)</f>
        <v/>
      </c>
      <c r="AP222" s="50">
        <f>IF(R222="","",IF(Y222&lt;&gt;"","Contains words or symbols that aren't part of a coordinate.",IF(NOT(OR(Z222=2,Z222=4,Z222=6)),"Couldn't find a latitude and a longitude ("&amp;Z222&amp;IF(Z222=1," number"," numbers")&amp;" found).",IF(COUNT(AA222:AF222)&lt;&gt;Z222,"Some of the numbers couldn't be read.",IF(OR(AND(Z222=4,OR(AB222&lt;0,AB222&gt;=60,AD222&lt;0,AD222&gt;=60)),AND(Z222=6,OR(AB222&lt;0,AB222&gt;=60,AC222&lt;0,AC222&gt;=60,AE222&lt;0,AE222&gt;=60,AF222&lt;0,AF222&gt;=60))),"Minutes and seconds must be between 0 and 60.",IF(OR(ABS(AN222)&gt;90,ABS(AO222)&gt;180),"Out of range: latitude must be between -90 and 90, and longitude between -180 and 180.",""))))))</f>
        <v/>
      </c>
    </row>
    <row r="223">
      <c r="B223" s="44" t="n"/>
      <c r="C223" s="44" t="n"/>
      <c r="D223" s="45">
        <f>IF(R223="","",IF(AP223&lt;&gt;"","NOT VALID GPS COORDINATES",IF(O223="NO CONNECTION","NO CONNECTION",IF(E223="","NOT FOUND",IF(OR(AM223,AND(AN223=0,AO223=0)),"CONVERTED – PLEASE CHECK","CONVERTED")))))</f>
        <v/>
      </c>
      <c r="E223" s="45">
        <f>IF(OR(O223="",O223="NO CONNECTION"),"",IFERROR(_xlfn.FILTERXML(O223,"//local/territory")&amp;" "&amp;_xlfn.FILTERXML(O223,"//local/mapcode"),IFERROR(_xlfn.FILTERXML(O223,"//international/mapcode"),"")))</f>
        <v/>
      </c>
      <c r="F223" s="46">
        <f>IF(E223="","",IFERROR(_xlfn.FILTERXML(O223,"//local/territory"),""))</f>
        <v/>
      </c>
      <c r="G223" s="46">
        <f>IF(E223="","",IFERROR(_xlfn.FILTERXML(O223,"//local/mapcode"),""))</f>
        <v/>
      </c>
      <c r="H223" s="46">
        <f>IF(E223="","",IFERROR(_xlfn.FILTERXML(O223,"//international/mapcode"),""))</f>
        <v/>
      </c>
      <c r="I223" s="46">
        <f>IF(E223="","",IFERROR(HYPERLINK("https://www.mymapcodes.com/go/?t="&amp;IF(G223&lt;&gt;"",F223,"AAA")&amp;"&amp;ma="&amp;LEFT(IF(G223&lt;&gt;"",G223,H223),FIND(".",IF(G223&lt;&gt;"",G223,H223))-1)&amp;"&amp;mb="&amp;MID(IF(G223&lt;&gt;"",G223,H223),FIND(".",IF(G223&lt;&gt;"",G223,H223))+1,99),"Open on MyMapcodes →"),""))</f>
        <v/>
      </c>
      <c r="J223" s="47">
        <f>IF(OR(R223="",AP223&lt;&gt;""),"",ROUND(AN223,6))</f>
        <v/>
      </c>
      <c r="K223" s="47">
        <f>IF(OR(R223="",AP223&lt;&gt;""),"",ROUND(AO223,6))</f>
        <v/>
      </c>
      <c r="L223" s="48">
        <f>IF(R223="","",IF(AP223&lt;&gt;"",AP223,IF(O223="NO CONNECTION","Excel couldn't reach the mapcode service. Click the REFRESH RESULTS box just above the table.",IF(E223="","The mapcode service didn't return a mapcode for this point.",IF(AM223,"Latitude and longitude seemed to be the wrong way round, so they've been swapped. Please check.",IF(AND(AN223=0,AO223=0),"0, 0 is in the sea off West Africa. Please check this is the location you meant.",IF(W223,"Longitude came first, so the order has been switched.",IF(Z223=6,"Converted from degrees, minutes and seconds.",IF(Z223=4,"Converted from degrees and decimal minutes.","")))))))))</f>
        <v/>
      </c>
      <c r="N223" s="49">
        <f>IF(J223="","",MapcodeAPI&amp;"codes/"&amp;SUBSTITUTE(J223&amp;"",MID(1/2,2,1),".")&amp;","&amp;SUBSTITUTE(K223&amp;"",MID(1/2,2,1),"."))&amp;LEFT($B$13,0)</f>
        <v/>
      </c>
      <c r="O223" s="49">
        <f>IF(N223="","",IFERROR(_xlfn.WEBSERVICE(N223),IF(MapcodeAPIBackup="","NO CONNECTION",IFERROR(_xlfn.WEBSERVICE(MapcodeAPIBackup&amp;MID(N223,LEN(MapcodeAPI)+1,999)),"NO CONNECTION"))))</f>
        <v/>
      </c>
      <c r="P223" t="inlineStr">
        <is>
          <t xml:space="preserve"> </t>
        </is>
      </c>
      <c r="R223" s="50">
        <f>IFERROR(IF(AND(TRIM(B223&amp;"")="",TRIM(C223&amp;"")=""),"",TRIM(IF(ISNUMBER(B223),SUBSTITUTE(B223&amp;"",MID(1/2,2,1),"."),B223&amp;"")&amp;IF(TRIM(C223&amp;"")="",""," | "&amp;IF(ISNUMBER(C223),SUBSTITUTE(C223&amp;"",MID(1/2,2,1),"."),C223&amp;"")))),"(error value)")</f>
        <v/>
      </c>
      <c r="S223" s="50">
        <f>IF(R223="","","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"&amp;IFERROR(IF(AND(LEN(R223)-LEN(SUBSTITUTE(R223,"/",""))=1,ISNUMBER(FIND(" ",TRIM(LEFT(R223,FIND("/",R223)-1))))),LEFT(R223,FIND("/",R223)-1),R223),R223)&amp;" ")," "," "),"﻿"," "),"​"," "),"⁠"," ")," "," ")," "," "),CHAR(9)," "),CHAR(10)," "),CHAR(13)," "),"−","-"),"–","-"),"—","-"),"LATITUDE"," "),"LONGITUDE"," "),"COORDINATES"," "),"COORDS"," "),"NORTH"," N "),"SOUTH"," S "),"EAST"," E "),"WEST"," W "),"DEGREES"," "),"DEG"," "),"GPS"," "),"LONG"," "),"LNG"," "),"LON"," "),"LAT"," ")," AND "," "),"&amp;"," ")&amp;" ")</f>
        <v/>
      </c>
      <c r="T223" s="50">
        <f>IF(S223="","",IF(LEN(S223)-LEN(SUBSTITUTE(S223,".",""))&gt;0,SUBSTITUTE(S223,","," "),IF(LEN(S223)-LEN(SUBSTITUTE(S223,",",""))=3,SUBSTITUTE(SUBSTITUTE(S223,",",";",2),",","."),IF(LEN(S223)-LEN(SUBSTITUTE(S223,",",""))=2,SUBSTITUTE(S223,",","."),SUBSTITUTE(S223,","," ")))))</f>
        <v/>
      </c>
      <c r="U223" s="50">
        <f>IF(ISNUMBER(FIND("S",T223)),-1,IF(ISNUMBER(FIND("N",T223)),1,0))</f>
        <v/>
      </c>
      <c r="V223" s="50">
        <f>IF(ISNUMBER(FIND("W",T223)),-1,IF(ISNUMBER(FIND("E",T223)),1,0))</f>
        <v/>
      </c>
      <c r="W223" s="50">
        <f>AND(MIN(IFERROR(FIND("N",T223),999),IFERROR(FIND("S",T223),999))&lt;999,MIN(IFERROR(FIND("E",T223),999),IFERROR(FIND("W",T223),999))&lt;999,MIN(IFERROR(FIND("E",T223),999),IFERROR(FIND("W",T223),999))&lt;MIN(IFERROR(FIND("N",T223),999),IFERROR(FIND("S",T223),999)))</f>
        <v/>
      </c>
      <c r="X223" s="50">
        <f>IF(T223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223,"°"," "),"º"," "),"˚"," "),"'"," "),CHAR(34)," "),"′"," "),"’"," "),"‘"," "),"″"," "),"”"," "),"“"," "),"("," "),")"," "),"["," "),"]"," "),"{"," "),"}"," "),";"," "),"|"," "),"/"," "),"\"," "),":"," "),"="," "),"*"," "),","," "),"N"," "),"S"," "),"E"," "),"W"," "),"_"," ")))</f>
        <v/>
      </c>
      <c r="Y223" s="50">
        <f>IF(X223="","",SUBSTITUTE(SUBSTITUTE(SUBSTITUTE(SUBSTITUTE(SUBSTITUTE(SUBSTITUTE(SUBSTITUTE(SUBSTITUTE(SUBSTITUTE(SUBSTITUTE(SUBSTITUTE(SUBSTITUTE(SUBSTITUTE(X223,"0",""),"1",""),"2",""),"3",""),"4",""),"5",""),"6",""),"7",""),"8",""),"9",""),".",""),"-","")," ",""))</f>
        <v/>
      </c>
      <c r="Z223" s="50">
        <f>IF(X223="",0,LEN(X223)-LEN(SUBSTITUTE(X223," ",""))+1)</f>
        <v/>
      </c>
      <c r="AA223" s="50">
        <f>IF(Z223&lt;1,"",IFERROR(VALUE(SUBSTITUTE(TRIM(MID(SUBSTITUTE(X223," ",REPT(" ",60)),1,60)),".",MID(1/2,2,1))),""))</f>
        <v/>
      </c>
      <c r="AB223" s="50">
        <f>IF(Z223&lt;2,"",IFERROR(VALUE(SUBSTITUTE(TRIM(MID(SUBSTITUTE(X223," ",REPT(" ",60)),61,60)),".",MID(1/2,2,1))),""))</f>
        <v/>
      </c>
      <c r="AC223" s="50">
        <f>IF(Z223&lt;3,"",IFERROR(VALUE(SUBSTITUTE(TRIM(MID(SUBSTITUTE(X223," ",REPT(" ",60)),121,60)),".",MID(1/2,2,1))),""))</f>
        <v/>
      </c>
      <c r="AD223" s="50">
        <f>IF(Z223&lt;4,"",IFERROR(VALUE(SUBSTITUTE(TRIM(MID(SUBSTITUTE(X223," ",REPT(" ",60)),181,60)),".",MID(1/2,2,1))),""))</f>
        <v/>
      </c>
      <c r="AE223" s="50">
        <f>IF(Z223&lt;5,"",IFERROR(VALUE(SUBSTITUTE(TRIM(MID(SUBSTITUTE(X223," ",REPT(" ",60)),241,60)),".",MID(1/2,2,1))),""))</f>
        <v/>
      </c>
      <c r="AF223" s="50">
        <f>IF(Z223&lt;6,"",IFERROR(VALUE(SUBSTITUTE(TRIM(MID(SUBSTITUTE(X223," ",REPT(" ",60)),301,60)),".",MID(1/2,2,1))),""))</f>
        <v/>
      </c>
      <c r="AG223" s="50">
        <f>IFERROR(IF(Z223=2,AA223,IF(Z223=4,IF(AA223&lt;0,-1,1)*(ABS(AA223)+AB223/60),IF(Z223=6,IF(AA223&lt;0,-1,1)*(ABS(AA223)+AB223/60+AC223/3600),""))),"")</f>
        <v/>
      </c>
      <c r="AH223" s="50">
        <f>IFERROR(IF(Z223=2,AB223,IF(Z223=4,IF(AC223&lt;0,-1,1)*(ABS(AC223)+AD223/60),IF(Z223=6,IF(AD223&lt;0,-1,1)*(ABS(AD223)+AE223/60+AF223/3600),""))),"")</f>
        <v/>
      </c>
      <c r="AI223" s="50">
        <f>IF(W223,AH223,AG223)</f>
        <v/>
      </c>
      <c r="AJ223" s="50">
        <f>IF(W223,AG223,AH223)</f>
        <v/>
      </c>
      <c r="AK223" s="50">
        <f>IFERROR(IF(U223=0,AI223,U223*ABS(AI223)),"")</f>
        <v/>
      </c>
      <c r="AL223" s="50">
        <f>IFERROR(IF(V223=0,AJ223,V223*ABS(AJ223)),"")</f>
        <v/>
      </c>
      <c r="AM223" s="50">
        <f>IFERROR(AND(U223=0,V223=0,ABS(AK223)&gt;90,ABS(AK223)&lt;=180,ABS(AL223)&lt;=90),FALSE)</f>
        <v/>
      </c>
      <c r="AN223" s="50">
        <f>IF(AM223,AL223,AK223)</f>
        <v/>
      </c>
      <c r="AO223" s="50">
        <f>IF(AM223,AK223,AL223)</f>
        <v/>
      </c>
      <c r="AP223" s="50">
        <f>IF(R223="","",IF(Y223&lt;&gt;"","Contains words or symbols that aren't part of a coordinate.",IF(NOT(OR(Z223=2,Z223=4,Z223=6)),"Couldn't find a latitude and a longitude ("&amp;Z223&amp;IF(Z223=1," number"," numbers")&amp;" found).",IF(COUNT(AA223:AF223)&lt;&gt;Z223,"Some of the numbers couldn't be read.",IF(OR(AND(Z223=4,OR(AB223&lt;0,AB223&gt;=60,AD223&lt;0,AD223&gt;=60)),AND(Z223=6,OR(AB223&lt;0,AB223&gt;=60,AC223&lt;0,AC223&gt;=60,AE223&lt;0,AE223&gt;=60,AF223&lt;0,AF223&gt;=60))),"Minutes and seconds must be between 0 and 60.",IF(OR(ABS(AN223)&gt;90,ABS(AO223)&gt;180),"Out of range: latitude must be between -90 and 90, and longitude between -180 and 180.",""))))))</f>
        <v/>
      </c>
    </row>
    <row r="224">
      <c r="B224" s="44" t="n"/>
      <c r="C224" s="44" t="n"/>
      <c r="D224" s="45">
        <f>IF(R224="","",IF(AP224&lt;&gt;"","NOT VALID GPS COORDINATES",IF(O224="NO CONNECTION","NO CONNECTION",IF(E224="","NOT FOUND",IF(OR(AM224,AND(AN224=0,AO224=0)),"CONVERTED – PLEASE CHECK","CONVERTED")))))</f>
        <v/>
      </c>
      <c r="E224" s="45">
        <f>IF(OR(O224="",O224="NO CONNECTION"),"",IFERROR(_xlfn.FILTERXML(O224,"//local/territory")&amp;" "&amp;_xlfn.FILTERXML(O224,"//local/mapcode"),IFERROR(_xlfn.FILTERXML(O224,"//international/mapcode"),"")))</f>
        <v/>
      </c>
      <c r="F224" s="46">
        <f>IF(E224="","",IFERROR(_xlfn.FILTERXML(O224,"//local/territory"),""))</f>
        <v/>
      </c>
      <c r="G224" s="46">
        <f>IF(E224="","",IFERROR(_xlfn.FILTERXML(O224,"//local/mapcode"),""))</f>
        <v/>
      </c>
      <c r="H224" s="46">
        <f>IF(E224="","",IFERROR(_xlfn.FILTERXML(O224,"//international/mapcode"),""))</f>
        <v/>
      </c>
      <c r="I224" s="46">
        <f>IF(E224="","",IFERROR(HYPERLINK("https://www.mymapcodes.com/go/?t="&amp;IF(G224&lt;&gt;"",F224,"AAA")&amp;"&amp;ma="&amp;LEFT(IF(G224&lt;&gt;"",G224,H224),FIND(".",IF(G224&lt;&gt;"",G224,H224))-1)&amp;"&amp;mb="&amp;MID(IF(G224&lt;&gt;"",G224,H224),FIND(".",IF(G224&lt;&gt;"",G224,H224))+1,99),"Open on MyMapcodes →"),""))</f>
        <v/>
      </c>
      <c r="J224" s="47">
        <f>IF(OR(R224="",AP224&lt;&gt;""),"",ROUND(AN224,6))</f>
        <v/>
      </c>
      <c r="K224" s="47">
        <f>IF(OR(R224="",AP224&lt;&gt;""),"",ROUND(AO224,6))</f>
        <v/>
      </c>
      <c r="L224" s="48">
        <f>IF(R224="","",IF(AP224&lt;&gt;"",AP224,IF(O224="NO CONNECTION","Excel couldn't reach the mapcode service. Click the REFRESH RESULTS box just above the table.",IF(E224="","The mapcode service didn't return a mapcode for this point.",IF(AM224,"Latitude and longitude seemed to be the wrong way round, so they've been swapped. Please check.",IF(AND(AN224=0,AO224=0),"0, 0 is in the sea off West Africa. Please check this is the location you meant.",IF(W224,"Longitude came first, so the order has been switched.",IF(Z224=6,"Converted from degrees, minutes and seconds.",IF(Z224=4,"Converted from degrees and decimal minutes.","")))))))))</f>
        <v/>
      </c>
      <c r="N224" s="49">
        <f>IF(J224="","",MapcodeAPI&amp;"codes/"&amp;SUBSTITUTE(J224&amp;"",MID(1/2,2,1),".")&amp;","&amp;SUBSTITUTE(K224&amp;"",MID(1/2,2,1),"."))&amp;LEFT($B$13,0)</f>
        <v/>
      </c>
      <c r="O224" s="49">
        <f>IF(N224="","",IFERROR(_xlfn.WEBSERVICE(N224),IF(MapcodeAPIBackup="","NO CONNECTION",IFERROR(_xlfn.WEBSERVICE(MapcodeAPIBackup&amp;MID(N224,LEN(MapcodeAPI)+1,999)),"NO CONNECTION"))))</f>
        <v/>
      </c>
      <c r="P224" t="inlineStr">
        <is>
          <t xml:space="preserve"> </t>
        </is>
      </c>
      <c r="R224" s="50">
        <f>IFERROR(IF(AND(TRIM(B224&amp;"")="",TRIM(C224&amp;"")=""),"",TRIM(IF(ISNUMBER(B224),SUBSTITUTE(B224&amp;"",MID(1/2,2,1),"."),B224&amp;"")&amp;IF(TRIM(C224&amp;"")="",""," | "&amp;IF(ISNUMBER(C224),SUBSTITUTE(C224&amp;"",MID(1/2,2,1),"."),C224&amp;"")))),"(error value)")</f>
        <v/>
      </c>
      <c r="S224" s="50">
        <f>IF(R224="","","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"&amp;IFERROR(IF(AND(LEN(R224)-LEN(SUBSTITUTE(R224,"/",""))=1,ISNUMBER(FIND(" ",TRIM(LEFT(R224,FIND("/",R224)-1))))),LEFT(R224,FIND("/",R224)-1),R224),R224)&amp;" ")," "," "),"﻿"," "),"​"," "),"⁠"," ")," "," ")," "," "),CHAR(9)," "),CHAR(10)," "),CHAR(13)," "),"−","-"),"–","-"),"—","-"),"LATITUDE"," "),"LONGITUDE"," "),"COORDINATES"," "),"COORDS"," "),"NORTH"," N "),"SOUTH"," S "),"EAST"," E "),"WEST"," W "),"DEGREES"," "),"DEG"," "),"GPS"," "),"LONG"," "),"LNG"," "),"LON"," "),"LAT"," ")," AND "," "),"&amp;"," ")&amp;" ")</f>
        <v/>
      </c>
      <c r="T224" s="50">
        <f>IF(S224="","",IF(LEN(S224)-LEN(SUBSTITUTE(S224,".",""))&gt;0,SUBSTITUTE(S224,","," "),IF(LEN(S224)-LEN(SUBSTITUTE(S224,",",""))=3,SUBSTITUTE(SUBSTITUTE(S224,",",";",2),",","."),IF(LEN(S224)-LEN(SUBSTITUTE(S224,",",""))=2,SUBSTITUTE(S224,",","."),SUBSTITUTE(S224,","," ")))))</f>
        <v/>
      </c>
      <c r="U224" s="50">
        <f>IF(ISNUMBER(FIND("S",T224)),-1,IF(ISNUMBER(FIND("N",T224)),1,0))</f>
        <v/>
      </c>
      <c r="V224" s="50">
        <f>IF(ISNUMBER(FIND("W",T224)),-1,IF(ISNUMBER(FIND("E",T224)),1,0))</f>
        <v/>
      </c>
      <c r="W224" s="50">
        <f>AND(MIN(IFERROR(FIND("N",T224),999),IFERROR(FIND("S",T224),999))&lt;999,MIN(IFERROR(FIND("E",T224),999),IFERROR(FIND("W",T224),999))&lt;999,MIN(IFERROR(FIND("E",T224),999),IFERROR(FIND("W",T224),999))&lt;MIN(IFERROR(FIND("N",T224),999),IFERROR(FIND("S",T224),999)))</f>
        <v/>
      </c>
      <c r="X224" s="50">
        <f>IF(T224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224,"°"," "),"º"," "),"˚"," "),"'"," "),CHAR(34)," "),"′"," "),"’"," "),"‘"," "),"″"," "),"”"," "),"“"," "),"("," "),")"," "),"["," "),"]"," "),"{"," "),"}"," "),";"," "),"|"," "),"/"," "),"\"," "),":"," "),"="," "),"*"," "),","," "),"N"," "),"S"," "),"E"," "),"W"," "),"_"," ")))</f>
        <v/>
      </c>
      <c r="Y224" s="50">
        <f>IF(X224="","",SUBSTITUTE(SUBSTITUTE(SUBSTITUTE(SUBSTITUTE(SUBSTITUTE(SUBSTITUTE(SUBSTITUTE(SUBSTITUTE(SUBSTITUTE(SUBSTITUTE(SUBSTITUTE(SUBSTITUTE(SUBSTITUTE(X224,"0",""),"1",""),"2",""),"3",""),"4",""),"5",""),"6",""),"7",""),"8",""),"9",""),".",""),"-","")," ",""))</f>
        <v/>
      </c>
      <c r="Z224" s="50">
        <f>IF(X224="",0,LEN(X224)-LEN(SUBSTITUTE(X224," ",""))+1)</f>
        <v/>
      </c>
      <c r="AA224" s="50">
        <f>IF(Z224&lt;1,"",IFERROR(VALUE(SUBSTITUTE(TRIM(MID(SUBSTITUTE(X224," ",REPT(" ",60)),1,60)),".",MID(1/2,2,1))),""))</f>
        <v/>
      </c>
      <c r="AB224" s="50">
        <f>IF(Z224&lt;2,"",IFERROR(VALUE(SUBSTITUTE(TRIM(MID(SUBSTITUTE(X224," ",REPT(" ",60)),61,60)),".",MID(1/2,2,1))),""))</f>
        <v/>
      </c>
      <c r="AC224" s="50">
        <f>IF(Z224&lt;3,"",IFERROR(VALUE(SUBSTITUTE(TRIM(MID(SUBSTITUTE(X224," ",REPT(" ",60)),121,60)),".",MID(1/2,2,1))),""))</f>
        <v/>
      </c>
      <c r="AD224" s="50">
        <f>IF(Z224&lt;4,"",IFERROR(VALUE(SUBSTITUTE(TRIM(MID(SUBSTITUTE(X224," ",REPT(" ",60)),181,60)),".",MID(1/2,2,1))),""))</f>
        <v/>
      </c>
      <c r="AE224" s="50">
        <f>IF(Z224&lt;5,"",IFERROR(VALUE(SUBSTITUTE(TRIM(MID(SUBSTITUTE(X224," ",REPT(" ",60)),241,60)),".",MID(1/2,2,1))),""))</f>
        <v/>
      </c>
      <c r="AF224" s="50">
        <f>IF(Z224&lt;6,"",IFERROR(VALUE(SUBSTITUTE(TRIM(MID(SUBSTITUTE(X224," ",REPT(" ",60)),301,60)),".",MID(1/2,2,1))),""))</f>
        <v/>
      </c>
      <c r="AG224" s="50">
        <f>IFERROR(IF(Z224=2,AA224,IF(Z224=4,IF(AA224&lt;0,-1,1)*(ABS(AA224)+AB224/60),IF(Z224=6,IF(AA224&lt;0,-1,1)*(ABS(AA224)+AB224/60+AC224/3600),""))),"")</f>
        <v/>
      </c>
      <c r="AH224" s="50">
        <f>IFERROR(IF(Z224=2,AB224,IF(Z224=4,IF(AC224&lt;0,-1,1)*(ABS(AC224)+AD224/60),IF(Z224=6,IF(AD224&lt;0,-1,1)*(ABS(AD224)+AE224/60+AF224/3600),""))),"")</f>
        <v/>
      </c>
      <c r="AI224" s="50">
        <f>IF(W224,AH224,AG224)</f>
        <v/>
      </c>
      <c r="AJ224" s="50">
        <f>IF(W224,AG224,AH224)</f>
        <v/>
      </c>
      <c r="AK224" s="50">
        <f>IFERROR(IF(U224=0,AI224,U224*ABS(AI224)),"")</f>
        <v/>
      </c>
      <c r="AL224" s="50">
        <f>IFERROR(IF(V224=0,AJ224,V224*ABS(AJ224)),"")</f>
        <v/>
      </c>
      <c r="AM224" s="50">
        <f>IFERROR(AND(U224=0,V224=0,ABS(AK224)&gt;90,ABS(AK224)&lt;=180,ABS(AL224)&lt;=90),FALSE)</f>
        <v/>
      </c>
      <c r="AN224" s="50">
        <f>IF(AM224,AL224,AK224)</f>
        <v/>
      </c>
      <c r="AO224" s="50">
        <f>IF(AM224,AK224,AL224)</f>
        <v/>
      </c>
      <c r="AP224" s="50">
        <f>IF(R224="","",IF(Y224&lt;&gt;"","Contains words or symbols that aren't part of a coordinate.",IF(NOT(OR(Z224=2,Z224=4,Z224=6)),"Couldn't find a latitude and a longitude ("&amp;Z224&amp;IF(Z224=1," number"," numbers")&amp;" found).",IF(COUNT(AA224:AF224)&lt;&gt;Z224,"Some of the numbers couldn't be read.",IF(OR(AND(Z224=4,OR(AB224&lt;0,AB224&gt;=60,AD224&lt;0,AD224&gt;=60)),AND(Z224=6,OR(AB224&lt;0,AB224&gt;=60,AC224&lt;0,AC224&gt;=60,AE224&lt;0,AE224&gt;=60,AF224&lt;0,AF224&gt;=60))),"Minutes and seconds must be between 0 and 60.",IF(OR(ABS(AN224)&gt;90,ABS(AO224)&gt;180),"Out of range: latitude must be between -90 and 90, and longitude between -180 and 180.",""))))))</f>
        <v/>
      </c>
    </row>
    <row r="225">
      <c r="B225" s="44" t="n"/>
      <c r="C225" s="44" t="n"/>
      <c r="D225" s="45">
        <f>IF(R225="","",IF(AP225&lt;&gt;"","NOT VALID GPS COORDINATES",IF(O225="NO CONNECTION","NO CONNECTION",IF(E225="","NOT FOUND",IF(OR(AM225,AND(AN225=0,AO225=0)),"CONVERTED – PLEASE CHECK","CONVERTED")))))</f>
        <v/>
      </c>
      <c r="E225" s="45">
        <f>IF(OR(O225="",O225="NO CONNECTION"),"",IFERROR(_xlfn.FILTERXML(O225,"//local/territory")&amp;" "&amp;_xlfn.FILTERXML(O225,"//local/mapcode"),IFERROR(_xlfn.FILTERXML(O225,"//international/mapcode"),"")))</f>
        <v/>
      </c>
      <c r="F225" s="46">
        <f>IF(E225="","",IFERROR(_xlfn.FILTERXML(O225,"//local/territory"),""))</f>
        <v/>
      </c>
      <c r="G225" s="46">
        <f>IF(E225="","",IFERROR(_xlfn.FILTERXML(O225,"//local/mapcode"),""))</f>
        <v/>
      </c>
      <c r="H225" s="46">
        <f>IF(E225="","",IFERROR(_xlfn.FILTERXML(O225,"//international/mapcode"),""))</f>
        <v/>
      </c>
      <c r="I225" s="46">
        <f>IF(E225="","",IFERROR(HYPERLINK("https://www.mymapcodes.com/go/?t="&amp;IF(G225&lt;&gt;"",F225,"AAA")&amp;"&amp;ma="&amp;LEFT(IF(G225&lt;&gt;"",G225,H225),FIND(".",IF(G225&lt;&gt;"",G225,H225))-1)&amp;"&amp;mb="&amp;MID(IF(G225&lt;&gt;"",G225,H225),FIND(".",IF(G225&lt;&gt;"",G225,H225))+1,99),"Open on MyMapcodes →"),""))</f>
        <v/>
      </c>
      <c r="J225" s="47">
        <f>IF(OR(R225="",AP225&lt;&gt;""),"",ROUND(AN225,6))</f>
        <v/>
      </c>
      <c r="K225" s="47">
        <f>IF(OR(R225="",AP225&lt;&gt;""),"",ROUND(AO225,6))</f>
        <v/>
      </c>
      <c r="L225" s="48">
        <f>IF(R225="","",IF(AP225&lt;&gt;"",AP225,IF(O225="NO CONNECTION","Excel couldn't reach the mapcode service. Click the REFRESH RESULTS box just above the table.",IF(E225="","The mapcode service didn't return a mapcode for this point.",IF(AM225,"Latitude and longitude seemed to be the wrong way round, so they've been swapped. Please check.",IF(AND(AN225=0,AO225=0),"0, 0 is in the sea off West Africa. Please check this is the location you meant.",IF(W225,"Longitude came first, so the order has been switched.",IF(Z225=6,"Converted from degrees, minutes and seconds.",IF(Z225=4,"Converted from degrees and decimal minutes.","")))))))))</f>
        <v/>
      </c>
      <c r="N225" s="49">
        <f>IF(J225="","",MapcodeAPI&amp;"codes/"&amp;SUBSTITUTE(J225&amp;"",MID(1/2,2,1),".")&amp;","&amp;SUBSTITUTE(K225&amp;"",MID(1/2,2,1),"."))&amp;LEFT($B$13,0)</f>
        <v/>
      </c>
      <c r="O225" s="49">
        <f>IF(N225="","",IFERROR(_xlfn.WEBSERVICE(N225),IF(MapcodeAPIBackup="","NO CONNECTION",IFERROR(_xlfn.WEBSERVICE(MapcodeAPIBackup&amp;MID(N225,LEN(MapcodeAPI)+1,999)),"NO CONNECTION"))))</f>
        <v/>
      </c>
      <c r="P225" t="inlineStr">
        <is>
          <t xml:space="preserve"> </t>
        </is>
      </c>
      <c r="R225" s="50">
        <f>IFERROR(IF(AND(TRIM(B225&amp;"")="",TRIM(C225&amp;"")=""),"",TRIM(IF(ISNUMBER(B225),SUBSTITUTE(B225&amp;"",MID(1/2,2,1),"."),B225&amp;"")&amp;IF(TRIM(C225&amp;"")="",""," | "&amp;IF(ISNUMBER(C225),SUBSTITUTE(C225&amp;"",MID(1/2,2,1),"."),C225&amp;"")))),"(error value)")</f>
        <v/>
      </c>
      <c r="S225" s="50">
        <f>IF(R225="","","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"&amp;IFERROR(IF(AND(LEN(R225)-LEN(SUBSTITUTE(R225,"/",""))=1,ISNUMBER(FIND(" ",TRIM(LEFT(R225,FIND("/",R225)-1))))),LEFT(R225,FIND("/",R225)-1),R225),R225)&amp;" ")," "," "),"﻿"," "),"​"," "),"⁠"," ")," "," ")," "," "),CHAR(9)," "),CHAR(10)," "),CHAR(13)," "),"−","-"),"–","-"),"—","-"),"LATITUDE"," "),"LONGITUDE"," "),"COORDINATES"," "),"COORDS"," "),"NORTH"," N "),"SOUTH"," S "),"EAST"," E "),"WEST"," W "),"DEGREES"," "),"DEG"," "),"GPS"," "),"LONG"," "),"LNG"," "),"LON"," "),"LAT"," ")," AND "," "),"&amp;"," ")&amp;" ")</f>
        <v/>
      </c>
      <c r="T225" s="50">
        <f>IF(S225="","",IF(LEN(S225)-LEN(SUBSTITUTE(S225,".",""))&gt;0,SUBSTITUTE(S225,","," "),IF(LEN(S225)-LEN(SUBSTITUTE(S225,",",""))=3,SUBSTITUTE(SUBSTITUTE(S225,",",";",2),",","."),IF(LEN(S225)-LEN(SUBSTITUTE(S225,",",""))=2,SUBSTITUTE(S225,",","."),SUBSTITUTE(S225,","," ")))))</f>
        <v/>
      </c>
      <c r="U225" s="50">
        <f>IF(ISNUMBER(FIND("S",T225)),-1,IF(ISNUMBER(FIND("N",T225)),1,0))</f>
        <v/>
      </c>
      <c r="V225" s="50">
        <f>IF(ISNUMBER(FIND("W",T225)),-1,IF(ISNUMBER(FIND("E",T225)),1,0))</f>
        <v/>
      </c>
      <c r="W225" s="50">
        <f>AND(MIN(IFERROR(FIND("N",T225),999),IFERROR(FIND("S",T225),999))&lt;999,MIN(IFERROR(FIND("E",T225),999),IFERROR(FIND("W",T225),999))&lt;999,MIN(IFERROR(FIND("E",T225),999),IFERROR(FIND("W",T225),999))&lt;MIN(IFERROR(FIND("N",T225),999),IFERROR(FIND("S",T225),999)))</f>
        <v/>
      </c>
      <c r="X225" s="50">
        <f>IF(T225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225,"°"," "),"º"," "),"˚"," "),"'"," "),CHAR(34)," "),"′"," "),"’"," "),"‘"," "),"″"," "),"”"," "),"“"," "),"("," "),")"," "),"["," "),"]"," "),"{"," "),"}"," "),";"," "),"|"," "),"/"," "),"\"," "),":"," "),"="," "),"*"," "),","," "),"N"," "),"S"," "),"E"," "),"W"," "),"_"," ")))</f>
        <v/>
      </c>
      <c r="Y225" s="50">
        <f>IF(X225="","",SUBSTITUTE(SUBSTITUTE(SUBSTITUTE(SUBSTITUTE(SUBSTITUTE(SUBSTITUTE(SUBSTITUTE(SUBSTITUTE(SUBSTITUTE(SUBSTITUTE(SUBSTITUTE(SUBSTITUTE(SUBSTITUTE(X225,"0",""),"1",""),"2",""),"3",""),"4",""),"5",""),"6",""),"7",""),"8",""),"9",""),".",""),"-","")," ",""))</f>
        <v/>
      </c>
      <c r="Z225" s="50">
        <f>IF(X225="",0,LEN(X225)-LEN(SUBSTITUTE(X225," ",""))+1)</f>
        <v/>
      </c>
      <c r="AA225" s="50">
        <f>IF(Z225&lt;1,"",IFERROR(VALUE(SUBSTITUTE(TRIM(MID(SUBSTITUTE(X225," ",REPT(" ",60)),1,60)),".",MID(1/2,2,1))),""))</f>
        <v/>
      </c>
      <c r="AB225" s="50">
        <f>IF(Z225&lt;2,"",IFERROR(VALUE(SUBSTITUTE(TRIM(MID(SUBSTITUTE(X225," ",REPT(" ",60)),61,60)),".",MID(1/2,2,1))),""))</f>
        <v/>
      </c>
      <c r="AC225" s="50">
        <f>IF(Z225&lt;3,"",IFERROR(VALUE(SUBSTITUTE(TRIM(MID(SUBSTITUTE(X225," ",REPT(" ",60)),121,60)),".",MID(1/2,2,1))),""))</f>
        <v/>
      </c>
      <c r="AD225" s="50">
        <f>IF(Z225&lt;4,"",IFERROR(VALUE(SUBSTITUTE(TRIM(MID(SUBSTITUTE(X225," ",REPT(" ",60)),181,60)),".",MID(1/2,2,1))),""))</f>
        <v/>
      </c>
      <c r="AE225" s="50">
        <f>IF(Z225&lt;5,"",IFERROR(VALUE(SUBSTITUTE(TRIM(MID(SUBSTITUTE(X225," ",REPT(" ",60)),241,60)),".",MID(1/2,2,1))),""))</f>
        <v/>
      </c>
      <c r="AF225" s="50">
        <f>IF(Z225&lt;6,"",IFERROR(VALUE(SUBSTITUTE(TRIM(MID(SUBSTITUTE(X225," ",REPT(" ",60)),301,60)),".",MID(1/2,2,1))),""))</f>
        <v/>
      </c>
      <c r="AG225" s="50">
        <f>IFERROR(IF(Z225=2,AA225,IF(Z225=4,IF(AA225&lt;0,-1,1)*(ABS(AA225)+AB225/60),IF(Z225=6,IF(AA225&lt;0,-1,1)*(ABS(AA225)+AB225/60+AC225/3600),""))),"")</f>
        <v/>
      </c>
      <c r="AH225" s="50">
        <f>IFERROR(IF(Z225=2,AB225,IF(Z225=4,IF(AC225&lt;0,-1,1)*(ABS(AC225)+AD225/60),IF(Z225=6,IF(AD225&lt;0,-1,1)*(ABS(AD225)+AE225/60+AF225/3600),""))),"")</f>
        <v/>
      </c>
      <c r="AI225" s="50">
        <f>IF(W225,AH225,AG225)</f>
        <v/>
      </c>
      <c r="AJ225" s="50">
        <f>IF(W225,AG225,AH225)</f>
        <v/>
      </c>
      <c r="AK225" s="50">
        <f>IFERROR(IF(U225=0,AI225,U225*ABS(AI225)),"")</f>
        <v/>
      </c>
      <c r="AL225" s="50">
        <f>IFERROR(IF(V225=0,AJ225,V225*ABS(AJ225)),"")</f>
        <v/>
      </c>
      <c r="AM225" s="50">
        <f>IFERROR(AND(U225=0,V225=0,ABS(AK225)&gt;90,ABS(AK225)&lt;=180,ABS(AL225)&lt;=90),FALSE)</f>
        <v/>
      </c>
      <c r="AN225" s="50">
        <f>IF(AM225,AL225,AK225)</f>
        <v/>
      </c>
      <c r="AO225" s="50">
        <f>IF(AM225,AK225,AL225)</f>
        <v/>
      </c>
      <c r="AP225" s="50">
        <f>IF(R225="","",IF(Y225&lt;&gt;"","Contains words or symbols that aren't part of a coordinate.",IF(NOT(OR(Z225=2,Z225=4,Z225=6)),"Couldn't find a latitude and a longitude ("&amp;Z225&amp;IF(Z225=1," number"," numbers")&amp;" found).",IF(COUNT(AA225:AF225)&lt;&gt;Z225,"Some of the numbers couldn't be read.",IF(OR(AND(Z225=4,OR(AB225&lt;0,AB225&gt;=60,AD225&lt;0,AD225&gt;=60)),AND(Z225=6,OR(AB225&lt;0,AB225&gt;=60,AC225&lt;0,AC225&gt;=60,AE225&lt;0,AE225&gt;=60,AF225&lt;0,AF225&gt;=60))),"Minutes and seconds must be between 0 and 60.",IF(OR(ABS(AN225)&gt;90,ABS(AO225)&gt;180),"Out of range: latitude must be between -90 and 90, and longitude between -180 and 180.",""))))))</f>
        <v/>
      </c>
    </row>
    <row r="226">
      <c r="B226" s="44" t="n"/>
      <c r="C226" s="44" t="n"/>
      <c r="D226" s="45">
        <f>IF(R226="","",IF(AP226&lt;&gt;"","NOT VALID GPS COORDINATES",IF(O226="NO CONNECTION","NO CONNECTION",IF(E226="","NOT FOUND",IF(OR(AM226,AND(AN226=0,AO226=0)),"CONVERTED – PLEASE CHECK","CONVERTED")))))</f>
        <v/>
      </c>
      <c r="E226" s="45">
        <f>IF(OR(O226="",O226="NO CONNECTION"),"",IFERROR(_xlfn.FILTERXML(O226,"//local/territory")&amp;" "&amp;_xlfn.FILTERXML(O226,"//local/mapcode"),IFERROR(_xlfn.FILTERXML(O226,"//international/mapcode"),"")))</f>
        <v/>
      </c>
      <c r="F226" s="46">
        <f>IF(E226="","",IFERROR(_xlfn.FILTERXML(O226,"//local/territory"),""))</f>
        <v/>
      </c>
      <c r="G226" s="46">
        <f>IF(E226="","",IFERROR(_xlfn.FILTERXML(O226,"//local/mapcode"),""))</f>
        <v/>
      </c>
      <c r="H226" s="46">
        <f>IF(E226="","",IFERROR(_xlfn.FILTERXML(O226,"//international/mapcode"),""))</f>
        <v/>
      </c>
      <c r="I226" s="46">
        <f>IF(E226="","",IFERROR(HYPERLINK("https://www.mymapcodes.com/go/?t="&amp;IF(G226&lt;&gt;"",F226,"AAA")&amp;"&amp;ma="&amp;LEFT(IF(G226&lt;&gt;"",G226,H226),FIND(".",IF(G226&lt;&gt;"",G226,H226))-1)&amp;"&amp;mb="&amp;MID(IF(G226&lt;&gt;"",G226,H226),FIND(".",IF(G226&lt;&gt;"",G226,H226))+1,99),"Open on MyMapcodes →"),""))</f>
        <v/>
      </c>
      <c r="J226" s="47">
        <f>IF(OR(R226="",AP226&lt;&gt;""),"",ROUND(AN226,6))</f>
        <v/>
      </c>
      <c r="K226" s="47">
        <f>IF(OR(R226="",AP226&lt;&gt;""),"",ROUND(AO226,6))</f>
        <v/>
      </c>
      <c r="L226" s="48">
        <f>IF(R226="","",IF(AP226&lt;&gt;"",AP226,IF(O226="NO CONNECTION","Excel couldn't reach the mapcode service. Click the REFRESH RESULTS box just above the table.",IF(E226="","The mapcode service didn't return a mapcode for this point.",IF(AM226,"Latitude and longitude seemed to be the wrong way round, so they've been swapped. Please check.",IF(AND(AN226=0,AO226=0),"0, 0 is in the sea off West Africa. Please check this is the location you meant.",IF(W226,"Longitude came first, so the order has been switched.",IF(Z226=6,"Converted from degrees, minutes and seconds.",IF(Z226=4,"Converted from degrees and decimal minutes.","")))))))))</f>
        <v/>
      </c>
      <c r="N226" s="49">
        <f>IF(J226="","",MapcodeAPI&amp;"codes/"&amp;SUBSTITUTE(J226&amp;"",MID(1/2,2,1),".")&amp;","&amp;SUBSTITUTE(K226&amp;"",MID(1/2,2,1),"."))&amp;LEFT($B$13,0)</f>
        <v/>
      </c>
      <c r="O226" s="49">
        <f>IF(N226="","",IFERROR(_xlfn.WEBSERVICE(N226),IF(MapcodeAPIBackup="","NO CONNECTION",IFERROR(_xlfn.WEBSERVICE(MapcodeAPIBackup&amp;MID(N226,LEN(MapcodeAPI)+1,999)),"NO CONNECTION"))))</f>
        <v/>
      </c>
      <c r="P226" t="inlineStr">
        <is>
          <t xml:space="preserve"> </t>
        </is>
      </c>
      <c r="R226" s="50">
        <f>IFERROR(IF(AND(TRIM(B226&amp;"")="",TRIM(C226&amp;"")=""),"",TRIM(IF(ISNUMBER(B226),SUBSTITUTE(B226&amp;"",MID(1/2,2,1),"."),B226&amp;"")&amp;IF(TRIM(C226&amp;"")="",""," | "&amp;IF(ISNUMBER(C226),SUBSTITUTE(C226&amp;"",MID(1/2,2,1),"."),C226&amp;"")))),"(error value)")</f>
        <v/>
      </c>
      <c r="S226" s="50">
        <f>IF(R226="","","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"&amp;IFERROR(IF(AND(LEN(R226)-LEN(SUBSTITUTE(R226,"/",""))=1,ISNUMBER(FIND(" ",TRIM(LEFT(R226,FIND("/",R226)-1))))),LEFT(R226,FIND("/",R226)-1),R226),R226)&amp;" ")," "," "),"﻿"," "),"​"," "),"⁠"," ")," "," ")," "," "),CHAR(9)," "),CHAR(10)," "),CHAR(13)," "),"−","-"),"–","-"),"—","-"),"LATITUDE"," "),"LONGITUDE"," "),"COORDINATES"," "),"COORDS"," "),"NORTH"," N "),"SOUTH"," S "),"EAST"," E "),"WEST"," W "),"DEGREES"," "),"DEG"," "),"GPS"," "),"LONG"," "),"LNG"," "),"LON"," "),"LAT"," ")," AND "," "),"&amp;"," ")&amp;" ")</f>
        <v/>
      </c>
      <c r="T226" s="50">
        <f>IF(S226="","",IF(LEN(S226)-LEN(SUBSTITUTE(S226,".",""))&gt;0,SUBSTITUTE(S226,","," "),IF(LEN(S226)-LEN(SUBSTITUTE(S226,",",""))=3,SUBSTITUTE(SUBSTITUTE(S226,",",";",2),",","."),IF(LEN(S226)-LEN(SUBSTITUTE(S226,",",""))=2,SUBSTITUTE(S226,",","."),SUBSTITUTE(S226,","," ")))))</f>
        <v/>
      </c>
      <c r="U226" s="50">
        <f>IF(ISNUMBER(FIND("S",T226)),-1,IF(ISNUMBER(FIND("N",T226)),1,0))</f>
        <v/>
      </c>
      <c r="V226" s="50">
        <f>IF(ISNUMBER(FIND("W",T226)),-1,IF(ISNUMBER(FIND("E",T226)),1,0))</f>
        <v/>
      </c>
      <c r="W226" s="50">
        <f>AND(MIN(IFERROR(FIND("N",T226),999),IFERROR(FIND("S",T226),999))&lt;999,MIN(IFERROR(FIND("E",T226),999),IFERROR(FIND("W",T226),999))&lt;999,MIN(IFERROR(FIND("E",T226),999),IFERROR(FIND("W",T226),999))&lt;MIN(IFERROR(FIND("N",T226),999),IFERROR(FIND("S",T226),999)))</f>
        <v/>
      </c>
      <c r="X226" s="50">
        <f>IF(T226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226,"°"," "),"º"," "),"˚"," "),"'"," "),CHAR(34)," "),"′"," "),"’"," "),"‘"," "),"″"," "),"”"," "),"“"," "),"("," "),")"," "),"["," "),"]"," "),"{"," "),"}"," "),";"," "),"|"," "),"/"," "),"\"," "),":"," "),"="," "),"*"," "),","," "),"N"," "),"S"," "),"E"," "),"W"," "),"_"," ")))</f>
        <v/>
      </c>
      <c r="Y226" s="50">
        <f>IF(X226="","",SUBSTITUTE(SUBSTITUTE(SUBSTITUTE(SUBSTITUTE(SUBSTITUTE(SUBSTITUTE(SUBSTITUTE(SUBSTITUTE(SUBSTITUTE(SUBSTITUTE(SUBSTITUTE(SUBSTITUTE(SUBSTITUTE(X226,"0",""),"1",""),"2",""),"3",""),"4",""),"5",""),"6",""),"7",""),"8",""),"9",""),".",""),"-","")," ",""))</f>
        <v/>
      </c>
      <c r="Z226" s="50">
        <f>IF(X226="",0,LEN(X226)-LEN(SUBSTITUTE(X226," ",""))+1)</f>
        <v/>
      </c>
      <c r="AA226" s="50">
        <f>IF(Z226&lt;1,"",IFERROR(VALUE(SUBSTITUTE(TRIM(MID(SUBSTITUTE(X226," ",REPT(" ",60)),1,60)),".",MID(1/2,2,1))),""))</f>
        <v/>
      </c>
      <c r="AB226" s="50">
        <f>IF(Z226&lt;2,"",IFERROR(VALUE(SUBSTITUTE(TRIM(MID(SUBSTITUTE(X226," ",REPT(" ",60)),61,60)),".",MID(1/2,2,1))),""))</f>
        <v/>
      </c>
      <c r="AC226" s="50">
        <f>IF(Z226&lt;3,"",IFERROR(VALUE(SUBSTITUTE(TRIM(MID(SUBSTITUTE(X226," ",REPT(" ",60)),121,60)),".",MID(1/2,2,1))),""))</f>
        <v/>
      </c>
      <c r="AD226" s="50">
        <f>IF(Z226&lt;4,"",IFERROR(VALUE(SUBSTITUTE(TRIM(MID(SUBSTITUTE(X226," ",REPT(" ",60)),181,60)),".",MID(1/2,2,1))),""))</f>
        <v/>
      </c>
      <c r="AE226" s="50">
        <f>IF(Z226&lt;5,"",IFERROR(VALUE(SUBSTITUTE(TRIM(MID(SUBSTITUTE(X226," ",REPT(" ",60)),241,60)),".",MID(1/2,2,1))),""))</f>
        <v/>
      </c>
      <c r="AF226" s="50">
        <f>IF(Z226&lt;6,"",IFERROR(VALUE(SUBSTITUTE(TRIM(MID(SUBSTITUTE(X226," ",REPT(" ",60)),301,60)),".",MID(1/2,2,1))),""))</f>
        <v/>
      </c>
      <c r="AG226" s="50">
        <f>IFERROR(IF(Z226=2,AA226,IF(Z226=4,IF(AA226&lt;0,-1,1)*(ABS(AA226)+AB226/60),IF(Z226=6,IF(AA226&lt;0,-1,1)*(ABS(AA226)+AB226/60+AC226/3600),""))),"")</f>
        <v/>
      </c>
      <c r="AH226" s="50">
        <f>IFERROR(IF(Z226=2,AB226,IF(Z226=4,IF(AC226&lt;0,-1,1)*(ABS(AC226)+AD226/60),IF(Z226=6,IF(AD226&lt;0,-1,1)*(ABS(AD226)+AE226/60+AF226/3600),""))),"")</f>
        <v/>
      </c>
      <c r="AI226" s="50">
        <f>IF(W226,AH226,AG226)</f>
        <v/>
      </c>
      <c r="AJ226" s="50">
        <f>IF(W226,AG226,AH226)</f>
        <v/>
      </c>
      <c r="AK226" s="50">
        <f>IFERROR(IF(U226=0,AI226,U226*ABS(AI226)),"")</f>
        <v/>
      </c>
      <c r="AL226" s="50">
        <f>IFERROR(IF(V226=0,AJ226,V226*ABS(AJ226)),"")</f>
        <v/>
      </c>
      <c r="AM226" s="50">
        <f>IFERROR(AND(U226=0,V226=0,ABS(AK226)&gt;90,ABS(AK226)&lt;=180,ABS(AL226)&lt;=90),FALSE)</f>
        <v/>
      </c>
      <c r="AN226" s="50">
        <f>IF(AM226,AL226,AK226)</f>
        <v/>
      </c>
      <c r="AO226" s="50">
        <f>IF(AM226,AK226,AL226)</f>
        <v/>
      </c>
      <c r="AP226" s="50">
        <f>IF(R226="","",IF(Y226&lt;&gt;"","Contains words or symbols that aren't part of a coordinate.",IF(NOT(OR(Z226=2,Z226=4,Z226=6)),"Couldn't find a latitude and a longitude ("&amp;Z226&amp;IF(Z226=1," number"," numbers")&amp;" found).",IF(COUNT(AA226:AF226)&lt;&gt;Z226,"Some of the numbers couldn't be read.",IF(OR(AND(Z226=4,OR(AB226&lt;0,AB226&gt;=60,AD226&lt;0,AD226&gt;=60)),AND(Z226=6,OR(AB226&lt;0,AB226&gt;=60,AC226&lt;0,AC226&gt;=60,AE226&lt;0,AE226&gt;=60,AF226&lt;0,AF226&gt;=60))),"Minutes and seconds must be between 0 and 60.",IF(OR(ABS(AN226)&gt;90,ABS(AO226)&gt;180),"Out of range: latitude must be between -90 and 90, and longitude between -180 and 180.",""))))))</f>
        <v/>
      </c>
    </row>
    <row r="227">
      <c r="B227" s="44" t="n"/>
      <c r="C227" s="44" t="n"/>
      <c r="D227" s="45">
        <f>IF(R227="","",IF(AP227&lt;&gt;"","NOT VALID GPS COORDINATES",IF(O227="NO CONNECTION","NO CONNECTION",IF(E227="","NOT FOUND",IF(OR(AM227,AND(AN227=0,AO227=0)),"CONVERTED – PLEASE CHECK","CONVERTED")))))</f>
        <v/>
      </c>
      <c r="E227" s="45">
        <f>IF(OR(O227="",O227="NO CONNECTION"),"",IFERROR(_xlfn.FILTERXML(O227,"//local/territory")&amp;" "&amp;_xlfn.FILTERXML(O227,"//local/mapcode"),IFERROR(_xlfn.FILTERXML(O227,"//international/mapcode"),"")))</f>
        <v/>
      </c>
      <c r="F227" s="46">
        <f>IF(E227="","",IFERROR(_xlfn.FILTERXML(O227,"//local/territory"),""))</f>
        <v/>
      </c>
      <c r="G227" s="46">
        <f>IF(E227="","",IFERROR(_xlfn.FILTERXML(O227,"//local/mapcode"),""))</f>
        <v/>
      </c>
      <c r="H227" s="46">
        <f>IF(E227="","",IFERROR(_xlfn.FILTERXML(O227,"//international/mapcode"),""))</f>
        <v/>
      </c>
      <c r="I227" s="46">
        <f>IF(E227="","",IFERROR(HYPERLINK("https://www.mymapcodes.com/go/?t="&amp;IF(G227&lt;&gt;"",F227,"AAA")&amp;"&amp;ma="&amp;LEFT(IF(G227&lt;&gt;"",G227,H227),FIND(".",IF(G227&lt;&gt;"",G227,H227))-1)&amp;"&amp;mb="&amp;MID(IF(G227&lt;&gt;"",G227,H227),FIND(".",IF(G227&lt;&gt;"",G227,H227))+1,99),"Open on MyMapcodes →"),""))</f>
        <v/>
      </c>
      <c r="J227" s="47">
        <f>IF(OR(R227="",AP227&lt;&gt;""),"",ROUND(AN227,6))</f>
        <v/>
      </c>
      <c r="K227" s="47">
        <f>IF(OR(R227="",AP227&lt;&gt;""),"",ROUND(AO227,6))</f>
        <v/>
      </c>
      <c r="L227" s="48">
        <f>IF(R227="","",IF(AP227&lt;&gt;"",AP227,IF(O227="NO CONNECTION","Excel couldn't reach the mapcode service. Click the REFRESH RESULTS box just above the table.",IF(E227="","The mapcode service didn't return a mapcode for this point.",IF(AM227,"Latitude and longitude seemed to be the wrong way round, so they've been swapped. Please check.",IF(AND(AN227=0,AO227=0),"0, 0 is in the sea off West Africa. Please check this is the location you meant.",IF(W227,"Longitude came first, so the order has been switched.",IF(Z227=6,"Converted from degrees, minutes and seconds.",IF(Z227=4,"Converted from degrees and decimal minutes.","")))))))))</f>
        <v/>
      </c>
      <c r="N227" s="49">
        <f>IF(J227="","",MapcodeAPI&amp;"codes/"&amp;SUBSTITUTE(J227&amp;"",MID(1/2,2,1),".")&amp;","&amp;SUBSTITUTE(K227&amp;"",MID(1/2,2,1),"."))&amp;LEFT($B$13,0)</f>
        <v/>
      </c>
      <c r="O227" s="49">
        <f>IF(N227="","",IFERROR(_xlfn.WEBSERVICE(N227),IF(MapcodeAPIBackup="","NO CONNECTION",IFERROR(_xlfn.WEBSERVICE(MapcodeAPIBackup&amp;MID(N227,LEN(MapcodeAPI)+1,999)),"NO CONNECTION"))))</f>
        <v/>
      </c>
      <c r="P227" t="inlineStr">
        <is>
          <t xml:space="preserve"> </t>
        </is>
      </c>
      <c r="R227" s="50">
        <f>IFERROR(IF(AND(TRIM(B227&amp;"")="",TRIM(C227&amp;"")=""),"",TRIM(IF(ISNUMBER(B227),SUBSTITUTE(B227&amp;"",MID(1/2,2,1),"."),B227&amp;"")&amp;IF(TRIM(C227&amp;"")="",""," | "&amp;IF(ISNUMBER(C227),SUBSTITUTE(C227&amp;"",MID(1/2,2,1),"."),C227&amp;"")))),"(error value)")</f>
        <v/>
      </c>
      <c r="S227" s="50">
        <f>IF(R227="","","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"&amp;IFERROR(IF(AND(LEN(R227)-LEN(SUBSTITUTE(R227,"/",""))=1,ISNUMBER(FIND(" ",TRIM(LEFT(R227,FIND("/",R227)-1))))),LEFT(R227,FIND("/",R227)-1),R227),R227)&amp;" ")," "," "),"﻿"," "),"​"," "),"⁠"," ")," "," ")," "," "),CHAR(9)," "),CHAR(10)," "),CHAR(13)," "),"−","-"),"–","-"),"—","-"),"LATITUDE"," "),"LONGITUDE"," "),"COORDINATES"," "),"COORDS"," "),"NORTH"," N "),"SOUTH"," S "),"EAST"," E "),"WEST"," W "),"DEGREES"," "),"DEG"," "),"GPS"," "),"LONG"," "),"LNG"," "),"LON"," "),"LAT"," ")," AND "," "),"&amp;"," ")&amp;" ")</f>
        <v/>
      </c>
      <c r="T227" s="50">
        <f>IF(S227="","",IF(LEN(S227)-LEN(SUBSTITUTE(S227,".",""))&gt;0,SUBSTITUTE(S227,","," "),IF(LEN(S227)-LEN(SUBSTITUTE(S227,",",""))=3,SUBSTITUTE(SUBSTITUTE(S227,",",";",2),",","."),IF(LEN(S227)-LEN(SUBSTITUTE(S227,",",""))=2,SUBSTITUTE(S227,",","."),SUBSTITUTE(S227,","," ")))))</f>
        <v/>
      </c>
      <c r="U227" s="50">
        <f>IF(ISNUMBER(FIND("S",T227)),-1,IF(ISNUMBER(FIND("N",T227)),1,0))</f>
        <v/>
      </c>
      <c r="V227" s="50">
        <f>IF(ISNUMBER(FIND("W",T227)),-1,IF(ISNUMBER(FIND("E",T227)),1,0))</f>
        <v/>
      </c>
      <c r="W227" s="50">
        <f>AND(MIN(IFERROR(FIND("N",T227),999),IFERROR(FIND("S",T227),999))&lt;999,MIN(IFERROR(FIND("E",T227),999),IFERROR(FIND("W",T227),999))&lt;999,MIN(IFERROR(FIND("E",T227),999),IFERROR(FIND("W",T227),999))&lt;MIN(IFERROR(FIND("N",T227),999),IFERROR(FIND("S",T227),999)))</f>
        <v/>
      </c>
      <c r="X227" s="50">
        <f>IF(T227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227,"°"," "),"º"," "),"˚"," "),"'"," "),CHAR(34)," "),"′"," "),"’"," "),"‘"," "),"″"," "),"”"," "),"“"," "),"("," "),")"," "),"["," "),"]"," "),"{"," "),"}"," "),";"," "),"|"," "),"/"," "),"\"," "),":"," "),"="," "),"*"," "),","," "),"N"," "),"S"," "),"E"," "),"W"," "),"_"," ")))</f>
        <v/>
      </c>
      <c r="Y227" s="50">
        <f>IF(X227="","",SUBSTITUTE(SUBSTITUTE(SUBSTITUTE(SUBSTITUTE(SUBSTITUTE(SUBSTITUTE(SUBSTITUTE(SUBSTITUTE(SUBSTITUTE(SUBSTITUTE(SUBSTITUTE(SUBSTITUTE(SUBSTITUTE(X227,"0",""),"1",""),"2",""),"3",""),"4",""),"5",""),"6",""),"7",""),"8",""),"9",""),".",""),"-","")," ",""))</f>
        <v/>
      </c>
      <c r="Z227" s="50">
        <f>IF(X227="",0,LEN(X227)-LEN(SUBSTITUTE(X227," ",""))+1)</f>
        <v/>
      </c>
      <c r="AA227" s="50">
        <f>IF(Z227&lt;1,"",IFERROR(VALUE(SUBSTITUTE(TRIM(MID(SUBSTITUTE(X227," ",REPT(" ",60)),1,60)),".",MID(1/2,2,1))),""))</f>
        <v/>
      </c>
      <c r="AB227" s="50">
        <f>IF(Z227&lt;2,"",IFERROR(VALUE(SUBSTITUTE(TRIM(MID(SUBSTITUTE(X227," ",REPT(" ",60)),61,60)),".",MID(1/2,2,1))),""))</f>
        <v/>
      </c>
      <c r="AC227" s="50">
        <f>IF(Z227&lt;3,"",IFERROR(VALUE(SUBSTITUTE(TRIM(MID(SUBSTITUTE(X227," ",REPT(" ",60)),121,60)),".",MID(1/2,2,1))),""))</f>
        <v/>
      </c>
      <c r="AD227" s="50">
        <f>IF(Z227&lt;4,"",IFERROR(VALUE(SUBSTITUTE(TRIM(MID(SUBSTITUTE(X227," ",REPT(" ",60)),181,60)),".",MID(1/2,2,1))),""))</f>
        <v/>
      </c>
      <c r="AE227" s="50">
        <f>IF(Z227&lt;5,"",IFERROR(VALUE(SUBSTITUTE(TRIM(MID(SUBSTITUTE(X227," ",REPT(" ",60)),241,60)),".",MID(1/2,2,1))),""))</f>
        <v/>
      </c>
      <c r="AF227" s="50">
        <f>IF(Z227&lt;6,"",IFERROR(VALUE(SUBSTITUTE(TRIM(MID(SUBSTITUTE(X227," ",REPT(" ",60)),301,60)),".",MID(1/2,2,1))),""))</f>
        <v/>
      </c>
      <c r="AG227" s="50">
        <f>IFERROR(IF(Z227=2,AA227,IF(Z227=4,IF(AA227&lt;0,-1,1)*(ABS(AA227)+AB227/60),IF(Z227=6,IF(AA227&lt;0,-1,1)*(ABS(AA227)+AB227/60+AC227/3600),""))),"")</f>
        <v/>
      </c>
      <c r="AH227" s="50">
        <f>IFERROR(IF(Z227=2,AB227,IF(Z227=4,IF(AC227&lt;0,-1,1)*(ABS(AC227)+AD227/60),IF(Z227=6,IF(AD227&lt;0,-1,1)*(ABS(AD227)+AE227/60+AF227/3600),""))),"")</f>
        <v/>
      </c>
      <c r="AI227" s="50">
        <f>IF(W227,AH227,AG227)</f>
        <v/>
      </c>
      <c r="AJ227" s="50">
        <f>IF(W227,AG227,AH227)</f>
        <v/>
      </c>
      <c r="AK227" s="50">
        <f>IFERROR(IF(U227=0,AI227,U227*ABS(AI227)),"")</f>
        <v/>
      </c>
      <c r="AL227" s="50">
        <f>IFERROR(IF(V227=0,AJ227,V227*ABS(AJ227)),"")</f>
        <v/>
      </c>
      <c r="AM227" s="50">
        <f>IFERROR(AND(U227=0,V227=0,ABS(AK227)&gt;90,ABS(AK227)&lt;=180,ABS(AL227)&lt;=90),FALSE)</f>
        <v/>
      </c>
      <c r="AN227" s="50">
        <f>IF(AM227,AL227,AK227)</f>
        <v/>
      </c>
      <c r="AO227" s="50">
        <f>IF(AM227,AK227,AL227)</f>
        <v/>
      </c>
      <c r="AP227" s="50">
        <f>IF(R227="","",IF(Y227&lt;&gt;"","Contains words or symbols that aren't part of a coordinate.",IF(NOT(OR(Z227=2,Z227=4,Z227=6)),"Couldn't find a latitude and a longitude ("&amp;Z227&amp;IF(Z227=1," number"," numbers")&amp;" found).",IF(COUNT(AA227:AF227)&lt;&gt;Z227,"Some of the numbers couldn't be read.",IF(OR(AND(Z227=4,OR(AB227&lt;0,AB227&gt;=60,AD227&lt;0,AD227&gt;=60)),AND(Z227=6,OR(AB227&lt;0,AB227&gt;=60,AC227&lt;0,AC227&gt;=60,AE227&lt;0,AE227&gt;=60,AF227&lt;0,AF227&gt;=60))),"Minutes and seconds must be between 0 and 60.",IF(OR(ABS(AN227)&gt;90,ABS(AO227)&gt;180),"Out of range: latitude must be between -90 and 90, and longitude between -180 and 180.",""))))))</f>
        <v/>
      </c>
    </row>
    <row r="228">
      <c r="B228" s="44" t="n"/>
      <c r="C228" s="44" t="n"/>
      <c r="D228" s="45">
        <f>IF(R228="","",IF(AP228&lt;&gt;"","NOT VALID GPS COORDINATES",IF(O228="NO CONNECTION","NO CONNECTION",IF(E228="","NOT FOUND",IF(OR(AM228,AND(AN228=0,AO228=0)),"CONVERTED – PLEASE CHECK","CONVERTED")))))</f>
        <v/>
      </c>
      <c r="E228" s="45">
        <f>IF(OR(O228="",O228="NO CONNECTION"),"",IFERROR(_xlfn.FILTERXML(O228,"//local/territory")&amp;" "&amp;_xlfn.FILTERXML(O228,"//local/mapcode"),IFERROR(_xlfn.FILTERXML(O228,"//international/mapcode"),"")))</f>
        <v/>
      </c>
      <c r="F228" s="46">
        <f>IF(E228="","",IFERROR(_xlfn.FILTERXML(O228,"//local/territory"),""))</f>
        <v/>
      </c>
      <c r="G228" s="46">
        <f>IF(E228="","",IFERROR(_xlfn.FILTERXML(O228,"//local/mapcode"),""))</f>
        <v/>
      </c>
      <c r="H228" s="46">
        <f>IF(E228="","",IFERROR(_xlfn.FILTERXML(O228,"//international/mapcode"),""))</f>
        <v/>
      </c>
      <c r="I228" s="46">
        <f>IF(E228="","",IFERROR(HYPERLINK("https://www.mymapcodes.com/go/?t="&amp;IF(G228&lt;&gt;"",F228,"AAA")&amp;"&amp;ma="&amp;LEFT(IF(G228&lt;&gt;"",G228,H228),FIND(".",IF(G228&lt;&gt;"",G228,H228))-1)&amp;"&amp;mb="&amp;MID(IF(G228&lt;&gt;"",G228,H228),FIND(".",IF(G228&lt;&gt;"",G228,H228))+1,99),"Open on MyMapcodes →"),""))</f>
        <v/>
      </c>
      <c r="J228" s="47">
        <f>IF(OR(R228="",AP228&lt;&gt;""),"",ROUND(AN228,6))</f>
        <v/>
      </c>
      <c r="K228" s="47">
        <f>IF(OR(R228="",AP228&lt;&gt;""),"",ROUND(AO228,6))</f>
        <v/>
      </c>
      <c r="L228" s="48">
        <f>IF(R228="","",IF(AP228&lt;&gt;"",AP228,IF(O228="NO CONNECTION","Excel couldn't reach the mapcode service. Click the REFRESH RESULTS box just above the table.",IF(E228="","The mapcode service didn't return a mapcode for this point.",IF(AM228,"Latitude and longitude seemed to be the wrong way round, so they've been swapped. Please check.",IF(AND(AN228=0,AO228=0),"0, 0 is in the sea off West Africa. Please check this is the location you meant.",IF(W228,"Longitude came first, so the order has been switched.",IF(Z228=6,"Converted from degrees, minutes and seconds.",IF(Z228=4,"Converted from degrees and decimal minutes.","")))))))))</f>
        <v/>
      </c>
      <c r="N228" s="49">
        <f>IF(J228="","",MapcodeAPI&amp;"codes/"&amp;SUBSTITUTE(J228&amp;"",MID(1/2,2,1),".")&amp;","&amp;SUBSTITUTE(K228&amp;"",MID(1/2,2,1),"."))&amp;LEFT($B$13,0)</f>
        <v/>
      </c>
      <c r="O228" s="49">
        <f>IF(N228="","",IFERROR(_xlfn.WEBSERVICE(N228),IF(MapcodeAPIBackup="","NO CONNECTION",IFERROR(_xlfn.WEBSERVICE(MapcodeAPIBackup&amp;MID(N228,LEN(MapcodeAPI)+1,999)),"NO CONNECTION"))))</f>
        <v/>
      </c>
      <c r="P228" t="inlineStr">
        <is>
          <t xml:space="preserve"> </t>
        </is>
      </c>
      <c r="R228" s="50">
        <f>IFERROR(IF(AND(TRIM(B228&amp;"")="",TRIM(C228&amp;"")=""),"",TRIM(IF(ISNUMBER(B228),SUBSTITUTE(B228&amp;"",MID(1/2,2,1),"."),B228&amp;"")&amp;IF(TRIM(C228&amp;"")="",""," | "&amp;IF(ISNUMBER(C228),SUBSTITUTE(C228&amp;"",MID(1/2,2,1),"."),C228&amp;"")))),"(error value)")</f>
        <v/>
      </c>
      <c r="S228" s="50">
        <f>IF(R228="","","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"&amp;IFERROR(IF(AND(LEN(R228)-LEN(SUBSTITUTE(R228,"/",""))=1,ISNUMBER(FIND(" ",TRIM(LEFT(R228,FIND("/",R228)-1))))),LEFT(R228,FIND("/",R228)-1),R228),R228)&amp;" ")," "," "),"﻿"," "),"​"," "),"⁠"," ")," "," ")," "," "),CHAR(9)," "),CHAR(10)," "),CHAR(13)," "),"−","-"),"–","-"),"—","-"),"LATITUDE"," "),"LONGITUDE"," "),"COORDINATES"," "),"COORDS"," "),"NORTH"," N "),"SOUTH"," S "),"EAST"," E "),"WEST"," W "),"DEGREES"," "),"DEG"," "),"GPS"," "),"LONG"," "),"LNG"," "),"LON"," "),"LAT"," ")," AND "," "),"&amp;"," ")&amp;" ")</f>
        <v/>
      </c>
      <c r="T228" s="50">
        <f>IF(S228="","",IF(LEN(S228)-LEN(SUBSTITUTE(S228,".",""))&gt;0,SUBSTITUTE(S228,","," "),IF(LEN(S228)-LEN(SUBSTITUTE(S228,",",""))=3,SUBSTITUTE(SUBSTITUTE(S228,",",";",2),",","."),IF(LEN(S228)-LEN(SUBSTITUTE(S228,",",""))=2,SUBSTITUTE(S228,",","."),SUBSTITUTE(S228,","," ")))))</f>
        <v/>
      </c>
      <c r="U228" s="50">
        <f>IF(ISNUMBER(FIND("S",T228)),-1,IF(ISNUMBER(FIND("N",T228)),1,0))</f>
        <v/>
      </c>
      <c r="V228" s="50">
        <f>IF(ISNUMBER(FIND("W",T228)),-1,IF(ISNUMBER(FIND("E",T228)),1,0))</f>
        <v/>
      </c>
      <c r="W228" s="50">
        <f>AND(MIN(IFERROR(FIND("N",T228),999),IFERROR(FIND("S",T228),999))&lt;999,MIN(IFERROR(FIND("E",T228),999),IFERROR(FIND("W",T228),999))&lt;999,MIN(IFERROR(FIND("E",T228),999),IFERROR(FIND("W",T228),999))&lt;MIN(IFERROR(FIND("N",T228),999),IFERROR(FIND("S",T228),999)))</f>
        <v/>
      </c>
      <c r="X228" s="50">
        <f>IF(T228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228,"°"," "),"º"," "),"˚"," "),"'"," "),CHAR(34)," "),"′"," "),"’"," "),"‘"," "),"″"," "),"”"," "),"“"," "),"("," "),")"," "),"["," "),"]"," "),"{"," "),"}"," "),";"," "),"|"," "),"/"," "),"\"," "),":"," "),"="," "),"*"," "),","," "),"N"," "),"S"," "),"E"," "),"W"," "),"_"," ")))</f>
        <v/>
      </c>
      <c r="Y228" s="50">
        <f>IF(X228="","",SUBSTITUTE(SUBSTITUTE(SUBSTITUTE(SUBSTITUTE(SUBSTITUTE(SUBSTITUTE(SUBSTITUTE(SUBSTITUTE(SUBSTITUTE(SUBSTITUTE(SUBSTITUTE(SUBSTITUTE(SUBSTITUTE(X228,"0",""),"1",""),"2",""),"3",""),"4",""),"5",""),"6",""),"7",""),"8",""),"9",""),".",""),"-","")," ",""))</f>
        <v/>
      </c>
      <c r="Z228" s="50">
        <f>IF(X228="",0,LEN(X228)-LEN(SUBSTITUTE(X228," ",""))+1)</f>
        <v/>
      </c>
      <c r="AA228" s="50">
        <f>IF(Z228&lt;1,"",IFERROR(VALUE(SUBSTITUTE(TRIM(MID(SUBSTITUTE(X228," ",REPT(" ",60)),1,60)),".",MID(1/2,2,1))),""))</f>
        <v/>
      </c>
      <c r="AB228" s="50">
        <f>IF(Z228&lt;2,"",IFERROR(VALUE(SUBSTITUTE(TRIM(MID(SUBSTITUTE(X228," ",REPT(" ",60)),61,60)),".",MID(1/2,2,1))),""))</f>
        <v/>
      </c>
      <c r="AC228" s="50">
        <f>IF(Z228&lt;3,"",IFERROR(VALUE(SUBSTITUTE(TRIM(MID(SUBSTITUTE(X228," ",REPT(" ",60)),121,60)),".",MID(1/2,2,1))),""))</f>
        <v/>
      </c>
      <c r="AD228" s="50">
        <f>IF(Z228&lt;4,"",IFERROR(VALUE(SUBSTITUTE(TRIM(MID(SUBSTITUTE(X228," ",REPT(" ",60)),181,60)),".",MID(1/2,2,1))),""))</f>
        <v/>
      </c>
      <c r="AE228" s="50">
        <f>IF(Z228&lt;5,"",IFERROR(VALUE(SUBSTITUTE(TRIM(MID(SUBSTITUTE(X228," ",REPT(" ",60)),241,60)),".",MID(1/2,2,1))),""))</f>
        <v/>
      </c>
      <c r="AF228" s="50">
        <f>IF(Z228&lt;6,"",IFERROR(VALUE(SUBSTITUTE(TRIM(MID(SUBSTITUTE(X228," ",REPT(" ",60)),301,60)),".",MID(1/2,2,1))),""))</f>
        <v/>
      </c>
      <c r="AG228" s="50">
        <f>IFERROR(IF(Z228=2,AA228,IF(Z228=4,IF(AA228&lt;0,-1,1)*(ABS(AA228)+AB228/60),IF(Z228=6,IF(AA228&lt;0,-1,1)*(ABS(AA228)+AB228/60+AC228/3600),""))),"")</f>
        <v/>
      </c>
      <c r="AH228" s="50">
        <f>IFERROR(IF(Z228=2,AB228,IF(Z228=4,IF(AC228&lt;0,-1,1)*(ABS(AC228)+AD228/60),IF(Z228=6,IF(AD228&lt;0,-1,1)*(ABS(AD228)+AE228/60+AF228/3600),""))),"")</f>
        <v/>
      </c>
      <c r="AI228" s="50">
        <f>IF(W228,AH228,AG228)</f>
        <v/>
      </c>
      <c r="AJ228" s="50">
        <f>IF(W228,AG228,AH228)</f>
        <v/>
      </c>
      <c r="AK228" s="50">
        <f>IFERROR(IF(U228=0,AI228,U228*ABS(AI228)),"")</f>
        <v/>
      </c>
      <c r="AL228" s="50">
        <f>IFERROR(IF(V228=0,AJ228,V228*ABS(AJ228)),"")</f>
        <v/>
      </c>
      <c r="AM228" s="50">
        <f>IFERROR(AND(U228=0,V228=0,ABS(AK228)&gt;90,ABS(AK228)&lt;=180,ABS(AL228)&lt;=90),FALSE)</f>
        <v/>
      </c>
      <c r="AN228" s="50">
        <f>IF(AM228,AL228,AK228)</f>
        <v/>
      </c>
      <c r="AO228" s="50">
        <f>IF(AM228,AK228,AL228)</f>
        <v/>
      </c>
      <c r="AP228" s="50">
        <f>IF(R228="","",IF(Y228&lt;&gt;"","Contains words or symbols that aren't part of a coordinate.",IF(NOT(OR(Z228=2,Z228=4,Z228=6)),"Couldn't find a latitude and a longitude ("&amp;Z228&amp;IF(Z228=1," number"," numbers")&amp;" found).",IF(COUNT(AA228:AF228)&lt;&gt;Z228,"Some of the numbers couldn't be read.",IF(OR(AND(Z228=4,OR(AB228&lt;0,AB228&gt;=60,AD228&lt;0,AD228&gt;=60)),AND(Z228=6,OR(AB228&lt;0,AB228&gt;=60,AC228&lt;0,AC228&gt;=60,AE228&lt;0,AE228&gt;=60,AF228&lt;0,AF228&gt;=60))),"Minutes and seconds must be between 0 and 60.",IF(OR(ABS(AN228)&gt;90,ABS(AO228)&gt;180),"Out of range: latitude must be between -90 and 90, and longitude between -180 and 180.",""))))))</f>
        <v/>
      </c>
    </row>
    <row r="229">
      <c r="B229" s="44" t="n"/>
      <c r="C229" s="44" t="n"/>
      <c r="D229" s="45">
        <f>IF(R229="","",IF(AP229&lt;&gt;"","NOT VALID GPS COORDINATES",IF(O229="NO CONNECTION","NO CONNECTION",IF(E229="","NOT FOUND",IF(OR(AM229,AND(AN229=0,AO229=0)),"CONVERTED – PLEASE CHECK","CONVERTED")))))</f>
        <v/>
      </c>
      <c r="E229" s="45">
        <f>IF(OR(O229="",O229="NO CONNECTION"),"",IFERROR(_xlfn.FILTERXML(O229,"//local/territory")&amp;" "&amp;_xlfn.FILTERXML(O229,"//local/mapcode"),IFERROR(_xlfn.FILTERXML(O229,"//international/mapcode"),"")))</f>
        <v/>
      </c>
      <c r="F229" s="46">
        <f>IF(E229="","",IFERROR(_xlfn.FILTERXML(O229,"//local/territory"),""))</f>
        <v/>
      </c>
      <c r="G229" s="46">
        <f>IF(E229="","",IFERROR(_xlfn.FILTERXML(O229,"//local/mapcode"),""))</f>
        <v/>
      </c>
      <c r="H229" s="46">
        <f>IF(E229="","",IFERROR(_xlfn.FILTERXML(O229,"//international/mapcode"),""))</f>
        <v/>
      </c>
      <c r="I229" s="46">
        <f>IF(E229="","",IFERROR(HYPERLINK("https://www.mymapcodes.com/go/?t="&amp;IF(G229&lt;&gt;"",F229,"AAA")&amp;"&amp;ma="&amp;LEFT(IF(G229&lt;&gt;"",G229,H229),FIND(".",IF(G229&lt;&gt;"",G229,H229))-1)&amp;"&amp;mb="&amp;MID(IF(G229&lt;&gt;"",G229,H229),FIND(".",IF(G229&lt;&gt;"",G229,H229))+1,99),"Open on MyMapcodes →"),""))</f>
        <v/>
      </c>
      <c r="J229" s="47">
        <f>IF(OR(R229="",AP229&lt;&gt;""),"",ROUND(AN229,6))</f>
        <v/>
      </c>
      <c r="K229" s="47">
        <f>IF(OR(R229="",AP229&lt;&gt;""),"",ROUND(AO229,6))</f>
        <v/>
      </c>
      <c r="L229" s="48">
        <f>IF(R229="","",IF(AP229&lt;&gt;"",AP229,IF(O229="NO CONNECTION","Excel couldn't reach the mapcode service. Click the REFRESH RESULTS box just above the table.",IF(E229="","The mapcode service didn't return a mapcode for this point.",IF(AM229,"Latitude and longitude seemed to be the wrong way round, so they've been swapped. Please check.",IF(AND(AN229=0,AO229=0),"0, 0 is in the sea off West Africa. Please check this is the location you meant.",IF(W229,"Longitude came first, so the order has been switched.",IF(Z229=6,"Converted from degrees, minutes and seconds.",IF(Z229=4,"Converted from degrees and decimal minutes.","")))))))))</f>
        <v/>
      </c>
      <c r="N229" s="49">
        <f>IF(J229="","",MapcodeAPI&amp;"codes/"&amp;SUBSTITUTE(J229&amp;"",MID(1/2,2,1),".")&amp;","&amp;SUBSTITUTE(K229&amp;"",MID(1/2,2,1),"."))&amp;LEFT($B$13,0)</f>
        <v/>
      </c>
      <c r="O229" s="49">
        <f>IF(N229="","",IFERROR(_xlfn.WEBSERVICE(N229),IF(MapcodeAPIBackup="","NO CONNECTION",IFERROR(_xlfn.WEBSERVICE(MapcodeAPIBackup&amp;MID(N229,LEN(MapcodeAPI)+1,999)),"NO CONNECTION"))))</f>
        <v/>
      </c>
      <c r="P229" t="inlineStr">
        <is>
          <t xml:space="preserve"> </t>
        </is>
      </c>
      <c r="R229" s="50">
        <f>IFERROR(IF(AND(TRIM(B229&amp;"")="",TRIM(C229&amp;"")=""),"",TRIM(IF(ISNUMBER(B229),SUBSTITUTE(B229&amp;"",MID(1/2,2,1),"."),B229&amp;"")&amp;IF(TRIM(C229&amp;"")="",""," | "&amp;IF(ISNUMBER(C229),SUBSTITUTE(C229&amp;"",MID(1/2,2,1),"."),C229&amp;"")))),"(error value)")</f>
        <v/>
      </c>
      <c r="S229" s="50">
        <f>IF(R229="","","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"&amp;IFERROR(IF(AND(LEN(R229)-LEN(SUBSTITUTE(R229,"/",""))=1,ISNUMBER(FIND(" ",TRIM(LEFT(R229,FIND("/",R229)-1))))),LEFT(R229,FIND("/",R229)-1),R229),R229)&amp;" ")," "," "),"﻿"," "),"​"," "),"⁠"," ")," "," ")," "," "),CHAR(9)," "),CHAR(10)," "),CHAR(13)," "),"−","-"),"–","-"),"—","-"),"LATITUDE"," "),"LONGITUDE"," "),"COORDINATES"," "),"COORDS"," "),"NORTH"," N "),"SOUTH"," S "),"EAST"," E "),"WEST"," W "),"DEGREES"," "),"DEG"," "),"GPS"," "),"LONG"," "),"LNG"," "),"LON"," "),"LAT"," ")," AND "," "),"&amp;"," ")&amp;" ")</f>
        <v/>
      </c>
      <c r="T229" s="50">
        <f>IF(S229="","",IF(LEN(S229)-LEN(SUBSTITUTE(S229,".",""))&gt;0,SUBSTITUTE(S229,","," "),IF(LEN(S229)-LEN(SUBSTITUTE(S229,",",""))=3,SUBSTITUTE(SUBSTITUTE(S229,",",";",2),",","."),IF(LEN(S229)-LEN(SUBSTITUTE(S229,",",""))=2,SUBSTITUTE(S229,",","."),SUBSTITUTE(S229,","," ")))))</f>
        <v/>
      </c>
      <c r="U229" s="50">
        <f>IF(ISNUMBER(FIND("S",T229)),-1,IF(ISNUMBER(FIND("N",T229)),1,0))</f>
        <v/>
      </c>
      <c r="V229" s="50">
        <f>IF(ISNUMBER(FIND("W",T229)),-1,IF(ISNUMBER(FIND("E",T229)),1,0))</f>
        <v/>
      </c>
      <c r="W229" s="50">
        <f>AND(MIN(IFERROR(FIND("N",T229),999),IFERROR(FIND("S",T229),999))&lt;999,MIN(IFERROR(FIND("E",T229),999),IFERROR(FIND("W",T229),999))&lt;999,MIN(IFERROR(FIND("E",T229),999),IFERROR(FIND("W",T229),999))&lt;MIN(IFERROR(FIND("N",T229),999),IFERROR(FIND("S",T229),999)))</f>
        <v/>
      </c>
      <c r="X229" s="50">
        <f>IF(T229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229,"°"," "),"º"," "),"˚"," "),"'"," "),CHAR(34)," "),"′"," "),"’"," "),"‘"," "),"″"," "),"”"," "),"“"," "),"("," "),")"," "),"["," "),"]"," "),"{"," "),"}"," "),";"," "),"|"," "),"/"," "),"\"," "),":"," "),"="," "),"*"," "),","," "),"N"," "),"S"," "),"E"," "),"W"," "),"_"," ")))</f>
        <v/>
      </c>
      <c r="Y229" s="50">
        <f>IF(X229="","",SUBSTITUTE(SUBSTITUTE(SUBSTITUTE(SUBSTITUTE(SUBSTITUTE(SUBSTITUTE(SUBSTITUTE(SUBSTITUTE(SUBSTITUTE(SUBSTITUTE(SUBSTITUTE(SUBSTITUTE(SUBSTITUTE(X229,"0",""),"1",""),"2",""),"3",""),"4",""),"5",""),"6",""),"7",""),"8",""),"9",""),".",""),"-","")," ",""))</f>
        <v/>
      </c>
      <c r="Z229" s="50">
        <f>IF(X229="",0,LEN(X229)-LEN(SUBSTITUTE(X229," ",""))+1)</f>
        <v/>
      </c>
      <c r="AA229" s="50">
        <f>IF(Z229&lt;1,"",IFERROR(VALUE(SUBSTITUTE(TRIM(MID(SUBSTITUTE(X229," ",REPT(" ",60)),1,60)),".",MID(1/2,2,1))),""))</f>
        <v/>
      </c>
      <c r="AB229" s="50">
        <f>IF(Z229&lt;2,"",IFERROR(VALUE(SUBSTITUTE(TRIM(MID(SUBSTITUTE(X229," ",REPT(" ",60)),61,60)),".",MID(1/2,2,1))),""))</f>
        <v/>
      </c>
      <c r="AC229" s="50">
        <f>IF(Z229&lt;3,"",IFERROR(VALUE(SUBSTITUTE(TRIM(MID(SUBSTITUTE(X229," ",REPT(" ",60)),121,60)),".",MID(1/2,2,1))),""))</f>
        <v/>
      </c>
      <c r="AD229" s="50">
        <f>IF(Z229&lt;4,"",IFERROR(VALUE(SUBSTITUTE(TRIM(MID(SUBSTITUTE(X229," ",REPT(" ",60)),181,60)),".",MID(1/2,2,1))),""))</f>
        <v/>
      </c>
      <c r="AE229" s="50">
        <f>IF(Z229&lt;5,"",IFERROR(VALUE(SUBSTITUTE(TRIM(MID(SUBSTITUTE(X229," ",REPT(" ",60)),241,60)),".",MID(1/2,2,1))),""))</f>
        <v/>
      </c>
      <c r="AF229" s="50">
        <f>IF(Z229&lt;6,"",IFERROR(VALUE(SUBSTITUTE(TRIM(MID(SUBSTITUTE(X229," ",REPT(" ",60)),301,60)),".",MID(1/2,2,1))),""))</f>
        <v/>
      </c>
      <c r="AG229" s="50">
        <f>IFERROR(IF(Z229=2,AA229,IF(Z229=4,IF(AA229&lt;0,-1,1)*(ABS(AA229)+AB229/60),IF(Z229=6,IF(AA229&lt;0,-1,1)*(ABS(AA229)+AB229/60+AC229/3600),""))),"")</f>
        <v/>
      </c>
      <c r="AH229" s="50">
        <f>IFERROR(IF(Z229=2,AB229,IF(Z229=4,IF(AC229&lt;0,-1,1)*(ABS(AC229)+AD229/60),IF(Z229=6,IF(AD229&lt;0,-1,1)*(ABS(AD229)+AE229/60+AF229/3600),""))),"")</f>
        <v/>
      </c>
      <c r="AI229" s="50">
        <f>IF(W229,AH229,AG229)</f>
        <v/>
      </c>
      <c r="AJ229" s="50">
        <f>IF(W229,AG229,AH229)</f>
        <v/>
      </c>
      <c r="AK229" s="50">
        <f>IFERROR(IF(U229=0,AI229,U229*ABS(AI229)),"")</f>
        <v/>
      </c>
      <c r="AL229" s="50">
        <f>IFERROR(IF(V229=0,AJ229,V229*ABS(AJ229)),"")</f>
        <v/>
      </c>
      <c r="AM229" s="50">
        <f>IFERROR(AND(U229=0,V229=0,ABS(AK229)&gt;90,ABS(AK229)&lt;=180,ABS(AL229)&lt;=90),FALSE)</f>
        <v/>
      </c>
      <c r="AN229" s="50">
        <f>IF(AM229,AL229,AK229)</f>
        <v/>
      </c>
      <c r="AO229" s="50">
        <f>IF(AM229,AK229,AL229)</f>
        <v/>
      </c>
      <c r="AP229" s="50">
        <f>IF(R229="","",IF(Y229&lt;&gt;"","Contains words or symbols that aren't part of a coordinate.",IF(NOT(OR(Z229=2,Z229=4,Z229=6)),"Couldn't find a latitude and a longitude ("&amp;Z229&amp;IF(Z229=1," number"," numbers")&amp;" found).",IF(COUNT(AA229:AF229)&lt;&gt;Z229,"Some of the numbers couldn't be read.",IF(OR(AND(Z229=4,OR(AB229&lt;0,AB229&gt;=60,AD229&lt;0,AD229&gt;=60)),AND(Z229=6,OR(AB229&lt;0,AB229&gt;=60,AC229&lt;0,AC229&gt;=60,AE229&lt;0,AE229&gt;=60,AF229&lt;0,AF229&gt;=60))),"Minutes and seconds must be between 0 and 60.",IF(OR(ABS(AN229)&gt;90,ABS(AO229)&gt;180),"Out of range: latitude must be between -90 and 90, and longitude between -180 and 180.",""))))))</f>
        <v/>
      </c>
    </row>
    <row r="230">
      <c r="B230" s="44" t="n"/>
      <c r="C230" s="44" t="n"/>
      <c r="D230" s="45">
        <f>IF(R230="","",IF(AP230&lt;&gt;"","NOT VALID GPS COORDINATES",IF(O230="NO CONNECTION","NO CONNECTION",IF(E230="","NOT FOUND",IF(OR(AM230,AND(AN230=0,AO230=0)),"CONVERTED – PLEASE CHECK","CONVERTED")))))</f>
        <v/>
      </c>
      <c r="E230" s="45">
        <f>IF(OR(O230="",O230="NO CONNECTION"),"",IFERROR(_xlfn.FILTERXML(O230,"//local/territory")&amp;" "&amp;_xlfn.FILTERXML(O230,"//local/mapcode"),IFERROR(_xlfn.FILTERXML(O230,"//international/mapcode"),"")))</f>
        <v/>
      </c>
      <c r="F230" s="46">
        <f>IF(E230="","",IFERROR(_xlfn.FILTERXML(O230,"//local/territory"),""))</f>
        <v/>
      </c>
      <c r="G230" s="46">
        <f>IF(E230="","",IFERROR(_xlfn.FILTERXML(O230,"//local/mapcode"),""))</f>
        <v/>
      </c>
      <c r="H230" s="46">
        <f>IF(E230="","",IFERROR(_xlfn.FILTERXML(O230,"//international/mapcode"),""))</f>
        <v/>
      </c>
      <c r="I230" s="46">
        <f>IF(E230="","",IFERROR(HYPERLINK("https://www.mymapcodes.com/go/?t="&amp;IF(G230&lt;&gt;"",F230,"AAA")&amp;"&amp;ma="&amp;LEFT(IF(G230&lt;&gt;"",G230,H230),FIND(".",IF(G230&lt;&gt;"",G230,H230))-1)&amp;"&amp;mb="&amp;MID(IF(G230&lt;&gt;"",G230,H230),FIND(".",IF(G230&lt;&gt;"",G230,H230))+1,99),"Open on MyMapcodes →"),""))</f>
        <v/>
      </c>
      <c r="J230" s="47">
        <f>IF(OR(R230="",AP230&lt;&gt;""),"",ROUND(AN230,6))</f>
        <v/>
      </c>
      <c r="K230" s="47">
        <f>IF(OR(R230="",AP230&lt;&gt;""),"",ROUND(AO230,6))</f>
        <v/>
      </c>
      <c r="L230" s="48">
        <f>IF(R230="","",IF(AP230&lt;&gt;"",AP230,IF(O230="NO CONNECTION","Excel couldn't reach the mapcode service. Click the REFRESH RESULTS box just above the table.",IF(E230="","The mapcode service didn't return a mapcode for this point.",IF(AM230,"Latitude and longitude seemed to be the wrong way round, so they've been swapped. Please check.",IF(AND(AN230=0,AO230=0),"0, 0 is in the sea off West Africa. Please check this is the location you meant.",IF(W230,"Longitude came first, so the order has been switched.",IF(Z230=6,"Converted from degrees, minutes and seconds.",IF(Z230=4,"Converted from degrees and decimal minutes.","")))))))))</f>
        <v/>
      </c>
      <c r="N230" s="49">
        <f>IF(J230="","",MapcodeAPI&amp;"codes/"&amp;SUBSTITUTE(J230&amp;"",MID(1/2,2,1),".")&amp;","&amp;SUBSTITUTE(K230&amp;"",MID(1/2,2,1),"."))&amp;LEFT($B$13,0)</f>
        <v/>
      </c>
      <c r="O230" s="49">
        <f>IF(N230="","",IFERROR(_xlfn.WEBSERVICE(N230),IF(MapcodeAPIBackup="","NO CONNECTION",IFERROR(_xlfn.WEBSERVICE(MapcodeAPIBackup&amp;MID(N230,LEN(MapcodeAPI)+1,999)),"NO CONNECTION"))))</f>
        <v/>
      </c>
      <c r="P230" t="inlineStr">
        <is>
          <t xml:space="preserve"> </t>
        </is>
      </c>
      <c r="R230" s="50">
        <f>IFERROR(IF(AND(TRIM(B230&amp;"")="",TRIM(C230&amp;"")=""),"",TRIM(IF(ISNUMBER(B230),SUBSTITUTE(B230&amp;"",MID(1/2,2,1),"."),B230&amp;"")&amp;IF(TRIM(C230&amp;"")="",""," | "&amp;IF(ISNUMBER(C230),SUBSTITUTE(C230&amp;"",MID(1/2,2,1),"."),C230&amp;"")))),"(error value)")</f>
        <v/>
      </c>
      <c r="S230" s="50">
        <f>IF(R230="","","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"&amp;IFERROR(IF(AND(LEN(R230)-LEN(SUBSTITUTE(R230,"/",""))=1,ISNUMBER(FIND(" ",TRIM(LEFT(R230,FIND("/",R230)-1))))),LEFT(R230,FIND("/",R230)-1),R230),R230)&amp;" ")," "," "),"﻿"," "),"​"," "),"⁠"," ")," "," ")," "," "),CHAR(9)," "),CHAR(10)," "),CHAR(13)," "),"−","-"),"–","-"),"—","-"),"LATITUDE"," "),"LONGITUDE"," "),"COORDINATES"," "),"COORDS"," "),"NORTH"," N "),"SOUTH"," S "),"EAST"," E "),"WEST"," W "),"DEGREES"," "),"DEG"," "),"GPS"," "),"LONG"," "),"LNG"," "),"LON"," "),"LAT"," ")," AND "," "),"&amp;"," ")&amp;" ")</f>
        <v/>
      </c>
      <c r="T230" s="50">
        <f>IF(S230="","",IF(LEN(S230)-LEN(SUBSTITUTE(S230,".",""))&gt;0,SUBSTITUTE(S230,","," "),IF(LEN(S230)-LEN(SUBSTITUTE(S230,",",""))=3,SUBSTITUTE(SUBSTITUTE(S230,",",";",2),",","."),IF(LEN(S230)-LEN(SUBSTITUTE(S230,",",""))=2,SUBSTITUTE(S230,",","."),SUBSTITUTE(S230,","," ")))))</f>
        <v/>
      </c>
      <c r="U230" s="50">
        <f>IF(ISNUMBER(FIND("S",T230)),-1,IF(ISNUMBER(FIND("N",T230)),1,0))</f>
        <v/>
      </c>
      <c r="V230" s="50">
        <f>IF(ISNUMBER(FIND("W",T230)),-1,IF(ISNUMBER(FIND("E",T230)),1,0))</f>
        <v/>
      </c>
      <c r="W230" s="50">
        <f>AND(MIN(IFERROR(FIND("N",T230),999),IFERROR(FIND("S",T230),999))&lt;999,MIN(IFERROR(FIND("E",T230),999),IFERROR(FIND("W",T230),999))&lt;999,MIN(IFERROR(FIND("E",T230),999),IFERROR(FIND("W",T230),999))&lt;MIN(IFERROR(FIND("N",T230),999),IFERROR(FIND("S",T230),999)))</f>
        <v/>
      </c>
      <c r="X230" s="50">
        <f>IF(T230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230,"°"," "),"º"," "),"˚"," "),"'"," "),CHAR(34)," "),"′"," "),"’"," "),"‘"," "),"″"," "),"”"," "),"“"," "),"("," "),")"," "),"["," "),"]"," "),"{"," "),"}"," "),";"," "),"|"," "),"/"," "),"\"," "),":"," "),"="," "),"*"," "),","," "),"N"," "),"S"," "),"E"," "),"W"," "),"_"," ")))</f>
        <v/>
      </c>
      <c r="Y230" s="50">
        <f>IF(X230="","",SUBSTITUTE(SUBSTITUTE(SUBSTITUTE(SUBSTITUTE(SUBSTITUTE(SUBSTITUTE(SUBSTITUTE(SUBSTITUTE(SUBSTITUTE(SUBSTITUTE(SUBSTITUTE(SUBSTITUTE(SUBSTITUTE(X230,"0",""),"1",""),"2",""),"3",""),"4",""),"5",""),"6",""),"7",""),"8",""),"9",""),".",""),"-","")," ",""))</f>
        <v/>
      </c>
      <c r="Z230" s="50">
        <f>IF(X230="",0,LEN(X230)-LEN(SUBSTITUTE(X230," ",""))+1)</f>
        <v/>
      </c>
      <c r="AA230" s="50">
        <f>IF(Z230&lt;1,"",IFERROR(VALUE(SUBSTITUTE(TRIM(MID(SUBSTITUTE(X230," ",REPT(" ",60)),1,60)),".",MID(1/2,2,1))),""))</f>
        <v/>
      </c>
      <c r="AB230" s="50">
        <f>IF(Z230&lt;2,"",IFERROR(VALUE(SUBSTITUTE(TRIM(MID(SUBSTITUTE(X230," ",REPT(" ",60)),61,60)),".",MID(1/2,2,1))),""))</f>
        <v/>
      </c>
      <c r="AC230" s="50">
        <f>IF(Z230&lt;3,"",IFERROR(VALUE(SUBSTITUTE(TRIM(MID(SUBSTITUTE(X230," ",REPT(" ",60)),121,60)),".",MID(1/2,2,1))),""))</f>
        <v/>
      </c>
      <c r="AD230" s="50">
        <f>IF(Z230&lt;4,"",IFERROR(VALUE(SUBSTITUTE(TRIM(MID(SUBSTITUTE(X230," ",REPT(" ",60)),181,60)),".",MID(1/2,2,1))),""))</f>
        <v/>
      </c>
      <c r="AE230" s="50">
        <f>IF(Z230&lt;5,"",IFERROR(VALUE(SUBSTITUTE(TRIM(MID(SUBSTITUTE(X230," ",REPT(" ",60)),241,60)),".",MID(1/2,2,1))),""))</f>
        <v/>
      </c>
      <c r="AF230" s="50">
        <f>IF(Z230&lt;6,"",IFERROR(VALUE(SUBSTITUTE(TRIM(MID(SUBSTITUTE(X230," ",REPT(" ",60)),301,60)),".",MID(1/2,2,1))),""))</f>
        <v/>
      </c>
      <c r="AG230" s="50">
        <f>IFERROR(IF(Z230=2,AA230,IF(Z230=4,IF(AA230&lt;0,-1,1)*(ABS(AA230)+AB230/60),IF(Z230=6,IF(AA230&lt;0,-1,1)*(ABS(AA230)+AB230/60+AC230/3600),""))),"")</f>
        <v/>
      </c>
      <c r="AH230" s="50">
        <f>IFERROR(IF(Z230=2,AB230,IF(Z230=4,IF(AC230&lt;0,-1,1)*(ABS(AC230)+AD230/60),IF(Z230=6,IF(AD230&lt;0,-1,1)*(ABS(AD230)+AE230/60+AF230/3600),""))),"")</f>
        <v/>
      </c>
      <c r="AI230" s="50">
        <f>IF(W230,AH230,AG230)</f>
        <v/>
      </c>
      <c r="AJ230" s="50">
        <f>IF(W230,AG230,AH230)</f>
        <v/>
      </c>
      <c r="AK230" s="50">
        <f>IFERROR(IF(U230=0,AI230,U230*ABS(AI230)),"")</f>
        <v/>
      </c>
      <c r="AL230" s="50">
        <f>IFERROR(IF(V230=0,AJ230,V230*ABS(AJ230)),"")</f>
        <v/>
      </c>
      <c r="AM230" s="50">
        <f>IFERROR(AND(U230=0,V230=0,ABS(AK230)&gt;90,ABS(AK230)&lt;=180,ABS(AL230)&lt;=90),FALSE)</f>
        <v/>
      </c>
      <c r="AN230" s="50">
        <f>IF(AM230,AL230,AK230)</f>
        <v/>
      </c>
      <c r="AO230" s="50">
        <f>IF(AM230,AK230,AL230)</f>
        <v/>
      </c>
      <c r="AP230" s="50">
        <f>IF(R230="","",IF(Y230&lt;&gt;"","Contains words or symbols that aren't part of a coordinate.",IF(NOT(OR(Z230=2,Z230=4,Z230=6)),"Couldn't find a latitude and a longitude ("&amp;Z230&amp;IF(Z230=1," number"," numbers")&amp;" found).",IF(COUNT(AA230:AF230)&lt;&gt;Z230,"Some of the numbers couldn't be read.",IF(OR(AND(Z230=4,OR(AB230&lt;0,AB230&gt;=60,AD230&lt;0,AD230&gt;=60)),AND(Z230=6,OR(AB230&lt;0,AB230&gt;=60,AC230&lt;0,AC230&gt;=60,AE230&lt;0,AE230&gt;=60,AF230&lt;0,AF230&gt;=60))),"Minutes and seconds must be between 0 and 60.",IF(OR(ABS(AN230)&gt;90,ABS(AO230)&gt;180),"Out of range: latitude must be between -90 and 90, and longitude between -180 and 180.",""))))))</f>
        <v/>
      </c>
    </row>
    <row r="231">
      <c r="B231" s="44" t="n"/>
      <c r="C231" s="44" t="n"/>
      <c r="D231" s="45">
        <f>IF(R231="","",IF(AP231&lt;&gt;"","NOT VALID GPS COORDINATES",IF(O231="NO CONNECTION","NO CONNECTION",IF(E231="","NOT FOUND",IF(OR(AM231,AND(AN231=0,AO231=0)),"CONVERTED – PLEASE CHECK","CONVERTED")))))</f>
        <v/>
      </c>
      <c r="E231" s="45">
        <f>IF(OR(O231="",O231="NO CONNECTION"),"",IFERROR(_xlfn.FILTERXML(O231,"//local/territory")&amp;" "&amp;_xlfn.FILTERXML(O231,"//local/mapcode"),IFERROR(_xlfn.FILTERXML(O231,"//international/mapcode"),"")))</f>
        <v/>
      </c>
      <c r="F231" s="46">
        <f>IF(E231="","",IFERROR(_xlfn.FILTERXML(O231,"//local/territory"),""))</f>
        <v/>
      </c>
      <c r="G231" s="46">
        <f>IF(E231="","",IFERROR(_xlfn.FILTERXML(O231,"//local/mapcode"),""))</f>
        <v/>
      </c>
      <c r="H231" s="46">
        <f>IF(E231="","",IFERROR(_xlfn.FILTERXML(O231,"//international/mapcode"),""))</f>
        <v/>
      </c>
      <c r="I231" s="46">
        <f>IF(E231="","",IFERROR(HYPERLINK("https://www.mymapcodes.com/go/?t="&amp;IF(G231&lt;&gt;"",F231,"AAA")&amp;"&amp;ma="&amp;LEFT(IF(G231&lt;&gt;"",G231,H231),FIND(".",IF(G231&lt;&gt;"",G231,H231))-1)&amp;"&amp;mb="&amp;MID(IF(G231&lt;&gt;"",G231,H231),FIND(".",IF(G231&lt;&gt;"",G231,H231))+1,99),"Open on MyMapcodes →"),""))</f>
        <v/>
      </c>
      <c r="J231" s="47">
        <f>IF(OR(R231="",AP231&lt;&gt;""),"",ROUND(AN231,6))</f>
        <v/>
      </c>
      <c r="K231" s="47">
        <f>IF(OR(R231="",AP231&lt;&gt;""),"",ROUND(AO231,6))</f>
        <v/>
      </c>
      <c r="L231" s="48">
        <f>IF(R231="","",IF(AP231&lt;&gt;"",AP231,IF(O231="NO CONNECTION","Excel couldn't reach the mapcode service. Click the REFRESH RESULTS box just above the table.",IF(E231="","The mapcode service didn't return a mapcode for this point.",IF(AM231,"Latitude and longitude seemed to be the wrong way round, so they've been swapped. Please check.",IF(AND(AN231=0,AO231=0),"0, 0 is in the sea off West Africa. Please check this is the location you meant.",IF(W231,"Longitude came first, so the order has been switched.",IF(Z231=6,"Converted from degrees, minutes and seconds.",IF(Z231=4,"Converted from degrees and decimal minutes.","")))))))))</f>
        <v/>
      </c>
      <c r="N231" s="49">
        <f>IF(J231="","",MapcodeAPI&amp;"codes/"&amp;SUBSTITUTE(J231&amp;"",MID(1/2,2,1),".")&amp;","&amp;SUBSTITUTE(K231&amp;"",MID(1/2,2,1),"."))&amp;LEFT($B$13,0)</f>
        <v/>
      </c>
      <c r="O231" s="49">
        <f>IF(N231="","",IFERROR(_xlfn.WEBSERVICE(N231),IF(MapcodeAPIBackup="","NO CONNECTION",IFERROR(_xlfn.WEBSERVICE(MapcodeAPIBackup&amp;MID(N231,LEN(MapcodeAPI)+1,999)),"NO CONNECTION"))))</f>
        <v/>
      </c>
      <c r="P231" t="inlineStr">
        <is>
          <t xml:space="preserve"> </t>
        </is>
      </c>
      <c r="R231" s="50">
        <f>IFERROR(IF(AND(TRIM(B231&amp;"")="",TRIM(C231&amp;"")=""),"",TRIM(IF(ISNUMBER(B231),SUBSTITUTE(B231&amp;"",MID(1/2,2,1),"."),B231&amp;"")&amp;IF(TRIM(C231&amp;"")="",""," | "&amp;IF(ISNUMBER(C231),SUBSTITUTE(C231&amp;"",MID(1/2,2,1),"."),C231&amp;"")))),"(error value)")</f>
        <v/>
      </c>
      <c r="S231" s="50">
        <f>IF(R231="","","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"&amp;IFERROR(IF(AND(LEN(R231)-LEN(SUBSTITUTE(R231,"/",""))=1,ISNUMBER(FIND(" ",TRIM(LEFT(R231,FIND("/",R231)-1))))),LEFT(R231,FIND("/",R231)-1),R231),R231)&amp;" ")," "," "),"﻿"," "),"​"," "),"⁠"," ")," "," ")," "," "),CHAR(9)," "),CHAR(10)," "),CHAR(13)," "),"−","-"),"–","-"),"—","-"),"LATITUDE"," "),"LONGITUDE"," "),"COORDINATES"," "),"COORDS"," "),"NORTH"," N "),"SOUTH"," S "),"EAST"," E "),"WEST"," W "),"DEGREES"," "),"DEG"," "),"GPS"," "),"LONG"," "),"LNG"," "),"LON"," "),"LAT"," ")," AND "," "),"&amp;"," ")&amp;" ")</f>
        <v/>
      </c>
      <c r="T231" s="50">
        <f>IF(S231="","",IF(LEN(S231)-LEN(SUBSTITUTE(S231,".",""))&gt;0,SUBSTITUTE(S231,","," "),IF(LEN(S231)-LEN(SUBSTITUTE(S231,",",""))=3,SUBSTITUTE(SUBSTITUTE(S231,",",";",2),",","."),IF(LEN(S231)-LEN(SUBSTITUTE(S231,",",""))=2,SUBSTITUTE(S231,",","."),SUBSTITUTE(S231,","," ")))))</f>
        <v/>
      </c>
      <c r="U231" s="50">
        <f>IF(ISNUMBER(FIND("S",T231)),-1,IF(ISNUMBER(FIND("N",T231)),1,0))</f>
        <v/>
      </c>
      <c r="V231" s="50">
        <f>IF(ISNUMBER(FIND("W",T231)),-1,IF(ISNUMBER(FIND("E",T231)),1,0))</f>
        <v/>
      </c>
      <c r="W231" s="50">
        <f>AND(MIN(IFERROR(FIND("N",T231),999),IFERROR(FIND("S",T231),999))&lt;999,MIN(IFERROR(FIND("E",T231),999),IFERROR(FIND("W",T231),999))&lt;999,MIN(IFERROR(FIND("E",T231),999),IFERROR(FIND("W",T231),999))&lt;MIN(IFERROR(FIND("N",T231),999),IFERROR(FIND("S",T231),999)))</f>
        <v/>
      </c>
      <c r="X231" s="50">
        <f>IF(T231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231,"°"," "),"º"," "),"˚"," "),"'"," "),CHAR(34)," "),"′"," "),"’"," "),"‘"," "),"″"," "),"”"," "),"“"," "),"("," "),")"," "),"["," "),"]"," "),"{"," "),"}"," "),";"," "),"|"," "),"/"," "),"\"," "),":"," "),"="," "),"*"," "),","," "),"N"," "),"S"," "),"E"," "),"W"," "),"_"," ")))</f>
        <v/>
      </c>
      <c r="Y231" s="50">
        <f>IF(X231="","",SUBSTITUTE(SUBSTITUTE(SUBSTITUTE(SUBSTITUTE(SUBSTITUTE(SUBSTITUTE(SUBSTITUTE(SUBSTITUTE(SUBSTITUTE(SUBSTITUTE(SUBSTITUTE(SUBSTITUTE(SUBSTITUTE(X231,"0",""),"1",""),"2",""),"3",""),"4",""),"5",""),"6",""),"7",""),"8",""),"9",""),".",""),"-","")," ",""))</f>
        <v/>
      </c>
      <c r="Z231" s="50">
        <f>IF(X231="",0,LEN(X231)-LEN(SUBSTITUTE(X231," ",""))+1)</f>
        <v/>
      </c>
      <c r="AA231" s="50">
        <f>IF(Z231&lt;1,"",IFERROR(VALUE(SUBSTITUTE(TRIM(MID(SUBSTITUTE(X231," ",REPT(" ",60)),1,60)),".",MID(1/2,2,1))),""))</f>
        <v/>
      </c>
      <c r="AB231" s="50">
        <f>IF(Z231&lt;2,"",IFERROR(VALUE(SUBSTITUTE(TRIM(MID(SUBSTITUTE(X231," ",REPT(" ",60)),61,60)),".",MID(1/2,2,1))),""))</f>
        <v/>
      </c>
      <c r="AC231" s="50">
        <f>IF(Z231&lt;3,"",IFERROR(VALUE(SUBSTITUTE(TRIM(MID(SUBSTITUTE(X231," ",REPT(" ",60)),121,60)),".",MID(1/2,2,1))),""))</f>
        <v/>
      </c>
      <c r="AD231" s="50">
        <f>IF(Z231&lt;4,"",IFERROR(VALUE(SUBSTITUTE(TRIM(MID(SUBSTITUTE(X231," ",REPT(" ",60)),181,60)),".",MID(1/2,2,1))),""))</f>
        <v/>
      </c>
      <c r="AE231" s="50">
        <f>IF(Z231&lt;5,"",IFERROR(VALUE(SUBSTITUTE(TRIM(MID(SUBSTITUTE(X231," ",REPT(" ",60)),241,60)),".",MID(1/2,2,1))),""))</f>
        <v/>
      </c>
      <c r="AF231" s="50">
        <f>IF(Z231&lt;6,"",IFERROR(VALUE(SUBSTITUTE(TRIM(MID(SUBSTITUTE(X231," ",REPT(" ",60)),301,60)),".",MID(1/2,2,1))),""))</f>
        <v/>
      </c>
      <c r="AG231" s="50">
        <f>IFERROR(IF(Z231=2,AA231,IF(Z231=4,IF(AA231&lt;0,-1,1)*(ABS(AA231)+AB231/60),IF(Z231=6,IF(AA231&lt;0,-1,1)*(ABS(AA231)+AB231/60+AC231/3600),""))),"")</f>
        <v/>
      </c>
      <c r="AH231" s="50">
        <f>IFERROR(IF(Z231=2,AB231,IF(Z231=4,IF(AC231&lt;0,-1,1)*(ABS(AC231)+AD231/60),IF(Z231=6,IF(AD231&lt;0,-1,1)*(ABS(AD231)+AE231/60+AF231/3600),""))),"")</f>
        <v/>
      </c>
      <c r="AI231" s="50">
        <f>IF(W231,AH231,AG231)</f>
        <v/>
      </c>
      <c r="AJ231" s="50">
        <f>IF(W231,AG231,AH231)</f>
        <v/>
      </c>
      <c r="AK231" s="50">
        <f>IFERROR(IF(U231=0,AI231,U231*ABS(AI231)),"")</f>
        <v/>
      </c>
      <c r="AL231" s="50">
        <f>IFERROR(IF(V231=0,AJ231,V231*ABS(AJ231)),"")</f>
        <v/>
      </c>
      <c r="AM231" s="50">
        <f>IFERROR(AND(U231=0,V231=0,ABS(AK231)&gt;90,ABS(AK231)&lt;=180,ABS(AL231)&lt;=90),FALSE)</f>
        <v/>
      </c>
      <c r="AN231" s="50">
        <f>IF(AM231,AL231,AK231)</f>
        <v/>
      </c>
      <c r="AO231" s="50">
        <f>IF(AM231,AK231,AL231)</f>
        <v/>
      </c>
      <c r="AP231" s="50">
        <f>IF(R231="","",IF(Y231&lt;&gt;"","Contains words or symbols that aren't part of a coordinate.",IF(NOT(OR(Z231=2,Z231=4,Z231=6)),"Couldn't find a latitude and a longitude ("&amp;Z231&amp;IF(Z231=1," number"," numbers")&amp;" found).",IF(COUNT(AA231:AF231)&lt;&gt;Z231,"Some of the numbers couldn't be read.",IF(OR(AND(Z231=4,OR(AB231&lt;0,AB231&gt;=60,AD231&lt;0,AD231&gt;=60)),AND(Z231=6,OR(AB231&lt;0,AB231&gt;=60,AC231&lt;0,AC231&gt;=60,AE231&lt;0,AE231&gt;=60,AF231&lt;0,AF231&gt;=60))),"Minutes and seconds must be between 0 and 60.",IF(OR(ABS(AN231)&gt;90,ABS(AO231)&gt;180),"Out of range: latitude must be between -90 and 90, and longitude between -180 and 180.",""))))))</f>
        <v/>
      </c>
    </row>
    <row r="232">
      <c r="B232" s="44" t="n"/>
      <c r="C232" s="44" t="n"/>
      <c r="D232" s="45">
        <f>IF(R232="","",IF(AP232&lt;&gt;"","NOT VALID GPS COORDINATES",IF(O232="NO CONNECTION","NO CONNECTION",IF(E232="","NOT FOUND",IF(OR(AM232,AND(AN232=0,AO232=0)),"CONVERTED – PLEASE CHECK","CONVERTED")))))</f>
        <v/>
      </c>
      <c r="E232" s="45">
        <f>IF(OR(O232="",O232="NO CONNECTION"),"",IFERROR(_xlfn.FILTERXML(O232,"//local/territory")&amp;" "&amp;_xlfn.FILTERXML(O232,"//local/mapcode"),IFERROR(_xlfn.FILTERXML(O232,"//international/mapcode"),"")))</f>
        <v/>
      </c>
      <c r="F232" s="46">
        <f>IF(E232="","",IFERROR(_xlfn.FILTERXML(O232,"//local/territory"),""))</f>
        <v/>
      </c>
      <c r="G232" s="46">
        <f>IF(E232="","",IFERROR(_xlfn.FILTERXML(O232,"//local/mapcode"),""))</f>
        <v/>
      </c>
      <c r="H232" s="46">
        <f>IF(E232="","",IFERROR(_xlfn.FILTERXML(O232,"//international/mapcode"),""))</f>
        <v/>
      </c>
      <c r="I232" s="46">
        <f>IF(E232="","",IFERROR(HYPERLINK("https://www.mymapcodes.com/go/?t="&amp;IF(G232&lt;&gt;"",F232,"AAA")&amp;"&amp;ma="&amp;LEFT(IF(G232&lt;&gt;"",G232,H232),FIND(".",IF(G232&lt;&gt;"",G232,H232))-1)&amp;"&amp;mb="&amp;MID(IF(G232&lt;&gt;"",G232,H232),FIND(".",IF(G232&lt;&gt;"",G232,H232))+1,99),"Open on MyMapcodes →"),""))</f>
        <v/>
      </c>
      <c r="J232" s="47">
        <f>IF(OR(R232="",AP232&lt;&gt;""),"",ROUND(AN232,6))</f>
        <v/>
      </c>
      <c r="K232" s="47">
        <f>IF(OR(R232="",AP232&lt;&gt;""),"",ROUND(AO232,6))</f>
        <v/>
      </c>
      <c r="L232" s="48">
        <f>IF(R232="","",IF(AP232&lt;&gt;"",AP232,IF(O232="NO CONNECTION","Excel couldn't reach the mapcode service. Click the REFRESH RESULTS box just above the table.",IF(E232="","The mapcode service didn't return a mapcode for this point.",IF(AM232,"Latitude and longitude seemed to be the wrong way round, so they've been swapped. Please check.",IF(AND(AN232=0,AO232=0),"0, 0 is in the sea off West Africa. Please check this is the location you meant.",IF(W232,"Longitude came first, so the order has been switched.",IF(Z232=6,"Converted from degrees, minutes and seconds.",IF(Z232=4,"Converted from degrees and decimal minutes.","")))))))))</f>
        <v/>
      </c>
      <c r="N232" s="49">
        <f>IF(J232="","",MapcodeAPI&amp;"codes/"&amp;SUBSTITUTE(J232&amp;"",MID(1/2,2,1),".")&amp;","&amp;SUBSTITUTE(K232&amp;"",MID(1/2,2,1),"."))&amp;LEFT($B$13,0)</f>
        <v/>
      </c>
      <c r="O232" s="49">
        <f>IF(N232="","",IFERROR(_xlfn.WEBSERVICE(N232),IF(MapcodeAPIBackup="","NO CONNECTION",IFERROR(_xlfn.WEBSERVICE(MapcodeAPIBackup&amp;MID(N232,LEN(MapcodeAPI)+1,999)),"NO CONNECTION"))))</f>
        <v/>
      </c>
      <c r="P232" t="inlineStr">
        <is>
          <t xml:space="preserve"> </t>
        </is>
      </c>
      <c r="R232" s="50">
        <f>IFERROR(IF(AND(TRIM(B232&amp;"")="",TRIM(C232&amp;"")=""),"",TRIM(IF(ISNUMBER(B232),SUBSTITUTE(B232&amp;"",MID(1/2,2,1),"."),B232&amp;"")&amp;IF(TRIM(C232&amp;"")="",""," | "&amp;IF(ISNUMBER(C232),SUBSTITUTE(C232&amp;"",MID(1/2,2,1),"."),C232&amp;"")))),"(error value)")</f>
        <v/>
      </c>
      <c r="S232" s="50">
        <f>IF(R232="","","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"&amp;IFERROR(IF(AND(LEN(R232)-LEN(SUBSTITUTE(R232,"/",""))=1,ISNUMBER(FIND(" ",TRIM(LEFT(R232,FIND("/",R232)-1))))),LEFT(R232,FIND("/",R232)-1),R232),R232)&amp;" ")," "," "),"﻿"," "),"​"," "),"⁠"," ")," "," ")," "," "),CHAR(9)," "),CHAR(10)," "),CHAR(13)," "),"−","-"),"–","-"),"—","-"),"LATITUDE"," "),"LONGITUDE"," "),"COORDINATES"," "),"COORDS"," "),"NORTH"," N "),"SOUTH"," S "),"EAST"," E "),"WEST"," W "),"DEGREES"," "),"DEG"," "),"GPS"," "),"LONG"," "),"LNG"," "),"LON"," "),"LAT"," ")," AND "," "),"&amp;"," ")&amp;" ")</f>
        <v/>
      </c>
      <c r="T232" s="50">
        <f>IF(S232="","",IF(LEN(S232)-LEN(SUBSTITUTE(S232,".",""))&gt;0,SUBSTITUTE(S232,","," "),IF(LEN(S232)-LEN(SUBSTITUTE(S232,",",""))=3,SUBSTITUTE(SUBSTITUTE(S232,",",";",2),",","."),IF(LEN(S232)-LEN(SUBSTITUTE(S232,",",""))=2,SUBSTITUTE(S232,",","."),SUBSTITUTE(S232,","," ")))))</f>
        <v/>
      </c>
      <c r="U232" s="50">
        <f>IF(ISNUMBER(FIND("S",T232)),-1,IF(ISNUMBER(FIND("N",T232)),1,0))</f>
        <v/>
      </c>
      <c r="V232" s="50">
        <f>IF(ISNUMBER(FIND("W",T232)),-1,IF(ISNUMBER(FIND("E",T232)),1,0))</f>
        <v/>
      </c>
      <c r="W232" s="50">
        <f>AND(MIN(IFERROR(FIND("N",T232),999),IFERROR(FIND("S",T232),999))&lt;999,MIN(IFERROR(FIND("E",T232),999),IFERROR(FIND("W",T232),999))&lt;999,MIN(IFERROR(FIND("E",T232),999),IFERROR(FIND("W",T232),999))&lt;MIN(IFERROR(FIND("N",T232),999),IFERROR(FIND("S",T232),999)))</f>
        <v/>
      </c>
      <c r="X232" s="50">
        <f>IF(T232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232,"°"," "),"º"," "),"˚"," "),"'"," "),CHAR(34)," "),"′"," "),"’"," "),"‘"," "),"″"," "),"”"," "),"“"," "),"("," "),")"," "),"["," "),"]"," "),"{"," "),"}"," "),";"," "),"|"," "),"/"," "),"\"," "),":"," "),"="," "),"*"," "),","," "),"N"," "),"S"," "),"E"," "),"W"," "),"_"," ")))</f>
        <v/>
      </c>
      <c r="Y232" s="50">
        <f>IF(X232="","",SUBSTITUTE(SUBSTITUTE(SUBSTITUTE(SUBSTITUTE(SUBSTITUTE(SUBSTITUTE(SUBSTITUTE(SUBSTITUTE(SUBSTITUTE(SUBSTITUTE(SUBSTITUTE(SUBSTITUTE(SUBSTITUTE(X232,"0",""),"1",""),"2",""),"3",""),"4",""),"5",""),"6",""),"7",""),"8",""),"9",""),".",""),"-","")," ",""))</f>
        <v/>
      </c>
      <c r="Z232" s="50">
        <f>IF(X232="",0,LEN(X232)-LEN(SUBSTITUTE(X232," ",""))+1)</f>
        <v/>
      </c>
      <c r="AA232" s="50">
        <f>IF(Z232&lt;1,"",IFERROR(VALUE(SUBSTITUTE(TRIM(MID(SUBSTITUTE(X232," ",REPT(" ",60)),1,60)),".",MID(1/2,2,1))),""))</f>
        <v/>
      </c>
      <c r="AB232" s="50">
        <f>IF(Z232&lt;2,"",IFERROR(VALUE(SUBSTITUTE(TRIM(MID(SUBSTITUTE(X232," ",REPT(" ",60)),61,60)),".",MID(1/2,2,1))),""))</f>
        <v/>
      </c>
      <c r="AC232" s="50">
        <f>IF(Z232&lt;3,"",IFERROR(VALUE(SUBSTITUTE(TRIM(MID(SUBSTITUTE(X232," ",REPT(" ",60)),121,60)),".",MID(1/2,2,1))),""))</f>
        <v/>
      </c>
      <c r="AD232" s="50">
        <f>IF(Z232&lt;4,"",IFERROR(VALUE(SUBSTITUTE(TRIM(MID(SUBSTITUTE(X232," ",REPT(" ",60)),181,60)),".",MID(1/2,2,1))),""))</f>
        <v/>
      </c>
      <c r="AE232" s="50">
        <f>IF(Z232&lt;5,"",IFERROR(VALUE(SUBSTITUTE(TRIM(MID(SUBSTITUTE(X232," ",REPT(" ",60)),241,60)),".",MID(1/2,2,1))),""))</f>
        <v/>
      </c>
      <c r="AF232" s="50">
        <f>IF(Z232&lt;6,"",IFERROR(VALUE(SUBSTITUTE(TRIM(MID(SUBSTITUTE(X232," ",REPT(" ",60)),301,60)),".",MID(1/2,2,1))),""))</f>
        <v/>
      </c>
      <c r="AG232" s="50">
        <f>IFERROR(IF(Z232=2,AA232,IF(Z232=4,IF(AA232&lt;0,-1,1)*(ABS(AA232)+AB232/60),IF(Z232=6,IF(AA232&lt;0,-1,1)*(ABS(AA232)+AB232/60+AC232/3600),""))),"")</f>
        <v/>
      </c>
      <c r="AH232" s="50">
        <f>IFERROR(IF(Z232=2,AB232,IF(Z232=4,IF(AC232&lt;0,-1,1)*(ABS(AC232)+AD232/60),IF(Z232=6,IF(AD232&lt;0,-1,1)*(ABS(AD232)+AE232/60+AF232/3600),""))),"")</f>
        <v/>
      </c>
      <c r="AI232" s="50">
        <f>IF(W232,AH232,AG232)</f>
        <v/>
      </c>
      <c r="AJ232" s="50">
        <f>IF(W232,AG232,AH232)</f>
        <v/>
      </c>
      <c r="AK232" s="50">
        <f>IFERROR(IF(U232=0,AI232,U232*ABS(AI232)),"")</f>
        <v/>
      </c>
      <c r="AL232" s="50">
        <f>IFERROR(IF(V232=0,AJ232,V232*ABS(AJ232)),"")</f>
        <v/>
      </c>
      <c r="AM232" s="50">
        <f>IFERROR(AND(U232=0,V232=0,ABS(AK232)&gt;90,ABS(AK232)&lt;=180,ABS(AL232)&lt;=90),FALSE)</f>
        <v/>
      </c>
      <c r="AN232" s="50">
        <f>IF(AM232,AL232,AK232)</f>
        <v/>
      </c>
      <c r="AO232" s="50">
        <f>IF(AM232,AK232,AL232)</f>
        <v/>
      </c>
      <c r="AP232" s="50">
        <f>IF(R232="","",IF(Y232&lt;&gt;"","Contains words or symbols that aren't part of a coordinate.",IF(NOT(OR(Z232=2,Z232=4,Z232=6)),"Couldn't find a latitude and a longitude ("&amp;Z232&amp;IF(Z232=1," number"," numbers")&amp;" found).",IF(COUNT(AA232:AF232)&lt;&gt;Z232,"Some of the numbers couldn't be read.",IF(OR(AND(Z232=4,OR(AB232&lt;0,AB232&gt;=60,AD232&lt;0,AD232&gt;=60)),AND(Z232=6,OR(AB232&lt;0,AB232&gt;=60,AC232&lt;0,AC232&gt;=60,AE232&lt;0,AE232&gt;=60,AF232&lt;0,AF232&gt;=60))),"Minutes and seconds must be between 0 and 60.",IF(OR(ABS(AN232)&gt;90,ABS(AO232)&gt;180),"Out of range: latitude must be between -90 and 90, and longitude between -180 and 180.",""))))))</f>
        <v/>
      </c>
    </row>
    <row r="233">
      <c r="B233" s="44" t="n"/>
      <c r="C233" s="44" t="n"/>
      <c r="D233" s="45">
        <f>IF(R233="","",IF(AP233&lt;&gt;"","NOT VALID GPS COORDINATES",IF(O233="NO CONNECTION","NO CONNECTION",IF(E233="","NOT FOUND",IF(OR(AM233,AND(AN233=0,AO233=0)),"CONVERTED – PLEASE CHECK","CONVERTED")))))</f>
        <v/>
      </c>
      <c r="E233" s="45">
        <f>IF(OR(O233="",O233="NO CONNECTION"),"",IFERROR(_xlfn.FILTERXML(O233,"//local/territory")&amp;" "&amp;_xlfn.FILTERXML(O233,"//local/mapcode"),IFERROR(_xlfn.FILTERXML(O233,"//international/mapcode"),"")))</f>
        <v/>
      </c>
      <c r="F233" s="46">
        <f>IF(E233="","",IFERROR(_xlfn.FILTERXML(O233,"//local/territory"),""))</f>
        <v/>
      </c>
      <c r="G233" s="46">
        <f>IF(E233="","",IFERROR(_xlfn.FILTERXML(O233,"//local/mapcode"),""))</f>
        <v/>
      </c>
      <c r="H233" s="46">
        <f>IF(E233="","",IFERROR(_xlfn.FILTERXML(O233,"//international/mapcode"),""))</f>
        <v/>
      </c>
      <c r="I233" s="46">
        <f>IF(E233="","",IFERROR(HYPERLINK("https://www.mymapcodes.com/go/?t="&amp;IF(G233&lt;&gt;"",F233,"AAA")&amp;"&amp;ma="&amp;LEFT(IF(G233&lt;&gt;"",G233,H233),FIND(".",IF(G233&lt;&gt;"",G233,H233))-1)&amp;"&amp;mb="&amp;MID(IF(G233&lt;&gt;"",G233,H233),FIND(".",IF(G233&lt;&gt;"",G233,H233))+1,99),"Open on MyMapcodes →"),""))</f>
        <v/>
      </c>
      <c r="J233" s="47">
        <f>IF(OR(R233="",AP233&lt;&gt;""),"",ROUND(AN233,6))</f>
        <v/>
      </c>
      <c r="K233" s="47">
        <f>IF(OR(R233="",AP233&lt;&gt;""),"",ROUND(AO233,6))</f>
        <v/>
      </c>
      <c r="L233" s="48">
        <f>IF(R233="","",IF(AP233&lt;&gt;"",AP233,IF(O233="NO CONNECTION","Excel couldn't reach the mapcode service. Click the REFRESH RESULTS box just above the table.",IF(E233="","The mapcode service didn't return a mapcode for this point.",IF(AM233,"Latitude and longitude seemed to be the wrong way round, so they've been swapped. Please check.",IF(AND(AN233=0,AO233=0),"0, 0 is in the sea off West Africa. Please check this is the location you meant.",IF(W233,"Longitude came first, so the order has been switched.",IF(Z233=6,"Converted from degrees, minutes and seconds.",IF(Z233=4,"Converted from degrees and decimal minutes.","")))))))))</f>
        <v/>
      </c>
      <c r="N233" s="49">
        <f>IF(J233="","",MapcodeAPI&amp;"codes/"&amp;SUBSTITUTE(J233&amp;"",MID(1/2,2,1),".")&amp;","&amp;SUBSTITUTE(K233&amp;"",MID(1/2,2,1),"."))&amp;LEFT($B$13,0)</f>
        <v/>
      </c>
      <c r="O233" s="49">
        <f>IF(N233="","",IFERROR(_xlfn.WEBSERVICE(N233),IF(MapcodeAPIBackup="","NO CONNECTION",IFERROR(_xlfn.WEBSERVICE(MapcodeAPIBackup&amp;MID(N233,LEN(MapcodeAPI)+1,999)),"NO CONNECTION"))))</f>
        <v/>
      </c>
      <c r="P233" t="inlineStr">
        <is>
          <t xml:space="preserve"> </t>
        </is>
      </c>
      <c r="R233" s="50">
        <f>IFERROR(IF(AND(TRIM(B233&amp;"")="",TRIM(C233&amp;"")=""),"",TRIM(IF(ISNUMBER(B233),SUBSTITUTE(B233&amp;"",MID(1/2,2,1),"."),B233&amp;"")&amp;IF(TRIM(C233&amp;"")="",""," | "&amp;IF(ISNUMBER(C233),SUBSTITUTE(C233&amp;"",MID(1/2,2,1),"."),C233&amp;"")))),"(error value)")</f>
        <v/>
      </c>
      <c r="S233" s="50">
        <f>IF(R233="","","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"&amp;IFERROR(IF(AND(LEN(R233)-LEN(SUBSTITUTE(R233,"/",""))=1,ISNUMBER(FIND(" ",TRIM(LEFT(R233,FIND("/",R233)-1))))),LEFT(R233,FIND("/",R233)-1),R233),R233)&amp;" ")," "," "),"﻿"," "),"​"," "),"⁠"," ")," "," ")," "," "),CHAR(9)," "),CHAR(10)," "),CHAR(13)," "),"−","-"),"–","-"),"—","-"),"LATITUDE"," "),"LONGITUDE"," "),"COORDINATES"," "),"COORDS"," "),"NORTH"," N "),"SOUTH"," S "),"EAST"," E "),"WEST"," W "),"DEGREES"," "),"DEG"," "),"GPS"," "),"LONG"," "),"LNG"," "),"LON"," "),"LAT"," ")," AND "," "),"&amp;"," ")&amp;" ")</f>
        <v/>
      </c>
      <c r="T233" s="50">
        <f>IF(S233="","",IF(LEN(S233)-LEN(SUBSTITUTE(S233,".",""))&gt;0,SUBSTITUTE(S233,","," "),IF(LEN(S233)-LEN(SUBSTITUTE(S233,",",""))=3,SUBSTITUTE(SUBSTITUTE(S233,",",";",2),",","."),IF(LEN(S233)-LEN(SUBSTITUTE(S233,",",""))=2,SUBSTITUTE(S233,",","."),SUBSTITUTE(S233,","," ")))))</f>
        <v/>
      </c>
      <c r="U233" s="50">
        <f>IF(ISNUMBER(FIND("S",T233)),-1,IF(ISNUMBER(FIND("N",T233)),1,0))</f>
        <v/>
      </c>
      <c r="V233" s="50">
        <f>IF(ISNUMBER(FIND("W",T233)),-1,IF(ISNUMBER(FIND("E",T233)),1,0))</f>
        <v/>
      </c>
      <c r="W233" s="50">
        <f>AND(MIN(IFERROR(FIND("N",T233),999),IFERROR(FIND("S",T233),999))&lt;999,MIN(IFERROR(FIND("E",T233),999),IFERROR(FIND("W",T233),999))&lt;999,MIN(IFERROR(FIND("E",T233),999),IFERROR(FIND("W",T233),999))&lt;MIN(IFERROR(FIND("N",T233),999),IFERROR(FIND("S",T233),999)))</f>
        <v/>
      </c>
      <c r="X233" s="50">
        <f>IF(T233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233,"°"," "),"º"," "),"˚"," "),"'"," "),CHAR(34)," "),"′"," "),"’"," "),"‘"," "),"″"," "),"”"," "),"“"," "),"("," "),")"," "),"["," "),"]"," "),"{"," "),"}"," "),";"," "),"|"," "),"/"," "),"\"," "),":"," "),"="," "),"*"," "),","," "),"N"," "),"S"," "),"E"," "),"W"," "),"_"," ")))</f>
        <v/>
      </c>
      <c r="Y233" s="50">
        <f>IF(X233="","",SUBSTITUTE(SUBSTITUTE(SUBSTITUTE(SUBSTITUTE(SUBSTITUTE(SUBSTITUTE(SUBSTITUTE(SUBSTITUTE(SUBSTITUTE(SUBSTITUTE(SUBSTITUTE(SUBSTITUTE(SUBSTITUTE(X233,"0",""),"1",""),"2",""),"3",""),"4",""),"5",""),"6",""),"7",""),"8",""),"9",""),".",""),"-","")," ",""))</f>
        <v/>
      </c>
      <c r="Z233" s="50">
        <f>IF(X233="",0,LEN(X233)-LEN(SUBSTITUTE(X233," ",""))+1)</f>
        <v/>
      </c>
      <c r="AA233" s="50">
        <f>IF(Z233&lt;1,"",IFERROR(VALUE(SUBSTITUTE(TRIM(MID(SUBSTITUTE(X233," ",REPT(" ",60)),1,60)),".",MID(1/2,2,1))),""))</f>
        <v/>
      </c>
      <c r="AB233" s="50">
        <f>IF(Z233&lt;2,"",IFERROR(VALUE(SUBSTITUTE(TRIM(MID(SUBSTITUTE(X233," ",REPT(" ",60)),61,60)),".",MID(1/2,2,1))),""))</f>
        <v/>
      </c>
      <c r="AC233" s="50">
        <f>IF(Z233&lt;3,"",IFERROR(VALUE(SUBSTITUTE(TRIM(MID(SUBSTITUTE(X233," ",REPT(" ",60)),121,60)),".",MID(1/2,2,1))),""))</f>
        <v/>
      </c>
      <c r="AD233" s="50">
        <f>IF(Z233&lt;4,"",IFERROR(VALUE(SUBSTITUTE(TRIM(MID(SUBSTITUTE(X233," ",REPT(" ",60)),181,60)),".",MID(1/2,2,1))),""))</f>
        <v/>
      </c>
      <c r="AE233" s="50">
        <f>IF(Z233&lt;5,"",IFERROR(VALUE(SUBSTITUTE(TRIM(MID(SUBSTITUTE(X233," ",REPT(" ",60)),241,60)),".",MID(1/2,2,1))),""))</f>
        <v/>
      </c>
      <c r="AF233" s="50">
        <f>IF(Z233&lt;6,"",IFERROR(VALUE(SUBSTITUTE(TRIM(MID(SUBSTITUTE(X233," ",REPT(" ",60)),301,60)),".",MID(1/2,2,1))),""))</f>
        <v/>
      </c>
      <c r="AG233" s="50">
        <f>IFERROR(IF(Z233=2,AA233,IF(Z233=4,IF(AA233&lt;0,-1,1)*(ABS(AA233)+AB233/60),IF(Z233=6,IF(AA233&lt;0,-1,1)*(ABS(AA233)+AB233/60+AC233/3600),""))),"")</f>
        <v/>
      </c>
      <c r="AH233" s="50">
        <f>IFERROR(IF(Z233=2,AB233,IF(Z233=4,IF(AC233&lt;0,-1,1)*(ABS(AC233)+AD233/60),IF(Z233=6,IF(AD233&lt;0,-1,1)*(ABS(AD233)+AE233/60+AF233/3600),""))),"")</f>
        <v/>
      </c>
      <c r="AI233" s="50">
        <f>IF(W233,AH233,AG233)</f>
        <v/>
      </c>
      <c r="AJ233" s="50">
        <f>IF(W233,AG233,AH233)</f>
        <v/>
      </c>
      <c r="AK233" s="50">
        <f>IFERROR(IF(U233=0,AI233,U233*ABS(AI233)),"")</f>
        <v/>
      </c>
      <c r="AL233" s="50">
        <f>IFERROR(IF(V233=0,AJ233,V233*ABS(AJ233)),"")</f>
        <v/>
      </c>
      <c r="AM233" s="50">
        <f>IFERROR(AND(U233=0,V233=0,ABS(AK233)&gt;90,ABS(AK233)&lt;=180,ABS(AL233)&lt;=90),FALSE)</f>
        <v/>
      </c>
      <c r="AN233" s="50">
        <f>IF(AM233,AL233,AK233)</f>
        <v/>
      </c>
      <c r="AO233" s="50">
        <f>IF(AM233,AK233,AL233)</f>
        <v/>
      </c>
      <c r="AP233" s="50">
        <f>IF(R233="","",IF(Y233&lt;&gt;"","Contains words or symbols that aren't part of a coordinate.",IF(NOT(OR(Z233=2,Z233=4,Z233=6)),"Couldn't find a latitude and a longitude ("&amp;Z233&amp;IF(Z233=1," number"," numbers")&amp;" found).",IF(COUNT(AA233:AF233)&lt;&gt;Z233,"Some of the numbers couldn't be read.",IF(OR(AND(Z233=4,OR(AB233&lt;0,AB233&gt;=60,AD233&lt;0,AD233&gt;=60)),AND(Z233=6,OR(AB233&lt;0,AB233&gt;=60,AC233&lt;0,AC233&gt;=60,AE233&lt;0,AE233&gt;=60,AF233&lt;0,AF233&gt;=60))),"Minutes and seconds must be between 0 and 60.",IF(OR(ABS(AN233)&gt;90,ABS(AO233)&gt;180),"Out of range: latitude must be between -90 and 90, and longitude between -180 and 180.",""))))))</f>
        <v/>
      </c>
    </row>
    <row r="234">
      <c r="B234" s="44" t="n"/>
      <c r="C234" s="44" t="n"/>
      <c r="D234" s="45">
        <f>IF(R234="","",IF(AP234&lt;&gt;"","NOT VALID GPS COORDINATES",IF(O234="NO CONNECTION","NO CONNECTION",IF(E234="","NOT FOUND",IF(OR(AM234,AND(AN234=0,AO234=0)),"CONVERTED – PLEASE CHECK","CONVERTED")))))</f>
        <v/>
      </c>
      <c r="E234" s="45">
        <f>IF(OR(O234="",O234="NO CONNECTION"),"",IFERROR(_xlfn.FILTERXML(O234,"//local/territory")&amp;" "&amp;_xlfn.FILTERXML(O234,"//local/mapcode"),IFERROR(_xlfn.FILTERXML(O234,"//international/mapcode"),"")))</f>
        <v/>
      </c>
      <c r="F234" s="46">
        <f>IF(E234="","",IFERROR(_xlfn.FILTERXML(O234,"//local/territory"),""))</f>
        <v/>
      </c>
      <c r="G234" s="46">
        <f>IF(E234="","",IFERROR(_xlfn.FILTERXML(O234,"//local/mapcode"),""))</f>
        <v/>
      </c>
      <c r="H234" s="46">
        <f>IF(E234="","",IFERROR(_xlfn.FILTERXML(O234,"//international/mapcode"),""))</f>
        <v/>
      </c>
      <c r="I234" s="46">
        <f>IF(E234="","",IFERROR(HYPERLINK("https://www.mymapcodes.com/go/?t="&amp;IF(G234&lt;&gt;"",F234,"AAA")&amp;"&amp;ma="&amp;LEFT(IF(G234&lt;&gt;"",G234,H234),FIND(".",IF(G234&lt;&gt;"",G234,H234))-1)&amp;"&amp;mb="&amp;MID(IF(G234&lt;&gt;"",G234,H234),FIND(".",IF(G234&lt;&gt;"",G234,H234))+1,99),"Open on MyMapcodes →"),""))</f>
        <v/>
      </c>
      <c r="J234" s="47">
        <f>IF(OR(R234="",AP234&lt;&gt;""),"",ROUND(AN234,6))</f>
        <v/>
      </c>
      <c r="K234" s="47">
        <f>IF(OR(R234="",AP234&lt;&gt;""),"",ROUND(AO234,6))</f>
        <v/>
      </c>
      <c r="L234" s="48">
        <f>IF(R234="","",IF(AP234&lt;&gt;"",AP234,IF(O234="NO CONNECTION","Excel couldn't reach the mapcode service. Click the REFRESH RESULTS box just above the table.",IF(E234="","The mapcode service didn't return a mapcode for this point.",IF(AM234,"Latitude and longitude seemed to be the wrong way round, so they've been swapped. Please check.",IF(AND(AN234=0,AO234=0),"0, 0 is in the sea off West Africa. Please check this is the location you meant.",IF(W234,"Longitude came first, so the order has been switched.",IF(Z234=6,"Converted from degrees, minutes and seconds.",IF(Z234=4,"Converted from degrees and decimal minutes.","")))))))))</f>
        <v/>
      </c>
      <c r="N234" s="49">
        <f>IF(J234="","",MapcodeAPI&amp;"codes/"&amp;SUBSTITUTE(J234&amp;"",MID(1/2,2,1),".")&amp;","&amp;SUBSTITUTE(K234&amp;"",MID(1/2,2,1),"."))&amp;LEFT($B$13,0)</f>
        <v/>
      </c>
      <c r="O234" s="49">
        <f>IF(N234="","",IFERROR(_xlfn.WEBSERVICE(N234),IF(MapcodeAPIBackup="","NO CONNECTION",IFERROR(_xlfn.WEBSERVICE(MapcodeAPIBackup&amp;MID(N234,LEN(MapcodeAPI)+1,999)),"NO CONNECTION"))))</f>
        <v/>
      </c>
      <c r="P234" t="inlineStr">
        <is>
          <t xml:space="preserve"> </t>
        </is>
      </c>
      <c r="R234" s="50">
        <f>IFERROR(IF(AND(TRIM(B234&amp;"")="",TRIM(C234&amp;"")=""),"",TRIM(IF(ISNUMBER(B234),SUBSTITUTE(B234&amp;"",MID(1/2,2,1),"."),B234&amp;"")&amp;IF(TRIM(C234&amp;"")="",""," | "&amp;IF(ISNUMBER(C234),SUBSTITUTE(C234&amp;"",MID(1/2,2,1),"."),C234&amp;"")))),"(error value)")</f>
        <v/>
      </c>
      <c r="S234" s="50">
        <f>IF(R234="","","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"&amp;IFERROR(IF(AND(LEN(R234)-LEN(SUBSTITUTE(R234,"/",""))=1,ISNUMBER(FIND(" ",TRIM(LEFT(R234,FIND("/",R234)-1))))),LEFT(R234,FIND("/",R234)-1),R234),R234)&amp;" ")," "," "),"﻿"," "),"​"," "),"⁠"," ")," "," ")," "," "),CHAR(9)," "),CHAR(10)," "),CHAR(13)," "),"−","-"),"–","-"),"—","-"),"LATITUDE"," "),"LONGITUDE"," "),"COORDINATES"," "),"COORDS"," "),"NORTH"," N "),"SOUTH"," S "),"EAST"," E "),"WEST"," W "),"DEGREES"," "),"DEG"," "),"GPS"," "),"LONG"," "),"LNG"," "),"LON"," "),"LAT"," ")," AND "," "),"&amp;"," ")&amp;" ")</f>
        <v/>
      </c>
      <c r="T234" s="50">
        <f>IF(S234="","",IF(LEN(S234)-LEN(SUBSTITUTE(S234,".",""))&gt;0,SUBSTITUTE(S234,","," "),IF(LEN(S234)-LEN(SUBSTITUTE(S234,",",""))=3,SUBSTITUTE(SUBSTITUTE(S234,",",";",2),",","."),IF(LEN(S234)-LEN(SUBSTITUTE(S234,",",""))=2,SUBSTITUTE(S234,",","."),SUBSTITUTE(S234,","," ")))))</f>
        <v/>
      </c>
      <c r="U234" s="50">
        <f>IF(ISNUMBER(FIND("S",T234)),-1,IF(ISNUMBER(FIND("N",T234)),1,0))</f>
        <v/>
      </c>
      <c r="V234" s="50">
        <f>IF(ISNUMBER(FIND("W",T234)),-1,IF(ISNUMBER(FIND("E",T234)),1,0))</f>
        <v/>
      </c>
      <c r="W234" s="50">
        <f>AND(MIN(IFERROR(FIND("N",T234),999),IFERROR(FIND("S",T234),999))&lt;999,MIN(IFERROR(FIND("E",T234),999),IFERROR(FIND("W",T234),999))&lt;999,MIN(IFERROR(FIND("E",T234),999),IFERROR(FIND("W",T234),999))&lt;MIN(IFERROR(FIND("N",T234),999),IFERROR(FIND("S",T234),999)))</f>
        <v/>
      </c>
      <c r="X234" s="50">
        <f>IF(T234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234,"°"," "),"º"," "),"˚"," "),"'"," "),CHAR(34)," "),"′"," "),"’"," "),"‘"," "),"″"," "),"”"," "),"“"," "),"("," "),")"," "),"["," "),"]"," "),"{"," "),"}"," "),";"," "),"|"," "),"/"," "),"\"," "),":"," "),"="," "),"*"," "),","," "),"N"," "),"S"," "),"E"," "),"W"," "),"_"," ")))</f>
        <v/>
      </c>
      <c r="Y234" s="50">
        <f>IF(X234="","",SUBSTITUTE(SUBSTITUTE(SUBSTITUTE(SUBSTITUTE(SUBSTITUTE(SUBSTITUTE(SUBSTITUTE(SUBSTITUTE(SUBSTITUTE(SUBSTITUTE(SUBSTITUTE(SUBSTITUTE(SUBSTITUTE(X234,"0",""),"1",""),"2",""),"3",""),"4",""),"5",""),"6",""),"7",""),"8",""),"9",""),".",""),"-","")," ",""))</f>
        <v/>
      </c>
      <c r="Z234" s="50">
        <f>IF(X234="",0,LEN(X234)-LEN(SUBSTITUTE(X234," ",""))+1)</f>
        <v/>
      </c>
      <c r="AA234" s="50">
        <f>IF(Z234&lt;1,"",IFERROR(VALUE(SUBSTITUTE(TRIM(MID(SUBSTITUTE(X234," ",REPT(" ",60)),1,60)),".",MID(1/2,2,1))),""))</f>
        <v/>
      </c>
      <c r="AB234" s="50">
        <f>IF(Z234&lt;2,"",IFERROR(VALUE(SUBSTITUTE(TRIM(MID(SUBSTITUTE(X234," ",REPT(" ",60)),61,60)),".",MID(1/2,2,1))),""))</f>
        <v/>
      </c>
      <c r="AC234" s="50">
        <f>IF(Z234&lt;3,"",IFERROR(VALUE(SUBSTITUTE(TRIM(MID(SUBSTITUTE(X234," ",REPT(" ",60)),121,60)),".",MID(1/2,2,1))),""))</f>
        <v/>
      </c>
      <c r="AD234" s="50">
        <f>IF(Z234&lt;4,"",IFERROR(VALUE(SUBSTITUTE(TRIM(MID(SUBSTITUTE(X234," ",REPT(" ",60)),181,60)),".",MID(1/2,2,1))),""))</f>
        <v/>
      </c>
      <c r="AE234" s="50">
        <f>IF(Z234&lt;5,"",IFERROR(VALUE(SUBSTITUTE(TRIM(MID(SUBSTITUTE(X234," ",REPT(" ",60)),241,60)),".",MID(1/2,2,1))),""))</f>
        <v/>
      </c>
      <c r="AF234" s="50">
        <f>IF(Z234&lt;6,"",IFERROR(VALUE(SUBSTITUTE(TRIM(MID(SUBSTITUTE(X234," ",REPT(" ",60)),301,60)),".",MID(1/2,2,1))),""))</f>
        <v/>
      </c>
      <c r="AG234" s="50">
        <f>IFERROR(IF(Z234=2,AA234,IF(Z234=4,IF(AA234&lt;0,-1,1)*(ABS(AA234)+AB234/60),IF(Z234=6,IF(AA234&lt;0,-1,1)*(ABS(AA234)+AB234/60+AC234/3600),""))),"")</f>
        <v/>
      </c>
      <c r="AH234" s="50">
        <f>IFERROR(IF(Z234=2,AB234,IF(Z234=4,IF(AC234&lt;0,-1,1)*(ABS(AC234)+AD234/60),IF(Z234=6,IF(AD234&lt;0,-1,1)*(ABS(AD234)+AE234/60+AF234/3600),""))),"")</f>
        <v/>
      </c>
      <c r="AI234" s="50">
        <f>IF(W234,AH234,AG234)</f>
        <v/>
      </c>
      <c r="AJ234" s="50">
        <f>IF(W234,AG234,AH234)</f>
        <v/>
      </c>
      <c r="AK234" s="50">
        <f>IFERROR(IF(U234=0,AI234,U234*ABS(AI234)),"")</f>
        <v/>
      </c>
      <c r="AL234" s="50">
        <f>IFERROR(IF(V234=0,AJ234,V234*ABS(AJ234)),"")</f>
        <v/>
      </c>
      <c r="AM234" s="50">
        <f>IFERROR(AND(U234=0,V234=0,ABS(AK234)&gt;90,ABS(AK234)&lt;=180,ABS(AL234)&lt;=90),FALSE)</f>
        <v/>
      </c>
      <c r="AN234" s="50">
        <f>IF(AM234,AL234,AK234)</f>
        <v/>
      </c>
      <c r="AO234" s="50">
        <f>IF(AM234,AK234,AL234)</f>
        <v/>
      </c>
      <c r="AP234" s="50">
        <f>IF(R234="","",IF(Y234&lt;&gt;"","Contains words or symbols that aren't part of a coordinate.",IF(NOT(OR(Z234=2,Z234=4,Z234=6)),"Couldn't find a latitude and a longitude ("&amp;Z234&amp;IF(Z234=1," number"," numbers")&amp;" found).",IF(COUNT(AA234:AF234)&lt;&gt;Z234,"Some of the numbers couldn't be read.",IF(OR(AND(Z234=4,OR(AB234&lt;0,AB234&gt;=60,AD234&lt;0,AD234&gt;=60)),AND(Z234=6,OR(AB234&lt;0,AB234&gt;=60,AC234&lt;0,AC234&gt;=60,AE234&lt;0,AE234&gt;=60,AF234&lt;0,AF234&gt;=60))),"Minutes and seconds must be between 0 and 60.",IF(OR(ABS(AN234)&gt;90,ABS(AO234)&gt;180),"Out of range: latitude must be between -90 and 90, and longitude between -180 and 180.",""))))))</f>
        <v/>
      </c>
    </row>
    <row r="235">
      <c r="B235" s="44" t="n"/>
      <c r="C235" s="44" t="n"/>
      <c r="D235" s="45">
        <f>IF(R235="","",IF(AP235&lt;&gt;"","NOT VALID GPS COORDINATES",IF(O235="NO CONNECTION","NO CONNECTION",IF(E235="","NOT FOUND",IF(OR(AM235,AND(AN235=0,AO235=0)),"CONVERTED – PLEASE CHECK","CONVERTED")))))</f>
        <v/>
      </c>
      <c r="E235" s="45">
        <f>IF(OR(O235="",O235="NO CONNECTION"),"",IFERROR(_xlfn.FILTERXML(O235,"//local/territory")&amp;" "&amp;_xlfn.FILTERXML(O235,"//local/mapcode"),IFERROR(_xlfn.FILTERXML(O235,"//international/mapcode"),"")))</f>
        <v/>
      </c>
      <c r="F235" s="46">
        <f>IF(E235="","",IFERROR(_xlfn.FILTERXML(O235,"//local/territory"),""))</f>
        <v/>
      </c>
      <c r="G235" s="46">
        <f>IF(E235="","",IFERROR(_xlfn.FILTERXML(O235,"//local/mapcode"),""))</f>
        <v/>
      </c>
      <c r="H235" s="46">
        <f>IF(E235="","",IFERROR(_xlfn.FILTERXML(O235,"//international/mapcode"),""))</f>
        <v/>
      </c>
      <c r="I235" s="46">
        <f>IF(E235="","",IFERROR(HYPERLINK("https://www.mymapcodes.com/go/?t="&amp;IF(G235&lt;&gt;"",F235,"AAA")&amp;"&amp;ma="&amp;LEFT(IF(G235&lt;&gt;"",G235,H235),FIND(".",IF(G235&lt;&gt;"",G235,H235))-1)&amp;"&amp;mb="&amp;MID(IF(G235&lt;&gt;"",G235,H235),FIND(".",IF(G235&lt;&gt;"",G235,H235))+1,99),"Open on MyMapcodes →"),""))</f>
        <v/>
      </c>
      <c r="J235" s="47">
        <f>IF(OR(R235="",AP235&lt;&gt;""),"",ROUND(AN235,6))</f>
        <v/>
      </c>
      <c r="K235" s="47">
        <f>IF(OR(R235="",AP235&lt;&gt;""),"",ROUND(AO235,6))</f>
        <v/>
      </c>
      <c r="L235" s="48">
        <f>IF(R235="","",IF(AP235&lt;&gt;"",AP235,IF(O235="NO CONNECTION","Excel couldn't reach the mapcode service. Click the REFRESH RESULTS box just above the table.",IF(E235="","The mapcode service didn't return a mapcode for this point.",IF(AM235,"Latitude and longitude seemed to be the wrong way round, so they've been swapped. Please check.",IF(AND(AN235=0,AO235=0),"0, 0 is in the sea off West Africa. Please check this is the location you meant.",IF(W235,"Longitude came first, so the order has been switched.",IF(Z235=6,"Converted from degrees, minutes and seconds.",IF(Z235=4,"Converted from degrees and decimal minutes.","")))))))))</f>
        <v/>
      </c>
      <c r="N235" s="49">
        <f>IF(J235="","",MapcodeAPI&amp;"codes/"&amp;SUBSTITUTE(J235&amp;"",MID(1/2,2,1),".")&amp;","&amp;SUBSTITUTE(K235&amp;"",MID(1/2,2,1),"."))&amp;LEFT($B$13,0)</f>
        <v/>
      </c>
      <c r="O235" s="49">
        <f>IF(N235="","",IFERROR(_xlfn.WEBSERVICE(N235),IF(MapcodeAPIBackup="","NO CONNECTION",IFERROR(_xlfn.WEBSERVICE(MapcodeAPIBackup&amp;MID(N235,LEN(MapcodeAPI)+1,999)),"NO CONNECTION"))))</f>
        <v/>
      </c>
      <c r="P235" t="inlineStr">
        <is>
          <t xml:space="preserve"> </t>
        </is>
      </c>
      <c r="R235" s="50">
        <f>IFERROR(IF(AND(TRIM(B235&amp;"")="",TRIM(C235&amp;"")=""),"",TRIM(IF(ISNUMBER(B235),SUBSTITUTE(B235&amp;"",MID(1/2,2,1),"."),B235&amp;"")&amp;IF(TRIM(C235&amp;"")="",""," | "&amp;IF(ISNUMBER(C235),SUBSTITUTE(C235&amp;"",MID(1/2,2,1),"."),C235&amp;"")))),"(error value)")</f>
        <v/>
      </c>
      <c r="S235" s="50">
        <f>IF(R235="","","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"&amp;IFERROR(IF(AND(LEN(R235)-LEN(SUBSTITUTE(R235,"/",""))=1,ISNUMBER(FIND(" ",TRIM(LEFT(R235,FIND("/",R235)-1))))),LEFT(R235,FIND("/",R235)-1),R235),R235)&amp;" ")," "," "),"﻿"," "),"​"," "),"⁠"," ")," "," ")," "," "),CHAR(9)," "),CHAR(10)," "),CHAR(13)," "),"−","-"),"–","-"),"—","-"),"LATITUDE"," "),"LONGITUDE"," "),"COORDINATES"," "),"COORDS"," "),"NORTH"," N "),"SOUTH"," S "),"EAST"," E "),"WEST"," W "),"DEGREES"," "),"DEG"," "),"GPS"," "),"LONG"," "),"LNG"," "),"LON"," "),"LAT"," ")," AND "," "),"&amp;"," ")&amp;" ")</f>
        <v/>
      </c>
      <c r="T235" s="50">
        <f>IF(S235="","",IF(LEN(S235)-LEN(SUBSTITUTE(S235,".",""))&gt;0,SUBSTITUTE(S235,","," "),IF(LEN(S235)-LEN(SUBSTITUTE(S235,",",""))=3,SUBSTITUTE(SUBSTITUTE(S235,",",";",2),",","."),IF(LEN(S235)-LEN(SUBSTITUTE(S235,",",""))=2,SUBSTITUTE(S235,",","."),SUBSTITUTE(S235,","," ")))))</f>
        <v/>
      </c>
      <c r="U235" s="50">
        <f>IF(ISNUMBER(FIND("S",T235)),-1,IF(ISNUMBER(FIND("N",T235)),1,0))</f>
        <v/>
      </c>
      <c r="V235" s="50">
        <f>IF(ISNUMBER(FIND("W",T235)),-1,IF(ISNUMBER(FIND("E",T235)),1,0))</f>
        <v/>
      </c>
      <c r="W235" s="50">
        <f>AND(MIN(IFERROR(FIND("N",T235),999),IFERROR(FIND("S",T235),999))&lt;999,MIN(IFERROR(FIND("E",T235),999),IFERROR(FIND("W",T235),999))&lt;999,MIN(IFERROR(FIND("E",T235),999),IFERROR(FIND("W",T235),999))&lt;MIN(IFERROR(FIND("N",T235),999),IFERROR(FIND("S",T235),999)))</f>
        <v/>
      </c>
      <c r="X235" s="50">
        <f>IF(T235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235,"°"," "),"º"," "),"˚"," "),"'"," "),CHAR(34)," "),"′"," "),"’"," "),"‘"," "),"″"," "),"”"," "),"“"," "),"("," "),")"," "),"["," "),"]"," "),"{"," "),"}"," "),";"," "),"|"," "),"/"," "),"\"," "),":"," "),"="," "),"*"," "),","," "),"N"," "),"S"," "),"E"," "),"W"," "),"_"," ")))</f>
        <v/>
      </c>
      <c r="Y235" s="50">
        <f>IF(X235="","",SUBSTITUTE(SUBSTITUTE(SUBSTITUTE(SUBSTITUTE(SUBSTITUTE(SUBSTITUTE(SUBSTITUTE(SUBSTITUTE(SUBSTITUTE(SUBSTITUTE(SUBSTITUTE(SUBSTITUTE(SUBSTITUTE(X235,"0",""),"1",""),"2",""),"3",""),"4",""),"5",""),"6",""),"7",""),"8",""),"9",""),".",""),"-","")," ",""))</f>
        <v/>
      </c>
      <c r="Z235" s="50">
        <f>IF(X235="",0,LEN(X235)-LEN(SUBSTITUTE(X235," ",""))+1)</f>
        <v/>
      </c>
      <c r="AA235" s="50">
        <f>IF(Z235&lt;1,"",IFERROR(VALUE(SUBSTITUTE(TRIM(MID(SUBSTITUTE(X235," ",REPT(" ",60)),1,60)),".",MID(1/2,2,1))),""))</f>
        <v/>
      </c>
      <c r="AB235" s="50">
        <f>IF(Z235&lt;2,"",IFERROR(VALUE(SUBSTITUTE(TRIM(MID(SUBSTITUTE(X235," ",REPT(" ",60)),61,60)),".",MID(1/2,2,1))),""))</f>
        <v/>
      </c>
      <c r="AC235" s="50">
        <f>IF(Z235&lt;3,"",IFERROR(VALUE(SUBSTITUTE(TRIM(MID(SUBSTITUTE(X235," ",REPT(" ",60)),121,60)),".",MID(1/2,2,1))),""))</f>
        <v/>
      </c>
      <c r="AD235" s="50">
        <f>IF(Z235&lt;4,"",IFERROR(VALUE(SUBSTITUTE(TRIM(MID(SUBSTITUTE(X235," ",REPT(" ",60)),181,60)),".",MID(1/2,2,1))),""))</f>
        <v/>
      </c>
      <c r="AE235" s="50">
        <f>IF(Z235&lt;5,"",IFERROR(VALUE(SUBSTITUTE(TRIM(MID(SUBSTITUTE(X235," ",REPT(" ",60)),241,60)),".",MID(1/2,2,1))),""))</f>
        <v/>
      </c>
      <c r="AF235" s="50">
        <f>IF(Z235&lt;6,"",IFERROR(VALUE(SUBSTITUTE(TRIM(MID(SUBSTITUTE(X235," ",REPT(" ",60)),301,60)),".",MID(1/2,2,1))),""))</f>
        <v/>
      </c>
      <c r="AG235" s="50">
        <f>IFERROR(IF(Z235=2,AA235,IF(Z235=4,IF(AA235&lt;0,-1,1)*(ABS(AA235)+AB235/60),IF(Z235=6,IF(AA235&lt;0,-1,1)*(ABS(AA235)+AB235/60+AC235/3600),""))),"")</f>
        <v/>
      </c>
      <c r="AH235" s="50">
        <f>IFERROR(IF(Z235=2,AB235,IF(Z235=4,IF(AC235&lt;0,-1,1)*(ABS(AC235)+AD235/60),IF(Z235=6,IF(AD235&lt;0,-1,1)*(ABS(AD235)+AE235/60+AF235/3600),""))),"")</f>
        <v/>
      </c>
      <c r="AI235" s="50">
        <f>IF(W235,AH235,AG235)</f>
        <v/>
      </c>
      <c r="AJ235" s="50">
        <f>IF(W235,AG235,AH235)</f>
        <v/>
      </c>
      <c r="AK235" s="50">
        <f>IFERROR(IF(U235=0,AI235,U235*ABS(AI235)),"")</f>
        <v/>
      </c>
      <c r="AL235" s="50">
        <f>IFERROR(IF(V235=0,AJ235,V235*ABS(AJ235)),"")</f>
        <v/>
      </c>
      <c r="AM235" s="50">
        <f>IFERROR(AND(U235=0,V235=0,ABS(AK235)&gt;90,ABS(AK235)&lt;=180,ABS(AL235)&lt;=90),FALSE)</f>
        <v/>
      </c>
      <c r="AN235" s="50">
        <f>IF(AM235,AL235,AK235)</f>
        <v/>
      </c>
      <c r="AO235" s="50">
        <f>IF(AM235,AK235,AL235)</f>
        <v/>
      </c>
      <c r="AP235" s="50">
        <f>IF(R235="","",IF(Y235&lt;&gt;"","Contains words or symbols that aren't part of a coordinate.",IF(NOT(OR(Z235=2,Z235=4,Z235=6)),"Couldn't find a latitude and a longitude ("&amp;Z235&amp;IF(Z235=1," number"," numbers")&amp;" found).",IF(COUNT(AA235:AF235)&lt;&gt;Z235,"Some of the numbers couldn't be read.",IF(OR(AND(Z235=4,OR(AB235&lt;0,AB235&gt;=60,AD235&lt;0,AD235&gt;=60)),AND(Z235=6,OR(AB235&lt;0,AB235&gt;=60,AC235&lt;0,AC235&gt;=60,AE235&lt;0,AE235&gt;=60,AF235&lt;0,AF235&gt;=60))),"Minutes and seconds must be between 0 and 60.",IF(OR(ABS(AN235)&gt;90,ABS(AO235)&gt;180),"Out of range: latitude must be between -90 and 90, and longitude between -180 and 180.",""))))))</f>
        <v/>
      </c>
    </row>
    <row r="236">
      <c r="B236" s="44" t="n"/>
      <c r="C236" s="44" t="n"/>
      <c r="D236" s="45">
        <f>IF(R236="","",IF(AP236&lt;&gt;"","NOT VALID GPS COORDINATES",IF(O236="NO CONNECTION","NO CONNECTION",IF(E236="","NOT FOUND",IF(OR(AM236,AND(AN236=0,AO236=0)),"CONVERTED – PLEASE CHECK","CONVERTED")))))</f>
        <v/>
      </c>
      <c r="E236" s="45">
        <f>IF(OR(O236="",O236="NO CONNECTION"),"",IFERROR(_xlfn.FILTERXML(O236,"//local/territory")&amp;" "&amp;_xlfn.FILTERXML(O236,"//local/mapcode"),IFERROR(_xlfn.FILTERXML(O236,"//international/mapcode"),"")))</f>
        <v/>
      </c>
      <c r="F236" s="46">
        <f>IF(E236="","",IFERROR(_xlfn.FILTERXML(O236,"//local/territory"),""))</f>
        <v/>
      </c>
      <c r="G236" s="46">
        <f>IF(E236="","",IFERROR(_xlfn.FILTERXML(O236,"//local/mapcode"),""))</f>
        <v/>
      </c>
      <c r="H236" s="46">
        <f>IF(E236="","",IFERROR(_xlfn.FILTERXML(O236,"//international/mapcode"),""))</f>
        <v/>
      </c>
      <c r="I236" s="46">
        <f>IF(E236="","",IFERROR(HYPERLINK("https://www.mymapcodes.com/go/?t="&amp;IF(G236&lt;&gt;"",F236,"AAA")&amp;"&amp;ma="&amp;LEFT(IF(G236&lt;&gt;"",G236,H236),FIND(".",IF(G236&lt;&gt;"",G236,H236))-1)&amp;"&amp;mb="&amp;MID(IF(G236&lt;&gt;"",G236,H236),FIND(".",IF(G236&lt;&gt;"",G236,H236))+1,99),"Open on MyMapcodes →"),""))</f>
        <v/>
      </c>
      <c r="J236" s="47">
        <f>IF(OR(R236="",AP236&lt;&gt;""),"",ROUND(AN236,6))</f>
        <v/>
      </c>
      <c r="K236" s="47">
        <f>IF(OR(R236="",AP236&lt;&gt;""),"",ROUND(AO236,6))</f>
        <v/>
      </c>
      <c r="L236" s="48">
        <f>IF(R236="","",IF(AP236&lt;&gt;"",AP236,IF(O236="NO CONNECTION","Excel couldn't reach the mapcode service. Click the REFRESH RESULTS box just above the table.",IF(E236="","The mapcode service didn't return a mapcode for this point.",IF(AM236,"Latitude and longitude seemed to be the wrong way round, so they've been swapped. Please check.",IF(AND(AN236=0,AO236=0),"0, 0 is in the sea off West Africa. Please check this is the location you meant.",IF(W236,"Longitude came first, so the order has been switched.",IF(Z236=6,"Converted from degrees, minutes and seconds.",IF(Z236=4,"Converted from degrees and decimal minutes.","")))))))))</f>
        <v/>
      </c>
      <c r="N236" s="49">
        <f>IF(J236="","",MapcodeAPI&amp;"codes/"&amp;SUBSTITUTE(J236&amp;"",MID(1/2,2,1),".")&amp;","&amp;SUBSTITUTE(K236&amp;"",MID(1/2,2,1),"."))&amp;LEFT($B$13,0)</f>
        <v/>
      </c>
      <c r="O236" s="49">
        <f>IF(N236="","",IFERROR(_xlfn.WEBSERVICE(N236),IF(MapcodeAPIBackup="","NO CONNECTION",IFERROR(_xlfn.WEBSERVICE(MapcodeAPIBackup&amp;MID(N236,LEN(MapcodeAPI)+1,999)),"NO CONNECTION"))))</f>
        <v/>
      </c>
      <c r="P236" t="inlineStr">
        <is>
          <t xml:space="preserve"> </t>
        </is>
      </c>
      <c r="R236" s="50">
        <f>IFERROR(IF(AND(TRIM(B236&amp;"")="",TRIM(C236&amp;"")=""),"",TRIM(IF(ISNUMBER(B236),SUBSTITUTE(B236&amp;"",MID(1/2,2,1),"."),B236&amp;"")&amp;IF(TRIM(C236&amp;"")="",""," | "&amp;IF(ISNUMBER(C236),SUBSTITUTE(C236&amp;"",MID(1/2,2,1),"."),C236&amp;"")))),"(error value)")</f>
        <v/>
      </c>
      <c r="S236" s="50">
        <f>IF(R236="","","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"&amp;IFERROR(IF(AND(LEN(R236)-LEN(SUBSTITUTE(R236,"/",""))=1,ISNUMBER(FIND(" ",TRIM(LEFT(R236,FIND("/",R236)-1))))),LEFT(R236,FIND("/",R236)-1),R236),R236)&amp;" ")," "," "),"﻿"," "),"​"," "),"⁠"," ")," "," ")," "," "),CHAR(9)," "),CHAR(10)," "),CHAR(13)," "),"−","-"),"–","-"),"—","-"),"LATITUDE"," "),"LONGITUDE"," "),"COORDINATES"," "),"COORDS"," "),"NORTH"," N "),"SOUTH"," S "),"EAST"," E "),"WEST"," W "),"DEGREES"," "),"DEG"," "),"GPS"," "),"LONG"," "),"LNG"," "),"LON"," "),"LAT"," ")," AND "," "),"&amp;"," ")&amp;" ")</f>
        <v/>
      </c>
      <c r="T236" s="50">
        <f>IF(S236="","",IF(LEN(S236)-LEN(SUBSTITUTE(S236,".",""))&gt;0,SUBSTITUTE(S236,","," "),IF(LEN(S236)-LEN(SUBSTITUTE(S236,",",""))=3,SUBSTITUTE(SUBSTITUTE(S236,",",";",2),",","."),IF(LEN(S236)-LEN(SUBSTITUTE(S236,",",""))=2,SUBSTITUTE(S236,",","."),SUBSTITUTE(S236,","," ")))))</f>
        <v/>
      </c>
      <c r="U236" s="50">
        <f>IF(ISNUMBER(FIND("S",T236)),-1,IF(ISNUMBER(FIND("N",T236)),1,0))</f>
        <v/>
      </c>
      <c r="V236" s="50">
        <f>IF(ISNUMBER(FIND("W",T236)),-1,IF(ISNUMBER(FIND("E",T236)),1,0))</f>
        <v/>
      </c>
      <c r="W236" s="50">
        <f>AND(MIN(IFERROR(FIND("N",T236),999),IFERROR(FIND("S",T236),999))&lt;999,MIN(IFERROR(FIND("E",T236),999),IFERROR(FIND("W",T236),999))&lt;999,MIN(IFERROR(FIND("E",T236),999),IFERROR(FIND("W",T236),999))&lt;MIN(IFERROR(FIND("N",T236),999),IFERROR(FIND("S",T236),999)))</f>
        <v/>
      </c>
      <c r="X236" s="50">
        <f>IF(T236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236,"°"," "),"º"," "),"˚"," "),"'"," "),CHAR(34)," "),"′"," "),"’"," "),"‘"," "),"″"," "),"”"," "),"“"," "),"("," "),")"," "),"["," "),"]"," "),"{"," "),"}"," "),";"," "),"|"," "),"/"," "),"\"," "),":"," "),"="," "),"*"," "),","," "),"N"," "),"S"," "),"E"," "),"W"," "),"_"," ")))</f>
        <v/>
      </c>
      <c r="Y236" s="50">
        <f>IF(X236="","",SUBSTITUTE(SUBSTITUTE(SUBSTITUTE(SUBSTITUTE(SUBSTITUTE(SUBSTITUTE(SUBSTITUTE(SUBSTITUTE(SUBSTITUTE(SUBSTITUTE(SUBSTITUTE(SUBSTITUTE(SUBSTITUTE(X236,"0",""),"1",""),"2",""),"3",""),"4",""),"5",""),"6",""),"7",""),"8",""),"9",""),".",""),"-","")," ",""))</f>
        <v/>
      </c>
      <c r="Z236" s="50">
        <f>IF(X236="",0,LEN(X236)-LEN(SUBSTITUTE(X236," ",""))+1)</f>
        <v/>
      </c>
      <c r="AA236" s="50">
        <f>IF(Z236&lt;1,"",IFERROR(VALUE(SUBSTITUTE(TRIM(MID(SUBSTITUTE(X236," ",REPT(" ",60)),1,60)),".",MID(1/2,2,1))),""))</f>
        <v/>
      </c>
      <c r="AB236" s="50">
        <f>IF(Z236&lt;2,"",IFERROR(VALUE(SUBSTITUTE(TRIM(MID(SUBSTITUTE(X236," ",REPT(" ",60)),61,60)),".",MID(1/2,2,1))),""))</f>
        <v/>
      </c>
      <c r="AC236" s="50">
        <f>IF(Z236&lt;3,"",IFERROR(VALUE(SUBSTITUTE(TRIM(MID(SUBSTITUTE(X236," ",REPT(" ",60)),121,60)),".",MID(1/2,2,1))),""))</f>
        <v/>
      </c>
      <c r="AD236" s="50">
        <f>IF(Z236&lt;4,"",IFERROR(VALUE(SUBSTITUTE(TRIM(MID(SUBSTITUTE(X236," ",REPT(" ",60)),181,60)),".",MID(1/2,2,1))),""))</f>
        <v/>
      </c>
      <c r="AE236" s="50">
        <f>IF(Z236&lt;5,"",IFERROR(VALUE(SUBSTITUTE(TRIM(MID(SUBSTITUTE(X236," ",REPT(" ",60)),241,60)),".",MID(1/2,2,1))),""))</f>
        <v/>
      </c>
      <c r="AF236" s="50">
        <f>IF(Z236&lt;6,"",IFERROR(VALUE(SUBSTITUTE(TRIM(MID(SUBSTITUTE(X236," ",REPT(" ",60)),301,60)),".",MID(1/2,2,1))),""))</f>
        <v/>
      </c>
      <c r="AG236" s="50">
        <f>IFERROR(IF(Z236=2,AA236,IF(Z236=4,IF(AA236&lt;0,-1,1)*(ABS(AA236)+AB236/60),IF(Z236=6,IF(AA236&lt;0,-1,1)*(ABS(AA236)+AB236/60+AC236/3600),""))),"")</f>
        <v/>
      </c>
      <c r="AH236" s="50">
        <f>IFERROR(IF(Z236=2,AB236,IF(Z236=4,IF(AC236&lt;0,-1,1)*(ABS(AC236)+AD236/60),IF(Z236=6,IF(AD236&lt;0,-1,1)*(ABS(AD236)+AE236/60+AF236/3600),""))),"")</f>
        <v/>
      </c>
      <c r="AI236" s="50">
        <f>IF(W236,AH236,AG236)</f>
        <v/>
      </c>
      <c r="AJ236" s="50">
        <f>IF(W236,AG236,AH236)</f>
        <v/>
      </c>
      <c r="AK236" s="50">
        <f>IFERROR(IF(U236=0,AI236,U236*ABS(AI236)),"")</f>
        <v/>
      </c>
      <c r="AL236" s="50">
        <f>IFERROR(IF(V236=0,AJ236,V236*ABS(AJ236)),"")</f>
        <v/>
      </c>
      <c r="AM236" s="50">
        <f>IFERROR(AND(U236=0,V236=0,ABS(AK236)&gt;90,ABS(AK236)&lt;=180,ABS(AL236)&lt;=90),FALSE)</f>
        <v/>
      </c>
      <c r="AN236" s="50">
        <f>IF(AM236,AL236,AK236)</f>
        <v/>
      </c>
      <c r="AO236" s="50">
        <f>IF(AM236,AK236,AL236)</f>
        <v/>
      </c>
      <c r="AP236" s="50">
        <f>IF(R236="","",IF(Y236&lt;&gt;"","Contains words or symbols that aren't part of a coordinate.",IF(NOT(OR(Z236=2,Z236=4,Z236=6)),"Couldn't find a latitude and a longitude ("&amp;Z236&amp;IF(Z236=1," number"," numbers")&amp;" found).",IF(COUNT(AA236:AF236)&lt;&gt;Z236,"Some of the numbers couldn't be read.",IF(OR(AND(Z236=4,OR(AB236&lt;0,AB236&gt;=60,AD236&lt;0,AD236&gt;=60)),AND(Z236=6,OR(AB236&lt;0,AB236&gt;=60,AC236&lt;0,AC236&gt;=60,AE236&lt;0,AE236&gt;=60,AF236&lt;0,AF236&gt;=60))),"Minutes and seconds must be between 0 and 60.",IF(OR(ABS(AN236)&gt;90,ABS(AO236)&gt;180),"Out of range: latitude must be between -90 and 90, and longitude between -180 and 180.",""))))))</f>
        <v/>
      </c>
    </row>
    <row r="237">
      <c r="B237" s="44" t="n"/>
      <c r="C237" s="44" t="n"/>
      <c r="D237" s="45">
        <f>IF(R237="","",IF(AP237&lt;&gt;"","NOT VALID GPS COORDINATES",IF(O237="NO CONNECTION","NO CONNECTION",IF(E237="","NOT FOUND",IF(OR(AM237,AND(AN237=0,AO237=0)),"CONVERTED – PLEASE CHECK","CONVERTED")))))</f>
        <v/>
      </c>
      <c r="E237" s="45">
        <f>IF(OR(O237="",O237="NO CONNECTION"),"",IFERROR(_xlfn.FILTERXML(O237,"//local/territory")&amp;" "&amp;_xlfn.FILTERXML(O237,"//local/mapcode"),IFERROR(_xlfn.FILTERXML(O237,"//international/mapcode"),"")))</f>
        <v/>
      </c>
      <c r="F237" s="46">
        <f>IF(E237="","",IFERROR(_xlfn.FILTERXML(O237,"//local/territory"),""))</f>
        <v/>
      </c>
      <c r="G237" s="46">
        <f>IF(E237="","",IFERROR(_xlfn.FILTERXML(O237,"//local/mapcode"),""))</f>
        <v/>
      </c>
      <c r="H237" s="46">
        <f>IF(E237="","",IFERROR(_xlfn.FILTERXML(O237,"//international/mapcode"),""))</f>
        <v/>
      </c>
      <c r="I237" s="46">
        <f>IF(E237="","",IFERROR(HYPERLINK("https://www.mymapcodes.com/go/?t="&amp;IF(G237&lt;&gt;"",F237,"AAA")&amp;"&amp;ma="&amp;LEFT(IF(G237&lt;&gt;"",G237,H237),FIND(".",IF(G237&lt;&gt;"",G237,H237))-1)&amp;"&amp;mb="&amp;MID(IF(G237&lt;&gt;"",G237,H237),FIND(".",IF(G237&lt;&gt;"",G237,H237))+1,99),"Open on MyMapcodes →"),""))</f>
        <v/>
      </c>
      <c r="J237" s="47">
        <f>IF(OR(R237="",AP237&lt;&gt;""),"",ROUND(AN237,6))</f>
        <v/>
      </c>
      <c r="K237" s="47">
        <f>IF(OR(R237="",AP237&lt;&gt;""),"",ROUND(AO237,6))</f>
        <v/>
      </c>
      <c r="L237" s="48">
        <f>IF(R237="","",IF(AP237&lt;&gt;"",AP237,IF(O237="NO CONNECTION","Excel couldn't reach the mapcode service. Click the REFRESH RESULTS box just above the table.",IF(E237="","The mapcode service didn't return a mapcode for this point.",IF(AM237,"Latitude and longitude seemed to be the wrong way round, so they've been swapped. Please check.",IF(AND(AN237=0,AO237=0),"0, 0 is in the sea off West Africa. Please check this is the location you meant.",IF(W237,"Longitude came first, so the order has been switched.",IF(Z237=6,"Converted from degrees, minutes and seconds.",IF(Z237=4,"Converted from degrees and decimal minutes.","")))))))))</f>
        <v/>
      </c>
      <c r="N237" s="49">
        <f>IF(J237="","",MapcodeAPI&amp;"codes/"&amp;SUBSTITUTE(J237&amp;"",MID(1/2,2,1),".")&amp;","&amp;SUBSTITUTE(K237&amp;"",MID(1/2,2,1),"."))&amp;LEFT($B$13,0)</f>
        <v/>
      </c>
      <c r="O237" s="49">
        <f>IF(N237="","",IFERROR(_xlfn.WEBSERVICE(N237),IF(MapcodeAPIBackup="","NO CONNECTION",IFERROR(_xlfn.WEBSERVICE(MapcodeAPIBackup&amp;MID(N237,LEN(MapcodeAPI)+1,999)),"NO CONNECTION"))))</f>
        <v/>
      </c>
      <c r="P237" t="inlineStr">
        <is>
          <t xml:space="preserve"> </t>
        </is>
      </c>
      <c r="R237" s="50">
        <f>IFERROR(IF(AND(TRIM(B237&amp;"")="",TRIM(C237&amp;"")=""),"",TRIM(IF(ISNUMBER(B237),SUBSTITUTE(B237&amp;"",MID(1/2,2,1),"."),B237&amp;"")&amp;IF(TRIM(C237&amp;"")="",""," | "&amp;IF(ISNUMBER(C237),SUBSTITUTE(C237&amp;"",MID(1/2,2,1),"."),C237&amp;"")))),"(error value)")</f>
        <v/>
      </c>
      <c r="S237" s="50">
        <f>IF(R237="","","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"&amp;IFERROR(IF(AND(LEN(R237)-LEN(SUBSTITUTE(R237,"/",""))=1,ISNUMBER(FIND(" ",TRIM(LEFT(R237,FIND("/",R237)-1))))),LEFT(R237,FIND("/",R237)-1),R237),R237)&amp;" ")," "," "),"﻿"," "),"​"," "),"⁠"," ")," "," ")," "," "),CHAR(9)," "),CHAR(10)," "),CHAR(13)," "),"−","-"),"–","-"),"—","-"),"LATITUDE"," "),"LONGITUDE"," "),"COORDINATES"," "),"COORDS"," "),"NORTH"," N "),"SOUTH"," S "),"EAST"," E "),"WEST"," W "),"DEGREES"," "),"DEG"," "),"GPS"," "),"LONG"," "),"LNG"," "),"LON"," "),"LAT"," ")," AND "," "),"&amp;"," ")&amp;" ")</f>
        <v/>
      </c>
      <c r="T237" s="50">
        <f>IF(S237="","",IF(LEN(S237)-LEN(SUBSTITUTE(S237,".",""))&gt;0,SUBSTITUTE(S237,","," "),IF(LEN(S237)-LEN(SUBSTITUTE(S237,",",""))=3,SUBSTITUTE(SUBSTITUTE(S237,",",";",2),",","."),IF(LEN(S237)-LEN(SUBSTITUTE(S237,",",""))=2,SUBSTITUTE(S237,",","."),SUBSTITUTE(S237,","," ")))))</f>
        <v/>
      </c>
      <c r="U237" s="50">
        <f>IF(ISNUMBER(FIND("S",T237)),-1,IF(ISNUMBER(FIND("N",T237)),1,0))</f>
        <v/>
      </c>
      <c r="V237" s="50">
        <f>IF(ISNUMBER(FIND("W",T237)),-1,IF(ISNUMBER(FIND("E",T237)),1,0))</f>
        <v/>
      </c>
      <c r="W237" s="50">
        <f>AND(MIN(IFERROR(FIND("N",T237),999),IFERROR(FIND("S",T237),999))&lt;999,MIN(IFERROR(FIND("E",T237),999),IFERROR(FIND("W",T237),999))&lt;999,MIN(IFERROR(FIND("E",T237),999),IFERROR(FIND("W",T237),999))&lt;MIN(IFERROR(FIND("N",T237),999),IFERROR(FIND("S",T237),999)))</f>
        <v/>
      </c>
      <c r="X237" s="50">
        <f>IF(T237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237,"°"," "),"º"," "),"˚"," "),"'"," "),CHAR(34)," "),"′"," "),"’"," "),"‘"," "),"″"," "),"”"," "),"“"," "),"("," "),")"," "),"["," "),"]"," "),"{"," "),"}"," "),";"," "),"|"," "),"/"," "),"\"," "),":"," "),"="," "),"*"," "),","," "),"N"," "),"S"," "),"E"," "),"W"," "),"_"," ")))</f>
        <v/>
      </c>
      <c r="Y237" s="50">
        <f>IF(X237="","",SUBSTITUTE(SUBSTITUTE(SUBSTITUTE(SUBSTITUTE(SUBSTITUTE(SUBSTITUTE(SUBSTITUTE(SUBSTITUTE(SUBSTITUTE(SUBSTITUTE(SUBSTITUTE(SUBSTITUTE(SUBSTITUTE(X237,"0",""),"1",""),"2",""),"3",""),"4",""),"5",""),"6",""),"7",""),"8",""),"9",""),".",""),"-","")," ",""))</f>
        <v/>
      </c>
      <c r="Z237" s="50">
        <f>IF(X237="",0,LEN(X237)-LEN(SUBSTITUTE(X237," ",""))+1)</f>
        <v/>
      </c>
      <c r="AA237" s="50">
        <f>IF(Z237&lt;1,"",IFERROR(VALUE(SUBSTITUTE(TRIM(MID(SUBSTITUTE(X237," ",REPT(" ",60)),1,60)),".",MID(1/2,2,1))),""))</f>
        <v/>
      </c>
      <c r="AB237" s="50">
        <f>IF(Z237&lt;2,"",IFERROR(VALUE(SUBSTITUTE(TRIM(MID(SUBSTITUTE(X237," ",REPT(" ",60)),61,60)),".",MID(1/2,2,1))),""))</f>
        <v/>
      </c>
      <c r="AC237" s="50">
        <f>IF(Z237&lt;3,"",IFERROR(VALUE(SUBSTITUTE(TRIM(MID(SUBSTITUTE(X237," ",REPT(" ",60)),121,60)),".",MID(1/2,2,1))),""))</f>
        <v/>
      </c>
      <c r="AD237" s="50">
        <f>IF(Z237&lt;4,"",IFERROR(VALUE(SUBSTITUTE(TRIM(MID(SUBSTITUTE(X237," ",REPT(" ",60)),181,60)),".",MID(1/2,2,1))),""))</f>
        <v/>
      </c>
      <c r="AE237" s="50">
        <f>IF(Z237&lt;5,"",IFERROR(VALUE(SUBSTITUTE(TRIM(MID(SUBSTITUTE(X237," ",REPT(" ",60)),241,60)),".",MID(1/2,2,1))),""))</f>
        <v/>
      </c>
      <c r="AF237" s="50">
        <f>IF(Z237&lt;6,"",IFERROR(VALUE(SUBSTITUTE(TRIM(MID(SUBSTITUTE(X237," ",REPT(" ",60)),301,60)),".",MID(1/2,2,1))),""))</f>
        <v/>
      </c>
      <c r="AG237" s="50">
        <f>IFERROR(IF(Z237=2,AA237,IF(Z237=4,IF(AA237&lt;0,-1,1)*(ABS(AA237)+AB237/60),IF(Z237=6,IF(AA237&lt;0,-1,1)*(ABS(AA237)+AB237/60+AC237/3600),""))),"")</f>
        <v/>
      </c>
      <c r="AH237" s="50">
        <f>IFERROR(IF(Z237=2,AB237,IF(Z237=4,IF(AC237&lt;0,-1,1)*(ABS(AC237)+AD237/60),IF(Z237=6,IF(AD237&lt;0,-1,1)*(ABS(AD237)+AE237/60+AF237/3600),""))),"")</f>
        <v/>
      </c>
      <c r="AI237" s="50">
        <f>IF(W237,AH237,AG237)</f>
        <v/>
      </c>
      <c r="AJ237" s="50">
        <f>IF(W237,AG237,AH237)</f>
        <v/>
      </c>
      <c r="AK237" s="50">
        <f>IFERROR(IF(U237=0,AI237,U237*ABS(AI237)),"")</f>
        <v/>
      </c>
      <c r="AL237" s="50">
        <f>IFERROR(IF(V237=0,AJ237,V237*ABS(AJ237)),"")</f>
        <v/>
      </c>
      <c r="AM237" s="50">
        <f>IFERROR(AND(U237=0,V237=0,ABS(AK237)&gt;90,ABS(AK237)&lt;=180,ABS(AL237)&lt;=90),FALSE)</f>
        <v/>
      </c>
      <c r="AN237" s="50">
        <f>IF(AM237,AL237,AK237)</f>
        <v/>
      </c>
      <c r="AO237" s="50">
        <f>IF(AM237,AK237,AL237)</f>
        <v/>
      </c>
      <c r="AP237" s="50">
        <f>IF(R237="","",IF(Y237&lt;&gt;"","Contains words or symbols that aren't part of a coordinate.",IF(NOT(OR(Z237=2,Z237=4,Z237=6)),"Couldn't find a latitude and a longitude ("&amp;Z237&amp;IF(Z237=1," number"," numbers")&amp;" found).",IF(COUNT(AA237:AF237)&lt;&gt;Z237,"Some of the numbers couldn't be read.",IF(OR(AND(Z237=4,OR(AB237&lt;0,AB237&gt;=60,AD237&lt;0,AD237&gt;=60)),AND(Z237=6,OR(AB237&lt;0,AB237&gt;=60,AC237&lt;0,AC237&gt;=60,AE237&lt;0,AE237&gt;=60,AF237&lt;0,AF237&gt;=60))),"Minutes and seconds must be between 0 and 60.",IF(OR(ABS(AN237)&gt;90,ABS(AO237)&gt;180),"Out of range: latitude must be between -90 and 90, and longitude between -180 and 180.",""))))))</f>
        <v/>
      </c>
    </row>
    <row r="238">
      <c r="B238" s="44" t="n"/>
      <c r="C238" s="44" t="n"/>
      <c r="D238" s="45">
        <f>IF(R238="","",IF(AP238&lt;&gt;"","NOT VALID GPS COORDINATES",IF(O238="NO CONNECTION","NO CONNECTION",IF(E238="","NOT FOUND",IF(OR(AM238,AND(AN238=0,AO238=0)),"CONVERTED – PLEASE CHECK","CONVERTED")))))</f>
        <v/>
      </c>
      <c r="E238" s="45">
        <f>IF(OR(O238="",O238="NO CONNECTION"),"",IFERROR(_xlfn.FILTERXML(O238,"//local/territory")&amp;" "&amp;_xlfn.FILTERXML(O238,"//local/mapcode"),IFERROR(_xlfn.FILTERXML(O238,"//international/mapcode"),"")))</f>
        <v/>
      </c>
      <c r="F238" s="46">
        <f>IF(E238="","",IFERROR(_xlfn.FILTERXML(O238,"//local/territory"),""))</f>
        <v/>
      </c>
      <c r="G238" s="46">
        <f>IF(E238="","",IFERROR(_xlfn.FILTERXML(O238,"//local/mapcode"),""))</f>
        <v/>
      </c>
      <c r="H238" s="46">
        <f>IF(E238="","",IFERROR(_xlfn.FILTERXML(O238,"//international/mapcode"),""))</f>
        <v/>
      </c>
      <c r="I238" s="46">
        <f>IF(E238="","",IFERROR(HYPERLINK("https://www.mymapcodes.com/go/?t="&amp;IF(G238&lt;&gt;"",F238,"AAA")&amp;"&amp;ma="&amp;LEFT(IF(G238&lt;&gt;"",G238,H238),FIND(".",IF(G238&lt;&gt;"",G238,H238))-1)&amp;"&amp;mb="&amp;MID(IF(G238&lt;&gt;"",G238,H238),FIND(".",IF(G238&lt;&gt;"",G238,H238))+1,99),"Open on MyMapcodes →"),""))</f>
        <v/>
      </c>
      <c r="J238" s="47">
        <f>IF(OR(R238="",AP238&lt;&gt;""),"",ROUND(AN238,6))</f>
        <v/>
      </c>
      <c r="K238" s="47">
        <f>IF(OR(R238="",AP238&lt;&gt;""),"",ROUND(AO238,6))</f>
        <v/>
      </c>
      <c r="L238" s="48">
        <f>IF(R238="","",IF(AP238&lt;&gt;"",AP238,IF(O238="NO CONNECTION","Excel couldn't reach the mapcode service. Click the REFRESH RESULTS box just above the table.",IF(E238="","The mapcode service didn't return a mapcode for this point.",IF(AM238,"Latitude and longitude seemed to be the wrong way round, so they've been swapped. Please check.",IF(AND(AN238=0,AO238=0),"0, 0 is in the sea off West Africa. Please check this is the location you meant.",IF(W238,"Longitude came first, so the order has been switched.",IF(Z238=6,"Converted from degrees, minutes and seconds.",IF(Z238=4,"Converted from degrees and decimal minutes.","")))))))))</f>
        <v/>
      </c>
      <c r="N238" s="49">
        <f>IF(J238="","",MapcodeAPI&amp;"codes/"&amp;SUBSTITUTE(J238&amp;"",MID(1/2,2,1),".")&amp;","&amp;SUBSTITUTE(K238&amp;"",MID(1/2,2,1),"."))&amp;LEFT($B$13,0)</f>
        <v/>
      </c>
      <c r="O238" s="49">
        <f>IF(N238="","",IFERROR(_xlfn.WEBSERVICE(N238),IF(MapcodeAPIBackup="","NO CONNECTION",IFERROR(_xlfn.WEBSERVICE(MapcodeAPIBackup&amp;MID(N238,LEN(MapcodeAPI)+1,999)),"NO CONNECTION"))))</f>
        <v/>
      </c>
      <c r="P238" t="inlineStr">
        <is>
          <t xml:space="preserve"> </t>
        </is>
      </c>
      <c r="R238" s="50">
        <f>IFERROR(IF(AND(TRIM(B238&amp;"")="",TRIM(C238&amp;"")=""),"",TRIM(IF(ISNUMBER(B238),SUBSTITUTE(B238&amp;"",MID(1/2,2,1),"."),B238&amp;"")&amp;IF(TRIM(C238&amp;"")="",""," | "&amp;IF(ISNUMBER(C238),SUBSTITUTE(C238&amp;"",MID(1/2,2,1),"."),C238&amp;"")))),"(error value)")</f>
        <v/>
      </c>
      <c r="S238" s="50">
        <f>IF(R238="","","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"&amp;IFERROR(IF(AND(LEN(R238)-LEN(SUBSTITUTE(R238,"/",""))=1,ISNUMBER(FIND(" ",TRIM(LEFT(R238,FIND("/",R238)-1))))),LEFT(R238,FIND("/",R238)-1),R238),R238)&amp;" ")," "," "),"﻿"," "),"​"," "),"⁠"," ")," "," ")," "," "),CHAR(9)," "),CHAR(10)," "),CHAR(13)," "),"−","-"),"–","-"),"—","-"),"LATITUDE"," "),"LONGITUDE"," "),"COORDINATES"," "),"COORDS"," "),"NORTH"," N "),"SOUTH"," S "),"EAST"," E "),"WEST"," W "),"DEGREES"," "),"DEG"," "),"GPS"," "),"LONG"," "),"LNG"," "),"LON"," "),"LAT"," ")," AND "," "),"&amp;"," ")&amp;" ")</f>
        <v/>
      </c>
      <c r="T238" s="50">
        <f>IF(S238="","",IF(LEN(S238)-LEN(SUBSTITUTE(S238,".",""))&gt;0,SUBSTITUTE(S238,","," "),IF(LEN(S238)-LEN(SUBSTITUTE(S238,",",""))=3,SUBSTITUTE(SUBSTITUTE(S238,",",";",2),",","."),IF(LEN(S238)-LEN(SUBSTITUTE(S238,",",""))=2,SUBSTITUTE(S238,",","."),SUBSTITUTE(S238,","," ")))))</f>
        <v/>
      </c>
      <c r="U238" s="50">
        <f>IF(ISNUMBER(FIND("S",T238)),-1,IF(ISNUMBER(FIND("N",T238)),1,0))</f>
        <v/>
      </c>
      <c r="V238" s="50">
        <f>IF(ISNUMBER(FIND("W",T238)),-1,IF(ISNUMBER(FIND("E",T238)),1,0))</f>
        <v/>
      </c>
      <c r="W238" s="50">
        <f>AND(MIN(IFERROR(FIND("N",T238),999),IFERROR(FIND("S",T238),999))&lt;999,MIN(IFERROR(FIND("E",T238),999),IFERROR(FIND("W",T238),999))&lt;999,MIN(IFERROR(FIND("E",T238),999),IFERROR(FIND("W",T238),999))&lt;MIN(IFERROR(FIND("N",T238),999),IFERROR(FIND("S",T238),999)))</f>
        <v/>
      </c>
      <c r="X238" s="50">
        <f>IF(T238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238,"°"," "),"º"," "),"˚"," "),"'"," "),CHAR(34)," "),"′"," "),"’"," "),"‘"," "),"″"," "),"”"," "),"“"," "),"("," "),")"," "),"["," "),"]"," "),"{"," "),"}"," "),";"," "),"|"," "),"/"," "),"\"," "),":"," "),"="," "),"*"," "),","," "),"N"," "),"S"," "),"E"," "),"W"," "),"_"," ")))</f>
        <v/>
      </c>
      <c r="Y238" s="50">
        <f>IF(X238="","",SUBSTITUTE(SUBSTITUTE(SUBSTITUTE(SUBSTITUTE(SUBSTITUTE(SUBSTITUTE(SUBSTITUTE(SUBSTITUTE(SUBSTITUTE(SUBSTITUTE(SUBSTITUTE(SUBSTITUTE(SUBSTITUTE(X238,"0",""),"1",""),"2",""),"3",""),"4",""),"5",""),"6",""),"7",""),"8",""),"9",""),".",""),"-","")," ",""))</f>
        <v/>
      </c>
      <c r="Z238" s="50">
        <f>IF(X238="",0,LEN(X238)-LEN(SUBSTITUTE(X238," ",""))+1)</f>
        <v/>
      </c>
      <c r="AA238" s="50">
        <f>IF(Z238&lt;1,"",IFERROR(VALUE(SUBSTITUTE(TRIM(MID(SUBSTITUTE(X238," ",REPT(" ",60)),1,60)),".",MID(1/2,2,1))),""))</f>
        <v/>
      </c>
      <c r="AB238" s="50">
        <f>IF(Z238&lt;2,"",IFERROR(VALUE(SUBSTITUTE(TRIM(MID(SUBSTITUTE(X238," ",REPT(" ",60)),61,60)),".",MID(1/2,2,1))),""))</f>
        <v/>
      </c>
      <c r="AC238" s="50">
        <f>IF(Z238&lt;3,"",IFERROR(VALUE(SUBSTITUTE(TRIM(MID(SUBSTITUTE(X238," ",REPT(" ",60)),121,60)),".",MID(1/2,2,1))),""))</f>
        <v/>
      </c>
      <c r="AD238" s="50">
        <f>IF(Z238&lt;4,"",IFERROR(VALUE(SUBSTITUTE(TRIM(MID(SUBSTITUTE(X238," ",REPT(" ",60)),181,60)),".",MID(1/2,2,1))),""))</f>
        <v/>
      </c>
      <c r="AE238" s="50">
        <f>IF(Z238&lt;5,"",IFERROR(VALUE(SUBSTITUTE(TRIM(MID(SUBSTITUTE(X238," ",REPT(" ",60)),241,60)),".",MID(1/2,2,1))),""))</f>
        <v/>
      </c>
      <c r="AF238" s="50">
        <f>IF(Z238&lt;6,"",IFERROR(VALUE(SUBSTITUTE(TRIM(MID(SUBSTITUTE(X238," ",REPT(" ",60)),301,60)),".",MID(1/2,2,1))),""))</f>
        <v/>
      </c>
      <c r="AG238" s="50">
        <f>IFERROR(IF(Z238=2,AA238,IF(Z238=4,IF(AA238&lt;0,-1,1)*(ABS(AA238)+AB238/60),IF(Z238=6,IF(AA238&lt;0,-1,1)*(ABS(AA238)+AB238/60+AC238/3600),""))),"")</f>
        <v/>
      </c>
      <c r="AH238" s="50">
        <f>IFERROR(IF(Z238=2,AB238,IF(Z238=4,IF(AC238&lt;0,-1,1)*(ABS(AC238)+AD238/60),IF(Z238=6,IF(AD238&lt;0,-1,1)*(ABS(AD238)+AE238/60+AF238/3600),""))),"")</f>
        <v/>
      </c>
      <c r="AI238" s="50">
        <f>IF(W238,AH238,AG238)</f>
        <v/>
      </c>
      <c r="AJ238" s="50">
        <f>IF(W238,AG238,AH238)</f>
        <v/>
      </c>
      <c r="AK238" s="50">
        <f>IFERROR(IF(U238=0,AI238,U238*ABS(AI238)),"")</f>
        <v/>
      </c>
      <c r="AL238" s="50">
        <f>IFERROR(IF(V238=0,AJ238,V238*ABS(AJ238)),"")</f>
        <v/>
      </c>
      <c r="AM238" s="50">
        <f>IFERROR(AND(U238=0,V238=0,ABS(AK238)&gt;90,ABS(AK238)&lt;=180,ABS(AL238)&lt;=90),FALSE)</f>
        <v/>
      </c>
      <c r="AN238" s="50">
        <f>IF(AM238,AL238,AK238)</f>
        <v/>
      </c>
      <c r="AO238" s="50">
        <f>IF(AM238,AK238,AL238)</f>
        <v/>
      </c>
      <c r="AP238" s="50">
        <f>IF(R238="","",IF(Y238&lt;&gt;"","Contains words or symbols that aren't part of a coordinate.",IF(NOT(OR(Z238=2,Z238=4,Z238=6)),"Couldn't find a latitude and a longitude ("&amp;Z238&amp;IF(Z238=1," number"," numbers")&amp;" found).",IF(COUNT(AA238:AF238)&lt;&gt;Z238,"Some of the numbers couldn't be read.",IF(OR(AND(Z238=4,OR(AB238&lt;0,AB238&gt;=60,AD238&lt;0,AD238&gt;=60)),AND(Z238=6,OR(AB238&lt;0,AB238&gt;=60,AC238&lt;0,AC238&gt;=60,AE238&lt;0,AE238&gt;=60,AF238&lt;0,AF238&gt;=60))),"Minutes and seconds must be between 0 and 60.",IF(OR(ABS(AN238)&gt;90,ABS(AO238)&gt;180),"Out of range: latitude must be between -90 and 90, and longitude between -180 and 180.",""))))))</f>
        <v/>
      </c>
    </row>
    <row r="239">
      <c r="B239" s="44" t="n"/>
      <c r="C239" s="44" t="n"/>
      <c r="D239" s="45">
        <f>IF(R239="","",IF(AP239&lt;&gt;"","NOT VALID GPS COORDINATES",IF(O239="NO CONNECTION","NO CONNECTION",IF(E239="","NOT FOUND",IF(OR(AM239,AND(AN239=0,AO239=0)),"CONVERTED – PLEASE CHECK","CONVERTED")))))</f>
        <v/>
      </c>
      <c r="E239" s="45">
        <f>IF(OR(O239="",O239="NO CONNECTION"),"",IFERROR(_xlfn.FILTERXML(O239,"//local/territory")&amp;" "&amp;_xlfn.FILTERXML(O239,"//local/mapcode"),IFERROR(_xlfn.FILTERXML(O239,"//international/mapcode"),"")))</f>
        <v/>
      </c>
      <c r="F239" s="46">
        <f>IF(E239="","",IFERROR(_xlfn.FILTERXML(O239,"//local/territory"),""))</f>
        <v/>
      </c>
      <c r="G239" s="46">
        <f>IF(E239="","",IFERROR(_xlfn.FILTERXML(O239,"//local/mapcode"),""))</f>
        <v/>
      </c>
      <c r="H239" s="46">
        <f>IF(E239="","",IFERROR(_xlfn.FILTERXML(O239,"//international/mapcode"),""))</f>
        <v/>
      </c>
      <c r="I239" s="46">
        <f>IF(E239="","",IFERROR(HYPERLINK("https://www.mymapcodes.com/go/?t="&amp;IF(G239&lt;&gt;"",F239,"AAA")&amp;"&amp;ma="&amp;LEFT(IF(G239&lt;&gt;"",G239,H239),FIND(".",IF(G239&lt;&gt;"",G239,H239))-1)&amp;"&amp;mb="&amp;MID(IF(G239&lt;&gt;"",G239,H239),FIND(".",IF(G239&lt;&gt;"",G239,H239))+1,99),"Open on MyMapcodes →"),""))</f>
        <v/>
      </c>
      <c r="J239" s="47">
        <f>IF(OR(R239="",AP239&lt;&gt;""),"",ROUND(AN239,6))</f>
        <v/>
      </c>
      <c r="K239" s="47">
        <f>IF(OR(R239="",AP239&lt;&gt;""),"",ROUND(AO239,6))</f>
        <v/>
      </c>
      <c r="L239" s="48">
        <f>IF(R239="","",IF(AP239&lt;&gt;"",AP239,IF(O239="NO CONNECTION","Excel couldn't reach the mapcode service. Click the REFRESH RESULTS box just above the table.",IF(E239="","The mapcode service didn't return a mapcode for this point.",IF(AM239,"Latitude and longitude seemed to be the wrong way round, so they've been swapped. Please check.",IF(AND(AN239=0,AO239=0),"0, 0 is in the sea off West Africa. Please check this is the location you meant.",IF(W239,"Longitude came first, so the order has been switched.",IF(Z239=6,"Converted from degrees, minutes and seconds.",IF(Z239=4,"Converted from degrees and decimal minutes.","")))))))))</f>
        <v/>
      </c>
      <c r="N239" s="49">
        <f>IF(J239="","",MapcodeAPI&amp;"codes/"&amp;SUBSTITUTE(J239&amp;"",MID(1/2,2,1),".")&amp;","&amp;SUBSTITUTE(K239&amp;"",MID(1/2,2,1),"."))&amp;LEFT($B$13,0)</f>
        <v/>
      </c>
      <c r="O239" s="49">
        <f>IF(N239="","",IFERROR(_xlfn.WEBSERVICE(N239),IF(MapcodeAPIBackup="","NO CONNECTION",IFERROR(_xlfn.WEBSERVICE(MapcodeAPIBackup&amp;MID(N239,LEN(MapcodeAPI)+1,999)),"NO CONNECTION"))))</f>
        <v/>
      </c>
      <c r="P239" t="inlineStr">
        <is>
          <t xml:space="preserve"> </t>
        </is>
      </c>
      <c r="R239" s="50">
        <f>IFERROR(IF(AND(TRIM(B239&amp;"")="",TRIM(C239&amp;"")=""),"",TRIM(IF(ISNUMBER(B239),SUBSTITUTE(B239&amp;"",MID(1/2,2,1),"."),B239&amp;"")&amp;IF(TRIM(C239&amp;"")="",""," | "&amp;IF(ISNUMBER(C239),SUBSTITUTE(C239&amp;"",MID(1/2,2,1),"."),C239&amp;"")))),"(error value)")</f>
        <v/>
      </c>
      <c r="S239" s="50">
        <f>IF(R239="","","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"&amp;IFERROR(IF(AND(LEN(R239)-LEN(SUBSTITUTE(R239,"/",""))=1,ISNUMBER(FIND(" ",TRIM(LEFT(R239,FIND("/",R239)-1))))),LEFT(R239,FIND("/",R239)-1),R239),R239)&amp;" ")," "," "),"﻿"," "),"​"," "),"⁠"," ")," "," ")," "," "),CHAR(9)," "),CHAR(10)," "),CHAR(13)," "),"−","-"),"–","-"),"—","-"),"LATITUDE"," "),"LONGITUDE"," "),"COORDINATES"," "),"COORDS"," "),"NORTH"," N "),"SOUTH"," S "),"EAST"," E "),"WEST"," W "),"DEGREES"," "),"DEG"," "),"GPS"," "),"LONG"," "),"LNG"," "),"LON"," "),"LAT"," ")," AND "," "),"&amp;"," ")&amp;" ")</f>
        <v/>
      </c>
      <c r="T239" s="50">
        <f>IF(S239="","",IF(LEN(S239)-LEN(SUBSTITUTE(S239,".",""))&gt;0,SUBSTITUTE(S239,","," "),IF(LEN(S239)-LEN(SUBSTITUTE(S239,",",""))=3,SUBSTITUTE(SUBSTITUTE(S239,",",";",2),",","."),IF(LEN(S239)-LEN(SUBSTITUTE(S239,",",""))=2,SUBSTITUTE(S239,",","."),SUBSTITUTE(S239,","," ")))))</f>
        <v/>
      </c>
      <c r="U239" s="50">
        <f>IF(ISNUMBER(FIND("S",T239)),-1,IF(ISNUMBER(FIND("N",T239)),1,0))</f>
        <v/>
      </c>
      <c r="V239" s="50">
        <f>IF(ISNUMBER(FIND("W",T239)),-1,IF(ISNUMBER(FIND("E",T239)),1,0))</f>
        <v/>
      </c>
      <c r="W239" s="50">
        <f>AND(MIN(IFERROR(FIND("N",T239),999),IFERROR(FIND("S",T239),999))&lt;999,MIN(IFERROR(FIND("E",T239),999),IFERROR(FIND("W",T239),999))&lt;999,MIN(IFERROR(FIND("E",T239),999),IFERROR(FIND("W",T239),999))&lt;MIN(IFERROR(FIND("N",T239),999),IFERROR(FIND("S",T239),999)))</f>
        <v/>
      </c>
      <c r="X239" s="50">
        <f>IF(T239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239,"°"," "),"º"," "),"˚"," "),"'"," "),CHAR(34)," "),"′"," "),"’"," "),"‘"," "),"″"," "),"”"," "),"“"," "),"("," "),")"," "),"["," "),"]"," "),"{"," "),"}"," "),";"," "),"|"," "),"/"," "),"\"," "),":"," "),"="," "),"*"," "),","," "),"N"," "),"S"," "),"E"," "),"W"," "),"_"," ")))</f>
        <v/>
      </c>
      <c r="Y239" s="50">
        <f>IF(X239="","",SUBSTITUTE(SUBSTITUTE(SUBSTITUTE(SUBSTITUTE(SUBSTITUTE(SUBSTITUTE(SUBSTITUTE(SUBSTITUTE(SUBSTITUTE(SUBSTITUTE(SUBSTITUTE(SUBSTITUTE(SUBSTITUTE(X239,"0",""),"1",""),"2",""),"3",""),"4",""),"5",""),"6",""),"7",""),"8",""),"9",""),".",""),"-","")," ",""))</f>
        <v/>
      </c>
      <c r="Z239" s="50">
        <f>IF(X239="",0,LEN(X239)-LEN(SUBSTITUTE(X239," ",""))+1)</f>
        <v/>
      </c>
      <c r="AA239" s="50">
        <f>IF(Z239&lt;1,"",IFERROR(VALUE(SUBSTITUTE(TRIM(MID(SUBSTITUTE(X239," ",REPT(" ",60)),1,60)),".",MID(1/2,2,1))),""))</f>
        <v/>
      </c>
      <c r="AB239" s="50">
        <f>IF(Z239&lt;2,"",IFERROR(VALUE(SUBSTITUTE(TRIM(MID(SUBSTITUTE(X239," ",REPT(" ",60)),61,60)),".",MID(1/2,2,1))),""))</f>
        <v/>
      </c>
      <c r="AC239" s="50">
        <f>IF(Z239&lt;3,"",IFERROR(VALUE(SUBSTITUTE(TRIM(MID(SUBSTITUTE(X239," ",REPT(" ",60)),121,60)),".",MID(1/2,2,1))),""))</f>
        <v/>
      </c>
      <c r="AD239" s="50">
        <f>IF(Z239&lt;4,"",IFERROR(VALUE(SUBSTITUTE(TRIM(MID(SUBSTITUTE(X239," ",REPT(" ",60)),181,60)),".",MID(1/2,2,1))),""))</f>
        <v/>
      </c>
      <c r="AE239" s="50">
        <f>IF(Z239&lt;5,"",IFERROR(VALUE(SUBSTITUTE(TRIM(MID(SUBSTITUTE(X239," ",REPT(" ",60)),241,60)),".",MID(1/2,2,1))),""))</f>
        <v/>
      </c>
      <c r="AF239" s="50">
        <f>IF(Z239&lt;6,"",IFERROR(VALUE(SUBSTITUTE(TRIM(MID(SUBSTITUTE(X239," ",REPT(" ",60)),301,60)),".",MID(1/2,2,1))),""))</f>
        <v/>
      </c>
      <c r="AG239" s="50">
        <f>IFERROR(IF(Z239=2,AA239,IF(Z239=4,IF(AA239&lt;0,-1,1)*(ABS(AA239)+AB239/60),IF(Z239=6,IF(AA239&lt;0,-1,1)*(ABS(AA239)+AB239/60+AC239/3600),""))),"")</f>
        <v/>
      </c>
      <c r="AH239" s="50">
        <f>IFERROR(IF(Z239=2,AB239,IF(Z239=4,IF(AC239&lt;0,-1,1)*(ABS(AC239)+AD239/60),IF(Z239=6,IF(AD239&lt;0,-1,1)*(ABS(AD239)+AE239/60+AF239/3600),""))),"")</f>
        <v/>
      </c>
      <c r="AI239" s="50">
        <f>IF(W239,AH239,AG239)</f>
        <v/>
      </c>
      <c r="AJ239" s="50">
        <f>IF(W239,AG239,AH239)</f>
        <v/>
      </c>
      <c r="AK239" s="50">
        <f>IFERROR(IF(U239=0,AI239,U239*ABS(AI239)),"")</f>
        <v/>
      </c>
      <c r="AL239" s="50">
        <f>IFERROR(IF(V239=0,AJ239,V239*ABS(AJ239)),"")</f>
        <v/>
      </c>
      <c r="AM239" s="50">
        <f>IFERROR(AND(U239=0,V239=0,ABS(AK239)&gt;90,ABS(AK239)&lt;=180,ABS(AL239)&lt;=90),FALSE)</f>
        <v/>
      </c>
      <c r="AN239" s="50">
        <f>IF(AM239,AL239,AK239)</f>
        <v/>
      </c>
      <c r="AO239" s="50">
        <f>IF(AM239,AK239,AL239)</f>
        <v/>
      </c>
      <c r="AP239" s="50">
        <f>IF(R239="","",IF(Y239&lt;&gt;"","Contains words or symbols that aren't part of a coordinate.",IF(NOT(OR(Z239=2,Z239=4,Z239=6)),"Couldn't find a latitude and a longitude ("&amp;Z239&amp;IF(Z239=1," number"," numbers")&amp;" found).",IF(COUNT(AA239:AF239)&lt;&gt;Z239,"Some of the numbers couldn't be read.",IF(OR(AND(Z239=4,OR(AB239&lt;0,AB239&gt;=60,AD239&lt;0,AD239&gt;=60)),AND(Z239=6,OR(AB239&lt;0,AB239&gt;=60,AC239&lt;0,AC239&gt;=60,AE239&lt;0,AE239&gt;=60,AF239&lt;0,AF239&gt;=60))),"Minutes and seconds must be between 0 and 60.",IF(OR(ABS(AN239)&gt;90,ABS(AO239)&gt;180),"Out of range: latitude must be between -90 and 90, and longitude between -180 and 180.",""))))))</f>
        <v/>
      </c>
    </row>
    <row r="240">
      <c r="B240" s="44" t="n"/>
      <c r="C240" s="44" t="n"/>
      <c r="D240" s="45">
        <f>IF(R240="","",IF(AP240&lt;&gt;"","NOT VALID GPS COORDINATES",IF(O240="NO CONNECTION","NO CONNECTION",IF(E240="","NOT FOUND",IF(OR(AM240,AND(AN240=0,AO240=0)),"CONVERTED – PLEASE CHECK","CONVERTED")))))</f>
        <v/>
      </c>
      <c r="E240" s="45">
        <f>IF(OR(O240="",O240="NO CONNECTION"),"",IFERROR(_xlfn.FILTERXML(O240,"//local/territory")&amp;" "&amp;_xlfn.FILTERXML(O240,"//local/mapcode"),IFERROR(_xlfn.FILTERXML(O240,"//international/mapcode"),"")))</f>
        <v/>
      </c>
      <c r="F240" s="46">
        <f>IF(E240="","",IFERROR(_xlfn.FILTERXML(O240,"//local/territory"),""))</f>
        <v/>
      </c>
      <c r="G240" s="46">
        <f>IF(E240="","",IFERROR(_xlfn.FILTERXML(O240,"//local/mapcode"),""))</f>
        <v/>
      </c>
      <c r="H240" s="46">
        <f>IF(E240="","",IFERROR(_xlfn.FILTERXML(O240,"//international/mapcode"),""))</f>
        <v/>
      </c>
      <c r="I240" s="46">
        <f>IF(E240="","",IFERROR(HYPERLINK("https://www.mymapcodes.com/go/?t="&amp;IF(G240&lt;&gt;"",F240,"AAA")&amp;"&amp;ma="&amp;LEFT(IF(G240&lt;&gt;"",G240,H240),FIND(".",IF(G240&lt;&gt;"",G240,H240))-1)&amp;"&amp;mb="&amp;MID(IF(G240&lt;&gt;"",G240,H240),FIND(".",IF(G240&lt;&gt;"",G240,H240))+1,99),"Open on MyMapcodes →"),""))</f>
        <v/>
      </c>
      <c r="J240" s="47">
        <f>IF(OR(R240="",AP240&lt;&gt;""),"",ROUND(AN240,6))</f>
        <v/>
      </c>
      <c r="K240" s="47">
        <f>IF(OR(R240="",AP240&lt;&gt;""),"",ROUND(AO240,6))</f>
        <v/>
      </c>
      <c r="L240" s="48">
        <f>IF(R240="","",IF(AP240&lt;&gt;"",AP240,IF(O240="NO CONNECTION","Excel couldn't reach the mapcode service. Click the REFRESH RESULTS box just above the table.",IF(E240="","The mapcode service didn't return a mapcode for this point.",IF(AM240,"Latitude and longitude seemed to be the wrong way round, so they've been swapped. Please check.",IF(AND(AN240=0,AO240=0),"0, 0 is in the sea off West Africa. Please check this is the location you meant.",IF(W240,"Longitude came first, so the order has been switched.",IF(Z240=6,"Converted from degrees, minutes and seconds.",IF(Z240=4,"Converted from degrees and decimal minutes.","")))))))))</f>
        <v/>
      </c>
      <c r="N240" s="49">
        <f>IF(J240="","",MapcodeAPI&amp;"codes/"&amp;SUBSTITUTE(J240&amp;"",MID(1/2,2,1),".")&amp;","&amp;SUBSTITUTE(K240&amp;"",MID(1/2,2,1),"."))&amp;LEFT($B$13,0)</f>
        <v/>
      </c>
      <c r="O240" s="49">
        <f>IF(N240="","",IFERROR(_xlfn.WEBSERVICE(N240),IF(MapcodeAPIBackup="","NO CONNECTION",IFERROR(_xlfn.WEBSERVICE(MapcodeAPIBackup&amp;MID(N240,LEN(MapcodeAPI)+1,999)),"NO CONNECTION"))))</f>
        <v/>
      </c>
      <c r="P240" t="inlineStr">
        <is>
          <t xml:space="preserve"> </t>
        </is>
      </c>
      <c r="R240" s="50">
        <f>IFERROR(IF(AND(TRIM(B240&amp;"")="",TRIM(C240&amp;"")=""),"",TRIM(IF(ISNUMBER(B240),SUBSTITUTE(B240&amp;"",MID(1/2,2,1),"."),B240&amp;"")&amp;IF(TRIM(C240&amp;"")="",""," | "&amp;IF(ISNUMBER(C240),SUBSTITUTE(C240&amp;"",MID(1/2,2,1),"."),C240&amp;"")))),"(error value)")</f>
        <v/>
      </c>
      <c r="S240" s="50">
        <f>IF(R240="","","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"&amp;IFERROR(IF(AND(LEN(R240)-LEN(SUBSTITUTE(R240,"/",""))=1,ISNUMBER(FIND(" ",TRIM(LEFT(R240,FIND("/",R240)-1))))),LEFT(R240,FIND("/",R240)-1),R240),R240)&amp;" ")," "," "),"﻿"," "),"​"," "),"⁠"," ")," "," ")," "," "),CHAR(9)," "),CHAR(10)," "),CHAR(13)," "),"−","-"),"–","-"),"—","-"),"LATITUDE"," "),"LONGITUDE"," "),"COORDINATES"," "),"COORDS"," "),"NORTH"," N "),"SOUTH"," S "),"EAST"," E "),"WEST"," W "),"DEGREES"," "),"DEG"," "),"GPS"," "),"LONG"," "),"LNG"," "),"LON"," "),"LAT"," ")," AND "," "),"&amp;"," ")&amp;" ")</f>
        <v/>
      </c>
      <c r="T240" s="50">
        <f>IF(S240="","",IF(LEN(S240)-LEN(SUBSTITUTE(S240,".",""))&gt;0,SUBSTITUTE(S240,","," "),IF(LEN(S240)-LEN(SUBSTITUTE(S240,",",""))=3,SUBSTITUTE(SUBSTITUTE(S240,",",";",2),",","."),IF(LEN(S240)-LEN(SUBSTITUTE(S240,",",""))=2,SUBSTITUTE(S240,",","."),SUBSTITUTE(S240,","," ")))))</f>
        <v/>
      </c>
      <c r="U240" s="50">
        <f>IF(ISNUMBER(FIND("S",T240)),-1,IF(ISNUMBER(FIND("N",T240)),1,0))</f>
        <v/>
      </c>
      <c r="V240" s="50">
        <f>IF(ISNUMBER(FIND("W",T240)),-1,IF(ISNUMBER(FIND("E",T240)),1,0))</f>
        <v/>
      </c>
      <c r="W240" s="50">
        <f>AND(MIN(IFERROR(FIND("N",T240),999),IFERROR(FIND("S",T240),999))&lt;999,MIN(IFERROR(FIND("E",T240),999),IFERROR(FIND("W",T240),999))&lt;999,MIN(IFERROR(FIND("E",T240),999),IFERROR(FIND("W",T240),999))&lt;MIN(IFERROR(FIND("N",T240),999),IFERROR(FIND("S",T240),999)))</f>
        <v/>
      </c>
      <c r="X240" s="50">
        <f>IF(T240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240,"°"," "),"º"," "),"˚"," "),"'"," "),CHAR(34)," "),"′"," "),"’"," "),"‘"," "),"″"," "),"”"," "),"“"," "),"("," "),")"," "),"["," "),"]"," "),"{"," "),"}"," "),";"," "),"|"," "),"/"," "),"\"," "),":"," "),"="," "),"*"," "),","," "),"N"," "),"S"," "),"E"," "),"W"," "),"_"," ")))</f>
        <v/>
      </c>
      <c r="Y240" s="50">
        <f>IF(X240="","",SUBSTITUTE(SUBSTITUTE(SUBSTITUTE(SUBSTITUTE(SUBSTITUTE(SUBSTITUTE(SUBSTITUTE(SUBSTITUTE(SUBSTITUTE(SUBSTITUTE(SUBSTITUTE(SUBSTITUTE(SUBSTITUTE(X240,"0",""),"1",""),"2",""),"3",""),"4",""),"5",""),"6",""),"7",""),"8",""),"9",""),".",""),"-","")," ",""))</f>
        <v/>
      </c>
      <c r="Z240" s="50">
        <f>IF(X240="",0,LEN(X240)-LEN(SUBSTITUTE(X240," ",""))+1)</f>
        <v/>
      </c>
      <c r="AA240" s="50">
        <f>IF(Z240&lt;1,"",IFERROR(VALUE(SUBSTITUTE(TRIM(MID(SUBSTITUTE(X240," ",REPT(" ",60)),1,60)),".",MID(1/2,2,1))),""))</f>
        <v/>
      </c>
      <c r="AB240" s="50">
        <f>IF(Z240&lt;2,"",IFERROR(VALUE(SUBSTITUTE(TRIM(MID(SUBSTITUTE(X240," ",REPT(" ",60)),61,60)),".",MID(1/2,2,1))),""))</f>
        <v/>
      </c>
      <c r="AC240" s="50">
        <f>IF(Z240&lt;3,"",IFERROR(VALUE(SUBSTITUTE(TRIM(MID(SUBSTITUTE(X240," ",REPT(" ",60)),121,60)),".",MID(1/2,2,1))),""))</f>
        <v/>
      </c>
      <c r="AD240" s="50">
        <f>IF(Z240&lt;4,"",IFERROR(VALUE(SUBSTITUTE(TRIM(MID(SUBSTITUTE(X240," ",REPT(" ",60)),181,60)),".",MID(1/2,2,1))),""))</f>
        <v/>
      </c>
      <c r="AE240" s="50">
        <f>IF(Z240&lt;5,"",IFERROR(VALUE(SUBSTITUTE(TRIM(MID(SUBSTITUTE(X240," ",REPT(" ",60)),241,60)),".",MID(1/2,2,1))),""))</f>
        <v/>
      </c>
      <c r="AF240" s="50">
        <f>IF(Z240&lt;6,"",IFERROR(VALUE(SUBSTITUTE(TRIM(MID(SUBSTITUTE(X240," ",REPT(" ",60)),301,60)),".",MID(1/2,2,1))),""))</f>
        <v/>
      </c>
      <c r="AG240" s="50">
        <f>IFERROR(IF(Z240=2,AA240,IF(Z240=4,IF(AA240&lt;0,-1,1)*(ABS(AA240)+AB240/60),IF(Z240=6,IF(AA240&lt;0,-1,1)*(ABS(AA240)+AB240/60+AC240/3600),""))),"")</f>
        <v/>
      </c>
      <c r="AH240" s="50">
        <f>IFERROR(IF(Z240=2,AB240,IF(Z240=4,IF(AC240&lt;0,-1,1)*(ABS(AC240)+AD240/60),IF(Z240=6,IF(AD240&lt;0,-1,1)*(ABS(AD240)+AE240/60+AF240/3600),""))),"")</f>
        <v/>
      </c>
      <c r="AI240" s="50">
        <f>IF(W240,AH240,AG240)</f>
        <v/>
      </c>
      <c r="AJ240" s="50">
        <f>IF(W240,AG240,AH240)</f>
        <v/>
      </c>
      <c r="AK240" s="50">
        <f>IFERROR(IF(U240=0,AI240,U240*ABS(AI240)),"")</f>
        <v/>
      </c>
      <c r="AL240" s="50">
        <f>IFERROR(IF(V240=0,AJ240,V240*ABS(AJ240)),"")</f>
        <v/>
      </c>
      <c r="AM240" s="50">
        <f>IFERROR(AND(U240=0,V240=0,ABS(AK240)&gt;90,ABS(AK240)&lt;=180,ABS(AL240)&lt;=90),FALSE)</f>
        <v/>
      </c>
      <c r="AN240" s="50">
        <f>IF(AM240,AL240,AK240)</f>
        <v/>
      </c>
      <c r="AO240" s="50">
        <f>IF(AM240,AK240,AL240)</f>
        <v/>
      </c>
      <c r="AP240" s="50">
        <f>IF(R240="","",IF(Y240&lt;&gt;"","Contains words or symbols that aren't part of a coordinate.",IF(NOT(OR(Z240=2,Z240=4,Z240=6)),"Couldn't find a latitude and a longitude ("&amp;Z240&amp;IF(Z240=1," number"," numbers")&amp;" found).",IF(COUNT(AA240:AF240)&lt;&gt;Z240,"Some of the numbers couldn't be read.",IF(OR(AND(Z240=4,OR(AB240&lt;0,AB240&gt;=60,AD240&lt;0,AD240&gt;=60)),AND(Z240=6,OR(AB240&lt;0,AB240&gt;=60,AC240&lt;0,AC240&gt;=60,AE240&lt;0,AE240&gt;=60,AF240&lt;0,AF240&gt;=60))),"Minutes and seconds must be between 0 and 60.",IF(OR(ABS(AN240)&gt;90,ABS(AO240)&gt;180),"Out of range: latitude must be between -90 and 90, and longitude between -180 and 180.",""))))))</f>
        <v/>
      </c>
    </row>
    <row r="241">
      <c r="B241" s="44" t="n"/>
      <c r="C241" s="44" t="n"/>
      <c r="D241" s="45">
        <f>IF(R241="","",IF(AP241&lt;&gt;"","NOT VALID GPS COORDINATES",IF(O241="NO CONNECTION","NO CONNECTION",IF(E241="","NOT FOUND",IF(OR(AM241,AND(AN241=0,AO241=0)),"CONVERTED – PLEASE CHECK","CONVERTED")))))</f>
        <v/>
      </c>
      <c r="E241" s="45">
        <f>IF(OR(O241="",O241="NO CONNECTION"),"",IFERROR(_xlfn.FILTERXML(O241,"//local/territory")&amp;" "&amp;_xlfn.FILTERXML(O241,"//local/mapcode"),IFERROR(_xlfn.FILTERXML(O241,"//international/mapcode"),"")))</f>
        <v/>
      </c>
      <c r="F241" s="46">
        <f>IF(E241="","",IFERROR(_xlfn.FILTERXML(O241,"//local/territory"),""))</f>
        <v/>
      </c>
      <c r="G241" s="46">
        <f>IF(E241="","",IFERROR(_xlfn.FILTERXML(O241,"//local/mapcode"),""))</f>
        <v/>
      </c>
      <c r="H241" s="46">
        <f>IF(E241="","",IFERROR(_xlfn.FILTERXML(O241,"//international/mapcode"),""))</f>
        <v/>
      </c>
      <c r="I241" s="46">
        <f>IF(E241="","",IFERROR(HYPERLINK("https://www.mymapcodes.com/go/?t="&amp;IF(G241&lt;&gt;"",F241,"AAA")&amp;"&amp;ma="&amp;LEFT(IF(G241&lt;&gt;"",G241,H241),FIND(".",IF(G241&lt;&gt;"",G241,H241))-1)&amp;"&amp;mb="&amp;MID(IF(G241&lt;&gt;"",G241,H241),FIND(".",IF(G241&lt;&gt;"",G241,H241))+1,99),"Open on MyMapcodes →"),""))</f>
        <v/>
      </c>
      <c r="J241" s="47">
        <f>IF(OR(R241="",AP241&lt;&gt;""),"",ROUND(AN241,6))</f>
        <v/>
      </c>
      <c r="K241" s="47">
        <f>IF(OR(R241="",AP241&lt;&gt;""),"",ROUND(AO241,6))</f>
        <v/>
      </c>
      <c r="L241" s="48">
        <f>IF(R241="","",IF(AP241&lt;&gt;"",AP241,IF(O241="NO CONNECTION","Excel couldn't reach the mapcode service. Click the REFRESH RESULTS box just above the table.",IF(E241="","The mapcode service didn't return a mapcode for this point.",IF(AM241,"Latitude and longitude seemed to be the wrong way round, so they've been swapped. Please check.",IF(AND(AN241=0,AO241=0),"0, 0 is in the sea off West Africa. Please check this is the location you meant.",IF(W241,"Longitude came first, so the order has been switched.",IF(Z241=6,"Converted from degrees, minutes and seconds.",IF(Z241=4,"Converted from degrees and decimal minutes.","")))))))))</f>
        <v/>
      </c>
      <c r="N241" s="49">
        <f>IF(J241="","",MapcodeAPI&amp;"codes/"&amp;SUBSTITUTE(J241&amp;"",MID(1/2,2,1),".")&amp;","&amp;SUBSTITUTE(K241&amp;"",MID(1/2,2,1),"."))&amp;LEFT($B$13,0)</f>
        <v/>
      </c>
      <c r="O241" s="49">
        <f>IF(N241="","",IFERROR(_xlfn.WEBSERVICE(N241),IF(MapcodeAPIBackup="","NO CONNECTION",IFERROR(_xlfn.WEBSERVICE(MapcodeAPIBackup&amp;MID(N241,LEN(MapcodeAPI)+1,999)),"NO CONNECTION"))))</f>
        <v/>
      </c>
      <c r="P241" t="inlineStr">
        <is>
          <t xml:space="preserve"> </t>
        </is>
      </c>
      <c r="R241" s="50">
        <f>IFERROR(IF(AND(TRIM(B241&amp;"")="",TRIM(C241&amp;"")=""),"",TRIM(IF(ISNUMBER(B241),SUBSTITUTE(B241&amp;"",MID(1/2,2,1),"."),B241&amp;"")&amp;IF(TRIM(C241&amp;"")="",""," | "&amp;IF(ISNUMBER(C241),SUBSTITUTE(C241&amp;"",MID(1/2,2,1),"."),C241&amp;"")))),"(error value)")</f>
        <v/>
      </c>
      <c r="S241" s="50">
        <f>IF(R241="","","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"&amp;IFERROR(IF(AND(LEN(R241)-LEN(SUBSTITUTE(R241,"/",""))=1,ISNUMBER(FIND(" ",TRIM(LEFT(R241,FIND("/",R241)-1))))),LEFT(R241,FIND("/",R241)-1),R241),R241)&amp;" ")," "," "),"﻿"," "),"​"," "),"⁠"," ")," "," ")," "," "),CHAR(9)," "),CHAR(10)," "),CHAR(13)," "),"−","-"),"–","-"),"—","-"),"LATITUDE"," "),"LONGITUDE"," "),"COORDINATES"," "),"COORDS"," "),"NORTH"," N "),"SOUTH"," S "),"EAST"," E "),"WEST"," W "),"DEGREES"," "),"DEG"," "),"GPS"," "),"LONG"," "),"LNG"," "),"LON"," "),"LAT"," ")," AND "," "),"&amp;"," ")&amp;" ")</f>
        <v/>
      </c>
      <c r="T241" s="50">
        <f>IF(S241="","",IF(LEN(S241)-LEN(SUBSTITUTE(S241,".",""))&gt;0,SUBSTITUTE(S241,","," "),IF(LEN(S241)-LEN(SUBSTITUTE(S241,",",""))=3,SUBSTITUTE(SUBSTITUTE(S241,",",";",2),",","."),IF(LEN(S241)-LEN(SUBSTITUTE(S241,",",""))=2,SUBSTITUTE(S241,",","."),SUBSTITUTE(S241,","," ")))))</f>
        <v/>
      </c>
      <c r="U241" s="50">
        <f>IF(ISNUMBER(FIND("S",T241)),-1,IF(ISNUMBER(FIND("N",T241)),1,0))</f>
        <v/>
      </c>
      <c r="V241" s="50">
        <f>IF(ISNUMBER(FIND("W",T241)),-1,IF(ISNUMBER(FIND("E",T241)),1,0))</f>
        <v/>
      </c>
      <c r="W241" s="50">
        <f>AND(MIN(IFERROR(FIND("N",T241),999),IFERROR(FIND("S",T241),999))&lt;999,MIN(IFERROR(FIND("E",T241),999),IFERROR(FIND("W",T241),999))&lt;999,MIN(IFERROR(FIND("E",T241),999),IFERROR(FIND("W",T241),999))&lt;MIN(IFERROR(FIND("N",T241),999),IFERROR(FIND("S",T241),999)))</f>
        <v/>
      </c>
      <c r="X241" s="50">
        <f>IF(T241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241,"°"," "),"º"," "),"˚"," "),"'"," "),CHAR(34)," "),"′"," "),"’"," "),"‘"," "),"″"," "),"”"," "),"“"," "),"("," "),")"," "),"["," "),"]"," "),"{"," "),"}"," "),";"," "),"|"," "),"/"," "),"\"," "),":"," "),"="," "),"*"," "),","," "),"N"," "),"S"," "),"E"," "),"W"," "),"_"," ")))</f>
        <v/>
      </c>
      <c r="Y241" s="50">
        <f>IF(X241="","",SUBSTITUTE(SUBSTITUTE(SUBSTITUTE(SUBSTITUTE(SUBSTITUTE(SUBSTITUTE(SUBSTITUTE(SUBSTITUTE(SUBSTITUTE(SUBSTITUTE(SUBSTITUTE(SUBSTITUTE(SUBSTITUTE(X241,"0",""),"1",""),"2",""),"3",""),"4",""),"5",""),"6",""),"7",""),"8",""),"9",""),".",""),"-","")," ",""))</f>
        <v/>
      </c>
      <c r="Z241" s="50">
        <f>IF(X241="",0,LEN(X241)-LEN(SUBSTITUTE(X241," ",""))+1)</f>
        <v/>
      </c>
      <c r="AA241" s="50">
        <f>IF(Z241&lt;1,"",IFERROR(VALUE(SUBSTITUTE(TRIM(MID(SUBSTITUTE(X241," ",REPT(" ",60)),1,60)),".",MID(1/2,2,1))),""))</f>
        <v/>
      </c>
      <c r="AB241" s="50">
        <f>IF(Z241&lt;2,"",IFERROR(VALUE(SUBSTITUTE(TRIM(MID(SUBSTITUTE(X241," ",REPT(" ",60)),61,60)),".",MID(1/2,2,1))),""))</f>
        <v/>
      </c>
      <c r="AC241" s="50">
        <f>IF(Z241&lt;3,"",IFERROR(VALUE(SUBSTITUTE(TRIM(MID(SUBSTITUTE(X241," ",REPT(" ",60)),121,60)),".",MID(1/2,2,1))),""))</f>
        <v/>
      </c>
      <c r="AD241" s="50">
        <f>IF(Z241&lt;4,"",IFERROR(VALUE(SUBSTITUTE(TRIM(MID(SUBSTITUTE(X241," ",REPT(" ",60)),181,60)),".",MID(1/2,2,1))),""))</f>
        <v/>
      </c>
      <c r="AE241" s="50">
        <f>IF(Z241&lt;5,"",IFERROR(VALUE(SUBSTITUTE(TRIM(MID(SUBSTITUTE(X241," ",REPT(" ",60)),241,60)),".",MID(1/2,2,1))),""))</f>
        <v/>
      </c>
      <c r="AF241" s="50">
        <f>IF(Z241&lt;6,"",IFERROR(VALUE(SUBSTITUTE(TRIM(MID(SUBSTITUTE(X241," ",REPT(" ",60)),301,60)),".",MID(1/2,2,1))),""))</f>
        <v/>
      </c>
      <c r="AG241" s="50">
        <f>IFERROR(IF(Z241=2,AA241,IF(Z241=4,IF(AA241&lt;0,-1,1)*(ABS(AA241)+AB241/60),IF(Z241=6,IF(AA241&lt;0,-1,1)*(ABS(AA241)+AB241/60+AC241/3600),""))),"")</f>
        <v/>
      </c>
      <c r="AH241" s="50">
        <f>IFERROR(IF(Z241=2,AB241,IF(Z241=4,IF(AC241&lt;0,-1,1)*(ABS(AC241)+AD241/60),IF(Z241=6,IF(AD241&lt;0,-1,1)*(ABS(AD241)+AE241/60+AF241/3600),""))),"")</f>
        <v/>
      </c>
      <c r="AI241" s="50">
        <f>IF(W241,AH241,AG241)</f>
        <v/>
      </c>
      <c r="AJ241" s="50">
        <f>IF(W241,AG241,AH241)</f>
        <v/>
      </c>
      <c r="AK241" s="50">
        <f>IFERROR(IF(U241=0,AI241,U241*ABS(AI241)),"")</f>
        <v/>
      </c>
      <c r="AL241" s="50">
        <f>IFERROR(IF(V241=0,AJ241,V241*ABS(AJ241)),"")</f>
        <v/>
      </c>
      <c r="AM241" s="50">
        <f>IFERROR(AND(U241=0,V241=0,ABS(AK241)&gt;90,ABS(AK241)&lt;=180,ABS(AL241)&lt;=90),FALSE)</f>
        <v/>
      </c>
      <c r="AN241" s="50">
        <f>IF(AM241,AL241,AK241)</f>
        <v/>
      </c>
      <c r="AO241" s="50">
        <f>IF(AM241,AK241,AL241)</f>
        <v/>
      </c>
      <c r="AP241" s="50">
        <f>IF(R241="","",IF(Y241&lt;&gt;"","Contains words or symbols that aren't part of a coordinate.",IF(NOT(OR(Z241=2,Z241=4,Z241=6)),"Couldn't find a latitude and a longitude ("&amp;Z241&amp;IF(Z241=1," number"," numbers")&amp;" found).",IF(COUNT(AA241:AF241)&lt;&gt;Z241,"Some of the numbers couldn't be read.",IF(OR(AND(Z241=4,OR(AB241&lt;0,AB241&gt;=60,AD241&lt;0,AD241&gt;=60)),AND(Z241=6,OR(AB241&lt;0,AB241&gt;=60,AC241&lt;0,AC241&gt;=60,AE241&lt;0,AE241&gt;=60,AF241&lt;0,AF241&gt;=60))),"Minutes and seconds must be between 0 and 60.",IF(OR(ABS(AN241)&gt;90,ABS(AO241)&gt;180),"Out of range: latitude must be between -90 and 90, and longitude between -180 and 180.",""))))))</f>
        <v/>
      </c>
    </row>
    <row r="242">
      <c r="B242" s="44" t="n"/>
      <c r="C242" s="44" t="n"/>
      <c r="D242" s="45">
        <f>IF(R242="","",IF(AP242&lt;&gt;"","NOT VALID GPS COORDINATES",IF(O242="NO CONNECTION","NO CONNECTION",IF(E242="","NOT FOUND",IF(OR(AM242,AND(AN242=0,AO242=0)),"CONVERTED – PLEASE CHECK","CONVERTED")))))</f>
        <v/>
      </c>
      <c r="E242" s="45">
        <f>IF(OR(O242="",O242="NO CONNECTION"),"",IFERROR(_xlfn.FILTERXML(O242,"//local/territory")&amp;" "&amp;_xlfn.FILTERXML(O242,"//local/mapcode"),IFERROR(_xlfn.FILTERXML(O242,"//international/mapcode"),"")))</f>
        <v/>
      </c>
      <c r="F242" s="46">
        <f>IF(E242="","",IFERROR(_xlfn.FILTERXML(O242,"//local/territory"),""))</f>
        <v/>
      </c>
      <c r="G242" s="46">
        <f>IF(E242="","",IFERROR(_xlfn.FILTERXML(O242,"//local/mapcode"),""))</f>
        <v/>
      </c>
      <c r="H242" s="46">
        <f>IF(E242="","",IFERROR(_xlfn.FILTERXML(O242,"//international/mapcode"),""))</f>
        <v/>
      </c>
      <c r="I242" s="46">
        <f>IF(E242="","",IFERROR(HYPERLINK("https://www.mymapcodes.com/go/?t="&amp;IF(G242&lt;&gt;"",F242,"AAA")&amp;"&amp;ma="&amp;LEFT(IF(G242&lt;&gt;"",G242,H242),FIND(".",IF(G242&lt;&gt;"",G242,H242))-1)&amp;"&amp;mb="&amp;MID(IF(G242&lt;&gt;"",G242,H242),FIND(".",IF(G242&lt;&gt;"",G242,H242))+1,99),"Open on MyMapcodes →"),""))</f>
        <v/>
      </c>
      <c r="J242" s="47">
        <f>IF(OR(R242="",AP242&lt;&gt;""),"",ROUND(AN242,6))</f>
        <v/>
      </c>
      <c r="K242" s="47">
        <f>IF(OR(R242="",AP242&lt;&gt;""),"",ROUND(AO242,6))</f>
        <v/>
      </c>
      <c r="L242" s="48">
        <f>IF(R242="","",IF(AP242&lt;&gt;"",AP242,IF(O242="NO CONNECTION","Excel couldn't reach the mapcode service. Click the REFRESH RESULTS box just above the table.",IF(E242="","The mapcode service didn't return a mapcode for this point.",IF(AM242,"Latitude and longitude seemed to be the wrong way round, so they've been swapped. Please check.",IF(AND(AN242=0,AO242=0),"0, 0 is in the sea off West Africa. Please check this is the location you meant.",IF(W242,"Longitude came first, so the order has been switched.",IF(Z242=6,"Converted from degrees, minutes and seconds.",IF(Z242=4,"Converted from degrees and decimal minutes.","")))))))))</f>
        <v/>
      </c>
      <c r="N242" s="49">
        <f>IF(J242="","",MapcodeAPI&amp;"codes/"&amp;SUBSTITUTE(J242&amp;"",MID(1/2,2,1),".")&amp;","&amp;SUBSTITUTE(K242&amp;"",MID(1/2,2,1),"."))&amp;LEFT($B$13,0)</f>
        <v/>
      </c>
      <c r="O242" s="49">
        <f>IF(N242="","",IFERROR(_xlfn.WEBSERVICE(N242),IF(MapcodeAPIBackup="","NO CONNECTION",IFERROR(_xlfn.WEBSERVICE(MapcodeAPIBackup&amp;MID(N242,LEN(MapcodeAPI)+1,999)),"NO CONNECTION"))))</f>
        <v/>
      </c>
      <c r="P242" t="inlineStr">
        <is>
          <t xml:space="preserve"> </t>
        </is>
      </c>
      <c r="R242" s="50">
        <f>IFERROR(IF(AND(TRIM(B242&amp;"")="",TRIM(C242&amp;"")=""),"",TRIM(IF(ISNUMBER(B242),SUBSTITUTE(B242&amp;"",MID(1/2,2,1),"."),B242&amp;"")&amp;IF(TRIM(C242&amp;"")="",""," | "&amp;IF(ISNUMBER(C242),SUBSTITUTE(C242&amp;"",MID(1/2,2,1),"."),C242&amp;"")))),"(error value)")</f>
        <v/>
      </c>
      <c r="S242" s="50">
        <f>IF(R242="","","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"&amp;IFERROR(IF(AND(LEN(R242)-LEN(SUBSTITUTE(R242,"/",""))=1,ISNUMBER(FIND(" ",TRIM(LEFT(R242,FIND("/",R242)-1))))),LEFT(R242,FIND("/",R242)-1),R242),R242)&amp;" ")," "," "),"﻿"," "),"​"," "),"⁠"," ")," "," ")," "," "),CHAR(9)," "),CHAR(10)," "),CHAR(13)," "),"−","-"),"–","-"),"—","-"),"LATITUDE"," "),"LONGITUDE"," "),"COORDINATES"," "),"COORDS"," "),"NORTH"," N "),"SOUTH"," S "),"EAST"," E "),"WEST"," W "),"DEGREES"," "),"DEG"," "),"GPS"," "),"LONG"," "),"LNG"," "),"LON"," "),"LAT"," ")," AND "," "),"&amp;"," ")&amp;" ")</f>
        <v/>
      </c>
      <c r="T242" s="50">
        <f>IF(S242="","",IF(LEN(S242)-LEN(SUBSTITUTE(S242,".",""))&gt;0,SUBSTITUTE(S242,","," "),IF(LEN(S242)-LEN(SUBSTITUTE(S242,",",""))=3,SUBSTITUTE(SUBSTITUTE(S242,",",";",2),",","."),IF(LEN(S242)-LEN(SUBSTITUTE(S242,",",""))=2,SUBSTITUTE(S242,",","."),SUBSTITUTE(S242,","," ")))))</f>
        <v/>
      </c>
      <c r="U242" s="50">
        <f>IF(ISNUMBER(FIND("S",T242)),-1,IF(ISNUMBER(FIND("N",T242)),1,0))</f>
        <v/>
      </c>
      <c r="V242" s="50">
        <f>IF(ISNUMBER(FIND("W",T242)),-1,IF(ISNUMBER(FIND("E",T242)),1,0))</f>
        <v/>
      </c>
      <c r="W242" s="50">
        <f>AND(MIN(IFERROR(FIND("N",T242),999),IFERROR(FIND("S",T242),999))&lt;999,MIN(IFERROR(FIND("E",T242),999),IFERROR(FIND("W",T242),999))&lt;999,MIN(IFERROR(FIND("E",T242),999),IFERROR(FIND("W",T242),999))&lt;MIN(IFERROR(FIND("N",T242),999),IFERROR(FIND("S",T242),999)))</f>
        <v/>
      </c>
      <c r="X242" s="50">
        <f>IF(T242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242,"°"," "),"º"," "),"˚"," "),"'"," "),CHAR(34)," "),"′"," "),"’"," "),"‘"," "),"″"," "),"”"," "),"“"," "),"("," "),")"," "),"["," "),"]"," "),"{"," "),"}"," "),";"," "),"|"," "),"/"," "),"\"," "),":"," "),"="," "),"*"," "),","," "),"N"," "),"S"," "),"E"," "),"W"," "),"_"," ")))</f>
        <v/>
      </c>
      <c r="Y242" s="50">
        <f>IF(X242="","",SUBSTITUTE(SUBSTITUTE(SUBSTITUTE(SUBSTITUTE(SUBSTITUTE(SUBSTITUTE(SUBSTITUTE(SUBSTITUTE(SUBSTITUTE(SUBSTITUTE(SUBSTITUTE(SUBSTITUTE(SUBSTITUTE(X242,"0",""),"1",""),"2",""),"3",""),"4",""),"5",""),"6",""),"7",""),"8",""),"9",""),".",""),"-","")," ",""))</f>
        <v/>
      </c>
      <c r="Z242" s="50">
        <f>IF(X242="",0,LEN(X242)-LEN(SUBSTITUTE(X242," ",""))+1)</f>
        <v/>
      </c>
      <c r="AA242" s="50">
        <f>IF(Z242&lt;1,"",IFERROR(VALUE(SUBSTITUTE(TRIM(MID(SUBSTITUTE(X242," ",REPT(" ",60)),1,60)),".",MID(1/2,2,1))),""))</f>
        <v/>
      </c>
      <c r="AB242" s="50">
        <f>IF(Z242&lt;2,"",IFERROR(VALUE(SUBSTITUTE(TRIM(MID(SUBSTITUTE(X242," ",REPT(" ",60)),61,60)),".",MID(1/2,2,1))),""))</f>
        <v/>
      </c>
      <c r="AC242" s="50">
        <f>IF(Z242&lt;3,"",IFERROR(VALUE(SUBSTITUTE(TRIM(MID(SUBSTITUTE(X242," ",REPT(" ",60)),121,60)),".",MID(1/2,2,1))),""))</f>
        <v/>
      </c>
      <c r="AD242" s="50">
        <f>IF(Z242&lt;4,"",IFERROR(VALUE(SUBSTITUTE(TRIM(MID(SUBSTITUTE(X242," ",REPT(" ",60)),181,60)),".",MID(1/2,2,1))),""))</f>
        <v/>
      </c>
      <c r="AE242" s="50">
        <f>IF(Z242&lt;5,"",IFERROR(VALUE(SUBSTITUTE(TRIM(MID(SUBSTITUTE(X242," ",REPT(" ",60)),241,60)),".",MID(1/2,2,1))),""))</f>
        <v/>
      </c>
      <c r="AF242" s="50">
        <f>IF(Z242&lt;6,"",IFERROR(VALUE(SUBSTITUTE(TRIM(MID(SUBSTITUTE(X242," ",REPT(" ",60)),301,60)),".",MID(1/2,2,1))),""))</f>
        <v/>
      </c>
      <c r="AG242" s="50">
        <f>IFERROR(IF(Z242=2,AA242,IF(Z242=4,IF(AA242&lt;0,-1,1)*(ABS(AA242)+AB242/60),IF(Z242=6,IF(AA242&lt;0,-1,1)*(ABS(AA242)+AB242/60+AC242/3600),""))),"")</f>
        <v/>
      </c>
      <c r="AH242" s="50">
        <f>IFERROR(IF(Z242=2,AB242,IF(Z242=4,IF(AC242&lt;0,-1,1)*(ABS(AC242)+AD242/60),IF(Z242=6,IF(AD242&lt;0,-1,1)*(ABS(AD242)+AE242/60+AF242/3600),""))),"")</f>
        <v/>
      </c>
      <c r="AI242" s="50">
        <f>IF(W242,AH242,AG242)</f>
        <v/>
      </c>
      <c r="AJ242" s="50">
        <f>IF(W242,AG242,AH242)</f>
        <v/>
      </c>
      <c r="AK242" s="50">
        <f>IFERROR(IF(U242=0,AI242,U242*ABS(AI242)),"")</f>
        <v/>
      </c>
      <c r="AL242" s="50">
        <f>IFERROR(IF(V242=0,AJ242,V242*ABS(AJ242)),"")</f>
        <v/>
      </c>
      <c r="AM242" s="50">
        <f>IFERROR(AND(U242=0,V242=0,ABS(AK242)&gt;90,ABS(AK242)&lt;=180,ABS(AL242)&lt;=90),FALSE)</f>
        <v/>
      </c>
      <c r="AN242" s="50">
        <f>IF(AM242,AL242,AK242)</f>
        <v/>
      </c>
      <c r="AO242" s="50">
        <f>IF(AM242,AK242,AL242)</f>
        <v/>
      </c>
      <c r="AP242" s="50">
        <f>IF(R242="","",IF(Y242&lt;&gt;"","Contains words or symbols that aren't part of a coordinate.",IF(NOT(OR(Z242=2,Z242=4,Z242=6)),"Couldn't find a latitude and a longitude ("&amp;Z242&amp;IF(Z242=1," number"," numbers")&amp;" found).",IF(COUNT(AA242:AF242)&lt;&gt;Z242,"Some of the numbers couldn't be read.",IF(OR(AND(Z242=4,OR(AB242&lt;0,AB242&gt;=60,AD242&lt;0,AD242&gt;=60)),AND(Z242=6,OR(AB242&lt;0,AB242&gt;=60,AC242&lt;0,AC242&gt;=60,AE242&lt;0,AE242&gt;=60,AF242&lt;0,AF242&gt;=60))),"Minutes and seconds must be between 0 and 60.",IF(OR(ABS(AN242)&gt;90,ABS(AO242)&gt;180),"Out of range: latitude must be between -90 and 90, and longitude between -180 and 180.",""))))))</f>
        <v/>
      </c>
    </row>
    <row r="243">
      <c r="B243" s="44" t="n"/>
      <c r="C243" s="44" t="n"/>
      <c r="D243" s="45">
        <f>IF(R243="","",IF(AP243&lt;&gt;"","NOT VALID GPS COORDINATES",IF(O243="NO CONNECTION","NO CONNECTION",IF(E243="","NOT FOUND",IF(OR(AM243,AND(AN243=0,AO243=0)),"CONVERTED – PLEASE CHECK","CONVERTED")))))</f>
        <v/>
      </c>
      <c r="E243" s="45">
        <f>IF(OR(O243="",O243="NO CONNECTION"),"",IFERROR(_xlfn.FILTERXML(O243,"//local/territory")&amp;" "&amp;_xlfn.FILTERXML(O243,"//local/mapcode"),IFERROR(_xlfn.FILTERXML(O243,"//international/mapcode"),"")))</f>
        <v/>
      </c>
      <c r="F243" s="46">
        <f>IF(E243="","",IFERROR(_xlfn.FILTERXML(O243,"//local/territory"),""))</f>
        <v/>
      </c>
      <c r="G243" s="46">
        <f>IF(E243="","",IFERROR(_xlfn.FILTERXML(O243,"//local/mapcode"),""))</f>
        <v/>
      </c>
      <c r="H243" s="46">
        <f>IF(E243="","",IFERROR(_xlfn.FILTERXML(O243,"//international/mapcode"),""))</f>
        <v/>
      </c>
      <c r="I243" s="46">
        <f>IF(E243="","",IFERROR(HYPERLINK("https://www.mymapcodes.com/go/?t="&amp;IF(G243&lt;&gt;"",F243,"AAA")&amp;"&amp;ma="&amp;LEFT(IF(G243&lt;&gt;"",G243,H243),FIND(".",IF(G243&lt;&gt;"",G243,H243))-1)&amp;"&amp;mb="&amp;MID(IF(G243&lt;&gt;"",G243,H243),FIND(".",IF(G243&lt;&gt;"",G243,H243))+1,99),"Open on MyMapcodes →"),""))</f>
        <v/>
      </c>
      <c r="J243" s="47">
        <f>IF(OR(R243="",AP243&lt;&gt;""),"",ROUND(AN243,6))</f>
        <v/>
      </c>
      <c r="K243" s="47">
        <f>IF(OR(R243="",AP243&lt;&gt;""),"",ROUND(AO243,6))</f>
        <v/>
      </c>
      <c r="L243" s="48">
        <f>IF(R243="","",IF(AP243&lt;&gt;"",AP243,IF(O243="NO CONNECTION","Excel couldn't reach the mapcode service. Click the REFRESH RESULTS box just above the table.",IF(E243="","The mapcode service didn't return a mapcode for this point.",IF(AM243,"Latitude and longitude seemed to be the wrong way round, so they've been swapped. Please check.",IF(AND(AN243=0,AO243=0),"0, 0 is in the sea off West Africa. Please check this is the location you meant.",IF(W243,"Longitude came first, so the order has been switched.",IF(Z243=6,"Converted from degrees, minutes and seconds.",IF(Z243=4,"Converted from degrees and decimal minutes.","")))))))))</f>
        <v/>
      </c>
      <c r="N243" s="49">
        <f>IF(J243="","",MapcodeAPI&amp;"codes/"&amp;SUBSTITUTE(J243&amp;"",MID(1/2,2,1),".")&amp;","&amp;SUBSTITUTE(K243&amp;"",MID(1/2,2,1),"."))&amp;LEFT($B$13,0)</f>
        <v/>
      </c>
      <c r="O243" s="49">
        <f>IF(N243="","",IFERROR(_xlfn.WEBSERVICE(N243),IF(MapcodeAPIBackup="","NO CONNECTION",IFERROR(_xlfn.WEBSERVICE(MapcodeAPIBackup&amp;MID(N243,LEN(MapcodeAPI)+1,999)),"NO CONNECTION"))))</f>
        <v/>
      </c>
      <c r="P243" t="inlineStr">
        <is>
          <t xml:space="preserve"> </t>
        </is>
      </c>
      <c r="R243" s="50">
        <f>IFERROR(IF(AND(TRIM(B243&amp;"")="",TRIM(C243&amp;"")=""),"",TRIM(IF(ISNUMBER(B243),SUBSTITUTE(B243&amp;"",MID(1/2,2,1),"."),B243&amp;"")&amp;IF(TRIM(C243&amp;"")="",""," | "&amp;IF(ISNUMBER(C243),SUBSTITUTE(C243&amp;"",MID(1/2,2,1),"."),C243&amp;"")))),"(error value)")</f>
        <v/>
      </c>
      <c r="S243" s="50">
        <f>IF(R243="","","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"&amp;IFERROR(IF(AND(LEN(R243)-LEN(SUBSTITUTE(R243,"/",""))=1,ISNUMBER(FIND(" ",TRIM(LEFT(R243,FIND("/",R243)-1))))),LEFT(R243,FIND("/",R243)-1),R243),R243)&amp;" ")," "," "),"﻿"," "),"​"," "),"⁠"," ")," "," ")," "," "),CHAR(9)," "),CHAR(10)," "),CHAR(13)," "),"−","-"),"–","-"),"—","-"),"LATITUDE"," "),"LONGITUDE"," "),"COORDINATES"," "),"COORDS"," "),"NORTH"," N "),"SOUTH"," S "),"EAST"," E "),"WEST"," W "),"DEGREES"," "),"DEG"," "),"GPS"," "),"LONG"," "),"LNG"," "),"LON"," "),"LAT"," ")," AND "," "),"&amp;"," ")&amp;" ")</f>
        <v/>
      </c>
      <c r="T243" s="50">
        <f>IF(S243="","",IF(LEN(S243)-LEN(SUBSTITUTE(S243,".",""))&gt;0,SUBSTITUTE(S243,","," "),IF(LEN(S243)-LEN(SUBSTITUTE(S243,",",""))=3,SUBSTITUTE(SUBSTITUTE(S243,",",";",2),",","."),IF(LEN(S243)-LEN(SUBSTITUTE(S243,",",""))=2,SUBSTITUTE(S243,",","."),SUBSTITUTE(S243,","," ")))))</f>
        <v/>
      </c>
      <c r="U243" s="50">
        <f>IF(ISNUMBER(FIND("S",T243)),-1,IF(ISNUMBER(FIND("N",T243)),1,0))</f>
        <v/>
      </c>
      <c r="V243" s="50">
        <f>IF(ISNUMBER(FIND("W",T243)),-1,IF(ISNUMBER(FIND("E",T243)),1,0))</f>
        <v/>
      </c>
      <c r="W243" s="50">
        <f>AND(MIN(IFERROR(FIND("N",T243),999),IFERROR(FIND("S",T243),999))&lt;999,MIN(IFERROR(FIND("E",T243),999),IFERROR(FIND("W",T243),999))&lt;999,MIN(IFERROR(FIND("E",T243),999),IFERROR(FIND("W",T243),999))&lt;MIN(IFERROR(FIND("N",T243),999),IFERROR(FIND("S",T243),999)))</f>
        <v/>
      </c>
      <c r="X243" s="50">
        <f>IF(T243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243,"°"," "),"º"," "),"˚"," "),"'"," "),CHAR(34)," "),"′"," "),"’"," "),"‘"," "),"″"," "),"”"," "),"“"," "),"("," "),")"," "),"["," "),"]"," "),"{"," "),"}"," "),";"," "),"|"," "),"/"," "),"\"," "),":"," "),"="," "),"*"," "),","," "),"N"," "),"S"," "),"E"," "),"W"," "),"_"," ")))</f>
        <v/>
      </c>
      <c r="Y243" s="50">
        <f>IF(X243="","",SUBSTITUTE(SUBSTITUTE(SUBSTITUTE(SUBSTITUTE(SUBSTITUTE(SUBSTITUTE(SUBSTITUTE(SUBSTITUTE(SUBSTITUTE(SUBSTITUTE(SUBSTITUTE(SUBSTITUTE(SUBSTITUTE(X243,"0",""),"1",""),"2",""),"3",""),"4",""),"5",""),"6",""),"7",""),"8",""),"9",""),".",""),"-","")," ",""))</f>
        <v/>
      </c>
      <c r="Z243" s="50">
        <f>IF(X243="",0,LEN(X243)-LEN(SUBSTITUTE(X243," ",""))+1)</f>
        <v/>
      </c>
      <c r="AA243" s="50">
        <f>IF(Z243&lt;1,"",IFERROR(VALUE(SUBSTITUTE(TRIM(MID(SUBSTITUTE(X243," ",REPT(" ",60)),1,60)),".",MID(1/2,2,1))),""))</f>
        <v/>
      </c>
      <c r="AB243" s="50">
        <f>IF(Z243&lt;2,"",IFERROR(VALUE(SUBSTITUTE(TRIM(MID(SUBSTITUTE(X243," ",REPT(" ",60)),61,60)),".",MID(1/2,2,1))),""))</f>
        <v/>
      </c>
      <c r="AC243" s="50">
        <f>IF(Z243&lt;3,"",IFERROR(VALUE(SUBSTITUTE(TRIM(MID(SUBSTITUTE(X243," ",REPT(" ",60)),121,60)),".",MID(1/2,2,1))),""))</f>
        <v/>
      </c>
      <c r="AD243" s="50">
        <f>IF(Z243&lt;4,"",IFERROR(VALUE(SUBSTITUTE(TRIM(MID(SUBSTITUTE(X243," ",REPT(" ",60)),181,60)),".",MID(1/2,2,1))),""))</f>
        <v/>
      </c>
      <c r="AE243" s="50">
        <f>IF(Z243&lt;5,"",IFERROR(VALUE(SUBSTITUTE(TRIM(MID(SUBSTITUTE(X243," ",REPT(" ",60)),241,60)),".",MID(1/2,2,1))),""))</f>
        <v/>
      </c>
      <c r="AF243" s="50">
        <f>IF(Z243&lt;6,"",IFERROR(VALUE(SUBSTITUTE(TRIM(MID(SUBSTITUTE(X243," ",REPT(" ",60)),301,60)),".",MID(1/2,2,1))),""))</f>
        <v/>
      </c>
      <c r="AG243" s="50">
        <f>IFERROR(IF(Z243=2,AA243,IF(Z243=4,IF(AA243&lt;0,-1,1)*(ABS(AA243)+AB243/60),IF(Z243=6,IF(AA243&lt;0,-1,1)*(ABS(AA243)+AB243/60+AC243/3600),""))),"")</f>
        <v/>
      </c>
      <c r="AH243" s="50">
        <f>IFERROR(IF(Z243=2,AB243,IF(Z243=4,IF(AC243&lt;0,-1,1)*(ABS(AC243)+AD243/60),IF(Z243=6,IF(AD243&lt;0,-1,1)*(ABS(AD243)+AE243/60+AF243/3600),""))),"")</f>
        <v/>
      </c>
      <c r="AI243" s="50">
        <f>IF(W243,AH243,AG243)</f>
        <v/>
      </c>
      <c r="AJ243" s="50">
        <f>IF(W243,AG243,AH243)</f>
        <v/>
      </c>
      <c r="AK243" s="50">
        <f>IFERROR(IF(U243=0,AI243,U243*ABS(AI243)),"")</f>
        <v/>
      </c>
      <c r="AL243" s="50">
        <f>IFERROR(IF(V243=0,AJ243,V243*ABS(AJ243)),"")</f>
        <v/>
      </c>
      <c r="AM243" s="50">
        <f>IFERROR(AND(U243=0,V243=0,ABS(AK243)&gt;90,ABS(AK243)&lt;=180,ABS(AL243)&lt;=90),FALSE)</f>
        <v/>
      </c>
      <c r="AN243" s="50">
        <f>IF(AM243,AL243,AK243)</f>
        <v/>
      </c>
      <c r="AO243" s="50">
        <f>IF(AM243,AK243,AL243)</f>
        <v/>
      </c>
      <c r="AP243" s="50">
        <f>IF(R243="","",IF(Y243&lt;&gt;"","Contains words or symbols that aren't part of a coordinate.",IF(NOT(OR(Z243=2,Z243=4,Z243=6)),"Couldn't find a latitude and a longitude ("&amp;Z243&amp;IF(Z243=1," number"," numbers")&amp;" found).",IF(COUNT(AA243:AF243)&lt;&gt;Z243,"Some of the numbers couldn't be read.",IF(OR(AND(Z243=4,OR(AB243&lt;0,AB243&gt;=60,AD243&lt;0,AD243&gt;=60)),AND(Z243=6,OR(AB243&lt;0,AB243&gt;=60,AC243&lt;0,AC243&gt;=60,AE243&lt;0,AE243&gt;=60,AF243&lt;0,AF243&gt;=60))),"Minutes and seconds must be between 0 and 60.",IF(OR(ABS(AN243)&gt;90,ABS(AO243)&gt;180),"Out of range: latitude must be between -90 and 90, and longitude between -180 and 180.",""))))))</f>
        <v/>
      </c>
    </row>
    <row r="244">
      <c r="B244" s="44" t="n"/>
      <c r="C244" s="44" t="n"/>
      <c r="D244" s="45">
        <f>IF(R244="","",IF(AP244&lt;&gt;"","NOT VALID GPS COORDINATES",IF(O244="NO CONNECTION","NO CONNECTION",IF(E244="","NOT FOUND",IF(OR(AM244,AND(AN244=0,AO244=0)),"CONVERTED – PLEASE CHECK","CONVERTED")))))</f>
        <v/>
      </c>
      <c r="E244" s="45">
        <f>IF(OR(O244="",O244="NO CONNECTION"),"",IFERROR(_xlfn.FILTERXML(O244,"//local/territory")&amp;" "&amp;_xlfn.FILTERXML(O244,"//local/mapcode"),IFERROR(_xlfn.FILTERXML(O244,"//international/mapcode"),"")))</f>
        <v/>
      </c>
      <c r="F244" s="46">
        <f>IF(E244="","",IFERROR(_xlfn.FILTERXML(O244,"//local/territory"),""))</f>
        <v/>
      </c>
      <c r="G244" s="46">
        <f>IF(E244="","",IFERROR(_xlfn.FILTERXML(O244,"//local/mapcode"),""))</f>
        <v/>
      </c>
      <c r="H244" s="46">
        <f>IF(E244="","",IFERROR(_xlfn.FILTERXML(O244,"//international/mapcode"),""))</f>
        <v/>
      </c>
      <c r="I244" s="46">
        <f>IF(E244="","",IFERROR(HYPERLINK("https://www.mymapcodes.com/go/?t="&amp;IF(G244&lt;&gt;"",F244,"AAA")&amp;"&amp;ma="&amp;LEFT(IF(G244&lt;&gt;"",G244,H244),FIND(".",IF(G244&lt;&gt;"",G244,H244))-1)&amp;"&amp;mb="&amp;MID(IF(G244&lt;&gt;"",G244,H244),FIND(".",IF(G244&lt;&gt;"",G244,H244))+1,99),"Open on MyMapcodes →"),""))</f>
        <v/>
      </c>
      <c r="J244" s="47">
        <f>IF(OR(R244="",AP244&lt;&gt;""),"",ROUND(AN244,6))</f>
        <v/>
      </c>
      <c r="K244" s="47">
        <f>IF(OR(R244="",AP244&lt;&gt;""),"",ROUND(AO244,6))</f>
        <v/>
      </c>
      <c r="L244" s="48">
        <f>IF(R244="","",IF(AP244&lt;&gt;"",AP244,IF(O244="NO CONNECTION","Excel couldn't reach the mapcode service. Click the REFRESH RESULTS box just above the table.",IF(E244="","The mapcode service didn't return a mapcode for this point.",IF(AM244,"Latitude and longitude seemed to be the wrong way round, so they've been swapped. Please check.",IF(AND(AN244=0,AO244=0),"0, 0 is in the sea off West Africa. Please check this is the location you meant.",IF(W244,"Longitude came first, so the order has been switched.",IF(Z244=6,"Converted from degrees, minutes and seconds.",IF(Z244=4,"Converted from degrees and decimal minutes.","")))))))))</f>
        <v/>
      </c>
      <c r="N244" s="49">
        <f>IF(J244="","",MapcodeAPI&amp;"codes/"&amp;SUBSTITUTE(J244&amp;"",MID(1/2,2,1),".")&amp;","&amp;SUBSTITUTE(K244&amp;"",MID(1/2,2,1),"."))&amp;LEFT($B$13,0)</f>
        <v/>
      </c>
      <c r="O244" s="49">
        <f>IF(N244="","",IFERROR(_xlfn.WEBSERVICE(N244),IF(MapcodeAPIBackup="","NO CONNECTION",IFERROR(_xlfn.WEBSERVICE(MapcodeAPIBackup&amp;MID(N244,LEN(MapcodeAPI)+1,999)),"NO CONNECTION"))))</f>
        <v/>
      </c>
      <c r="P244" t="inlineStr">
        <is>
          <t xml:space="preserve"> </t>
        </is>
      </c>
      <c r="R244" s="50">
        <f>IFERROR(IF(AND(TRIM(B244&amp;"")="",TRIM(C244&amp;"")=""),"",TRIM(IF(ISNUMBER(B244),SUBSTITUTE(B244&amp;"",MID(1/2,2,1),"."),B244&amp;"")&amp;IF(TRIM(C244&amp;"")="",""," | "&amp;IF(ISNUMBER(C244),SUBSTITUTE(C244&amp;"",MID(1/2,2,1),"."),C244&amp;"")))),"(error value)")</f>
        <v/>
      </c>
      <c r="S244" s="50">
        <f>IF(R244="","","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"&amp;IFERROR(IF(AND(LEN(R244)-LEN(SUBSTITUTE(R244,"/",""))=1,ISNUMBER(FIND(" ",TRIM(LEFT(R244,FIND("/",R244)-1))))),LEFT(R244,FIND("/",R244)-1),R244),R244)&amp;" ")," "," "),"﻿"," "),"​"," "),"⁠"," ")," "," ")," "," "),CHAR(9)," "),CHAR(10)," "),CHAR(13)," "),"−","-"),"–","-"),"—","-"),"LATITUDE"," "),"LONGITUDE"," "),"COORDINATES"," "),"COORDS"," "),"NORTH"," N "),"SOUTH"," S "),"EAST"," E "),"WEST"," W "),"DEGREES"," "),"DEG"," "),"GPS"," "),"LONG"," "),"LNG"," "),"LON"," "),"LAT"," ")," AND "," "),"&amp;"," ")&amp;" ")</f>
        <v/>
      </c>
      <c r="T244" s="50">
        <f>IF(S244="","",IF(LEN(S244)-LEN(SUBSTITUTE(S244,".",""))&gt;0,SUBSTITUTE(S244,","," "),IF(LEN(S244)-LEN(SUBSTITUTE(S244,",",""))=3,SUBSTITUTE(SUBSTITUTE(S244,",",";",2),",","."),IF(LEN(S244)-LEN(SUBSTITUTE(S244,",",""))=2,SUBSTITUTE(S244,",","."),SUBSTITUTE(S244,","," ")))))</f>
        <v/>
      </c>
      <c r="U244" s="50">
        <f>IF(ISNUMBER(FIND("S",T244)),-1,IF(ISNUMBER(FIND("N",T244)),1,0))</f>
        <v/>
      </c>
      <c r="V244" s="50">
        <f>IF(ISNUMBER(FIND("W",T244)),-1,IF(ISNUMBER(FIND("E",T244)),1,0))</f>
        <v/>
      </c>
      <c r="W244" s="50">
        <f>AND(MIN(IFERROR(FIND("N",T244),999),IFERROR(FIND("S",T244),999))&lt;999,MIN(IFERROR(FIND("E",T244),999),IFERROR(FIND("W",T244),999))&lt;999,MIN(IFERROR(FIND("E",T244),999),IFERROR(FIND("W",T244),999))&lt;MIN(IFERROR(FIND("N",T244),999),IFERROR(FIND("S",T244),999)))</f>
        <v/>
      </c>
      <c r="X244" s="50">
        <f>IF(T244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244,"°"," "),"º"," "),"˚"," "),"'"," "),CHAR(34)," "),"′"," "),"’"," "),"‘"," "),"″"," "),"”"," "),"“"," "),"("," "),")"," "),"["," "),"]"," "),"{"," "),"}"," "),";"," "),"|"," "),"/"," "),"\"," "),":"," "),"="," "),"*"," "),","," "),"N"," "),"S"," "),"E"," "),"W"," "),"_"," ")))</f>
        <v/>
      </c>
      <c r="Y244" s="50">
        <f>IF(X244="","",SUBSTITUTE(SUBSTITUTE(SUBSTITUTE(SUBSTITUTE(SUBSTITUTE(SUBSTITUTE(SUBSTITUTE(SUBSTITUTE(SUBSTITUTE(SUBSTITUTE(SUBSTITUTE(SUBSTITUTE(SUBSTITUTE(X244,"0",""),"1",""),"2",""),"3",""),"4",""),"5",""),"6",""),"7",""),"8",""),"9",""),".",""),"-","")," ",""))</f>
        <v/>
      </c>
      <c r="Z244" s="50">
        <f>IF(X244="",0,LEN(X244)-LEN(SUBSTITUTE(X244," ",""))+1)</f>
        <v/>
      </c>
      <c r="AA244" s="50">
        <f>IF(Z244&lt;1,"",IFERROR(VALUE(SUBSTITUTE(TRIM(MID(SUBSTITUTE(X244," ",REPT(" ",60)),1,60)),".",MID(1/2,2,1))),""))</f>
        <v/>
      </c>
      <c r="AB244" s="50">
        <f>IF(Z244&lt;2,"",IFERROR(VALUE(SUBSTITUTE(TRIM(MID(SUBSTITUTE(X244," ",REPT(" ",60)),61,60)),".",MID(1/2,2,1))),""))</f>
        <v/>
      </c>
      <c r="AC244" s="50">
        <f>IF(Z244&lt;3,"",IFERROR(VALUE(SUBSTITUTE(TRIM(MID(SUBSTITUTE(X244," ",REPT(" ",60)),121,60)),".",MID(1/2,2,1))),""))</f>
        <v/>
      </c>
      <c r="AD244" s="50">
        <f>IF(Z244&lt;4,"",IFERROR(VALUE(SUBSTITUTE(TRIM(MID(SUBSTITUTE(X244," ",REPT(" ",60)),181,60)),".",MID(1/2,2,1))),""))</f>
        <v/>
      </c>
      <c r="AE244" s="50">
        <f>IF(Z244&lt;5,"",IFERROR(VALUE(SUBSTITUTE(TRIM(MID(SUBSTITUTE(X244," ",REPT(" ",60)),241,60)),".",MID(1/2,2,1))),""))</f>
        <v/>
      </c>
      <c r="AF244" s="50">
        <f>IF(Z244&lt;6,"",IFERROR(VALUE(SUBSTITUTE(TRIM(MID(SUBSTITUTE(X244," ",REPT(" ",60)),301,60)),".",MID(1/2,2,1))),""))</f>
        <v/>
      </c>
      <c r="AG244" s="50">
        <f>IFERROR(IF(Z244=2,AA244,IF(Z244=4,IF(AA244&lt;0,-1,1)*(ABS(AA244)+AB244/60),IF(Z244=6,IF(AA244&lt;0,-1,1)*(ABS(AA244)+AB244/60+AC244/3600),""))),"")</f>
        <v/>
      </c>
      <c r="AH244" s="50">
        <f>IFERROR(IF(Z244=2,AB244,IF(Z244=4,IF(AC244&lt;0,-1,1)*(ABS(AC244)+AD244/60),IF(Z244=6,IF(AD244&lt;0,-1,1)*(ABS(AD244)+AE244/60+AF244/3600),""))),"")</f>
        <v/>
      </c>
      <c r="AI244" s="50">
        <f>IF(W244,AH244,AG244)</f>
        <v/>
      </c>
      <c r="AJ244" s="50">
        <f>IF(W244,AG244,AH244)</f>
        <v/>
      </c>
      <c r="AK244" s="50">
        <f>IFERROR(IF(U244=0,AI244,U244*ABS(AI244)),"")</f>
        <v/>
      </c>
      <c r="AL244" s="50">
        <f>IFERROR(IF(V244=0,AJ244,V244*ABS(AJ244)),"")</f>
        <v/>
      </c>
      <c r="AM244" s="50">
        <f>IFERROR(AND(U244=0,V244=0,ABS(AK244)&gt;90,ABS(AK244)&lt;=180,ABS(AL244)&lt;=90),FALSE)</f>
        <v/>
      </c>
      <c r="AN244" s="50">
        <f>IF(AM244,AL244,AK244)</f>
        <v/>
      </c>
      <c r="AO244" s="50">
        <f>IF(AM244,AK244,AL244)</f>
        <v/>
      </c>
      <c r="AP244" s="50">
        <f>IF(R244="","",IF(Y244&lt;&gt;"","Contains words or symbols that aren't part of a coordinate.",IF(NOT(OR(Z244=2,Z244=4,Z244=6)),"Couldn't find a latitude and a longitude ("&amp;Z244&amp;IF(Z244=1," number"," numbers")&amp;" found).",IF(COUNT(AA244:AF244)&lt;&gt;Z244,"Some of the numbers couldn't be read.",IF(OR(AND(Z244=4,OR(AB244&lt;0,AB244&gt;=60,AD244&lt;0,AD244&gt;=60)),AND(Z244=6,OR(AB244&lt;0,AB244&gt;=60,AC244&lt;0,AC244&gt;=60,AE244&lt;0,AE244&gt;=60,AF244&lt;0,AF244&gt;=60))),"Minutes and seconds must be between 0 and 60.",IF(OR(ABS(AN244)&gt;90,ABS(AO244)&gt;180),"Out of range: latitude must be between -90 and 90, and longitude between -180 and 180.",""))))))</f>
        <v/>
      </c>
    </row>
    <row r="245">
      <c r="B245" s="44" t="n"/>
      <c r="C245" s="44" t="n"/>
      <c r="D245" s="45">
        <f>IF(R245="","",IF(AP245&lt;&gt;"","NOT VALID GPS COORDINATES",IF(O245="NO CONNECTION","NO CONNECTION",IF(E245="","NOT FOUND",IF(OR(AM245,AND(AN245=0,AO245=0)),"CONVERTED – PLEASE CHECK","CONVERTED")))))</f>
        <v/>
      </c>
      <c r="E245" s="45">
        <f>IF(OR(O245="",O245="NO CONNECTION"),"",IFERROR(_xlfn.FILTERXML(O245,"//local/territory")&amp;" "&amp;_xlfn.FILTERXML(O245,"//local/mapcode"),IFERROR(_xlfn.FILTERXML(O245,"//international/mapcode"),"")))</f>
        <v/>
      </c>
      <c r="F245" s="46">
        <f>IF(E245="","",IFERROR(_xlfn.FILTERXML(O245,"//local/territory"),""))</f>
        <v/>
      </c>
      <c r="G245" s="46">
        <f>IF(E245="","",IFERROR(_xlfn.FILTERXML(O245,"//local/mapcode"),""))</f>
        <v/>
      </c>
      <c r="H245" s="46">
        <f>IF(E245="","",IFERROR(_xlfn.FILTERXML(O245,"//international/mapcode"),""))</f>
        <v/>
      </c>
      <c r="I245" s="46">
        <f>IF(E245="","",IFERROR(HYPERLINK("https://www.mymapcodes.com/go/?t="&amp;IF(G245&lt;&gt;"",F245,"AAA")&amp;"&amp;ma="&amp;LEFT(IF(G245&lt;&gt;"",G245,H245),FIND(".",IF(G245&lt;&gt;"",G245,H245))-1)&amp;"&amp;mb="&amp;MID(IF(G245&lt;&gt;"",G245,H245),FIND(".",IF(G245&lt;&gt;"",G245,H245))+1,99),"Open on MyMapcodes →"),""))</f>
        <v/>
      </c>
      <c r="J245" s="47">
        <f>IF(OR(R245="",AP245&lt;&gt;""),"",ROUND(AN245,6))</f>
        <v/>
      </c>
      <c r="K245" s="47">
        <f>IF(OR(R245="",AP245&lt;&gt;""),"",ROUND(AO245,6))</f>
        <v/>
      </c>
      <c r="L245" s="48">
        <f>IF(R245="","",IF(AP245&lt;&gt;"",AP245,IF(O245="NO CONNECTION","Excel couldn't reach the mapcode service. Click the REFRESH RESULTS box just above the table.",IF(E245="","The mapcode service didn't return a mapcode for this point.",IF(AM245,"Latitude and longitude seemed to be the wrong way round, so they've been swapped. Please check.",IF(AND(AN245=0,AO245=0),"0, 0 is in the sea off West Africa. Please check this is the location you meant.",IF(W245,"Longitude came first, so the order has been switched.",IF(Z245=6,"Converted from degrees, minutes and seconds.",IF(Z245=4,"Converted from degrees and decimal minutes.","")))))))))</f>
        <v/>
      </c>
      <c r="N245" s="49">
        <f>IF(J245="","",MapcodeAPI&amp;"codes/"&amp;SUBSTITUTE(J245&amp;"",MID(1/2,2,1),".")&amp;","&amp;SUBSTITUTE(K245&amp;"",MID(1/2,2,1),"."))&amp;LEFT($B$13,0)</f>
        <v/>
      </c>
      <c r="O245" s="49">
        <f>IF(N245="","",IFERROR(_xlfn.WEBSERVICE(N245),IF(MapcodeAPIBackup="","NO CONNECTION",IFERROR(_xlfn.WEBSERVICE(MapcodeAPIBackup&amp;MID(N245,LEN(MapcodeAPI)+1,999)),"NO CONNECTION"))))</f>
        <v/>
      </c>
      <c r="P245" t="inlineStr">
        <is>
          <t xml:space="preserve"> </t>
        </is>
      </c>
      <c r="R245" s="50">
        <f>IFERROR(IF(AND(TRIM(B245&amp;"")="",TRIM(C245&amp;"")=""),"",TRIM(IF(ISNUMBER(B245),SUBSTITUTE(B245&amp;"",MID(1/2,2,1),"."),B245&amp;"")&amp;IF(TRIM(C245&amp;"")="",""," | "&amp;IF(ISNUMBER(C245),SUBSTITUTE(C245&amp;"",MID(1/2,2,1),"."),C245&amp;"")))),"(error value)")</f>
        <v/>
      </c>
      <c r="S245" s="50">
        <f>IF(R245="","","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"&amp;IFERROR(IF(AND(LEN(R245)-LEN(SUBSTITUTE(R245,"/",""))=1,ISNUMBER(FIND(" ",TRIM(LEFT(R245,FIND("/",R245)-1))))),LEFT(R245,FIND("/",R245)-1),R245),R245)&amp;" ")," "," "),"﻿"," "),"​"," "),"⁠"," ")," "," ")," "," "),CHAR(9)," "),CHAR(10)," "),CHAR(13)," "),"−","-"),"–","-"),"—","-"),"LATITUDE"," "),"LONGITUDE"," "),"COORDINATES"," "),"COORDS"," "),"NORTH"," N "),"SOUTH"," S "),"EAST"," E "),"WEST"," W "),"DEGREES"," "),"DEG"," "),"GPS"," "),"LONG"," "),"LNG"," "),"LON"," "),"LAT"," ")," AND "," "),"&amp;"," ")&amp;" ")</f>
        <v/>
      </c>
      <c r="T245" s="50">
        <f>IF(S245="","",IF(LEN(S245)-LEN(SUBSTITUTE(S245,".",""))&gt;0,SUBSTITUTE(S245,","," "),IF(LEN(S245)-LEN(SUBSTITUTE(S245,",",""))=3,SUBSTITUTE(SUBSTITUTE(S245,",",";",2),",","."),IF(LEN(S245)-LEN(SUBSTITUTE(S245,",",""))=2,SUBSTITUTE(S245,",","."),SUBSTITUTE(S245,","," ")))))</f>
        <v/>
      </c>
      <c r="U245" s="50">
        <f>IF(ISNUMBER(FIND("S",T245)),-1,IF(ISNUMBER(FIND("N",T245)),1,0))</f>
        <v/>
      </c>
      <c r="V245" s="50">
        <f>IF(ISNUMBER(FIND("W",T245)),-1,IF(ISNUMBER(FIND("E",T245)),1,0))</f>
        <v/>
      </c>
      <c r="W245" s="50">
        <f>AND(MIN(IFERROR(FIND("N",T245),999),IFERROR(FIND("S",T245),999))&lt;999,MIN(IFERROR(FIND("E",T245),999),IFERROR(FIND("W",T245),999))&lt;999,MIN(IFERROR(FIND("E",T245),999),IFERROR(FIND("W",T245),999))&lt;MIN(IFERROR(FIND("N",T245),999),IFERROR(FIND("S",T245),999)))</f>
        <v/>
      </c>
      <c r="X245" s="50">
        <f>IF(T245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245,"°"," "),"º"," "),"˚"," "),"'"," "),CHAR(34)," "),"′"," "),"’"," "),"‘"," "),"″"," "),"”"," "),"“"," "),"("," "),")"," "),"["," "),"]"," "),"{"," "),"}"," "),";"," "),"|"," "),"/"," "),"\"," "),":"," "),"="," "),"*"," "),","," "),"N"," "),"S"," "),"E"," "),"W"," "),"_"," ")))</f>
        <v/>
      </c>
      <c r="Y245" s="50">
        <f>IF(X245="","",SUBSTITUTE(SUBSTITUTE(SUBSTITUTE(SUBSTITUTE(SUBSTITUTE(SUBSTITUTE(SUBSTITUTE(SUBSTITUTE(SUBSTITUTE(SUBSTITUTE(SUBSTITUTE(SUBSTITUTE(SUBSTITUTE(X245,"0",""),"1",""),"2",""),"3",""),"4",""),"5",""),"6",""),"7",""),"8",""),"9",""),".",""),"-","")," ",""))</f>
        <v/>
      </c>
      <c r="Z245" s="50">
        <f>IF(X245="",0,LEN(X245)-LEN(SUBSTITUTE(X245," ",""))+1)</f>
        <v/>
      </c>
      <c r="AA245" s="50">
        <f>IF(Z245&lt;1,"",IFERROR(VALUE(SUBSTITUTE(TRIM(MID(SUBSTITUTE(X245," ",REPT(" ",60)),1,60)),".",MID(1/2,2,1))),""))</f>
        <v/>
      </c>
      <c r="AB245" s="50">
        <f>IF(Z245&lt;2,"",IFERROR(VALUE(SUBSTITUTE(TRIM(MID(SUBSTITUTE(X245," ",REPT(" ",60)),61,60)),".",MID(1/2,2,1))),""))</f>
        <v/>
      </c>
      <c r="AC245" s="50">
        <f>IF(Z245&lt;3,"",IFERROR(VALUE(SUBSTITUTE(TRIM(MID(SUBSTITUTE(X245," ",REPT(" ",60)),121,60)),".",MID(1/2,2,1))),""))</f>
        <v/>
      </c>
      <c r="AD245" s="50">
        <f>IF(Z245&lt;4,"",IFERROR(VALUE(SUBSTITUTE(TRIM(MID(SUBSTITUTE(X245," ",REPT(" ",60)),181,60)),".",MID(1/2,2,1))),""))</f>
        <v/>
      </c>
      <c r="AE245" s="50">
        <f>IF(Z245&lt;5,"",IFERROR(VALUE(SUBSTITUTE(TRIM(MID(SUBSTITUTE(X245," ",REPT(" ",60)),241,60)),".",MID(1/2,2,1))),""))</f>
        <v/>
      </c>
      <c r="AF245" s="50">
        <f>IF(Z245&lt;6,"",IFERROR(VALUE(SUBSTITUTE(TRIM(MID(SUBSTITUTE(X245," ",REPT(" ",60)),301,60)),".",MID(1/2,2,1))),""))</f>
        <v/>
      </c>
      <c r="AG245" s="50">
        <f>IFERROR(IF(Z245=2,AA245,IF(Z245=4,IF(AA245&lt;0,-1,1)*(ABS(AA245)+AB245/60),IF(Z245=6,IF(AA245&lt;0,-1,1)*(ABS(AA245)+AB245/60+AC245/3600),""))),"")</f>
        <v/>
      </c>
      <c r="AH245" s="50">
        <f>IFERROR(IF(Z245=2,AB245,IF(Z245=4,IF(AC245&lt;0,-1,1)*(ABS(AC245)+AD245/60),IF(Z245=6,IF(AD245&lt;0,-1,1)*(ABS(AD245)+AE245/60+AF245/3600),""))),"")</f>
        <v/>
      </c>
      <c r="AI245" s="50">
        <f>IF(W245,AH245,AG245)</f>
        <v/>
      </c>
      <c r="AJ245" s="50">
        <f>IF(W245,AG245,AH245)</f>
        <v/>
      </c>
      <c r="AK245" s="50">
        <f>IFERROR(IF(U245=0,AI245,U245*ABS(AI245)),"")</f>
        <v/>
      </c>
      <c r="AL245" s="50">
        <f>IFERROR(IF(V245=0,AJ245,V245*ABS(AJ245)),"")</f>
        <v/>
      </c>
      <c r="AM245" s="50">
        <f>IFERROR(AND(U245=0,V245=0,ABS(AK245)&gt;90,ABS(AK245)&lt;=180,ABS(AL245)&lt;=90),FALSE)</f>
        <v/>
      </c>
      <c r="AN245" s="50">
        <f>IF(AM245,AL245,AK245)</f>
        <v/>
      </c>
      <c r="AO245" s="50">
        <f>IF(AM245,AK245,AL245)</f>
        <v/>
      </c>
      <c r="AP245" s="50">
        <f>IF(R245="","",IF(Y245&lt;&gt;"","Contains words or symbols that aren't part of a coordinate.",IF(NOT(OR(Z245=2,Z245=4,Z245=6)),"Couldn't find a latitude and a longitude ("&amp;Z245&amp;IF(Z245=1," number"," numbers")&amp;" found).",IF(COUNT(AA245:AF245)&lt;&gt;Z245,"Some of the numbers couldn't be read.",IF(OR(AND(Z245=4,OR(AB245&lt;0,AB245&gt;=60,AD245&lt;0,AD245&gt;=60)),AND(Z245=6,OR(AB245&lt;0,AB245&gt;=60,AC245&lt;0,AC245&gt;=60,AE245&lt;0,AE245&gt;=60,AF245&lt;0,AF245&gt;=60))),"Minutes and seconds must be between 0 and 60.",IF(OR(ABS(AN245)&gt;90,ABS(AO245)&gt;180),"Out of range: latitude must be between -90 and 90, and longitude between -180 and 180.",""))))))</f>
        <v/>
      </c>
    </row>
    <row r="246">
      <c r="B246" s="44" t="n"/>
      <c r="C246" s="44" t="n"/>
      <c r="D246" s="45">
        <f>IF(R246="","",IF(AP246&lt;&gt;"","NOT VALID GPS COORDINATES",IF(O246="NO CONNECTION","NO CONNECTION",IF(E246="","NOT FOUND",IF(OR(AM246,AND(AN246=0,AO246=0)),"CONVERTED – PLEASE CHECK","CONVERTED")))))</f>
        <v/>
      </c>
      <c r="E246" s="45">
        <f>IF(OR(O246="",O246="NO CONNECTION"),"",IFERROR(_xlfn.FILTERXML(O246,"//local/territory")&amp;" "&amp;_xlfn.FILTERXML(O246,"//local/mapcode"),IFERROR(_xlfn.FILTERXML(O246,"//international/mapcode"),"")))</f>
        <v/>
      </c>
      <c r="F246" s="46">
        <f>IF(E246="","",IFERROR(_xlfn.FILTERXML(O246,"//local/territory"),""))</f>
        <v/>
      </c>
      <c r="G246" s="46">
        <f>IF(E246="","",IFERROR(_xlfn.FILTERXML(O246,"//local/mapcode"),""))</f>
        <v/>
      </c>
      <c r="H246" s="46">
        <f>IF(E246="","",IFERROR(_xlfn.FILTERXML(O246,"//international/mapcode"),""))</f>
        <v/>
      </c>
      <c r="I246" s="46">
        <f>IF(E246="","",IFERROR(HYPERLINK("https://www.mymapcodes.com/go/?t="&amp;IF(G246&lt;&gt;"",F246,"AAA")&amp;"&amp;ma="&amp;LEFT(IF(G246&lt;&gt;"",G246,H246),FIND(".",IF(G246&lt;&gt;"",G246,H246))-1)&amp;"&amp;mb="&amp;MID(IF(G246&lt;&gt;"",G246,H246),FIND(".",IF(G246&lt;&gt;"",G246,H246))+1,99),"Open on MyMapcodes →"),""))</f>
        <v/>
      </c>
      <c r="J246" s="47">
        <f>IF(OR(R246="",AP246&lt;&gt;""),"",ROUND(AN246,6))</f>
        <v/>
      </c>
      <c r="K246" s="47">
        <f>IF(OR(R246="",AP246&lt;&gt;""),"",ROUND(AO246,6))</f>
        <v/>
      </c>
      <c r="L246" s="48">
        <f>IF(R246="","",IF(AP246&lt;&gt;"",AP246,IF(O246="NO CONNECTION","Excel couldn't reach the mapcode service. Click the REFRESH RESULTS box just above the table.",IF(E246="","The mapcode service didn't return a mapcode for this point.",IF(AM246,"Latitude and longitude seemed to be the wrong way round, so they've been swapped. Please check.",IF(AND(AN246=0,AO246=0),"0, 0 is in the sea off West Africa. Please check this is the location you meant.",IF(W246,"Longitude came first, so the order has been switched.",IF(Z246=6,"Converted from degrees, minutes and seconds.",IF(Z246=4,"Converted from degrees and decimal minutes.","")))))))))</f>
        <v/>
      </c>
      <c r="N246" s="49">
        <f>IF(J246="","",MapcodeAPI&amp;"codes/"&amp;SUBSTITUTE(J246&amp;"",MID(1/2,2,1),".")&amp;","&amp;SUBSTITUTE(K246&amp;"",MID(1/2,2,1),"."))&amp;LEFT($B$13,0)</f>
        <v/>
      </c>
      <c r="O246" s="49">
        <f>IF(N246="","",IFERROR(_xlfn.WEBSERVICE(N246),IF(MapcodeAPIBackup="","NO CONNECTION",IFERROR(_xlfn.WEBSERVICE(MapcodeAPIBackup&amp;MID(N246,LEN(MapcodeAPI)+1,999)),"NO CONNECTION"))))</f>
        <v/>
      </c>
      <c r="P246" t="inlineStr">
        <is>
          <t xml:space="preserve"> </t>
        </is>
      </c>
      <c r="R246" s="50">
        <f>IFERROR(IF(AND(TRIM(B246&amp;"")="",TRIM(C246&amp;"")=""),"",TRIM(IF(ISNUMBER(B246),SUBSTITUTE(B246&amp;"",MID(1/2,2,1),"."),B246&amp;"")&amp;IF(TRIM(C246&amp;"")="",""," | "&amp;IF(ISNUMBER(C246),SUBSTITUTE(C246&amp;"",MID(1/2,2,1),"."),C246&amp;"")))),"(error value)")</f>
        <v/>
      </c>
      <c r="S246" s="50">
        <f>IF(R246="","","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"&amp;IFERROR(IF(AND(LEN(R246)-LEN(SUBSTITUTE(R246,"/",""))=1,ISNUMBER(FIND(" ",TRIM(LEFT(R246,FIND("/",R246)-1))))),LEFT(R246,FIND("/",R246)-1),R246),R246)&amp;" ")," "," "),"﻿"," "),"​"," "),"⁠"," ")," "," ")," "," "),CHAR(9)," "),CHAR(10)," "),CHAR(13)," "),"−","-"),"–","-"),"—","-"),"LATITUDE"," "),"LONGITUDE"," "),"COORDINATES"," "),"COORDS"," "),"NORTH"," N "),"SOUTH"," S "),"EAST"," E "),"WEST"," W "),"DEGREES"," "),"DEG"," "),"GPS"," "),"LONG"," "),"LNG"," "),"LON"," "),"LAT"," ")," AND "," "),"&amp;"," ")&amp;" ")</f>
        <v/>
      </c>
      <c r="T246" s="50">
        <f>IF(S246="","",IF(LEN(S246)-LEN(SUBSTITUTE(S246,".",""))&gt;0,SUBSTITUTE(S246,","," "),IF(LEN(S246)-LEN(SUBSTITUTE(S246,",",""))=3,SUBSTITUTE(SUBSTITUTE(S246,",",";",2),",","."),IF(LEN(S246)-LEN(SUBSTITUTE(S246,",",""))=2,SUBSTITUTE(S246,",","."),SUBSTITUTE(S246,","," ")))))</f>
        <v/>
      </c>
      <c r="U246" s="50">
        <f>IF(ISNUMBER(FIND("S",T246)),-1,IF(ISNUMBER(FIND("N",T246)),1,0))</f>
        <v/>
      </c>
      <c r="V246" s="50">
        <f>IF(ISNUMBER(FIND("W",T246)),-1,IF(ISNUMBER(FIND("E",T246)),1,0))</f>
        <v/>
      </c>
      <c r="W246" s="50">
        <f>AND(MIN(IFERROR(FIND("N",T246),999),IFERROR(FIND("S",T246),999))&lt;999,MIN(IFERROR(FIND("E",T246),999),IFERROR(FIND("W",T246),999))&lt;999,MIN(IFERROR(FIND("E",T246),999),IFERROR(FIND("W",T246),999))&lt;MIN(IFERROR(FIND("N",T246),999),IFERROR(FIND("S",T246),999)))</f>
        <v/>
      </c>
      <c r="X246" s="50">
        <f>IF(T246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246,"°"," "),"º"," "),"˚"," "),"'"," "),CHAR(34)," "),"′"," "),"’"," "),"‘"," "),"″"," "),"”"," "),"“"," "),"("," "),")"," "),"["," "),"]"," "),"{"," "),"}"," "),";"," "),"|"," "),"/"," "),"\"," "),":"," "),"="," "),"*"," "),","," "),"N"," "),"S"," "),"E"," "),"W"," "),"_"," ")))</f>
        <v/>
      </c>
      <c r="Y246" s="50">
        <f>IF(X246="","",SUBSTITUTE(SUBSTITUTE(SUBSTITUTE(SUBSTITUTE(SUBSTITUTE(SUBSTITUTE(SUBSTITUTE(SUBSTITUTE(SUBSTITUTE(SUBSTITUTE(SUBSTITUTE(SUBSTITUTE(SUBSTITUTE(X246,"0",""),"1",""),"2",""),"3",""),"4",""),"5",""),"6",""),"7",""),"8",""),"9",""),".",""),"-","")," ",""))</f>
        <v/>
      </c>
      <c r="Z246" s="50">
        <f>IF(X246="",0,LEN(X246)-LEN(SUBSTITUTE(X246," ",""))+1)</f>
        <v/>
      </c>
      <c r="AA246" s="50">
        <f>IF(Z246&lt;1,"",IFERROR(VALUE(SUBSTITUTE(TRIM(MID(SUBSTITUTE(X246," ",REPT(" ",60)),1,60)),".",MID(1/2,2,1))),""))</f>
        <v/>
      </c>
      <c r="AB246" s="50">
        <f>IF(Z246&lt;2,"",IFERROR(VALUE(SUBSTITUTE(TRIM(MID(SUBSTITUTE(X246," ",REPT(" ",60)),61,60)),".",MID(1/2,2,1))),""))</f>
        <v/>
      </c>
      <c r="AC246" s="50">
        <f>IF(Z246&lt;3,"",IFERROR(VALUE(SUBSTITUTE(TRIM(MID(SUBSTITUTE(X246," ",REPT(" ",60)),121,60)),".",MID(1/2,2,1))),""))</f>
        <v/>
      </c>
      <c r="AD246" s="50">
        <f>IF(Z246&lt;4,"",IFERROR(VALUE(SUBSTITUTE(TRIM(MID(SUBSTITUTE(X246," ",REPT(" ",60)),181,60)),".",MID(1/2,2,1))),""))</f>
        <v/>
      </c>
      <c r="AE246" s="50">
        <f>IF(Z246&lt;5,"",IFERROR(VALUE(SUBSTITUTE(TRIM(MID(SUBSTITUTE(X246," ",REPT(" ",60)),241,60)),".",MID(1/2,2,1))),""))</f>
        <v/>
      </c>
      <c r="AF246" s="50">
        <f>IF(Z246&lt;6,"",IFERROR(VALUE(SUBSTITUTE(TRIM(MID(SUBSTITUTE(X246," ",REPT(" ",60)),301,60)),".",MID(1/2,2,1))),""))</f>
        <v/>
      </c>
      <c r="AG246" s="50">
        <f>IFERROR(IF(Z246=2,AA246,IF(Z246=4,IF(AA246&lt;0,-1,1)*(ABS(AA246)+AB246/60),IF(Z246=6,IF(AA246&lt;0,-1,1)*(ABS(AA246)+AB246/60+AC246/3600),""))),"")</f>
        <v/>
      </c>
      <c r="AH246" s="50">
        <f>IFERROR(IF(Z246=2,AB246,IF(Z246=4,IF(AC246&lt;0,-1,1)*(ABS(AC246)+AD246/60),IF(Z246=6,IF(AD246&lt;0,-1,1)*(ABS(AD246)+AE246/60+AF246/3600),""))),"")</f>
        <v/>
      </c>
      <c r="AI246" s="50">
        <f>IF(W246,AH246,AG246)</f>
        <v/>
      </c>
      <c r="AJ246" s="50">
        <f>IF(W246,AG246,AH246)</f>
        <v/>
      </c>
      <c r="AK246" s="50">
        <f>IFERROR(IF(U246=0,AI246,U246*ABS(AI246)),"")</f>
        <v/>
      </c>
      <c r="AL246" s="50">
        <f>IFERROR(IF(V246=0,AJ246,V246*ABS(AJ246)),"")</f>
        <v/>
      </c>
      <c r="AM246" s="50">
        <f>IFERROR(AND(U246=0,V246=0,ABS(AK246)&gt;90,ABS(AK246)&lt;=180,ABS(AL246)&lt;=90),FALSE)</f>
        <v/>
      </c>
      <c r="AN246" s="50">
        <f>IF(AM246,AL246,AK246)</f>
        <v/>
      </c>
      <c r="AO246" s="50">
        <f>IF(AM246,AK246,AL246)</f>
        <v/>
      </c>
      <c r="AP246" s="50">
        <f>IF(R246="","",IF(Y246&lt;&gt;"","Contains words or symbols that aren't part of a coordinate.",IF(NOT(OR(Z246=2,Z246=4,Z246=6)),"Couldn't find a latitude and a longitude ("&amp;Z246&amp;IF(Z246=1," number"," numbers")&amp;" found).",IF(COUNT(AA246:AF246)&lt;&gt;Z246,"Some of the numbers couldn't be read.",IF(OR(AND(Z246=4,OR(AB246&lt;0,AB246&gt;=60,AD246&lt;0,AD246&gt;=60)),AND(Z246=6,OR(AB246&lt;0,AB246&gt;=60,AC246&lt;0,AC246&gt;=60,AE246&lt;0,AE246&gt;=60,AF246&lt;0,AF246&gt;=60))),"Minutes and seconds must be between 0 and 60.",IF(OR(ABS(AN246)&gt;90,ABS(AO246)&gt;180),"Out of range: latitude must be between -90 and 90, and longitude between -180 and 180.",""))))))</f>
        <v/>
      </c>
    </row>
    <row r="247">
      <c r="B247" s="44" t="n"/>
      <c r="C247" s="44" t="n"/>
      <c r="D247" s="45">
        <f>IF(R247="","",IF(AP247&lt;&gt;"","NOT VALID GPS COORDINATES",IF(O247="NO CONNECTION","NO CONNECTION",IF(E247="","NOT FOUND",IF(OR(AM247,AND(AN247=0,AO247=0)),"CONVERTED – PLEASE CHECK","CONVERTED")))))</f>
        <v/>
      </c>
      <c r="E247" s="45">
        <f>IF(OR(O247="",O247="NO CONNECTION"),"",IFERROR(_xlfn.FILTERXML(O247,"//local/territory")&amp;" "&amp;_xlfn.FILTERXML(O247,"//local/mapcode"),IFERROR(_xlfn.FILTERXML(O247,"//international/mapcode"),"")))</f>
        <v/>
      </c>
      <c r="F247" s="46">
        <f>IF(E247="","",IFERROR(_xlfn.FILTERXML(O247,"//local/territory"),""))</f>
        <v/>
      </c>
      <c r="G247" s="46">
        <f>IF(E247="","",IFERROR(_xlfn.FILTERXML(O247,"//local/mapcode"),""))</f>
        <v/>
      </c>
      <c r="H247" s="46">
        <f>IF(E247="","",IFERROR(_xlfn.FILTERXML(O247,"//international/mapcode"),""))</f>
        <v/>
      </c>
      <c r="I247" s="46">
        <f>IF(E247="","",IFERROR(HYPERLINK("https://www.mymapcodes.com/go/?t="&amp;IF(G247&lt;&gt;"",F247,"AAA")&amp;"&amp;ma="&amp;LEFT(IF(G247&lt;&gt;"",G247,H247),FIND(".",IF(G247&lt;&gt;"",G247,H247))-1)&amp;"&amp;mb="&amp;MID(IF(G247&lt;&gt;"",G247,H247),FIND(".",IF(G247&lt;&gt;"",G247,H247))+1,99),"Open on MyMapcodes →"),""))</f>
        <v/>
      </c>
      <c r="J247" s="47">
        <f>IF(OR(R247="",AP247&lt;&gt;""),"",ROUND(AN247,6))</f>
        <v/>
      </c>
      <c r="K247" s="47">
        <f>IF(OR(R247="",AP247&lt;&gt;""),"",ROUND(AO247,6))</f>
        <v/>
      </c>
      <c r="L247" s="48">
        <f>IF(R247="","",IF(AP247&lt;&gt;"",AP247,IF(O247="NO CONNECTION","Excel couldn't reach the mapcode service. Click the REFRESH RESULTS box just above the table.",IF(E247="","The mapcode service didn't return a mapcode for this point.",IF(AM247,"Latitude and longitude seemed to be the wrong way round, so they've been swapped. Please check.",IF(AND(AN247=0,AO247=0),"0, 0 is in the sea off West Africa. Please check this is the location you meant.",IF(W247,"Longitude came first, so the order has been switched.",IF(Z247=6,"Converted from degrees, minutes and seconds.",IF(Z247=4,"Converted from degrees and decimal minutes.","")))))))))</f>
        <v/>
      </c>
      <c r="N247" s="49">
        <f>IF(J247="","",MapcodeAPI&amp;"codes/"&amp;SUBSTITUTE(J247&amp;"",MID(1/2,2,1),".")&amp;","&amp;SUBSTITUTE(K247&amp;"",MID(1/2,2,1),"."))&amp;LEFT($B$13,0)</f>
        <v/>
      </c>
      <c r="O247" s="49">
        <f>IF(N247="","",IFERROR(_xlfn.WEBSERVICE(N247),IF(MapcodeAPIBackup="","NO CONNECTION",IFERROR(_xlfn.WEBSERVICE(MapcodeAPIBackup&amp;MID(N247,LEN(MapcodeAPI)+1,999)),"NO CONNECTION"))))</f>
        <v/>
      </c>
      <c r="P247" t="inlineStr">
        <is>
          <t xml:space="preserve"> </t>
        </is>
      </c>
      <c r="R247" s="50">
        <f>IFERROR(IF(AND(TRIM(B247&amp;"")="",TRIM(C247&amp;"")=""),"",TRIM(IF(ISNUMBER(B247),SUBSTITUTE(B247&amp;"",MID(1/2,2,1),"."),B247&amp;"")&amp;IF(TRIM(C247&amp;"")="",""," | "&amp;IF(ISNUMBER(C247),SUBSTITUTE(C247&amp;"",MID(1/2,2,1),"."),C247&amp;"")))),"(error value)")</f>
        <v/>
      </c>
      <c r="S247" s="50">
        <f>IF(R247="","","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"&amp;IFERROR(IF(AND(LEN(R247)-LEN(SUBSTITUTE(R247,"/",""))=1,ISNUMBER(FIND(" ",TRIM(LEFT(R247,FIND("/",R247)-1))))),LEFT(R247,FIND("/",R247)-1),R247),R247)&amp;" ")," "," "),"﻿"," "),"​"," "),"⁠"," ")," "," ")," "," "),CHAR(9)," "),CHAR(10)," "),CHAR(13)," "),"−","-"),"–","-"),"—","-"),"LATITUDE"," "),"LONGITUDE"," "),"COORDINATES"," "),"COORDS"," "),"NORTH"," N "),"SOUTH"," S "),"EAST"," E "),"WEST"," W "),"DEGREES"," "),"DEG"," "),"GPS"," "),"LONG"," "),"LNG"," "),"LON"," "),"LAT"," ")," AND "," "),"&amp;"," ")&amp;" ")</f>
        <v/>
      </c>
      <c r="T247" s="50">
        <f>IF(S247="","",IF(LEN(S247)-LEN(SUBSTITUTE(S247,".",""))&gt;0,SUBSTITUTE(S247,","," "),IF(LEN(S247)-LEN(SUBSTITUTE(S247,",",""))=3,SUBSTITUTE(SUBSTITUTE(S247,",",";",2),",","."),IF(LEN(S247)-LEN(SUBSTITUTE(S247,",",""))=2,SUBSTITUTE(S247,",","."),SUBSTITUTE(S247,","," ")))))</f>
        <v/>
      </c>
      <c r="U247" s="50">
        <f>IF(ISNUMBER(FIND("S",T247)),-1,IF(ISNUMBER(FIND("N",T247)),1,0))</f>
        <v/>
      </c>
      <c r="V247" s="50">
        <f>IF(ISNUMBER(FIND("W",T247)),-1,IF(ISNUMBER(FIND("E",T247)),1,0))</f>
        <v/>
      </c>
      <c r="W247" s="50">
        <f>AND(MIN(IFERROR(FIND("N",T247),999),IFERROR(FIND("S",T247),999))&lt;999,MIN(IFERROR(FIND("E",T247),999),IFERROR(FIND("W",T247),999))&lt;999,MIN(IFERROR(FIND("E",T247),999),IFERROR(FIND("W",T247),999))&lt;MIN(IFERROR(FIND("N",T247),999),IFERROR(FIND("S",T247),999)))</f>
        <v/>
      </c>
      <c r="X247" s="50">
        <f>IF(T247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247,"°"," "),"º"," "),"˚"," "),"'"," "),CHAR(34)," "),"′"," "),"’"," "),"‘"," "),"″"," "),"”"," "),"“"," "),"("," "),")"," "),"["," "),"]"," "),"{"," "),"}"," "),";"," "),"|"," "),"/"," "),"\"," "),":"," "),"="," "),"*"," "),","," "),"N"," "),"S"," "),"E"," "),"W"," "),"_"," ")))</f>
        <v/>
      </c>
      <c r="Y247" s="50">
        <f>IF(X247="","",SUBSTITUTE(SUBSTITUTE(SUBSTITUTE(SUBSTITUTE(SUBSTITUTE(SUBSTITUTE(SUBSTITUTE(SUBSTITUTE(SUBSTITUTE(SUBSTITUTE(SUBSTITUTE(SUBSTITUTE(SUBSTITUTE(X247,"0",""),"1",""),"2",""),"3",""),"4",""),"5",""),"6",""),"7",""),"8",""),"9",""),".",""),"-","")," ",""))</f>
        <v/>
      </c>
      <c r="Z247" s="50">
        <f>IF(X247="",0,LEN(X247)-LEN(SUBSTITUTE(X247," ",""))+1)</f>
        <v/>
      </c>
      <c r="AA247" s="50">
        <f>IF(Z247&lt;1,"",IFERROR(VALUE(SUBSTITUTE(TRIM(MID(SUBSTITUTE(X247," ",REPT(" ",60)),1,60)),".",MID(1/2,2,1))),""))</f>
        <v/>
      </c>
      <c r="AB247" s="50">
        <f>IF(Z247&lt;2,"",IFERROR(VALUE(SUBSTITUTE(TRIM(MID(SUBSTITUTE(X247," ",REPT(" ",60)),61,60)),".",MID(1/2,2,1))),""))</f>
        <v/>
      </c>
      <c r="AC247" s="50">
        <f>IF(Z247&lt;3,"",IFERROR(VALUE(SUBSTITUTE(TRIM(MID(SUBSTITUTE(X247," ",REPT(" ",60)),121,60)),".",MID(1/2,2,1))),""))</f>
        <v/>
      </c>
      <c r="AD247" s="50">
        <f>IF(Z247&lt;4,"",IFERROR(VALUE(SUBSTITUTE(TRIM(MID(SUBSTITUTE(X247," ",REPT(" ",60)),181,60)),".",MID(1/2,2,1))),""))</f>
        <v/>
      </c>
      <c r="AE247" s="50">
        <f>IF(Z247&lt;5,"",IFERROR(VALUE(SUBSTITUTE(TRIM(MID(SUBSTITUTE(X247," ",REPT(" ",60)),241,60)),".",MID(1/2,2,1))),""))</f>
        <v/>
      </c>
      <c r="AF247" s="50">
        <f>IF(Z247&lt;6,"",IFERROR(VALUE(SUBSTITUTE(TRIM(MID(SUBSTITUTE(X247," ",REPT(" ",60)),301,60)),".",MID(1/2,2,1))),""))</f>
        <v/>
      </c>
      <c r="AG247" s="50">
        <f>IFERROR(IF(Z247=2,AA247,IF(Z247=4,IF(AA247&lt;0,-1,1)*(ABS(AA247)+AB247/60),IF(Z247=6,IF(AA247&lt;0,-1,1)*(ABS(AA247)+AB247/60+AC247/3600),""))),"")</f>
        <v/>
      </c>
      <c r="AH247" s="50">
        <f>IFERROR(IF(Z247=2,AB247,IF(Z247=4,IF(AC247&lt;0,-1,1)*(ABS(AC247)+AD247/60),IF(Z247=6,IF(AD247&lt;0,-1,1)*(ABS(AD247)+AE247/60+AF247/3600),""))),"")</f>
        <v/>
      </c>
      <c r="AI247" s="50">
        <f>IF(W247,AH247,AG247)</f>
        <v/>
      </c>
      <c r="AJ247" s="50">
        <f>IF(W247,AG247,AH247)</f>
        <v/>
      </c>
      <c r="AK247" s="50">
        <f>IFERROR(IF(U247=0,AI247,U247*ABS(AI247)),"")</f>
        <v/>
      </c>
      <c r="AL247" s="50">
        <f>IFERROR(IF(V247=0,AJ247,V247*ABS(AJ247)),"")</f>
        <v/>
      </c>
      <c r="AM247" s="50">
        <f>IFERROR(AND(U247=0,V247=0,ABS(AK247)&gt;90,ABS(AK247)&lt;=180,ABS(AL247)&lt;=90),FALSE)</f>
        <v/>
      </c>
      <c r="AN247" s="50">
        <f>IF(AM247,AL247,AK247)</f>
        <v/>
      </c>
      <c r="AO247" s="50">
        <f>IF(AM247,AK247,AL247)</f>
        <v/>
      </c>
      <c r="AP247" s="50">
        <f>IF(R247="","",IF(Y247&lt;&gt;"","Contains words or symbols that aren't part of a coordinate.",IF(NOT(OR(Z247=2,Z247=4,Z247=6)),"Couldn't find a latitude and a longitude ("&amp;Z247&amp;IF(Z247=1," number"," numbers")&amp;" found).",IF(COUNT(AA247:AF247)&lt;&gt;Z247,"Some of the numbers couldn't be read.",IF(OR(AND(Z247=4,OR(AB247&lt;0,AB247&gt;=60,AD247&lt;0,AD247&gt;=60)),AND(Z247=6,OR(AB247&lt;0,AB247&gt;=60,AC247&lt;0,AC247&gt;=60,AE247&lt;0,AE247&gt;=60,AF247&lt;0,AF247&gt;=60))),"Minutes and seconds must be between 0 and 60.",IF(OR(ABS(AN247)&gt;90,ABS(AO247)&gt;180),"Out of range: latitude must be between -90 and 90, and longitude between -180 and 180.",""))))))</f>
        <v/>
      </c>
    </row>
    <row r="248">
      <c r="B248" s="44" t="n"/>
      <c r="C248" s="44" t="n"/>
      <c r="D248" s="45">
        <f>IF(R248="","",IF(AP248&lt;&gt;"","NOT VALID GPS COORDINATES",IF(O248="NO CONNECTION","NO CONNECTION",IF(E248="","NOT FOUND",IF(OR(AM248,AND(AN248=0,AO248=0)),"CONVERTED – PLEASE CHECK","CONVERTED")))))</f>
        <v/>
      </c>
      <c r="E248" s="45">
        <f>IF(OR(O248="",O248="NO CONNECTION"),"",IFERROR(_xlfn.FILTERXML(O248,"//local/territory")&amp;" "&amp;_xlfn.FILTERXML(O248,"//local/mapcode"),IFERROR(_xlfn.FILTERXML(O248,"//international/mapcode"),"")))</f>
        <v/>
      </c>
      <c r="F248" s="46">
        <f>IF(E248="","",IFERROR(_xlfn.FILTERXML(O248,"//local/territory"),""))</f>
        <v/>
      </c>
      <c r="G248" s="46">
        <f>IF(E248="","",IFERROR(_xlfn.FILTERXML(O248,"//local/mapcode"),""))</f>
        <v/>
      </c>
      <c r="H248" s="46">
        <f>IF(E248="","",IFERROR(_xlfn.FILTERXML(O248,"//international/mapcode"),""))</f>
        <v/>
      </c>
      <c r="I248" s="46">
        <f>IF(E248="","",IFERROR(HYPERLINK("https://www.mymapcodes.com/go/?t="&amp;IF(G248&lt;&gt;"",F248,"AAA")&amp;"&amp;ma="&amp;LEFT(IF(G248&lt;&gt;"",G248,H248),FIND(".",IF(G248&lt;&gt;"",G248,H248))-1)&amp;"&amp;mb="&amp;MID(IF(G248&lt;&gt;"",G248,H248),FIND(".",IF(G248&lt;&gt;"",G248,H248))+1,99),"Open on MyMapcodes →"),""))</f>
        <v/>
      </c>
      <c r="J248" s="47">
        <f>IF(OR(R248="",AP248&lt;&gt;""),"",ROUND(AN248,6))</f>
        <v/>
      </c>
      <c r="K248" s="47">
        <f>IF(OR(R248="",AP248&lt;&gt;""),"",ROUND(AO248,6))</f>
        <v/>
      </c>
      <c r="L248" s="48">
        <f>IF(R248="","",IF(AP248&lt;&gt;"",AP248,IF(O248="NO CONNECTION","Excel couldn't reach the mapcode service. Click the REFRESH RESULTS box just above the table.",IF(E248="","The mapcode service didn't return a mapcode for this point.",IF(AM248,"Latitude and longitude seemed to be the wrong way round, so they've been swapped. Please check.",IF(AND(AN248=0,AO248=0),"0, 0 is in the sea off West Africa. Please check this is the location you meant.",IF(W248,"Longitude came first, so the order has been switched.",IF(Z248=6,"Converted from degrees, minutes and seconds.",IF(Z248=4,"Converted from degrees and decimal minutes.","")))))))))</f>
        <v/>
      </c>
      <c r="N248" s="49">
        <f>IF(J248="","",MapcodeAPI&amp;"codes/"&amp;SUBSTITUTE(J248&amp;"",MID(1/2,2,1),".")&amp;","&amp;SUBSTITUTE(K248&amp;"",MID(1/2,2,1),"."))&amp;LEFT($B$13,0)</f>
        <v/>
      </c>
      <c r="O248" s="49">
        <f>IF(N248="","",IFERROR(_xlfn.WEBSERVICE(N248),IF(MapcodeAPIBackup="","NO CONNECTION",IFERROR(_xlfn.WEBSERVICE(MapcodeAPIBackup&amp;MID(N248,LEN(MapcodeAPI)+1,999)),"NO CONNECTION"))))</f>
        <v/>
      </c>
      <c r="P248" t="inlineStr">
        <is>
          <t xml:space="preserve"> </t>
        </is>
      </c>
      <c r="R248" s="50">
        <f>IFERROR(IF(AND(TRIM(B248&amp;"")="",TRIM(C248&amp;"")=""),"",TRIM(IF(ISNUMBER(B248),SUBSTITUTE(B248&amp;"",MID(1/2,2,1),"."),B248&amp;"")&amp;IF(TRIM(C248&amp;"")="",""," | "&amp;IF(ISNUMBER(C248),SUBSTITUTE(C248&amp;"",MID(1/2,2,1),"."),C248&amp;"")))),"(error value)")</f>
        <v/>
      </c>
      <c r="S248" s="50">
        <f>IF(R248="","","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"&amp;IFERROR(IF(AND(LEN(R248)-LEN(SUBSTITUTE(R248,"/",""))=1,ISNUMBER(FIND(" ",TRIM(LEFT(R248,FIND("/",R248)-1))))),LEFT(R248,FIND("/",R248)-1),R248),R248)&amp;" ")," "," "),"﻿"," "),"​"," "),"⁠"," ")," "," ")," "," "),CHAR(9)," "),CHAR(10)," "),CHAR(13)," "),"−","-"),"–","-"),"—","-"),"LATITUDE"," "),"LONGITUDE"," "),"COORDINATES"," "),"COORDS"," "),"NORTH"," N "),"SOUTH"," S "),"EAST"," E "),"WEST"," W "),"DEGREES"," "),"DEG"," "),"GPS"," "),"LONG"," "),"LNG"," "),"LON"," "),"LAT"," ")," AND "," "),"&amp;"," ")&amp;" ")</f>
        <v/>
      </c>
      <c r="T248" s="50">
        <f>IF(S248="","",IF(LEN(S248)-LEN(SUBSTITUTE(S248,".",""))&gt;0,SUBSTITUTE(S248,","," "),IF(LEN(S248)-LEN(SUBSTITUTE(S248,",",""))=3,SUBSTITUTE(SUBSTITUTE(S248,",",";",2),",","."),IF(LEN(S248)-LEN(SUBSTITUTE(S248,",",""))=2,SUBSTITUTE(S248,",","."),SUBSTITUTE(S248,","," ")))))</f>
        <v/>
      </c>
      <c r="U248" s="50">
        <f>IF(ISNUMBER(FIND("S",T248)),-1,IF(ISNUMBER(FIND("N",T248)),1,0))</f>
        <v/>
      </c>
      <c r="V248" s="50">
        <f>IF(ISNUMBER(FIND("W",T248)),-1,IF(ISNUMBER(FIND("E",T248)),1,0))</f>
        <v/>
      </c>
      <c r="W248" s="50">
        <f>AND(MIN(IFERROR(FIND("N",T248),999),IFERROR(FIND("S",T248),999))&lt;999,MIN(IFERROR(FIND("E",T248),999),IFERROR(FIND("W",T248),999))&lt;999,MIN(IFERROR(FIND("E",T248),999),IFERROR(FIND("W",T248),999))&lt;MIN(IFERROR(FIND("N",T248),999),IFERROR(FIND("S",T248),999)))</f>
        <v/>
      </c>
      <c r="X248" s="50">
        <f>IF(T248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248,"°"," "),"º"," "),"˚"," "),"'"," "),CHAR(34)," "),"′"," "),"’"," "),"‘"," "),"″"," "),"”"," "),"“"," "),"("," "),")"," "),"["," "),"]"," "),"{"," "),"}"," "),";"," "),"|"," "),"/"," "),"\"," "),":"," "),"="," "),"*"," "),","," "),"N"," "),"S"," "),"E"," "),"W"," "),"_"," ")))</f>
        <v/>
      </c>
      <c r="Y248" s="50">
        <f>IF(X248="","",SUBSTITUTE(SUBSTITUTE(SUBSTITUTE(SUBSTITUTE(SUBSTITUTE(SUBSTITUTE(SUBSTITUTE(SUBSTITUTE(SUBSTITUTE(SUBSTITUTE(SUBSTITUTE(SUBSTITUTE(SUBSTITUTE(X248,"0",""),"1",""),"2",""),"3",""),"4",""),"5",""),"6",""),"7",""),"8",""),"9",""),".",""),"-","")," ",""))</f>
        <v/>
      </c>
      <c r="Z248" s="50">
        <f>IF(X248="",0,LEN(X248)-LEN(SUBSTITUTE(X248," ",""))+1)</f>
        <v/>
      </c>
      <c r="AA248" s="50">
        <f>IF(Z248&lt;1,"",IFERROR(VALUE(SUBSTITUTE(TRIM(MID(SUBSTITUTE(X248," ",REPT(" ",60)),1,60)),".",MID(1/2,2,1))),""))</f>
        <v/>
      </c>
      <c r="AB248" s="50">
        <f>IF(Z248&lt;2,"",IFERROR(VALUE(SUBSTITUTE(TRIM(MID(SUBSTITUTE(X248," ",REPT(" ",60)),61,60)),".",MID(1/2,2,1))),""))</f>
        <v/>
      </c>
      <c r="AC248" s="50">
        <f>IF(Z248&lt;3,"",IFERROR(VALUE(SUBSTITUTE(TRIM(MID(SUBSTITUTE(X248," ",REPT(" ",60)),121,60)),".",MID(1/2,2,1))),""))</f>
        <v/>
      </c>
      <c r="AD248" s="50">
        <f>IF(Z248&lt;4,"",IFERROR(VALUE(SUBSTITUTE(TRIM(MID(SUBSTITUTE(X248," ",REPT(" ",60)),181,60)),".",MID(1/2,2,1))),""))</f>
        <v/>
      </c>
      <c r="AE248" s="50">
        <f>IF(Z248&lt;5,"",IFERROR(VALUE(SUBSTITUTE(TRIM(MID(SUBSTITUTE(X248," ",REPT(" ",60)),241,60)),".",MID(1/2,2,1))),""))</f>
        <v/>
      </c>
      <c r="AF248" s="50">
        <f>IF(Z248&lt;6,"",IFERROR(VALUE(SUBSTITUTE(TRIM(MID(SUBSTITUTE(X248," ",REPT(" ",60)),301,60)),".",MID(1/2,2,1))),""))</f>
        <v/>
      </c>
      <c r="AG248" s="50">
        <f>IFERROR(IF(Z248=2,AA248,IF(Z248=4,IF(AA248&lt;0,-1,1)*(ABS(AA248)+AB248/60),IF(Z248=6,IF(AA248&lt;0,-1,1)*(ABS(AA248)+AB248/60+AC248/3600),""))),"")</f>
        <v/>
      </c>
      <c r="AH248" s="50">
        <f>IFERROR(IF(Z248=2,AB248,IF(Z248=4,IF(AC248&lt;0,-1,1)*(ABS(AC248)+AD248/60),IF(Z248=6,IF(AD248&lt;0,-1,1)*(ABS(AD248)+AE248/60+AF248/3600),""))),"")</f>
        <v/>
      </c>
      <c r="AI248" s="50">
        <f>IF(W248,AH248,AG248)</f>
        <v/>
      </c>
      <c r="AJ248" s="50">
        <f>IF(W248,AG248,AH248)</f>
        <v/>
      </c>
      <c r="AK248" s="50">
        <f>IFERROR(IF(U248=0,AI248,U248*ABS(AI248)),"")</f>
        <v/>
      </c>
      <c r="AL248" s="50">
        <f>IFERROR(IF(V248=0,AJ248,V248*ABS(AJ248)),"")</f>
        <v/>
      </c>
      <c r="AM248" s="50">
        <f>IFERROR(AND(U248=0,V248=0,ABS(AK248)&gt;90,ABS(AK248)&lt;=180,ABS(AL248)&lt;=90),FALSE)</f>
        <v/>
      </c>
      <c r="AN248" s="50">
        <f>IF(AM248,AL248,AK248)</f>
        <v/>
      </c>
      <c r="AO248" s="50">
        <f>IF(AM248,AK248,AL248)</f>
        <v/>
      </c>
      <c r="AP248" s="50">
        <f>IF(R248="","",IF(Y248&lt;&gt;"","Contains words or symbols that aren't part of a coordinate.",IF(NOT(OR(Z248=2,Z248=4,Z248=6)),"Couldn't find a latitude and a longitude ("&amp;Z248&amp;IF(Z248=1," number"," numbers")&amp;" found).",IF(COUNT(AA248:AF248)&lt;&gt;Z248,"Some of the numbers couldn't be read.",IF(OR(AND(Z248=4,OR(AB248&lt;0,AB248&gt;=60,AD248&lt;0,AD248&gt;=60)),AND(Z248=6,OR(AB248&lt;0,AB248&gt;=60,AC248&lt;0,AC248&gt;=60,AE248&lt;0,AE248&gt;=60,AF248&lt;0,AF248&gt;=60))),"Minutes and seconds must be between 0 and 60.",IF(OR(ABS(AN248)&gt;90,ABS(AO248)&gt;180),"Out of range: latitude must be between -90 and 90, and longitude between -180 and 180.",""))))))</f>
        <v/>
      </c>
    </row>
    <row r="249">
      <c r="B249" s="44" t="n"/>
      <c r="C249" s="44" t="n"/>
      <c r="D249" s="45">
        <f>IF(R249="","",IF(AP249&lt;&gt;"","NOT VALID GPS COORDINATES",IF(O249="NO CONNECTION","NO CONNECTION",IF(E249="","NOT FOUND",IF(OR(AM249,AND(AN249=0,AO249=0)),"CONVERTED – PLEASE CHECK","CONVERTED")))))</f>
        <v/>
      </c>
      <c r="E249" s="45">
        <f>IF(OR(O249="",O249="NO CONNECTION"),"",IFERROR(_xlfn.FILTERXML(O249,"//local/territory")&amp;" "&amp;_xlfn.FILTERXML(O249,"//local/mapcode"),IFERROR(_xlfn.FILTERXML(O249,"//international/mapcode"),"")))</f>
        <v/>
      </c>
      <c r="F249" s="46">
        <f>IF(E249="","",IFERROR(_xlfn.FILTERXML(O249,"//local/territory"),""))</f>
        <v/>
      </c>
      <c r="G249" s="46">
        <f>IF(E249="","",IFERROR(_xlfn.FILTERXML(O249,"//local/mapcode"),""))</f>
        <v/>
      </c>
      <c r="H249" s="46">
        <f>IF(E249="","",IFERROR(_xlfn.FILTERXML(O249,"//international/mapcode"),""))</f>
        <v/>
      </c>
      <c r="I249" s="46">
        <f>IF(E249="","",IFERROR(HYPERLINK("https://www.mymapcodes.com/go/?t="&amp;IF(G249&lt;&gt;"",F249,"AAA")&amp;"&amp;ma="&amp;LEFT(IF(G249&lt;&gt;"",G249,H249),FIND(".",IF(G249&lt;&gt;"",G249,H249))-1)&amp;"&amp;mb="&amp;MID(IF(G249&lt;&gt;"",G249,H249),FIND(".",IF(G249&lt;&gt;"",G249,H249))+1,99),"Open on MyMapcodes →"),""))</f>
        <v/>
      </c>
      <c r="J249" s="47">
        <f>IF(OR(R249="",AP249&lt;&gt;""),"",ROUND(AN249,6))</f>
        <v/>
      </c>
      <c r="K249" s="47">
        <f>IF(OR(R249="",AP249&lt;&gt;""),"",ROUND(AO249,6))</f>
        <v/>
      </c>
      <c r="L249" s="48">
        <f>IF(R249="","",IF(AP249&lt;&gt;"",AP249,IF(O249="NO CONNECTION","Excel couldn't reach the mapcode service. Click the REFRESH RESULTS box just above the table.",IF(E249="","The mapcode service didn't return a mapcode for this point.",IF(AM249,"Latitude and longitude seemed to be the wrong way round, so they've been swapped. Please check.",IF(AND(AN249=0,AO249=0),"0, 0 is in the sea off West Africa. Please check this is the location you meant.",IF(W249,"Longitude came first, so the order has been switched.",IF(Z249=6,"Converted from degrees, minutes and seconds.",IF(Z249=4,"Converted from degrees and decimal minutes.","")))))))))</f>
        <v/>
      </c>
      <c r="N249" s="49">
        <f>IF(J249="","",MapcodeAPI&amp;"codes/"&amp;SUBSTITUTE(J249&amp;"",MID(1/2,2,1),".")&amp;","&amp;SUBSTITUTE(K249&amp;"",MID(1/2,2,1),"."))&amp;LEFT($B$13,0)</f>
        <v/>
      </c>
      <c r="O249" s="49">
        <f>IF(N249="","",IFERROR(_xlfn.WEBSERVICE(N249),IF(MapcodeAPIBackup="","NO CONNECTION",IFERROR(_xlfn.WEBSERVICE(MapcodeAPIBackup&amp;MID(N249,LEN(MapcodeAPI)+1,999)),"NO CONNECTION"))))</f>
        <v/>
      </c>
      <c r="P249" t="inlineStr">
        <is>
          <t xml:space="preserve"> </t>
        </is>
      </c>
      <c r="R249" s="50">
        <f>IFERROR(IF(AND(TRIM(B249&amp;"")="",TRIM(C249&amp;"")=""),"",TRIM(IF(ISNUMBER(B249),SUBSTITUTE(B249&amp;"",MID(1/2,2,1),"."),B249&amp;"")&amp;IF(TRIM(C249&amp;"")="",""," | "&amp;IF(ISNUMBER(C249),SUBSTITUTE(C249&amp;"",MID(1/2,2,1),"."),C249&amp;"")))),"(error value)")</f>
        <v/>
      </c>
      <c r="S249" s="50">
        <f>IF(R249="","","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"&amp;IFERROR(IF(AND(LEN(R249)-LEN(SUBSTITUTE(R249,"/",""))=1,ISNUMBER(FIND(" ",TRIM(LEFT(R249,FIND("/",R249)-1))))),LEFT(R249,FIND("/",R249)-1),R249),R249)&amp;" ")," "," "),"﻿"," "),"​"," "),"⁠"," ")," "," ")," "," "),CHAR(9)," "),CHAR(10)," "),CHAR(13)," "),"−","-"),"–","-"),"—","-"),"LATITUDE"," "),"LONGITUDE"," "),"COORDINATES"," "),"COORDS"," "),"NORTH"," N "),"SOUTH"," S "),"EAST"," E "),"WEST"," W "),"DEGREES"," "),"DEG"," "),"GPS"," "),"LONG"," "),"LNG"," "),"LON"," "),"LAT"," ")," AND "," "),"&amp;"," ")&amp;" ")</f>
        <v/>
      </c>
      <c r="T249" s="50">
        <f>IF(S249="","",IF(LEN(S249)-LEN(SUBSTITUTE(S249,".",""))&gt;0,SUBSTITUTE(S249,","," "),IF(LEN(S249)-LEN(SUBSTITUTE(S249,",",""))=3,SUBSTITUTE(SUBSTITUTE(S249,",",";",2),",","."),IF(LEN(S249)-LEN(SUBSTITUTE(S249,",",""))=2,SUBSTITUTE(S249,",","."),SUBSTITUTE(S249,","," ")))))</f>
        <v/>
      </c>
      <c r="U249" s="50">
        <f>IF(ISNUMBER(FIND("S",T249)),-1,IF(ISNUMBER(FIND("N",T249)),1,0))</f>
        <v/>
      </c>
      <c r="V249" s="50">
        <f>IF(ISNUMBER(FIND("W",T249)),-1,IF(ISNUMBER(FIND("E",T249)),1,0))</f>
        <v/>
      </c>
      <c r="W249" s="50">
        <f>AND(MIN(IFERROR(FIND("N",T249),999),IFERROR(FIND("S",T249),999))&lt;999,MIN(IFERROR(FIND("E",T249),999),IFERROR(FIND("W",T249),999))&lt;999,MIN(IFERROR(FIND("E",T249),999),IFERROR(FIND("W",T249),999))&lt;MIN(IFERROR(FIND("N",T249),999),IFERROR(FIND("S",T249),999)))</f>
        <v/>
      </c>
      <c r="X249" s="50">
        <f>IF(T249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249,"°"," "),"º"," "),"˚"," "),"'"," "),CHAR(34)," "),"′"," "),"’"," "),"‘"," "),"″"," "),"”"," "),"“"," "),"("," "),")"," "),"["," "),"]"," "),"{"," "),"}"," "),";"," "),"|"," "),"/"," "),"\"," "),":"," "),"="," "),"*"," "),","," "),"N"," "),"S"," "),"E"," "),"W"," "),"_"," ")))</f>
        <v/>
      </c>
      <c r="Y249" s="50">
        <f>IF(X249="","",SUBSTITUTE(SUBSTITUTE(SUBSTITUTE(SUBSTITUTE(SUBSTITUTE(SUBSTITUTE(SUBSTITUTE(SUBSTITUTE(SUBSTITUTE(SUBSTITUTE(SUBSTITUTE(SUBSTITUTE(SUBSTITUTE(X249,"0",""),"1",""),"2",""),"3",""),"4",""),"5",""),"6",""),"7",""),"8",""),"9",""),".",""),"-","")," ",""))</f>
        <v/>
      </c>
      <c r="Z249" s="50">
        <f>IF(X249="",0,LEN(X249)-LEN(SUBSTITUTE(X249," ",""))+1)</f>
        <v/>
      </c>
      <c r="AA249" s="50">
        <f>IF(Z249&lt;1,"",IFERROR(VALUE(SUBSTITUTE(TRIM(MID(SUBSTITUTE(X249," ",REPT(" ",60)),1,60)),".",MID(1/2,2,1))),""))</f>
        <v/>
      </c>
      <c r="AB249" s="50">
        <f>IF(Z249&lt;2,"",IFERROR(VALUE(SUBSTITUTE(TRIM(MID(SUBSTITUTE(X249," ",REPT(" ",60)),61,60)),".",MID(1/2,2,1))),""))</f>
        <v/>
      </c>
      <c r="AC249" s="50">
        <f>IF(Z249&lt;3,"",IFERROR(VALUE(SUBSTITUTE(TRIM(MID(SUBSTITUTE(X249," ",REPT(" ",60)),121,60)),".",MID(1/2,2,1))),""))</f>
        <v/>
      </c>
      <c r="AD249" s="50">
        <f>IF(Z249&lt;4,"",IFERROR(VALUE(SUBSTITUTE(TRIM(MID(SUBSTITUTE(X249," ",REPT(" ",60)),181,60)),".",MID(1/2,2,1))),""))</f>
        <v/>
      </c>
      <c r="AE249" s="50">
        <f>IF(Z249&lt;5,"",IFERROR(VALUE(SUBSTITUTE(TRIM(MID(SUBSTITUTE(X249," ",REPT(" ",60)),241,60)),".",MID(1/2,2,1))),""))</f>
        <v/>
      </c>
      <c r="AF249" s="50">
        <f>IF(Z249&lt;6,"",IFERROR(VALUE(SUBSTITUTE(TRIM(MID(SUBSTITUTE(X249," ",REPT(" ",60)),301,60)),".",MID(1/2,2,1))),""))</f>
        <v/>
      </c>
      <c r="AG249" s="50">
        <f>IFERROR(IF(Z249=2,AA249,IF(Z249=4,IF(AA249&lt;0,-1,1)*(ABS(AA249)+AB249/60),IF(Z249=6,IF(AA249&lt;0,-1,1)*(ABS(AA249)+AB249/60+AC249/3600),""))),"")</f>
        <v/>
      </c>
      <c r="AH249" s="50">
        <f>IFERROR(IF(Z249=2,AB249,IF(Z249=4,IF(AC249&lt;0,-1,1)*(ABS(AC249)+AD249/60),IF(Z249=6,IF(AD249&lt;0,-1,1)*(ABS(AD249)+AE249/60+AF249/3600),""))),"")</f>
        <v/>
      </c>
      <c r="AI249" s="50">
        <f>IF(W249,AH249,AG249)</f>
        <v/>
      </c>
      <c r="AJ249" s="50">
        <f>IF(W249,AG249,AH249)</f>
        <v/>
      </c>
      <c r="AK249" s="50">
        <f>IFERROR(IF(U249=0,AI249,U249*ABS(AI249)),"")</f>
        <v/>
      </c>
      <c r="AL249" s="50">
        <f>IFERROR(IF(V249=0,AJ249,V249*ABS(AJ249)),"")</f>
        <v/>
      </c>
      <c r="AM249" s="50">
        <f>IFERROR(AND(U249=0,V249=0,ABS(AK249)&gt;90,ABS(AK249)&lt;=180,ABS(AL249)&lt;=90),FALSE)</f>
        <v/>
      </c>
      <c r="AN249" s="50">
        <f>IF(AM249,AL249,AK249)</f>
        <v/>
      </c>
      <c r="AO249" s="50">
        <f>IF(AM249,AK249,AL249)</f>
        <v/>
      </c>
      <c r="AP249" s="50">
        <f>IF(R249="","",IF(Y249&lt;&gt;"","Contains words or symbols that aren't part of a coordinate.",IF(NOT(OR(Z249=2,Z249=4,Z249=6)),"Couldn't find a latitude and a longitude ("&amp;Z249&amp;IF(Z249=1," number"," numbers")&amp;" found).",IF(COUNT(AA249:AF249)&lt;&gt;Z249,"Some of the numbers couldn't be read.",IF(OR(AND(Z249=4,OR(AB249&lt;0,AB249&gt;=60,AD249&lt;0,AD249&gt;=60)),AND(Z249=6,OR(AB249&lt;0,AB249&gt;=60,AC249&lt;0,AC249&gt;=60,AE249&lt;0,AE249&gt;=60,AF249&lt;0,AF249&gt;=60))),"Minutes and seconds must be between 0 and 60.",IF(OR(ABS(AN249)&gt;90,ABS(AO249)&gt;180),"Out of range: latitude must be between -90 and 90, and longitude between -180 and 180.",""))))))</f>
        <v/>
      </c>
    </row>
    <row r="250">
      <c r="B250" s="44" t="n"/>
      <c r="C250" s="44" t="n"/>
      <c r="D250" s="45">
        <f>IF(R250="","",IF(AP250&lt;&gt;"","NOT VALID GPS COORDINATES",IF(O250="NO CONNECTION","NO CONNECTION",IF(E250="","NOT FOUND",IF(OR(AM250,AND(AN250=0,AO250=0)),"CONVERTED – PLEASE CHECK","CONVERTED")))))</f>
        <v/>
      </c>
      <c r="E250" s="45">
        <f>IF(OR(O250="",O250="NO CONNECTION"),"",IFERROR(_xlfn.FILTERXML(O250,"//local/territory")&amp;" "&amp;_xlfn.FILTERXML(O250,"//local/mapcode"),IFERROR(_xlfn.FILTERXML(O250,"//international/mapcode"),"")))</f>
        <v/>
      </c>
      <c r="F250" s="46">
        <f>IF(E250="","",IFERROR(_xlfn.FILTERXML(O250,"//local/territory"),""))</f>
        <v/>
      </c>
      <c r="G250" s="46">
        <f>IF(E250="","",IFERROR(_xlfn.FILTERXML(O250,"//local/mapcode"),""))</f>
        <v/>
      </c>
      <c r="H250" s="46">
        <f>IF(E250="","",IFERROR(_xlfn.FILTERXML(O250,"//international/mapcode"),""))</f>
        <v/>
      </c>
      <c r="I250" s="46">
        <f>IF(E250="","",IFERROR(HYPERLINK("https://www.mymapcodes.com/go/?t="&amp;IF(G250&lt;&gt;"",F250,"AAA")&amp;"&amp;ma="&amp;LEFT(IF(G250&lt;&gt;"",G250,H250),FIND(".",IF(G250&lt;&gt;"",G250,H250))-1)&amp;"&amp;mb="&amp;MID(IF(G250&lt;&gt;"",G250,H250),FIND(".",IF(G250&lt;&gt;"",G250,H250))+1,99),"Open on MyMapcodes →"),""))</f>
        <v/>
      </c>
      <c r="J250" s="47">
        <f>IF(OR(R250="",AP250&lt;&gt;""),"",ROUND(AN250,6))</f>
        <v/>
      </c>
      <c r="K250" s="47">
        <f>IF(OR(R250="",AP250&lt;&gt;""),"",ROUND(AO250,6))</f>
        <v/>
      </c>
      <c r="L250" s="48">
        <f>IF(R250="","",IF(AP250&lt;&gt;"",AP250,IF(O250="NO CONNECTION","Excel couldn't reach the mapcode service. Click the REFRESH RESULTS box just above the table.",IF(E250="","The mapcode service didn't return a mapcode for this point.",IF(AM250,"Latitude and longitude seemed to be the wrong way round, so they've been swapped. Please check.",IF(AND(AN250=0,AO250=0),"0, 0 is in the sea off West Africa. Please check this is the location you meant.",IF(W250,"Longitude came first, so the order has been switched.",IF(Z250=6,"Converted from degrees, minutes and seconds.",IF(Z250=4,"Converted from degrees and decimal minutes.","")))))))))</f>
        <v/>
      </c>
      <c r="N250" s="49">
        <f>IF(J250="","",MapcodeAPI&amp;"codes/"&amp;SUBSTITUTE(J250&amp;"",MID(1/2,2,1),".")&amp;","&amp;SUBSTITUTE(K250&amp;"",MID(1/2,2,1),"."))&amp;LEFT($B$13,0)</f>
        <v/>
      </c>
      <c r="O250" s="49">
        <f>IF(N250="","",IFERROR(_xlfn.WEBSERVICE(N250),IF(MapcodeAPIBackup="","NO CONNECTION",IFERROR(_xlfn.WEBSERVICE(MapcodeAPIBackup&amp;MID(N250,LEN(MapcodeAPI)+1,999)),"NO CONNECTION"))))</f>
        <v/>
      </c>
      <c r="P250" t="inlineStr">
        <is>
          <t xml:space="preserve"> </t>
        </is>
      </c>
      <c r="R250" s="50">
        <f>IFERROR(IF(AND(TRIM(B250&amp;"")="",TRIM(C250&amp;"")=""),"",TRIM(IF(ISNUMBER(B250),SUBSTITUTE(B250&amp;"",MID(1/2,2,1),"."),B250&amp;"")&amp;IF(TRIM(C250&amp;"")="",""," | "&amp;IF(ISNUMBER(C250),SUBSTITUTE(C250&amp;"",MID(1/2,2,1),"."),C250&amp;"")))),"(error value)")</f>
        <v/>
      </c>
      <c r="S250" s="50">
        <f>IF(R250="","","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"&amp;IFERROR(IF(AND(LEN(R250)-LEN(SUBSTITUTE(R250,"/",""))=1,ISNUMBER(FIND(" ",TRIM(LEFT(R250,FIND("/",R250)-1))))),LEFT(R250,FIND("/",R250)-1),R250),R250)&amp;" ")," "," "),"﻿"," "),"​"," "),"⁠"," ")," "," ")," "," "),CHAR(9)," "),CHAR(10)," "),CHAR(13)," "),"−","-"),"–","-"),"—","-"),"LATITUDE"," "),"LONGITUDE"," "),"COORDINATES"," "),"COORDS"," "),"NORTH"," N "),"SOUTH"," S "),"EAST"," E "),"WEST"," W "),"DEGREES"," "),"DEG"," "),"GPS"," "),"LONG"," "),"LNG"," "),"LON"," "),"LAT"," ")," AND "," "),"&amp;"," ")&amp;" ")</f>
        <v/>
      </c>
      <c r="T250" s="50">
        <f>IF(S250="","",IF(LEN(S250)-LEN(SUBSTITUTE(S250,".",""))&gt;0,SUBSTITUTE(S250,","," "),IF(LEN(S250)-LEN(SUBSTITUTE(S250,",",""))=3,SUBSTITUTE(SUBSTITUTE(S250,",",";",2),",","."),IF(LEN(S250)-LEN(SUBSTITUTE(S250,",",""))=2,SUBSTITUTE(S250,",","."),SUBSTITUTE(S250,","," ")))))</f>
        <v/>
      </c>
      <c r="U250" s="50">
        <f>IF(ISNUMBER(FIND("S",T250)),-1,IF(ISNUMBER(FIND("N",T250)),1,0))</f>
        <v/>
      </c>
      <c r="V250" s="50">
        <f>IF(ISNUMBER(FIND("W",T250)),-1,IF(ISNUMBER(FIND("E",T250)),1,0))</f>
        <v/>
      </c>
      <c r="W250" s="50">
        <f>AND(MIN(IFERROR(FIND("N",T250),999),IFERROR(FIND("S",T250),999))&lt;999,MIN(IFERROR(FIND("E",T250),999),IFERROR(FIND("W",T250),999))&lt;999,MIN(IFERROR(FIND("E",T250),999),IFERROR(FIND("W",T250),999))&lt;MIN(IFERROR(FIND("N",T250),999),IFERROR(FIND("S",T250),999)))</f>
        <v/>
      </c>
      <c r="X250" s="50">
        <f>IF(T250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250,"°"," "),"º"," "),"˚"," "),"'"," "),CHAR(34)," "),"′"," "),"’"," "),"‘"," "),"″"," "),"”"," "),"“"," "),"("," "),")"," "),"["," "),"]"," "),"{"," "),"}"," "),";"," "),"|"," "),"/"," "),"\"," "),":"," "),"="," "),"*"," "),","," "),"N"," "),"S"," "),"E"," "),"W"," "),"_"," ")))</f>
        <v/>
      </c>
      <c r="Y250" s="50">
        <f>IF(X250="","",SUBSTITUTE(SUBSTITUTE(SUBSTITUTE(SUBSTITUTE(SUBSTITUTE(SUBSTITUTE(SUBSTITUTE(SUBSTITUTE(SUBSTITUTE(SUBSTITUTE(SUBSTITUTE(SUBSTITUTE(SUBSTITUTE(X250,"0",""),"1",""),"2",""),"3",""),"4",""),"5",""),"6",""),"7",""),"8",""),"9",""),".",""),"-","")," ",""))</f>
        <v/>
      </c>
      <c r="Z250" s="50">
        <f>IF(X250="",0,LEN(X250)-LEN(SUBSTITUTE(X250," ",""))+1)</f>
        <v/>
      </c>
      <c r="AA250" s="50">
        <f>IF(Z250&lt;1,"",IFERROR(VALUE(SUBSTITUTE(TRIM(MID(SUBSTITUTE(X250," ",REPT(" ",60)),1,60)),".",MID(1/2,2,1))),""))</f>
        <v/>
      </c>
      <c r="AB250" s="50">
        <f>IF(Z250&lt;2,"",IFERROR(VALUE(SUBSTITUTE(TRIM(MID(SUBSTITUTE(X250," ",REPT(" ",60)),61,60)),".",MID(1/2,2,1))),""))</f>
        <v/>
      </c>
      <c r="AC250" s="50">
        <f>IF(Z250&lt;3,"",IFERROR(VALUE(SUBSTITUTE(TRIM(MID(SUBSTITUTE(X250," ",REPT(" ",60)),121,60)),".",MID(1/2,2,1))),""))</f>
        <v/>
      </c>
      <c r="AD250" s="50">
        <f>IF(Z250&lt;4,"",IFERROR(VALUE(SUBSTITUTE(TRIM(MID(SUBSTITUTE(X250," ",REPT(" ",60)),181,60)),".",MID(1/2,2,1))),""))</f>
        <v/>
      </c>
      <c r="AE250" s="50">
        <f>IF(Z250&lt;5,"",IFERROR(VALUE(SUBSTITUTE(TRIM(MID(SUBSTITUTE(X250," ",REPT(" ",60)),241,60)),".",MID(1/2,2,1))),""))</f>
        <v/>
      </c>
      <c r="AF250" s="50">
        <f>IF(Z250&lt;6,"",IFERROR(VALUE(SUBSTITUTE(TRIM(MID(SUBSTITUTE(X250," ",REPT(" ",60)),301,60)),".",MID(1/2,2,1))),""))</f>
        <v/>
      </c>
      <c r="AG250" s="50">
        <f>IFERROR(IF(Z250=2,AA250,IF(Z250=4,IF(AA250&lt;0,-1,1)*(ABS(AA250)+AB250/60),IF(Z250=6,IF(AA250&lt;0,-1,1)*(ABS(AA250)+AB250/60+AC250/3600),""))),"")</f>
        <v/>
      </c>
      <c r="AH250" s="50">
        <f>IFERROR(IF(Z250=2,AB250,IF(Z250=4,IF(AC250&lt;0,-1,1)*(ABS(AC250)+AD250/60),IF(Z250=6,IF(AD250&lt;0,-1,1)*(ABS(AD250)+AE250/60+AF250/3600),""))),"")</f>
        <v/>
      </c>
      <c r="AI250" s="50">
        <f>IF(W250,AH250,AG250)</f>
        <v/>
      </c>
      <c r="AJ250" s="50">
        <f>IF(W250,AG250,AH250)</f>
        <v/>
      </c>
      <c r="AK250" s="50">
        <f>IFERROR(IF(U250=0,AI250,U250*ABS(AI250)),"")</f>
        <v/>
      </c>
      <c r="AL250" s="50">
        <f>IFERROR(IF(V250=0,AJ250,V250*ABS(AJ250)),"")</f>
        <v/>
      </c>
      <c r="AM250" s="50">
        <f>IFERROR(AND(U250=0,V250=0,ABS(AK250)&gt;90,ABS(AK250)&lt;=180,ABS(AL250)&lt;=90),FALSE)</f>
        <v/>
      </c>
      <c r="AN250" s="50">
        <f>IF(AM250,AL250,AK250)</f>
        <v/>
      </c>
      <c r="AO250" s="50">
        <f>IF(AM250,AK250,AL250)</f>
        <v/>
      </c>
      <c r="AP250" s="50">
        <f>IF(R250="","",IF(Y250&lt;&gt;"","Contains words or symbols that aren't part of a coordinate.",IF(NOT(OR(Z250=2,Z250=4,Z250=6)),"Couldn't find a latitude and a longitude ("&amp;Z250&amp;IF(Z250=1," number"," numbers")&amp;" found).",IF(COUNT(AA250:AF250)&lt;&gt;Z250,"Some of the numbers couldn't be read.",IF(OR(AND(Z250=4,OR(AB250&lt;0,AB250&gt;=60,AD250&lt;0,AD250&gt;=60)),AND(Z250=6,OR(AB250&lt;0,AB250&gt;=60,AC250&lt;0,AC250&gt;=60,AE250&lt;0,AE250&gt;=60,AF250&lt;0,AF250&gt;=60))),"Minutes and seconds must be between 0 and 60.",IF(OR(ABS(AN250)&gt;90,ABS(AO250)&gt;180),"Out of range: latitude must be between -90 and 90, and longitude between -180 and 180.",""))))))</f>
        <v/>
      </c>
    </row>
    <row r="251">
      <c r="B251" s="44" t="n"/>
      <c r="C251" s="44" t="n"/>
      <c r="D251" s="45">
        <f>IF(R251="","",IF(AP251&lt;&gt;"","NOT VALID GPS COORDINATES",IF(O251="NO CONNECTION","NO CONNECTION",IF(E251="","NOT FOUND",IF(OR(AM251,AND(AN251=0,AO251=0)),"CONVERTED – PLEASE CHECK","CONVERTED")))))</f>
        <v/>
      </c>
      <c r="E251" s="45">
        <f>IF(OR(O251="",O251="NO CONNECTION"),"",IFERROR(_xlfn.FILTERXML(O251,"//local/territory")&amp;" "&amp;_xlfn.FILTERXML(O251,"//local/mapcode"),IFERROR(_xlfn.FILTERXML(O251,"//international/mapcode"),"")))</f>
        <v/>
      </c>
      <c r="F251" s="46">
        <f>IF(E251="","",IFERROR(_xlfn.FILTERXML(O251,"//local/territory"),""))</f>
        <v/>
      </c>
      <c r="G251" s="46">
        <f>IF(E251="","",IFERROR(_xlfn.FILTERXML(O251,"//local/mapcode"),""))</f>
        <v/>
      </c>
      <c r="H251" s="46">
        <f>IF(E251="","",IFERROR(_xlfn.FILTERXML(O251,"//international/mapcode"),""))</f>
        <v/>
      </c>
      <c r="I251" s="46">
        <f>IF(E251="","",IFERROR(HYPERLINK("https://www.mymapcodes.com/go/?t="&amp;IF(G251&lt;&gt;"",F251,"AAA")&amp;"&amp;ma="&amp;LEFT(IF(G251&lt;&gt;"",G251,H251),FIND(".",IF(G251&lt;&gt;"",G251,H251))-1)&amp;"&amp;mb="&amp;MID(IF(G251&lt;&gt;"",G251,H251),FIND(".",IF(G251&lt;&gt;"",G251,H251))+1,99),"Open on MyMapcodes →"),""))</f>
        <v/>
      </c>
      <c r="J251" s="47">
        <f>IF(OR(R251="",AP251&lt;&gt;""),"",ROUND(AN251,6))</f>
        <v/>
      </c>
      <c r="K251" s="47">
        <f>IF(OR(R251="",AP251&lt;&gt;""),"",ROUND(AO251,6))</f>
        <v/>
      </c>
      <c r="L251" s="48">
        <f>IF(R251="","",IF(AP251&lt;&gt;"",AP251,IF(O251="NO CONNECTION","Excel couldn't reach the mapcode service. Click the REFRESH RESULTS box just above the table.",IF(E251="","The mapcode service didn't return a mapcode for this point.",IF(AM251,"Latitude and longitude seemed to be the wrong way round, so they've been swapped. Please check.",IF(AND(AN251=0,AO251=0),"0, 0 is in the sea off West Africa. Please check this is the location you meant.",IF(W251,"Longitude came first, so the order has been switched.",IF(Z251=6,"Converted from degrees, minutes and seconds.",IF(Z251=4,"Converted from degrees and decimal minutes.","")))))))))</f>
        <v/>
      </c>
      <c r="N251" s="49">
        <f>IF(J251="","",MapcodeAPI&amp;"codes/"&amp;SUBSTITUTE(J251&amp;"",MID(1/2,2,1),".")&amp;","&amp;SUBSTITUTE(K251&amp;"",MID(1/2,2,1),"."))&amp;LEFT($B$13,0)</f>
        <v/>
      </c>
      <c r="O251" s="49">
        <f>IF(N251="","",IFERROR(_xlfn.WEBSERVICE(N251),IF(MapcodeAPIBackup="","NO CONNECTION",IFERROR(_xlfn.WEBSERVICE(MapcodeAPIBackup&amp;MID(N251,LEN(MapcodeAPI)+1,999)),"NO CONNECTION"))))</f>
        <v/>
      </c>
      <c r="P251" t="inlineStr">
        <is>
          <t xml:space="preserve"> </t>
        </is>
      </c>
      <c r="R251" s="50">
        <f>IFERROR(IF(AND(TRIM(B251&amp;"")="",TRIM(C251&amp;"")=""),"",TRIM(IF(ISNUMBER(B251),SUBSTITUTE(B251&amp;"",MID(1/2,2,1),"."),B251&amp;"")&amp;IF(TRIM(C251&amp;"")="",""," | "&amp;IF(ISNUMBER(C251),SUBSTITUTE(C251&amp;"",MID(1/2,2,1),"."),C251&amp;"")))),"(error value)")</f>
        <v/>
      </c>
      <c r="S251" s="50">
        <f>IF(R251="","","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"&amp;IFERROR(IF(AND(LEN(R251)-LEN(SUBSTITUTE(R251,"/",""))=1,ISNUMBER(FIND(" ",TRIM(LEFT(R251,FIND("/",R251)-1))))),LEFT(R251,FIND("/",R251)-1),R251),R251)&amp;" ")," "," "),"﻿"," "),"​"," "),"⁠"," ")," "," ")," "," "),CHAR(9)," "),CHAR(10)," "),CHAR(13)," "),"−","-"),"–","-"),"—","-"),"LATITUDE"," "),"LONGITUDE"," "),"COORDINATES"," "),"COORDS"," "),"NORTH"," N "),"SOUTH"," S "),"EAST"," E "),"WEST"," W "),"DEGREES"," "),"DEG"," "),"GPS"," "),"LONG"," "),"LNG"," "),"LON"," "),"LAT"," ")," AND "," "),"&amp;"," ")&amp;" ")</f>
        <v/>
      </c>
      <c r="T251" s="50">
        <f>IF(S251="","",IF(LEN(S251)-LEN(SUBSTITUTE(S251,".",""))&gt;0,SUBSTITUTE(S251,","," "),IF(LEN(S251)-LEN(SUBSTITUTE(S251,",",""))=3,SUBSTITUTE(SUBSTITUTE(S251,",",";",2),",","."),IF(LEN(S251)-LEN(SUBSTITUTE(S251,",",""))=2,SUBSTITUTE(S251,",","."),SUBSTITUTE(S251,","," ")))))</f>
        <v/>
      </c>
      <c r="U251" s="50">
        <f>IF(ISNUMBER(FIND("S",T251)),-1,IF(ISNUMBER(FIND("N",T251)),1,0))</f>
        <v/>
      </c>
      <c r="V251" s="50">
        <f>IF(ISNUMBER(FIND("W",T251)),-1,IF(ISNUMBER(FIND("E",T251)),1,0))</f>
        <v/>
      </c>
      <c r="W251" s="50">
        <f>AND(MIN(IFERROR(FIND("N",T251),999),IFERROR(FIND("S",T251),999))&lt;999,MIN(IFERROR(FIND("E",T251),999),IFERROR(FIND("W",T251),999))&lt;999,MIN(IFERROR(FIND("E",T251),999),IFERROR(FIND("W",T251),999))&lt;MIN(IFERROR(FIND("N",T251),999),IFERROR(FIND("S",T251),999)))</f>
        <v/>
      </c>
      <c r="X251" s="50">
        <f>IF(T251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251,"°"," "),"º"," "),"˚"," "),"'"," "),CHAR(34)," "),"′"," "),"’"," "),"‘"," "),"″"," "),"”"," "),"“"," "),"("," "),")"," "),"["," "),"]"," "),"{"," "),"}"," "),";"," "),"|"," "),"/"," "),"\"," "),":"," "),"="," "),"*"," "),","," "),"N"," "),"S"," "),"E"," "),"W"," "),"_"," ")))</f>
        <v/>
      </c>
      <c r="Y251" s="50">
        <f>IF(X251="","",SUBSTITUTE(SUBSTITUTE(SUBSTITUTE(SUBSTITUTE(SUBSTITUTE(SUBSTITUTE(SUBSTITUTE(SUBSTITUTE(SUBSTITUTE(SUBSTITUTE(SUBSTITUTE(SUBSTITUTE(SUBSTITUTE(X251,"0",""),"1",""),"2",""),"3",""),"4",""),"5",""),"6",""),"7",""),"8",""),"9",""),".",""),"-","")," ",""))</f>
        <v/>
      </c>
      <c r="Z251" s="50">
        <f>IF(X251="",0,LEN(X251)-LEN(SUBSTITUTE(X251," ",""))+1)</f>
        <v/>
      </c>
      <c r="AA251" s="50">
        <f>IF(Z251&lt;1,"",IFERROR(VALUE(SUBSTITUTE(TRIM(MID(SUBSTITUTE(X251," ",REPT(" ",60)),1,60)),".",MID(1/2,2,1))),""))</f>
        <v/>
      </c>
      <c r="AB251" s="50">
        <f>IF(Z251&lt;2,"",IFERROR(VALUE(SUBSTITUTE(TRIM(MID(SUBSTITUTE(X251," ",REPT(" ",60)),61,60)),".",MID(1/2,2,1))),""))</f>
        <v/>
      </c>
      <c r="AC251" s="50">
        <f>IF(Z251&lt;3,"",IFERROR(VALUE(SUBSTITUTE(TRIM(MID(SUBSTITUTE(X251," ",REPT(" ",60)),121,60)),".",MID(1/2,2,1))),""))</f>
        <v/>
      </c>
      <c r="AD251" s="50">
        <f>IF(Z251&lt;4,"",IFERROR(VALUE(SUBSTITUTE(TRIM(MID(SUBSTITUTE(X251," ",REPT(" ",60)),181,60)),".",MID(1/2,2,1))),""))</f>
        <v/>
      </c>
      <c r="AE251" s="50">
        <f>IF(Z251&lt;5,"",IFERROR(VALUE(SUBSTITUTE(TRIM(MID(SUBSTITUTE(X251," ",REPT(" ",60)),241,60)),".",MID(1/2,2,1))),""))</f>
        <v/>
      </c>
      <c r="AF251" s="50">
        <f>IF(Z251&lt;6,"",IFERROR(VALUE(SUBSTITUTE(TRIM(MID(SUBSTITUTE(X251," ",REPT(" ",60)),301,60)),".",MID(1/2,2,1))),""))</f>
        <v/>
      </c>
      <c r="AG251" s="50">
        <f>IFERROR(IF(Z251=2,AA251,IF(Z251=4,IF(AA251&lt;0,-1,1)*(ABS(AA251)+AB251/60),IF(Z251=6,IF(AA251&lt;0,-1,1)*(ABS(AA251)+AB251/60+AC251/3600),""))),"")</f>
        <v/>
      </c>
      <c r="AH251" s="50">
        <f>IFERROR(IF(Z251=2,AB251,IF(Z251=4,IF(AC251&lt;0,-1,1)*(ABS(AC251)+AD251/60),IF(Z251=6,IF(AD251&lt;0,-1,1)*(ABS(AD251)+AE251/60+AF251/3600),""))),"")</f>
        <v/>
      </c>
      <c r="AI251" s="50">
        <f>IF(W251,AH251,AG251)</f>
        <v/>
      </c>
      <c r="AJ251" s="50">
        <f>IF(W251,AG251,AH251)</f>
        <v/>
      </c>
      <c r="AK251" s="50">
        <f>IFERROR(IF(U251=0,AI251,U251*ABS(AI251)),"")</f>
        <v/>
      </c>
      <c r="AL251" s="50">
        <f>IFERROR(IF(V251=0,AJ251,V251*ABS(AJ251)),"")</f>
        <v/>
      </c>
      <c r="AM251" s="50">
        <f>IFERROR(AND(U251=0,V251=0,ABS(AK251)&gt;90,ABS(AK251)&lt;=180,ABS(AL251)&lt;=90),FALSE)</f>
        <v/>
      </c>
      <c r="AN251" s="50">
        <f>IF(AM251,AL251,AK251)</f>
        <v/>
      </c>
      <c r="AO251" s="50">
        <f>IF(AM251,AK251,AL251)</f>
        <v/>
      </c>
      <c r="AP251" s="50">
        <f>IF(R251="","",IF(Y251&lt;&gt;"","Contains words or symbols that aren't part of a coordinate.",IF(NOT(OR(Z251=2,Z251=4,Z251=6)),"Couldn't find a latitude and a longitude ("&amp;Z251&amp;IF(Z251=1," number"," numbers")&amp;" found).",IF(COUNT(AA251:AF251)&lt;&gt;Z251,"Some of the numbers couldn't be read.",IF(OR(AND(Z251=4,OR(AB251&lt;0,AB251&gt;=60,AD251&lt;0,AD251&gt;=60)),AND(Z251=6,OR(AB251&lt;0,AB251&gt;=60,AC251&lt;0,AC251&gt;=60,AE251&lt;0,AE251&gt;=60,AF251&lt;0,AF251&gt;=60))),"Minutes and seconds must be between 0 and 60.",IF(OR(ABS(AN251)&gt;90,ABS(AO251)&gt;180),"Out of range: latitude must be between -90 and 90, and longitude between -180 and 180.",""))))))</f>
        <v/>
      </c>
    </row>
    <row r="252">
      <c r="B252" s="44" t="n"/>
      <c r="C252" s="44" t="n"/>
      <c r="D252" s="45">
        <f>IF(R252="","",IF(AP252&lt;&gt;"","NOT VALID GPS COORDINATES",IF(O252="NO CONNECTION","NO CONNECTION",IF(E252="","NOT FOUND",IF(OR(AM252,AND(AN252=0,AO252=0)),"CONVERTED – PLEASE CHECK","CONVERTED")))))</f>
        <v/>
      </c>
      <c r="E252" s="45">
        <f>IF(OR(O252="",O252="NO CONNECTION"),"",IFERROR(_xlfn.FILTERXML(O252,"//local/territory")&amp;" "&amp;_xlfn.FILTERXML(O252,"//local/mapcode"),IFERROR(_xlfn.FILTERXML(O252,"//international/mapcode"),"")))</f>
        <v/>
      </c>
      <c r="F252" s="46">
        <f>IF(E252="","",IFERROR(_xlfn.FILTERXML(O252,"//local/territory"),""))</f>
        <v/>
      </c>
      <c r="G252" s="46">
        <f>IF(E252="","",IFERROR(_xlfn.FILTERXML(O252,"//local/mapcode"),""))</f>
        <v/>
      </c>
      <c r="H252" s="46">
        <f>IF(E252="","",IFERROR(_xlfn.FILTERXML(O252,"//international/mapcode"),""))</f>
        <v/>
      </c>
      <c r="I252" s="46">
        <f>IF(E252="","",IFERROR(HYPERLINK("https://www.mymapcodes.com/go/?t="&amp;IF(G252&lt;&gt;"",F252,"AAA")&amp;"&amp;ma="&amp;LEFT(IF(G252&lt;&gt;"",G252,H252),FIND(".",IF(G252&lt;&gt;"",G252,H252))-1)&amp;"&amp;mb="&amp;MID(IF(G252&lt;&gt;"",G252,H252),FIND(".",IF(G252&lt;&gt;"",G252,H252))+1,99),"Open on MyMapcodes →"),""))</f>
        <v/>
      </c>
      <c r="J252" s="47">
        <f>IF(OR(R252="",AP252&lt;&gt;""),"",ROUND(AN252,6))</f>
        <v/>
      </c>
      <c r="K252" s="47">
        <f>IF(OR(R252="",AP252&lt;&gt;""),"",ROUND(AO252,6))</f>
        <v/>
      </c>
      <c r="L252" s="48">
        <f>IF(R252="","",IF(AP252&lt;&gt;"",AP252,IF(O252="NO CONNECTION","Excel couldn't reach the mapcode service. Click the REFRESH RESULTS box just above the table.",IF(E252="","The mapcode service didn't return a mapcode for this point.",IF(AM252,"Latitude and longitude seemed to be the wrong way round, so they've been swapped. Please check.",IF(AND(AN252=0,AO252=0),"0, 0 is in the sea off West Africa. Please check this is the location you meant.",IF(W252,"Longitude came first, so the order has been switched.",IF(Z252=6,"Converted from degrees, minutes and seconds.",IF(Z252=4,"Converted from degrees and decimal minutes.","")))))))))</f>
        <v/>
      </c>
      <c r="N252" s="49">
        <f>IF(J252="","",MapcodeAPI&amp;"codes/"&amp;SUBSTITUTE(J252&amp;"",MID(1/2,2,1),".")&amp;","&amp;SUBSTITUTE(K252&amp;"",MID(1/2,2,1),"."))&amp;LEFT($B$13,0)</f>
        <v/>
      </c>
      <c r="O252" s="49">
        <f>IF(N252="","",IFERROR(_xlfn.WEBSERVICE(N252),IF(MapcodeAPIBackup="","NO CONNECTION",IFERROR(_xlfn.WEBSERVICE(MapcodeAPIBackup&amp;MID(N252,LEN(MapcodeAPI)+1,999)),"NO CONNECTION"))))</f>
        <v/>
      </c>
      <c r="P252" t="inlineStr">
        <is>
          <t xml:space="preserve"> </t>
        </is>
      </c>
      <c r="R252" s="50">
        <f>IFERROR(IF(AND(TRIM(B252&amp;"")="",TRIM(C252&amp;"")=""),"",TRIM(IF(ISNUMBER(B252),SUBSTITUTE(B252&amp;"",MID(1/2,2,1),"."),B252&amp;"")&amp;IF(TRIM(C252&amp;"")="",""," | "&amp;IF(ISNUMBER(C252),SUBSTITUTE(C252&amp;"",MID(1/2,2,1),"."),C252&amp;"")))),"(error value)")</f>
        <v/>
      </c>
      <c r="S252" s="50">
        <f>IF(R252="","","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"&amp;IFERROR(IF(AND(LEN(R252)-LEN(SUBSTITUTE(R252,"/",""))=1,ISNUMBER(FIND(" ",TRIM(LEFT(R252,FIND("/",R252)-1))))),LEFT(R252,FIND("/",R252)-1),R252),R252)&amp;" ")," "," "),"﻿"," "),"​"," "),"⁠"," ")," "," ")," "," "),CHAR(9)," "),CHAR(10)," "),CHAR(13)," "),"−","-"),"–","-"),"—","-"),"LATITUDE"," "),"LONGITUDE"," "),"COORDINATES"," "),"COORDS"," "),"NORTH"," N "),"SOUTH"," S "),"EAST"," E "),"WEST"," W "),"DEGREES"," "),"DEG"," "),"GPS"," "),"LONG"," "),"LNG"," "),"LON"," "),"LAT"," ")," AND "," "),"&amp;"," ")&amp;" ")</f>
        <v/>
      </c>
      <c r="T252" s="50">
        <f>IF(S252="","",IF(LEN(S252)-LEN(SUBSTITUTE(S252,".",""))&gt;0,SUBSTITUTE(S252,","," "),IF(LEN(S252)-LEN(SUBSTITUTE(S252,",",""))=3,SUBSTITUTE(SUBSTITUTE(S252,",",";",2),",","."),IF(LEN(S252)-LEN(SUBSTITUTE(S252,",",""))=2,SUBSTITUTE(S252,",","."),SUBSTITUTE(S252,","," ")))))</f>
        <v/>
      </c>
      <c r="U252" s="50">
        <f>IF(ISNUMBER(FIND("S",T252)),-1,IF(ISNUMBER(FIND("N",T252)),1,0))</f>
        <v/>
      </c>
      <c r="V252" s="50">
        <f>IF(ISNUMBER(FIND("W",T252)),-1,IF(ISNUMBER(FIND("E",T252)),1,0))</f>
        <v/>
      </c>
      <c r="W252" s="50">
        <f>AND(MIN(IFERROR(FIND("N",T252),999),IFERROR(FIND("S",T252),999))&lt;999,MIN(IFERROR(FIND("E",T252),999),IFERROR(FIND("W",T252),999))&lt;999,MIN(IFERROR(FIND("E",T252),999),IFERROR(FIND("W",T252),999))&lt;MIN(IFERROR(FIND("N",T252),999),IFERROR(FIND("S",T252),999)))</f>
        <v/>
      </c>
      <c r="X252" s="50">
        <f>IF(T252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252,"°"," "),"º"," "),"˚"," "),"'"," "),CHAR(34)," "),"′"," "),"’"," "),"‘"," "),"″"," "),"”"," "),"“"," "),"("," "),")"," "),"["," "),"]"," "),"{"," "),"}"," "),";"," "),"|"," "),"/"," "),"\"," "),":"," "),"="," "),"*"," "),","," "),"N"," "),"S"," "),"E"," "),"W"," "),"_"," ")))</f>
        <v/>
      </c>
      <c r="Y252" s="50">
        <f>IF(X252="","",SUBSTITUTE(SUBSTITUTE(SUBSTITUTE(SUBSTITUTE(SUBSTITUTE(SUBSTITUTE(SUBSTITUTE(SUBSTITUTE(SUBSTITUTE(SUBSTITUTE(SUBSTITUTE(SUBSTITUTE(SUBSTITUTE(X252,"0",""),"1",""),"2",""),"3",""),"4",""),"5",""),"6",""),"7",""),"8",""),"9",""),".",""),"-","")," ",""))</f>
        <v/>
      </c>
      <c r="Z252" s="50">
        <f>IF(X252="",0,LEN(X252)-LEN(SUBSTITUTE(X252," ",""))+1)</f>
        <v/>
      </c>
      <c r="AA252" s="50">
        <f>IF(Z252&lt;1,"",IFERROR(VALUE(SUBSTITUTE(TRIM(MID(SUBSTITUTE(X252," ",REPT(" ",60)),1,60)),".",MID(1/2,2,1))),""))</f>
        <v/>
      </c>
      <c r="AB252" s="50">
        <f>IF(Z252&lt;2,"",IFERROR(VALUE(SUBSTITUTE(TRIM(MID(SUBSTITUTE(X252," ",REPT(" ",60)),61,60)),".",MID(1/2,2,1))),""))</f>
        <v/>
      </c>
      <c r="AC252" s="50">
        <f>IF(Z252&lt;3,"",IFERROR(VALUE(SUBSTITUTE(TRIM(MID(SUBSTITUTE(X252," ",REPT(" ",60)),121,60)),".",MID(1/2,2,1))),""))</f>
        <v/>
      </c>
      <c r="AD252" s="50">
        <f>IF(Z252&lt;4,"",IFERROR(VALUE(SUBSTITUTE(TRIM(MID(SUBSTITUTE(X252," ",REPT(" ",60)),181,60)),".",MID(1/2,2,1))),""))</f>
        <v/>
      </c>
      <c r="AE252" s="50">
        <f>IF(Z252&lt;5,"",IFERROR(VALUE(SUBSTITUTE(TRIM(MID(SUBSTITUTE(X252," ",REPT(" ",60)),241,60)),".",MID(1/2,2,1))),""))</f>
        <v/>
      </c>
      <c r="AF252" s="50">
        <f>IF(Z252&lt;6,"",IFERROR(VALUE(SUBSTITUTE(TRIM(MID(SUBSTITUTE(X252," ",REPT(" ",60)),301,60)),".",MID(1/2,2,1))),""))</f>
        <v/>
      </c>
      <c r="AG252" s="50">
        <f>IFERROR(IF(Z252=2,AA252,IF(Z252=4,IF(AA252&lt;0,-1,1)*(ABS(AA252)+AB252/60),IF(Z252=6,IF(AA252&lt;0,-1,1)*(ABS(AA252)+AB252/60+AC252/3600),""))),"")</f>
        <v/>
      </c>
      <c r="AH252" s="50">
        <f>IFERROR(IF(Z252=2,AB252,IF(Z252=4,IF(AC252&lt;0,-1,1)*(ABS(AC252)+AD252/60),IF(Z252=6,IF(AD252&lt;0,-1,1)*(ABS(AD252)+AE252/60+AF252/3600),""))),"")</f>
        <v/>
      </c>
      <c r="AI252" s="50">
        <f>IF(W252,AH252,AG252)</f>
        <v/>
      </c>
      <c r="AJ252" s="50">
        <f>IF(W252,AG252,AH252)</f>
        <v/>
      </c>
      <c r="AK252" s="50">
        <f>IFERROR(IF(U252=0,AI252,U252*ABS(AI252)),"")</f>
        <v/>
      </c>
      <c r="AL252" s="50">
        <f>IFERROR(IF(V252=0,AJ252,V252*ABS(AJ252)),"")</f>
        <v/>
      </c>
      <c r="AM252" s="50">
        <f>IFERROR(AND(U252=0,V252=0,ABS(AK252)&gt;90,ABS(AK252)&lt;=180,ABS(AL252)&lt;=90),FALSE)</f>
        <v/>
      </c>
      <c r="AN252" s="50">
        <f>IF(AM252,AL252,AK252)</f>
        <v/>
      </c>
      <c r="AO252" s="50">
        <f>IF(AM252,AK252,AL252)</f>
        <v/>
      </c>
      <c r="AP252" s="50">
        <f>IF(R252="","",IF(Y252&lt;&gt;"","Contains words or symbols that aren't part of a coordinate.",IF(NOT(OR(Z252=2,Z252=4,Z252=6)),"Couldn't find a latitude and a longitude ("&amp;Z252&amp;IF(Z252=1," number"," numbers")&amp;" found).",IF(COUNT(AA252:AF252)&lt;&gt;Z252,"Some of the numbers couldn't be read.",IF(OR(AND(Z252=4,OR(AB252&lt;0,AB252&gt;=60,AD252&lt;0,AD252&gt;=60)),AND(Z252=6,OR(AB252&lt;0,AB252&gt;=60,AC252&lt;0,AC252&gt;=60,AE252&lt;0,AE252&gt;=60,AF252&lt;0,AF252&gt;=60))),"Minutes and seconds must be between 0 and 60.",IF(OR(ABS(AN252)&gt;90,ABS(AO252)&gt;180),"Out of range: latitude must be between -90 and 90, and longitude between -180 and 180.",""))))))</f>
        <v/>
      </c>
    </row>
    <row r="253">
      <c r="B253" s="44" t="n"/>
      <c r="C253" s="44" t="n"/>
      <c r="D253" s="45">
        <f>IF(R253="","",IF(AP253&lt;&gt;"","NOT VALID GPS COORDINATES",IF(O253="NO CONNECTION","NO CONNECTION",IF(E253="","NOT FOUND",IF(OR(AM253,AND(AN253=0,AO253=0)),"CONVERTED – PLEASE CHECK","CONVERTED")))))</f>
        <v/>
      </c>
      <c r="E253" s="45">
        <f>IF(OR(O253="",O253="NO CONNECTION"),"",IFERROR(_xlfn.FILTERXML(O253,"//local/territory")&amp;" "&amp;_xlfn.FILTERXML(O253,"//local/mapcode"),IFERROR(_xlfn.FILTERXML(O253,"//international/mapcode"),"")))</f>
        <v/>
      </c>
      <c r="F253" s="46">
        <f>IF(E253="","",IFERROR(_xlfn.FILTERXML(O253,"//local/territory"),""))</f>
        <v/>
      </c>
      <c r="G253" s="46">
        <f>IF(E253="","",IFERROR(_xlfn.FILTERXML(O253,"//local/mapcode"),""))</f>
        <v/>
      </c>
      <c r="H253" s="46">
        <f>IF(E253="","",IFERROR(_xlfn.FILTERXML(O253,"//international/mapcode"),""))</f>
        <v/>
      </c>
      <c r="I253" s="46">
        <f>IF(E253="","",IFERROR(HYPERLINK("https://www.mymapcodes.com/go/?t="&amp;IF(G253&lt;&gt;"",F253,"AAA")&amp;"&amp;ma="&amp;LEFT(IF(G253&lt;&gt;"",G253,H253),FIND(".",IF(G253&lt;&gt;"",G253,H253))-1)&amp;"&amp;mb="&amp;MID(IF(G253&lt;&gt;"",G253,H253),FIND(".",IF(G253&lt;&gt;"",G253,H253))+1,99),"Open on MyMapcodes →"),""))</f>
        <v/>
      </c>
      <c r="J253" s="47">
        <f>IF(OR(R253="",AP253&lt;&gt;""),"",ROUND(AN253,6))</f>
        <v/>
      </c>
      <c r="K253" s="47">
        <f>IF(OR(R253="",AP253&lt;&gt;""),"",ROUND(AO253,6))</f>
        <v/>
      </c>
      <c r="L253" s="48">
        <f>IF(R253="","",IF(AP253&lt;&gt;"",AP253,IF(O253="NO CONNECTION","Excel couldn't reach the mapcode service. Click the REFRESH RESULTS box just above the table.",IF(E253="","The mapcode service didn't return a mapcode for this point.",IF(AM253,"Latitude and longitude seemed to be the wrong way round, so they've been swapped. Please check.",IF(AND(AN253=0,AO253=0),"0, 0 is in the sea off West Africa. Please check this is the location you meant.",IF(W253,"Longitude came first, so the order has been switched.",IF(Z253=6,"Converted from degrees, minutes and seconds.",IF(Z253=4,"Converted from degrees and decimal minutes.","")))))))))</f>
        <v/>
      </c>
      <c r="N253" s="49">
        <f>IF(J253="","",MapcodeAPI&amp;"codes/"&amp;SUBSTITUTE(J253&amp;"",MID(1/2,2,1),".")&amp;","&amp;SUBSTITUTE(K253&amp;"",MID(1/2,2,1),"."))&amp;LEFT($B$13,0)</f>
        <v/>
      </c>
      <c r="O253" s="49">
        <f>IF(N253="","",IFERROR(_xlfn.WEBSERVICE(N253),IF(MapcodeAPIBackup="","NO CONNECTION",IFERROR(_xlfn.WEBSERVICE(MapcodeAPIBackup&amp;MID(N253,LEN(MapcodeAPI)+1,999)),"NO CONNECTION"))))</f>
        <v/>
      </c>
      <c r="P253" t="inlineStr">
        <is>
          <t xml:space="preserve"> </t>
        </is>
      </c>
      <c r="R253" s="50">
        <f>IFERROR(IF(AND(TRIM(B253&amp;"")="",TRIM(C253&amp;"")=""),"",TRIM(IF(ISNUMBER(B253),SUBSTITUTE(B253&amp;"",MID(1/2,2,1),"."),B253&amp;"")&amp;IF(TRIM(C253&amp;"")="",""," | "&amp;IF(ISNUMBER(C253),SUBSTITUTE(C253&amp;"",MID(1/2,2,1),"."),C253&amp;"")))),"(error value)")</f>
        <v/>
      </c>
      <c r="S253" s="50">
        <f>IF(R253="","","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"&amp;IFERROR(IF(AND(LEN(R253)-LEN(SUBSTITUTE(R253,"/",""))=1,ISNUMBER(FIND(" ",TRIM(LEFT(R253,FIND("/",R253)-1))))),LEFT(R253,FIND("/",R253)-1),R253),R253)&amp;" ")," "," "),"﻿"," "),"​"," "),"⁠"," ")," "," ")," "," "),CHAR(9)," "),CHAR(10)," "),CHAR(13)," "),"−","-"),"–","-"),"—","-"),"LATITUDE"," "),"LONGITUDE"," "),"COORDINATES"," "),"COORDS"," "),"NORTH"," N "),"SOUTH"," S "),"EAST"," E "),"WEST"," W "),"DEGREES"," "),"DEG"," "),"GPS"," "),"LONG"," "),"LNG"," "),"LON"," "),"LAT"," ")," AND "," "),"&amp;"," ")&amp;" ")</f>
        <v/>
      </c>
      <c r="T253" s="50">
        <f>IF(S253="","",IF(LEN(S253)-LEN(SUBSTITUTE(S253,".",""))&gt;0,SUBSTITUTE(S253,","," "),IF(LEN(S253)-LEN(SUBSTITUTE(S253,",",""))=3,SUBSTITUTE(SUBSTITUTE(S253,",",";",2),",","."),IF(LEN(S253)-LEN(SUBSTITUTE(S253,",",""))=2,SUBSTITUTE(S253,",","."),SUBSTITUTE(S253,","," ")))))</f>
        <v/>
      </c>
      <c r="U253" s="50">
        <f>IF(ISNUMBER(FIND("S",T253)),-1,IF(ISNUMBER(FIND("N",T253)),1,0))</f>
        <v/>
      </c>
      <c r="V253" s="50">
        <f>IF(ISNUMBER(FIND("W",T253)),-1,IF(ISNUMBER(FIND("E",T253)),1,0))</f>
        <v/>
      </c>
      <c r="W253" s="50">
        <f>AND(MIN(IFERROR(FIND("N",T253),999),IFERROR(FIND("S",T253),999))&lt;999,MIN(IFERROR(FIND("E",T253),999),IFERROR(FIND("W",T253),999))&lt;999,MIN(IFERROR(FIND("E",T253),999),IFERROR(FIND("W",T253),999))&lt;MIN(IFERROR(FIND("N",T253),999),IFERROR(FIND("S",T253),999)))</f>
        <v/>
      </c>
      <c r="X253" s="50">
        <f>IF(T253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253,"°"," "),"º"," "),"˚"," "),"'"," "),CHAR(34)," "),"′"," "),"’"," "),"‘"," "),"″"," "),"”"," "),"“"," "),"("," "),")"," "),"["," "),"]"," "),"{"," "),"}"," "),";"," "),"|"," "),"/"," "),"\"," "),":"," "),"="," "),"*"," "),","," "),"N"," "),"S"," "),"E"," "),"W"," "),"_"," ")))</f>
        <v/>
      </c>
      <c r="Y253" s="50">
        <f>IF(X253="","",SUBSTITUTE(SUBSTITUTE(SUBSTITUTE(SUBSTITUTE(SUBSTITUTE(SUBSTITUTE(SUBSTITUTE(SUBSTITUTE(SUBSTITUTE(SUBSTITUTE(SUBSTITUTE(SUBSTITUTE(SUBSTITUTE(X253,"0",""),"1",""),"2",""),"3",""),"4",""),"5",""),"6",""),"7",""),"8",""),"9",""),".",""),"-","")," ",""))</f>
        <v/>
      </c>
      <c r="Z253" s="50">
        <f>IF(X253="",0,LEN(X253)-LEN(SUBSTITUTE(X253," ",""))+1)</f>
        <v/>
      </c>
      <c r="AA253" s="50">
        <f>IF(Z253&lt;1,"",IFERROR(VALUE(SUBSTITUTE(TRIM(MID(SUBSTITUTE(X253," ",REPT(" ",60)),1,60)),".",MID(1/2,2,1))),""))</f>
        <v/>
      </c>
      <c r="AB253" s="50">
        <f>IF(Z253&lt;2,"",IFERROR(VALUE(SUBSTITUTE(TRIM(MID(SUBSTITUTE(X253," ",REPT(" ",60)),61,60)),".",MID(1/2,2,1))),""))</f>
        <v/>
      </c>
      <c r="AC253" s="50">
        <f>IF(Z253&lt;3,"",IFERROR(VALUE(SUBSTITUTE(TRIM(MID(SUBSTITUTE(X253," ",REPT(" ",60)),121,60)),".",MID(1/2,2,1))),""))</f>
        <v/>
      </c>
      <c r="AD253" s="50">
        <f>IF(Z253&lt;4,"",IFERROR(VALUE(SUBSTITUTE(TRIM(MID(SUBSTITUTE(X253," ",REPT(" ",60)),181,60)),".",MID(1/2,2,1))),""))</f>
        <v/>
      </c>
      <c r="AE253" s="50">
        <f>IF(Z253&lt;5,"",IFERROR(VALUE(SUBSTITUTE(TRIM(MID(SUBSTITUTE(X253," ",REPT(" ",60)),241,60)),".",MID(1/2,2,1))),""))</f>
        <v/>
      </c>
      <c r="AF253" s="50">
        <f>IF(Z253&lt;6,"",IFERROR(VALUE(SUBSTITUTE(TRIM(MID(SUBSTITUTE(X253," ",REPT(" ",60)),301,60)),".",MID(1/2,2,1))),""))</f>
        <v/>
      </c>
      <c r="AG253" s="50">
        <f>IFERROR(IF(Z253=2,AA253,IF(Z253=4,IF(AA253&lt;0,-1,1)*(ABS(AA253)+AB253/60),IF(Z253=6,IF(AA253&lt;0,-1,1)*(ABS(AA253)+AB253/60+AC253/3600),""))),"")</f>
        <v/>
      </c>
      <c r="AH253" s="50">
        <f>IFERROR(IF(Z253=2,AB253,IF(Z253=4,IF(AC253&lt;0,-1,1)*(ABS(AC253)+AD253/60),IF(Z253=6,IF(AD253&lt;0,-1,1)*(ABS(AD253)+AE253/60+AF253/3600),""))),"")</f>
        <v/>
      </c>
      <c r="AI253" s="50">
        <f>IF(W253,AH253,AG253)</f>
        <v/>
      </c>
      <c r="AJ253" s="50">
        <f>IF(W253,AG253,AH253)</f>
        <v/>
      </c>
      <c r="AK253" s="50">
        <f>IFERROR(IF(U253=0,AI253,U253*ABS(AI253)),"")</f>
        <v/>
      </c>
      <c r="AL253" s="50">
        <f>IFERROR(IF(V253=0,AJ253,V253*ABS(AJ253)),"")</f>
        <v/>
      </c>
      <c r="AM253" s="50">
        <f>IFERROR(AND(U253=0,V253=0,ABS(AK253)&gt;90,ABS(AK253)&lt;=180,ABS(AL253)&lt;=90),FALSE)</f>
        <v/>
      </c>
      <c r="AN253" s="50">
        <f>IF(AM253,AL253,AK253)</f>
        <v/>
      </c>
      <c r="AO253" s="50">
        <f>IF(AM253,AK253,AL253)</f>
        <v/>
      </c>
      <c r="AP253" s="50">
        <f>IF(R253="","",IF(Y253&lt;&gt;"","Contains words or symbols that aren't part of a coordinate.",IF(NOT(OR(Z253=2,Z253=4,Z253=6)),"Couldn't find a latitude and a longitude ("&amp;Z253&amp;IF(Z253=1," number"," numbers")&amp;" found).",IF(COUNT(AA253:AF253)&lt;&gt;Z253,"Some of the numbers couldn't be read.",IF(OR(AND(Z253=4,OR(AB253&lt;0,AB253&gt;=60,AD253&lt;0,AD253&gt;=60)),AND(Z253=6,OR(AB253&lt;0,AB253&gt;=60,AC253&lt;0,AC253&gt;=60,AE253&lt;0,AE253&gt;=60,AF253&lt;0,AF253&gt;=60))),"Minutes and seconds must be between 0 and 60.",IF(OR(ABS(AN253)&gt;90,ABS(AO253)&gt;180),"Out of range: latitude must be between -90 and 90, and longitude between -180 and 180.",""))))))</f>
        <v/>
      </c>
    </row>
    <row r="254">
      <c r="B254" s="44" t="n"/>
      <c r="C254" s="44" t="n"/>
      <c r="D254" s="45">
        <f>IF(R254="","",IF(AP254&lt;&gt;"","NOT VALID GPS COORDINATES",IF(O254="NO CONNECTION","NO CONNECTION",IF(E254="","NOT FOUND",IF(OR(AM254,AND(AN254=0,AO254=0)),"CONVERTED – PLEASE CHECK","CONVERTED")))))</f>
        <v/>
      </c>
      <c r="E254" s="45">
        <f>IF(OR(O254="",O254="NO CONNECTION"),"",IFERROR(_xlfn.FILTERXML(O254,"//local/territory")&amp;" "&amp;_xlfn.FILTERXML(O254,"//local/mapcode"),IFERROR(_xlfn.FILTERXML(O254,"//international/mapcode"),"")))</f>
        <v/>
      </c>
      <c r="F254" s="46">
        <f>IF(E254="","",IFERROR(_xlfn.FILTERXML(O254,"//local/territory"),""))</f>
        <v/>
      </c>
      <c r="G254" s="46">
        <f>IF(E254="","",IFERROR(_xlfn.FILTERXML(O254,"//local/mapcode"),""))</f>
        <v/>
      </c>
      <c r="H254" s="46">
        <f>IF(E254="","",IFERROR(_xlfn.FILTERXML(O254,"//international/mapcode"),""))</f>
        <v/>
      </c>
      <c r="I254" s="46">
        <f>IF(E254="","",IFERROR(HYPERLINK("https://www.mymapcodes.com/go/?t="&amp;IF(G254&lt;&gt;"",F254,"AAA")&amp;"&amp;ma="&amp;LEFT(IF(G254&lt;&gt;"",G254,H254),FIND(".",IF(G254&lt;&gt;"",G254,H254))-1)&amp;"&amp;mb="&amp;MID(IF(G254&lt;&gt;"",G254,H254),FIND(".",IF(G254&lt;&gt;"",G254,H254))+1,99),"Open on MyMapcodes →"),""))</f>
        <v/>
      </c>
      <c r="J254" s="47">
        <f>IF(OR(R254="",AP254&lt;&gt;""),"",ROUND(AN254,6))</f>
        <v/>
      </c>
      <c r="K254" s="47">
        <f>IF(OR(R254="",AP254&lt;&gt;""),"",ROUND(AO254,6))</f>
        <v/>
      </c>
      <c r="L254" s="48">
        <f>IF(R254="","",IF(AP254&lt;&gt;"",AP254,IF(O254="NO CONNECTION","Excel couldn't reach the mapcode service. Click the REFRESH RESULTS box just above the table.",IF(E254="","The mapcode service didn't return a mapcode for this point.",IF(AM254,"Latitude and longitude seemed to be the wrong way round, so they've been swapped. Please check.",IF(AND(AN254=0,AO254=0),"0, 0 is in the sea off West Africa. Please check this is the location you meant.",IF(W254,"Longitude came first, so the order has been switched.",IF(Z254=6,"Converted from degrees, minutes and seconds.",IF(Z254=4,"Converted from degrees and decimal minutes.","")))))))))</f>
        <v/>
      </c>
      <c r="N254" s="49">
        <f>IF(J254="","",MapcodeAPI&amp;"codes/"&amp;SUBSTITUTE(J254&amp;"",MID(1/2,2,1),".")&amp;","&amp;SUBSTITUTE(K254&amp;"",MID(1/2,2,1),"."))&amp;LEFT($B$13,0)</f>
        <v/>
      </c>
      <c r="O254" s="49">
        <f>IF(N254="","",IFERROR(_xlfn.WEBSERVICE(N254),IF(MapcodeAPIBackup="","NO CONNECTION",IFERROR(_xlfn.WEBSERVICE(MapcodeAPIBackup&amp;MID(N254,LEN(MapcodeAPI)+1,999)),"NO CONNECTION"))))</f>
        <v/>
      </c>
      <c r="P254" t="inlineStr">
        <is>
          <t xml:space="preserve"> </t>
        </is>
      </c>
      <c r="R254" s="50">
        <f>IFERROR(IF(AND(TRIM(B254&amp;"")="",TRIM(C254&amp;"")=""),"",TRIM(IF(ISNUMBER(B254),SUBSTITUTE(B254&amp;"",MID(1/2,2,1),"."),B254&amp;"")&amp;IF(TRIM(C254&amp;"")="",""," | "&amp;IF(ISNUMBER(C254),SUBSTITUTE(C254&amp;"",MID(1/2,2,1),"."),C254&amp;"")))),"(error value)")</f>
        <v/>
      </c>
      <c r="S254" s="50">
        <f>IF(R254="","","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"&amp;IFERROR(IF(AND(LEN(R254)-LEN(SUBSTITUTE(R254,"/",""))=1,ISNUMBER(FIND(" ",TRIM(LEFT(R254,FIND("/",R254)-1))))),LEFT(R254,FIND("/",R254)-1),R254),R254)&amp;" ")," "," "),"﻿"," "),"​"," "),"⁠"," ")," "," ")," "," "),CHAR(9)," "),CHAR(10)," "),CHAR(13)," "),"−","-"),"–","-"),"—","-"),"LATITUDE"," "),"LONGITUDE"," "),"COORDINATES"," "),"COORDS"," "),"NORTH"," N "),"SOUTH"," S "),"EAST"," E "),"WEST"," W "),"DEGREES"," "),"DEG"," "),"GPS"," "),"LONG"," "),"LNG"," "),"LON"," "),"LAT"," ")," AND "," "),"&amp;"," ")&amp;" ")</f>
        <v/>
      </c>
      <c r="T254" s="50">
        <f>IF(S254="","",IF(LEN(S254)-LEN(SUBSTITUTE(S254,".",""))&gt;0,SUBSTITUTE(S254,","," "),IF(LEN(S254)-LEN(SUBSTITUTE(S254,",",""))=3,SUBSTITUTE(SUBSTITUTE(S254,",",";",2),",","."),IF(LEN(S254)-LEN(SUBSTITUTE(S254,",",""))=2,SUBSTITUTE(S254,",","."),SUBSTITUTE(S254,","," ")))))</f>
        <v/>
      </c>
      <c r="U254" s="50">
        <f>IF(ISNUMBER(FIND("S",T254)),-1,IF(ISNUMBER(FIND("N",T254)),1,0))</f>
        <v/>
      </c>
      <c r="V254" s="50">
        <f>IF(ISNUMBER(FIND("W",T254)),-1,IF(ISNUMBER(FIND("E",T254)),1,0))</f>
        <v/>
      </c>
      <c r="W254" s="50">
        <f>AND(MIN(IFERROR(FIND("N",T254),999),IFERROR(FIND("S",T254),999))&lt;999,MIN(IFERROR(FIND("E",T254),999),IFERROR(FIND("W",T254),999))&lt;999,MIN(IFERROR(FIND("E",T254),999),IFERROR(FIND("W",T254),999))&lt;MIN(IFERROR(FIND("N",T254),999),IFERROR(FIND("S",T254),999)))</f>
        <v/>
      </c>
      <c r="X254" s="50">
        <f>IF(T254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254,"°"," "),"º"," "),"˚"," "),"'"," "),CHAR(34)," "),"′"," "),"’"," "),"‘"," "),"″"," "),"”"," "),"“"," "),"("," "),")"," "),"["," "),"]"," "),"{"," "),"}"," "),";"," "),"|"," "),"/"," "),"\"," "),":"," "),"="," "),"*"," "),","," "),"N"," "),"S"," "),"E"," "),"W"," "),"_"," ")))</f>
        <v/>
      </c>
      <c r="Y254" s="50">
        <f>IF(X254="","",SUBSTITUTE(SUBSTITUTE(SUBSTITUTE(SUBSTITUTE(SUBSTITUTE(SUBSTITUTE(SUBSTITUTE(SUBSTITUTE(SUBSTITUTE(SUBSTITUTE(SUBSTITUTE(SUBSTITUTE(SUBSTITUTE(X254,"0",""),"1",""),"2",""),"3",""),"4",""),"5",""),"6",""),"7",""),"8",""),"9",""),".",""),"-","")," ",""))</f>
        <v/>
      </c>
      <c r="Z254" s="50">
        <f>IF(X254="",0,LEN(X254)-LEN(SUBSTITUTE(X254," ",""))+1)</f>
        <v/>
      </c>
      <c r="AA254" s="50">
        <f>IF(Z254&lt;1,"",IFERROR(VALUE(SUBSTITUTE(TRIM(MID(SUBSTITUTE(X254," ",REPT(" ",60)),1,60)),".",MID(1/2,2,1))),""))</f>
        <v/>
      </c>
      <c r="AB254" s="50">
        <f>IF(Z254&lt;2,"",IFERROR(VALUE(SUBSTITUTE(TRIM(MID(SUBSTITUTE(X254," ",REPT(" ",60)),61,60)),".",MID(1/2,2,1))),""))</f>
        <v/>
      </c>
      <c r="AC254" s="50">
        <f>IF(Z254&lt;3,"",IFERROR(VALUE(SUBSTITUTE(TRIM(MID(SUBSTITUTE(X254," ",REPT(" ",60)),121,60)),".",MID(1/2,2,1))),""))</f>
        <v/>
      </c>
      <c r="AD254" s="50">
        <f>IF(Z254&lt;4,"",IFERROR(VALUE(SUBSTITUTE(TRIM(MID(SUBSTITUTE(X254," ",REPT(" ",60)),181,60)),".",MID(1/2,2,1))),""))</f>
        <v/>
      </c>
      <c r="AE254" s="50">
        <f>IF(Z254&lt;5,"",IFERROR(VALUE(SUBSTITUTE(TRIM(MID(SUBSTITUTE(X254," ",REPT(" ",60)),241,60)),".",MID(1/2,2,1))),""))</f>
        <v/>
      </c>
      <c r="AF254" s="50">
        <f>IF(Z254&lt;6,"",IFERROR(VALUE(SUBSTITUTE(TRIM(MID(SUBSTITUTE(X254," ",REPT(" ",60)),301,60)),".",MID(1/2,2,1))),""))</f>
        <v/>
      </c>
      <c r="AG254" s="50">
        <f>IFERROR(IF(Z254=2,AA254,IF(Z254=4,IF(AA254&lt;0,-1,1)*(ABS(AA254)+AB254/60),IF(Z254=6,IF(AA254&lt;0,-1,1)*(ABS(AA254)+AB254/60+AC254/3600),""))),"")</f>
        <v/>
      </c>
      <c r="AH254" s="50">
        <f>IFERROR(IF(Z254=2,AB254,IF(Z254=4,IF(AC254&lt;0,-1,1)*(ABS(AC254)+AD254/60),IF(Z254=6,IF(AD254&lt;0,-1,1)*(ABS(AD254)+AE254/60+AF254/3600),""))),"")</f>
        <v/>
      </c>
      <c r="AI254" s="50">
        <f>IF(W254,AH254,AG254)</f>
        <v/>
      </c>
      <c r="AJ254" s="50">
        <f>IF(W254,AG254,AH254)</f>
        <v/>
      </c>
      <c r="AK254" s="50">
        <f>IFERROR(IF(U254=0,AI254,U254*ABS(AI254)),"")</f>
        <v/>
      </c>
      <c r="AL254" s="50">
        <f>IFERROR(IF(V254=0,AJ254,V254*ABS(AJ254)),"")</f>
        <v/>
      </c>
      <c r="AM254" s="50">
        <f>IFERROR(AND(U254=0,V254=0,ABS(AK254)&gt;90,ABS(AK254)&lt;=180,ABS(AL254)&lt;=90),FALSE)</f>
        <v/>
      </c>
      <c r="AN254" s="50">
        <f>IF(AM254,AL254,AK254)</f>
        <v/>
      </c>
      <c r="AO254" s="50">
        <f>IF(AM254,AK254,AL254)</f>
        <v/>
      </c>
      <c r="AP254" s="50">
        <f>IF(R254="","",IF(Y254&lt;&gt;"","Contains words or symbols that aren't part of a coordinate.",IF(NOT(OR(Z254=2,Z254=4,Z254=6)),"Couldn't find a latitude and a longitude ("&amp;Z254&amp;IF(Z254=1," number"," numbers")&amp;" found).",IF(COUNT(AA254:AF254)&lt;&gt;Z254,"Some of the numbers couldn't be read.",IF(OR(AND(Z254=4,OR(AB254&lt;0,AB254&gt;=60,AD254&lt;0,AD254&gt;=60)),AND(Z254=6,OR(AB254&lt;0,AB254&gt;=60,AC254&lt;0,AC254&gt;=60,AE254&lt;0,AE254&gt;=60,AF254&lt;0,AF254&gt;=60))),"Minutes and seconds must be between 0 and 60.",IF(OR(ABS(AN254)&gt;90,ABS(AO254)&gt;180),"Out of range: latitude must be between -90 and 90, and longitude between -180 and 180.",""))))))</f>
        <v/>
      </c>
    </row>
    <row r="255">
      <c r="B255" s="44" t="n"/>
      <c r="C255" s="44" t="n"/>
      <c r="D255" s="45">
        <f>IF(R255="","",IF(AP255&lt;&gt;"","NOT VALID GPS COORDINATES",IF(O255="NO CONNECTION","NO CONNECTION",IF(E255="","NOT FOUND",IF(OR(AM255,AND(AN255=0,AO255=0)),"CONVERTED – PLEASE CHECK","CONVERTED")))))</f>
        <v/>
      </c>
      <c r="E255" s="45">
        <f>IF(OR(O255="",O255="NO CONNECTION"),"",IFERROR(_xlfn.FILTERXML(O255,"//local/territory")&amp;" "&amp;_xlfn.FILTERXML(O255,"//local/mapcode"),IFERROR(_xlfn.FILTERXML(O255,"//international/mapcode"),"")))</f>
        <v/>
      </c>
      <c r="F255" s="46">
        <f>IF(E255="","",IFERROR(_xlfn.FILTERXML(O255,"//local/territory"),""))</f>
        <v/>
      </c>
      <c r="G255" s="46">
        <f>IF(E255="","",IFERROR(_xlfn.FILTERXML(O255,"//local/mapcode"),""))</f>
        <v/>
      </c>
      <c r="H255" s="46">
        <f>IF(E255="","",IFERROR(_xlfn.FILTERXML(O255,"//international/mapcode"),""))</f>
        <v/>
      </c>
      <c r="I255" s="46">
        <f>IF(E255="","",IFERROR(HYPERLINK("https://www.mymapcodes.com/go/?t="&amp;IF(G255&lt;&gt;"",F255,"AAA")&amp;"&amp;ma="&amp;LEFT(IF(G255&lt;&gt;"",G255,H255),FIND(".",IF(G255&lt;&gt;"",G255,H255))-1)&amp;"&amp;mb="&amp;MID(IF(G255&lt;&gt;"",G255,H255),FIND(".",IF(G255&lt;&gt;"",G255,H255))+1,99),"Open on MyMapcodes →"),""))</f>
        <v/>
      </c>
      <c r="J255" s="47">
        <f>IF(OR(R255="",AP255&lt;&gt;""),"",ROUND(AN255,6))</f>
        <v/>
      </c>
      <c r="K255" s="47">
        <f>IF(OR(R255="",AP255&lt;&gt;""),"",ROUND(AO255,6))</f>
        <v/>
      </c>
      <c r="L255" s="48">
        <f>IF(R255="","",IF(AP255&lt;&gt;"",AP255,IF(O255="NO CONNECTION","Excel couldn't reach the mapcode service. Click the REFRESH RESULTS box just above the table.",IF(E255="","The mapcode service didn't return a mapcode for this point.",IF(AM255,"Latitude and longitude seemed to be the wrong way round, so they've been swapped. Please check.",IF(AND(AN255=0,AO255=0),"0, 0 is in the sea off West Africa. Please check this is the location you meant.",IF(W255,"Longitude came first, so the order has been switched.",IF(Z255=6,"Converted from degrees, minutes and seconds.",IF(Z255=4,"Converted from degrees and decimal minutes.","")))))))))</f>
        <v/>
      </c>
      <c r="N255" s="49">
        <f>IF(J255="","",MapcodeAPI&amp;"codes/"&amp;SUBSTITUTE(J255&amp;"",MID(1/2,2,1),".")&amp;","&amp;SUBSTITUTE(K255&amp;"",MID(1/2,2,1),"."))&amp;LEFT($B$13,0)</f>
        <v/>
      </c>
      <c r="O255" s="49">
        <f>IF(N255="","",IFERROR(_xlfn.WEBSERVICE(N255),IF(MapcodeAPIBackup="","NO CONNECTION",IFERROR(_xlfn.WEBSERVICE(MapcodeAPIBackup&amp;MID(N255,LEN(MapcodeAPI)+1,999)),"NO CONNECTION"))))</f>
        <v/>
      </c>
      <c r="P255" t="inlineStr">
        <is>
          <t xml:space="preserve"> </t>
        </is>
      </c>
      <c r="R255" s="50">
        <f>IFERROR(IF(AND(TRIM(B255&amp;"")="",TRIM(C255&amp;"")=""),"",TRIM(IF(ISNUMBER(B255),SUBSTITUTE(B255&amp;"",MID(1/2,2,1),"."),B255&amp;"")&amp;IF(TRIM(C255&amp;"")="",""," | "&amp;IF(ISNUMBER(C255),SUBSTITUTE(C255&amp;"",MID(1/2,2,1),"."),C255&amp;"")))),"(error value)")</f>
        <v/>
      </c>
      <c r="S255" s="50">
        <f>IF(R255="","","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"&amp;IFERROR(IF(AND(LEN(R255)-LEN(SUBSTITUTE(R255,"/",""))=1,ISNUMBER(FIND(" ",TRIM(LEFT(R255,FIND("/",R255)-1))))),LEFT(R255,FIND("/",R255)-1),R255),R255)&amp;" ")," "," "),"﻿"," "),"​"," "),"⁠"," ")," "," ")," "," "),CHAR(9)," "),CHAR(10)," "),CHAR(13)," "),"−","-"),"–","-"),"—","-"),"LATITUDE"," "),"LONGITUDE"," "),"COORDINATES"," "),"COORDS"," "),"NORTH"," N "),"SOUTH"," S "),"EAST"," E "),"WEST"," W "),"DEGREES"," "),"DEG"," "),"GPS"," "),"LONG"," "),"LNG"," "),"LON"," "),"LAT"," ")," AND "," "),"&amp;"," ")&amp;" ")</f>
        <v/>
      </c>
      <c r="T255" s="50">
        <f>IF(S255="","",IF(LEN(S255)-LEN(SUBSTITUTE(S255,".",""))&gt;0,SUBSTITUTE(S255,","," "),IF(LEN(S255)-LEN(SUBSTITUTE(S255,",",""))=3,SUBSTITUTE(SUBSTITUTE(S255,",",";",2),",","."),IF(LEN(S255)-LEN(SUBSTITUTE(S255,",",""))=2,SUBSTITUTE(S255,",","."),SUBSTITUTE(S255,","," ")))))</f>
        <v/>
      </c>
      <c r="U255" s="50">
        <f>IF(ISNUMBER(FIND("S",T255)),-1,IF(ISNUMBER(FIND("N",T255)),1,0))</f>
        <v/>
      </c>
      <c r="V255" s="50">
        <f>IF(ISNUMBER(FIND("W",T255)),-1,IF(ISNUMBER(FIND("E",T255)),1,0))</f>
        <v/>
      </c>
      <c r="W255" s="50">
        <f>AND(MIN(IFERROR(FIND("N",T255),999),IFERROR(FIND("S",T255),999))&lt;999,MIN(IFERROR(FIND("E",T255),999),IFERROR(FIND("W",T255),999))&lt;999,MIN(IFERROR(FIND("E",T255),999),IFERROR(FIND("W",T255),999))&lt;MIN(IFERROR(FIND("N",T255),999),IFERROR(FIND("S",T255),999)))</f>
        <v/>
      </c>
      <c r="X255" s="50">
        <f>IF(T255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255,"°"," "),"º"," "),"˚"," "),"'"," "),CHAR(34)," "),"′"," "),"’"," "),"‘"," "),"″"," "),"”"," "),"“"," "),"("," "),")"," "),"["," "),"]"," "),"{"," "),"}"," "),";"," "),"|"," "),"/"," "),"\"," "),":"," "),"="," "),"*"," "),","," "),"N"," "),"S"," "),"E"," "),"W"," "),"_"," ")))</f>
        <v/>
      </c>
      <c r="Y255" s="50">
        <f>IF(X255="","",SUBSTITUTE(SUBSTITUTE(SUBSTITUTE(SUBSTITUTE(SUBSTITUTE(SUBSTITUTE(SUBSTITUTE(SUBSTITUTE(SUBSTITUTE(SUBSTITUTE(SUBSTITUTE(SUBSTITUTE(SUBSTITUTE(X255,"0",""),"1",""),"2",""),"3",""),"4",""),"5",""),"6",""),"7",""),"8",""),"9",""),".",""),"-","")," ",""))</f>
        <v/>
      </c>
      <c r="Z255" s="50">
        <f>IF(X255="",0,LEN(X255)-LEN(SUBSTITUTE(X255," ",""))+1)</f>
        <v/>
      </c>
      <c r="AA255" s="50">
        <f>IF(Z255&lt;1,"",IFERROR(VALUE(SUBSTITUTE(TRIM(MID(SUBSTITUTE(X255," ",REPT(" ",60)),1,60)),".",MID(1/2,2,1))),""))</f>
        <v/>
      </c>
      <c r="AB255" s="50">
        <f>IF(Z255&lt;2,"",IFERROR(VALUE(SUBSTITUTE(TRIM(MID(SUBSTITUTE(X255," ",REPT(" ",60)),61,60)),".",MID(1/2,2,1))),""))</f>
        <v/>
      </c>
      <c r="AC255" s="50">
        <f>IF(Z255&lt;3,"",IFERROR(VALUE(SUBSTITUTE(TRIM(MID(SUBSTITUTE(X255," ",REPT(" ",60)),121,60)),".",MID(1/2,2,1))),""))</f>
        <v/>
      </c>
      <c r="AD255" s="50">
        <f>IF(Z255&lt;4,"",IFERROR(VALUE(SUBSTITUTE(TRIM(MID(SUBSTITUTE(X255," ",REPT(" ",60)),181,60)),".",MID(1/2,2,1))),""))</f>
        <v/>
      </c>
      <c r="AE255" s="50">
        <f>IF(Z255&lt;5,"",IFERROR(VALUE(SUBSTITUTE(TRIM(MID(SUBSTITUTE(X255," ",REPT(" ",60)),241,60)),".",MID(1/2,2,1))),""))</f>
        <v/>
      </c>
      <c r="AF255" s="50">
        <f>IF(Z255&lt;6,"",IFERROR(VALUE(SUBSTITUTE(TRIM(MID(SUBSTITUTE(X255," ",REPT(" ",60)),301,60)),".",MID(1/2,2,1))),""))</f>
        <v/>
      </c>
      <c r="AG255" s="50">
        <f>IFERROR(IF(Z255=2,AA255,IF(Z255=4,IF(AA255&lt;0,-1,1)*(ABS(AA255)+AB255/60),IF(Z255=6,IF(AA255&lt;0,-1,1)*(ABS(AA255)+AB255/60+AC255/3600),""))),"")</f>
        <v/>
      </c>
      <c r="AH255" s="50">
        <f>IFERROR(IF(Z255=2,AB255,IF(Z255=4,IF(AC255&lt;0,-1,1)*(ABS(AC255)+AD255/60),IF(Z255=6,IF(AD255&lt;0,-1,1)*(ABS(AD255)+AE255/60+AF255/3600),""))),"")</f>
        <v/>
      </c>
      <c r="AI255" s="50">
        <f>IF(W255,AH255,AG255)</f>
        <v/>
      </c>
      <c r="AJ255" s="50">
        <f>IF(W255,AG255,AH255)</f>
        <v/>
      </c>
      <c r="AK255" s="50">
        <f>IFERROR(IF(U255=0,AI255,U255*ABS(AI255)),"")</f>
        <v/>
      </c>
      <c r="AL255" s="50">
        <f>IFERROR(IF(V255=0,AJ255,V255*ABS(AJ255)),"")</f>
        <v/>
      </c>
      <c r="AM255" s="50">
        <f>IFERROR(AND(U255=0,V255=0,ABS(AK255)&gt;90,ABS(AK255)&lt;=180,ABS(AL255)&lt;=90),FALSE)</f>
        <v/>
      </c>
      <c r="AN255" s="50">
        <f>IF(AM255,AL255,AK255)</f>
        <v/>
      </c>
      <c r="AO255" s="50">
        <f>IF(AM255,AK255,AL255)</f>
        <v/>
      </c>
      <c r="AP255" s="50">
        <f>IF(R255="","",IF(Y255&lt;&gt;"","Contains words or symbols that aren't part of a coordinate.",IF(NOT(OR(Z255=2,Z255=4,Z255=6)),"Couldn't find a latitude and a longitude ("&amp;Z255&amp;IF(Z255=1," number"," numbers")&amp;" found).",IF(COUNT(AA255:AF255)&lt;&gt;Z255,"Some of the numbers couldn't be read.",IF(OR(AND(Z255=4,OR(AB255&lt;0,AB255&gt;=60,AD255&lt;0,AD255&gt;=60)),AND(Z255=6,OR(AB255&lt;0,AB255&gt;=60,AC255&lt;0,AC255&gt;=60,AE255&lt;0,AE255&gt;=60,AF255&lt;0,AF255&gt;=60))),"Minutes and seconds must be between 0 and 60.",IF(OR(ABS(AN255)&gt;90,ABS(AO255)&gt;180),"Out of range: latitude must be between -90 and 90, and longitude between -180 and 180.",""))))))</f>
        <v/>
      </c>
    </row>
    <row r="256">
      <c r="B256" s="44" t="n"/>
      <c r="C256" s="44" t="n"/>
      <c r="D256" s="45">
        <f>IF(R256="","",IF(AP256&lt;&gt;"","NOT VALID GPS COORDINATES",IF(O256="NO CONNECTION","NO CONNECTION",IF(E256="","NOT FOUND",IF(OR(AM256,AND(AN256=0,AO256=0)),"CONVERTED – PLEASE CHECK","CONVERTED")))))</f>
        <v/>
      </c>
      <c r="E256" s="45">
        <f>IF(OR(O256="",O256="NO CONNECTION"),"",IFERROR(_xlfn.FILTERXML(O256,"//local/territory")&amp;" "&amp;_xlfn.FILTERXML(O256,"//local/mapcode"),IFERROR(_xlfn.FILTERXML(O256,"//international/mapcode"),"")))</f>
        <v/>
      </c>
      <c r="F256" s="46">
        <f>IF(E256="","",IFERROR(_xlfn.FILTERXML(O256,"//local/territory"),""))</f>
        <v/>
      </c>
      <c r="G256" s="46">
        <f>IF(E256="","",IFERROR(_xlfn.FILTERXML(O256,"//local/mapcode"),""))</f>
        <v/>
      </c>
      <c r="H256" s="46">
        <f>IF(E256="","",IFERROR(_xlfn.FILTERXML(O256,"//international/mapcode"),""))</f>
        <v/>
      </c>
      <c r="I256" s="46">
        <f>IF(E256="","",IFERROR(HYPERLINK("https://www.mymapcodes.com/go/?t="&amp;IF(G256&lt;&gt;"",F256,"AAA")&amp;"&amp;ma="&amp;LEFT(IF(G256&lt;&gt;"",G256,H256),FIND(".",IF(G256&lt;&gt;"",G256,H256))-1)&amp;"&amp;mb="&amp;MID(IF(G256&lt;&gt;"",G256,H256),FIND(".",IF(G256&lt;&gt;"",G256,H256))+1,99),"Open on MyMapcodes →"),""))</f>
        <v/>
      </c>
      <c r="J256" s="47">
        <f>IF(OR(R256="",AP256&lt;&gt;""),"",ROUND(AN256,6))</f>
        <v/>
      </c>
      <c r="K256" s="47">
        <f>IF(OR(R256="",AP256&lt;&gt;""),"",ROUND(AO256,6))</f>
        <v/>
      </c>
      <c r="L256" s="48">
        <f>IF(R256="","",IF(AP256&lt;&gt;"",AP256,IF(O256="NO CONNECTION","Excel couldn't reach the mapcode service. Click the REFRESH RESULTS box just above the table.",IF(E256="","The mapcode service didn't return a mapcode for this point.",IF(AM256,"Latitude and longitude seemed to be the wrong way round, so they've been swapped. Please check.",IF(AND(AN256=0,AO256=0),"0, 0 is in the sea off West Africa. Please check this is the location you meant.",IF(W256,"Longitude came first, so the order has been switched.",IF(Z256=6,"Converted from degrees, minutes and seconds.",IF(Z256=4,"Converted from degrees and decimal minutes.","")))))))))</f>
        <v/>
      </c>
      <c r="N256" s="49">
        <f>IF(J256="","",MapcodeAPI&amp;"codes/"&amp;SUBSTITUTE(J256&amp;"",MID(1/2,2,1),".")&amp;","&amp;SUBSTITUTE(K256&amp;"",MID(1/2,2,1),"."))&amp;LEFT($B$13,0)</f>
        <v/>
      </c>
      <c r="O256" s="49">
        <f>IF(N256="","",IFERROR(_xlfn.WEBSERVICE(N256),IF(MapcodeAPIBackup="","NO CONNECTION",IFERROR(_xlfn.WEBSERVICE(MapcodeAPIBackup&amp;MID(N256,LEN(MapcodeAPI)+1,999)),"NO CONNECTION"))))</f>
        <v/>
      </c>
      <c r="P256" t="inlineStr">
        <is>
          <t xml:space="preserve"> </t>
        </is>
      </c>
      <c r="R256" s="50">
        <f>IFERROR(IF(AND(TRIM(B256&amp;"")="",TRIM(C256&amp;"")=""),"",TRIM(IF(ISNUMBER(B256),SUBSTITUTE(B256&amp;"",MID(1/2,2,1),"."),B256&amp;"")&amp;IF(TRIM(C256&amp;"")="",""," | "&amp;IF(ISNUMBER(C256),SUBSTITUTE(C256&amp;"",MID(1/2,2,1),"."),C256&amp;"")))),"(error value)")</f>
        <v/>
      </c>
      <c r="S256" s="50">
        <f>IF(R256="","","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"&amp;IFERROR(IF(AND(LEN(R256)-LEN(SUBSTITUTE(R256,"/",""))=1,ISNUMBER(FIND(" ",TRIM(LEFT(R256,FIND("/",R256)-1))))),LEFT(R256,FIND("/",R256)-1),R256),R256)&amp;" ")," "," "),"﻿"," "),"​"," "),"⁠"," ")," "," ")," "," "),CHAR(9)," "),CHAR(10)," "),CHAR(13)," "),"−","-"),"–","-"),"—","-"),"LATITUDE"," "),"LONGITUDE"," "),"COORDINATES"," "),"COORDS"," "),"NORTH"," N "),"SOUTH"," S "),"EAST"," E "),"WEST"," W "),"DEGREES"," "),"DEG"," "),"GPS"," "),"LONG"," "),"LNG"," "),"LON"," "),"LAT"," ")," AND "," "),"&amp;"," ")&amp;" ")</f>
        <v/>
      </c>
      <c r="T256" s="50">
        <f>IF(S256="","",IF(LEN(S256)-LEN(SUBSTITUTE(S256,".",""))&gt;0,SUBSTITUTE(S256,","," "),IF(LEN(S256)-LEN(SUBSTITUTE(S256,",",""))=3,SUBSTITUTE(SUBSTITUTE(S256,",",";",2),",","."),IF(LEN(S256)-LEN(SUBSTITUTE(S256,",",""))=2,SUBSTITUTE(S256,",","."),SUBSTITUTE(S256,","," ")))))</f>
        <v/>
      </c>
      <c r="U256" s="50">
        <f>IF(ISNUMBER(FIND("S",T256)),-1,IF(ISNUMBER(FIND("N",T256)),1,0))</f>
        <v/>
      </c>
      <c r="V256" s="50">
        <f>IF(ISNUMBER(FIND("W",T256)),-1,IF(ISNUMBER(FIND("E",T256)),1,0))</f>
        <v/>
      </c>
      <c r="W256" s="50">
        <f>AND(MIN(IFERROR(FIND("N",T256),999),IFERROR(FIND("S",T256),999))&lt;999,MIN(IFERROR(FIND("E",T256),999),IFERROR(FIND("W",T256),999))&lt;999,MIN(IFERROR(FIND("E",T256),999),IFERROR(FIND("W",T256),999))&lt;MIN(IFERROR(FIND("N",T256),999),IFERROR(FIND("S",T256),999)))</f>
        <v/>
      </c>
      <c r="X256" s="50">
        <f>IF(T256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256,"°"," "),"º"," "),"˚"," "),"'"," "),CHAR(34)," "),"′"," "),"’"," "),"‘"," "),"″"," "),"”"," "),"“"," "),"("," "),")"," "),"["," "),"]"," "),"{"," "),"}"," "),";"," "),"|"," "),"/"," "),"\"," "),":"," "),"="," "),"*"," "),","," "),"N"," "),"S"," "),"E"," "),"W"," "),"_"," ")))</f>
        <v/>
      </c>
      <c r="Y256" s="50">
        <f>IF(X256="","",SUBSTITUTE(SUBSTITUTE(SUBSTITUTE(SUBSTITUTE(SUBSTITUTE(SUBSTITUTE(SUBSTITUTE(SUBSTITUTE(SUBSTITUTE(SUBSTITUTE(SUBSTITUTE(SUBSTITUTE(SUBSTITUTE(X256,"0",""),"1",""),"2",""),"3",""),"4",""),"5",""),"6",""),"7",""),"8",""),"9",""),".",""),"-","")," ",""))</f>
        <v/>
      </c>
      <c r="Z256" s="50">
        <f>IF(X256="",0,LEN(X256)-LEN(SUBSTITUTE(X256," ",""))+1)</f>
        <v/>
      </c>
      <c r="AA256" s="50">
        <f>IF(Z256&lt;1,"",IFERROR(VALUE(SUBSTITUTE(TRIM(MID(SUBSTITUTE(X256," ",REPT(" ",60)),1,60)),".",MID(1/2,2,1))),""))</f>
        <v/>
      </c>
      <c r="AB256" s="50">
        <f>IF(Z256&lt;2,"",IFERROR(VALUE(SUBSTITUTE(TRIM(MID(SUBSTITUTE(X256," ",REPT(" ",60)),61,60)),".",MID(1/2,2,1))),""))</f>
        <v/>
      </c>
      <c r="AC256" s="50">
        <f>IF(Z256&lt;3,"",IFERROR(VALUE(SUBSTITUTE(TRIM(MID(SUBSTITUTE(X256," ",REPT(" ",60)),121,60)),".",MID(1/2,2,1))),""))</f>
        <v/>
      </c>
      <c r="AD256" s="50">
        <f>IF(Z256&lt;4,"",IFERROR(VALUE(SUBSTITUTE(TRIM(MID(SUBSTITUTE(X256," ",REPT(" ",60)),181,60)),".",MID(1/2,2,1))),""))</f>
        <v/>
      </c>
      <c r="AE256" s="50">
        <f>IF(Z256&lt;5,"",IFERROR(VALUE(SUBSTITUTE(TRIM(MID(SUBSTITUTE(X256," ",REPT(" ",60)),241,60)),".",MID(1/2,2,1))),""))</f>
        <v/>
      </c>
      <c r="AF256" s="50">
        <f>IF(Z256&lt;6,"",IFERROR(VALUE(SUBSTITUTE(TRIM(MID(SUBSTITUTE(X256," ",REPT(" ",60)),301,60)),".",MID(1/2,2,1))),""))</f>
        <v/>
      </c>
      <c r="AG256" s="50">
        <f>IFERROR(IF(Z256=2,AA256,IF(Z256=4,IF(AA256&lt;0,-1,1)*(ABS(AA256)+AB256/60),IF(Z256=6,IF(AA256&lt;0,-1,1)*(ABS(AA256)+AB256/60+AC256/3600),""))),"")</f>
        <v/>
      </c>
      <c r="AH256" s="50">
        <f>IFERROR(IF(Z256=2,AB256,IF(Z256=4,IF(AC256&lt;0,-1,1)*(ABS(AC256)+AD256/60),IF(Z256=6,IF(AD256&lt;0,-1,1)*(ABS(AD256)+AE256/60+AF256/3600),""))),"")</f>
        <v/>
      </c>
      <c r="AI256" s="50">
        <f>IF(W256,AH256,AG256)</f>
        <v/>
      </c>
      <c r="AJ256" s="50">
        <f>IF(W256,AG256,AH256)</f>
        <v/>
      </c>
      <c r="AK256" s="50">
        <f>IFERROR(IF(U256=0,AI256,U256*ABS(AI256)),"")</f>
        <v/>
      </c>
      <c r="AL256" s="50">
        <f>IFERROR(IF(V256=0,AJ256,V256*ABS(AJ256)),"")</f>
        <v/>
      </c>
      <c r="AM256" s="50">
        <f>IFERROR(AND(U256=0,V256=0,ABS(AK256)&gt;90,ABS(AK256)&lt;=180,ABS(AL256)&lt;=90),FALSE)</f>
        <v/>
      </c>
      <c r="AN256" s="50">
        <f>IF(AM256,AL256,AK256)</f>
        <v/>
      </c>
      <c r="AO256" s="50">
        <f>IF(AM256,AK256,AL256)</f>
        <v/>
      </c>
      <c r="AP256" s="50">
        <f>IF(R256="","",IF(Y256&lt;&gt;"","Contains words or symbols that aren't part of a coordinate.",IF(NOT(OR(Z256=2,Z256=4,Z256=6)),"Couldn't find a latitude and a longitude ("&amp;Z256&amp;IF(Z256=1," number"," numbers")&amp;" found).",IF(COUNT(AA256:AF256)&lt;&gt;Z256,"Some of the numbers couldn't be read.",IF(OR(AND(Z256=4,OR(AB256&lt;0,AB256&gt;=60,AD256&lt;0,AD256&gt;=60)),AND(Z256=6,OR(AB256&lt;0,AB256&gt;=60,AC256&lt;0,AC256&gt;=60,AE256&lt;0,AE256&gt;=60,AF256&lt;0,AF256&gt;=60))),"Minutes and seconds must be between 0 and 60.",IF(OR(ABS(AN256)&gt;90,ABS(AO256)&gt;180),"Out of range: latitude must be between -90 and 90, and longitude between -180 and 180.",""))))))</f>
        <v/>
      </c>
    </row>
    <row r="257">
      <c r="B257" s="44" t="n"/>
      <c r="C257" s="44" t="n"/>
      <c r="D257" s="45">
        <f>IF(R257="","",IF(AP257&lt;&gt;"","NOT VALID GPS COORDINATES",IF(O257="NO CONNECTION","NO CONNECTION",IF(E257="","NOT FOUND",IF(OR(AM257,AND(AN257=0,AO257=0)),"CONVERTED – PLEASE CHECK","CONVERTED")))))</f>
        <v/>
      </c>
      <c r="E257" s="45">
        <f>IF(OR(O257="",O257="NO CONNECTION"),"",IFERROR(_xlfn.FILTERXML(O257,"//local/territory")&amp;" "&amp;_xlfn.FILTERXML(O257,"//local/mapcode"),IFERROR(_xlfn.FILTERXML(O257,"//international/mapcode"),"")))</f>
        <v/>
      </c>
      <c r="F257" s="46">
        <f>IF(E257="","",IFERROR(_xlfn.FILTERXML(O257,"//local/territory"),""))</f>
        <v/>
      </c>
      <c r="G257" s="46">
        <f>IF(E257="","",IFERROR(_xlfn.FILTERXML(O257,"//local/mapcode"),""))</f>
        <v/>
      </c>
      <c r="H257" s="46">
        <f>IF(E257="","",IFERROR(_xlfn.FILTERXML(O257,"//international/mapcode"),""))</f>
        <v/>
      </c>
      <c r="I257" s="46">
        <f>IF(E257="","",IFERROR(HYPERLINK("https://www.mymapcodes.com/go/?t="&amp;IF(G257&lt;&gt;"",F257,"AAA")&amp;"&amp;ma="&amp;LEFT(IF(G257&lt;&gt;"",G257,H257),FIND(".",IF(G257&lt;&gt;"",G257,H257))-1)&amp;"&amp;mb="&amp;MID(IF(G257&lt;&gt;"",G257,H257),FIND(".",IF(G257&lt;&gt;"",G257,H257))+1,99),"Open on MyMapcodes →"),""))</f>
        <v/>
      </c>
      <c r="J257" s="47">
        <f>IF(OR(R257="",AP257&lt;&gt;""),"",ROUND(AN257,6))</f>
        <v/>
      </c>
      <c r="K257" s="47">
        <f>IF(OR(R257="",AP257&lt;&gt;""),"",ROUND(AO257,6))</f>
        <v/>
      </c>
      <c r="L257" s="48">
        <f>IF(R257="","",IF(AP257&lt;&gt;"",AP257,IF(O257="NO CONNECTION","Excel couldn't reach the mapcode service. Click the REFRESH RESULTS box just above the table.",IF(E257="","The mapcode service didn't return a mapcode for this point.",IF(AM257,"Latitude and longitude seemed to be the wrong way round, so they've been swapped. Please check.",IF(AND(AN257=0,AO257=0),"0, 0 is in the sea off West Africa. Please check this is the location you meant.",IF(W257,"Longitude came first, so the order has been switched.",IF(Z257=6,"Converted from degrees, minutes and seconds.",IF(Z257=4,"Converted from degrees and decimal minutes.","")))))))))</f>
        <v/>
      </c>
      <c r="N257" s="49">
        <f>IF(J257="","",MapcodeAPI&amp;"codes/"&amp;SUBSTITUTE(J257&amp;"",MID(1/2,2,1),".")&amp;","&amp;SUBSTITUTE(K257&amp;"",MID(1/2,2,1),"."))&amp;LEFT($B$13,0)</f>
        <v/>
      </c>
      <c r="O257" s="49">
        <f>IF(N257="","",IFERROR(_xlfn.WEBSERVICE(N257),IF(MapcodeAPIBackup="","NO CONNECTION",IFERROR(_xlfn.WEBSERVICE(MapcodeAPIBackup&amp;MID(N257,LEN(MapcodeAPI)+1,999)),"NO CONNECTION"))))</f>
        <v/>
      </c>
      <c r="P257" t="inlineStr">
        <is>
          <t xml:space="preserve"> </t>
        </is>
      </c>
      <c r="R257" s="50">
        <f>IFERROR(IF(AND(TRIM(B257&amp;"")="",TRIM(C257&amp;"")=""),"",TRIM(IF(ISNUMBER(B257),SUBSTITUTE(B257&amp;"",MID(1/2,2,1),"."),B257&amp;"")&amp;IF(TRIM(C257&amp;"")="",""," | "&amp;IF(ISNUMBER(C257),SUBSTITUTE(C257&amp;"",MID(1/2,2,1),"."),C257&amp;"")))),"(error value)")</f>
        <v/>
      </c>
      <c r="S257" s="50">
        <f>IF(R257="","","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"&amp;IFERROR(IF(AND(LEN(R257)-LEN(SUBSTITUTE(R257,"/",""))=1,ISNUMBER(FIND(" ",TRIM(LEFT(R257,FIND("/",R257)-1))))),LEFT(R257,FIND("/",R257)-1),R257),R257)&amp;" ")," "," "),"﻿"," "),"​"," "),"⁠"," ")," "," ")," "," "),CHAR(9)," "),CHAR(10)," "),CHAR(13)," "),"−","-"),"–","-"),"—","-"),"LATITUDE"," "),"LONGITUDE"," "),"COORDINATES"," "),"COORDS"," "),"NORTH"," N "),"SOUTH"," S "),"EAST"," E "),"WEST"," W "),"DEGREES"," "),"DEG"," "),"GPS"," "),"LONG"," "),"LNG"," "),"LON"," "),"LAT"," ")," AND "," "),"&amp;"," ")&amp;" ")</f>
        <v/>
      </c>
      <c r="T257" s="50">
        <f>IF(S257="","",IF(LEN(S257)-LEN(SUBSTITUTE(S257,".",""))&gt;0,SUBSTITUTE(S257,","," "),IF(LEN(S257)-LEN(SUBSTITUTE(S257,",",""))=3,SUBSTITUTE(SUBSTITUTE(S257,",",";",2),",","."),IF(LEN(S257)-LEN(SUBSTITUTE(S257,",",""))=2,SUBSTITUTE(S257,",","."),SUBSTITUTE(S257,","," ")))))</f>
        <v/>
      </c>
      <c r="U257" s="50">
        <f>IF(ISNUMBER(FIND("S",T257)),-1,IF(ISNUMBER(FIND("N",T257)),1,0))</f>
        <v/>
      </c>
      <c r="V257" s="50">
        <f>IF(ISNUMBER(FIND("W",T257)),-1,IF(ISNUMBER(FIND("E",T257)),1,0))</f>
        <v/>
      </c>
      <c r="W257" s="50">
        <f>AND(MIN(IFERROR(FIND("N",T257),999),IFERROR(FIND("S",T257),999))&lt;999,MIN(IFERROR(FIND("E",T257),999),IFERROR(FIND("W",T257),999))&lt;999,MIN(IFERROR(FIND("E",T257),999),IFERROR(FIND("W",T257),999))&lt;MIN(IFERROR(FIND("N",T257),999),IFERROR(FIND("S",T257),999)))</f>
        <v/>
      </c>
      <c r="X257" s="50">
        <f>IF(T257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257,"°"," "),"º"," "),"˚"," "),"'"," "),CHAR(34)," "),"′"," "),"’"," "),"‘"," "),"″"," "),"”"," "),"“"," "),"("," "),")"," "),"["," "),"]"," "),"{"," "),"}"," "),";"," "),"|"," "),"/"," "),"\"," "),":"," "),"="," "),"*"," "),","," "),"N"," "),"S"," "),"E"," "),"W"," "),"_"," ")))</f>
        <v/>
      </c>
      <c r="Y257" s="50">
        <f>IF(X257="","",SUBSTITUTE(SUBSTITUTE(SUBSTITUTE(SUBSTITUTE(SUBSTITUTE(SUBSTITUTE(SUBSTITUTE(SUBSTITUTE(SUBSTITUTE(SUBSTITUTE(SUBSTITUTE(SUBSTITUTE(SUBSTITUTE(X257,"0",""),"1",""),"2",""),"3",""),"4",""),"5",""),"6",""),"7",""),"8",""),"9",""),".",""),"-","")," ",""))</f>
        <v/>
      </c>
      <c r="Z257" s="50">
        <f>IF(X257="",0,LEN(X257)-LEN(SUBSTITUTE(X257," ",""))+1)</f>
        <v/>
      </c>
      <c r="AA257" s="50">
        <f>IF(Z257&lt;1,"",IFERROR(VALUE(SUBSTITUTE(TRIM(MID(SUBSTITUTE(X257," ",REPT(" ",60)),1,60)),".",MID(1/2,2,1))),""))</f>
        <v/>
      </c>
      <c r="AB257" s="50">
        <f>IF(Z257&lt;2,"",IFERROR(VALUE(SUBSTITUTE(TRIM(MID(SUBSTITUTE(X257," ",REPT(" ",60)),61,60)),".",MID(1/2,2,1))),""))</f>
        <v/>
      </c>
      <c r="AC257" s="50">
        <f>IF(Z257&lt;3,"",IFERROR(VALUE(SUBSTITUTE(TRIM(MID(SUBSTITUTE(X257," ",REPT(" ",60)),121,60)),".",MID(1/2,2,1))),""))</f>
        <v/>
      </c>
      <c r="AD257" s="50">
        <f>IF(Z257&lt;4,"",IFERROR(VALUE(SUBSTITUTE(TRIM(MID(SUBSTITUTE(X257," ",REPT(" ",60)),181,60)),".",MID(1/2,2,1))),""))</f>
        <v/>
      </c>
      <c r="AE257" s="50">
        <f>IF(Z257&lt;5,"",IFERROR(VALUE(SUBSTITUTE(TRIM(MID(SUBSTITUTE(X257," ",REPT(" ",60)),241,60)),".",MID(1/2,2,1))),""))</f>
        <v/>
      </c>
      <c r="AF257" s="50">
        <f>IF(Z257&lt;6,"",IFERROR(VALUE(SUBSTITUTE(TRIM(MID(SUBSTITUTE(X257," ",REPT(" ",60)),301,60)),".",MID(1/2,2,1))),""))</f>
        <v/>
      </c>
      <c r="AG257" s="50">
        <f>IFERROR(IF(Z257=2,AA257,IF(Z257=4,IF(AA257&lt;0,-1,1)*(ABS(AA257)+AB257/60),IF(Z257=6,IF(AA257&lt;0,-1,1)*(ABS(AA257)+AB257/60+AC257/3600),""))),"")</f>
        <v/>
      </c>
      <c r="AH257" s="50">
        <f>IFERROR(IF(Z257=2,AB257,IF(Z257=4,IF(AC257&lt;0,-1,1)*(ABS(AC257)+AD257/60),IF(Z257=6,IF(AD257&lt;0,-1,1)*(ABS(AD257)+AE257/60+AF257/3600),""))),"")</f>
        <v/>
      </c>
      <c r="AI257" s="50">
        <f>IF(W257,AH257,AG257)</f>
        <v/>
      </c>
      <c r="AJ257" s="50">
        <f>IF(W257,AG257,AH257)</f>
        <v/>
      </c>
      <c r="AK257" s="50">
        <f>IFERROR(IF(U257=0,AI257,U257*ABS(AI257)),"")</f>
        <v/>
      </c>
      <c r="AL257" s="50">
        <f>IFERROR(IF(V257=0,AJ257,V257*ABS(AJ257)),"")</f>
        <v/>
      </c>
      <c r="AM257" s="50">
        <f>IFERROR(AND(U257=0,V257=0,ABS(AK257)&gt;90,ABS(AK257)&lt;=180,ABS(AL257)&lt;=90),FALSE)</f>
        <v/>
      </c>
      <c r="AN257" s="50">
        <f>IF(AM257,AL257,AK257)</f>
        <v/>
      </c>
      <c r="AO257" s="50">
        <f>IF(AM257,AK257,AL257)</f>
        <v/>
      </c>
      <c r="AP257" s="50">
        <f>IF(R257="","",IF(Y257&lt;&gt;"","Contains words or symbols that aren't part of a coordinate.",IF(NOT(OR(Z257=2,Z257=4,Z257=6)),"Couldn't find a latitude and a longitude ("&amp;Z257&amp;IF(Z257=1," number"," numbers")&amp;" found).",IF(COUNT(AA257:AF257)&lt;&gt;Z257,"Some of the numbers couldn't be read.",IF(OR(AND(Z257=4,OR(AB257&lt;0,AB257&gt;=60,AD257&lt;0,AD257&gt;=60)),AND(Z257=6,OR(AB257&lt;0,AB257&gt;=60,AC257&lt;0,AC257&gt;=60,AE257&lt;0,AE257&gt;=60,AF257&lt;0,AF257&gt;=60))),"Minutes and seconds must be between 0 and 60.",IF(OR(ABS(AN257)&gt;90,ABS(AO257)&gt;180),"Out of range: latitude must be between -90 and 90, and longitude between -180 and 180.",""))))))</f>
        <v/>
      </c>
    </row>
    <row r="258">
      <c r="B258" s="44" t="n"/>
      <c r="C258" s="44" t="n"/>
      <c r="D258" s="45">
        <f>IF(R258="","",IF(AP258&lt;&gt;"","NOT VALID GPS COORDINATES",IF(O258="NO CONNECTION","NO CONNECTION",IF(E258="","NOT FOUND",IF(OR(AM258,AND(AN258=0,AO258=0)),"CONVERTED – PLEASE CHECK","CONVERTED")))))</f>
        <v/>
      </c>
      <c r="E258" s="45">
        <f>IF(OR(O258="",O258="NO CONNECTION"),"",IFERROR(_xlfn.FILTERXML(O258,"//local/territory")&amp;" "&amp;_xlfn.FILTERXML(O258,"//local/mapcode"),IFERROR(_xlfn.FILTERXML(O258,"//international/mapcode"),"")))</f>
        <v/>
      </c>
      <c r="F258" s="46">
        <f>IF(E258="","",IFERROR(_xlfn.FILTERXML(O258,"//local/territory"),""))</f>
        <v/>
      </c>
      <c r="G258" s="46">
        <f>IF(E258="","",IFERROR(_xlfn.FILTERXML(O258,"//local/mapcode"),""))</f>
        <v/>
      </c>
      <c r="H258" s="46">
        <f>IF(E258="","",IFERROR(_xlfn.FILTERXML(O258,"//international/mapcode"),""))</f>
        <v/>
      </c>
      <c r="I258" s="46">
        <f>IF(E258="","",IFERROR(HYPERLINK("https://www.mymapcodes.com/go/?t="&amp;IF(G258&lt;&gt;"",F258,"AAA")&amp;"&amp;ma="&amp;LEFT(IF(G258&lt;&gt;"",G258,H258),FIND(".",IF(G258&lt;&gt;"",G258,H258))-1)&amp;"&amp;mb="&amp;MID(IF(G258&lt;&gt;"",G258,H258),FIND(".",IF(G258&lt;&gt;"",G258,H258))+1,99),"Open on MyMapcodes →"),""))</f>
        <v/>
      </c>
      <c r="J258" s="47">
        <f>IF(OR(R258="",AP258&lt;&gt;""),"",ROUND(AN258,6))</f>
        <v/>
      </c>
      <c r="K258" s="47">
        <f>IF(OR(R258="",AP258&lt;&gt;""),"",ROUND(AO258,6))</f>
        <v/>
      </c>
      <c r="L258" s="48">
        <f>IF(R258="","",IF(AP258&lt;&gt;"",AP258,IF(O258="NO CONNECTION","Excel couldn't reach the mapcode service. Click the REFRESH RESULTS box just above the table.",IF(E258="","The mapcode service didn't return a mapcode for this point.",IF(AM258,"Latitude and longitude seemed to be the wrong way round, so they've been swapped. Please check.",IF(AND(AN258=0,AO258=0),"0, 0 is in the sea off West Africa. Please check this is the location you meant.",IF(W258,"Longitude came first, so the order has been switched.",IF(Z258=6,"Converted from degrees, minutes and seconds.",IF(Z258=4,"Converted from degrees and decimal minutes.","")))))))))</f>
        <v/>
      </c>
      <c r="N258" s="49">
        <f>IF(J258="","",MapcodeAPI&amp;"codes/"&amp;SUBSTITUTE(J258&amp;"",MID(1/2,2,1),".")&amp;","&amp;SUBSTITUTE(K258&amp;"",MID(1/2,2,1),"."))&amp;LEFT($B$13,0)</f>
        <v/>
      </c>
      <c r="O258" s="49">
        <f>IF(N258="","",IFERROR(_xlfn.WEBSERVICE(N258),IF(MapcodeAPIBackup="","NO CONNECTION",IFERROR(_xlfn.WEBSERVICE(MapcodeAPIBackup&amp;MID(N258,LEN(MapcodeAPI)+1,999)),"NO CONNECTION"))))</f>
        <v/>
      </c>
      <c r="P258" t="inlineStr">
        <is>
          <t xml:space="preserve"> </t>
        </is>
      </c>
      <c r="R258" s="50">
        <f>IFERROR(IF(AND(TRIM(B258&amp;"")="",TRIM(C258&amp;"")=""),"",TRIM(IF(ISNUMBER(B258),SUBSTITUTE(B258&amp;"",MID(1/2,2,1),"."),B258&amp;"")&amp;IF(TRIM(C258&amp;"")="",""," | "&amp;IF(ISNUMBER(C258),SUBSTITUTE(C258&amp;"",MID(1/2,2,1),"."),C258&amp;"")))),"(error value)")</f>
        <v/>
      </c>
      <c r="S258" s="50">
        <f>IF(R258="","","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"&amp;IFERROR(IF(AND(LEN(R258)-LEN(SUBSTITUTE(R258,"/",""))=1,ISNUMBER(FIND(" ",TRIM(LEFT(R258,FIND("/",R258)-1))))),LEFT(R258,FIND("/",R258)-1),R258),R258)&amp;" ")," "," "),"﻿"," "),"​"," "),"⁠"," ")," "," ")," "," "),CHAR(9)," "),CHAR(10)," "),CHAR(13)," "),"−","-"),"–","-"),"—","-"),"LATITUDE"," "),"LONGITUDE"," "),"COORDINATES"," "),"COORDS"," "),"NORTH"," N "),"SOUTH"," S "),"EAST"," E "),"WEST"," W "),"DEGREES"," "),"DEG"," "),"GPS"," "),"LONG"," "),"LNG"," "),"LON"," "),"LAT"," ")," AND "," "),"&amp;"," ")&amp;" ")</f>
        <v/>
      </c>
      <c r="T258" s="50">
        <f>IF(S258="","",IF(LEN(S258)-LEN(SUBSTITUTE(S258,".",""))&gt;0,SUBSTITUTE(S258,","," "),IF(LEN(S258)-LEN(SUBSTITUTE(S258,",",""))=3,SUBSTITUTE(SUBSTITUTE(S258,",",";",2),",","."),IF(LEN(S258)-LEN(SUBSTITUTE(S258,",",""))=2,SUBSTITUTE(S258,",","."),SUBSTITUTE(S258,","," ")))))</f>
        <v/>
      </c>
      <c r="U258" s="50">
        <f>IF(ISNUMBER(FIND("S",T258)),-1,IF(ISNUMBER(FIND("N",T258)),1,0))</f>
        <v/>
      </c>
      <c r="V258" s="50">
        <f>IF(ISNUMBER(FIND("W",T258)),-1,IF(ISNUMBER(FIND("E",T258)),1,0))</f>
        <v/>
      </c>
      <c r="W258" s="50">
        <f>AND(MIN(IFERROR(FIND("N",T258),999),IFERROR(FIND("S",T258),999))&lt;999,MIN(IFERROR(FIND("E",T258),999),IFERROR(FIND("W",T258),999))&lt;999,MIN(IFERROR(FIND("E",T258),999),IFERROR(FIND("W",T258),999))&lt;MIN(IFERROR(FIND("N",T258),999),IFERROR(FIND("S",T258),999)))</f>
        <v/>
      </c>
      <c r="X258" s="50">
        <f>IF(T258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258,"°"," "),"º"," "),"˚"," "),"'"," "),CHAR(34)," "),"′"," "),"’"," "),"‘"," "),"″"," "),"”"," "),"“"," "),"("," "),")"," "),"["," "),"]"," "),"{"," "),"}"," "),";"," "),"|"," "),"/"," "),"\"," "),":"," "),"="," "),"*"," "),","," "),"N"," "),"S"," "),"E"," "),"W"," "),"_"," ")))</f>
        <v/>
      </c>
      <c r="Y258" s="50">
        <f>IF(X258="","",SUBSTITUTE(SUBSTITUTE(SUBSTITUTE(SUBSTITUTE(SUBSTITUTE(SUBSTITUTE(SUBSTITUTE(SUBSTITUTE(SUBSTITUTE(SUBSTITUTE(SUBSTITUTE(SUBSTITUTE(SUBSTITUTE(X258,"0",""),"1",""),"2",""),"3",""),"4",""),"5",""),"6",""),"7",""),"8",""),"9",""),".",""),"-","")," ",""))</f>
        <v/>
      </c>
      <c r="Z258" s="50">
        <f>IF(X258="",0,LEN(X258)-LEN(SUBSTITUTE(X258," ",""))+1)</f>
        <v/>
      </c>
      <c r="AA258" s="50">
        <f>IF(Z258&lt;1,"",IFERROR(VALUE(SUBSTITUTE(TRIM(MID(SUBSTITUTE(X258," ",REPT(" ",60)),1,60)),".",MID(1/2,2,1))),""))</f>
        <v/>
      </c>
      <c r="AB258" s="50">
        <f>IF(Z258&lt;2,"",IFERROR(VALUE(SUBSTITUTE(TRIM(MID(SUBSTITUTE(X258," ",REPT(" ",60)),61,60)),".",MID(1/2,2,1))),""))</f>
        <v/>
      </c>
      <c r="AC258" s="50">
        <f>IF(Z258&lt;3,"",IFERROR(VALUE(SUBSTITUTE(TRIM(MID(SUBSTITUTE(X258," ",REPT(" ",60)),121,60)),".",MID(1/2,2,1))),""))</f>
        <v/>
      </c>
      <c r="AD258" s="50">
        <f>IF(Z258&lt;4,"",IFERROR(VALUE(SUBSTITUTE(TRIM(MID(SUBSTITUTE(X258," ",REPT(" ",60)),181,60)),".",MID(1/2,2,1))),""))</f>
        <v/>
      </c>
      <c r="AE258" s="50">
        <f>IF(Z258&lt;5,"",IFERROR(VALUE(SUBSTITUTE(TRIM(MID(SUBSTITUTE(X258," ",REPT(" ",60)),241,60)),".",MID(1/2,2,1))),""))</f>
        <v/>
      </c>
      <c r="AF258" s="50">
        <f>IF(Z258&lt;6,"",IFERROR(VALUE(SUBSTITUTE(TRIM(MID(SUBSTITUTE(X258," ",REPT(" ",60)),301,60)),".",MID(1/2,2,1))),""))</f>
        <v/>
      </c>
      <c r="AG258" s="50">
        <f>IFERROR(IF(Z258=2,AA258,IF(Z258=4,IF(AA258&lt;0,-1,1)*(ABS(AA258)+AB258/60),IF(Z258=6,IF(AA258&lt;0,-1,1)*(ABS(AA258)+AB258/60+AC258/3600),""))),"")</f>
        <v/>
      </c>
      <c r="AH258" s="50">
        <f>IFERROR(IF(Z258=2,AB258,IF(Z258=4,IF(AC258&lt;0,-1,1)*(ABS(AC258)+AD258/60),IF(Z258=6,IF(AD258&lt;0,-1,1)*(ABS(AD258)+AE258/60+AF258/3600),""))),"")</f>
        <v/>
      </c>
      <c r="AI258" s="50">
        <f>IF(W258,AH258,AG258)</f>
        <v/>
      </c>
      <c r="AJ258" s="50">
        <f>IF(W258,AG258,AH258)</f>
        <v/>
      </c>
      <c r="AK258" s="50">
        <f>IFERROR(IF(U258=0,AI258,U258*ABS(AI258)),"")</f>
        <v/>
      </c>
      <c r="AL258" s="50">
        <f>IFERROR(IF(V258=0,AJ258,V258*ABS(AJ258)),"")</f>
        <v/>
      </c>
      <c r="AM258" s="50">
        <f>IFERROR(AND(U258=0,V258=0,ABS(AK258)&gt;90,ABS(AK258)&lt;=180,ABS(AL258)&lt;=90),FALSE)</f>
        <v/>
      </c>
      <c r="AN258" s="50">
        <f>IF(AM258,AL258,AK258)</f>
        <v/>
      </c>
      <c r="AO258" s="50">
        <f>IF(AM258,AK258,AL258)</f>
        <v/>
      </c>
      <c r="AP258" s="50">
        <f>IF(R258="","",IF(Y258&lt;&gt;"","Contains words or symbols that aren't part of a coordinate.",IF(NOT(OR(Z258=2,Z258=4,Z258=6)),"Couldn't find a latitude and a longitude ("&amp;Z258&amp;IF(Z258=1," number"," numbers")&amp;" found).",IF(COUNT(AA258:AF258)&lt;&gt;Z258,"Some of the numbers couldn't be read.",IF(OR(AND(Z258=4,OR(AB258&lt;0,AB258&gt;=60,AD258&lt;0,AD258&gt;=60)),AND(Z258=6,OR(AB258&lt;0,AB258&gt;=60,AC258&lt;0,AC258&gt;=60,AE258&lt;0,AE258&gt;=60,AF258&lt;0,AF258&gt;=60))),"Minutes and seconds must be between 0 and 60.",IF(OR(ABS(AN258)&gt;90,ABS(AO258)&gt;180),"Out of range: latitude must be between -90 and 90, and longitude between -180 and 180.",""))))))</f>
        <v/>
      </c>
    </row>
    <row r="259">
      <c r="B259" s="44" t="n"/>
      <c r="C259" s="44" t="n"/>
      <c r="D259" s="45">
        <f>IF(R259="","",IF(AP259&lt;&gt;"","NOT VALID GPS COORDINATES",IF(O259="NO CONNECTION","NO CONNECTION",IF(E259="","NOT FOUND",IF(OR(AM259,AND(AN259=0,AO259=0)),"CONVERTED – PLEASE CHECK","CONVERTED")))))</f>
        <v/>
      </c>
      <c r="E259" s="45">
        <f>IF(OR(O259="",O259="NO CONNECTION"),"",IFERROR(_xlfn.FILTERXML(O259,"//local/territory")&amp;" "&amp;_xlfn.FILTERXML(O259,"//local/mapcode"),IFERROR(_xlfn.FILTERXML(O259,"//international/mapcode"),"")))</f>
        <v/>
      </c>
      <c r="F259" s="46">
        <f>IF(E259="","",IFERROR(_xlfn.FILTERXML(O259,"//local/territory"),""))</f>
        <v/>
      </c>
      <c r="G259" s="46">
        <f>IF(E259="","",IFERROR(_xlfn.FILTERXML(O259,"//local/mapcode"),""))</f>
        <v/>
      </c>
      <c r="H259" s="46">
        <f>IF(E259="","",IFERROR(_xlfn.FILTERXML(O259,"//international/mapcode"),""))</f>
        <v/>
      </c>
      <c r="I259" s="46">
        <f>IF(E259="","",IFERROR(HYPERLINK("https://www.mymapcodes.com/go/?t="&amp;IF(G259&lt;&gt;"",F259,"AAA")&amp;"&amp;ma="&amp;LEFT(IF(G259&lt;&gt;"",G259,H259),FIND(".",IF(G259&lt;&gt;"",G259,H259))-1)&amp;"&amp;mb="&amp;MID(IF(G259&lt;&gt;"",G259,H259),FIND(".",IF(G259&lt;&gt;"",G259,H259))+1,99),"Open on MyMapcodes →"),""))</f>
        <v/>
      </c>
      <c r="J259" s="47">
        <f>IF(OR(R259="",AP259&lt;&gt;""),"",ROUND(AN259,6))</f>
        <v/>
      </c>
      <c r="K259" s="47">
        <f>IF(OR(R259="",AP259&lt;&gt;""),"",ROUND(AO259,6))</f>
        <v/>
      </c>
      <c r="L259" s="48">
        <f>IF(R259="","",IF(AP259&lt;&gt;"",AP259,IF(O259="NO CONNECTION","Excel couldn't reach the mapcode service. Click the REFRESH RESULTS box just above the table.",IF(E259="","The mapcode service didn't return a mapcode for this point.",IF(AM259,"Latitude and longitude seemed to be the wrong way round, so they've been swapped. Please check.",IF(AND(AN259=0,AO259=0),"0, 0 is in the sea off West Africa. Please check this is the location you meant.",IF(W259,"Longitude came first, so the order has been switched.",IF(Z259=6,"Converted from degrees, minutes and seconds.",IF(Z259=4,"Converted from degrees and decimal minutes.","")))))))))</f>
        <v/>
      </c>
      <c r="N259" s="49">
        <f>IF(J259="","",MapcodeAPI&amp;"codes/"&amp;SUBSTITUTE(J259&amp;"",MID(1/2,2,1),".")&amp;","&amp;SUBSTITUTE(K259&amp;"",MID(1/2,2,1),"."))&amp;LEFT($B$13,0)</f>
        <v/>
      </c>
      <c r="O259" s="49">
        <f>IF(N259="","",IFERROR(_xlfn.WEBSERVICE(N259),IF(MapcodeAPIBackup="","NO CONNECTION",IFERROR(_xlfn.WEBSERVICE(MapcodeAPIBackup&amp;MID(N259,LEN(MapcodeAPI)+1,999)),"NO CONNECTION"))))</f>
        <v/>
      </c>
      <c r="P259" t="inlineStr">
        <is>
          <t xml:space="preserve"> </t>
        </is>
      </c>
      <c r="R259" s="50">
        <f>IFERROR(IF(AND(TRIM(B259&amp;"")="",TRIM(C259&amp;"")=""),"",TRIM(IF(ISNUMBER(B259),SUBSTITUTE(B259&amp;"",MID(1/2,2,1),"."),B259&amp;"")&amp;IF(TRIM(C259&amp;"")="",""," | "&amp;IF(ISNUMBER(C259),SUBSTITUTE(C259&amp;"",MID(1/2,2,1),"."),C259&amp;"")))),"(error value)")</f>
        <v/>
      </c>
      <c r="S259" s="50">
        <f>IF(R259="","","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"&amp;IFERROR(IF(AND(LEN(R259)-LEN(SUBSTITUTE(R259,"/",""))=1,ISNUMBER(FIND(" ",TRIM(LEFT(R259,FIND("/",R259)-1))))),LEFT(R259,FIND("/",R259)-1),R259),R259)&amp;" ")," "," "),"﻿"," "),"​"," "),"⁠"," ")," "," ")," "," "),CHAR(9)," "),CHAR(10)," "),CHAR(13)," "),"−","-"),"–","-"),"—","-"),"LATITUDE"," "),"LONGITUDE"," "),"COORDINATES"," "),"COORDS"," "),"NORTH"," N "),"SOUTH"," S "),"EAST"," E "),"WEST"," W "),"DEGREES"," "),"DEG"," "),"GPS"," "),"LONG"," "),"LNG"," "),"LON"," "),"LAT"," ")," AND "," "),"&amp;"," ")&amp;" ")</f>
        <v/>
      </c>
      <c r="T259" s="50">
        <f>IF(S259="","",IF(LEN(S259)-LEN(SUBSTITUTE(S259,".",""))&gt;0,SUBSTITUTE(S259,","," "),IF(LEN(S259)-LEN(SUBSTITUTE(S259,",",""))=3,SUBSTITUTE(SUBSTITUTE(S259,",",";",2),",","."),IF(LEN(S259)-LEN(SUBSTITUTE(S259,",",""))=2,SUBSTITUTE(S259,",","."),SUBSTITUTE(S259,","," ")))))</f>
        <v/>
      </c>
      <c r="U259" s="50">
        <f>IF(ISNUMBER(FIND("S",T259)),-1,IF(ISNUMBER(FIND("N",T259)),1,0))</f>
        <v/>
      </c>
      <c r="V259" s="50">
        <f>IF(ISNUMBER(FIND("W",T259)),-1,IF(ISNUMBER(FIND("E",T259)),1,0))</f>
        <v/>
      </c>
      <c r="W259" s="50">
        <f>AND(MIN(IFERROR(FIND("N",T259),999),IFERROR(FIND("S",T259),999))&lt;999,MIN(IFERROR(FIND("E",T259),999),IFERROR(FIND("W",T259),999))&lt;999,MIN(IFERROR(FIND("E",T259),999),IFERROR(FIND("W",T259),999))&lt;MIN(IFERROR(FIND("N",T259),999),IFERROR(FIND("S",T259),999)))</f>
        <v/>
      </c>
      <c r="X259" s="50">
        <f>IF(T259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259,"°"," "),"º"," "),"˚"," "),"'"," "),CHAR(34)," "),"′"," "),"’"," "),"‘"," "),"″"," "),"”"," "),"“"," "),"("," "),")"," "),"["," "),"]"," "),"{"," "),"}"," "),";"," "),"|"," "),"/"," "),"\"," "),":"," "),"="," "),"*"," "),","," "),"N"," "),"S"," "),"E"," "),"W"," "),"_"," ")))</f>
        <v/>
      </c>
      <c r="Y259" s="50">
        <f>IF(X259="","",SUBSTITUTE(SUBSTITUTE(SUBSTITUTE(SUBSTITUTE(SUBSTITUTE(SUBSTITUTE(SUBSTITUTE(SUBSTITUTE(SUBSTITUTE(SUBSTITUTE(SUBSTITUTE(SUBSTITUTE(SUBSTITUTE(X259,"0",""),"1",""),"2",""),"3",""),"4",""),"5",""),"6",""),"7",""),"8",""),"9",""),".",""),"-","")," ",""))</f>
        <v/>
      </c>
      <c r="Z259" s="50">
        <f>IF(X259="",0,LEN(X259)-LEN(SUBSTITUTE(X259," ",""))+1)</f>
        <v/>
      </c>
      <c r="AA259" s="50">
        <f>IF(Z259&lt;1,"",IFERROR(VALUE(SUBSTITUTE(TRIM(MID(SUBSTITUTE(X259," ",REPT(" ",60)),1,60)),".",MID(1/2,2,1))),""))</f>
        <v/>
      </c>
      <c r="AB259" s="50">
        <f>IF(Z259&lt;2,"",IFERROR(VALUE(SUBSTITUTE(TRIM(MID(SUBSTITUTE(X259," ",REPT(" ",60)),61,60)),".",MID(1/2,2,1))),""))</f>
        <v/>
      </c>
      <c r="AC259" s="50">
        <f>IF(Z259&lt;3,"",IFERROR(VALUE(SUBSTITUTE(TRIM(MID(SUBSTITUTE(X259," ",REPT(" ",60)),121,60)),".",MID(1/2,2,1))),""))</f>
        <v/>
      </c>
      <c r="AD259" s="50">
        <f>IF(Z259&lt;4,"",IFERROR(VALUE(SUBSTITUTE(TRIM(MID(SUBSTITUTE(X259," ",REPT(" ",60)),181,60)),".",MID(1/2,2,1))),""))</f>
        <v/>
      </c>
      <c r="AE259" s="50">
        <f>IF(Z259&lt;5,"",IFERROR(VALUE(SUBSTITUTE(TRIM(MID(SUBSTITUTE(X259," ",REPT(" ",60)),241,60)),".",MID(1/2,2,1))),""))</f>
        <v/>
      </c>
      <c r="AF259" s="50">
        <f>IF(Z259&lt;6,"",IFERROR(VALUE(SUBSTITUTE(TRIM(MID(SUBSTITUTE(X259," ",REPT(" ",60)),301,60)),".",MID(1/2,2,1))),""))</f>
        <v/>
      </c>
      <c r="AG259" s="50">
        <f>IFERROR(IF(Z259=2,AA259,IF(Z259=4,IF(AA259&lt;0,-1,1)*(ABS(AA259)+AB259/60),IF(Z259=6,IF(AA259&lt;0,-1,1)*(ABS(AA259)+AB259/60+AC259/3600),""))),"")</f>
        <v/>
      </c>
      <c r="AH259" s="50">
        <f>IFERROR(IF(Z259=2,AB259,IF(Z259=4,IF(AC259&lt;0,-1,1)*(ABS(AC259)+AD259/60),IF(Z259=6,IF(AD259&lt;0,-1,1)*(ABS(AD259)+AE259/60+AF259/3600),""))),"")</f>
        <v/>
      </c>
      <c r="AI259" s="50">
        <f>IF(W259,AH259,AG259)</f>
        <v/>
      </c>
      <c r="AJ259" s="50">
        <f>IF(W259,AG259,AH259)</f>
        <v/>
      </c>
      <c r="AK259" s="50">
        <f>IFERROR(IF(U259=0,AI259,U259*ABS(AI259)),"")</f>
        <v/>
      </c>
      <c r="AL259" s="50">
        <f>IFERROR(IF(V259=0,AJ259,V259*ABS(AJ259)),"")</f>
        <v/>
      </c>
      <c r="AM259" s="50">
        <f>IFERROR(AND(U259=0,V259=0,ABS(AK259)&gt;90,ABS(AK259)&lt;=180,ABS(AL259)&lt;=90),FALSE)</f>
        <v/>
      </c>
      <c r="AN259" s="50">
        <f>IF(AM259,AL259,AK259)</f>
        <v/>
      </c>
      <c r="AO259" s="50">
        <f>IF(AM259,AK259,AL259)</f>
        <v/>
      </c>
      <c r="AP259" s="50">
        <f>IF(R259="","",IF(Y259&lt;&gt;"","Contains words or symbols that aren't part of a coordinate.",IF(NOT(OR(Z259=2,Z259=4,Z259=6)),"Couldn't find a latitude and a longitude ("&amp;Z259&amp;IF(Z259=1," number"," numbers")&amp;" found).",IF(COUNT(AA259:AF259)&lt;&gt;Z259,"Some of the numbers couldn't be read.",IF(OR(AND(Z259=4,OR(AB259&lt;0,AB259&gt;=60,AD259&lt;0,AD259&gt;=60)),AND(Z259=6,OR(AB259&lt;0,AB259&gt;=60,AC259&lt;0,AC259&gt;=60,AE259&lt;0,AE259&gt;=60,AF259&lt;0,AF259&gt;=60))),"Minutes and seconds must be between 0 and 60.",IF(OR(ABS(AN259)&gt;90,ABS(AO259)&gt;180),"Out of range: latitude must be between -90 and 90, and longitude between -180 and 180.",""))))))</f>
        <v/>
      </c>
    </row>
    <row r="260">
      <c r="B260" s="44" t="n"/>
      <c r="C260" s="44" t="n"/>
      <c r="D260" s="45">
        <f>IF(R260="","",IF(AP260&lt;&gt;"","NOT VALID GPS COORDINATES",IF(O260="NO CONNECTION","NO CONNECTION",IF(E260="","NOT FOUND",IF(OR(AM260,AND(AN260=0,AO260=0)),"CONVERTED – PLEASE CHECK","CONVERTED")))))</f>
        <v/>
      </c>
      <c r="E260" s="45">
        <f>IF(OR(O260="",O260="NO CONNECTION"),"",IFERROR(_xlfn.FILTERXML(O260,"//local/territory")&amp;" "&amp;_xlfn.FILTERXML(O260,"//local/mapcode"),IFERROR(_xlfn.FILTERXML(O260,"//international/mapcode"),"")))</f>
        <v/>
      </c>
      <c r="F260" s="46">
        <f>IF(E260="","",IFERROR(_xlfn.FILTERXML(O260,"//local/territory"),""))</f>
        <v/>
      </c>
      <c r="G260" s="46">
        <f>IF(E260="","",IFERROR(_xlfn.FILTERXML(O260,"//local/mapcode"),""))</f>
        <v/>
      </c>
      <c r="H260" s="46">
        <f>IF(E260="","",IFERROR(_xlfn.FILTERXML(O260,"//international/mapcode"),""))</f>
        <v/>
      </c>
      <c r="I260" s="46">
        <f>IF(E260="","",IFERROR(HYPERLINK("https://www.mymapcodes.com/go/?t="&amp;IF(G260&lt;&gt;"",F260,"AAA")&amp;"&amp;ma="&amp;LEFT(IF(G260&lt;&gt;"",G260,H260),FIND(".",IF(G260&lt;&gt;"",G260,H260))-1)&amp;"&amp;mb="&amp;MID(IF(G260&lt;&gt;"",G260,H260),FIND(".",IF(G260&lt;&gt;"",G260,H260))+1,99),"Open on MyMapcodes →"),""))</f>
        <v/>
      </c>
      <c r="J260" s="47">
        <f>IF(OR(R260="",AP260&lt;&gt;""),"",ROUND(AN260,6))</f>
        <v/>
      </c>
      <c r="K260" s="47">
        <f>IF(OR(R260="",AP260&lt;&gt;""),"",ROUND(AO260,6))</f>
        <v/>
      </c>
      <c r="L260" s="48">
        <f>IF(R260="","",IF(AP260&lt;&gt;"",AP260,IF(O260="NO CONNECTION","Excel couldn't reach the mapcode service. Click the REFRESH RESULTS box just above the table.",IF(E260="","The mapcode service didn't return a mapcode for this point.",IF(AM260,"Latitude and longitude seemed to be the wrong way round, so they've been swapped. Please check.",IF(AND(AN260=0,AO260=0),"0, 0 is in the sea off West Africa. Please check this is the location you meant.",IF(W260,"Longitude came first, so the order has been switched.",IF(Z260=6,"Converted from degrees, minutes and seconds.",IF(Z260=4,"Converted from degrees and decimal minutes.","")))))))))</f>
        <v/>
      </c>
      <c r="N260" s="49">
        <f>IF(J260="","",MapcodeAPI&amp;"codes/"&amp;SUBSTITUTE(J260&amp;"",MID(1/2,2,1),".")&amp;","&amp;SUBSTITUTE(K260&amp;"",MID(1/2,2,1),"."))&amp;LEFT($B$13,0)</f>
        <v/>
      </c>
      <c r="O260" s="49">
        <f>IF(N260="","",IFERROR(_xlfn.WEBSERVICE(N260),IF(MapcodeAPIBackup="","NO CONNECTION",IFERROR(_xlfn.WEBSERVICE(MapcodeAPIBackup&amp;MID(N260,LEN(MapcodeAPI)+1,999)),"NO CONNECTION"))))</f>
        <v/>
      </c>
      <c r="P260" t="inlineStr">
        <is>
          <t xml:space="preserve"> </t>
        </is>
      </c>
      <c r="R260" s="50">
        <f>IFERROR(IF(AND(TRIM(B260&amp;"")="",TRIM(C260&amp;"")=""),"",TRIM(IF(ISNUMBER(B260),SUBSTITUTE(B260&amp;"",MID(1/2,2,1),"."),B260&amp;"")&amp;IF(TRIM(C260&amp;"")="",""," | "&amp;IF(ISNUMBER(C260),SUBSTITUTE(C260&amp;"",MID(1/2,2,1),"."),C260&amp;"")))),"(error value)")</f>
        <v/>
      </c>
      <c r="S260" s="50">
        <f>IF(R260="","","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"&amp;IFERROR(IF(AND(LEN(R260)-LEN(SUBSTITUTE(R260,"/",""))=1,ISNUMBER(FIND(" ",TRIM(LEFT(R260,FIND("/",R260)-1))))),LEFT(R260,FIND("/",R260)-1),R260),R260)&amp;" ")," "," "),"﻿"," "),"​"," "),"⁠"," ")," "," ")," "," "),CHAR(9)," "),CHAR(10)," "),CHAR(13)," "),"−","-"),"–","-"),"—","-"),"LATITUDE"," "),"LONGITUDE"," "),"COORDINATES"," "),"COORDS"," "),"NORTH"," N "),"SOUTH"," S "),"EAST"," E "),"WEST"," W "),"DEGREES"," "),"DEG"," "),"GPS"," "),"LONG"," "),"LNG"," "),"LON"," "),"LAT"," ")," AND "," "),"&amp;"," ")&amp;" ")</f>
        <v/>
      </c>
      <c r="T260" s="50">
        <f>IF(S260="","",IF(LEN(S260)-LEN(SUBSTITUTE(S260,".",""))&gt;0,SUBSTITUTE(S260,","," "),IF(LEN(S260)-LEN(SUBSTITUTE(S260,",",""))=3,SUBSTITUTE(SUBSTITUTE(S260,",",";",2),",","."),IF(LEN(S260)-LEN(SUBSTITUTE(S260,",",""))=2,SUBSTITUTE(S260,",","."),SUBSTITUTE(S260,","," ")))))</f>
        <v/>
      </c>
      <c r="U260" s="50">
        <f>IF(ISNUMBER(FIND("S",T260)),-1,IF(ISNUMBER(FIND("N",T260)),1,0))</f>
        <v/>
      </c>
      <c r="V260" s="50">
        <f>IF(ISNUMBER(FIND("W",T260)),-1,IF(ISNUMBER(FIND("E",T260)),1,0))</f>
        <v/>
      </c>
      <c r="W260" s="50">
        <f>AND(MIN(IFERROR(FIND("N",T260),999),IFERROR(FIND("S",T260),999))&lt;999,MIN(IFERROR(FIND("E",T260),999),IFERROR(FIND("W",T260),999))&lt;999,MIN(IFERROR(FIND("E",T260),999),IFERROR(FIND("W",T260),999))&lt;MIN(IFERROR(FIND("N",T260),999),IFERROR(FIND("S",T260),999)))</f>
        <v/>
      </c>
      <c r="X260" s="50">
        <f>IF(T260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260,"°"," "),"º"," "),"˚"," "),"'"," "),CHAR(34)," "),"′"," "),"’"," "),"‘"," "),"″"," "),"”"," "),"“"," "),"("," "),")"," "),"["," "),"]"," "),"{"," "),"}"," "),";"," "),"|"," "),"/"," "),"\"," "),":"," "),"="," "),"*"," "),","," "),"N"," "),"S"," "),"E"," "),"W"," "),"_"," ")))</f>
        <v/>
      </c>
      <c r="Y260" s="50">
        <f>IF(X260="","",SUBSTITUTE(SUBSTITUTE(SUBSTITUTE(SUBSTITUTE(SUBSTITUTE(SUBSTITUTE(SUBSTITUTE(SUBSTITUTE(SUBSTITUTE(SUBSTITUTE(SUBSTITUTE(SUBSTITUTE(SUBSTITUTE(X260,"0",""),"1",""),"2",""),"3",""),"4",""),"5",""),"6",""),"7",""),"8",""),"9",""),".",""),"-","")," ",""))</f>
        <v/>
      </c>
      <c r="Z260" s="50">
        <f>IF(X260="",0,LEN(X260)-LEN(SUBSTITUTE(X260," ",""))+1)</f>
        <v/>
      </c>
      <c r="AA260" s="50">
        <f>IF(Z260&lt;1,"",IFERROR(VALUE(SUBSTITUTE(TRIM(MID(SUBSTITUTE(X260," ",REPT(" ",60)),1,60)),".",MID(1/2,2,1))),""))</f>
        <v/>
      </c>
      <c r="AB260" s="50">
        <f>IF(Z260&lt;2,"",IFERROR(VALUE(SUBSTITUTE(TRIM(MID(SUBSTITUTE(X260," ",REPT(" ",60)),61,60)),".",MID(1/2,2,1))),""))</f>
        <v/>
      </c>
      <c r="AC260" s="50">
        <f>IF(Z260&lt;3,"",IFERROR(VALUE(SUBSTITUTE(TRIM(MID(SUBSTITUTE(X260," ",REPT(" ",60)),121,60)),".",MID(1/2,2,1))),""))</f>
        <v/>
      </c>
      <c r="AD260" s="50">
        <f>IF(Z260&lt;4,"",IFERROR(VALUE(SUBSTITUTE(TRIM(MID(SUBSTITUTE(X260," ",REPT(" ",60)),181,60)),".",MID(1/2,2,1))),""))</f>
        <v/>
      </c>
      <c r="AE260" s="50">
        <f>IF(Z260&lt;5,"",IFERROR(VALUE(SUBSTITUTE(TRIM(MID(SUBSTITUTE(X260," ",REPT(" ",60)),241,60)),".",MID(1/2,2,1))),""))</f>
        <v/>
      </c>
      <c r="AF260" s="50">
        <f>IF(Z260&lt;6,"",IFERROR(VALUE(SUBSTITUTE(TRIM(MID(SUBSTITUTE(X260," ",REPT(" ",60)),301,60)),".",MID(1/2,2,1))),""))</f>
        <v/>
      </c>
      <c r="AG260" s="50">
        <f>IFERROR(IF(Z260=2,AA260,IF(Z260=4,IF(AA260&lt;0,-1,1)*(ABS(AA260)+AB260/60),IF(Z260=6,IF(AA260&lt;0,-1,1)*(ABS(AA260)+AB260/60+AC260/3600),""))),"")</f>
        <v/>
      </c>
      <c r="AH260" s="50">
        <f>IFERROR(IF(Z260=2,AB260,IF(Z260=4,IF(AC260&lt;0,-1,1)*(ABS(AC260)+AD260/60),IF(Z260=6,IF(AD260&lt;0,-1,1)*(ABS(AD260)+AE260/60+AF260/3600),""))),"")</f>
        <v/>
      </c>
      <c r="AI260" s="50">
        <f>IF(W260,AH260,AG260)</f>
        <v/>
      </c>
      <c r="AJ260" s="50">
        <f>IF(W260,AG260,AH260)</f>
        <v/>
      </c>
      <c r="AK260" s="50">
        <f>IFERROR(IF(U260=0,AI260,U260*ABS(AI260)),"")</f>
        <v/>
      </c>
      <c r="AL260" s="50">
        <f>IFERROR(IF(V260=0,AJ260,V260*ABS(AJ260)),"")</f>
        <v/>
      </c>
      <c r="AM260" s="50">
        <f>IFERROR(AND(U260=0,V260=0,ABS(AK260)&gt;90,ABS(AK260)&lt;=180,ABS(AL260)&lt;=90),FALSE)</f>
        <v/>
      </c>
      <c r="AN260" s="50">
        <f>IF(AM260,AL260,AK260)</f>
        <v/>
      </c>
      <c r="AO260" s="50">
        <f>IF(AM260,AK260,AL260)</f>
        <v/>
      </c>
      <c r="AP260" s="50">
        <f>IF(R260="","",IF(Y260&lt;&gt;"","Contains words or symbols that aren't part of a coordinate.",IF(NOT(OR(Z260=2,Z260=4,Z260=6)),"Couldn't find a latitude and a longitude ("&amp;Z260&amp;IF(Z260=1," number"," numbers")&amp;" found).",IF(COUNT(AA260:AF260)&lt;&gt;Z260,"Some of the numbers couldn't be read.",IF(OR(AND(Z260=4,OR(AB260&lt;0,AB260&gt;=60,AD260&lt;0,AD260&gt;=60)),AND(Z260=6,OR(AB260&lt;0,AB260&gt;=60,AC260&lt;0,AC260&gt;=60,AE260&lt;0,AE260&gt;=60,AF260&lt;0,AF260&gt;=60))),"Minutes and seconds must be between 0 and 60.",IF(OR(ABS(AN260)&gt;90,ABS(AO260)&gt;180),"Out of range: latitude must be between -90 and 90, and longitude between -180 and 180.",""))))))</f>
        <v/>
      </c>
    </row>
    <row r="261">
      <c r="B261" s="44" t="n"/>
      <c r="C261" s="44" t="n"/>
      <c r="D261" s="45">
        <f>IF(R261="","",IF(AP261&lt;&gt;"","NOT VALID GPS COORDINATES",IF(O261="NO CONNECTION","NO CONNECTION",IF(E261="","NOT FOUND",IF(OR(AM261,AND(AN261=0,AO261=0)),"CONVERTED – PLEASE CHECK","CONVERTED")))))</f>
        <v/>
      </c>
      <c r="E261" s="45">
        <f>IF(OR(O261="",O261="NO CONNECTION"),"",IFERROR(_xlfn.FILTERXML(O261,"//local/territory")&amp;" "&amp;_xlfn.FILTERXML(O261,"//local/mapcode"),IFERROR(_xlfn.FILTERXML(O261,"//international/mapcode"),"")))</f>
        <v/>
      </c>
      <c r="F261" s="46">
        <f>IF(E261="","",IFERROR(_xlfn.FILTERXML(O261,"//local/territory"),""))</f>
        <v/>
      </c>
      <c r="G261" s="46">
        <f>IF(E261="","",IFERROR(_xlfn.FILTERXML(O261,"//local/mapcode"),""))</f>
        <v/>
      </c>
      <c r="H261" s="46">
        <f>IF(E261="","",IFERROR(_xlfn.FILTERXML(O261,"//international/mapcode"),""))</f>
        <v/>
      </c>
      <c r="I261" s="46">
        <f>IF(E261="","",IFERROR(HYPERLINK("https://www.mymapcodes.com/go/?t="&amp;IF(G261&lt;&gt;"",F261,"AAA")&amp;"&amp;ma="&amp;LEFT(IF(G261&lt;&gt;"",G261,H261),FIND(".",IF(G261&lt;&gt;"",G261,H261))-1)&amp;"&amp;mb="&amp;MID(IF(G261&lt;&gt;"",G261,H261),FIND(".",IF(G261&lt;&gt;"",G261,H261))+1,99),"Open on MyMapcodes →"),""))</f>
        <v/>
      </c>
      <c r="J261" s="47">
        <f>IF(OR(R261="",AP261&lt;&gt;""),"",ROUND(AN261,6))</f>
        <v/>
      </c>
      <c r="K261" s="47">
        <f>IF(OR(R261="",AP261&lt;&gt;""),"",ROUND(AO261,6))</f>
        <v/>
      </c>
      <c r="L261" s="48">
        <f>IF(R261="","",IF(AP261&lt;&gt;"",AP261,IF(O261="NO CONNECTION","Excel couldn't reach the mapcode service. Click the REFRESH RESULTS box just above the table.",IF(E261="","The mapcode service didn't return a mapcode for this point.",IF(AM261,"Latitude and longitude seemed to be the wrong way round, so they've been swapped. Please check.",IF(AND(AN261=0,AO261=0),"0, 0 is in the sea off West Africa. Please check this is the location you meant.",IF(W261,"Longitude came first, so the order has been switched.",IF(Z261=6,"Converted from degrees, minutes and seconds.",IF(Z261=4,"Converted from degrees and decimal minutes.","")))))))))</f>
        <v/>
      </c>
      <c r="N261" s="49">
        <f>IF(J261="","",MapcodeAPI&amp;"codes/"&amp;SUBSTITUTE(J261&amp;"",MID(1/2,2,1),".")&amp;","&amp;SUBSTITUTE(K261&amp;"",MID(1/2,2,1),"."))&amp;LEFT($B$13,0)</f>
        <v/>
      </c>
      <c r="O261" s="49">
        <f>IF(N261="","",IFERROR(_xlfn.WEBSERVICE(N261),IF(MapcodeAPIBackup="","NO CONNECTION",IFERROR(_xlfn.WEBSERVICE(MapcodeAPIBackup&amp;MID(N261,LEN(MapcodeAPI)+1,999)),"NO CONNECTION"))))</f>
        <v/>
      </c>
      <c r="P261" t="inlineStr">
        <is>
          <t xml:space="preserve"> </t>
        </is>
      </c>
      <c r="R261" s="50">
        <f>IFERROR(IF(AND(TRIM(B261&amp;"")="",TRIM(C261&amp;"")=""),"",TRIM(IF(ISNUMBER(B261),SUBSTITUTE(B261&amp;"",MID(1/2,2,1),"."),B261&amp;"")&amp;IF(TRIM(C261&amp;"")="",""," | "&amp;IF(ISNUMBER(C261),SUBSTITUTE(C261&amp;"",MID(1/2,2,1),"."),C261&amp;"")))),"(error value)")</f>
        <v/>
      </c>
      <c r="S261" s="50">
        <f>IF(R261="","","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"&amp;IFERROR(IF(AND(LEN(R261)-LEN(SUBSTITUTE(R261,"/",""))=1,ISNUMBER(FIND(" ",TRIM(LEFT(R261,FIND("/",R261)-1))))),LEFT(R261,FIND("/",R261)-1),R261),R261)&amp;" ")," "," "),"﻿"," "),"​"," "),"⁠"," ")," "," ")," "," "),CHAR(9)," "),CHAR(10)," "),CHAR(13)," "),"−","-"),"–","-"),"—","-"),"LATITUDE"," "),"LONGITUDE"," "),"COORDINATES"," "),"COORDS"," "),"NORTH"," N "),"SOUTH"," S "),"EAST"," E "),"WEST"," W "),"DEGREES"," "),"DEG"," "),"GPS"," "),"LONG"," "),"LNG"," "),"LON"," "),"LAT"," ")," AND "," "),"&amp;"," ")&amp;" ")</f>
        <v/>
      </c>
      <c r="T261" s="50">
        <f>IF(S261="","",IF(LEN(S261)-LEN(SUBSTITUTE(S261,".",""))&gt;0,SUBSTITUTE(S261,","," "),IF(LEN(S261)-LEN(SUBSTITUTE(S261,",",""))=3,SUBSTITUTE(SUBSTITUTE(S261,",",";",2),",","."),IF(LEN(S261)-LEN(SUBSTITUTE(S261,",",""))=2,SUBSTITUTE(S261,",","."),SUBSTITUTE(S261,","," ")))))</f>
        <v/>
      </c>
      <c r="U261" s="50">
        <f>IF(ISNUMBER(FIND("S",T261)),-1,IF(ISNUMBER(FIND("N",T261)),1,0))</f>
        <v/>
      </c>
      <c r="V261" s="50">
        <f>IF(ISNUMBER(FIND("W",T261)),-1,IF(ISNUMBER(FIND("E",T261)),1,0))</f>
        <v/>
      </c>
      <c r="W261" s="50">
        <f>AND(MIN(IFERROR(FIND("N",T261),999),IFERROR(FIND("S",T261),999))&lt;999,MIN(IFERROR(FIND("E",T261),999),IFERROR(FIND("W",T261),999))&lt;999,MIN(IFERROR(FIND("E",T261),999),IFERROR(FIND("W",T261),999))&lt;MIN(IFERROR(FIND("N",T261),999),IFERROR(FIND("S",T261),999)))</f>
        <v/>
      </c>
      <c r="X261" s="50">
        <f>IF(T261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261,"°"," "),"º"," "),"˚"," "),"'"," "),CHAR(34)," "),"′"," "),"’"," "),"‘"," "),"″"," "),"”"," "),"“"," "),"("," "),")"," "),"["," "),"]"," "),"{"," "),"}"," "),";"," "),"|"," "),"/"," "),"\"," "),":"," "),"="," "),"*"," "),","," "),"N"," "),"S"," "),"E"," "),"W"," "),"_"," ")))</f>
        <v/>
      </c>
      <c r="Y261" s="50">
        <f>IF(X261="","",SUBSTITUTE(SUBSTITUTE(SUBSTITUTE(SUBSTITUTE(SUBSTITUTE(SUBSTITUTE(SUBSTITUTE(SUBSTITUTE(SUBSTITUTE(SUBSTITUTE(SUBSTITUTE(SUBSTITUTE(SUBSTITUTE(X261,"0",""),"1",""),"2",""),"3",""),"4",""),"5",""),"6",""),"7",""),"8",""),"9",""),".",""),"-","")," ",""))</f>
        <v/>
      </c>
      <c r="Z261" s="50">
        <f>IF(X261="",0,LEN(X261)-LEN(SUBSTITUTE(X261," ",""))+1)</f>
        <v/>
      </c>
      <c r="AA261" s="50">
        <f>IF(Z261&lt;1,"",IFERROR(VALUE(SUBSTITUTE(TRIM(MID(SUBSTITUTE(X261," ",REPT(" ",60)),1,60)),".",MID(1/2,2,1))),""))</f>
        <v/>
      </c>
      <c r="AB261" s="50">
        <f>IF(Z261&lt;2,"",IFERROR(VALUE(SUBSTITUTE(TRIM(MID(SUBSTITUTE(X261," ",REPT(" ",60)),61,60)),".",MID(1/2,2,1))),""))</f>
        <v/>
      </c>
      <c r="AC261" s="50">
        <f>IF(Z261&lt;3,"",IFERROR(VALUE(SUBSTITUTE(TRIM(MID(SUBSTITUTE(X261," ",REPT(" ",60)),121,60)),".",MID(1/2,2,1))),""))</f>
        <v/>
      </c>
      <c r="AD261" s="50">
        <f>IF(Z261&lt;4,"",IFERROR(VALUE(SUBSTITUTE(TRIM(MID(SUBSTITUTE(X261," ",REPT(" ",60)),181,60)),".",MID(1/2,2,1))),""))</f>
        <v/>
      </c>
      <c r="AE261" s="50">
        <f>IF(Z261&lt;5,"",IFERROR(VALUE(SUBSTITUTE(TRIM(MID(SUBSTITUTE(X261," ",REPT(" ",60)),241,60)),".",MID(1/2,2,1))),""))</f>
        <v/>
      </c>
      <c r="AF261" s="50">
        <f>IF(Z261&lt;6,"",IFERROR(VALUE(SUBSTITUTE(TRIM(MID(SUBSTITUTE(X261," ",REPT(" ",60)),301,60)),".",MID(1/2,2,1))),""))</f>
        <v/>
      </c>
      <c r="AG261" s="50">
        <f>IFERROR(IF(Z261=2,AA261,IF(Z261=4,IF(AA261&lt;0,-1,1)*(ABS(AA261)+AB261/60),IF(Z261=6,IF(AA261&lt;0,-1,1)*(ABS(AA261)+AB261/60+AC261/3600),""))),"")</f>
        <v/>
      </c>
      <c r="AH261" s="50">
        <f>IFERROR(IF(Z261=2,AB261,IF(Z261=4,IF(AC261&lt;0,-1,1)*(ABS(AC261)+AD261/60),IF(Z261=6,IF(AD261&lt;0,-1,1)*(ABS(AD261)+AE261/60+AF261/3600),""))),"")</f>
        <v/>
      </c>
      <c r="AI261" s="50">
        <f>IF(W261,AH261,AG261)</f>
        <v/>
      </c>
      <c r="AJ261" s="50">
        <f>IF(W261,AG261,AH261)</f>
        <v/>
      </c>
      <c r="AK261" s="50">
        <f>IFERROR(IF(U261=0,AI261,U261*ABS(AI261)),"")</f>
        <v/>
      </c>
      <c r="AL261" s="50">
        <f>IFERROR(IF(V261=0,AJ261,V261*ABS(AJ261)),"")</f>
        <v/>
      </c>
      <c r="AM261" s="50">
        <f>IFERROR(AND(U261=0,V261=0,ABS(AK261)&gt;90,ABS(AK261)&lt;=180,ABS(AL261)&lt;=90),FALSE)</f>
        <v/>
      </c>
      <c r="AN261" s="50">
        <f>IF(AM261,AL261,AK261)</f>
        <v/>
      </c>
      <c r="AO261" s="50">
        <f>IF(AM261,AK261,AL261)</f>
        <v/>
      </c>
      <c r="AP261" s="50">
        <f>IF(R261="","",IF(Y261&lt;&gt;"","Contains words or symbols that aren't part of a coordinate.",IF(NOT(OR(Z261=2,Z261=4,Z261=6)),"Couldn't find a latitude and a longitude ("&amp;Z261&amp;IF(Z261=1," number"," numbers")&amp;" found).",IF(COUNT(AA261:AF261)&lt;&gt;Z261,"Some of the numbers couldn't be read.",IF(OR(AND(Z261=4,OR(AB261&lt;0,AB261&gt;=60,AD261&lt;0,AD261&gt;=60)),AND(Z261=6,OR(AB261&lt;0,AB261&gt;=60,AC261&lt;0,AC261&gt;=60,AE261&lt;0,AE261&gt;=60,AF261&lt;0,AF261&gt;=60))),"Minutes and seconds must be between 0 and 60.",IF(OR(ABS(AN261)&gt;90,ABS(AO261)&gt;180),"Out of range: latitude must be between -90 and 90, and longitude between -180 and 180.",""))))))</f>
        <v/>
      </c>
    </row>
    <row r="262">
      <c r="B262" s="44" t="n"/>
      <c r="C262" s="44" t="n"/>
      <c r="D262" s="45">
        <f>IF(R262="","",IF(AP262&lt;&gt;"","NOT VALID GPS COORDINATES",IF(O262="NO CONNECTION","NO CONNECTION",IF(E262="","NOT FOUND",IF(OR(AM262,AND(AN262=0,AO262=0)),"CONVERTED – PLEASE CHECK","CONVERTED")))))</f>
        <v/>
      </c>
      <c r="E262" s="45">
        <f>IF(OR(O262="",O262="NO CONNECTION"),"",IFERROR(_xlfn.FILTERXML(O262,"//local/territory")&amp;" "&amp;_xlfn.FILTERXML(O262,"//local/mapcode"),IFERROR(_xlfn.FILTERXML(O262,"//international/mapcode"),"")))</f>
        <v/>
      </c>
      <c r="F262" s="46">
        <f>IF(E262="","",IFERROR(_xlfn.FILTERXML(O262,"//local/territory"),""))</f>
        <v/>
      </c>
      <c r="G262" s="46">
        <f>IF(E262="","",IFERROR(_xlfn.FILTERXML(O262,"//local/mapcode"),""))</f>
        <v/>
      </c>
      <c r="H262" s="46">
        <f>IF(E262="","",IFERROR(_xlfn.FILTERXML(O262,"//international/mapcode"),""))</f>
        <v/>
      </c>
      <c r="I262" s="46">
        <f>IF(E262="","",IFERROR(HYPERLINK("https://www.mymapcodes.com/go/?t="&amp;IF(G262&lt;&gt;"",F262,"AAA")&amp;"&amp;ma="&amp;LEFT(IF(G262&lt;&gt;"",G262,H262),FIND(".",IF(G262&lt;&gt;"",G262,H262))-1)&amp;"&amp;mb="&amp;MID(IF(G262&lt;&gt;"",G262,H262),FIND(".",IF(G262&lt;&gt;"",G262,H262))+1,99),"Open on MyMapcodes →"),""))</f>
        <v/>
      </c>
      <c r="J262" s="47">
        <f>IF(OR(R262="",AP262&lt;&gt;""),"",ROUND(AN262,6))</f>
        <v/>
      </c>
      <c r="K262" s="47">
        <f>IF(OR(R262="",AP262&lt;&gt;""),"",ROUND(AO262,6))</f>
        <v/>
      </c>
      <c r="L262" s="48">
        <f>IF(R262="","",IF(AP262&lt;&gt;"",AP262,IF(O262="NO CONNECTION","Excel couldn't reach the mapcode service. Click the REFRESH RESULTS box just above the table.",IF(E262="","The mapcode service didn't return a mapcode for this point.",IF(AM262,"Latitude and longitude seemed to be the wrong way round, so they've been swapped. Please check.",IF(AND(AN262=0,AO262=0),"0, 0 is in the sea off West Africa. Please check this is the location you meant.",IF(W262,"Longitude came first, so the order has been switched.",IF(Z262=6,"Converted from degrees, minutes and seconds.",IF(Z262=4,"Converted from degrees and decimal minutes.","")))))))))</f>
        <v/>
      </c>
      <c r="N262" s="49">
        <f>IF(J262="","",MapcodeAPI&amp;"codes/"&amp;SUBSTITUTE(J262&amp;"",MID(1/2,2,1),".")&amp;","&amp;SUBSTITUTE(K262&amp;"",MID(1/2,2,1),"."))&amp;LEFT($B$13,0)</f>
        <v/>
      </c>
      <c r="O262" s="49">
        <f>IF(N262="","",IFERROR(_xlfn.WEBSERVICE(N262),IF(MapcodeAPIBackup="","NO CONNECTION",IFERROR(_xlfn.WEBSERVICE(MapcodeAPIBackup&amp;MID(N262,LEN(MapcodeAPI)+1,999)),"NO CONNECTION"))))</f>
        <v/>
      </c>
      <c r="P262" t="inlineStr">
        <is>
          <t xml:space="preserve"> </t>
        </is>
      </c>
      <c r="R262" s="50">
        <f>IFERROR(IF(AND(TRIM(B262&amp;"")="",TRIM(C262&amp;"")=""),"",TRIM(IF(ISNUMBER(B262),SUBSTITUTE(B262&amp;"",MID(1/2,2,1),"."),B262&amp;"")&amp;IF(TRIM(C262&amp;"")="",""," | "&amp;IF(ISNUMBER(C262),SUBSTITUTE(C262&amp;"",MID(1/2,2,1),"."),C262&amp;"")))),"(error value)")</f>
        <v/>
      </c>
      <c r="S262" s="50">
        <f>IF(R262="","","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"&amp;IFERROR(IF(AND(LEN(R262)-LEN(SUBSTITUTE(R262,"/",""))=1,ISNUMBER(FIND(" ",TRIM(LEFT(R262,FIND("/",R262)-1))))),LEFT(R262,FIND("/",R262)-1),R262),R262)&amp;" ")," "," "),"﻿"," "),"​"," "),"⁠"," ")," "," ")," "," "),CHAR(9)," "),CHAR(10)," "),CHAR(13)," "),"−","-"),"–","-"),"—","-"),"LATITUDE"," "),"LONGITUDE"," "),"COORDINATES"," "),"COORDS"," "),"NORTH"," N "),"SOUTH"," S "),"EAST"," E "),"WEST"," W "),"DEGREES"," "),"DEG"," "),"GPS"," "),"LONG"," "),"LNG"," "),"LON"," "),"LAT"," ")," AND "," "),"&amp;"," ")&amp;" ")</f>
        <v/>
      </c>
      <c r="T262" s="50">
        <f>IF(S262="","",IF(LEN(S262)-LEN(SUBSTITUTE(S262,".",""))&gt;0,SUBSTITUTE(S262,","," "),IF(LEN(S262)-LEN(SUBSTITUTE(S262,",",""))=3,SUBSTITUTE(SUBSTITUTE(S262,",",";",2),",","."),IF(LEN(S262)-LEN(SUBSTITUTE(S262,",",""))=2,SUBSTITUTE(S262,",","."),SUBSTITUTE(S262,","," ")))))</f>
        <v/>
      </c>
      <c r="U262" s="50">
        <f>IF(ISNUMBER(FIND("S",T262)),-1,IF(ISNUMBER(FIND("N",T262)),1,0))</f>
        <v/>
      </c>
      <c r="V262" s="50">
        <f>IF(ISNUMBER(FIND("W",T262)),-1,IF(ISNUMBER(FIND("E",T262)),1,0))</f>
        <v/>
      </c>
      <c r="W262" s="50">
        <f>AND(MIN(IFERROR(FIND("N",T262),999),IFERROR(FIND("S",T262),999))&lt;999,MIN(IFERROR(FIND("E",T262),999),IFERROR(FIND("W",T262),999))&lt;999,MIN(IFERROR(FIND("E",T262),999),IFERROR(FIND("W",T262),999))&lt;MIN(IFERROR(FIND("N",T262),999),IFERROR(FIND("S",T262),999)))</f>
        <v/>
      </c>
      <c r="X262" s="50">
        <f>IF(T262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262,"°"," "),"º"," "),"˚"," "),"'"," "),CHAR(34)," "),"′"," "),"’"," "),"‘"," "),"″"," "),"”"," "),"“"," "),"("," "),")"," "),"["," "),"]"," "),"{"," "),"}"," "),";"," "),"|"," "),"/"," "),"\"," "),":"," "),"="," "),"*"," "),","," "),"N"," "),"S"," "),"E"," "),"W"," "),"_"," ")))</f>
        <v/>
      </c>
      <c r="Y262" s="50">
        <f>IF(X262="","",SUBSTITUTE(SUBSTITUTE(SUBSTITUTE(SUBSTITUTE(SUBSTITUTE(SUBSTITUTE(SUBSTITUTE(SUBSTITUTE(SUBSTITUTE(SUBSTITUTE(SUBSTITUTE(SUBSTITUTE(SUBSTITUTE(X262,"0",""),"1",""),"2",""),"3",""),"4",""),"5",""),"6",""),"7",""),"8",""),"9",""),".",""),"-","")," ",""))</f>
        <v/>
      </c>
      <c r="Z262" s="50">
        <f>IF(X262="",0,LEN(X262)-LEN(SUBSTITUTE(X262," ",""))+1)</f>
        <v/>
      </c>
      <c r="AA262" s="50">
        <f>IF(Z262&lt;1,"",IFERROR(VALUE(SUBSTITUTE(TRIM(MID(SUBSTITUTE(X262," ",REPT(" ",60)),1,60)),".",MID(1/2,2,1))),""))</f>
        <v/>
      </c>
      <c r="AB262" s="50">
        <f>IF(Z262&lt;2,"",IFERROR(VALUE(SUBSTITUTE(TRIM(MID(SUBSTITUTE(X262," ",REPT(" ",60)),61,60)),".",MID(1/2,2,1))),""))</f>
        <v/>
      </c>
      <c r="AC262" s="50">
        <f>IF(Z262&lt;3,"",IFERROR(VALUE(SUBSTITUTE(TRIM(MID(SUBSTITUTE(X262," ",REPT(" ",60)),121,60)),".",MID(1/2,2,1))),""))</f>
        <v/>
      </c>
      <c r="AD262" s="50">
        <f>IF(Z262&lt;4,"",IFERROR(VALUE(SUBSTITUTE(TRIM(MID(SUBSTITUTE(X262," ",REPT(" ",60)),181,60)),".",MID(1/2,2,1))),""))</f>
        <v/>
      </c>
      <c r="AE262" s="50">
        <f>IF(Z262&lt;5,"",IFERROR(VALUE(SUBSTITUTE(TRIM(MID(SUBSTITUTE(X262," ",REPT(" ",60)),241,60)),".",MID(1/2,2,1))),""))</f>
        <v/>
      </c>
      <c r="AF262" s="50">
        <f>IF(Z262&lt;6,"",IFERROR(VALUE(SUBSTITUTE(TRIM(MID(SUBSTITUTE(X262," ",REPT(" ",60)),301,60)),".",MID(1/2,2,1))),""))</f>
        <v/>
      </c>
      <c r="AG262" s="50">
        <f>IFERROR(IF(Z262=2,AA262,IF(Z262=4,IF(AA262&lt;0,-1,1)*(ABS(AA262)+AB262/60),IF(Z262=6,IF(AA262&lt;0,-1,1)*(ABS(AA262)+AB262/60+AC262/3600),""))),"")</f>
        <v/>
      </c>
      <c r="AH262" s="50">
        <f>IFERROR(IF(Z262=2,AB262,IF(Z262=4,IF(AC262&lt;0,-1,1)*(ABS(AC262)+AD262/60),IF(Z262=6,IF(AD262&lt;0,-1,1)*(ABS(AD262)+AE262/60+AF262/3600),""))),"")</f>
        <v/>
      </c>
      <c r="AI262" s="50">
        <f>IF(W262,AH262,AG262)</f>
        <v/>
      </c>
      <c r="AJ262" s="50">
        <f>IF(W262,AG262,AH262)</f>
        <v/>
      </c>
      <c r="AK262" s="50">
        <f>IFERROR(IF(U262=0,AI262,U262*ABS(AI262)),"")</f>
        <v/>
      </c>
      <c r="AL262" s="50">
        <f>IFERROR(IF(V262=0,AJ262,V262*ABS(AJ262)),"")</f>
        <v/>
      </c>
      <c r="AM262" s="50">
        <f>IFERROR(AND(U262=0,V262=0,ABS(AK262)&gt;90,ABS(AK262)&lt;=180,ABS(AL262)&lt;=90),FALSE)</f>
        <v/>
      </c>
      <c r="AN262" s="50">
        <f>IF(AM262,AL262,AK262)</f>
        <v/>
      </c>
      <c r="AO262" s="50">
        <f>IF(AM262,AK262,AL262)</f>
        <v/>
      </c>
      <c r="AP262" s="50">
        <f>IF(R262="","",IF(Y262&lt;&gt;"","Contains words or symbols that aren't part of a coordinate.",IF(NOT(OR(Z262=2,Z262=4,Z262=6)),"Couldn't find a latitude and a longitude ("&amp;Z262&amp;IF(Z262=1," number"," numbers")&amp;" found).",IF(COUNT(AA262:AF262)&lt;&gt;Z262,"Some of the numbers couldn't be read.",IF(OR(AND(Z262=4,OR(AB262&lt;0,AB262&gt;=60,AD262&lt;0,AD262&gt;=60)),AND(Z262=6,OR(AB262&lt;0,AB262&gt;=60,AC262&lt;0,AC262&gt;=60,AE262&lt;0,AE262&gt;=60,AF262&lt;0,AF262&gt;=60))),"Minutes and seconds must be between 0 and 60.",IF(OR(ABS(AN262)&gt;90,ABS(AO262)&gt;180),"Out of range: latitude must be between -90 and 90, and longitude between -180 and 180.",""))))))</f>
        <v/>
      </c>
    </row>
    <row r="263">
      <c r="B263" s="44" t="n"/>
      <c r="C263" s="44" t="n"/>
      <c r="D263" s="45">
        <f>IF(R263="","",IF(AP263&lt;&gt;"","NOT VALID GPS COORDINATES",IF(O263="NO CONNECTION","NO CONNECTION",IF(E263="","NOT FOUND",IF(OR(AM263,AND(AN263=0,AO263=0)),"CONVERTED – PLEASE CHECK","CONVERTED")))))</f>
        <v/>
      </c>
      <c r="E263" s="45">
        <f>IF(OR(O263="",O263="NO CONNECTION"),"",IFERROR(_xlfn.FILTERXML(O263,"//local/territory")&amp;" "&amp;_xlfn.FILTERXML(O263,"//local/mapcode"),IFERROR(_xlfn.FILTERXML(O263,"//international/mapcode"),"")))</f>
        <v/>
      </c>
      <c r="F263" s="46">
        <f>IF(E263="","",IFERROR(_xlfn.FILTERXML(O263,"//local/territory"),""))</f>
        <v/>
      </c>
      <c r="G263" s="46">
        <f>IF(E263="","",IFERROR(_xlfn.FILTERXML(O263,"//local/mapcode"),""))</f>
        <v/>
      </c>
      <c r="H263" s="46">
        <f>IF(E263="","",IFERROR(_xlfn.FILTERXML(O263,"//international/mapcode"),""))</f>
        <v/>
      </c>
      <c r="I263" s="46">
        <f>IF(E263="","",IFERROR(HYPERLINK("https://www.mymapcodes.com/go/?t="&amp;IF(G263&lt;&gt;"",F263,"AAA")&amp;"&amp;ma="&amp;LEFT(IF(G263&lt;&gt;"",G263,H263),FIND(".",IF(G263&lt;&gt;"",G263,H263))-1)&amp;"&amp;mb="&amp;MID(IF(G263&lt;&gt;"",G263,H263),FIND(".",IF(G263&lt;&gt;"",G263,H263))+1,99),"Open on MyMapcodes →"),""))</f>
        <v/>
      </c>
      <c r="J263" s="47">
        <f>IF(OR(R263="",AP263&lt;&gt;""),"",ROUND(AN263,6))</f>
        <v/>
      </c>
      <c r="K263" s="47">
        <f>IF(OR(R263="",AP263&lt;&gt;""),"",ROUND(AO263,6))</f>
        <v/>
      </c>
      <c r="L263" s="48">
        <f>IF(R263="","",IF(AP263&lt;&gt;"",AP263,IF(O263="NO CONNECTION","Excel couldn't reach the mapcode service. Click the REFRESH RESULTS box just above the table.",IF(E263="","The mapcode service didn't return a mapcode for this point.",IF(AM263,"Latitude and longitude seemed to be the wrong way round, so they've been swapped. Please check.",IF(AND(AN263=0,AO263=0),"0, 0 is in the sea off West Africa. Please check this is the location you meant.",IF(W263,"Longitude came first, so the order has been switched.",IF(Z263=6,"Converted from degrees, minutes and seconds.",IF(Z263=4,"Converted from degrees and decimal minutes.","")))))))))</f>
        <v/>
      </c>
      <c r="N263" s="49">
        <f>IF(J263="","",MapcodeAPI&amp;"codes/"&amp;SUBSTITUTE(J263&amp;"",MID(1/2,2,1),".")&amp;","&amp;SUBSTITUTE(K263&amp;"",MID(1/2,2,1),"."))&amp;LEFT($B$13,0)</f>
        <v/>
      </c>
      <c r="O263" s="49">
        <f>IF(N263="","",IFERROR(_xlfn.WEBSERVICE(N263),IF(MapcodeAPIBackup="","NO CONNECTION",IFERROR(_xlfn.WEBSERVICE(MapcodeAPIBackup&amp;MID(N263,LEN(MapcodeAPI)+1,999)),"NO CONNECTION"))))</f>
        <v/>
      </c>
      <c r="P263" t="inlineStr">
        <is>
          <t xml:space="preserve"> </t>
        </is>
      </c>
      <c r="R263" s="50">
        <f>IFERROR(IF(AND(TRIM(B263&amp;"")="",TRIM(C263&amp;"")=""),"",TRIM(IF(ISNUMBER(B263),SUBSTITUTE(B263&amp;"",MID(1/2,2,1),"."),B263&amp;"")&amp;IF(TRIM(C263&amp;"")="",""," | "&amp;IF(ISNUMBER(C263),SUBSTITUTE(C263&amp;"",MID(1/2,2,1),"."),C263&amp;"")))),"(error value)")</f>
        <v/>
      </c>
      <c r="S263" s="50">
        <f>IF(R263="","","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"&amp;IFERROR(IF(AND(LEN(R263)-LEN(SUBSTITUTE(R263,"/",""))=1,ISNUMBER(FIND(" ",TRIM(LEFT(R263,FIND("/",R263)-1))))),LEFT(R263,FIND("/",R263)-1),R263),R263)&amp;" ")," "," "),"﻿"," "),"​"," "),"⁠"," ")," "," ")," "," "),CHAR(9)," "),CHAR(10)," "),CHAR(13)," "),"−","-"),"–","-"),"—","-"),"LATITUDE"," "),"LONGITUDE"," "),"COORDINATES"," "),"COORDS"," "),"NORTH"," N "),"SOUTH"," S "),"EAST"," E "),"WEST"," W "),"DEGREES"," "),"DEG"," "),"GPS"," "),"LONG"," "),"LNG"," "),"LON"," "),"LAT"," ")," AND "," "),"&amp;"," ")&amp;" ")</f>
        <v/>
      </c>
      <c r="T263" s="50">
        <f>IF(S263="","",IF(LEN(S263)-LEN(SUBSTITUTE(S263,".",""))&gt;0,SUBSTITUTE(S263,","," "),IF(LEN(S263)-LEN(SUBSTITUTE(S263,",",""))=3,SUBSTITUTE(SUBSTITUTE(S263,",",";",2),",","."),IF(LEN(S263)-LEN(SUBSTITUTE(S263,",",""))=2,SUBSTITUTE(S263,",","."),SUBSTITUTE(S263,","," ")))))</f>
        <v/>
      </c>
      <c r="U263" s="50">
        <f>IF(ISNUMBER(FIND("S",T263)),-1,IF(ISNUMBER(FIND("N",T263)),1,0))</f>
        <v/>
      </c>
      <c r="V263" s="50">
        <f>IF(ISNUMBER(FIND("W",T263)),-1,IF(ISNUMBER(FIND("E",T263)),1,0))</f>
        <v/>
      </c>
      <c r="W263" s="50">
        <f>AND(MIN(IFERROR(FIND("N",T263),999),IFERROR(FIND("S",T263),999))&lt;999,MIN(IFERROR(FIND("E",T263),999),IFERROR(FIND("W",T263),999))&lt;999,MIN(IFERROR(FIND("E",T263),999),IFERROR(FIND("W",T263),999))&lt;MIN(IFERROR(FIND("N",T263),999),IFERROR(FIND("S",T263),999)))</f>
        <v/>
      </c>
      <c r="X263" s="50">
        <f>IF(T263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263,"°"," "),"º"," "),"˚"," "),"'"," "),CHAR(34)," "),"′"," "),"’"," "),"‘"," "),"″"," "),"”"," "),"“"," "),"("," "),")"," "),"["," "),"]"," "),"{"," "),"}"," "),";"," "),"|"," "),"/"," "),"\"," "),":"," "),"="," "),"*"," "),","," "),"N"," "),"S"," "),"E"," "),"W"," "),"_"," ")))</f>
        <v/>
      </c>
      <c r="Y263" s="50">
        <f>IF(X263="","",SUBSTITUTE(SUBSTITUTE(SUBSTITUTE(SUBSTITUTE(SUBSTITUTE(SUBSTITUTE(SUBSTITUTE(SUBSTITUTE(SUBSTITUTE(SUBSTITUTE(SUBSTITUTE(SUBSTITUTE(SUBSTITUTE(X263,"0",""),"1",""),"2",""),"3",""),"4",""),"5",""),"6",""),"7",""),"8",""),"9",""),".",""),"-","")," ",""))</f>
        <v/>
      </c>
      <c r="Z263" s="50">
        <f>IF(X263="",0,LEN(X263)-LEN(SUBSTITUTE(X263," ",""))+1)</f>
        <v/>
      </c>
      <c r="AA263" s="50">
        <f>IF(Z263&lt;1,"",IFERROR(VALUE(SUBSTITUTE(TRIM(MID(SUBSTITUTE(X263," ",REPT(" ",60)),1,60)),".",MID(1/2,2,1))),""))</f>
        <v/>
      </c>
      <c r="AB263" s="50">
        <f>IF(Z263&lt;2,"",IFERROR(VALUE(SUBSTITUTE(TRIM(MID(SUBSTITUTE(X263," ",REPT(" ",60)),61,60)),".",MID(1/2,2,1))),""))</f>
        <v/>
      </c>
      <c r="AC263" s="50">
        <f>IF(Z263&lt;3,"",IFERROR(VALUE(SUBSTITUTE(TRIM(MID(SUBSTITUTE(X263," ",REPT(" ",60)),121,60)),".",MID(1/2,2,1))),""))</f>
        <v/>
      </c>
      <c r="AD263" s="50">
        <f>IF(Z263&lt;4,"",IFERROR(VALUE(SUBSTITUTE(TRIM(MID(SUBSTITUTE(X263," ",REPT(" ",60)),181,60)),".",MID(1/2,2,1))),""))</f>
        <v/>
      </c>
      <c r="AE263" s="50">
        <f>IF(Z263&lt;5,"",IFERROR(VALUE(SUBSTITUTE(TRIM(MID(SUBSTITUTE(X263," ",REPT(" ",60)),241,60)),".",MID(1/2,2,1))),""))</f>
        <v/>
      </c>
      <c r="AF263" s="50">
        <f>IF(Z263&lt;6,"",IFERROR(VALUE(SUBSTITUTE(TRIM(MID(SUBSTITUTE(X263," ",REPT(" ",60)),301,60)),".",MID(1/2,2,1))),""))</f>
        <v/>
      </c>
      <c r="AG263" s="50">
        <f>IFERROR(IF(Z263=2,AA263,IF(Z263=4,IF(AA263&lt;0,-1,1)*(ABS(AA263)+AB263/60),IF(Z263=6,IF(AA263&lt;0,-1,1)*(ABS(AA263)+AB263/60+AC263/3600),""))),"")</f>
        <v/>
      </c>
      <c r="AH263" s="50">
        <f>IFERROR(IF(Z263=2,AB263,IF(Z263=4,IF(AC263&lt;0,-1,1)*(ABS(AC263)+AD263/60),IF(Z263=6,IF(AD263&lt;0,-1,1)*(ABS(AD263)+AE263/60+AF263/3600),""))),"")</f>
        <v/>
      </c>
      <c r="AI263" s="50">
        <f>IF(W263,AH263,AG263)</f>
        <v/>
      </c>
      <c r="AJ263" s="50">
        <f>IF(W263,AG263,AH263)</f>
        <v/>
      </c>
      <c r="AK263" s="50">
        <f>IFERROR(IF(U263=0,AI263,U263*ABS(AI263)),"")</f>
        <v/>
      </c>
      <c r="AL263" s="50">
        <f>IFERROR(IF(V263=0,AJ263,V263*ABS(AJ263)),"")</f>
        <v/>
      </c>
      <c r="AM263" s="50">
        <f>IFERROR(AND(U263=0,V263=0,ABS(AK263)&gt;90,ABS(AK263)&lt;=180,ABS(AL263)&lt;=90),FALSE)</f>
        <v/>
      </c>
      <c r="AN263" s="50">
        <f>IF(AM263,AL263,AK263)</f>
        <v/>
      </c>
      <c r="AO263" s="50">
        <f>IF(AM263,AK263,AL263)</f>
        <v/>
      </c>
      <c r="AP263" s="50">
        <f>IF(R263="","",IF(Y263&lt;&gt;"","Contains words or symbols that aren't part of a coordinate.",IF(NOT(OR(Z263=2,Z263=4,Z263=6)),"Couldn't find a latitude and a longitude ("&amp;Z263&amp;IF(Z263=1," number"," numbers")&amp;" found).",IF(COUNT(AA263:AF263)&lt;&gt;Z263,"Some of the numbers couldn't be read.",IF(OR(AND(Z263=4,OR(AB263&lt;0,AB263&gt;=60,AD263&lt;0,AD263&gt;=60)),AND(Z263=6,OR(AB263&lt;0,AB263&gt;=60,AC263&lt;0,AC263&gt;=60,AE263&lt;0,AE263&gt;=60,AF263&lt;0,AF263&gt;=60))),"Minutes and seconds must be between 0 and 60.",IF(OR(ABS(AN263)&gt;90,ABS(AO263)&gt;180),"Out of range: latitude must be between -90 and 90, and longitude between -180 and 180.",""))))))</f>
        <v/>
      </c>
    </row>
    <row r="264">
      <c r="B264" s="44" t="n"/>
      <c r="C264" s="44" t="n"/>
      <c r="D264" s="45">
        <f>IF(R264="","",IF(AP264&lt;&gt;"","NOT VALID GPS COORDINATES",IF(O264="NO CONNECTION","NO CONNECTION",IF(E264="","NOT FOUND",IF(OR(AM264,AND(AN264=0,AO264=0)),"CONVERTED – PLEASE CHECK","CONVERTED")))))</f>
        <v/>
      </c>
      <c r="E264" s="45">
        <f>IF(OR(O264="",O264="NO CONNECTION"),"",IFERROR(_xlfn.FILTERXML(O264,"//local/territory")&amp;" "&amp;_xlfn.FILTERXML(O264,"//local/mapcode"),IFERROR(_xlfn.FILTERXML(O264,"//international/mapcode"),"")))</f>
        <v/>
      </c>
      <c r="F264" s="46">
        <f>IF(E264="","",IFERROR(_xlfn.FILTERXML(O264,"//local/territory"),""))</f>
        <v/>
      </c>
      <c r="G264" s="46">
        <f>IF(E264="","",IFERROR(_xlfn.FILTERXML(O264,"//local/mapcode"),""))</f>
        <v/>
      </c>
      <c r="H264" s="46">
        <f>IF(E264="","",IFERROR(_xlfn.FILTERXML(O264,"//international/mapcode"),""))</f>
        <v/>
      </c>
      <c r="I264" s="46">
        <f>IF(E264="","",IFERROR(HYPERLINK("https://www.mymapcodes.com/go/?t="&amp;IF(G264&lt;&gt;"",F264,"AAA")&amp;"&amp;ma="&amp;LEFT(IF(G264&lt;&gt;"",G264,H264),FIND(".",IF(G264&lt;&gt;"",G264,H264))-1)&amp;"&amp;mb="&amp;MID(IF(G264&lt;&gt;"",G264,H264),FIND(".",IF(G264&lt;&gt;"",G264,H264))+1,99),"Open on MyMapcodes →"),""))</f>
        <v/>
      </c>
      <c r="J264" s="47">
        <f>IF(OR(R264="",AP264&lt;&gt;""),"",ROUND(AN264,6))</f>
        <v/>
      </c>
      <c r="K264" s="47">
        <f>IF(OR(R264="",AP264&lt;&gt;""),"",ROUND(AO264,6))</f>
        <v/>
      </c>
      <c r="L264" s="48">
        <f>IF(R264="","",IF(AP264&lt;&gt;"",AP264,IF(O264="NO CONNECTION","Excel couldn't reach the mapcode service. Click the REFRESH RESULTS box just above the table.",IF(E264="","The mapcode service didn't return a mapcode for this point.",IF(AM264,"Latitude and longitude seemed to be the wrong way round, so they've been swapped. Please check.",IF(AND(AN264=0,AO264=0),"0, 0 is in the sea off West Africa. Please check this is the location you meant.",IF(W264,"Longitude came first, so the order has been switched.",IF(Z264=6,"Converted from degrees, minutes and seconds.",IF(Z264=4,"Converted from degrees and decimal minutes.","")))))))))</f>
        <v/>
      </c>
      <c r="N264" s="49">
        <f>IF(J264="","",MapcodeAPI&amp;"codes/"&amp;SUBSTITUTE(J264&amp;"",MID(1/2,2,1),".")&amp;","&amp;SUBSTITUTE(K264&amp;"",MID(1/2,2,1),"."))&amp;LEFT($B$13,0)</f>
        <v/>
      </c>
      <c r="O264" s="49">
        <f>IF(N264="","",IFERROR(_xlfn.WEBSERVICE(N264),IF(MapcodeAPIBackup="","NO CONNECTION",IFERROR(_xlfn.WEBSERVICE(MapcodeAPIBackup&amp;MID(N264,LEN(MapcodeAPI)+1,999)),"NO CONNECTION"))))</f>
        <v/>
      </c>
      <c r="P264" t="inlineStr">
        <is>
          <t xml:space="preserve"> </t>
        </is>
      </c>
      <c r="R264" s="50">
        <f>IFERROR(IF(AND(TRIM(B264&amp;"")="",TRIM(C264&amp;"")=""),"",TRIM(IF(ISNUMBER(B264),SUBSTITUTE(B264&amp;"",MID(1/2,2,1),"."),B264&amp;"")&amp;IF(TRIM(C264&amp;"")="",""," | "&amp;IF(ISNUMBER(C264),SUBSTITUTE(C264&amp;"",MID(1/2,2,1),"."),C264&amp;"")))),"(error value)")</f>
        <v/>
      </c>
      <c r="S264" s="50">
        <f>IF(R264="","","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"&amp;IFERROR(IF(AND(LEN(R264)-LEN(SUBSTITUTE(R264,"/",""))=1,ISNUMBER(FIND(" ",TRIM(LEFT(R264,FIND("/",R264)-1))))),LEFT(R264,FIND("/",R264)-1),R264),R264)&amp;" ")," "," "),"﻿"," "),"​"," "),"⁠"," ")," "," ")," "," "),CHAR(9)," "),CHAR(10)," "),CHAR(13)," "),"−","-"),"–","-"),"—","-"),"LATITUDE"," "),"LONGITUDE"," "),"COORDINATES"," "),"COORDS"," "),"NORTH"," N "),"SOUTH"," S "),"EAST"," E "),"WEST"," W "),"DEGREES"," "),"DEG"," "),"GPS"," "),"LONG"," "),"LNG"," "),"LON"," "),"LAT"," ")," AND "," "),"&amp;"," ")&amp;" ")</f>
        <v/>
      </c>
      <c r="T264" s="50">
        <f>IF(S264="","",IF(LEN(S264)-LEN(SUBSTITUTE(S264,".",""))&gt;0,SUBSTITUTE(S264,","," "),IF(LEN(S264)-LEN(SUBSTITUTE(S264,",",""))=3,SUBSTITUTE(SUBSTITUTE(S264,",",";",2),",","."),IF(LEN(S264)-LEN(SUBSTITUTE(S264,",",""))=2,SUBSTITUTE(S264,",","."),SUBSTITUTE(S264,","," ")))))</f>
        <v/>
      </c>
      <c r="U264" s="50">
        <f>IF(ISNUMBER(FIND("S",T264)),-1,IF(ISNUMBER(FIND("N",T264)),1,0))</f>
        <v/>
      </c>
      <c r="V264" s="50">
        <f>IF(ISNUMBER(FIND("W",T264)),-1,IF(ISNUMBER(FIND("E",T264)),1,0))</f>
        <v/>
      </c>
      <c r="W264" s="50">
        <f>AND(MIN(IFERROR(FIND("N",T264),999),IFERROR(FIND("S",T264),999))&lt;999,MIN(IFERROR(FIND("E",T264),999),IFERROR(FIND("W",T264),999))&lt;999,MIN(IFERROR(FIND("E",T264),999),IFERROR(FIND("W",T264),999))&lt;MIN(IFERROR(FIND("N",T264),999),IFERROR(FIND("S",T264),999)))</f>
        <v/>
      </c>
      <c r="X264" s="50">
        <f>IF(T264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264,"°"," "),"º"," "),"˚"," "),"'"," "),CHAR(34)," "),"′"," "),"’"," "),"‘"," "),"″"," "),"”"," "),"“"," "),"("," "),")"," "),"["," "),"]"," "),"{"," "),"}"," "),";"," "),"|"," "),"/"," "),"\"," "),":"," "),"="," "),"*"," "),","," "),"N"," "),"S"," "),"E"," "),"W"," "),"_"," ")))</f>
        <v/>
      </c>
      <c r="Y264" s="50">
        <f>IF(X264="","",SUBSTITUTE(SUBSTITUTE(SUBSTITUTE(SUBSTITUTE(SUBSTITUTE(SUBSTITUTE(SUBSTITUTE(SUBSTITUTE(SUBSTITUTE(SUBSTITUTE(SUBSTITUTE(SUBSTITUTE(SUBSTITUTE(X264,"0",""),"1",""),"2",""),"3",""),"4",""),"5",""),"6",""),"7",""),"8",""),"9",""),".",""),"-","")," ",""))</f>
        <v/>
      </c>
      <c r="Z264" s="50">
        <f>IF(X264="",0,LEN(X264)-LEN(SUBSTITUTE(X264," ",""))+1)</f>
        <v/>
      </c>
      <c r="AA264" s="50">
        <f>IF(Z264&lt;1,"",IFERROR(VALUE(SUBSTITUTE(TRIM(MID(SUBSTITUTE(X264," ",REPT(" ",60)),1,60)),".",MID(1/2,2,1))),""))</f>
        <v/>
      </c>
      <c r="AB264" s="50">
        <f>IF(Z264&lt;2,"",IFERROR(VALUE(SUBSTITUTE(TRIM(MID(SUBSTITUTE(X264," ",REPT(" ",60)),61,60)),".",MID(1/2,2,1))),""))</f>
        <v/>
      </c>
      <c r="AC264" s="50">
        <f>IF(Z264&lt;3,"",IFERROR(VALUE(SUBSTITUTE(TRIM(MID(SUBSTITUTE(X264," ",REPT(" ",60)),121,60)),".",MID(1/2,2,1))),""))</f>
        <v/>
      </c>
      <c r="AD264" s="50">
        <f>IF(Z264&lt;4,"",IFERROR(VALUE(SUBSTITUTE(TRIM(MID(SUBSTITUTE(X264," ",REPT(" ",60)),181,60)),".",MID(1/2,2,1))),""))</f>
        <v/>
      </c>
      <c r="AE264" s="50">
        <f>IF(Z264&lt;5,"",IFERROR(VALUE(SUBSTITUTE(TRIM(MID(SUBSTITUTE(X264," ",REPT(" ",60)),241,60)),".",MID(1/2,2,1))),""))</f>
        <v/>
      </c>
      <c r="AF264" s="50">
        <f>IF(Z264&lt;6,"",IFERROR(VALUE(SUBSTITUTE(TRIM(MID(SUBSTITUTE(X264," ",REPT(" ",60)),301,60)),".",MID(1/2,2,1))),""))</f>
        <v/>
      </c>
      <c r="AG264" s="50">
        <f>IFERROR(IF(Z264=2,AA264,IF(Z264=4,IF(AA264&lt;0,-1,1)*(ABS(AA264)+AB264/60),IF(Z264=6,IF(AA264&lt;0,-1,1)*(ABS(AA264)+AB264/60+AC264/3600),""))),"")</f>
        <v/>
      </c>
      <c r="AH264" s="50">
        <f>IFERROR(IF(Z264=2,AB264,IF(Z264=4,IF(AC264&lt;0,-1,1)*(ABS(AC264)+AD264/60),IF(Z264=6,IF(AD264&lt;0,-1,1)*(ABS(AD264)+AE264/60+AF264/3600),""))),"")</f>
        <v/>
      </c>
      <c r="AI264" s="50">
        <f>IF(W264,AH264,AG264)</f>
        <v/>
      </c>
      <c r="AJ264" s="50">
        <f>IF(W264,AG264,AH264)</f>
        <v/>
      </c>
      <c r="AK264" s="50">
        <f>IFERROR(IF(U264=0,AI264,U264*ABS(AI264)),"")</f>
        <v/>
      </c>
      <c r="AL264" s="50">
        <f>IFERROR(IF(V264=0,AJ264,V264*ABS(AJ264)),"")</f>
        <v/>
      </c>
      <c r="AM264" s="50">
        <f>IFERROR(AND(U264=0,V264=0,ABS(AK264)&gt;90,ABS(AK264)&lt;=180,ABS(AL264)&lt;=90),FALSE)</f>
        <v/>
      </c>
      <c r="AN264" s="50">
        <f>IF(AM264,AL264,AK264)</f>
        <v/>
      </c>
      <c r="AO264" s="50">
        <f>IF(AM264,AK264,AL264)</f>
        <v/>
      </c>
      <c r="AP264" s="50">
        <f>IF(R264="","",IF(Y264&lt;&gt;"","Contains words or symbols that aren't part of a coordinate.",IF(NOT(OR(Z264=2,Z264=4,Z264=6)),"Couldn't find a latitude and a longitude ("&amp;Z264&amp;IF(Z264=1," number"," numbers")&amp;" found).",IF(COUNT(AA264:AF264)&lt;&gt;Z264,"Some of the numbers couldn't be read.",IF(OR(AND(Z264=4,OR(AB264&lt;0,AB264&gt;=60,AD264&lt;0,AD264&gt;=60)),AND(Z264=6,OR(AB264&lt;0,AB264&gt;=60,AC264&lt;0,AC264&gt;=60,AE264&lt;0,AE264&gt;=60,AF264&lt;0,AF264&gt;=60))),"Minutes and seconds must be between 0 and 60.",IF(OR(ABS(AN264)&gt;90,ABS(AO264)&gt;180),"Out of range: latitude must be between -90 and 90, and longitude between -180 and 180.",""))))))</f>
        <v/>
      </c>
    </row>
    <row r="265">
      <c r="B265" s="44" t="n"/>
      <c r="C265" s="44" t="n"/>
      <c r="D265" s="45">
        <f>IF(R265="","",IF(AP265&lt;&gt;"","NOT VALID GPS COORDINATES",IF(O265="NO CONNECTION","NO CONNECTION",IF(E265="","NOT FOUND",IF(OR(AM265,AND(AN265=0,AO265=0)),"CONVERTED – PLEASE CHECK","CONVERTED")))))</f>
        <v/>
      </c>
      <c r="E265" s="45">
        <f>IF(OR(O265="",O265="NO CONNECTION"),"",IFERROR(_xlfn.FILTERXML(O265,"//local/territory")&amp;" "&amp;_xlfn.FILTERXML(O265,"//local/mapcode"),IFERROR(_xlfn.FILTERXML(O265,"//international/mapcode"),"")))</f>
        <v/>
      </c>
      <c r="F265" s="46">
        <f>IF(E265="","",IFERROR(_xlfn.FILTERXML(O265,"//local/territory"),""))</f>
        <v/>
      </c>
      <c r="G265" s="46">
        <f>IF(E265="","",IFERROR(_xlfn.FILTERXML(O265,"//local/mapcode"),""))</f>
        <v/>
      </c>
      <c r="H265" s="46">
        <f>IF(E265="","",IFERROR(_xlfn.FILTERXML(O265,"//international/mapcode"),""))</f>
        <v/>
      </c>
      <c r="I265" s="46">
        <f>IF(E265="","",IFERROR(HYPERLINK("https://www.mymapcodes.com/go/?t="&amp;IF(G265&lt;&gt;"",F265,"AAA")&amp;"&amp;ma="&amp;LEFT(IF(G265&lt;&gt;"",G265,H265),FIND(".",IF(G265&lt;&gt;"",G265,H265))-1)&amp;"&amp;mb="&amp;MID(IF(G265&lt;&gt;"",G265,H265),FIND(".",IF(G265&lt;&gt;"",G265,H265))+1,99),"Open on MyMapcodes →"),""))</f>
        <v/>
      </c>
      <c r="J265" s="47">
        <f>IF(OR(R265="",AP265&lt;&gt;""),"",ROUND(AN265,6))</f>
        <v/>
      </c>
      <c r="K265" s="47">
        <f>IF(OR(R265="",AP265&lt;&gt;""),"",ROUND(AO265,6))</f>
        <v/>
      </c>
      <c r="L265" s="48">
        <f>IF(R265="","",IF(AP265&lt;&gt;"",AP265,IF(O265="NO CONNECTION","Excel couldn't reach the mapcode service. Click the REFRESH RESULTS box just above the table.",IF(E265="","The mapcode service didn't return a mapcode for this point.",IF(AM265,"Latitude and longitude seemed to be the wrong way round, so they've been swapped. Please check.",IF(AND(AN265=0,AO265=0),"0, 0 is in the sea off West Africa. Please check this is the location you meant.",IF(W265,"Longitude came first, so the order has been switched.",IF(Z265=6,"Converted from degrees, minutes and seconds.",IF(Z265=4,"Converted from degrees and decimal minutes.","")))))))))</f>
        <v/>
      </c>
      <c r="N265" s="49">
        <f>IF(J265="","",MapcodeAPI&amp;"codes/"&amp;SUBSTITUTE(J265&amp;"",MID(1/2,2,1),".")&amp;","&amp;SUBSTITUTE(K265&amp;"",MID(1/2,2,1),"."))&amp;LEFT($B$13,0)</f>
        <v/>
      </c>
      <c r="O265" s="49">
        <f>IF(N265="","",IFERROR(_xlfn.WEBSERVICE(N265),IF(MapcodeAPIBackup="","NO CONNECTION",IFERROR(_xlfn.WEBSERVICE(MapcodeAPIBackup&amp;MID(N265,LEN(MapcodeAPI)+1,999)),"NO CONNECTION"))))</f>
        <v/>
      </c>
      <c r="P265" t="inlineStr">
        <is>
          <t xml:space="preserve"> </t>
        </is>
      </c>
      <c r="R265" s="50">
        <f>IFERROR(IF(AND(TRIM(B265&amp;"")="",TRIM(C265&amp;"")=""),"",TRIM(IF(ISNUMBER(B265),SUBSTITUTE(B265&amp;"",MID(1/2,2,1),"."),B265&amp;"")&amp;IF(TRIM(C265&amp;"")="",""," | "&amp;IF(ISNUMBER(C265),SUBSTITUTE(C265&amp;"",MID(1/2,2,1),"."),C265&amp;"")))),"(error value)")</f>
        <v/>
      </c>
      <c r="S265" s="50">
        <f>IF(R265="","","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"&amp;IFERROR(IF(AND(LEN(R265)-LEN(SUBSTITUTE(R265,"/",""))=1,ISNUMBER(FIND(" ",TRIM(LEFT(R265,FIND("/",R265)-1))))),LEFT(R265,FIND("/",R265)-1),R265),R265)&amp;" ")," "," "),"﻿"," "),"​"," "),"⁠"," ")," "," ")," "," "),CHAR(9)," "),CHAR(10)," "),CHAR(13)," "),"−","-"),"–","-"),"—","-"),"LATITUDE"," "),"LONGITUDE"," "),"COORDINATES"," "),"COORDS"," "),"NORTH"," N "),"SOUTH"," S "),"EAST"," E "),"WEST"," W "),"DEGREES"," "),"DEG"," "),"GPS"," "),"LONG"," "),"LNG"," "),"LON"," "),"LAT"," ")," AND "," "),"&amp;"," ")&amp;" ")</f>
        <v/>
      </c>
      <c r="T265" s="50">
        <f>IF(S265="","",IF(LEN(S265)-LEN(SUBSTITUTE(S265,".",""))&gt;0,SUBSTITUTE(S265,","," "),IF(LEN(S265)-LEN(SUBSTITUTE(S265,",",""))=3,SUBSTITUTE(SUBSTITUTE(S265,",",";",2),",","."),IF(LEN(S265)-LEN(SUBSTITUTE(S265,",",""))=2,SUBSTITUTE(S265,",","."),SUBSTITUTE(S265,","," ")))))</f>
        <v/>
      </c>
      <c r="U265" s="50">
        <f>IF(ISNUMBER(FIND("S",T265)),-1,IF(ISNUMBER(FIND("N",T265)),1,0))</f>
        <v/>
      </c>
      <c r="V265" s="50">
        <f>IF(ISNUMBER(FIND("W",T265)),-1,IF(ISNUMBER(FIND("E",T265)),1,0))</f>
        <v/>
      </c>
      <c r="W265" s="50">
        <f>AND(MIN(IFERROR(FIND("N",T265),999),IFERROR(FIND("S",T265),999))&lt;999,MIN(IFERROR(FIND("E",T265),999),IFERROR(FIND("W",T265),999))&lt;999,MIN(IFERROR(FIND("E",T265),999),IFERROR(FIND("W",T265),999))&lt;MIN(IFERROR(FIND("N",T265),999),IFERROR(FIND("S",T265),999)))</f>
        <v/>
      </c>
      <c r="X265" s="50">
        <f>IF(T265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265,"°"," "),"º"," "),"˚"," "),"'"," "),CHAR(34)," "),"′"," "),"’"," "),"‘"," "),"″"," "),"”"," "),"“"," "),"("," "),")"," "),"["," "),"]"," "),"{"," "),"}"," "),";"," "),"|"," "),"/"," "),"\"," "),":"," "),"="," "),"*"," "),","," "),"N"," "),"S"," "),"E"," "),"W"," "),"_"," ")))</f>
        <v/>
      </c>
      <c r="Y265" s="50">
        <f>IF(X265="","",SUBSTITUTE(SUBSTITUTE(SUBSTITUTE(SUBSTITUTE(SUBSTITUTE(SUBSTITUTE(SUBSTITUTE(SUBSTITUTE(SUBSTITUTE(SUBSTITUTE(SUBSTITUTE(SUBSTITUTE(SUBSTITUTE(X265,"0",""),"1",""),"2",""),"3",""),"4",""),"5",""),"6",""),"7",""),"8",""),"9",""),".",""),"-","")," ",""))</f>
        <v/>
      </c>
      <c r="Z265" s="50">
        <f>IF(X265="",0,LEN(X265)-LEN(SUBSTITUTE(X265," ",""))+1)</f>
        <v/>
      </c>
      <c r="AA265" s="50">
        <f>IF(Z265&lt;1,"",IFERROR(VALUE(SUBSTITUTE(TRIM(MID(SUBSTITUTE(X265," ",REPT(" ",60)),1,60)),".",MID(1/2,2,1))),""))</f>
        <v/>
      </c>
      <c r="AB265" s="50">
        <f>IF(Z265&lt;2,"",IFERROR(VALUE(SUBSTITUTE(TRIM(MID(SUBSTITUTE(X265," ",REPT(" ",60)),61,60)),".",MID(1/2,2,1))),""))</f>
        <v/>
      </c>
      <c r="AC265" s="50">
        <f>IF(Z265&lt;3,"",IFERROR(VALUE(SUBSTITUTE(TRIM(MID(SUBSTITUTE(X265," ",REPT(" ",60)),121,60)),".",MID(1/2,2,1))),""))</f>
        <v/>
      </c>
      <c r="AD265" s="50">
        <f>IF(Z265&lt;4,"",IFERROR(VALUE(SUBSTITUTE(TRIM(MID(SUBSTITUTE(X265," ",REPT(" ",60)),181,60)),".",MID(1/2,2,1))),""))</f>
        <v/>
      </c>
      <c r="AE265" s="50">
        <f>IF(Z265&lt;5,"",IFERROR(VALUE(SUBSTITUTE(TRIM(MID(SUBSTITUTE(X265," ",REPT(" ",60)),241,60)),".",MID(1/2,2,1))),""))</f>
        <v/>
      </c>
      <c r="AF265" s="50">
        <f>IF(Z265&lt;6,"",IFERROR(VALUE(SUBSTITUTE(TRIM(MID(SUBSTITUTE(X265," ",REPT(" ",60)),301,60)),".",MID(1/2,2,1))),""))</f>
        <v/>
      </c>
      <c r="AG265" s="50">
        <f>IFERROR(IF(Z265=2,AA265,IF(Z265=4,IF(AA265&lt;0,-1,1)*(ABS(AA265)+AB265/60),IF(Z265=6,IF(AA265&lt;0,-1,1)*(ABS(AA265)+AB265/60+AC265/3600),""))),"")</f>
        <v/>
      </c>
      <c r="AH265" s="50">
        <f>IFERROR(IF(Z265=2,AB265,IF(Z265=4,IF(AC265&lt;0,-1,1)*(ABS(AC265)+AD265/60),IF(Z265=6,IF(AD265&lt;0,-1,1)*(ABS(AD265)+AE265/60+AF265/3600),""))),"")</f>
        <v/>
      </c>
      <c r="AI265" s="50">
        <f>IF(W265,AH265,AG265)</f>
        <v/>
      </c>
      <c r="AJ265" s="50">
        <f>IF(W265,AG265,AH265)</f>
        <v/>
      </c>
      <c r="AK265" s="50">
        <f>IFERROR(IF(U265=0,AI265,U265*ABS(AI265)),"")</f>
        <v/>
      </c>
      <c r="AL265" s="50">
        <f>IFERROR(IF(V265=0,AJ265,V265*ABS(AJ265)),"")</f>
        <v/>
      </c>
      <c r="AM265" s="50">
        <f>IFERROR(AND(U265=0,V265=0,ABS(AK265)&gt;90,ABS(AK265)&lt;=180,ABS(AL265)&lt;=90),FALSE)</f>
        <v/>
      </c>
      <c r="AN265" s="50">
        <f>IF(AM265,AL265,AK265)</f>
        <v/>
      </c>
      <c r="AO265" s="50">
        <f>IF(AM265,AK265,AL265)</f>
        <v/>
      </c>
      <c r="AP265" s="50">
        <f>IF(R265="","",IF(Y265&lt;&gt;"","Contains words or symbols that aren't part of a coordinate.",IF(NOT(OR(Z265=2,Z265=4,Z265=6)),"Couldn't find a latitude and a longitude ("&amp;Z265&amp;IF(Z265=1," number"," numbers")&amp;" found).",IF(COUNT(AA265:AF265)&lt;&gt;Z265,"Some of the numbers couldn't be read.",IF(OR(AND(Z265=4,OR(AB265&lt;0,AB265&gt;=60,AD265&lt;0,AD265&gt;=60)),AND(Z265=6,OR(AB265&lt;0,AB265&gt;=60,AC265&lt;0,AC265&gt;=60,AE265&lt;0,AE265&gt;=60,AF265&lt;0,AF265&gt;=60))),"Minutes and seconds must be between 0 and 60.",IF(OR(ABS(AN265)&gt;90,ABS(AO265)&gt;180),"Out of range: latitude must be between -90 and 90, and longitude between -180 and 180.",""))))))</f>
        <v/>
      </c>
    </row>
    <row r="266">
      <c r="B266" s="44" t="n"/>
      <c r="C266" s="44" t="n"/>
      <c r="D266" s="45">
        <f>IF(R266="","",IF(AP266&lt;&gt;"","NOT VALID GPS COORDINATES",IF(O266="NO CONNECTION","NO CONNECTION",IF(E266="","NOT FOUND",IF(OR(AM266,AND(AN266=0,AO266=0)),"CONVERTED – PLEASE CHECK","CONVERTED")))))</f>
        <v/>
      </c>
      <c r="E266" s="45">
        <f>IF(OR(O266="",O266="NO CONNECTION"),"",IFERROR(_xlfn.FILTERXML(O266,"//local/territory")&amp;" "&amp;_xlfn.FILTERXML(O266,"//local/mapcode"),IFERROR(_xlfn.FILTERXML(O266,"//international/mapcode"),"")))</f>
        <v/>
      </c>
      <c r="F266" s="46">
        <f>IF(E266="","",IFERROR(_xlfn.FILTERXML(O266,"//local/territory"),""))</f>
        <v/>
      </c>
      <c r="G266" s="46">
        <f>IF(E266="","",IFERROR(_xlfn.FILTERXML(O266,"//local/mapcode"),""))</f>
        <v/>
      </c>
      <c r="H266" s="46">
        <f>IF(E266="","",IFERROR(_xlfn.FILTERXML(O266,"//international/mapcode"),""))</f>
        <v/>
      </c>
      <c r="I266" s="46">
        <f>IF(E266="","",IFERROR(HYPERLINK("https://www.mymapcodes.com/go/?t="&amp;IF(G266&lt;&gt;"",F266,"AAA")&amp;"&amp;ma="&amp;LEFT(IF(G266&lt;&gt;"",G266,H266),FIND(".",IF(G266&lt;&gt;"",G266,H266))-1)&amp;"&amp;mb="&amp;MID(IF(G266&lt;&gt;"",G266,H266),FIND(".",IF(G266&lt;&gt;"",G266,H266))+1,99),"Open on MyMapcodes →"),""))</f>
        <v/>
      </c>
      <c r="J266" s="47">
        <f>IF(OR(R266="",AP266&lt;&gt;""),"",ROUND(AN266,6))</f>
        <v/>
      </c>
      <c r="K266" s="47">
        <f>IF(OR(R266="",AP266&lt;&gt;""),"",ROUND(AO266,6))</f>
        <v/>
      </c>
      <c r="L266" s="48">
        <f>IF(R266="","",IF(AP266&lt;&gt;"",AP266,IF(O266="NO CONNECTION","Excel couldn't reach the mapcode service. Click the REFRESH RESULTS box just above the table.",IF(E266="","The mapcode service didn't return a mapcode for this point.",IF(AM266,"Latitude and longitude seemed to be the wrong way round, so they've been swapped. Please check.",IF(AND(AN266=0,AO266=0),"0, 0 is in the sea off West Africa. Please check this is the location you meant.",IF(W266,"Longitude came first, so the order has been switched.",IF(Z266=6,"Converted from degrees, minutes and seconds.",IF(Z266=4,"Converted from degrees and decimal minutes.","")))))))))</f>
        <v/>
      </c>
      <c r="N266" s="49">
        <f>IF(J266="","",MapcodeAPI&amp;"codes/"&amp;SUBSTITUTE(J266&amp;"",MID(1/2,2,1),".")&amp;","&amp;SUBSTITUTE(K266&amp;"",MID(1/2,2,1),"."))&amp;LEFT($B$13,0)</f>
        <v/>
      </c>
      <c r="O266" s="49">
        <f>IF(N266="","",IFERROR(_xlfn.WEBSERVICE(N266),IF(MapcodeAPIBackup="","NO CONNECTION",IFERROR(_xlfn.WEBSERVICE(MapcodeAPIBackup&amp;MID(N266,LEN(MapcodeAPI)+1,999)),"NO CONNECTION"))))</f>
        <v/>
      </c>
      <c r="P266" t="inlineStr">
        <is>
          <t xml:space="preserve"> </t>
        </is>
      </c>
      <c r="R266" s="50">
        <f>IFERROR(IF(AND(TRIM(B266&amp;"")="",TRIM(C266&amp;"")=""),"",TRIM(IF(ISNUMBER(B266),SUBSTITUTE(B266&amp;"",MID(1/2,2,1),"."),B266&amp;"")&amp;IF(TRIM(C266&amp;"")="",""," | "&amp;IF(ISNUMBER(C266),SUBSTITUTE(C266&amp;"",MID(1/2,2,1),"."),C266&amp;"")))),"(error value)")</f>
        <v/>
      </c>
      <c r="S266" s="50">
        <f>IF(R266="","","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"&amp;IFERROR(IF(AND(LEN(R266)-LEN(SUBSTITUTE(R266,"/",""))=1,ISNUMBER(FIND(" ",TRIM(LEFT(R266,FIND("/",R266)-1))))),LEFT(R266,FIND("/",R266)-1),R266),R266)&amp;" ")," "," "),"﻿"," "),"​"," "),"⁠"," ")," "," ")," "," "),CHAR(9)," "),CHAR(10)," "),CHAR(13)," "),"−","-"),"–","-"),"—","-"),"LATITUDE"," "),"LONGITUDE"," "),"COORDINATES"," "),"COORDS"," "),"NORTH"," N "),"SOUTH"," S "),"EAST"," E "),"WEST"," W "),"DEGREES"," "),"DEG"," "),"GPS"," "),"LONG"," "),"LNG"," "),"LON"," "),"LAT"," ")," AND "," "),"&amp;"," ")&amp;" ")</f>
        <v/>
      </c>
      <c r="T266" s="50">
        <f>IF(S266="","",IF(LEN(S266)-LEN(SUBSTITUTE(S266,".",""))&gt;0,SUBSTITUTE(S266,","," "),IF(LEN(S266)-LEN(SUBSTITUTE(S266,",",""))=3,SUBSTITUTE(SUBSTITUTE(S266,",",";",2),",","."),IF(LEN(S266)-LEN(SUBSTITUTE(S266,",",""))=2,SUBSTITUTE(S266,",","."),SUBSTITUTE(S266,","," ")))))</f>
        <v/>
      </c>
      <c r="U266" s="50">
        <f>IF(ISNUMBER(FIND("S",T266)),-1,IF(ISNUMBER(FIND("N",T266)),1,0))</f>
        <v/>
      </c>
      <c r="V266" s="50">
        <f>IF(ISNUMBER(FIND("W",T266)),-1,IF(ISNUMBER(FIND("E",T266)),1,0))</f>
        <v/>
      </c>
      <c r="W266" s="50">
        <f>AND(MIN(IFERROR(FIND("N",T266),999),IFERROR(FIND("S",T266),999))&lt;999,MIN(IFERROR(FIND("E",T266),999),IFERROR(FIND("W",T266),999))&lt;999,MIN(IFERROR(FIND("E",T266),999),IFERROR(FIND("W",T266),999))&lt;MIN(IFERROR(FIND("N",T266),999),IFERROR(FIND("S",T266),999)))</f>
        <v/>
      </c>
      <c r="X266" s="50">
        <f>IF(T266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266,"°"," "),"º"," "),"˚"," "),"'"," "),CHAR(34)," "),"′"," "),"’"," "),"‘"," "),"″"," "),"”"," "),"“"," "),"("," "),")"," "),"["," "),"]"," "),"{"," "),"}"," "),";"," "),"|"," "),"/"," "),"\"," "),":"," "),"="," "),"*"," "),","," "),"N"," "),"S"," "),"E"," "),"W"," "),"_"," ")))</f>
        <v/>
      </c>
      <c r="Y266" s="50">
        <f>IF(X266="","",SUBSTITUTE(SUBSTITUTE(SUBSTITUTE(SUBSTITUTE(SUBSTITUTE(SUBSTITUTE(SUBSTITUTE(SUBSTITUTE(SUBSTITUTE(SUBSTITUTE(SUBSTITUTE(SUBSTITUTE(SUBSTITUTE(X266,"0",""),"1",""),"2",""),"3",""),"4",""),"5",""),"6",""),"7",""),"8",""),"9",""),".",""),"-","")," ",""))</f>
        <v/>
      </c>
      <c r="Z266" s="50">
        <f>IF(X266="",0,LEN(X266)-LEN(SUBSTITUTE(X266," ",""))+1)</f>
        <v/>
      </c>
      <c r="AA266" s="50">
        <f>IF(Z266&lt;1,"",IFERROR(VALUE(SUBSTITUTE(TRIM(MID(SUBSTITUTE(X266," ",REPT(" ",60)),1,60)),".",MID(1/2,2,1))),""))</f>
        <v/>
      </c>
      <c r="AB266" s="50">
        <f>IF(Z266&lt;2,"",IFERROR(VALUE(SUBSTITUTE(TRIM(MID(SUBSTITUTE(X266," ",REPT(" ",60)),61,60)),".",MID(1/2,2,1))),""))</f>
        <v/>
      </c>
      <c r="AC266" s="50">
        <f>IF(Z266&lt;3,"",IFERROR(VALUE(SUBSTITUTE(TRIM(MID(SUBSTITUTE(X266," ",REPT(" ",60)),121,60)),".",MID(1/2,2,1))),""))</f>
        <v/>
      </c>
      <c r="AD266" s="50">
        <f>IF(Z266&lt;4,"",IFERROR(VALUE(SUBSTITUTE(TRIM(MID(SUBSTITUTE(X266," ",REPT(" ",60)),181,60)),".",MID(1/2,2,1))),""))</f>
        <v/>
      </c>
      <c r="AE266" s="50">
        <f>IF(Z266&lt;5,"",IFERROR(VALUE(SUBSTITUTE(TRIM(MID(SUBSTITUTE(X266," ",REPT(" ",60)),241,60)),".",MID(1/2,2,1))),""))</f>
        <v/>
      </c>
      <c r="AF266" s="50">
        <f>IF(Z266&lt;6,"",IFERROR(VALUE(SUBSTITUTE(TRIM(MID(SUBSTITUTE(X266," ",REPT(" ",60)),301,60)),".",MID(1/2,2,1))),""))</f>
        <v/>
      </c>
      <c r="AG266" s="50">
        <f>IFERROR(IF(Z266=2,AA266,IF(Z266=4,IF(AA266&lt;0,-1,1)*(ABS(AA266)+AB266/60),IF(Z266=6,IF(AA266&lt;0,-1,1)*(ABS(AA266)+AB266/60+AC266/3600),""))),"")</f>
        <v/>
      </c>
      <c r="AH266" s="50">
        <f>IFERROR(IF(Z266=2,AB266,IF(Z266=4,IF(AC266&lt;0,-1,1)*(ABS(AC266)+AD266/60),IF(Z266=6,IF(AD266&lt;0,-1,1)*(ABS(AD266)+AE266/60+AF266/3600),""))),"")</f>
        <v/>
      </c>
      <c r="AI266" s="50">
        <f>IF(W266,AH266,AG266)</f>
        <v/>
      </c>
      <c r="AJ266" s="50">
        <f>IF(W266,AG266,AH266)</f>
        <v/>
      </c>
      <c r="AK266" s="50">
        <f>IFERROR(IF(U266=0,AI266,U266*ABS(AI266)),"")</f>
        <v/>
      </c>
      <c r="AL266" s="50">
        <f>IFERROR(IF(V266=0,AJ266,V266*ABS(AJ266)),"")</f>
        <v/>
      </c>
      <c r="AM266" s="50">
        <f>IFERROR(AND(U266=0,V266=0,ABS(AK266)&gt;90,ABS(AK266)&lt;=180,ABS(AL266)&lt;=90),FALSE)</f>
        <v/>
      </c>
      <c r="AN266" s="50">
        <f>IF(AM266,AL266,AK266)</f>
        <v/>
      </c>
      <c r="AO266" s="50">
        <f>IF(AM266,AK266,AL266)</f>
        <v/>
      </c>
      <c r="AP266" s="50">
        <f>IF(R266="","",IF(Y266&lt;&gt;"","Contains words or symbols that aren't part of a coordinate.",IF(NOT(OR(Z266=2,Z266=4,Z266=6)),"Couldn't find a latitude and a longitude ("&amp;Z266&amp;IF(Z266=1," number"," numbers")&amp;" found).",IF(COUNT(AA266:AF266)&lt;&gt;Z266,"Some of the numbers couldn't be read.",IF(OR(AND(Z266=4,OR(AB266&lt;0,AB266&gt;=60,AD266&lt;0,AD266&gt;=60)),AND(Z266=6,OR(AB266&lt;0,AB266&gt;=60,AC266&lt;0,AC266&gt;=60,AE266&lt;0,AE266&gt;=60,AF266&lt;0,AF266&gt;=60))),"Minutes and seconds must be between 0 and 60.",IF(OR(ABS(AN266)&gt;90,ABS(AO266)&gt;180),"Out of range: latitude must be between -90 and 90, and longitude between -180 and 180.",""))))))</f>
        <v/>
      </c>
    </row>
    <row r="267">
      <c r="B267" s="44" t="n"/>
      <c r="C267" s="44" t="n"/>
      <c r="D267" s="45">
        <f>IF(R267="","",IF(AP267&lt;&gt;"","NOT VALID GPS COORDINATES",IF(O267="NO CONNECTION","NO CONNECTION",IF(E267="","NOT FOUND",IF(OR(AM267,AND(AN267=0,AO267=0)),"CONVERTED – PLEASE CHECK","CONVERTED")))))</f>
        <v/>
      </c>
      <c r="E267" s="45">
        <f>IF(OR(O267="",O267="NO CONNECTION"),"",IFERROR(_xlfn.FILTERXML(O267,"//local/territory")&amp;" "&amp;_xlfn.FILTERXML(O267,"//local/mapcode"),IFERROR(_xlfn.FILTERXML(O267,"//international/mapcode"),"")))</f>
        <v/>
      </c>
      <c r="F267" s="46">
        <f>IF(E267="","",IFERROR(_xlfn.FILTERXML(O267,"//local/territory"),""))</f>
        <v/>
      </c>
      <c r="G267" s="46">
        <f>IF(E267="","",IFERROR(_xlfn.FILTERXML(O267,"//local/mapcode"),""))</f>
        <v/>
      </c>
      <c r="H267" s="46">
        <f>IF(E267="","",IFERROR(_xlfn.FILTERXML(O267,"//international/mapcode"),""))</f>
        <v/>
      </c>
      <c r="I267" s="46">
        <f>IF(E267="","",IFERROR(HYPERLINK("https://www.mymapcodes.com/go/?t="&amp;IF(G267&lt;&gt;"",F267,"AAA")&amp;"&amp;ma="&amp;LEFT(IF(G267&lt;&gt;"",G267,H267),FIND(".",IF(G267&lt;&gt;"",G267,H267))-1)&amp;"&amp;mb="&amp;MID(IF(G267&lt;&gt;"",G267,H267),FIND(".",IF(G267&lt;&gt;"",G267,H267))+1,99),"Open on MyMapcodes →"),""))</f>
        <v/>
      </c>
      <c r="J267" s="47">
        <f>IF(OR(R267="",AP267&lt;&gt;""),"",ROUND(AN267,6))</f>
        <v/>
      </c>
      <c r="K267" s="47">
        <f>IF(OR(R267="",AP267&lt;&gt;""),"",ROUND(AO267,6))</f>
        <v/>
      </c>
      <c r="L267" s="48">
        <f>IF(R267="","",IF(AP267&lt;&gt;"",AP267,IF(O267="NO CONNECTION","Excel couldn't reach the mapcode service. Click the REFRESH RESULTS box just above the table.",IF(E267="","The mapcode service didn't return a mapcode for this point.",IF(AM267,"Latitude and longitude seemed to be the wrong way round, so they've been swapped. Please check.",IF(AND(AN267=0,AO267=0),"0, 0 is in the sea off West Africa. Please check this is the location you meant.",IF(W267,"Longitude came first, so the order has been switched.",IF(Z267=6,"Converted from degrees, minutes and seconds.",IF(Z267=4,"Converted from degrees and decimal minutes.","")))))))))</f>
        <v/>
      </c>
      <c r="N267" s="49">
        <f>IF(J267="","",MapcodeAPI&amp;"codes/"&amp;SUBSTITUTE(J267&amp;"",MID(1/2,2,1),".")&amp;","&amp;SUBSTITUTE(K267&amp;"",MID(1/2,2,1),"."))&amp;LEFT($B$13,0)</f>
        <v/>
      </c>
      <c r="O267" s="49">
        <f>IF(N267="","",IFERROR(_xlfn.WEBSERVICE(N267),IF(MapcodeAPIBackup="","NO CONNECTION",IFERROR(_xlfn.WEBSERVICE(MapcodeAPIBackup&amp;MID(N267,LEN(MapcodeAPI)+1,999)),"NO CONNECTION"))))</f>
        <v/>
      </c>
      <c r="P267" t="inlineStr">
        <is>
          <t xml:space="preserve"> </t>
        </is>
      </c>
      <c r="R267" s="50">
        <f>IFERROR(IF(AND(TRIM(B267&amp;"")="",TRIM(C267&amp;"")=""),"",TRIM(IF(ISNUMBER(B267),SUBSTITUTE(B267&amp;"",MID(1/2,2,1),"."),B267&amp;"")&amp;IF(TRIM(C267&amp;"")="",""," | "&amp;IF(ISNUMBER(C267),SUBSTITUTE(C267&amp;"",MID(1/2,2,1),"."),C267&amp;"")))),"(error value)")</f>
        <v/>
      </c>
      <c r="S267" s="50">
        <f>IF(R267="","","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"&amp;IFERROR(IF(AND(LEN(R267)-LEN(SUBSTITUTE(R267,"/",""))=1,ISNUMBER(FIND(" ",TRIM(LEFT(R267,FIND("/",R267)-1))))),LEFT(R267,FIND("/",R267)-1),R267),R267)&amp;" ")," "," "),"﻿"," "),"​"," "),"⁠"," ")," "," ")," "," "),CHAR(9)," "),CHAR(10)," "),CHAR(13)," "),"−","-"),"–","-"),"—","-"),"LATITUDE"," "),"LONGITUDE"," "),"COORDINATES"," "),"COORDS"," "),"NORTH"," N "),"SOUTH"," S "),"EAST"," E "),"WEST"," W "),"DEGREES"," "),"DEG"," "),"GPS"," "),"LONG"," "),"LNG"," "),"LON"," "),"LAT"," ")," AND "," "),"&amp;"," ")&amp;" ")</f>
        <v/>
      </c>
      <c r="T267" s="50">
        <f>IF(S267="","",IF(LEN(S267)-LEN(SUBSTITUTE(S267,".",""))&gt;0,SUBSTITUTE(S267,","," "),IF(LEN(S267)-LEN(SUBSTITUTE(S267,",",""))=3,SUBSTITUTE(SUBSTITUTE(S267,",",";",2),",","."),IF(LEN(S267)-LEN(SUBSTITUTE(S267,",",""))=2,SUBSTITUTE(S267,",","."),SUBSTITUTE(S267,","," ")))))</f>
        <v/>
      </c>
      <c r="U267" s="50">
        <f>IF(ISNUMBER(FIND("S",T267)),-1,IF(ISNUMBER(FIND("N",T267)),1,0))</f>
        <v/>
      </c>
      <c r="V267" s="50">
        <f>IF(ISNUMBER(FIND("W",T267)),-1,IF(ISNUMBER(FIND("E",T267)),1,0))</f>
        <v/>
      </c>
      <c r="W267" s="50">
        <f>AND(MIN(IFERROR(FIND("N",T267),999),IFERROR(FIND("S",T267),999))&lt;999,MIN(IFERROR(FIND("E",T267),999),IFERROR(FIND("W",T267),999))&lt;999,MIN(IFERROR(FIND("E",T267),999),IFERROR(FIND("W",T267),999))&lt;MIN(IFERROR(FIND("N",T267),999),IFERROR(FIND("S",T267),999)))</f>
        <v/>
      </c>
      <c r="X267" s="50">
        <f>IF(T267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267,"°"," "),"º"," "),"˚"," "),"'"," "),CHAR(34)," "),"′"," "),"’"," "),"‘"," "),"″"," "),"”"," "),"“"," "),"("," "),")"," "),"["," "),"]"," "),"{"," "),"}"," "),";"," "),"|"," "),"/"," "),"\"," "),":"," "),"="," "),"*"," "),","," "),"N"," "),"S"," "),"E"," "),"W"," "),"_"," ")))</f>
        <v/>
      </c>
      <c r="Y267" s="50">
        <f>IF(X267="","",SUBSTITUTE(SUBSTITUTE(SUBSTITUTE(SUBSTITUTE(SUBSTITUTE(SUBSTITUTE(SUBSTITUTE(SUBSTITUTE(SUBSTITUTE(SUBSTITUTE(SUBSTITUTE(SUBSTITUTE(SUBSTITUTE(X267,"0",""),"1",""),"2",""),"3",""),"4",""),"5",""),"6",""),"7",""),"8",""),"9",""),".",""),"-","")," ",""))</f>
        <v/>
      </c>
      <c r="Z267" s="50">
        <f>IF(X267="",0,LEN(X267)-LEN(SUBSTITUTE(X267," ",""))+1)</f>
        <v/>
      </c>
      <c r="AA267" s="50">
        <f>IF(Z267&lt;1,"",IFERROR(VALUE(SUBSTITUTE(TRIM(MID(SUBSTITUTE(X267," ",REPT(" ",60)),1,60)),".",MID(1/2,2,1))),""))</f>
        <v/>
      </c>
      <c r="AB267" s="50">
        <f>IF(Z267&lt;2,"",IFERROR(VALUE(SUBSTITUTE(TRIM(MID(SUBSTITUTE(X267," ",REPT(" ",60)),61,60)),".",MID(1/2,2,1))),""))</f>
        <v/>
      </c>
      <c r="AC267" s="50">
        <f>IF(Z267&lt;3,"",IFERROR(VALUE(SUBSTITUTE(TRIM(MID(SUBSTITUTE(X267," ",REPT(" ",60)),121,60)),".",MID(1/2,2,1))),""))</f>
        <v/>
      </c>
      <c r="AD267" s="50">
        <f>IF(Z267&lt;4,"",IFERROR(VALUE(SUBSTITUTE(TRIM(MID(SUBSTITUTE(X267," ",REPT(" ",60)),181,60)),".",MID(1/2,2,1))),""))</f>
        <v/>
      </c>
      <c r="AE267" s="50">
        <f>IF(Z267&lt;5,"",IFERROR(VALUE(SUBSTITUTE(TRIM(MID(SUBSTITUTE(X267," ",REPT(" ",60)),241,60)),".",MID(1/2,2,1))),""))</f>
        <v/>
      </c>
      <c r="AF267" s="50">
        <f>IF(Z267&lt;6,"",IFERROR(VALUE(SUBSTITUTE(TRIM(MID(SUBSTITUTE(X267," ",REPT(" ",60)),301,60)),".",MID(1/2,2,1))),""))</f>
        <v/>
      </c>
      <c r="AG267" s="50">
        <f>IFERROR(IF(Z267=2,AA267,IF(Z267=4,IF(AA267&lt;0,-1,1)*(ABS(AA267)+AB267/60),IF(Z267=6,IF(AA267&lt;0,-1,1)*(ABS(AA267)+AB267/60+AC267/3600),""))),"")</f>
        <v/>
      </c>
      <c r="AH267" s="50">
        <f>IFERROR(IF(Z267=2,AB267,IF(Z267=4,IF(AC267&lt;0,-1,1)*(ABS(AC267)+AD267/60),IF(Z267=6,IF(AD267&lt;0,-1,1)*(ABS(AD267)+AE267/60+AF267/3600),""))),"")</f>
        <v/>
      </c>
      <c r="AI267" s="50">
        <f>IF(W267,AH267,AG267)</f>
        <v/>
      </c>
      <c r="AJ267" s="50">
        <f>IF(W267,AG267,AH267)</f>
        <v/>
      </c>
      <c r="AK267" s="50">
        <f>IFERROR(IF(U267=0,AI267,U267*ABS(AI267)),"")</f>
        <v/>
      </c>
      <c r="AL267" s="50">
        <f>IFERROR(IF(V267=0,AJ267,V267*ABS(AJ267)),"")</f>
        <v/>
      </c>
      <c r="AM267" s="50">
        <f>IFERROR(AND(U267=0,V267=0,ABS(AK267)&gt;90,ABS(AK267)&lt;=180,ABS(AL267)&lt;=90),FALSE)</f>
        <v/>
      </c>
      <c r="AN267" s="50">
        <f>IF(AM267,AL267,AK267)</f>
        <v/>
      </c>
      <c r="AO267" s="50">
        <f>IF(AM267,AK267,AL267)</f>
        <v/>
      </c>
      <c r="AP267" s="50">
        <f>IF(R267="","",IF(Y267&lt;&gt;"","Contains words or symbols that aren't part of a coordinate.",IF(NOT(OR(Z267=2,Z267=4,Z267=6)),"Couldn't find a latitude and a longitude ("&amp;Z267&amp;IF(Z267=1," number"," numbers")&amp;" found).",IF(COUNT(AA267:AF267)&lt;&gt;Z267,"Some of the numbers couldn't be read.",IF(OR(AND(Z267=4,OR(AB267&lt;0,AB267&gt;=60,AD267&lt;0,AD267&gt;=60)),AND(Z267=6,OR(AB267&lt;0,AB267&gt;=60,AC267&lt;0,AC267&gt;=60,AE267&lt;0,AE267&gt;=60,AF267&lt;0,AF267&gt;=60))),"Minutes and seconds must be between 0 and 60.",IF(OR(ABS(AN267)&gt;90,ABS(AO267)&gt;180),"Out of range: latitude must be between -90 and 90, and longitude between -180 and 180.",""))))))</f>
        <v/>
      </c>
    </row>
    <row r="268">
      <c r="B268" s="44" t="n"/>
      <c r="C268" s="44" t="n"/>
      <c r="D268" s="45">
        <f>IF(R268="","",IF(AP268&lt;&gt;"","NOT VALID GPS COORDINATES",IF(O268="NO CONNECTION","NO CONNECTION",IF(E268="","NOT FOUND",IF(OR(AM268,AND(AN268=0,AO268=0)),"CONVERTED – PLEASE CHECK","CONVERTED")))))</f>
        <v/>
      </c>
      <c r="E268" s="45">
        <f>IF(OR(O268="",O268="NO CONNECTION"),"",IFERROR(_xlfn.FILTERXML(O268,"//local/territory")&amp;" "&amp;_xlfn.FILTERXML(O268,"//local/mapcode"),IFERROR(_xlfn.FILTERXML(O268,"//international/mapcode"),"")))</f>
        <v/>
      </c>
      <c r="F268" s="46">
        <f>IF(E268="","",IFERROR(_xlfn.FILTERXML(O268,"//local/territory"),""))</f>
        <v/>
      </c>
      <c r="G268" s="46">
        <f>IF(E268="","",IFERROR(_xlfn.FILTERXML(O268,"//local/mapcode"),""))</f>
        <v/>
      </c>
      <c r="H268" s="46">
        <f>IF(E268="","",IFERROR(_xlfn.FILTERXML(O268,"//international/mapcode"),""))</f>
        <v/>
      </c>
      <c r="I268" s="46">
        <f>IF(E268="","",IFERROR(HYPERLINK("https://www.mymapcodes.com/go/?t="&amp;IF(G268&lt;&gt;"",F268,"AAA")&amp;"&amp;ma="&amp;LEFT(IF(G268&lt;&gt;"",G268,H268),FIND(".",IF(G268&lt;&gt;"",G268,H268))-1)&amp;"&amp;mb="&amp;MID(IF(G268&lt;&gt;"",G268,H268),FIND(".",IF(G268&lt;&gt;"",G268,H268))+1,99),"Open on MyMapcodes →"),""))</f>
        <v/>
      </c>
      <c r="J268" s="47">
        <f>IF(OR(R268="",AP268&lt;&gt;""),"",ROUND(AN268,6))</f>
        <v/>
      </c>
      <c r="K268" s="47">
        <f>IF(OR(R268="",AP268&lt;&gt;""),"",ROUND(AO268,6))</f>
        <v/>
      </c>
      <c r="L268" s="48">
        <f>IF(R268="","",IF(AP268&lt;&gt;"",AP268,IF(O268="NO CONNECTION","Excel couldn't reach the mapcode service. Click the REFRESH RESULTS box just above the table.",IF(E268="","The mapcode service didn't return a mapcode for this point.",IF(AM268,"Latitude and longitude seemed to be the wrong way round, so they've been swapped. Please check.",IF(AND(AN268=0,AO268=0),"0, 0 is in the sea off West Africa. Please check this is the location you meant.",IF(W268,"Longitude came first, so the order has been switched.",IF(Z268=6,"Converted from degrees, minutes and seconds.",IF(Z268=4,"Converted from degrees and decimal minutes.","")))))))))</f>
        <v/>
      </c>
      <c r="N268" s="49">
        <f>IF(J268="","",MapcodeAPI&amp;"codes/"&amp;SUBSTITUTE(J268&amp;"",MID(1/2,2,1),".")&amp;","&amp;SUBSTITUTE(K268&amp;"",MID(1/2,2,1),"."))&amp;LEFT($B$13,0)</f>
        <v/>
      </c>
      <c r="O268" s="49">
        <f>IF(N268="","",IFERROR(_xlfn.WEBSERVICE(N268),IF(MapcodeAPIBackup="","NO CONNECTION",IFERROR(_xlfn.WEBSERVICE(MapcodeAPIBackup&amp;MID(N268,LEN(MapcodeAPI)+1,999)),"NO CONNECTION"))))</f>
        <v/>
      </c>
      <c r="P268" t="inlineStr">
        <is>
          <t xml:space="preserve"> </t>
        </is>
      </c>
      <c r="R268" s="50">
        <f>IFERROR(IF(AND(TRIM(B268&amp;"")="",TRIM(C268&amp;"")=""),"",TRIM(IF(ISNUMBER(B268),SUBSTITUTE(B268&amp;"",MID(1/2,2,1),"."),B268&amp;"")&amp;IF(TRIM(C268&amp;"")="",""," | "&amp;IF(ISNUMBER(C268),SUBSTITUTE(C268&amp;"",MID(1/2,2,1),"."),C268&amp;"")))),"(error value)")</f>
        <v/>
      </c>
      <c r="S268" s="50">
        <f>IF(R268="","","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"&amp;IFERROR(IF(AND(LEN(R268)-LEN(SUBSTITUTE(R268,"/",""))=1,ISNUMBER(FIND(" ",TRIM(LEFT(R268,FIND("/",R268)-1))))),LEFT(R268,FIND("/",R268)-1),R268),R268)&amp;" ")," "," "),"﻿"," "),"​"," "),"⁠"," ")," "," ")," "," "),CHAR(9)," "),CHAR(10)," "),CHAR(13)," "),"−","-"),"–","-"),"—","-"),"LATITUDE"," "),"LONGITUDE"," "),"COORDINATES"," "),"COORDS"," "),"NORTH"," N "),"SOUTH"," S "),"EAST"," E "),"WEST"," W "),"DEGREES"," "),"DEG"," "),"GPS"," "),"LONG"," "),"LNG"," "),"LON"," "),"LAT"," ")," AND "," "),"&amp;"," ")&amp;" ")</f>
        <v/>
      </c>
      <c r="T268" s="50">
        <f>IF(S268="","",IF(LEN(S268)-LEN(SUBSTITUTE(S268,".",""))&gt;0,SUBSTITUTE(S268,","," "),IF(LEN(S268)-LEN(SUBSTITUTE(S268,",",""))=3,SUBSTITUTE(SUBSTITUTE(S268,",",";",2),",","."),IF(LEN(S268)-LEN(SUBSTITUTE(S268,",",""))=2,SUBSTITUTE(S268,",","."),SUBSTITUTE(S268,","," ")))))</f>
        <v/>
      </c>
      <c r="U268" s="50">
        <f>IF(ISNUMBER(FIND("S",T268)),-1,IF(ISNUMBER(FIND("N",T268)),1,0))</f>
        <v/>
      </c>
      <c r="V268" s="50">
        <f>IF(ISNUMBER(FIND("W",T268)),-1,IF(ISNUMBER(FIND("E",T268)),1,0))</f>
        <v/>
      </c>
      <c r="W268" s="50">
        <f>AND(MIN(IFERROR(FIND("N",T268),999),IFERROR(FIND("S",T268),999))&lt;999,MIN(IFERROR(FIND("E",T268),999),IFERROR(FIND("W",T268),999))&lt;999,MIN(IFERROR(FIND("E",T268),999),IFERROR(FIND("W",T268),999))&lt;MIN(IFERROR(FIND("N",T268),999),IFERROR(FIND("S",T268),999)))</f>
        <v/>
      </c>
      <c r="X268" s="50">
        <f>IF(T268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268,"°"," "),"º"," "),"˚"," "),"'"," "),CHAR(34)," "),"′"," "),"’"," "),"‘"," "),"″"," "),"”"," "),"“"," "),"("," "),")"," "),"["," "),"]"," "),"{"," "),"}"," "),";"," "),"|"," "),"/"," "),"\"," "),":"," "),"="," "),"*"," "),","," "),"N"," "),"S"," "),"E"," "),"W"," "),"_"," ")))</f>
        <v/>
      </c>
      <c r="Y268" s="50">
        <f>IF(X268="","",SUBSTITUTE(SUBSTITUTE(SUBSTITUTE(SUBSTITUTE(SUBSTITUTE(SUBSTITUTE(SUBSTITUTE(SUBSTITUTE(SUBSTITUTE(SUBSTITUTE(SUBSTITUTE(SUBSTITUTE(SUBSTITUTE(X268,"0",""),"1",""),"2",""),"3",""),"4",""),"5",""),"6",""),"7",""),"8",""),"9",""),".",""),"-","")," ",""))</f>
        <v/>
      </c>
      <c r="Z268" s="50">
        <f>IF(X268="",0,LEN(X268)-LEN(SUBSTITUTE(X268," ",""))+1)</f>
        <v/>
      </c>
      <c r="AA268" s="50">
        <f>IF(Z268&lt;1,"",IFERROR(VALUE(SUBSTITUTE(TRIM(MID(SUBSTITUTE(X268," ",REPT(" ",60)),1,60)),".",MID(1/2,2,1))),""))</f>
        <v/>
      </c>
      <c r="AB268" s="50">
        <f>IF(Z268&lt;2,"",IFERROR(VALUE(SUBSTITUTE(TRIM(MID(SUBSTITUTE(X268," ",REPT(" ",60)),61,60)),".",MID(1/2,2,1))),""))</f>
        <v/>
      </c>
      <c r="AC268" s="50">
        <f>IF(Z268&lt;3,"",IFERROR(VALUE(SUBSTITUTE(TRIM(MID(SUBSTITUTE(X268," ",REPT(" ",60)),121,60)),".",MID(1/2,2,1))),""))</f>
        <v/>
      </c>
      <c r="AD268" s="50">
        <f>IF(Z268&lt;4,"",IFERROR(VALUE(SUBSTITUTE(TRIM(MID(SUBSTITUTE(X268," ",REPT(" ",60)),181,60)),".",MID(1/2,2,1))),""))</f>
        <v/>
      </c>
      <c r="AE268" s="50">
        <f>IF(Z268&lt;5,"",IFERROR(VALUE(SUBSTITUTE(TRIM(MID(SUBSTITUTE(X268," ",REPT(" ",60)),241,60)),".",MID(1/2,2,1))),""))</f>
        <v/>
      </c>
      <c r="AF268" s="50">
        <f>IF(Z268&lt;6,"",IFERROR(VALUE(SUBSTITUTE(TRIM(MID(SUBSTITUTE(X268," ",REPT(" ",60)),301,60)),".",MID(1/2,2,1))),""))</f>
        <v/>
      </c>
      <c r="AG268" s="50">
        <f>IFERROR(IF(Z268=2,AA268,IF(Z268=4,IF(AA268&lt;0,-1,1)*(ABS(AA268)+AB268/60),IF(Z268=6,IF(AA268&lt;0,-1,1)*(ABS(AA268)+AB268/60+AC268/3600),""))),"")</f>
        <v/>
      </c>
      <c r="AH268" s="50">
        <f>IFERROR(IF(Z268=2,AB268,IF(Z268=4,IF(AC268&lt;0,-1,1)*(ABS(AC268)+AD268/60),IF(Z268=6,IF(AD268&lt;0,-1,1)*(ABS(AD268)+AE268/60+AF268/3600),""))),"")</f>
        <v/>
      </c>
      <c r="AI268" s="50">
        <f>IF(W268,AH268,AG268)</f>
        <v/>
      </c>
      <c r="AJ268" s="50">
        <f>IF(W268,AG268,AH268)</f>
        <v/>
      </c>
      <c r="AK268" s="50">
        <f>IFERROR(IF(U268=0,AI268,U268*ABS(AI268)),"")</f>
        <v/>
      </c>
      <c r="AL268" s="50">
        <f>IFERROR(IF(V268=0,AJ268,V268*ABS(AJ268)),"")</f>
        <v/>
      </c>
      <c r="AM268" s="50">
        <f>IFERROR(AND(U268=0,V268=0,ABS(AK268)&gt;90,ABS(AK268)&lt;=180,ABS(AL268)&lt;=90),FALSE)</f>
        <v/>
      </c>
      <c r="AN268" s="50">
        <f>IF(AM268,AL268,AK268)</f>
        <v/>
      </c>
      <c r="AO268" s="50">
        <f>IF(AM268,AK268,AL268)</f>
        <v/>
      </c>
      <c r="AP268" s="50">
        <f>IF(R268="","",IF(Y268&lt;&gt;"","Contains words or symbols that aren't part of a coordinate.",IF(NOT(OR(Z268=2,Z268=4,Z268=6)),"Couldn't find a latitude and a longitude ("&amp;Z268&amp;IF(Z268=1," number"," numbers")&amp;" found).",IF(COUNT(AA268:AF268)&lt;&gt;Z268,"Some of the numbers couldn't be read.",IF(OR(AND(Z268=4,OR(AB268&lt;0,AB268&gt;=60,AD268&lt;0,AD268&gt;=60)),AND(Z268=6,OR(AB268&lt;0,AB268&gt;=60,AC268&lt;0,AC268&gt;=60,AE268&lt;0,AE268&gt;=60,AF268&lt;0,AF268&gt;=60))),"Minutes and seconds must be between 0 and 60.",IF(OR(ABS(AN268)&gt;90,ABS(AO268)&gt;180),"Out of range: latitude must be between -90 and 90, and longitude between -180 and 180.",""))))))</f>
        <v/>
      </c>
    </row>
    <row r="269">
      <c r="B269" s="44" t="n"/>
      <c r="C269" s="44" t="n"/>
      <c r="D269" s="45">
        <f>IF(R269="","",IF(AP269&lt;&gt;"","NOT VALID GPS COORDINATES",IF(O269="NO CONNECTION","NO CONNECTION",IF(E269="","NOT FOUND",IF(OR(AM269,AND(AN269=0,AO269=0)),"CONVERTED – PLEASE CHECK","CONVERTED")))))</f>
        <v/>
      </c>
      <c r="E269" s="45">
        <f>IF(OR(O269="",O269="NO CONNECTION"),"",IFERROR(_xlfn.FILTERXML(O269,"//local/territory")&amp;" "&amp;_xlfn.FILTERXML(O269,"//local/mapcode"),IFERROR(_xlfn.FILTERXML(O269,"//international/mapcode"),"")))</f>
        <v/>
      </c>
      <c r="F269" s="46">
        <f>IF(E269="","",IFERROR(_xlfn.FILTERXML(O269,"//local/territory"),""))</f>
        <v/>
      </c>
      <c r="G269" s="46">
        <f>IF(E269="","",IFERROR(_xlfn.FILTERXML(O269,"//local/mapcode"),""))</f>
        <v/>
      </c>
      <c r="H269" s="46">
        <f>IF(E269="","",IFERROR(_xlfn.FILTERXML(O269,"//international/mapcode"),""))</f>
        <v/>
      </c>
      <c r="I269" s="46">
        <f>IF(E269="","",IFERROR(HYPERLINK("https://www.mymapcodes.com/go/?t="&amp;IF(G269&lt;&gt;"",F269,"AAA")&amp;"&amp;ma="&amp;LEFT(IF(G269&lt;&gt;"",G269,H269),FIND(".",IF(G269&lt;&gt;"",G269,H269))-1)&amp;"&amp;mb="&amp;MID(IF(G269&lt;&gt;"",G269,H269),FIND(".",IF(G269&lt;&gt;"",G269,H269))+1,99),"Open on MyMapcodes →"),""))</f>
        <v/>
      </c>
      <c r="J269" s="47">
        <f>IF(OR(R269="",AP269&lt;&gt;""),"",ROUND(AN269,6))</f>
        <v/>
      </c>
      <c r="K269" s="47">
        <f>IF(OR(R269="",AP269&lt;&gt;""),"",ROUND(AO269,6))</f>
        <v/>
      </c>
      <c r="L269" s="48">
        <f>IF(R269="","",IF(AP269&lt;&gt;"",AP269,IF(O269="NO CONNECTION","Excel couldn't reach the mapcode service. Click the REFRESH RESULTS box just above the table.",IF(E269="","The mapcode service didn't return a mapcode for this point.",IF(AM269,"Latitude and longitude seemed to be the wrong way round, so they've been swapped. Please check.",IF(AND(AN269=0,AO269=0),"0, 0 is in the sea off West Africa. Please check this is the location you meant.",IF(W269,"Longitude came first, so the order has been switched.",IF(Z269=6,"Converted from degrees, minutes and seconds.",IF(Z269=4,"Converted from degrees and decimal minutes.","")))))))))</f>
        <v/>
      </c>
      <c r="N269" s="49">
        <f>IF(J269="","",MapcodeAPI&amp;"codes/"&amp;SUBSTITUTE(J269&amp;"",MID(1/2,2,1),".")&amp;","&amp;SUBSTITUTE(K269&amp;"",MID(1/2,2,1),"."))&amp;LEFT($B$13,0)</f>
        <v/>
      </c>
      <c r="O269" s="49">
        <f>IF(N269="","",IFERROR(_xlfn.WEBSERVICE(N269),IF(MapcodeAPIBackup="","NO CONNECTION",IFERROR(_xlfn.WEBSERVICE(MapcodeAPIBackup&amp;MID(N269,LEN(MapcodeAPI)+1,999)),"NO CONNECTION"))))</f>
        <v/>
      </c>
      <c r="P269" t="inlineStr">
        <is>
          <t xml:space="preserve"> </t>
        </is>
      </c>
      <c r="R269" s="50">
        <f>IFERROR(IF(AND(TRIM(B269&amp;"")="",TRIM(C269&amp;"")=""),"",TRIM(IF(ISNUMBER(B269),SUBSTITUTE(B269&amp;"",MID(1/2,2,1),"."),B269&amp;"")&amp;IF(TRIM(C269&amp;"")="",""," | "&amp;IF(ISNUMBER(C269),SUBSTITUTE(C269&amp;"",MID(1/2,2,1),"."),C269&amp;"")))),"(error value)")</f>
        <v/>
      </c>
      <c r="S269" s="50">
        <f>IF(R269="","","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"&amp;IFERROR(IF(AND(LEN(R269)-LEN(SUBSTITUTE(R269,"/",""))=1,ISNUMBER(FIND(" ",TRIM(LEFT(R269,FIND("/",R269)-1))))),LEFT(R269,FIND("/",R269)-1),R269),R269)&amp;" ")," "," "),"﻿"," "),"​"," "),"⁠"," ")," "," ")," "," "),CHAR(9)," "),CHAR(10)," "),CHAR(13)," "),"−","-"),"–","-"),"—","-"),"LATITUDE"," "),"LONGITUDE"," "),"COORDINATES"," "),"COORDS"," "),"NORTH"," N "),"SOUTH"," S "),"EAST"," E "),"WEST"," W "),"DEGREES"," "),"DEG"," "),"GPS"," "),"LONG"," "),"LNG"," "),"LON"," "),"LAT"," ")," AND "," "),"&amp;"," ")&amp;" ")</f>
        <v/>
      </c>
      <c r="T269" s="50">
        <f>IF(S269="","",IF(LEN(S269)-LEN(SUBSTITUTE(S269,".",""))&gt;0,SUBSTITUTE(S269,","," "),IF(LEN(S269)-LEN(SUBSTITUTE(S269,",",""))=3,SUBSTITUTE(SUBSTITUTE(S269,",",";",2),",","."),IF(LEN(S269)-LEN(SUBSTITUTE(S269,",",""))=2,SUBSTITUTE(S269,",","."),SUBSTITUTE(S269,","," ")))))</f>
        <v/>
      </c>
      <c r="U269" s="50">
        <f>IF(ISNUMBER(FIND("S",T269)),-1,IF(ISNUMBER(FIND("N",T269)),1,0))</f>
        <v/>
      </c>
      <c r="V269" s="50">
        <f>IF(ISNUMBER(FIND("W",T269)),-1,IF(ISNUMBER(FIND("E",T269)),1,0))</f>
        <v/>
      </c>
      <c r="W269" s="50">
        <f>AND(MIN(IFERROR(FIND("N",T269),999),IFERROR(FIND("S",T269),999))&lt;999,MIN(IFERROR(FIND("E",T269),999),IFERROR(FIND("W",T269),999))&lt;999,MIN(IFERROR(FIND("E",T269),999),IFERROR(FIND("W",T269),999))&lt;MIN(IFERROR(FIND("N",T269),999),IFERROR(FIND("S",T269),999)))</f>
        <v/>
      </c>
      <c r="X269" s="50">
        <f>IF(T269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269,"°"," "),"º"," "),"˚"," "),"'"," "),CHAR(34)," "),"′"," "),"’"," "),"‘"," "),"″"," "),"”"," "),"“"," "),"("," "),")"," "),"["," "),"]"," "),"{"," "),"}"," "),";"," "),"|"," "),"/"," "),"\"," "),":"," "),"="," "),"*"," "),","," "),"N"," "),"S"," "),"E"," "),"W"," "),"_"," ")))</f>
        <v/>
      </c>
      <c r="Y269" s="50">
        <f>IF(X269="","",SUBSTITUTE(SUBSTITUTE(SUBSTITUTE(SUBSTITUTE(SUBSTITUTE(SUBSTITUTE(SUBSTITUTE(SUBSTITUTE(SUBSTITUTE(SUBSTITUTE(SUBSTITUTE(SUBSTITUTE(SUBSTITUTE(X269,"0",""),"1",""),"2",""),"3",""),"4",""),"5",""),"6",""),"7",""),"8",""),"9",""),".",""),"-","")," ",""))</f>
        <v/>
      </c>
      <c r="Z269" s="50">
        <f>IF(X269="",0,LEN(X269)-LEN(SUBSTITUTE(X269," ",""))+1)</f>
        <v/>
      </c>
      <c r="AA269" s="50">
        <f>IF(Z269&lt;1,"",IFERROR(VALUE(SUBSTITUTE(TRIM(MID(SUBSTITUTE(X269," ",REPT(" ",60)),1,60)),".",MID(1/2,2,1))),""))</f>
        <v/>
      </c>
      <c r="AB269" s="50">
        <f>IF(Z269&lt;2,"",IFERROR(VALUE(SUBSTITUTE(TRIM(MID(SUBSTITUTE(X269," ",REPT(" ",60)),61,60)),".",MID(1/2,2,1))),""))</f>
        <v/>
      </c>
      <c r="AC269" s="50">
        <f>IF(Z269&lt;3,"",IFERROR(VALUE(SUBSTITUTE(TRIM(MID(SUBSTITUTE(X269," ",REPT(" ",60)),121,60)),".",MID(1/2,2,1))),""))</f>
        <v/>
      </c>
      <c r="AD269" s="50">
        <f>IF(Z269&lt;4,"",IFERROR(VALUE(SUBSTITUTE(TRIM(MID(SUBSTITUTE(X269," ",REPT(" ",60)),181,60)),".",MID(1/2,2,1))),""))</f>
        <v/>
      </c>
      <c r="AE269" s="50">
        <f>IF(Z269&lt;5,"",IFERROR(VALUE(SUBSTITUTE(TRIM(MID(SUBSTITUTE(X269," ",REPT(" ",60)),241,60)),".",MID(1/2,2,1))),""))</f>
        <v/>
      </c>
      <c r="AF269" s="50">
        <f>IF(Z269&lt;6,"",IFERROR(VALUE(SUBSTITUTE(TRIM(MID(SUBSTITUTE(X269," ",REPT(" ",60)),301,60)),".",MID(1/2,2,1))),""))</f>
        <v/>
      </c>
      <c r="AG269" s="50">
        <f>IFERROR(IF(Z269=2,AA269,IF(Z269=4,IF(AA269&lt;0,-1,1)*(ABS(AA269)+AB269/60),IF(Z269=6,IF(AA269&lt;0,-1,1)*(ABS(AA269)+AB269/60+AC269/3600),""))),"")</f>
        <v/>
      </c>
      <c r="AH269" s="50">
        <f>IFERROR(IF(Z269=2,AB269,IF(Z269=4,IF(AC269&lt;0,-1,1)*(ABS(AC269)+AD269/60),IF(Z269=6,IF(AD269&lt;0,-1,1)*(ABS(AD269)+AE269/60+AF269/3600),""))),"")</f>
        <v/>
      </c>
      <c r="AI269" s="50">
        <f>IF(W269,AH269,AG269)</f>
        <v/>
      </c>
      <c r="AJ269" s="50">
        <f>IF(W269,AG269,AH269)</f>
        <v/>
      </c>
      <c r="AK269" s="50">
        <f>IFERROR(IF(U269=0,AI269,U269*ABS(AI269)),"")</f>
        <v/>
      </c>
      <c r="AL269" s="50">
        <f>IFERROR(IF(V269=0,AJ269,V269*ABS(AJ269)),"")</f>
        <v/>
      </c>
      <c r="AM269" s="50">
        <f>IFERROR(AND(U269=0,V269=0,ABS(AK269)&gt;90,ABS(AK269)&lt;=180,ABS(AL269)&lt;=90),FALSE)</f>
        <v/>
      </c>
      <c r="AN269" s="50">
        <f>IF(AM269,AL269,AK269)</f>
        <v/>
      </c>
      <c r="AO269" s="50">
        <f>IF(AM269,AK269,AL269)</f>
        <v/>
      </c>
      <c r="AP269" s="50">
        <f>IF(R269="","",IF(Y269&lt;&gt;"","Contains words or symbols that aren't part of a coordinate.",IF(NOT(OR(Z269=2,Z269=4,Z269=6)),"Couldn't find a latitude and a longitude ("&amp;Z269&amp;IF(Z269=1," number"," numbers")&amp;" found).",IF(COUNT(AA269:AF269)&lt;&gt;Z269,"Some of the numbers couldn't be read.",IF(OR(AND(Z269=4,OR(AB269&lt;0,AB269&gt;=60,AD269&lt;0,AD269&gt;=60)),AND(Z269=6,OR(AB269&lt;0,AB269&gt;=60,AC269&lt;0,AC269&gt;=60,AE269&lt;0,AE269&gt;=60,AF269&lt;0,AF269&gt;=60))),"Minutes and seconds must be between 0 and 60.",IF(OR(ABS(AN269)&gt;90,ABS(AO269)&gt;180),"Out of range: latitude must be between -90 and 90, and longitude between -180 and 180.",""))))))</f>
        <v/>
      </c>
    </row>
    <row r="270">
      <c r="B270" s="44" t="n"/>
      <c r="C270" s="44" t="n"/>
      <c r="D270" s="45">
        <f>IF(R270="","",IF(AP270&lt;&gt;"","NOT VALID GPS COORDINATES",IF(O270="NO CONNECTION","NO CONNECTION",IF(E270="","NOT FOUND",IF(OR(AM270,AND(AN270=0,AO270=0)),"CONVERTED – PLEASE CHECK","CONVERTED")))))</f>
        <v/>
      </c>
      <c r="E270" s="45">
        <f>IF(OR(O270="",O270="NO CONNECTION"),"",IFERROR(_xlfn.FILTERXML(O270,"//local/territory")&amp;" "&amp;_xlfn.FILTERXML(O270,"//local/mapcode"),IFERROR(_xlfn.FILTERXML(O270,"//international/mapcode"),"")))</f>
        <v/>
      </c>
      <c r="F270" s="46">
        <f>IF(E270="","",IFERROR(_xlfn.FILTERXML(O270,"//local/territory"),""))</f>
        <v/>
      </c>
      <c r="G270" s="46">
        <f>IF(E270="","",IFERROR(_xlfn.FILTERXML(O270,"//local/mapcode"),""))</f>
        <v/>
      </c>
      <c r="H270" s="46">
        <f>IF(E270="","",IFERROR(_xlfn.FILTERXML(O270,"//international/mapcode"),""))</f>
        <v/>
      </c>
      <c r="I270" s="46">
        <f>IF(E270="","",IFERROR(HYPERLINK("https://www.mymapcodes.com/go/?t="&amp;IF(G270&lt;&gt;"",F270,"AAA")&amp;"&amp;ma="&amp;LEFT(IF(G270&lt;&gt;"",G270,H270),FIND(".",IF(G270&lt;&gt;"",G270,H270))-1)&amp;"&amp;mb="&amp;MID(IF(G270&lt;&gt;"",G270,H270),FIND(".",IF(G270&lt;&gt;"",G270,H270))+1,99),"Open on MyMapcodes →"),""))</f>
        <v/>
      </c>
      <c r="J270" s="47">
        <f>IF(OR(R270="",AP270&lt;&gt;""),"",ROUND(AN270,6))</f>
        <v/>
      </c>
      <c r="K270" s="47">
        <f>IF(OR(R270="",AP270&lt;&gt;""),"",ROUND(AO270,6))</f>
        <v/>
      </c>
      <c r="L270" s="48">
        <f>IF(R270="","",IF(AP270&lt;&gt;"",AP270,IF(O270="NO CONNECTION","Excel couldn't reach the mapcode service. Click the REFRESH RESULTS box just above the table.",IF(E270="","The mapcode service didn't return a mapcode for this point.",IF(AM270,"Latitude and longitude seemed to be the wrong way round, so they've been swapped. Please check.",IF(AND(AN270=0,AO270=0),"0, 0 is in the sea off West Africa. Please check this is the location you meant.",IF(W270,"Longitude came first, so the order has been switched.",IF(Z270=6,"Converted from degrees, minutes and seconds.",IF(Z270=4,"Converted from degrees and decimal minutes.","")))))))))</f>
        <v/>
      </c>
      <c r="N270" s="49">
        <f>IF(J270="","",MapcodeAPI&amp;"codes/"&amp;SUBSTITUTE(J270&amp;"",MID(1/2,2,1),".")&amp;","&amp;SUBSTITUTE(K270&amp;"",MID(1/2,2,1),"."))&amp;LEFT($B$13,0)</f>
        <v/>
      </c>
      <c r="O270" s="49">
        <f>IF(N270="","",IFERROR(_xlfn.WEBSERVICE(N270),IF(MapcodeAPIBackup="","NO CONNECTION",IFERROR(_xlfn.WEBSERVICE(MapcodeAPIBackup&amp;MID(N270,LEN(MapcodeAPI)+1,999)),"NO CONNECTION"))))</f>
        <v/>
      </c>
      <c r="P270" t="inlineStr">
        <is>
          <t xml:space="preserve"> </t>
        </is>
      </c>
      <c r="R270" s="50">
        <f>IFERROR(IF(AND(TRIM(B270&amp;"")="",TRIM(C270&amp;"")=""),"",TRIM(IF(ISNUMBER(B270),SUBSTITUTE(B270&amp;"",MID(1/2,2,1),"."),B270&amp;"")&amp;IF(TRIM(C270&amp;"")="",""," | "&amp;IF(ISNUMBER(C270),SUBSTITUTE(C270&amp;"",MID(1/2,2,1),"."),C270&amp;"")))),"(error value)")</f>
        <v/>
      </c>
      <c r="S270" s="50">
        <f>IF(R270="","","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"&amp;IFERROR(IF(AND(LEN(R270)-LEN(SUBSTITUTE(R270,"/",""))=1,ISNUMBER(FIND(" ",TRIM(LEFT(R270,FIND("/",R270)-1))))),LEFT(R270,FIND("/",R270)-1),R270),R270)&amp;" ")," "," "),"﻿"," "),"​"," "),"⁠"," ")," "," ")," "," "),CHAR(9)," "),CHAR(10)," "),CHAR(13)," "),"−","-"),"–","-"),"—","-"),"LATITUDE"," "),"LONGITUDE"," "),"COORDINATES"," "),"COORDS"," "),"NORTH"," N "),"SOUTH"," S "),"EAST"," E "),"WEST"," W "),"DEGREES"," "),"DEG"," "),"GPS"," "),"LONG"," "),"LNG"," "),"LON"," "),"LAT"," ")," AND "," "),"&amp;"," ")&amp;" ")</f>
        <v/>
      </c>
      <c r="T270" s="50">
        <f>IF(S270="","",IF(LEN(S270)-LEN(SUBSTITUTE(S270,".",""))&gt;0,SUBSTITUTE(S270,","," "),IF(LEN(S270)-LEN(SUBSTITUTE(S270,",",""))=3,SUBSTITUTE(SUBSTITUTE(S270,",",";",2),",","."),IF(LEN(S270)-LEN(SUBSTITUTE(S270,",",""))=2,SUBSTITUTE(S270,",","."),SUBSTITUTE(S270,","," ")))))</f>
        <v/>
      </c>
      <c r="U270" s="50">
        <f>IF(ISNUMBER(FIND("S",T270)),-1,IF(ISNUMBER(FIND("N",T270)),1,0))</f>
        <v/>
      </c>
      <c r="V270" s="50">
        <f>IF(ISNUMBER(FIND("W",T270)),-1,IF(ISNUMBER(FIND("E",T270)),1,0))</f>
        <v/>
      </c>
      <c r="W270" s="50">
        <f>AND(MIN(IFERROR(FIND("N",T270),999),IFERROR(FIND("S",T270),999))&lt;999,MIN(IFERROR(FIND("E",T270),999),IFERROR(FIND("W",T270),999))&lt;999,MIN(IFERROR(FIND("E",T270),999),IFERROR(FIND("W",T270),999))&lt;MIN(IFERROR(FIND("N",T270),999),IFERROR(FIND("S",T270),999)))</f>
        <v/>
      </c>
      <c r="X270" s="50">
        <f>IF(T270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270,"°"," "),"º"," "),"˚"," "),"'"," "),CHAR(34)," "),"′"," "),"’"," "),"‘"," "),"″"," "),"”"," "),"“"," "),"("," "),")"," "),"["," "),"]"," "),"{"," "),"}"," "),";"," "),"|"," "),"/"," "),"\"," "),":"," "),"="," "),"*"," "),","," "),"N"," "),"S"," "),"E"," "),"W"," "),"_"," ")))</f>
        <v/>
      </c>
      <c r="Y270" s="50">
        <f>IF(X270="","",SUBSTITUTE(SUBSTITUTE(SUBSTITUTE(SUBSTITUTE(SUBSTITUTE(SUBSTITUTE(SUBSTITUTE(SUBSTITUTE(SUBSTITUTE(SUBSTITUTE(SUBSTITUTE(SUBSTITUTE(SUBSTITUTE(X270,"0",""),"1",""),"2",""),"3",""),"4",""),"5",""),"6",""),"7",""),"8",""),"9",""),".",""),"-","")," ",""))</f>
        <v/>
      </c>
      <c r="Z270" s="50">
        <f>IF(X270="",0,LEN(X270)-LEN(SUBSTITUTE(X270," ",""))+1)</f>
        <v/>
      </c>
      <c r="AA270" s="50">
        <f>IF(Z270&lt;1,"",IFERROR(VALUE(SUBSTITUTE(TRIM(MID(SUBSTITUTE(X270," ",REPT(" ",60)),1,60)),".",MID(1/2,2,1))),""))</f>
        <v/>
      </c>
      <c r="AB270" s="50">
        <f>IF(Z270&lt;2,"",IFERROR(VALUE(SUBSTITUTE(TRIM(MID(SUBSTITUTE(X270," ",REPT(" ",60)),61,60)),".",MID(1/2,2,1))),""))</f>
        <v/>
      </c>
      <c r="AC270" s="50">
        <f>IF(Z270&lt;3,"",IFERROR(VALUE(SUBSTITUTE(TRIM(MID(SUBSTITUTE(X270," ",REPT(" ",60)),121,60)),".",MID(1/2,2,1))),""))</f>
        <v/>
      </c>
      <c r="AD270" s="50">
        <f>IF(Z270&lt;4,"",IFERROR(VALUE(SUBSTITUTE(TRIM(MID(SUBSTITUTE(X270," ",REPT(" ",60)),181,60)),".",MID(1/2,2,1))),""))</f>
        <v/>
      </c>
      <c r="AE270" s="50">
        <f>IF(Z270&lt;5,"",IFERROR(VALUE(SUBSTITUTE(TRIM(MID(SUBSTITUTE(X270," ",REPT(" ",60)),241,60)),".",MID(1/2,2,1))),""))</f>
        <v/>
      </c>
      <c r="AF270" s="50">
        <f>IF(Z270&lt;6,"",IFERROR(VALUE(SUBSTITUTE(TRIM(MID(SUBSTITUTE(X270," ",REPT(" ",60)),301,60)),".",MID(1/2,2,1))),""))</f>
        <v/>
      </c>
      <c r="AG270" s="50">
        <f>IFERROR(IF(Z270=2,AA270,IF(Z270=4,IF(AA270&lt;0,-1,1)*(ABS(AA270)+AB270/60),IF(Z270=6,IF(AA270&lt;0,-1,1)*(ABS(AA270)+AB270/60+AC270/3600),""))),"")</f>
        <v/>
      </c>
      <c r="AH270" s="50">
        <f>IFERROR(IF(Z270=2,AB270,IF(Z270=4,IF(AC270&lt;0,-1,1)*(ABS(AC270)+AD270/60),IF(Z270=6,IF(AD270&lt;0,-1,1)*(ABS(AD270)+AE270/60+AF270/3600),""))),"")</f>
        <v/>
      </c>
      <c r="AI270" s="50">
        <f>IF(W270,AH270,AG270)</f>
        <v/>
      </c>
      <c r="AJ270" s="50">
        <f>IF(W270,AG270,AH270)</f>
        <v/>
      </c>
      <c r="AK270" s="50">
        <f>IFERROR(IF(U270=0,AI270,U270*ABS(AI270)),"")</f>
        <v/>
      </c>
      <c r="AL270" s="50">
        <f>IFERROR(IF(V270=0,AJ270,V270*ABS(AJ270)),"")</f>
        <v/>
      </c>
      <c r="AM270" s="50">
        <f>IFERROR(AND(U270=0,V270=0,ABS(AK270)&gt;90,ABS(AK270)&lt;=180,ABS(AL270)&lt;=90),FALSE)</f>
        <v/>
      </c>
      <c r="AN270" s="50">
        <f>IF(AM270,AL270,AK270)</f>
        <v/>
      </c>
      <c r="AO270" s="50">
        <f>IF(AM270,AK270,AL270)</f>
        <v/>
      </c>
      <c r="AP270" s="50">
        <f>IF(R270="","",IF(Y270&lt;&gt;"","Contains words or symbols that aren't part of a coordinate.",IF(NOT(OR(Z270=2,Z270=4,Z270=6)),"Couldn't find a latitude and a longitude ("&amp;Z270&amp;IF(Z270=1," number"," numbers")&amp;" found).",IF(COUNT(AA270:AF270)&lt;&gt;Z270,"Some of the numbers couldn't be read.",IF(OR(AND(Z270=4,OR(AB270&lt;0,AB270&gt;=60,AD270&lt;0,AD270&gt;=60)),AND(Z270=6,OR(AB270&lt;0,AB270&gt;=60,AC270&lt;0,AC270&gt;=60,AE270&lt;0,AE270&gt;=60,AF270&lt;0,AF270&gt;=60))),"Minutes and seconds must be between 0 and 60.",IF(OR(ABS(AN270)&gt;90,ABS(AO270)&gt;180),"Out of range: latitude must be between -90 and 90, and longitude between -180 and 180.",""))))))</f>
        <v/>
      </c>
    </row>
    <row r="271">
      <c r="B271" s="44" t="n"/>
      <c r="C271" s="44" t="n"/>
      <c r="D271" s="45">
        <f>IF(R271="","",IF(AP271&lt;&gt;"","NOT VALID GPS COORDINATES",IF(O271="NO CONNECTION","NO CONNECTION",IF(E271="","NOT FOUND",IF(OR(AM271,AND(AN271=0,AO271=0)),"CONVERTED – PLEASE CHECK","CONVERTED")))))</f>
        <v/>
      </c>
      <c r="E271" s="45">
        <f>IF(OR(O271="",O271="NO CONNECTION"),"",IFERROR(_xlfn.FILTERXML(O271,"//local/territory")&amp;" "&amp;_xlfn.FILTERXML(O271,"//local/mapcode"),IFERROR(_xlfn.FILTERXML(O271,"//international/mapcode"),"")))</f>
        <v/>
      </c>
      <c r="F271" s="46">
        <f>IF(E271="","",IFERROR(_xlfn.FILTERXML(O271,"//local/territory"),""))</f>
        <v/>
      </c>
      <c r="G271" s="46">
        <f>IF(E271="","",IFERROR(_xlfn.FILTERXML(O271,"//local/mapcode"),""))</f>
        <v/>
      </c>
      <c r="H271" s="46">
        <f>IF(E271="","",IFERROR(_xlfn.FILTERXML(O271,"//international/mapcode"),""))</f>
        <v/>
      </c>
      <c r="I271" s="46">
        <f>IF(E271="","",IFERROR(HYPERLINK("https://www.mymapcodes.com/go/?t="&amp;IF(G271&lt;&gt;"",F271,"AAA")&amp;"&amp;ma="&amp;LEFT(IF(G271&lt;&gt;"",G271,H271),FIND(".",IF(G271&lt;&gt;"",G271,H271))-1)&amp;"&amp;mb="&amp;MID(IF(G271&lt;&gt;"",G271,H271),FIND(".",IF(G271&lt;&gt;"",G271,H271))+1,99),"Open on MyMapcodes →"),""))</f>
        <v/>
      </c>
      <c r="J271" s="47">
        <f>IF(OR(R271="",AP271&lt;&gt;""),"",ROUND(AN271,6))</f>
        <v/>
      </c>
      <c r="K271" s="47">
        <f>IF(OR(R271="",AP271&lt;&gt;""),"",ROUND(AO271,6))</f>
        <v/>
      </c>
      <c r="L271" s="48">
        <f>IF(R271="","",IF(AP271&lt;&gt;"",AP271,IF(O271="NO CONNECTION","Excel couldn't reach the mapcode service. Click the REFRESH RESULTS box just above the table.",IF(E271="","The mapcode service didn't return a mapcode for this point.",IF(AM271,"Latitude and longitude seemed to be the wrong way round, so they've been swapped. Please check.",IF(AND(AN271=0,AO271=0),"0, 0 is in the sea off West Africa. Please check this is the location you meant.",IF(W271,"Longitude came first, so the order has been switched.",IF(Z271=6,"Converted from degrees, minutes and seconds.",IF(Z271=4,"Converted from degrees and decimal minutes.","")))))))))</f>
        <v/>
      </c>
      <c r="N271" s="49">
        <f>IF(J271="","",MapcodeAPI&amp;"codes/"&amp;SUBSTITUTE(J271&amp;"",MID(1/2,2,1),".")&amp;","&amp;SUBSTITUTE(K271&amp;"",MID(1/2,2,1),"."))&amp;LEFT($B$13,0)</f>
        <v/>
      </c>
      <c r="O271" s="49">
        <f>IF(N271="","",IFERROR(_xlfn.WEBSERVICE(N271),IF(MapcodeAPIBackup="","NO CONNECTION",IFERROR(_xlfn.WEBSERVICE(MapcodeAPIBackup&amp;MID(N271,LEN(MapcodeAPI)+1,999)),"NO CONNECTION"))))</f>
        <v/>
      </c>
      <c r="P271" t="inlineStr">
        <is>
          <t xml:space="preserve"> </t>
        </is>
      </c>
      <c r="R271" s="50">
        <f>IFERROR(IF(AND(TRIM(B271&amp;"")="",TRIM(C271&amp;"")=""),"",TRIM(IF(ISNUMBER(B271),SUBSTITUTE(B271&amp;"",MID(1/2,2,1),"."),B271&amp;"")&amp;IF(TRIM(C271&amp;"")="",""," | "&amp;IF(ISNUMBER(C271),SUBSTITUTE(C271&amp;"",MID(1/2,2,1),"."),C271&amp;"")))),"(error value)")</f>
        <v/>
      </c>
      <c r="S271" s="50">
        <f>IF(R271="","","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"&amp;IFERROR(IF(AND(LEN(R271)-LEN(SUBSTITUTE(R271,"/",""))=1,ISNUMBER(FIND(" ",TRIM(LEFT(R271,FIND("/",R271)-1))))),LEFT(R271,FIND("/",R271)-1),R271),R271)&amp;" ")," "," "),"﻿"," "),"​"," "),"⁠"," ")," "," ")," "," "),CHAR(9)," "),CHAR(10)," "),CHAR(13)," "),"−","-"),"–","-"),"—","-"),"LATITUDE"," "),"LONGITUDE"," "),"COORDINATES"," "),"COORDS"," "),"NORTH"," N "),"SOUTH"," S "),"EAST"," E "),"WEST"," W "),"DEGREES"," "),"DEG"," "),"GPS"," "),"LONG"," "),"LNG"," "),"LON"," "),"LAT"," ")," AND "," "),"&amp;"," ")&amp;" ")</f>
        <v/>
      </c>
      <c r="T271" s="50">
        <f>IF(S271="","",IF(LEN(S271)-LEN(SUBSTITUTE(S271,".",""))&gt;0,SUBSTITUTE(S271,","," "),IF(LEN(S271)-LEN(SUBSTITUTE(S271,",",""))=3,SUBSTITUTE(SUBSTITUTE(S271,",",";",2),",","."),IF(LEN(S271)-LEN(SUBSTITUTE(S271,",",""))=2,SUBSTITUTE(S271,",","."),SUBSTITUTE(S271,","," ")))))</f>
        <v/>
      </c>
      <c r="U271" s="50">
        <f>IF(ISNUMBER(FIND("S",T271)),-1,IF(ISNUMBER(FIND("N",T271)),1,0))</f>
        <v/>
      </c>
      <c r="V271" s="50">
        <f>IF(ISNUMBER(FIND("W",T271)),-1,IF(ISNUMBER(FIND("E",T271)),1,0))</f>
        <v/>
      </c>
      <c r="W271" s="50">
        <f>AND(MIN(IFERROR(FIND("N",T271),999),IFERROR(FIND("S",T271),999))&lt;999,MIN(IFERROR(FIND("E",T271),999),IFERROR(FIND("W",T271),999))&lt;999,MIN(IFERROR(FIND("E",T271),999),IFERROR(FIND("W",T271),999))&lt;MIN(IFERROR(FIND("N",T271),999),IFERROR(FIND("S",T271),999)))</f>
        <v/>
      </c>
      <c r="X271" s="50">
        <f>IF(T271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271,"°"," "),"º"," "),"˚"," "),"'"," "),CHAR(34)," "),"′"," "),"’"," "),"‘"," "),"″"," "),"”"," "),"“"," "),"("," "),")"," "),"["," "),"]"," "),"{"," "),"}"," "),";"," "),"|"," "),"/"," "),"\"," "),":"," "),"="," "),"*"," "),","," "),"N"," "),"S"," "),"E"," "),"W"," "),"_"," ")))</f>
        <v/>
      </c>
      <c r="Y271" s="50">
        <f>IF(X271="","",SUBSTITUTE(SUBSTITUTE(SUBSTITUTE(SUBSTITUTE(SUBSTITUTE(SUBSTITUTE(SUBSTITUTE(SUBSTITUTE(SUBSTITUTE(SUBSTITUTE(SUBSTITUTE(SUBSTITUTE(SUBSTITUTE(X271,"0",""),"1",""),"2",""),"3",""),"4",""),"5",""),"6",""),"7",""),"8",""),"9",""),".",""),"-","")," ",""))</f>
        <v/>
      </c>
      <c r="Z271" s="50">
        <f>IF(X271="",0,LEN(X271)-LEN(SUBSTITUTE(X271," ",""))+1)</f>
        <v/>
      </c>
      <c r="AA271" s="50">
        <f>IF(Z271&lt;1,"",IFERROR(VALUE(SUBSTITUTE(TRIM(MID(SUBSTITUTE(X271," ",REPT(" ",60)),1,60)),".",MID(1/2,2,1))),""))</f>
        <v/>
      </c>
      <c r="AB271" s="50">
        <f>IF(Z271&lt;2,"",IFERROR(VALUE(SUBSTITUTE(TRIM(MID(SUBSTITUTE(X271," ",REPT(" ",60)),61,60)),".",MID(1/2,2,1))),""))</f>
        <v/>
      </c>
      <c r="AC271" s="50">
        <f>IF(Z271&lt;3,"",IFERROR(VALUE(SUBSTITUTE(TRIM(MID(SUBSTITUTE(X271," ",REPT(" ",60)),121,60)),".",MID(1/2,2,1))),""))</f>
        <v/>
      </c>
      <c r="AD271" s="50">
        <f>IF(Z271&lt;4,"",IFERROR(VALUE(SUBSTITUTE(TRIM(MID(SUBSTITUTE(X271," ",REPT(" ",60)),181,60)),".",MID(1/2,2,1))),""))</f>
        <v/>
      </c>
      <c r="AE271" s="50">
        <f>IF(Z271&lt;5,"",IFERROR(VALUE(SUBSTITUTE(TRIM(MID(SUBSTITUTE(X271," ",REPT(" ",60)),241,60)),".",MID(1/2,2,1))),""))</f>
        <v/>
      </c>
      <c r="AF271" s="50">
        <f>IF(Z271&lt;6,"",IFERROR(VALUE(SUBSTITUTE(TRIM(MID(SUBSTITUTE(X271," ",REPT(" ",60)),301,60)),".",MID(1/2,2,1))),""))</f>
        <v/>
      </c>
      <c r="AG271" s="50">
        <f>IFERROR(IF(Z271=2,AA271,IF(Z271=4,IF(AA271&lt;0,-1,1)*(ABS(AA271)+AB271/60),IF(Z271=6,IF(AA271&lt;0,-1,1)*(ABS(AA271)+AB271/60+AC271/3600),""))),"")</f>
        <v/>
      </c>
      <c r="AH271" s="50">
        <f>IFERROR(IF(Z271=2,AB271,IF(Z271=4,IF(AC271&lt;0,-1,1)*(ABS(AC271)+AD271/60),IF(Z271=6,IF(AD271&lt;0,-1,1)*(ABS(AD271)+AE271/60+AF271/3600),""))),"")</f>
        <v/>
      </c>
      <c r="AI271" s="50">
        <f>IF(W271,AH271,AG271)</f>
        <v/>
      </c>
      <c r="AJ271" s="50">
        <f>IF(W271,AG271,AH271)</f>
        <v/>
      </c>
      <c r="AK271" s="50">
        <f>IFERROR(IF(U271=0,AI271,U271*ABS(AI271)),"")</f>
        <v/>
      </c>
      <c r="AL271" s="50">
        <f>IFERROR(IF(V271=0,AJ271,V271*ABS(AJ271)),"")</f>
        <v/>
      </c>
      <c r="AM271" s="50">
        <f>IFERROR(AND(U271=0,V271=0,ABS(AK271)&gt;90,ABS(AK271)&lt;=180,ABS(AL271)&lt;=90),FALSE)</f>
        <v/>
      </c>
      <c r="AN271" s="50">
        <f>IF(AM271,AL271,AK271)</f>
        <v/>
      </c>
      <c r="AO271" s="50">
        <f>IF(AM271,AK271,AL271)</f>
        <v/>
      </c>
      <c r="AP271" s="50">
        <f>IF(R271="","",IF(Y271&lt;&gt;"","Contains words or symbols that aren't part of a coordinate.",IF(NOT(OR(Z271=2,Z271=4,Z271=6)),"Couldn't find a latitude and a longitude ("&amp;Z271&amp;IF(Z271=1," number"," numbers")&amp;" found).",IF(COUNT(AA271:AF271)&lt;&gt;Z271,"Some of the numbers couldn't be read.",IF(OR(AND(Z271=4,OR(AB271&lt;0,AB271&gt;=60,AD271&lt;0,AD271&gt;=60)),AND(Z271=6,OR(AB271&lt;0,AB271&gt;=60,AC271&lt;0,AC271&gt;=60,AE271&lt;0,AE271&gt;=60,AF271&lt;0,AF271&gt;=60))),"Minutes and seconds must be between 0 and 60.",IF(OR(ABS(AN271)&gt;90,ABS(AO271)&gt;180),"Out of range: latitude must be between -90 and 90, and longitude between -180 and 180.",""))))))</f>
        <v/>
      </c>
    </row>
    <row r="272">
      <c r="B272" s="44" t="n"/>
      <c r="C272" s="44" t="n"/>
      <c r="D272" s="45">
        <f>IF(R272="","",IF(AP272&lt;&gt;"","NOT VALID GPS COORDINATES",IF(O272="NO CONNECTION","NO CONNECTION",IF(E272="","NOT FOUND",IF(OR(AM272,AND(AN272=0,AO272=0)),"CONVERTED – PLEASE CHECK","CONVERTED")))))</f>
        <v/>
      </c>
      <c r="E272" s="45">
        <f>IF(OR(O272="",O272="NO CONNECTION"),"",IFERROR(_xlfn.FILTERXML(O272,"//local/territory")&amp;" "&amp;_xlfn.FILTERXML(O272,"//local/mapcode"),IFERROR(_xlfn.FILTERXML(O272,"//international/mapcode"),"")))</f>
        <v/>
      </c>
      <c r="F272" s="46">
        <f>IF(E272="","",IFERROR(_xlfn.FILTERXML(O272,"//local/territory"),""))</f>
        <v/>
      </c>
      <c r="G272" s="46">
        <f>IF(E272="","",IFERROR(_xlfn.FILTERXML(O272,"//local/mapcode"),""))</f>
        <v/>
      </c>
      <c r="H272" s="46">
        <f>IF(E272="","",IFERROR(_xlfn.FILTERXML(O272,"//international/mapcode"),""))</f>
        <v/>
      </c>
      <c r="I272" s="46">
        <f>IF(E272="","",IFERROR(HYPERLINK("https://www.mymapcodes.com/go/?t="&amp;IF(G272&lt;&gt;"",F272,"AAA")&amp;"&amp;ma="&amp;LEFT(IF(G272&lt;&gt;"",G272,H272),FIND(".",IF(G272&lt;&gt;"",G272,H272))-1)&amp;"&amp;mb="&amp;MID(IF(G272&lt;&gt;"",G272,H272),FIND(".",IF(G272&lt;&gt;"",G272,H272))+1,99),"Open on MyMapcodes →"),""))</f>
        <v/>
      </c>
      <c r="J272" s="47">
        <f>IF(OR(R272="",AP272&lt;&gt;""),"",ROUND(AN272,6))</f>
        <v/>
      </c>
      <c r="K272" s="47">
        <f>IF(OR(R272="",AP272&lt;&gt;""),"",ROUND(AO272,6))</f>
        <v/>
      </c>
      <c r="L272" s="48">
        <f>IF(R272="","",IF(AP272&lt;&gt;"",AP272,IF(O272="NO CONNECTION","Excel couldn't reach the mapcode service. Click the REFRESH RESULTS box just above the table.",IF(E272="","The mapcode service didn't return a mapcode for this point.",IF(AM272,"Latitude and longitude seemed to be the wrong way round, so they've been swapped. Please check.",IF(AND(AN272=0,AO272=0),"0, 0 is in the sea off West Africa. Please check this is the location you meant.",IF(W272,"Longitude came first, so the order has been switched.",IF(Z272=6,"Converted from degrees, minutes and seconds.",IF(Z272=4,"Converted from degrees and decimal minutes.","")))))))))</f>
        <v/>
      </c>
      <c r="N272" s="49">
        <f>IF(J272="","",MapcodeAPI&amp;"codes/"&amp;SUBSTITUTE(J272&amp;"",MID(1/2,2,1),".")&amp;","&amp;SUBSTITUTE(K272&amp;"",MID(1/2,2,1),"."))&amp;LEFT($B$13,0)</f>
        <v/>
      </c>
      <c r="O272" s="49">
        <f>IF(N272="","",IFERROR(_xlfn.WEBSERVICE(N272),IF(MapcodeAPIBackup="","NO CONNECTION",IFERROR(_xlfn.WEBSERVICE(MapcodeAPIBackup&amp;MID(N272,LEN(MapcodeAPI)+1,999)),"NO CONNECTION"))))</f>
        <v/>
      </c>
      <c r="P272" t="inlineStr">
        <is>
          <t xml:space="preserve"> </t>
        </is>
      </c>
      <c r="R272" s="50">
        <f>IFERROR(IF(AND(TRIM(B272&amp;"")="",TRIM(C272&amp;"")=""),"",TRIM(IF(ISNUMBER(B272),SUBSTITUTE(B272&amp;"",MID(1/2,2,1),"."),B272&amp;"")&amp;IF(TRIM(C272&amp;"")="",""," | "&amp;IF(ISNUMBER(C272),SUBSTITUTE(C272&amp;"",MID(1/2,2,1),"."),C272&amp;"")))),"(error value)")</f>
        <v/>
      </c>
      <c r="S272" s="50">
        <f>IF(R272="","","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"&amp;IFERROR(IF(AND(LEN(R272)-LEN(SUBSTITUTE(R272,"/",""))=1,ISNUMBER(FIND(" ",TRIM(LEFT(R272,FIND("/",R272)-1))))),LEFT(R272,FIND("/",R272)-1),R272),R272)&amp;" ")," "," "),"﻿"," "),"​"," "),"⁠"," ")," "," ")," "," "),CHAR(9)," "),CHAR(10)," "),CHAR(13)," "),"−","-"),"–","-"),"—","-"),"LATITUDE"," "),"LONGITUDE"," "),"COORDINATES"," "),"COORDS"," "),"NORTH"," N "),"SOUTH"," S "),"EAST"," E "),"WEST"," W "),"DEGREES"," "),"DEG"," "),"GPS"," "),"LONG"," "),"LNG"," "),"LON"," "),"LAT"," ")," AND "," "),"&amp;"," ")&amp;" ")</f>
        <v/>
      </c>
      <c r="T272" s="50">
        <f>IF(S272="","",IF(LEN(S272)-LEN(SUBSTITUTE(S272,".",""))&gt;0,SUBSTITUTE(S272,","," "),IF(LEN(S272)-LEN(SUBSTITUTE(S272,",",""))=3,SUBSTITUTE(SUBSTITUTE(S272,",",";",2),",","."),IF(LEN(S272)-LEN(SUBSTITUTE(S272,",",""))=2,SUBSTITUTE(S272,",","."),SUBSTITUTE(S272,","," ")))))</f>
        <v/>
      </c>
      <c r="U272" s="50">
        <f>IF(ISNUMBER(FIND("S",T272)),-1,IF(ISNUMBER(FIND("N",T272)),1,0))</f>
        <v/>
      </c>
      <c r="V272" s="50">
        <f>IF(ISNUMBER(FIND("W",T272)),-1,IF(ISNUMBER(FIND("E",T272)),1,0))</f>
        <v/>
      </c>
      <c r="W272" s="50">
        <f>AND(MIN(IFERROR(FIND("N",T272),999),IFERROR(FIND("S",T272),999))&lt;999,MIN(IFERROR(FIND("E",T272),999),IFERROR(FIND("W",T272),999))&lt;999,MIN(IFERROR(FIND("E",T272),999),IFERROR(FIND("W",T272),999))&lt;MIN(IFERROR(FIND("N",T272),999),IFERROR(FIND("S",T272),999)))</f>
        <v/>
      </c>
      <c r="X272" s="50">
        <f>IF(T272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272,"°"," "),"º"," "),"˚"," "),"'"," "),CHAR(34)," "),"′"," "),"’"," "),"‘"," "),"″"," "),"”"," "),"“"," "),"("," "),")"," "),"["," "),"]"," "),"{"," "),"}"," "),";"," "),"|"," "),"/"," "),"\"," "),":"," "),"="," "),"*"," "),","," "),"N"," "),"S"," "),"E"," "),"W"," "),"_"," ")))</f>
        <v/>
      </c>
      <c r="Y272" s="50">
        <f>IF(X272="","",SUBSTITUTE(SUBSTITUTE(SUBSTITUTE(SUBSTITUTE(SUBSTITUTE(SUBSTITUTE(SUBSTITUTE(SUBSTITUTE(SUBSTITUTE(SUBSTITUTE(SUBSTITUTE(SUBSTITUTE(SUBSTITUTE(X272,"0",""),"1",""),"2",""),"3",""),"4",""),"5",""),"6",""),"7",""),"8",""),"9",""),".",""),"-","")," ",""))</f>
        <v/>
      </c>
      <c r="Z272" s="50">
        <f>IF(X272="",0,LEN(X272)-LEN(SUBSTITUTE(X272," ",""))+1)</f>
        <v/>
      </c>
      <c r="AA272" s="50">
        <f>IF(Z272&lt;1,"",IFERROR(VALUE(SUBSTITUTE(TRIM(MID(SUBSTITUTE(X272," ",REPT(" ",60)),1,60)),".",MID(1/2,2,1))),""))</f>
        <v/>
      </c>
      <c r="AB272" s="50">
        <f>IF(Z272&lt;2,"",IFERROR(VALUE(SUBSTITUTE(TRIM(MID(SUBSTITUTE(X272," ",REPT(" ",60)),61,60)),".",MID(1/2,2,1))),""))</f>
        <v/>
      </c>
      <c r="AC272" s="50">
        <f>IF(Z272&lt;3,"",IFERROR(VALUE(SUBSTITUTE(TRIM(MID(SUBSTITUTE(X272," ",REPT(" ",60)),121,60)),".",MID(1/2,2,1))),""))</f>
        <v/>
      </c>
      <c r="AD272" s="50">
        <f>IF(Z272&lt;4,"",IFERROR(VALUE(SUBSTITUTE(TRIM(MID(SUBSTITUTE(X272," ",REPT(" ",60)),181,60)),".",MID(1/2,2,1))),""))</f>
        <v/>
      </c>
      <c r="AE272" s="50">
        <f>IF(Z272&lt;5,"",IFERROR(VALUE(SUBSTITUTE(TRIM(MID(SUBSTITUTE(X272," ",REPT(" ",60)),241,60)),".",MID(1/2,2,1))),""))</f>
        <v/>
      </c>
      <c r="AF272" s="50">
        <f>IF(Z272&lt;6,"",IFERROR(VALUE(SUBSTITUTE(TRIM(MID(SUBSTITUTE(X272," ",REPT(" ",60)),301,60)),".",MID(1/2,2,1))),""))</f>
        <v/>
      </c>
      <c r="AG272" s="50">
        <f>IFERROR(IF(Z272=2,AA272,IF(Z272=4,IF(AA272&lt;0,-1,1)*(ABS(AA272)+AB272/60),IF(Z272=6,IF(AA272&lt;0,-1,1)*(ABS(AA272)+AB272/60+AC272/3600),""))),"")</f>
        <v/>
      </c>
      <c r="AH272" s="50">
        <f>IFERROR(IF(Z272=2,AB272,IF(Z272=4,IF(AC272&lt;0,-1,1)*(ABS(AC272)+AD272/60),IF(Z272=6,IF(AD272&lt;0,-1,1)*(ABS(AD272)+AE272/60+AF272/3600),""))),"")</f>
        <v/>
      </c>
      <c r="AI272" s="50">
        <f>IF(W272,AH272,AG272)</f>
        <v/>
      </c>
      <c r="AJ272" s="50">
        <f>IF(W272,AG272,AH272)</f>
        <v/>
      </c>
      <c r="AK272" s="50">
        <f>IFERROR(IF(U272=0,AI272,U272*ABS(AI272)),"")</f>
        <v/>
      </c>
      <c r="AL272" s="50">
        <f>IFERROR(IF(V272=0,AJ272,V272*ABS(AJ272)),"")</f>
        <v/>
      </c>
      <c r="AM272" s="50">
        <f>IFERROR(AND(U272=0,V272=0,ABS(AK272)&gt;90,ABS(AK272)&lt;=180,ABS(AL272)&lt;=90),FALSE)</f>
        <v/>
      </c>
      <c r="AN272" s="50">
        <f>IF(AM272,AL272,AK272)</f>
        <v/>
      </c>
      <c r="AO272" s="50">
        <f>IF(AM272,AK272,AL272)</f>
        <v/>
      </c>
      <c r="AP272" s="50">
        <f>IF(R272="","",IF(Y272&lt;&gt;"","Contains words or symbols that aren't part of a coordinate.",IF(NOT(OR(Z272=2,Z272=4,Z272=6)),"Couldn't find a latitude and a longitude ("&amp;Z272&amp;IF(Z272=1," number"," numbers")&amp;" found).",IF(COUNT(AA272:AF272)&lt;&gt;Z272,"Some of the numbers couldn't be read.",IF(OR(AND(Z272=4,OR(AB272&lt;0,AB272&gt;=60,AD272&lt;0,AD272&gt;=60)),AND(Z272=6,OR(AB272&lt;0,AB272&gt;=60,AC272&lt;0,AC272&gt;=60,AE272&lt;0,AE272&gt;=60,AF272&lt;0,AF272&gt;=60))),"Minutes and seconds must be between 0 and 60.",IF(OR(ABS(AN272)&gt;90,ABS(AO272)&gt;180),"Out of range: latitude must be between -90 and 90, and longitude between -180 and 180.",""))))))</f>
        <v/>
      </c>
    </row>
    <row r="273">
      <c r="B273" s="44" t="n"/>
      <c r="C273" s="44" t="n"/>
      <c r="D273" s="45">
        <f>IF(R273="","",IF(AP273&lt;&gt;"","NOT VALID GPS COORDINATES",IF(O273="NO CONNECTION","NO CONNECTION",IF(E273="","NOT FOUND",IF(OR(AM273,AND(AN273=0,AO273=0)),"CONVERTED – PLEASE CHECK","CONVERTED")))))</f>
        <v/>
      </c>
      <c r="E273" s="45">
        <f>IF(OR(O273="",O273="NO CONNECTION"),"",IFERROR(_xlfn.FILTERXML(O273,"//local/territory")&amp;" "&amp;_xlfn.FILTERXML(O273,"//local/mapcode"),IFERROR(_xlfn.FILTERXML(O273,"//international/mapcode"),"")))</f>
        <v/>
      </c>
      <c r="F273" s="46">
        <f>IF(E273="","",IFERROR(_xlfn.FILTERXML(O273,"//local/territory"),""))</f>
        <v/>
      </c>
      <c r="G273" s="46">
        <f>IF(E273="","",IFERROR(_xlfn.FILTERXML(O273,"//local/mapcode"),""))</f>
        <v/>
      </c>
      <c r="H273" s="46">
        <f>IF(E273="","",IFERROR(_xlfn.FILTERXML(O273,"//international/mapcode"),""))</f>
        <v/>
      </c>
      <c r="I273" s="46">
        <f>IF(E273="","",IFERROR(HYPERLINK("https://www.mymapcodes.com/go/?t="&amp;IF(G273&lt;&gt;"",F273,"AAA")&amp;"&amp;ma="&amp;LEFT(IF(G273&lt;&gt;"",G273,H273),FIND(".",IF(G273&lt;&gt;"",G273,H273))-1)&amp;"&amp;mb="&amp;MID(IF(G273&lt;&gt;"",G273,H273),FIND(".",IF(G273&lt;&gt;"",G273,H273))+1,99),"Open on MyMapcodes →"),""))</f>
        <v/>
      </c>
      <c r="J273" s="47">
        <f>IF(OR(R273="",AP273&lt;&gt;""),"",ROUND(AN273,6))</f>
        <v/>
      </c>
      <c r="K273" s="47">
        <f>IF(OR(R273="",AP273&lt;&gt;""),"",ROUND(AO273,6))</f>
        <v/>
      </c>
      <c r="L273" s="48">
        <f>IF(R273="","",IF(AP273&lt;&gt;"",AP273,IF(O273="NO CONNECTION","Excel couldn't reach the mapcode service. Click the REFRESH RESULTS box just above the table.",IF(E273="","The mapcode service didn't return a mapcode for this point.",IF(AM273,"Latitude and longitude seemed to be the wrong way round, so they've been swapped. Please check.",IF(AND(AN273=0,AO273=0),"0, 0 is in the sea off West Africa. Please check this is the location you meant.",IF(W273,"Longitude came first, so the order has been switched.",IF(Z273=6,"Converted from degrees, minutes and seconds.",IF(Z273=4,"Converted from degrees and decimal minutes.","")))))))))</f>
        <v/>
      </c>
      <c r="N273" s="49">
        <f>IF(J273="","",MapcodeAPI&amp;"codes/"&amp;SUBSTITUTE(J273&amp;"",MID(1/2,2,1),".")&amp;","&amp;SUBSTITUTE(K273&amp;"",MID(1/2,2,1),"."))&amp;LEFT($B$13,0)</f>
        <v/>
      </c>
      <c r="O273" s="49">
        <f>IF(N273="","",IFERROR(_xlfn.WEBSERVICE(N273),IF(MapcodeAPIBackup="","NO CONNECTION",IFERROR(_xlfn.WEBSERVICE(MapcodeAPIBackup&amp;MID(N273,LEN(MapcodeAPI)+1,999)),"NO CONNECTION"))))</f>
        <v/>
      </c>
      <c r="P273" t="inlineStr">
        <is>
          <t xml:space="preserve"> </t>
        </is>
      </c>
      <c r="R273" s="50">
        <f>IFERROR(IF(AND(TRIM(B273&amp;"")="",TRIM(C273&amp;"")=""),"",TRIM(IF(ISNUMBER(B273),SUBSTITUTE(B273&amp;"",MID(1/2,2,1),"."),B273&amp;"")&amp;IF(TRIM(C273&amp;"")="",""," | "&amp;IF(ISNUMBER(C273),SUBSTITUTE(C273&amp;"",MID(1/2,2,1),"."),C273&amp;"")))),"(error value)")</f>
        <v/>
      </c>
      <c r="S273" s="50">
        <f>IF(R273="","","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"&amp;IFERROR(IF(AND(LEN(R273)-LEN(SUBSTITUTE(R273,"/",""))=1,ISNUMBER(FIND(" ",TRIM(LEFT(R273,FIND("/",R273)-1))))),LEFT(R273,FIND("/",R273)-1),R273),R273)&amp;" ")," "," "),"﻿"," "),"​"," "),"⁠"," ")," "," ")," "," "),CHAR(9)," "),CHAR(10)," "),CHAR(13)," "),"−","-"),"–","-"),"—","-"),"LATITUDE"," "),"LONGITUDE"," "),"COORDINATES"," "),"COORDS"," "),"NORTH"," N "),"SOUTH"," S "),"EAST"," E "),"WEST"," W "),"DEGREES"," "),"DEG"," "),"GPS"," "),"LONG"," "),"LNG"," "),"LON"," "),"LAT"," ")," AND "," "),"&amp;"," ")&amp;" ")</f>
        <v/>
      </c>
      <c r="T273" s="50">
        <f>IF(S273="","",IF(LEN(S273)-LEN(SUBSTITUTE(S273,".",""))&gt;0,SUBSTITUTE(S273,","," "),IF(LEN(S273)-LEN(SUBSTITUTE(S273,",",""))=3,SUBSTITUTE(SUBSTITUTE(S273,",",";",2),",","."),IF(LEN(S273)-LEN(SUBSTITUTE(S273,",",""))=2,SUBSTITUTE(S273,",","."),SUBSTITUTE(S273,","," ")))))</f>
        <v/>
      </c>
      <c r="U273" s="50">
        <f>IF(ISNUMBER(FIND("S",T273)),-1,IF(ISNUMBER(FIND("N",T273)),1,0))</f>
        <v/>
      </c>
      <c r="V273" s="50">
        <f>IF(ISNUMBER(FIND("W",T273)),-1,IF(ISNUMBER(FIND("E",T273)),1,0))</f>
        <v/>
      </c>
      <c r="W273" s="50">
        <f>AND(MIN(IFERROR(FIND("N",T273),999),IFERROR(FIND("S",T273),999))&lt;999,MIN(IFERROR(FIND("E",T273),999),IFERROR(FIND("W",T273),999))&lt;999,MIN(IFERROR(FIND("E",T273),999),IFERROR(FIND("W",T273),999))&lt;MIN(IFERROR(FIND("N",T273),999),IFERROR(FIND("S",T273),999)))</f>
        <v/>
      </c>
      <c r="X273" s="50">
        <f>IF(T273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273,"°"," "),"º"," "),"˚"," "),"'"," "),CHAR(34)," "),"′"," "),"’"," "),"‘"," "),"″"," "),"”"," "),"“"," "),"("," "),")"," "),"["," "),"]"," "),"{"," "),"}"," "),";"," "),"|"," "),"/"," "),"\"," "),":"," "),"="," "),"*"," "),","," "),"N"," "),"S"," "),"E"," "),"W"," "),"_"," ")))</f>
        <v/>
      </c>
      <c r="Y273" s="50">
        <f>IF(X273="","",SUBSTITUTE(SUBSTITUTE(SUBSTITUTE(SUBSTITUTE(SUBSTITUTE(SUBSTITUTE(SUBSTITUTE(SUBSTITUTE(SUBSTITUTE(SUBSTITUTE(SUBSTITUTE(SUBSTITUTE(SUBSTITUTE(X273,"0",""),"1",""),"2",""),"3",""),"4",""),"5",""),"6",""),"7",""),"8",""),"9",""),".",""),"-","")," ",""))</f>
        <v/>
      </c>
      <c r="Z273" s="50">
        <f>IF(X273="",0,LEN(X273)-LEN(SUBSTITUTE(X273," ",""))+1)</f>
        <v/>
      </c>
      <c r="AA273" s="50">
        <f>IF(Z273&lt;1,"",IFERROR(VALUE(SUBSTITUTE(TRIM(MID(SUBSTITUTE(X273," ",REPT(" ",60)),1,60)),".",MID(1/2,2,1))),""))</f>
        <v/>
      </c>
      <c r="AB273" s="50">
        <f>IF(Z273&lt;2,"",IFERROR(VALUE(SUBSTITUTE(TRIM(MID(SUBSTITUTE(X273," ",REPT(" ",60)),61,60)),".",MID(1/2,2,1))),""))</f>
        <v/>
      </c>
      <c r="AC273" s="50">
        <f>IF(Z273&lt;3,"",IFERROR(VALUE(SUBSTITUTE(TRIM(MID(SUBSTITUTE(X273," ",REPT(" ",60)),121,60)),".",MID(1/2,2,1))),""))</f>
        <v/>
      </c>
      <c r="AD273" s="50">
        <f>IF(Z273&lt;4,"",IFERROR(VALUE(SUBSTITUTE(TRIM(MID(SUBSTITUTE(X273," ",REPT(" ",60)),181,60)),".",MID(1/2,2,1))),""))</f>
        <v/>
      </c>
      <c r="AE273" s="50">
        <f>IF(Z273&lt;5,"",IFERROR(VALUE(SUBSTITUTE(TRIM(MID(SUBSTITUTE(X273," ",REPT(" ",60)),241,60)),".",MID(1/2,2,1))),""))</f>
        <v/>
      </c>
      <c r="AF273" s="50">
        <f>IF(Z273&lt;6,"",IFERROR(VALUE(SUBSTITUTE(TRIM(MID(SUBSTITUTE(X273," ",REPT(" ",60)),301,60)),".",MID(1/2,2,1))),""))</f>
        <v/>
      </c>
      <c r="AG273" s="50">
        <f>IFERROR(IF(Z273=2,AA273,IF(Z273=4,IF(AA273&lt;0,-1,1)*(ABS(AA273)+AB273/60),IF(Z273=6,IF(AA273&lt;0,-1,1)*(ABS(AA273)+AB273/60+AC273/3600),""))),"")</f>
        <v/>
      </c>
      <c r="AH273" s="50">
        <f>IFERROR(IF(Z273=2,AB273,IF(Z273=4,IF(AC273&lt;0,-1,1)*(ABS(AC273)+AD273/60),IF(Z273=6,IF(AD273&lt;0,-1,1)*(ABS(AD273)+AE273/60+AF273/3600),""))),"")</f>
        <v/>
      </c>
      <c r="AI273" s="50">
        <f>IF(W273,AH273,AG273)</f>
        <v/>
      </c>
      <c r="AJ273" s="50">
        <f>IF(W273,AG273,AH273)</f>
        <v/>
      </c>
      <c r="AK273" s="50">
        <f>IFERROR(IF(U273=0,AI273,U273*ABS(AI273)),"")</f>
        <v/>
      </c>
      <c r="AL273" s="50">
        <f>IFERROR(IF(V273=0,AJ273,V273*ABS(AJ273)),"")</f>
        <v/>
      </c>
      <c r="AM273" s="50">
        <f>IFERROR(AND(U273=0,V273=0,ABS(AK273)&gt;90,ABS(AK273)&lt;=180,ABS(AL273)&lt;=90),FALSE)</f>
        <v/>
      </c>
      <c r="AN273" s="50">
        <f>IF(AM273,AL273,AK273)</f>
        <v/>
      </c>
      <c r="AO273" s="50">
        <f>IF(AM273,AK273,AL273)</f>
        <v/>
      </c>
      <c r="AP273" s="50">
        <f>IF(R273="","",IF(Y273&lt;&gt;"","Contains words or symbols that aren't part of a coordinate.",IF(NOT(OR(Z273=2,Z273=4,Z273=6)),"Couldn't find a latitude and a longitude ("&amp;Z273&amp;IF(Z273=1," number"," numbers")&amp;" found).",IF(COUNT(AA273:AF273)&lt;&gt;Z273,"Some of the numbers couldn't be read.",IF(OR(AND(Z273=4,OR(AB273&lt;0,AB273&gt;=60,AD273&lt;0,AD273&gt;=60)),AND(Z273=6,OR(AB273&lt;0,AB273&gt;=60,AC273&lt;0,AC273&gt;=60,AE273&lt;0,AE273&gt;=60,AF273&lt;0,AF273&gt;=60))),"Minutes and seconds must be between 0 and 60.",IF(OR(ABS(AN273)&gt;90,ABS(AO273)&gt;180),"Out of range: latitude must be between -90 and 90, and longitude between -180 and 180.",""))))))</f>
        <v/>
      </c>
    </row>
    <row r="274">
      <c r="B274" s="44" t="n"/>
      <c r="C274" s="44" t="n"/>
      <c r="D274" s="45">
        <f>IF(R274="","",IF(AP274&lt;&gt;"","NOT VALID GPS COORDINATES",IF(O274="NO CONNECTION","NO CONNECTION",IF(E274="","NOT FOUND",IF(OR(AM274,AND(AN274=0,AO274=0)),"CONVERTED – PLEASE CHECK","CONVERTED")))))</f>
        <v/>
      </c>
      <c r="E274" s="45">
        <f>IF(OR(O274="",O274="NO CONNECTION"),"",IFERROR(_xlfn.FILTERXML(O274,"//local/territory")&amp;" "&amp;_xlfn.FILTERXML(O274,"//local/mapcode"),IFERROR(_xlfn.FILTERXML(O274,"//international/mapcode"),"")))</f>
        <v/>
      </c>
      <c r="F274" s="46">
        <f>IF(E274="","",IFERROR(_xlfn.FILTERXML(O274,"//local/territory"),""))</f>
        <v/>
      </c>
      <c r="G274" s="46">
        <f>IF(E274="","",IFERROR(_xlfn.FILTERXML(O274,"//local/mapcode"),""))</f>
        <v/>
      </c>
      <c r="H274" s="46">
        <f>IF(E274="","",IFERROR(_xlfn.FILTERXML(O274,"//international/mapcode"),""))</f>
        <v/>
      </c>
      <c r="I274" s="46">
        <f>IF(E274="","",IFERROR(HYPERLINK("https://www.mymapcodes.com/go/?t="&amp;IF(G274&lt;&gt;"",F274,"AAA")&amp;"&amp;ma="&amp;LEFT(IF(G274&lt;&gt;"",G274,H274),FIND(".",IF(G274&lt;&gt;"",G274,H274))-1)&amp;"&amp;mb="&amp;MID(IF(G274&lt;&gt;"",G274,H274),FIND(".",IF(G274&lt;&gt;"",G274,H274))+1,99),"Open on MyMapcodes →"),""))</f>
        <v/>
      </c>
      <c r="J274" s="47">
        <f>IF(OR(R274="",AP274&lt;&gt;""),"",ROUND(AN274,6))</f>
        <v/>
      </c>
      <c r="K274" s="47">
        <f>IF(OR(R274="",AP274&lt;&gt;""),"",ROUND(AO274,6))</f>
        <v/>
      </c>
      <c r="L274" s="48">
        <f>IF(R274="","",IF(AP274&lt;&gt;"",AP274,IF(O274="NO CONNECTION","Excel couldn't reach the mapcode service. Click the REFRESH RESULTS box just above the table.",IF(E274="","The mapcode service didn't return a mapcode for this point.",IF(AM274,"Latitude and longitude seemed to be the wrong way round, so they've been swapped. Please check.",IF(AND(AN274=0,AO274=0),"0, 0 is in the sea off West Africa. Please check this is the location you meant.",IF(W274,"Longitude came first, so the order has been switched.",IF(Z274=6,"Converted from degrees, minutes and seconds.",IF(Z274=4,"Converted from degrees and decimal minutes.","")))))))))</f>
        <v/>
      </c>
      <c r="N274" s="49">
        <f>IF(J274="","",MapcodeAPI&amp;"codes/"&amp;SUBSTITUTE(J274&amp;"",MID(1/2,2,1),".")&amp;","&amp;SUBSTITUTE(K274&amp;"",MID(1/2,2,1),"."))&amp;LEFT($B$13,0)</f>
        <v/>
      </c>
      <c r="O274" s="49">
        <f>IF(N274="","",IFERROR(_xlfn.WEBSERVICE(N274),IF(MapcodeAPIBackup="","NO CONNECTION",IFERROR(_xlfn.WEBSERVICE(MapcodeAPIBackup&amp;MID(N274,LEN(MapcodeAPI)+1,999)),"NO CONNECTION"))))</f>
        <v/>
      </c>
      <c r="P274" t="inlineStr">
        <is>
          <t xml:space="preserve"> </t>
        </is>
      </c>
      <c r="R274" s="50">
        <f>IFERROR(IF(AND(TRIM(B274&amp;"")="",TRIM(C274&amp;"")=""),"",TRIM(IF(ISNUMBER(B274),SUBSTITUTE(B274&amp;"",MID(1/2,2,1),"."),B274&amp;"")&amp;IF(TRIM(C274&amp;"")="",""," | "&amp;IF(ISNUMBER(C274),SUBSTITUTE(C274&amp;"",MID(1/2,2,1),"."),C274&amp;"")))),"(error value)")</f>
        <v/>
      </c>
      <c r="S274" s="50">
        <f>IF(R274="","","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"&amp;IFERROR(IF(AND(LEN(R274)-LEN(SUBSTITUTE(R274,"/",""))=1,ISNUMBER(FIND(" ",TRIM(LEFT(R274,FIND("/",R274)-1))))),LEFT(R274,FIND("/",R274)-1),R274),R274)&amp;" ")," "," "),"﻿"," "),"​"," "),"⁠"," ")," "," ")," "," "),CHAR(9)," "),CHAR(10)," "),CHAR(13)," "),"−","-"),"–","-"),"—","-"),"LATITUDE"," "),"LONGITUDE"," "),"COORDINATES"," "),"COORDS"," "),"NORTH"," N "),"SOUTH"," S "),"EAST"," E "),"WEST"," W "),"DEGREES"," "),"DEG"," "),"GPS"," "),"LONG"," "),"LNG"," "),"LON"," "),"LAT"," ")," AND "," "),"&amp;"," ")&amp;" ")</f>
        <v/>
      </c>
      <c r="T274" s="50">
        <f>IF(S274="","",IF(LEN(S274)-LEN(SUBSTITUTE(S274,".",""))&gt;0,SUBSTITUTE(S274,","," "),IF(LEN(S274)-LEN(SUBSTITUTE(S274,",",""))=3,SUBSTITUTE(SUBSTITUTE(S274,",",";",2),",","."),IF(LEN(S274)-LEN(SUBSTITUTE(S274,",",""))=2,SUBSTITUTE(S274,",","."),SUBSTITUTE(S274,","," ")))))</f>
        <v/>
      </c>
      <c r="U274" s="50">
        <f>IF(ISNUMBER(FIND("S",T274)),-1,IF(ISNUMBER(FIND("N",T274)),1,0))</f>
        <v/>
      </c>
      <c r="V274" s="50">
        <f>IF(ISNUMBER(FIND("W",T274)),-1,IF(ISNUMBER(FIND("E",T274)),1,0))</f>
        <v/>
      </c>
      <c r="W274" s="50">
        <f>AND(MIN(IFERROR(FIND("N",T274),999),IFERROR(FIND("S",T274),999))&lt;999,MIN(IFERROR(FIND("E",T274),999),IFERROR(FIND("W",T274),999))&lt;999,MIN(IFERROR(FIND("E",T274),999),IFERROR(FIND("W",T274),999))&lt;MIN(IFERROR(FIND("N",T274),999),IFERROR(FIND("S",T274),999)))</f>
        <v/>
      </c>
      <c r="X274" s="50">
        <f>IF(T274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274,"°"," "),"º"," "),"˚"," "),"'"," "),CHAR(34)," "),"′"," "),"’"," "),"‘"," "),"″"," "),"”"," "),"“"," "),"("," "),")"," "),"["," "),"]"," "),"{"," "),"}"," "),";"," "),"|"," "),"/"," "),"\"," "),":"," "),"="," "),"*"," "),","," "),"N"," "),"S"," "),"E"," "),"W"," "),"_"," ")))</f>
        <v/>
      </c>
      <c r="Y274" s="50">
        <f>IF(X274="","",SUBSTITUTE(SUBSTITUTE(SUBSTITUTE(SUBSTITUTE(SUBSTITUTE(SUBSTITUTE(SUBSTITUTE(SUBSTITUTE(SUBSTITUTE(SUBSTITUTE(SUBSTITUTE(SUBSTITUTE(SUBSTITUTE(X274,"0",""),"1",""),"2",""),"3",""),"4",""),"5",""),"6",""),"7",""),"8",""),"9",""),".",""),"-","")," ",""))</f>
        <v/>
      </c>
      <c r="Z274" s="50">
        <f>IF(X274="",0,LEN(X274)-LEN(SUBSTITUTE(X274," ",""))+1)</f>
        <v/>
      </c>
      <c r="AA274" s="50">
        <f>IF(Z274&lt;1,"",IFERROR(VALUE(SUBSTITUTE(TRIM(MID(SUBSTITUTE(X274," ",REPT(" ",60)),1,60)),".",MID(1/2,2,1))),""))</f>
        <v/>
      </c>
      <c r="AB274" s="50">
        <f>IF(Z274&lt;2,"",IFERROR(VALUE(SUBSTITUTE(TRIM(MID(SUBSTITUTE(X274," ",REPT(" ",60)),61,60)),".",MID(1/2,2,1))),""))</f>
        <v/>
      </c>
      <c r="AC274" s="50">
        <f>IF(Z274&lt;3,"",IFERROR(VALUE(SUBSTITUTE(TRIM(MID(SUBSTITUTE(X274," ",REPT(" ",60)),121,60)),".",MID(1/2,2,1))),""))</f>
        <v/>
      </c>
      <c r="AD274" s="50">
        <f>IF(Z274&lt;4,"",IFERROR(VALUE(SUBSTITUTE(TRIM(MID(SUBSTITUTE(X274," ",REPT(" ",60)),181,60)),".",MID(1/2,2,1))),""))</f>
        <v/>
      </c>
      <c r="AE274" s="50">
        <f>IF(Z274&lt;5,"",IFERROR(VALUE(SUBSTITUTE(TRIM(MID(SUBSTITUTE(X274," ",REPT(" ",60)),241,60)),".",MID(1/2,2,1))),""))</f>
        <v/>
      </c>
      <c r="AF274" s="50">
        <f>IF(Z274&lt;6,"",IFERROR(VALUE(SUBSTITUTE(TRIM(MID(SUBSTITUTE(X274," ",REPT(" ",60)),301,60)),".",MID(1/2,2,1))),""))</f>
        <v/>
      </c>
      <c r="AG274" s="50">
        <f>IFERROR(IF(Z274=2,AA274,IF(Z274=4,IF(AA274&lt;0,-1,1)*(ABS(AA274)+AB274/60),IF(Z274=6,IF(AA274&lt;0,-1,1)*(ABS(AA274)+AB274/60+AC274/3600),""))),"")</f>
        <v/>
      </c>
      <c r="AH274" s="50">
        <f>IFERROR(IF(Z274=2,AB274,IF(Z274=4,IF(AC274&lt;0,-1,1)*(ABS(AC274)+AD274/60),IF(Z274=6,IF(AD274&lt;0,-1,1)*(ABS(AD274)+AE274/60+AF274/3600),""))),"")</f>
        <v/>
      </c>
      <c r="AI274" s="50">
        <f>IF(W274,AH274,AG274)</f>
        <v/>
      </c>
      <c r="AJ274" s="50">
        <f>IF(W274,AG274,AH274)</f>
        <v/>
      </c>
      <c r="AK274" s="50">
        <f>IFERROR(IF(U274=0,AI274,U274*ABS(AI274)),"")</f>
        <v/>
      </c>
      <c r="AL274" s="50">
        <f>IFERROR(IF(V274=0,AJ274,V274*ABS(AJ274)),"")</f>
        <v/>
      </c>
      <c r="AM274" s="50">
        <f>IFERROR(AND(U274=0,V274=0,ABS(AK274)&gt;90,ABS(AK274)&lt;=180,ABS(AL274)&lt;=90),FALSE)</f>
        <v/>
      </c>
      <c r="AN274" s="50">
        <f>IF(AM274,AL274,AK274)</f>
        <v/>
      </c>
      <c r="AO274" s="50">
        <f>IF(AM274,AK274,AL274)</f>
        <v/>
      </c>
      <c r="AP274" s="50">
        <f>IF(R274="","",IF(Y274&lt;&gt;"","Contains words or symbols that aren't part of a coordinate.",IF(NOT(OR(Z274=2,Z274=4,Z274=6)),"Couldn't find a latitude and a longitude ("&amp;Z274&amp;IF(Z274=1," number"," numbers")&amp;" found).",IF(COUNT(AA274:AF274)&lt;&gt;Z274,"Some of the numbers couldn't be read.",IF(OR(AND(Z274=4,OR(AB274&lt;0,AB274&gt;=60,AD274&lt;0,AD274&gt;=60)),AND(Z274=6,OR(AB274&lt;0,AB274&gt;=60,AC274&lt;0,AC274&gt;=60,AE274&lt;0,AE274&gt;=60,AF274&lt;0,AF274&gt;=60))),"Minutes and seconds must be between 0 and 60.",IF(OR(ABS(AN274)&gt;90,ABS(AO274)&gt;180),"Out of range: latitude must be between -90 and 90, and longitude between -180 and 180.",""))))))</f>
        <v/>
      </c>
    </row>
    <row r="275">
      <c r="B275" s="44" t="n"/>
      <c r="C275" s="44" t="n"/>
      <c r="D275" s="45">
        <f>IF(R275="","",IF(AP275&lt;&gt;"","NOT VALID GPS COORDINATES",IF(O275="NO CONNECTION","NO CONNECTION",IF(E275="","NOT FOUND",IF(OR(AM275,AND(AN275=0,AO275=0)),"CONVERTED – PLEASE CHECK","CONVERTED")))))</f>
        <v/>
      </c>
      <c r="E275" s="45">
        <f>IF(OR(O275="",O275="NO CONNECTION"),"",IFERROR(_xlfn.FILTERXML(O275,"//local/territory")&amp;" "&amp;_xlfn.FILTERXML(O275,"//local/mapcode"),IFERROR(_xlfn.FILTERXML(O275,"//international/mapcode"),"")))</f>
        <v/>
      </c>
      <c r="F275" s="46">
        <f>IF(E275="","",IFERROR(_xlfn.FILTERXML(O275,"//local/territory"),""))</f>
        <v/>
      </c>
      <c r="G275" s="46">
        <f>IF(E275="","",IFERROR(_xlfn.FILTERXML(O275,"//local/mapcode"),""))</f>
        <v/>
      </c>
      <c r="H275" s="46">
        <f>IF(E275="","",IFERROR(_xlfn.FILTERXML(O275,"//international/mapcode"),""))</f>
        <v/>
      </c>
      <c r="I275" s="46">
        <f>IF(E275="","",IFERROR(HYPERLINK("https://www.mymapcodes.com/go/?t="&amp;IF(G275&lt;&gt;"",F275,"AAA")&amp;"&amp;ma="&amp;LEFT(IF(G275&lt;&gt;"",G275,H275),FIND(".",IF(G275&lt;&gt;"",G275,H275))-1)&amp;"&amp;mb="&amp;MID(IF(G275&lt;&gt;"",G275,H275),FIND(".",IF(G275&lt;&gt;"",G275,H275))+1,99),"Open on MyMapcodes →"),""))</f>
        <v/>
      </c>
      <c r="J275" s="47">
        <f>IF(OR(R275="",AP275&lt;&gt;""),"",ROUND(AN275,6))</f>
        <v/>
      </c>
      <c r="K275" s="47">
        <f>IF(OR(R275="",AP275&lt;&gt;""),"",ROUND(AO275,6))</f>
        <v/>
      </c>
      <c r="L275" s="48">
        <f>IF(R275="","",IF(AP275&lt;&gt;"",AP275,IF(O275="NO CONNECTION","Excel couldn't reach the mapcode service. Click the REFRESH RESULTS box just above the table.",IF(E275="","The mapcode service didn't return a mapcode for this point.",IF(AM275,"Latitude and longitude seemed to be the wrong way round, so they've been swapped. Please check.",IF(AND(AN275=0,AO275=0),"0, 0 is in the sea off West Africa. Please check this is the location you meant.",IF(W275,"Longitude came first, so the order has been switched.",IF(Z275=6,"Converted from degrees, minutes and seconds.",IF(Z275=4,"Converted from degrees and decimal minutes.","")))))))))</f>
        <v/>
      </c>
      <c r="N275" s="49">
        <f>IF(J275="","",MapcodeAPI&amp;"codes/"&amp;SUBSTITUTE(J275&amp;"",MID(1/2,2,1),".")&amp;","&amp;SUBSTITUTE(K275&amp;"",MID(1/2,2,1),"."))&amp;LEFT($B$13,0)</f>
        <v/>
      </c>
      <c r="O275" s="49">
        <f>IF(N275="","",IFERROR(_xlfn.WEBSERVICE(N275),IF(MapcodeAPIBackup="","NO CONNECTION",IFERROR(_xlfn.WEBSERVICE(MapcodeAPIBackup&amp;MID(N275,LEN(MapcodeAPI)+1,999)),"NO CONNECTION"))))</f>
        <v/>
      </c>
      <c r="P275" t="inlineStr">
        <is>
          <t xml:space="preserve"> </t>
        </is>
      </c>
      <c r="R275" s="50">
        <f>IFERROR(IF(AND(TRIM(B275&amp;"")="",TRIM(C275&amp;"")=""),"",TRIM(IF(ISNUMBER(B275),SUBSTITUTE(B275&amp;"",MID(1/2,2,1),"."),B275&amp;"")&amp;IF(TRIM(C275&amp;"")="",""," | "&amp;IF(ISNUMBER(C275),SUBSTITUTE(C275&amp;"",MID(1/2,2,1),"."),C275&amp;"")))),"(error value)")</f>
        <v/>
      </c>
      <c r="S275" s="50">
        <f>IF(R275="","","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"&amp;IFERROR(IF(AND(LEN(R275)-LEN(SUBSTITUTE(R275,"/",""))=1,ISNUMBER(FIND(" ",TRIM(LEFT(R275,FIND("/",R275)-1))))),LEFT(R275,FIND("/",R275)-1),R275),R275)&amp;" ")," "," "),"﻿"," "),"​"," "),"⁠"," ")," "," ")," "," "),CHAR(9)," "),CHAR(10)," "),CHAR(13)," "),"−","-"),"–","-"),"—","-"),"LATITUDE"," "),"LONGITUDE"," "),"COORDINATES"," "),"COORDS"," "),"NORTH"," N "),"SOUTH"," S "),"EAST"," E "),"WEST"," W "),"DEGREES"," "),"DEG"," "),"GPS"," "),"LONG"," "),"LNG"," "),"LON"," "),"LAT"," ")," AND "," "),"&amp;"," ")&amp;" ")</f>
        <v/>
      </c>
      <c r="T275" s="50">
        <f>IF(S275="","",IF(LEN(S275)-LEN(SUBSTITUTE(S275,".",""))&gt;0,SUBSTITUTE(S275,","," "),IF(LEN(S275)-LEN(SUBSTITUTE(S275,",",""))=3,SUBSTITUTE(SUBSTITUTE(S275,",",";",2),",","."),IF(LEN(S275)-LEN(SUBSTITUTE(S275,",",""))=2,SUBSTITUTE(S275,",","."),SUBSTITUTE(S275,","," ")))))</f>
        <v/>
      </c>
      <c r="U275" s="50">
        <f>IF(ISNUMBER(FIND("S",T275)),-1,IF(ISNUMBER(FIND("N",T275)),1,0))</f>
        <v/>
      </c>
      <c r="V275" s="50">
        <f>IF(ISNUMBER(FIND("W",T275)),-1,IF(ISNUMBER(FIND("E",T275)),1,0))</f>
        <v/>
      </c>
      <c r="W275" s="50">
        <f>AND(MIN(IFERROR(FIND("N",T275),999),IFERROR(FIND("S",T275),999))&lt;999,MIN(IFERROR(FIND("E",T275),999),IFERROR(FIND("W",T275),999))&lt;999,MIN(IFERROR(FIND("E",T275),999),IFERROR(FIND("W",T275),999))&lt;MIN(IFERROR(FIND("N",T275),999),IFERROR(FIND("S",T275),999)))</f>
        <v/>
      </c>
      <c r="X275" s="50">
        <f>IF(T275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275,"°"," "),"º"," "),"˚"," "),"'"," "),CHAR(34)," "),"′"," "),"’"," "),"‘"," "),"″"," "),"”"," "),"“"," "),"("," "),")"," "),"["," "),"]"," "),"{"," "),"}"," "),";"," "),"|"," "),"/"," "),"\"," "),":"," "),"="," "),"*"," "),","," "),"N"," "),"S"," "),"E"," "),"W"," "),"_"," ")))</f>
        <v/>
      </c>
      <c r="Y275" s="50">
        <f>IF(X275="","",SUBSTITUTE(SUBSTITUTE(SUBSTITUTE(SUBSTITUTE(SUBSTITUTE(SUBSTITUTE(SUBSTITUTE(SUBSTITUTE(SUBSTITUTE(SUBSTITUTE(SUBSTITUTE(SUBSTITUTE(SUBSTITUTE(X275,"0",""),"1",""),"2",""),"3",""),"4",""),"5",""),"6",""),"7",""),"8",""),"9",""),".",""),"-","")," ",""))</f>
        <v/>
      </c>
      <c r="Z275" s="50">
        <f>IF(X275="",0,LEN(X275)-LEN(SUBSTITUTE(X275," ",""))+1)</f>
        <v/>
      </c>
      <c r="AA275" s="50">
        <f>IF(Z275&lt;1,"",IFERROR(VALUE(SUBSTITUTE(TRIM(MID(SUBSTITUTE(X275," ",REPT(" ",60)),1,60)),".",MID(1/2,2,1))),""))</f>
        <v/>
      </c>
      <c r="AB275" s="50">
        <f>IF(Z275&lt;2,"",IFERROR(VALUE(SUBSTITUTE(TRIM(MID(SUBSTITUTE(X275," ",REPT(" ",60)),61,60)),".",MID(1/2,2,1))),""))</f>
        <v/>
      </c>
      <c r="AC275" s="50">
        <f>IF(Z275&lt;3,"",IFERROR(VALUE(SUBSTITUTE(TRIM(MID(SUBSTITUTE(X275," ",REPT(" ",60)),121,60)),".",MID(1/2,2,1))),""))</f>
        <v/>
      </c>
      <c r="AD275" s="50">
        <f>IF(Z275&lt;4,"",IFERROR(VALUE(SUBSTITUTE(TRIM(MID(SUBSTITUTE(X275," ",REPT(" ",60)),181,60)),".",MID(1/2,2,1))),""))</f>
        <v/>
      </c>
      <c r="AE275" s="50">
        <f>IF(Z275&lt;5,"",IFERROR(VALUE(SUBSTITUTE(TRIM(MID(SUBSTITUTE(X275," ",REPT(" ",60)),241,60)),".",MID(1/2,2,1))),""))</f>
        <v/>
      </c>
      <c r="AF275" s="50">
        <f>IF(Z275&lt;6,"",IFERROR(VALUE(SUBSTITUTE(TRIM(MID(SUBSTITUTE(X275," ",REPT(" ",60)),301,60)),".",MID(1/2,2,1))),""))</f>
        <v/>
      </c>
      <c r="AG275" s="50">
        <f>IFERROR(IF(Z275=2,AA275,IF(Z275=4,IF(AA275&lt;0,-1,1)*(ABS(AA275)+AB275/60),IF(Z275=6,IF(AA275&lt;0,-1,1)*(ABS(AA275)+AB275/60+AC275/3600),""))),"")</f>
        <v/>
      </c>
      <c r="AH275" s="50">
        <f>IFERROR(IF(Z275=2,AB275,IF(Z275=4,IF(AC275&lt;0,-1,1)*(ABS(AC275)+AD275/60),IF(Z275=6,IF(AD275&lt;0,-1,1)*(ABS(AD275)+AE275/60+AF275/3600),""))),"")</f>
        <v/>
      </c>
      <c r="AI275" s="50">
        <f>IF(W275,AH275,AG275)</f>
        <v/>
      </c>
      <c r="AJ275" s="50">
        <f>IF(W275,AG275,AH275)</f>
        <v/>
      </c>
      <c r="AK275" s="50">
        <f>IFERROR(IF(U275=0,AI275,U275*ABS(AI275)),"")</f>
        <v/>
      </c>
      <c r="AL275" s="50">
        <f>IFERROR(IF(V275=0,AJ275,V275*ABS(AJ275)),"")</f>
        <v/>
      </c>
      <c r="AM275" s="50">
        <f>IFERROR(AND(U275=0,V275=0,ABS(AK275)&gt;90,ABS(AK275)&lt;=180,ABS(AL275)&lt;=90),FALSE)</f>
        <v/>
      </c>
      <c r="AN275" s="50">
        <f>IF(AM275,AL275,AK275)</f>
        <v/>
      </c>
      <c r="AO275" s="50">
        <f>IF(AM275,AK275,AL275)</f>
        <v/>
      </c>
      <c r="AP275" s="50">
        <f>IF(R275="","",IF(Y275&lt;&gt;"","Contains words or symbols that aren't part of a coordinate.",IF(NOT(OR(Z275=2,Z275=4,Z275=6)),"Couldn't find a latitude and a longitude ("&amp;Z275&amp;IF(Z275=1," number"," numbers")&amp;" found).",IF(COUNT(AA275:AF275)&lt;&gt;Z275,"Some of the numbers couldn't be read.",IF(OR(AND(Z275=4,OR(AB275&lt;0,AB275&gt;=60,AD275&lt;0,AD275&gt;=60)),AND(Z275=6,OR(AB275&lt;0,AB275&gt;=60,AC275&lt;0,AC275&gt;=60,AE275&lt;0,AE275&gt;=60,AF275&lt;0,AF275&gt;=60))),"Minutes and seconds must be between 0 and 60.",IF(OR(ABS(AN275)&gt;90,ABS(AO275)&gt;180),"Out of range: latitude must be between -90 and 90, and longitude between -180 and 180.",""))))))</f>
        <v/>
      </c>
    </row>
    <row r="276">
      <c r="B276" s="44" t="n"/>
      <c r="C276" s="44" t="n"/>
      <c r="D276" s="45">
        <f>IF(R276="","",IF(AP276&lt;&gt;"","NOT VALID GPS COORDINATES",IF(O276="NO CONNECTION","NO CONNECTION",IF(E276="","NOT FOUND",IF(OR(AM276,AND(AN276=0,AO276=0)),"CONVERTED – PLEASE CHECK","CONVERTED")))))</f>
        <v/>
      </c>
      <c r="E276" s="45">
        <f>IF(OR(O276="",O276="NO CONNECTION"),"",IFERROR(_xlfn.FILTERXML(O276,"//local/territory")&amp;" "&amp;_xlfn.FILTERXML(O276,"//local/mapcode"),IFERROR(_xlfn.FILTERXML(O276,"//international/mapcode"),"")))</f>
        <v/>
      </c>
      <c r="F276" s="46">
        <f>IF(E276="","",IFERROR(_xlfn.FILTERXML(O276,"//local/territory"),""))</f>
        <v/>
      </c>
      <c r="G276" s="46">
        <f>IF(E276="","",IFERROR(_xlfn.FILTERXML(O276,"//local/mapcode"),""))</f>
        <v/>
      </c>
      <c r="H276" s="46">
        <f>IF(E276="","",IFERROR(_xlfn.FILTERXML(O276,"//international/mapcode"),""))</f>
        <v/>
      </c>
      <c r="I276" s="46">
        <f>IF(E276="","",IFERROR(HYPERLINK("https://www.mymapcodes.com/go/?t="&amp;IF(G276&lt;&gt;"",F276,"AAA")&amp;"&amp;ma="&amp;LEFT(IF(G276&lt;&gt;"",G276,H276),FIND(".",IF(G276&lt;&gt;"",G276,H276))-1)&amp;"&amp;mb="&amp;MID(IF(G276&lt;&gt;"",G276,H276),FIND(".",IF(G276&lt;&gt;"",G276,H276))+1,99),"Open on MyMapcodes →"),""))</f>
        <v/>
      </c>
      <c r="J276" s="47">
        <f>IF(OR(R276="",AP276&lt;&gt;""),"",ROUND(AN276,6))</f>
        <v/>
      </c>
      <c r="K276" s="47">
        <f>IF(OR(R276="",AP276&lt;&gt;""),"",ROUND(AO276,6))</f>
        <v/>
      </c>
      <c r="L276" s="48">
        <f>IF(R276="","",IF(AP276&lt;&gt;"",AP276,IF(O276="NO CONNECTION","Excel couldn't reach the mapcode service. Click the REFRESH RESULTS box just above the table.",IF(E276="","The mapcode service didn't return a mapcode for this point.",IF(AM276,"Latitude and longitude seemed to be the wrong way round, so they've been swapped. Please check.",IF(AND(AN276=0,AO276=0),"0, 0 is in the sea off West Africa. Please check this is the location you meant.",IF(W276,"Longitude came first, so the order has been switched.",IF(Z276=6,"Converted from degrees, minutes and seconds.",IF(Z276=4,"Converted from degrees and decimal minutes.","")))))))))</f>
        <v/>
      </c>
      <c r="N276" s="49">
        <f>IF(J276="","",MapcodeAPI&amp;"codes/"&amp;SUBSTITUTE(J276&amp;"",MID(1/2,2,1),".")&amp;","&amp;SUBSTITUTE(K276&amp;"",MID(1/2,2,1),"."))&amp;LEFT($B$13,0)</f>
        <v/>
      </c>
      <c r="O276" s="49">
        <f>IF(N276="","",IFERROR(_xlfn.WEBSERVICE(N276),IF(MapcodeAPIBackup="","NO CONNECTION",IFERROR(_xlfn.WEBSERVICE(MapcodeAPIBackup&amp;MID(N276,LEN(MapcodeAPI)+1,999)),"NO CONNECTION"))))</f>
        <v/>
      </c>
      <c r="P276" t="inlineStr">
        <is>
          <t xml:space="preserve"> </t>
        </is>
      </c>
      <c r="R276" s="50">
        <f>IFERROR(IF(AND(TRIM(B276&amp;"")="",TRIM(C276&amp;"")=""),"",TRIM(IF(ISNUMBER(B276),SUBSTITUTE(B276&amp;"",MID(1/2,2,1),"."),B276&amp;"")&amp;IF(TRIM(C276&amp;"")="",""," | "&amp;IF(ISNUMBER(C276),SUBSTITUTE(C276&amp;"",MID(1/2,2,1),"."),C276&amp;"")))),"(error value)")</f>
        <v/>
      </c>
      <c r="S276" s="50">
        <f>IF(R276="","","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"&amp;IFERROR(IF(AND(LEN(R276)-LEN(SUBSTITUTE(R276,"/",""))=1,ISNUMBER(FIND(" ",TRIM(LEFT(R276,FIND("/",R276)-1))))),LEFT(R276,FIND("/",R276)-1),R276),R276)&amp;" ")," "," "),"﻿"," "),"​"," "),"⁠"," ")," "," ")," "," "),CHAR(9)," "),CHAR(10)," "),CHAR(13)," "),"−","-"),"–","-"),"—","-"),"LATITUDE"," "),"LONGITUDE"," "),"COORDINATES"," "),"COORDS"," "),"NORTH"," N "),"SOUTH"," S "),"EAST"," E "),"WEST"," W "),"DEGREES"," "),"DEG"," "),"GPS"," "),"LONG"," "),"LNG"," "),"LON"," "),"LAT"," ")," AND "," "),"&amp;"," ")&amp;" ")</f>
        <v/>
      </c>
      <c r="T276" s="50">
        <f>IF(S276="","",IF(LEN(S276)-LEN(SUBSTITUTE(S276,".",""))&gt;0,SUBSTITUTE(S276,","," "),IF(LEN(S276)-LEN(SUBSTITUTE(S276,",",""))=3,SUBSTITUTE(SUBSTITUTE(S276,",",";",2),",","."),IF(LEN(S276)-LEN(SUBSTITUTE(S276,",",""))=2,SUBSTITUTE(S276,",","."),SUBSTITUTE(S276,","," ")))))</f>
        <v/>
      </c>
      <c r="U276" s="50">
        <f>IF(ISNUMBER(FIND("S",T276)),-1,IF(ISNUMBER(FIND("N",T276)),1,0))</f>
        <v/>
      </c>
      <c r="V276" s="50">
        <f>IF(ISNUMBER(FIND("W",T276)),-1,IF(ISNUMBER(FIND("E",T276)),1,0))</f>
        <v/>
      </c>
      <c r="W276" s="50">
        <f>AND(MIN(IFERROR(FIND("N",T276),999),IFERROR(FIND("S",T276),999))&lt;999,MIN(IFERROR(FIND("E",T276),999),IFERROR(FIND("W",T276),999))&lt;999,MIN(IFERROR(FIND("E",T276),999),IFERROR(FIND("W",T276),999))&lt;MIN(IFERROR(FIND("N",T276),999),IFERROR(FIND("S",T276),999)))</f>
        <v/>
      </c>
      <c r="X276" s="50">
        <f>IF(T276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276,"°"," "),"º"," "),"˚"," "),"'"," "),CHAR(34)," "),"′"," "),"’"," "),"‘"," "),"″"," "),"”"," "),"“"," "),"("," "),")"," "),"["," "),"]"," "),"{"," "),"}"," "),";"," "),"|"," "),"/"," "),"\"," "),":"," "),"="," "),"*"," "),","," "),"N"," "),"S"," "),"E"," "),"W"," "),"_"," ")))</f>
        <v/>
      </c>
      <c r="Y276" s="50">
        <f>IF(X276="","",SUBSTITUTE(SUBSTITUTE(SUBSTITUTE(SUBSTITUTE(SUBSTITUTE(SUBSTITUTE(SUBSTITUTE(SUBSTITUTE(SUBSTITUTE(SUBSTITUTE(SUBSTITUTE(SUBSTITUTE(SUBSTITUTE(X276,"0",""),"1",""),"2",""),"3",""),"4",""),"5",""),"6",""),"7",""),"8",""),"9",""),".",""),"-","")," ",""))</f>
        <v/>
      </c>
      <c r="Z276" s="50">
        <f>IF(X276="",0,LEN(X276)-LEN(SUBSTITUTE(X276," ",""))+1)</f>
        <v/>
      </c>
      <c r="AA276" s="50">
        <f>IF(Z276&lt;1,"",IFERROR(VALUE(SUBSTITUTE(TRIM(MID(SUBSTITUTE(X276," ",REPT(" ",60)),1,60)),".",MID(1/2,2,1))),""))</f>
        <v/>
      </c>
      <c r="AB276" s="50">
        <f>IF(Z276&lt;2,"",IFERROR(VALUE(SUBSTITUTE(TRIM(MID(SUBSTITUTE(X276," ",REPT(" ",60)),61,60)),".",MID(1/2,2,1))),""))</f>
        <v/>
      </c>
      <c r="AC276" s="50">
        <f>IF(Z276&lt;3,"",IFERROR(VALUE(SUBSTITUTE(TRIM(MID(SUBSTITUTE(X276," ",REPT(" ",60)),121,60)),".",MID(1/2,2,1))),""))</f>
        <v/>
      </c>
      <c r="AD276" s="50">
        <f>IF(Z276&lt;4,"",IFERROR(VALUE(SUBSTITUTE(TRIM(MID(SUBSTITUTE(X276," ",REPT(" ",60)),181,60)),".",MID(1/2,2,1))),""))</f>
        <v/>
      </c>
      <c r="AE276" s="50">
        <f>IF(Z276&lt;5,"",IFERROR(VALUE(SUBSTITUTE(TRIM(MID(SUBSTITUTE(X276," ",REPT(" ",60)),241,60)),".",MID(1/2,2,1))),""))</f>
        <v/>
      </c>
      <c r="AF276" s="50">
        <f>IF(Z276&lt;6,"",IFERROR(VALUE(SUBSTITUTE(TRIM(MID(SUBSTITUTE(X276," ",REPT(" ",60)),301,60)),".",MID(1/2,2,1))),""))</f>
        <v/>
      </c>
      <c r="AG276" s="50">
        <f>IFERROR(IF(Z276=2,AA276,IF(Z276=4,IF(AA276&lt;0,-1,1)*(ABS(AA276)+AB276/60),IF(Z276=6,IF(AA276&lt;0,-1,1)*(ABS(AA276)+AB276/60+AC276/3600),""))),"")</f>
        <v/>
      </c>
      <c r="AH276" s="50">
        <f>IFERROR(IF(Z276=2,AB276,IF(Z276=4,IF(AC276&lt;0,-1,1)*(ABS(AC276)+AD276/60),IF(Z276=6,IF(AD276&lt;0,-1,1)*(ABS(AD276)+AE276/60+AF276/3600),""))),"")</f>
        <v/>
      </c>
      <c r="AI276" s="50">
        <f>IF(W276,AH276,AG276)</f>
        <v/>
      </c>
      <c r="AJ276" s="50">
        <f>IF(W276,AG276,AH276)</f>
        <v/>
      </c>
      <c r="AK276" s="50">
        <f>IFERROR(IF(U276=0,AI276,U276*ABS(AI276)),"")</f>
        <v/>
      </c>
      <c r="AL276" s="50">
        <f>IFERROR(IF(V276=0,AJ276,V276*ABS(AJ276)),"")</f>
        <v/>
      </c>
      <c r="AM276" s="50">
        <f>IFERROR(AND(U276=0,V276=0,ABS(AK276)&gt;90,ABS(AK276)&lt;=180,ABS(AL276)&lt;=90),FALSE)</f>
        <v/>
      </c>
      <c r="AN276" s="50">
        <f>IF(AM276,AL276,AK276)</f>
        <v/>
      </c>
      <c r="AO276" s="50">
        <f>IF(AM276,AK276,AL276)</f>
        <v/>
      </c>
      <c r="AP276" s="50">
        <f>IF(R276="","",IF(Y276&lt;&gt;"","Contains words or symbols that aren't part of a coordinate.",IF(NOT(OR(Z276=2,Z276=4,Z276=6)),"Couldn't find a latitude and a longitude ("&amp;Z276&amp;IF(Z276=1," number"," numbers")&amp;" found).",IF(COUNT(AA276:AF276)&lt;&gt;Z276,"Some of the numbers couldn't be read.",IF(OR(AND(Z276=4,OR(AB276&lt;0,AB276&gt;=60,AD276&lt;0,AD276&gt;=60)),AND(Z276=6,OR(AB276&lt;0,AB276&gt;=60,AC276&lt;0,AC276&gt;=60,AE276&lt;0,AE276&gt;=60,AF276&lt;0,AF276&gt;=60))),"Minutes and seconds must be between 0 and 60.",IF(OR(ABS(AN276)&gt;90,ABS(AO276)&gt;180),"Out of range: latitude must be between -90 and 90, and longitude between -180 and 180.",""))))))</f>
        <v/>
      </c>
    </row>
    <row r="277">
      <c r="B277" s="44" t="n"/>
      <c r="C277" s="44" t="n"/>
      <c r="D277" s="45">
        <f>IF(R277="","",IF(AP277&lt;&gt;"","NOT VALID GPS COORDINATES",IF(O277="NO CONNECTION","NO CONNECTION",IF(E277="","NOT FOUND",IF(OR(AM277,AND(AN277=0,AO277=0)),"CONVERTED – PLEASE CHECK","CONVERTED")))))</f>
        <v/>
      </c>
      <c r="E277" s="45">
        <f>IF(OR(O277="",O277="NO CONNECTION"),"",IFERROR(_xlfn.FILTERXML(O277,"//local/territory")&amp;" "&amp;_xlfn.FILTERXML(O277,"//local/mapcode"),IFERROR(_xlfn.FILTERXML(O277,"//international/mapcode"),"")))</f>
        <v/>
      </c>
      <c r="F277" s="46">
        <f>IF(E277="","",IFERROR(_xlfn.FILTERXML(O277,"//local/territory"),""))</f>
        <v/>
      </c>
      <c r="G277" s="46">
        <f>IF(E277="","",IFERROR(_xlfn.FILTERXML(O277,"//local/mapcode"),""))</f>
        <v/>
      </c>
      <c r="H277" s="46">
        <f>IF(E277="","",IFERROR(_xlfn.FILTERXML(O277,"//international/mapcode"),""))</f>
        <v/>
      </c>
      <c r="I277" s="46">
        <f>IF(E277="","",IFERROR(HYPERLINK("https://www.mymapcodes.com/go/?t="&amp;IF(G277&lt;&gt;"",F277,"AAA")&amp;"&amp;ma="&amp;LEFT(IF(G277&lt;&gt;"",G277,H277),FIND(".",IF(G277&lt;&gt;"",G277,H277))-1)&amp;"&amp;mb="&amp;MID(IF(G277&lt;&gt;"",G277,H277),FIND(".",IF(G277&lt;&gt;"",G277,H277))+1,99),"Open on MyMapcodes →"),""))</f>
        <v/>
      </c>
      <c r="J277" s="47">
        <f>IF(OR(R277="",AP277&lt;&gt;""),"",ROUND(AN277,6))</f>
        <v/>
      </c>
      <c r="K277" s="47">
        <f>IF(OR(R277="",AP277&lt;&gt;""),"",ROUND(AO277,6))</f>
        <v/>
      </c>
      <c r="L277" s="48">
        <f>IF(R277="","",IF(AP277&lt;&gt;"",AP277,IF(O277="NO CONNECTION","Excel couldn't reach the mapcode service. Click the REFRESH RESULTS box just above the table.",IF(E277="","The mapcode service didn't return a mapcode for this point.",IF(AM277,"Latitude and longitude seemed to be the wrong way round, so they've been swapped. Please check.",IF(AND(AN277=0,AO277=0),"0, 0 is in the sea off West Africa. Please check this is the location you meant.",IF(W277,"Longitude came first, so the order has been switched.",IF(Z277=6,"Converted from degrees, minutes and seconds.",IF(Z277=4,"Converted from degrees and decimal minutes.","")))))))))</f>
        <v/>
      </c>
      <c r="N277" s="49">
        <f>IF(J277="","",MapcodeAPI&amp;"codes/"&amp;SUBSTITUTE(J277&amp;"",MID(1/2,2,1),".")&amp;","&amp;SUBSTITUTE(K277&amp;"",MID(1/2,2,1),"."))&amp;LEFT($B$13,0)</f>
        <v/>
      </c>
      <c r="O277" s="49">
        <f>IF(N277="","",IFERROR(_xlfn.WEBSERVICE(N277),IF(MapcodeAPIBackup="","NO CONNECTION",IFERROR(_xlfn.WEBSERVICE(MapcodeAPIBackup&amp;MID(N277,LEN(MapcodeAPI)+1,999)),"NO CONNECTION"))))</f>
        <v/>
      </c>
      <c r="P277" t="inlineStr">
        <is>
          <t xml:space="preserve"> </t>
        </is>
      </c>
      <c r="R277" s="50">
        <f>IFERROR(IF(AND(TRIM(B277&amp;"")="",TRIM(C277&amp;"")=""),"",TRIM(IF(ISNUMBER(B277),SUBSTITUTE(B277&amp;"",MID(1/2,2,1),"."),B277&amp;"")&amp;IF(TRIM(C277&amp;"")="",""," | "&amp;IF(ISNUMBER(C277),SUBSTITUTE(C277&amp;"",MID(1/2,2,1),"."),C277&amp;"")))),"(error value)")</f>
        <v/>
      </c>
      <c r="S277" s="50">
        <f>IF(R277="","","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"&amp;IFERROR(IF(AND(LEN(R277)-LEN(SUBSTITUTE(R277,"/",""))=1,ISNUMBER(FIND(" ",TRIM(LEFT(R277,FIND("/",R277)-1))))),LEFT(R277,FIND("/",R277)-1),R277),R277)&amp;" ")," "," "),"﻿"," "),"​"," "),"⁠"," ")," "," ")," "," "),CHAR(9)," "),CHAR(10)," "),CHAR(13)," "),"−","-"),"–","-"),"—","-"),"LATITUDE"," "),"LONGITUDE"," "),"COORDINATES"," "),"COORDS"," "),"NORTH"," N "),"SOUTH"," S "),"EAST"," E "),"WEST"," W "),"DEGREES"," "),"DEG"," "),"GPS"," "),"LONG"," "),"LNG"," "),"LON"," "),"LAT"," ")," AND "," "),"&amp;"," ")&amp;" ")</f>
        <v/>
      </c>
      <c r="T277" s="50">
        <f>IF(S277="","",IF(LEN(S277)-LEN(SUBSTITUTE(S277,".",""))&gt;0,SUBSTITUTE(S277,","," "),IF(LEN(S277)-LEN(SUBSTITUTE(S277,",",""))=3,SUBSTITUTE(SUBSTITUTE(S277,",",";",2),",","."),IF(LEN(S277)-LEN(SUBSTITUTE(S277,",",""))=2,SUBSTITUTE(S277,",","."),SUBSTITUTE(S277,","," ")))))</f>
        <v/>
      </c>
      <c r="U277" s="50">
        <f>IF(ISNUMBER(FIND("S",T277)),-1,IF(ISNUMBER(FIND("N",T277)),1,0))</f>
        <v/>
      </c>
      <c r="V277" s="50">
        <f>IF(ISNUMBER(FIND("W",T277)),-1,IF(ISNUMBER(FIND("E",T277)),1,0))</f>
        <v/>
      </c>
      <c r="W277" s="50">
        <f>AND(MIN(IFERROR(FIND("N",T277),999),IFERROR(FIND("S",T277),999))&lt;999,MIN(IFERROR(FIND("E",T277),999),IFERROR(FIND("W",T277),999))&lt;999,MIN(IFERROR(FIND("E",T277),999),IFERROR(FIND("W",T277),999))&lt;MIN(IFERROR(FIND("N",T277),999),IFERROR(FIND("S",T277),999)))</f>
        <v/>
      </c>
      <c r="X277" s="50">
        <f>IF(T277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277,"°"," "),"º"," "),"˚"," "),"'"," "),CHAR(34)," "),"′"," "),"’"," "),"‘"," "),"″"," "),"”"," "),"“"," "),"("," "),")"," "),"["," "),"]"," "),"{"," "),"}"," "),";"," "),"|"," "),"/"," "),"\"," "),":"," "),"="," "),"*"," "),","," "),"N"," "),"S"," "),"E"," "),"W"," "),"_"," ")))</f>
        <v/>
      </c>
      <c r="Y277" s="50">
        <f>IF(X277="","",SUBSTITUTE(SUBSTITUTE(SUBSTITUTE(SUBSTITUTE(SUBSTITUTE(SUBSTITUTE(SUBSTITUTE(SUBSTITUTE(SUBSTITUTE(SUBSTITUTE(SUBSTITUTE(SUBSTITUTE(SUBSTITUTE(X277,"0",""),"1",""),"2",""),"3",""),"4",""),"5",""),"6",""),"7",""),"8",""),"9",""),".",""),"-","")," ",""))</f>
        <v/>
      </c>
      <c r="Z277" s="50">
        <f>IF(X277="",0,LEN(X277)-LEN(SUBSTITUTE(X277," ",""))+1)</f>
        <v/>
      </c>
      <c r="AA277" s="50">
        <f>IF(Z277&lt;1,"",IFERROR(VALUE(SUBSTITUTE(TRIM(MID(SUBSTITUTE(X277," ",REPT(" ",60)),1,60)),".",MID(1/2,2,1))),""))</f>
        <v/>
      </c>
      <c r="AB277" s="50">
        <f>IF(Z277&lt;2,"",IFERROR(VALUE(SUBSTITUTE(TRIM(MID(SUBSTITUTE(X277," ",REPT(" ",60)),61,60)),".",MID(1/2,2,1))),""))</f>
        <v/>
      </c>
      <c r="AC277" s="50">
        <f>IF(Z277&lt;3,"",IFERROR(VALUE(SUBSTITUTE(TRIM(MID(SUBSTITUTE(X277," ",REPT(" ",60)),121,60)),".",MID(1/2,2,1))),""))</f>
        <v/>
      </c>
      <c r="AD277" s="50">
        <f>IF(Z277&lt;4,"",IFERROR(VALUE(SUBSTITUTE(TRIM(MID(SUBSTITUTE(X277," ",REPT(" ",60)),181,60)),".",MID(1/2,2,1))),""))</f>
        <v/>
      </c>
      <c r="AE277" s="50">
        <f>IF(Z277&lt;5,"",IFERROR(VALUE(SUBSTITUTE(TRIM(MID(SUBSTITUTE(X277," ",REPT(" ",60)),241,60)),".",MID(1/2,2,1))),""))</f>
        <v/>
      </c>
      <c r="AF277" s="50">
        <f>IF(Z277&lt;6,"",IFERROR(VALUE(SUBSTITUTE(TRIM(MID(SUBSTITUTE(X277," ",REPT(" ",60)),301,60)),".",MID(1/2,2,1))),""))</f>
        <v/>
      </c>
      <c r="AG277" s="50">
        <f>IFERROR(IF(Z277=2,AA277,IF(Z277=4,IF(AA277&lt;0,-1,1)*(ABS(AA277)+AB277/60),IF(Z277=6,IF(AA277&lt;0,-1,1)*(ABS(AA277)+AB277/60+AC277/3600),""))),"")</f>
        <v/>
      </c>
      <c r="AH277" s="50">
        <f>IFERROR(IF(Z277=2,AB277,IF(Z277=4,IF(AC277&lt;0,-1,1)*(ABS(AC277)+AD277/60),IF(Z277=6,IF(AD277&lt;0,-1,1)*(ABS(AD277)+AE277/60+AF277/3600),""))),"")</f>
        <v/>
      </c>
      <c r="AI277" s="50">
        <f>IF(W277,AH277,AG277)</f>
        <v/>
      </c>
      <c r="AJ277" s="50">
        <f>IF(W277,AG277,AH277)</f>
        <v/>
      </c>
      <c r="AK277" s="50">
        <f>IFERROR(IF(U277=0,AI277,U277*ABS(AI277)),"")</f>
        <v/>
      </c>
      <c r="AL277" s="50">
        <f>IFERROR(IF(V277=0,AJ277,V277*ABS(AJ277)),"")</f>
        <v/>
      </c>
      <c r="AM277" s="50">
        <f>IFERROR(AND(U277=0,V277=0,ABS(AK277)&gt;90,ABS(AK277)&lt;=180,ABS(AL277)&lt;=90),FALSE)</f>
        <v/>
      </c>
      <c r="AN277" s="50">
        <f>IF(AM277,AL277,AK277)</f>
        <v/>
      </c>
      <c r="AO277" s="50">
        <f>IF(AM277,AK277,AL277)</f>
        <v/>
      </c>
      <c r="AP277" s="50">
        <f>IF(R277="","",IF(Y277&lt;&gt;"","Contains words or symbols that aren't part of a coordinate.",IF(NOT(OR(Z277=2,Z277=4,Z277=6)),"Couldn't find a latitude and a longitude ("&amp;Z277&amp;IF(Z277=1," number"," numbers")&amp;" found).",IF(COUNT(AA277:AF277)&lt;&gt;Z277,"Some of the numbers couldn't be read.",IF(OR(AND(Z277=4,OR(AB277&lt;0,AB277&gt;=60,AD277&lt;0,AD277&gt;=60)),AND(Z277=6,OR(AB277&lt;0,AB277&gt;=60,AC277&lt;0,AC277&gt;=60,AE277&lt;0,AE277&gt;=60,AF277&lt;0,AF277&gt;=60))),"Minutes and seconds must be between 0 and 60.",IF(OR(ABS(AN277)&gt;90,ABS(AO277)&gt;180),"Out of range: latitude must be between -90 and 90, and longitude between -180 and 180.",""))))))</f>
        <v/>
      </c>
    </row>
    <row r="278">
      <c r="B278" s="44" t="n"/>
      <c r="C278" s="44" t="n"/>
      <c r="D278" s="45">
        <f>IF(R278="","",IF(AP278&lt;&gt;"","NOT VALID GPS COORDINATES",IF(O278="NO CONNECTION","NO CONNECTION",IF(E278="","NOT FOUND",IF(OR(AM278,AND(AN278=0,AO278=0)),"CONVERTED – PLEASE CHECK","CONVERTED")))))</f>
        <v/>
      </c>
      <c r="E278" s="45">
        <f>IF(OR(O278="",O278="NO CONNECTION"),"",IFERROR(_xlfn.FILTERXML(O278,"//local/territory")&amp;" "&amp;_xlfn.FILTERXML(O278,"//local/mapcode"),IFERROR(_xlfn.FILTERXML(O278,"//international/mapcode"),"")))</f>
        <v/>
      </c>
      <c r="F278" s="46">
        <f>IF(E278="","",IFERROR(_xlfn.FILTERXML(O278,"//local/territory"),""))</f>
        <v/>
      </c>
      <c r="G278" s="46">
        <f>IF(E278="","",IFERROR(_xlfn.FILTERXML(O278,"//local/mapcode"),""))</f>
        <v/>
      </c>
      <c r="H278" s="46">
        <f>IF(E278="","",IFERROR(_xlfn.FILTERXML(O278,"//international/mapcode"),""))</f>
        <v/>
      </c>
      <c r="I278" s="46">
        <f>IF(E278="","",IFERROR(HYPERLINK("https://www.mymapcodes.com/go/?t="&amp;IF(G278&lt;&gt;"",F278,"AAA")&amp;"&amp;ma="&amp;LEFT(IF(G278&lt;&gt;"",G278,H278),FIND(".",IF(G278&lt;&gt;"",G278,H278))-1)&amp;"&amp;mb="&amp;MID(IF(G278&lt;&gt;"",G278,H278),FIND(".",IF(G278&lt;&gt;"",G278,H278))+1,99),"Open on MyMapcodes →"),""))</f>
        <v/>
      </c>
      <c r="J278" s="47">
        <f>IF(OR(R278="",AP278&lt;&gt;""),"",ROUND(AN278,6))</f>
        <v/>
      </c>
      <c r="K278" s="47">
        <f>IF(OR(R278="",AP278&lt;&gt;""),"",ROUND(AO278,6))</f>
        <v/>
      </c>
      <c r="L278" s="48">
        <f>IF(R278="","",IF(AP278&lt;&gt;"",AP278,IF(O278="NO CONNECTION","Excel couldn't reach the mapcode service. Click the REFRESH RESULTS box just above the table.",IF(E278="","The mapcode service didn't return a mapcode for this point.",IF(AM278,"Latitude and longitude seemed to be the wrong way round, so they've been swapped. Please check.",IF(AND(AN278=0,AO278=0),"0, 0 is in the sea off West Africa. Please check this is the location you meant.",IF(W278,"Longitude came first, so the order has been switched.",IF(Z278=6,"Converted from degrees, minutes and seconds.",IF(Z278=4,"Converted from degrees and decimal minutes.","")))))))))</f>
        <v/>
      </c>
      <c r="N278" s="49">
        <f>IF(J278="","",MapcodeAPI&amp;"codes/"&amp;SUBSTITUTE(J278&amp;"",MID(1/2,2,1),".")&amp;","&amp;SUBSTITUTE(K278&amp;"",MID(1/2,2,1),"."))&amp;LEFT($B$13,0)</f>
        <v/>
      </c>
      <c r="O278" s="49">
        <f>IF(N278="","",IFERROR(_xlfn.WEBSERVICE(N278),IF(MapcodeAPIBackup="","NO CONNECTION",IFERROR(_xlfn.WEBSERVICE(MapcodeAPIBackup&amp;MID(N278,LEN(MapcodeAPI)+1,999)),"NO CONNECTION"))))</f>
        <v/>
      </c>
      <c r="P278" t="inlineStr">
        <is>
          <t xml:space="preserve"> </t>
        </is>
      </c>
      <c r="R278" s="50">
        <f>IFERROR(IF(AND(TRIM(B278&amp;"")="",TRIM(C278&amp;"")=""),"",TRIM(IF(ISNUMBER(B278),SUBSTITUTE(B278&amp;"",MID(1/2,2,1),"."),B278&amp;"")&amp;IF(TRIM(C278&amp;"")="",""," | "&amp;IF(ISNUMBER(C278),SUBSTITUTE(C278&amp;"",MID(1/2,2,1),"."),C278&amp;"")))),"(error value)")</f>
        <v/>
      </c>
      <c r="S278" s="50">
        <f>IF(R278="","","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"&amp;IFERROR(IF(AND(LEN(R278)-LEN(SUBSTITUTE(R278,"/",""))=1,ISNUMBER(FIND(" ",TRIM(LEFT(R278,FIND("/",R278)-1))))),LEFT(R278,FIND("/",R278)-1),R278),R278)&amp;" ")," "," "),"﻿"," "),"​"," "),"⁠"," ")," "," ")," "," "),CHAR(9)," "),CHAR(10)," "),CHAR(13)," "),"−","-"),"–","-"),"—","-"),"LATITUDE"," "),"LONGITUDE"," "),"COORDINATES"," "),"COORDS"," "),"NORTH"," N "),"SOUTH"," S "),"EAST"," E "),"WEST"," W "),"DEGREES"," "),"DEG"," "),"GPS"," "),"LONG"," "),"LNG"," "),"LON"," "),"LAT"," ")," AND "," "),"&amp;"," ")&amp;" ")</f>
        <v/>
      </c>
      <c r="T278" s="50">
        <f>IF(S278="","",IF(LEN(S278)-LEN(SUBSTITUTE(S278,".",""))&gt;0,SUBSTITUTE(S278,","," "),IF(LEN(S278)-LEN(SUBSTITUTE(S278,",",""))=3,SUBSTITUTE(SUBSTITUTE(S278,",",";",2),",","."),IF(LEN(S278)-LEN(SUBSTITUTE(S278,",",""))=2,SUBSTITUTE(S278,",","."),SUBSTITUTE(S278,","," ")))))</f>
        <v/>
      </c>
      <c r="U278" s="50">
        <f>IF(ISNUMBER(FIND("S",T278)),-1,IF(ISNUMBER(FIND("N",T278)),1,0))</f>
        <v/>
      </c>
      <c r="V278" s="50">
        <f>IF(ISNUMBER(FIND("W",T278)),-1,IF(ISNUMBER(FIND("E",T278)),1,0))</f>
        <v/>
      </c>
      <c r="W278" s="50">
        <f>AND(MIN(IFERROR(FIND("N",T278),999),IFERROR(FIND("S",T278),999))&lt;999,MIN(IFERROR(FIND("E",T278),999),IFERROR(FIND("W",T278),999))&lt;999,MIN(IFERROR(FIND("E",T278),999),IFERROR(FIND("W",T278),999))&lt;MIN(IFERROR(FIND("N",T278),999),IFERROR(FIND("S",T278),999)))</f>
        <v/>
      </c>
      <c r="X278" s="50">
        <f>IF(T278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278,"°"," "),"º"," "),"˚"," "),"'"," "),CHAR(34)," "),"′"," "),"’"," "),"‘"," "),"″"," "),"”"," "),"“"," "),"("," "),")"," "),"["," "),"]"," "),"{"," "),"}"," "),";"," "),"|"," "),"/"," "),"\"," "),":"," "),"="," "),"*"," "),","," "),"N"," "),"S"," "),"E"," "),"W"," "),"_"," ")))</f>
        <v/>
      </c>
      <c r="Y278" s="50">
        <f>IF(X278="","",SUBSTITUTE(SUBSTITUTE(SUBSTITUTE(SUBSTITUTE(SUBSTITUTE(SUBSTITUTE(SUBSTITUTE(SUBSTITUTE(SUBSTITUTE(SUBSTITUTE(SUBSTITUTE(SUBSTITUTE(SUBSTITUTE(X278,"0",""),"1",""),"2",""),"3",""),"4",""),"5",""),"6",""),"7",""),"8",""),"9",""),".",""),"-","")," ",""))</f>
        <v/>
      </c>
      <c r="Z278" s="50">
        <f>IF(X278="",0,LEN(X278)-LEN(SUBSTITUTE(X278," ",""))+1)</f>
        <v/>
      </c>
      <c r="AA278" s="50">
        <f>IF(Z278&lt;1,"",IFERROR(VALUE(SUBSTITUTE(TRIM(MID(SUBSTITUTE(X278," ",REPT(" ",60)),1,60)),".",MID(1/2,2,1))),""))</f>
        <v/>
      </c>
      <c r="AB278" s="50">
        <f>IF(Z278&lt;2,"",IFERROR(VALUE(SUBSTITUTE(TRIM(MID(SUBSTITUTE(X278," ",REPT(" ",60)),61,60)),".",MID(1/2,2,1))),""))</f>
        <v/>
      </c>
      <c r="AC278" s="50">
        <f>IF(Z278&lt;3,"",IFERROR(VALUE(SUBSTITUTE(TRIM(MID(SUBSTITUTE(X278," ",REPT(" ",60)),121,60)),".",MID(1/2,2,1))),""))</f>
        <v/>
      </c>
      <c r="AD278" s="50">
        <f>IF(Z278&lt;4,"",IFERROR(VALUE(SUBSTITUTE(TRIM(MID(SUBSTITUTE(X278," ",REPT(" ",60)),181,60)),".",MID(1/2,2,1))),""))</f>
        <v/>
      </c>
      <c r="AE278" s="50">
        <f>IF(Z278&lt;5,"",IFERROR(VALUE(SUBSTITUTE(TRIM(MID(SUBSTITUTE(X278," ",REPT(" ",60)),241,60)),".",MID(1/2,2,1))),""))</f>
        <v/>
      </c>
      <c r="AF278" s="50">
        <f>IF(Z278&lt;6,"",IFERROR(VALUE(SUBSTITUTE(TRIM(MID(SUBSTITUTE(X278," ",REPT(" ",60)),301,60)),".",MID(1/2,2,1))),""))</f>
        <v/>
      </c>
      <c r="AG278" s="50">
        <f>IFERROR(IF(Z278=2,AA278,IF(Z278=4,IF(AA278&lt;0,-1,1)*(ABS(AA278)+AB278/60),IF(Z278=6,IF(AA278&lt;0,-1,1)*(ABS(AA278)+AB278/60+AC278/3600),""))),"")</f>
        <v/>
      </c>
      <c r="AH278" s="50">
        <f>IFERROR(IF(Z278=2,AB278,IF(Z278=4,IF(AC278&lt;0,-1,1)*(ABS(AC278)+AD278/60),IF(Z278=6,IF(AD278&lt;0,-1,1)*(ABS(AD278)+AE278/60+AF278/3600),""))),"")</f>
        <v/>
      </c>
      <c r="AI278" s="50">
        <f>IF(W278,AH278,AG278)</f>
        <v/>
      </c>
      <c r="AJ278" s="50">
        <f>IF(W278,AG278,AH278)</f>
        <v/>
      </c>
      <c r="AK278" s="50">
        <f>IFERROR(IF(U278=0,AI278,U278*ABS(AI278)),"")</f>
        <v/>
      </c>
      <c r="AL278" s="50">
        <f>IFERROR(IF(V278=0,AJ278,V278*ABS(AJ278)),"")</f>
        <v/>
      </c>
      <c r="AM278" s="50">
        <f>IFERROR(AND(U278=0,V278=0,ABS(AK278)&gt;90,ABS(AK278)&lt;=180,ABS(AL278)&lt;=90),FALSE)</f>
        <v/>
      </c>
      <c r="AN278" s="50">
        <f>IF(AM278,AL278,AK278)</f>
        <v/>
      </c>
      <c r="AO278" s="50">
        <f>IF(AM278,AK278,AL278)</f>
        <v/>
      </c>
      <c r="AP278" s="50">
        <f>IF(R278="","",IF(Y278&lt;&gt;"","Contains words or symbols that aren't part of a coordinate.",IF(NOT(OR(Z278=2,Z278=4,Z278=6)),"Couldn't find a latitude and a longitude ("&amp;Z278&amp;IF(Z278=1," number"," numbers")&amp;" found).",IF(COUNT(AA278:AF278)&lt;&gt;Z278,"Some of the numbers couldn't be read.",IF(OR(AND(Z278=4,OR(AB278&lt;0,AB278&gt;=60,AD278&lt;0,AD278&gt;=60)),AND(Z278=6,OR(AB278&lt;0,AB278&gt;=60,AC278&lt;0,AC278&gt;=60,AE278&lt;0,AE278&gt;=60,AF278&lt;0,AF278&gt;=60))),"Minutes and seconds must be between 0 and 60.",IF(OR(ABS(AN278)&gt;90,ABS(AO278)&gt;180),"Out of range: latitude must be between -90 and 90, and longitude between -180 and 180.",""))))))</f>
        <v/>
      </c>
    </row>
    <row r="279">
      <c r="B279" s="44" t="n"/>
      <c r="C279" s="44" t="n"/>
      <c r="D279" s="45">
        <f>IF(R279="","",IF(AP279&lt;&gt;"","NOT VALID GPS COORDINATES",IF(O279="NO CONNECTION","NO CONNECTION",IF(E279="","NOT FOUND",IF(OR(AM279,AND(AN279=0,AO279=0)),"CONVERTED – PLEASE CHECK","CONVERTED")))))</f>
        <v/>
      </c>
      <c r="E279" s="45">
        <f>IF(OR(O279="",O279="NO CONNECTION"),"",IFERROR(_xlfn.FILTERXML(O279,"//local/territory")&amp;" "&amp;_xlfn.FILTERXML(O279,"//local/mapcode"),IFERROR(_xlfn.FILTERXML(O279,"//international/mapcode"),"")))</f>
        <v/>
      </c>
      <c r="F279" s="46">
        <f>IF(E279="","",IFERROR(_xlfn.FILTERXML(O279,"//local/territory"),""))</f>
        <v/>
      </c>
      <c r="G279" s="46">
        <f>IF(E279="","",IFERROR(_xlfn.FILTERXML(O279,"//local/mapcode"),""))</f>
        <v/>
      </c>
      <c r="H279" s="46">
        <f>IF(E279="","",IFERROR(_xlfn.FILTERXML(O279,"//international/mapcode"),""))</f>
        <v/>
      </c>
      <c r="I279" s="46">
        <f>IF(E279="","",IFERROR(HYPERLINK("https://www.mymapcodes.com/go/?t="&amp;IF(G279&lt;&gt;"",F279,"AAA")&amp;"&amp;ma="&amp;LEFT(IF(G279&lt;&gt;"",G279,H279),FIND(".",IF(G279&lt;&gt;"",G279,H279))-1)&amp;"&amp;mb="&amp;MID(IF(G279&lt;&gt;"",G279,H279),FIND(".",IF(G279&lt;&gt;"",G279,H279))+1,99),"Open on MyMapcodes →"),""))</f>
        <v/>
      </c>
      <c r="J279" s="47">
        <f>IF(OR(R279="",AP279&lt;&gt;""),"",ROUND(AN279,6))</f>
        <v/>
      </c>
      <c r="K279" s="47">
        <f>IF(OR(R279="",AP279&lt;&gt;""),"",ROUND(AO279,6))</f>
        <v/>
      </c>
      <c r="L279" s="48">
        <f>IF(R279="","",IF(AP279&lt;&gt;"",AP279,IF(O279="NO CONNECTION","Excel couldn't reach the mapcode service. Click the REFRESH RESULTS box just above the table.",IF(E279="","The mapcode service didn't return a mapcode for this point.",IF(AM279,"Latitude and longitude seemed to be the wrong way round, so they've been swapped. Please check.",IF(AND(AN279=0,AO279=0),"0, 0 is in the sea off West Africa. Please check this is the location you meant.",IF(W279,"Longitude came first, so the order has been switched.",IF(Z279=6,"Converted from degrees, minutes and seconds.",IF(Z279=4,"Converted from degrees and decimal minutes.","")))))))))</f>
        <v/>
      </c>
      <c r="N279" s="49">
        <f>IF(J279="","",MapcodeAPI&amp;"codes/"&amp;SUBSTITUTE(J279&amp;"",MID(1/2,2,1),".")&amp;","&amp;SUBSTITUTE(K279&amp;"",MID(1/2,2,1),"."))&amp;LEFT($B$13,0)</f>
        <v/>
      </c>
      <c r="O279" s="49">
        <f>IF(N279="","",IFERROR(_xlfn.WEBSERVICE(N279),IF(MapcodeAPIBackup="","NO CONNECTION",IFERROR(_xlfn.WEBSERVICE(MapcodeAPIBackup&amp;MID(N279,LEN(MapcodeAPI)+1,999)),"NO CONNECTION"))))</f>
        <v/>
      </c>
      <c r="P279" t="inlineStr">
        <is>
          <t xml:space="preserve"> </t>
        </is>
      </c>
      <c r="R279" s="50">
        <f>IFERROR(IF(AND(TRIM(B279&amp;"")="",TRIM(C279&amp;"")=""),"",TRIM(IF(ISNUMBER(B279),SUBSTITUTE(B279&amp;"",MID(1/2,2,1),"."),B279&amp;"")&amp;IF(TRIM(C279&amp;"")="",""," | "&amp;IF(ISNUMBER(C279),SUBSTITUTE(C279&amp;"",MID(1/2,2,1),"."),C279&amp;"")))),"(error value)")</f>
        <v/>
      </c>
      <c r="S279" s="50">
        <f>IF(R279="","","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"&amp;IFERROR(IF(AND(LEN(R279)-LEN(SUBSTITUTE(R279,"/",""))=1,ISNUMBER(FIND(" ",TRIM(LEFT(R279,FIND("/",R279)-1))))),LEFT(R279,FIND("/",R279)-1),R279),R279)&amp;" ")," "," "),"﻿"," "),"​"," "),"⁠"," ")," "," ")," "," "),CHAR(9)," "),CHAR(10)," "),CHAR(13)," "),"−","-"),"–","-"),"—","-"),"LATITUDE"," "),"LONGITUDE"," "),"COORDINATES"," "),"COORDS"," "),"NORTH"," N "),"SOUTH"," S "),"EAST"," E "),"WEST"," W "),"DEGREES"," "),"DEG"," "),"GPS"," "),"LONG"," "),"LNG"," "),"LON"," "),"LAT"," ")," AND "," "),"&amp;"," ")&amp;" ")</f>
        <v/>
      </c>
      <c r="T279" s="50">
        <f>IF(S279="","",IF(LEN(S279)-LEN(SUBSTITUTE(S279,".",""))&gt;0,SUBSTITUTE(S279,","," "),IF(LEN(S279)-LEN(SUBSTITUTE(S279,",",""))=3,SUBSTITUTE(SUBSTITUTE(S279,",",";",2),",","."),IF(LEN(S279)-LEN(SUBSTITUTE(S279,",",""))=2,SUBSTITUTE(S279,",","."),SUBSTITUTE(S279,","," ")))))</f>
        <v/>
      </c>
      <c r="U279" s="50">
        <f>IF(ISNUMBER(FIND("S",T279)),-1,IF(ISNUMBER(FIND("N",T279)),1,0))</f>
        <v/>
      </c>
      <c r="V279" s="50">
        <f>IF(ISNUMBER(FIND("W",T279)),-1,IF(ISNUMBER(FIND("E",T279)),1,0))</f>
        <v/>
      </c>
      <c r="W279" s="50">
        <f>AND(MIN(IFERROR(FIND("N",T279),999),IFERROR(FIND("S",T279),999))&lt;999,MIN(IFERROR(FIND("E",T279),999),IFERROR(FIND("W",T279),999))&lt;999,MIN(IFERROR(FIND("E",T279),999),IFERROR(FIND("W",T279),999))&lt;MIN(IFERROR(FIND("N",T279),999),IFERROR(FIND("S",T279),999)))</f>
        <v/>
      </c>
      <c r="X279" s="50">
        <f>IF(T279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279,"°"," "),"º"," "),"˚"," "),"'"," "),CHAR(34)," "),"′"," "),"’"," "),"‘"," "),"″"," "),"”"," "),"“"," "),"("," "),")"," "),"["," "),"]"," "),"{"," "),"}"," "),";"," "),"|"," "),"/"," "),"\"," "),":"," "),"="," "),"*"," "),","," "),"N"," "),"S"," "),"E"," "),"W"," "),"_"," ")))</f>
        <v/>
      </c>
      <c r="Y279" s="50">
        <f>IF(X279="","",SUBSTITUTE(SUBSTITUTE(SUBSTITUTE(SUBSTITUTE(SUBSTITUTE(SUBSTITUTE(SUBSTITUTE(SUBSTITUTE(SUBSTITUTE(SUBSTITUTE(SUBSTITUTE(SUBSTITUTE(SUBSTITUTE(X279,"0",""),"1",""),"2",""),"3",""),"4",""),"5",""),"6",""),"7",""),"8",""),"9",""),".",""),"-","")," ",""))</f>
        <v/>
      </c>
      <c r="Z279" s="50">
        <f>IF(X279="",0,LEN(X279)-LEN(SUBSTITUTE(X279," ",""))+1)</f>
        <v/>
      </c>
      <c r="AA279" s="50">
        <f>IF(Z279&lt;1,"",IFERROR(VALUE(SUBSTITUTE(TRIM(MID(SUBSTITUTE(X279," ",REPT(" ",60)),1,60)),".",MID(1/2,2,1))),""))</f>
        <v/>
      </c>
      <c r="AB279" s="50">
        <f>IF(Z279&lt;2,"",IFERROR(VALUE(SUBSTITUTE(TRIM(MID(SUBSTITUTE(X279," ",REPT(" ",60)),61,60)),".",MID(1/2,2,1))),""))</f>
        <v/>
      </c>
      <c r="AC279" s="50">
        <f>IF(Z279&lt;3,"",IFERROR(VALUE(SUBSTITUTE(TRIM(MID(SUBSTITUTE(X279," ",REPT(" ",60)),121,60)),".",MID(1/2,2,1))),""))</f>
        <v/>
      </c>
      <c r="AD279" s="50">
        <f>IF(Z279&lt;4,"",IFERROR(VALUE(SUBSTITUTE(TRIM(MID(SUBSTITUTE(X279," ",REPT(" ",60)),181,60)),".",MID(1/2,2,1))),""))</f>
        <v/>
      </c>
      <c r="AE279" s="50">
        <f>IF(Z279&lt;5,"",IFERROR(VALUE(SUBSTITUTE(TRIM(MID(SUBSTITUTE(X279," ",REPT(" ",60)),241,60)),".",MID(1/2,2,1))),""))</f>
        <v/>
      </c>
      <c r="AF279" s="50">
        <f>IF(Z279&lt;6,"",IFERROR(VALUE(SUBSTITUTE(TRIM(MID(SUBSTITUTE(X279," ",REPT(" ",60)),301,60)),".",MID(1/2,2,1))),""))</f>
        <v/>
      </c>
      <c r="AG279" s="50">
        <f>IFERROR(IF(Z279=2,AA279,IF(Z279=4,IF(AA279&lt;0,-1,1)*(ABS(AA279)+AB279/60),IF(Z279=6,IF(AA279&lt;0,-1,1)*(ABS(AA279)+AB279/60+AC279/3600),""))),"")</f>
        <v/>
      </c>
      <c r="AH279" s="50">
        <f>IFERROR(IF(Z279=2,AB279,IF(Z279=4,IF(AC279&lt;0,-1,1)*(ABS(AC279)+AD279/60),IF(Z279=6,IF(AD279&lt;0,-1,1)*(ABS(AD279)+AE279/60+AF279/3600),""))),"")</f>
        <v/>
      </c>
      <c r="AI279" s="50">
        <f>IF(W279,AH279,AG279)</f>
        <v/>
      </c>
      <c r="AJ279" s="50">
        <f>IF(W279,AG279,AH279)</f>
        <v/>
      </c>
      <c r="AK279" s="50">
        <f>IFERROR(IF(U279=0,AI279,U279*ABS(AI279)),"")</f>
        <v/>
      </c>
      <c r="AL279" s="50">
        <f>IFERROR(IF(V279=0,AJ279,V279*ABS(AJ279)),"")</f>
        <v/>
      </c>
      <c r="AM279" s="50">
        <f>IFERROR(AND(U279=0,V279=0,ABS(AK279)&gt;90,ABS(AK279)&lt;=180,ABS(AL279)&lt;=90),FALSE)</f>
        <v/>
      </c>
      <c r="AN279" s="50">
        <f>IF(AM279,AL279,AK279)</f>
        <v/>
      </c>
      <c r="AO279" s="50">
        <f>IF(AM279,AK279,AL279)</f>
        <v/>
      </c>
      <c r="AP279" s="50">
        <f>IF(R279="","",IF(Y279&lt;&gt;"","Contains words or symbols that aren't part of a coordinate.",IF(NOT(OR(Z279=2,Z279=4,Z279=6)),"Couldn't find a latitude and a longitude ("&amp;Z279&amp;IF(Z279=1," number"," numbers")&amp;" found).",IF(COUNT(AA279:AF279)&lt;&gt;Z279,"Some of the numbers couldn't be read.",IF(OR(AND(Z279=4,OR(AB279&lt;0,AB279&gt;=60,AD279&lt;0,AD279&gt;=60)),AND(Z279=6,OR(AB279&lt;0,AB279&gt;=60,AC279&lt;0,AC279&gt;=60,AE279&lt;0,AE279&gt;=60,AF279&lt;0,AF279&gt;=60))),"Minutes and seconds must be between 0 and 60.",IF(OR(ABS(AN279)&gt;90,ABS(AO279)&gt;180),"Out of range: latitude must be between -90 and 90, and longitude between -180 and 180.",""))))))</f>
        <v/>
      </c>
    </row>
    <row r="280">
      <c r="B280" s="44" t="n"/>
      <c r="C280" s="44" t="n"/>
      <c r="D280" s="45">
        <f>IF(R280="","",IF(AP280&lt;&gt;"","NOT VALID GPS COORDINATES",IF(O280="NO CONNECTION","NO CONNECTION",IF(E280="","NOT FOUND",IF(OR(AM280,AND(AN280=0,AO280=0)),"CONVERTED – PLEASE CHECK","CONVERTED")))))</f>
        <v/>
      </c>
      <c r="E280" s="45">
        <f>IF(OR(O280="",O280="NO CONNECTION"),"",IFERROR(_xlfn.FILTERXML(O280,"//local/territory")&amp;" "&amp;_xlfn.FILTERXML(O280,"//local/mapcode"),IFERROR(_xlfn.FILTERXML(O280,"//international/mapcode"),"")))</f>
        <v/>
      </c>
      <c r="F280" s="46">
        <f>IF(E280="","",IFERROR(_xlfn.FILTERXML(O280,"//local/territory"),""))</f>
        <v/>
      </c>
      <c r="G280" s="46">
        <f>IF(E280="","",IFERROR(_xlfn.FILTERXML(O280,"//local/mapcode"),""))</f>
        <v/>
      </c>
      <c r="H280" s="46">
        <f>IF(E280="","",IFERROR(_xlfn.FILTERXML(O280,"//international/mapcode"),""))</f>
        <v/>
      </c>
      <c r="I280" s="46">
        <f>IF(E280="","",IFERROR(HYPERLINK("https://www.mymapcodes.com/go/?t="&amp;IF(G280&lt;&gt;"",F280,"AAA")&amp;"&amp;ma="&amp;LEFT(IF(G280&lt;&gt;"",G280,H280),FIND(".",IF(G280&lt;&gt;"",G280,H280))-1)&amp;"&amp;mb="&amp;MID(IF(G280&lt;&gt;"",G280,H280),FIND(".",IF(G280&lt;&gt;"",G280,H280))+1,99),"Open on MyMapcodes →"),""))</f>
        <v/>
      </c>
      <c r="J280" s="47">
        <f>IF(OR(R280="",AP280&lt;&gt;""),"",ROUND(AN280,6))</f>
        <v/>
      </c>
      <c r="K280" s="47">
        <f>IF(OR(R280="",AP280&lt;&gt;""),"",ROUND(AO280,6))</f>
        <v/>
      </c>
      <c r="L280" s="48">
        <f>IF(R280="","",IF(AP280&lt;&gt;"",AP280,IF(O280="NO CONNECTION","Excel couldn't reach the mapcode service. Click the REFRESH RESULTS box just above the table.",IF(E280="","The mapcode service didn't return a mapcode for this point.",IF(AM280,"Latitude and longitude seemed to be the wrong way round, so they've been swapped. Please check.",IF(AND(AN280=0,AO280=0),"0, 0 is in the sea off West Africa. Please check this is the location you meant.",IF(W280,"Longitude came first, so the order has been switched.",IF(Z280=6,"Converted from degrees, minutes and seconds.",IF(Z280=4,"Converted from degrees and decimal minutes.","")))))))))</f>
        <v/>
      </c>
      <c r="N280" s="49">
        <f>IF(J280="","",MapcodeAPI&amp;"codes/"&amp;SUBSTITUTE(J280&amp;"",MID(1/2,2,1),".")&amp;","&amp;SUBSTITUTE(K280&amp;"",MID(1/2,2,1),"."))&amp;LEFT($B$13,0)</f>
        <v/>
      </c>
      <c r="O280" s="49">
        <f>IF(N280="","",IFERROR(_xlfn.WEBSERVICE(N280),IF(MapcodeAPIBackup="","NO CONNECTION",IFERROR(_xlfn.WEBSERVICE(MapcodeAPIBackup&amp;MID(N280,LEN(MapcodeAPI)+1,999)),"NO CONNECTION"))))</f>
        <v/>
      </c>
      <c r="P280" t="inlineStr">
        <is>
          <t xml:space="preserve"> </t>
        </is>
      </c>
      <c r="R280" s="50">
        <f>IFERROR(IF(AND(TRIM(B280&amp;"")="",TRIM(C280&amp;"")=""),"",TRIM(IF(ISNUMBER(B280),SUBSTITUTE(B280&amp;"",MID(1/2,2,1),"."),B280&amp;"")&amp;IF(TRIM(C280&amp;"")="",""," | "&amp;IF(ISNUMBER(C280),SUBSTITUTE(C280&amp;"",MID(1/2,2,1),"."),C280&amp;"")))),"(error value)")</f>
        <v/>
      </c>
      <c r="S280" s="50">
        <f>IF(R280="","","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"&amp;IFERROR(IF(AND(LEN(R280)-LEN(SUBSTITUTE(R280,"/",""))=1,ISNUMBER(FIND(" ",TRIM(LEFT(R280,FIND("/",R280)-1))))),LEFT(R280,FIND("/",R280)-1),R280),R280)&amp;" ")," "," "),"﻿"," "),"​"," "),"⁠"," ")," "," ")," "," "),CHAR(9)," "),CHAR(10)," "),CHAR(13)," "),"−","-"),"–","-"),"—","-"),"LATITUDE"," "),"LONGITUDE"," "),"COORDINATES"," "),"COORDS"," "),"NORTH"," N "),"SOUTH"," S "),"EAST"," E "),"WEST"," W "),"DEGREES"," "),"DEG"," "),"GPS"," "),"LONG"," "),"LNG"," "),"LON"," "),"LAT"," ")," AND "," "),"&amp;"," ")&amp;" ")</f>
        <v/>
      </c>
      <c r="T280" s="50">
        <f>IF(S280="","",IF(LEN(S280)-LEN(SUBSTITUTE(S280,".",""))&gt;0,SUBSTITUTE(S280,","," "),IF(LEN(S280)-LEN(SUBSTITUTE(S280,",",""))=3,SUBSTITUTE(SUBSTITUTE(S280,",",";",2),",","."),IF(LEN(S280)-LEN(SUBSTITUTE(S280,",",""))=2,SUBSTITUTE(S280,",","."),SUBSTITUTE(S280,","," ")))))</f>
        <v/>
      </c>
      <c r="U280" s="50">
        <f>IF(ISNUMBER(FIND("S",T280)),-1,IF(ISNUMBER(FIND("N",T280)),1,0))</f>
        <v/>
      </c>
      <c r="V280" s="50">
        <f>IF(ISNUMBER(FIND("W",T280)),-1,IF(ISNUMBER(FIND("E",T280)),1,0))</f>
        <v/>
      </c>
      <c r="W280" s="50">
        <f>AND(MIN(IFERROR(FIND("N",T280),999),IFERROR(FIND("S",T280),999))&lt;999,MIN(IFERROR(FIND("E",T280),999),IFERROR(FIND("W",T280),999))&lt;999,MIN(IFERROR(FIND("E",T280),999),IFERROR(FIND("W",T280),999))&lt;MIN(IFERROR(FIND("N",T280),999),IFERROR(FIND("S",T280),999)))</f>
        <v/>
      </c>
      <c r="X280" s="50">
        <f>IF(T280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280,"°"," "),"º"," "),"˚"," "),"'"," "),CHAR(34)," "),"′"," "),"’"," "),"‘"," "),"″"," "),"”"," "),"“"," "),"("," "),")"," "),"["," "),"]"," "),"{"," "),"}"," "),";"," "),"|"," "),"/"," "),"\"," "),":"," "),"="," "),"*"," "),","," "),"N"," "),"S"," "),"E"," "),"W"," "),"_"," ")))</f>
        <v/>
      </c>
      <c r="Y280" s="50">
        <f>IF(X280="","",SUBSTITUTE(SUBSTITUTE(SUBSTITUTE(SUBSTITUTE(SUBSTITUTE(SUBSTITUTE(SUBSTITUTE(SUBSTITUTE(SUBSTITUTE(SUBSTITUTE(SUBSTITUTE(SUBSTITUTE(SUBSTITUTE(X280,"0",""),"1",""),"2",""),"3",""),"4",""),"5",""),"6",""),"7",""),"8",""),"9",""),".",""),"-","")," ",""))</f>
        <v/>
      </c>
      <c r="Z280" s="50">
        <f>IF(X280="",0,LEN(X280)-LEN(SUBSTITUTE(X280," ",""))+1)</f>
        <v/>
      </c>
      <c r="AA280" s="50">
        <f>IF(Z280&lt;1,"",IFERROR(VALUE(SUBSTITUTE(TRIM(MID(SUBSTITUTE(X280," ",REPT(" ",60)),1,60)),".",MID(1/2,2,1))),""))</f>
        <v/>
      </c>
      <c r="AB280" s="50">
        <f>IF(Z280&lt;2,"",IFERROR(VALUE(SUBSTITUTE(TRIM(MID(SUBSTITUTE(X280," ",REPT(" ",60)),61,60)),".",MID(1/2,2,1))),""))</f>
        <v/>
      </c>
      <c r="AC280" s="50">
        <f>IF(Z280&lt;3,"",IFERROR(VALUE(SUBSTITUTE(TRIM(MID(SUBSTITUTE(X280," ",REPT(" ",60)),121,60)),".",MID(1/2,2,1))),""))</f>
        <v/>
      </c>
      <c r="AD280" s="50">
        <f>IF(Z280&lt;4,"",IFERROR(VALUE(SUBSTITUTE(TRIM(MID(SUBSTITUTE(X280," ",REPT(" ",60)),181,60)),".",MID(1/2,2,1))),""))</f>
        <v/>
      </c>
      <c r="AE280" s="50">
        <f>IF(Z280&lt;5,"",IFERROR(VALUE(SUBSTITUTE(TRIM(MID(SUBSTITUTE(X280," ",REPT(" ",60)),241,60)),".",MID(1/2,2,1))),""))</f>
        <v/>
      </c>
      <c r="AF280" s="50">
        <f>IF(Z280&lt;6,"",IFERROR(VALUE(SUBSTITUTE(TRIM(MID(SUBSTITUTE(X280," ",REPT(" ",60)),301,60)),".",MID(1/2,2,1))),""))</f>
        <v/>
      </c>
      <c r="AG280" s="50">
        <f>IFERROR(IF(Z280=2,AA280,IF(Z280=4,IF(AA280&lt;0,-1,1)*(ABS(AA280)+AB280/60),IF(Z280=6,IF(AA280&lt;0,-1,1)*(ABS(AA280)+AB280/60+AC280/3600),""))),"")</f>
        <v/>
      </c>
      <c r="AH280" s="50">
        <f>IFERROR(IF(Z280=2,AB280,IF(Z280=4,IF(AC280&lt;0,-1,1)*(ABS(AC280)+AD280/60),IF(Z280=6,IF(AD280&lt;0,-1,1)*(ABS(AD280)+AE280/60+AF280/3600),""))),"")</f>
        <v/>
      </c>
      <c r="AI280" s="50">
        <f>IF(W280,AH280,AG280)</f>
        <v/>
      </c>
      <c r="AJ280" s="50">
        <f>IF(W280,AG280,AH280)</f>
        <v/>
      </c>
      <c r="AK280" s="50">
        <f>IFERROR(IF(U280=0,AI280,U280*ABS(AI280)),"")</f>
        <v/>
      </c>
      <c r="AL280" s="50">
        <f>IFERROR(IF(V280=0,AJ280,V280*ABS(AJ280)),"")</f>
        <v/>
      </c>
      <c r="AM280" s="50">
        <f>IFERROR(AND(U280=0,V280=0,ABS(AK280)&gt;90,ABS(AK280)&lt;=180,ABS(AL280)&lt;=90),FALSE)</f>
        <v/>
      </c>
      <c r="AN280" s="50">
        <f>IF(AM280,AL280,AK280)</f>
        <v/>
      </c>
      <c r="AO280" s="50">
        <f>IF(AM280,AK280,AL280)</f>
        <v/>
      </c>
      <c r="AP280" s="50">
        <f>IF(R280="","",IF(Y280&lt;&gt;"","Contains words or symbols that aren't part of a coordinate.",IF(NOT(OR(Z280=2,Z280=4,Z280=6)),"Couldn't find a latitude and a longitude ("&amp;Z280&amp;IF(Z280=1," number"," numbers")&amp;" found).",IF(COUNT(AA280:AF280)&lt;&gt;Z280,"Some of the numbers couldn't be read.",IF(OR(AND(Z280=4,OR(AB280&lt;0,AB280&gt;=60,AD280&lt;0,AD280&gt;=60)),AND(Z280=6,OR(AB280&lt;0,AB280&gt;=60,AC280&lt;0,AC280&gt;=60,AE280&lt;0,AE280&gt;=60,AF280&lt;0,AF280&gt;=60))),"Minutes and seconds must be between 0 and 60.",IF(OR(ABS(AN280)&gt;90,ABS(AO280)&gt;180),"Out of range: latitude must be between -90 and 90, and longitude between -180 and 180.",""))))))</f>
        <v/>
      </c>
    </row>
    <row r="281">
      <c r="B281" s="44" t="n"/>
      <c r="C281" s="44" t="n"/>
      <c r="D281" s="45">
        <f>IF(R281="","",IF(AP281&lt;&gt;"","NOT VALID GPS COORDINATES",IF(O281="NO CONNECTION","NO CONNECTION",IF(E281="","NOT FOUND",IF(OR(AM281,AND(AN281=0,AO281=0)),"CONVERTED – PLEASE CHECK","CONVERTED")))))</f>
        <v/>
      </c>
      <c r="E281" s="45">
        <f>IF(OR(O281="",O281="NO CONNECTION"),"",IFERROR(_xlfn.FILTERXML(O281,"//local/territory")&amp;" "&amp;_xlfn.FILTERXML(O281,"//local/mapcode"),IFERROR(_xlfn.FILTERXML(O281,"//international/mapcode"),"")))</f>
        <v/>
      </c>
      <c r="F281" s="46">
        <f>IF(E281="","",IFERROR(_xlfn.FILTERXML(O281,"//local/territory"),""))</f>
        <v/>
      </c>
      <c r="G281" s="46">
        <f>IF(E281="","",IFERROR(_xlfn.FILTERXML(O281,"//local/mapcode"),""))</f>
        <v/>
      </c>
      <c r="H281" s="46">
        <f>IF(E281="","",IFERROR(_xlfn.FILTERXML(O281,"//international/mapcode"),""))</f>
        <v/>
      </c>
      <c r="I281" s="46">
        <f>IF(E281="","",IFERROR(HYPERLINK("https://www.mymapcodes.com/go/?t="&amp;IF(G281&lt;&gt;"",F281,"AAA")&amp;"&amp;ma="&amp;LEFT(IF(G281&lt;&gt;"",G281,H281),FIND(".",IF(G281&lt;&gt;"",G281,H281))-1)&amp;"&amp;mb="&amp;MID(IF(G281&lt;&gt;"",G281,H281),FIND(".",IF(G281&lt;&gt;"",G281,H281))+1,99),"Open on MyMapcodes →"),""))</f>
        <v/>
      </c>
      <c r="J281" s="47">
        <f>IF(OR(R281="",AP281&lt;&gt;""),"",ROUND(AN281,6))</f>
        <v/>
      </c>
      <c r="K281" s="47">
        <f>IF(OR(R281="",AP281&lt;&gt;""),"",ROUND(AO281,6))</f>
        <v/>
      </c>
      <c r="L281" s="48">
        <f>IF(R281="","",IF(AP281&lt;&gt;"",AP281,IF(O281="NO CONNECTION","Excel couldn't reach the mapcode service. Click the REFRESH RESULTS box just above the table.",IF(E281="","The mapcode service didn't return a mapcode for this point.",IF(AM281,"Latitude and longitude seemed to be the wrong way round, so they've been swapped. Please check.",IF(AND(AN281=0,AO281=0),"0, 0 is in the sea off West Africa. Please check this is the location you meant.",IF(W281,"Longitude came first, so the order has been switched.",IF(Z281=6,"Converted from degrees, minutes and seconds.",IF(Z281=4,"Converted from degrees and decimal minutes.","")))))))))</f>
        <v/>
      </c>
      <c r="N281" s="49">
        <f>IF(J281="","",MapcodeAPI&amp;"codes/"&amp;SUBSTITUTE(J281&amp;"",MID(1/2,2,1),".")&amp;","&amp;SUBSTITUTE(K281&amp;"",MID(1/2,2,1),"."))&amp;LEFT($B$13,0)</f>
        <v/>
      </c>
      <c r="O281" s="49">
        <f>IF(N281="","",IFERROR(_xlfn.WEBSERVICE(N281),IF(MapcodeAPIBackup="","NO CONNECTION",IFERROR(_xlfn.WEBSERVICE(MapcodeAPIBackup&amp;MID(N281,LEN(MapcodeAPI)+1,999)),"NO CONNECTION"))))</f>
        <v/>
      </c>
      <c r="P281" t="inlineStr">
        <is>
          <t xml:space="preserve"> </t>
        </is>
      </c>
      <c r="R281" s="50">
        <f>IFERROR(IF(AND(TRIM(B281&amp;"")="",TRIM(C281&amp;"")=""),"",TRIM(IF(ISNUMBER(B281),SUBSTITUTE(B281&amp;"",MID(1/2,2,1),"."),B281&amp;"")&amp;IF(TRIM(C281&amp;"")="",""," | "&amp;IF(ISNUMBER(C281),SUBSTITUTE(C281&amp;"",MID(1/2,2,1),"."),C281&amp;"")))),"(error value)")</f>
        <v/>
      </c>
      <c r="S281" s="50">
        <f>IF(R281="","","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"&amp;IFERROR(IF(AND(LEN(R281)-LEN(SUBSTITUTE(R281,"/",""))=1,ISNUMBER(FIND(" ",TRIM(LEFT(R281,FIND("/",R281)-1))))),LEFT(R281,FIND("/",R281)-1),R281),R281)&amp;" ")," "," "),"﻿"," "),"​"," "),"⁠"," ")," "," ")," "," "),CHAR(9)," "),CHAR(10)," "),CHAR(13)," "),"−","-"),"–","-"),"—","-"),"LATITUDE"," "),"LONGITUDE"," "),"COORDINATES"," "),"COORDS"," "),"NORTH"," N "),"SOUTH"," S "),"EAST"," E "),"WEST"," W "),"DEGREES"," "),"DEG"," "),"GPS"," "),"LONG"," "),"LNG"," "),"LON"," "),"LAT"," ")," AND "," "),"&amp;"," ")&amp;" ")</f>
        <v/>
      </c>
      <c r="T281" s="50">
        <f>IF(S281="","",IF(LEN(S281)-LEN(SUBSTITUTE(S281,".",""))&gt;0,SUBSTITUTE(S281,","," "),IF(LEN(S281)-LEN(SUBSTITUTE(S281,",",""))=3,SUBSTITUTE(SUBSTITUTE(S281,",",";",2),",","."),IF(LEN(S281)-LEN(SUBSTITUTE(S281,",",""))=2,SUBSTITUTE(S281,",","."),SUBSTITUTE(S281,","," ")))))</f>
        <v/>
      </c>
      <c r="U281" s="50">
        <f>IF(ISNUMBER(FIND("S",T281)),-1,IF(ISNUMBER(FIND("N",T281)),1,0))</f>
        <v/>
      </c>
      <c r="V281" s="50">
        <f>IF(ISNUMBER(FIND("W",T281)),-1,IF(ISNUMBER(FIND("E",T281)),1,0))</f>
        <v/>
      </c>
      <c r="W281" s="50">
        <f>AND(MIN(IFERROR(FIND("N",T281),999),IFERROR(FIND("S",T281),999))&lt;999,MIN(IFERROR(FIND("E",T281),999),IFERROR(FIND("W",T281),999))&lt;999,MIN(IFERROR(FIND("E",T281),999),IFERROR(FIND("W",T281),999))&lt;MIN(IFERROR(FIND("N",T281),999),IFERROR(FIND("S",T281),999)))</f>
        <v/>
      </c>
      <c r="X281" s="50">
        <f>IF(T281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281,"°"," "),"º"," "),"˚"," "),"'"," "),CHAR(34)," "),"′"," "),"’"," "),"‘"," "),"″"," "),"”"," "),"“"," "),"("," "),")"," "),"["," "),"]"," "),"{"," "),"}"," "),";"," "),"|"," "),"/"," "),"\"," "),":"," "),"="," "),"*"," "),","," "),"N"," "),"S"," "),"E"," "),"W"," "),"_"," ")))</f>
        <v/>
      </c>
      <c r="Y281" s="50">
        <f>IF(X281="","",SUBSTITUTE(SUBSTITUTE(SUBSTITUTE(SUBSTITUTE(SUBSTITUTE(SUBSTITUTE(SUBSTITUTE(SUBSTITUTE(SUBSTITUTE(SUBSTITUTE(SUBSTITUTE(SUBSTITUTE(SUBSTITUTE(X281,"0",""),"1",""),"2",""),"3",""),"4",""),"5",""),"6",""),"7",""),"8",""),"9",""),".",""),"-","")," ",""))</f>
        <v/>
      </c>
      <c r="Z281" s="50">
        <f>IF(X281="",0,LEN(X281)-LEN(SUBSTITUTE(X281," ",""))+1)</f>
        <v/>
      </c>
      <c r="AA281" s="50">
        <f>IF(Z281&lt;1,"",IFERROR(VALUE(SUBSTITUTE(TRIM(MID(SUBSTITUTE(X281," ",REPT(" ",60)),1,60)),".",MID(1/2,2,1))),""))</f>
        <v/>
      </c>
      <c r="AB281" s="50">
        <f>IF(Z281&lt;2,"",IFERROR(VALUE(SUBSTITUTE(TRIM(MID(SUBSTITUTE(X281," ",REPT(" ",60)),61,60)),".",MID(1/2,2,1))),""))</f>
        <v/>
      </c>
      <c r="AC281" s="50">
        <f>IF(Z281&lt;3,"",IFERROR(VALUE(SUBSTITUTE(TRIM(MID(SUBSTITUTE(X281," ",REPT(" ",60)),121,60)),".",MID(1/2,2,1))),""))</f>
        <v/>
      </c>
      <c r="AD281" s="50">
        <f>IF(Z281&lt;4,"",IFERROR(VALUE(SUBSTITUTE(TRIM(MID(SUBSTITUTE(X281," ",REPT(" ",60)),181,60)),".",MID(1/2,2,1))),""))</f>
        <v/>
      </c>
      <c r="AE281" s="50">
        <f>IF(Z281&lt;5,"",IFERROR(VALUE(SUBSTITUTE(TRIM(MID(SUBSTITUTE(X281," ",REPT(" ",60)),241,60)),".",MID(1/2,2,1))),""))</f>
        <v/>
      </c>
      <c r="AF281" s="50">
        <f>IF(Z281&lt;6,"",IFERROR(VALUE(SUBSTITUTE(TRIM(MID(SUBSTITUTE(X281," ",REPT(" ",60)),301,60)),".",MID(1/2,2,1))),""))</f>
        <v/>
      </c>
      <c r="AG281" s="50">
        <f>IFERROR(IF(Z281=2,AA281,IF(Z281=4,IF(AA281&lt;0,-1,1)*(ABS(AA281)+AB281/60),IF(Z281=6,IF(AA281&lt;0,-1,1)*(ABS(AA281)+AB281/60+AC281/3600),""))),"")</f>
        <v/>
      </c>
      <c r="AH281" s="50">
        <f>IFERROR(IF(Z281=2,AB281,IF(Z281=4,IF(AC281&lt;0,-1,1)*(ABS(AC281)+AD281/60),IF(Z281=6,IF(AD281&lt;0,-1,1)*(ABS(AD281)+AE281/60+AF281/3600),""))),"")</f>
        <v/>
      </c>
      <c r="AI281" s="50">
        <f>IF(W281,AH281,AG281)</f>
        <v/>
      </c>
      <c r="AJ281" s="50">
        <f>IF(W281,AG281,AH281)</f>
        <v/>
      </c>
      <c r="AK281" s="50">
        <f>IFERROR(IF(U281=0,AI281,U281*ABS(AI281)),"")</f>
        <v/>
      </c>
      <c r="AL281" s="50">
        <f>IFERROR(IF(V281=0,AJ281,V281*ABS(AJ281)),"")</f>
        <v/>
      </c>
      <c r="AM281" s="50">
        <f>IFERROR(AND(U281=0,V281=0,ABS(AK281)&gt;90,ABS(AK281)&lt;=180,ABS(AL281)&lt;=90),FALSE)</f>
        <v/>
      </c>
      <c r="AN281" s="50">
        <f>IF(AM281,AL281,AK281)</f>
        <v/>
      </c>
      <c r="AO281" s="50">
        <f>IF(AM281,AK281,AL281)</f>
        <v/>
      </c>
      <c r="AP281" s="50">
        <f>IF(R281="","",IF(Y281&lt;&gt;"","Contains words or symbols that aren't part of a coordinate.",IF(NOT(OR(Z281=2,Z281=4,Z281=6)),"Couldn't find a latitude and a longitude ("&amp;Z281&amp;IF(Z281=1," number"," numbers")&amp;" found).",IF(COUNT(AA281:AF281)&lt;&gt;Z281,"Some of the numbers couldn't be read.",IF(OR(AND(Z281=4,OR(AB281&lt;0,AB281&gt;=60,AD281&lt;0,AD281&gt;=60)),AND(Z281=6,OR(AB281&lt;0,AB281&gt;=60,AC281&lt;0,AC281&gt;=60,AE281&lt;0,AE281&gt;=60,AF281&lt;0,AF281&gt;=60))),"Minutes and seconds must be between 0 and 60.",IF(OR(ABS(AN281)&gt;90,ABS(AO281)&gt;180),"Out of range: latitude must be between -90 and 90, and longitude between -180 and 180.",""))))))</f>
        <v/>
      </c>
    </row>
    <row r="282">
      <c r="B282" s="44" t="n"/>
      <c r="C282" s="44" t="n"/>
      <c r="D282" s="45">
        <f>IF(R282="","",IF(AP282&lt;&gt;"","NOT VALID GPS COORDINATES",IF(O282="NO CONNECTION","NO CONNECTION",IF(E282="","NOT FOUND",IF(OR(AM282,AND(AN282=0,AO282=0)),"CONVERTED – PLEASE CHECK","CONVERTED")))))</f>
        <v/>
      </c>
      <c r="E282" s="45">
        <f>IF(OR(O282="",O282="NO CONNECTION"),"",IFERROR(_xlfn.FILTERXML(O282,"//local/territory")&amp;" "&amp;_xlfn.FILTERXML(O282,"//local/mapcode"),IFERROR(_xlfn.FILTERXML(O282,"//international/mapcode"),"")))</f>
        <v/>
      </c>
      <c r="F282" s="46">
        <f>IF(E282="","",IFERROR(_xlfn.FILTERXML(O282,"//local/territory"),""))</f>
        <v/>
      </c>
      <c r="G282" s="46">
        <f>IF(E282="","",IFERROR(_xlfn.FILTERXML(O282,"//local/mapcode"),""))</f>
        <v/>
      </c>
      <c r="H282" s="46">
        <f>IF(E282="","",IFERROR(_xlfn.FILTERXML(O282,"//international/mapcode"),""))</f>
        <v/>
      </c>
      <c r="I282" s="46">
        <f>IF(E282="","",IFERROR(HYPERLINK("https://www.mymapcodes.com/go/?t="&amp;IF(G282&lt;&gt;"",F282,"AAA")&amp;"&amp;ma="&amp;LEFT(IF(G282&lt;&gt;"",G282,H282),FIND(".",IF(G282&lt;&gt;"",G282,H282))-1)&amp;"&amp;mb="&amp;MID(IF(G282&lt;&gt;"",G282,H282),FIND(".",IF(G282&lt;&gt;"",G282,H282))+1,99),"Open on MyMapcodes →"),""))</f>
        <v/>
      </c>
      <c r="J282" s="47">
        <f>IF(OR(R282="",AP282&lt;&gt;""),"",ROUND(AN282,6))</f>
        <v/>
      </c>
      <c r="K282" s="47">
        <f>IF(OR(R282="",AP282&lt;&gt;""),"",ROUND(AO282,6))</f>
        <v/>
      </c>
      <c r="L282" s="48">
        <f>IF(R282="","",IF(AP282&lt;&gt;"",AP282,IF(O282="NO CONNECTION","Excel couldn't reach the mapcode service. Click the REFRESH RESULTS box just above the table.",IF(E282="","The mapcode service didn't return a mapcode for this point.",IF(AM282,"Latitude and longitude seemed to be the wrong way round, so they've been swapped. Please check.",IF(AND(AN282=0,AO282=0),"0, 0 is in the sea off West Africa. Please check this is the location you meant.",IF(W282,"Longitude came first, so the order has been switched.",IF(Z282=6,"Converted from degrees, minutes and seconds.",IF(Z282=4,"Converted from degrees and decimal minutes.","")))))))))</f>
        <v/>
      </c>
      <c r="N282" s="49">
        <f>IF(J282="","",MapcodeAPI&amp;"codes/"&amp;SUBSTITUTE(J282&amp;"",MID(1/2,2,1),".")&amp;","&amp;SUBSTITUTE(K282&amp;"",MID(1/2,2,1),"."))&amp;LEFT($B$13,0)</f>
        <v/>
      </c>
      <c r="O282" s="49">
        <f>IF(N282="","",IFERROR(_xlfn.WEBSERVICE(N282),IF(MapcodeAPIBackup="","NO CONNECTION",IFERROR(_xlfn.WEBSERVICE(MapcodeAPIBackup&amp;MID(N282,LEN(MapcodeAPI)+1,999)),"NO CONNECTION"))))</f>
        <v/>
      </c>
      <c r="P282" t="inlineStr">
        <is>
          <t xml:space="preserve"> </t>
        </is>
      </c>
      <c r="R282" s="50">
        <f>IFERROR(IF(AND(TRIM(B282&amp;"")="",TRIM(C282&amp;"")=""),"",TRIM(IF(ISNUMBER(B282),SUBSTITUTE(B282&amp;"",MID(1/2,2,1),"."),B282&amp;"")&amp;IF(TRIM(C282&amp;"")="",""," | "&amp;IF(ISNUMBER(C282),SUBSTITUTE(C282&amp;"",MID(1/2,2,1),"."),C282&amp;"")))),"(error value)")</f>
        <v/>
      </c>
      <c r="S282" s="50">
        <f>IF(R282="","","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"&amp;IFERROR(IF(AND(LEN(R282)-LEN(SUBSTITUTE(R282,"/",""))=1,ISNUMBER(FIND(" ",TRIM(LEFT(R282,FIND("/",R282)-1))))),LEFT(R282,FIND("/",R282)-1),R282),R282)&amp;" ")," "," "),"﻿"," "),"​"," "),"⁠"," ")," "," ")," "," "),CHAR(9)," "),CHAR(10)," "),CHAR(13)," "),"−","-"),"–","-"),"—","-"),"LATITUDE"," "),"LONGITUDE"," "),"COORDINATES"," "),"COORDS"," "),"NORTH"," N "),"SOUTH"," S "),"EAST"," E "),"WEST"," W "),"DEGREES"," "),"DEG"," "),"GPS"," "),"LONG"," "),"LNG"," "),"LON"," "),"LAT"," ")," AND "," "),"&amp;"," ")&amp;" ")</f>
        <v/>
      </c>
      <c r="T282" s="50">
        <f>IF(S282="","",IF(LEN(S282)-LEN(SUBSTITUTE(S282,".",""))&gt;0,SUBSTITUTE(S282,","," "),IF(LEN(S282)-LEN(SUBSTITUTE(S282,",",""))=3,SUBSTITUTE(SUBSTITUTE(S282,",",";",2),",","."),IF(LEN(S282)-LEN(SUBSTITUTE(S282,",",""))=2,SUBSTITUTE(S282,",","."),SUBSTITUTE(S282,","," ")))))</f>
        <v/>
      </c>
      <c r="U282" s="50">
        <f>IF(ISNUMBER(FIND("S",T282)),-1,IF(ISNUMBER(FIND("N",T282)),1,0))</f>
        <v/>
      </c>
      <c r="V282" s="50">
        <f>IF(ISNUMBER(FIND("W",T282)),-1,IF(ISNUMBER(FIND("E",T282)),1,0))</f>
        <v/>
      </c>
      <c r="W282" s="50">
        <f>AND(MIN(IFERROR(FIND("N",T282),999),IFERROR(FIND("S",T282),999))&lt;999,MIN(IFERROR(FIND("E",T282),999),IFERROR(FIND("W",T282),999))&lt;999,MIN(IFERROR(FIND("E",T282),999),IFERROR(FIND("W",T282),999))&lt;MIN(IFERROR(FIND("N",T282),999),IFERROR(FIND("S",T282),999)))</f>
        <v/>
      </c>
      <c r="X282" s="50">
        <f>IF(T282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282,"°"," "),"º"," "),"˚"," "),"'"," "),CHAR(34)," "),"′"," "),"’"," "),"‘"," "),"″"," "),"”"," "),"“"," "),"("," "),")"," "),"["," "),"]"," "),"{"," "),"}"," "),";"," "),"|"," "),"/"," "),"\"," "),":"," "),"="," "),"*"," "),","," "),"N"," "),"S"," "),"E"," "),"W"," "),"_"," ")))</f>
        <v/>
      </c>
      <c r="Y282" s="50">
        <f>IF(X282="","",SUBSTITUTE(SUBSTITUTE(SUBSTITUTE(SUBSTITUTE(SUBSTITUTE(SUBSTITUTE(SUBSTITUTE(SUBSTITUTE(SUBSTITUTE(SUBSTITUTE(SUBSTITUTE(SUBSTITUTE(SUBSTITUTE(X282,"0",""),"1",""),"2",""),"3",""),"4",""),"5",""),"6",""),"7",""),"8",""),"9",""),".",""),"-","")," ",""))</f>
        <v/>
      </c>
      <c r="Z282" s="50">
        <f>IF(X282="",0,LEN(X282)-LEN(SUBSTITUTE(X282," ",""))+1)</f>
        <v/>
      </c>
      <c r="AA282" s="50">
        <f>IF(Z282&lt;1,"",IFERROR(VALUE(SUBSTITUTE(TRIM(MID(SUBSTITUTE(X282," ",REPT(" ",60)),1,60)),".",MID(1/2,2,1))),""))</f>
        <v/>
      </c>
      <c r="AB282" s="50">
        <f>IF(Z282&lt;2,"",IFERROR(VALUE(SUBSTITUTE(TRIM(MID(SUBSTITUTE(X282," ",REPT(" ",60)),61,60)),".",MID(1/2,2,1))),""))</f>
        <v/>
      </c>
      <c r="AC282" s="50">
        <f>IF(Z282&lt;3,"",IFERROR(VALUE(SUBSTITUTE(TRIM(MID(SUBSTITUTE(X282," ",REPT(" ",60)),121,60)),".",MID(1/2,2,1))),""))</f>
        <v/>
      </c>
      <c r="AD282" s="50">
        <f>IF(Z282&lt;4,"",IFERROR(VALUE(SUBSTITUTE(TRIM(MID(SUBSTITUTE(X282," ",REPT(" ",60)),181,60)),".",MID(1/2,2,1))),""))</f>
        <v/>
      </c>
      <c r="AE282" s="50">
        <f>IF(Z282&lt;5,"",IFERROR(VALUE(SUBSTITUTE(TRIM(MID(SUBSTITUTE(X282," ",REPT(" ",60)),241,60)),".",MID(1/2,2,1))),""))</f>
        <v/>
      </c>
      <c r="AF282" s="50">
        <f>IF(Z282&lt;6,"",IFERROR(VALUE(SUBSTITUTE(TRIM(MID(SUBSTITUTE(X282," ",REPT(" ",60)),301,60)),".",MID(1/2,2,1))),""))</f>
        <v/>
      </c>
      <c r="AG282" s="50">
        <f>IFERROR(IF(Z282=2,AA282,IF(Z282=4,IF(AA282&lt;0,-1,1)*(ABS(AA282)+AB282/60),IF(Z282=6,IF(AA282&lt;0,-1,1)*(ABS(AA282)+AB282/60+AC282/3600),""))),"")</f>
        <v/>
      </c>
      <c r="AH282" s="50">
        <f>IFERROR(IF(Z282=2,AB282,IF(Z282=4,IF(AC282&lt;0,-1,1)*(ABS(AC282)+AD282/60),IF(Z282=6,IF(AD282&lt;0,-1,1)*(ABS(AD282)+AE282/60+AF282/3600),""))),"")</f>
        <v/>
      </c>
      <c r="AI282" s="50">
        <f>IF(W282,AH282,AG282)</f>
        <v/>
      </c>
      <c r="AJ282" s="50">
        <f>IF(W282,AG282,AH282)</f>
        <v/>
      </c>
      <c r="AK282" s="50">
        <f>IFERROR(IF(U282=0,AI282,U282*ABS(AI282)),"")</f>
        <v/>
      </c>
      <c r="AL282" s="50">
        <f>IFERROR(IF(V282=0,AJ282,V282*ABS(AJ282)),"")</f>
        <v/>
      </c>
      <c r="AM282" s="50">
        <f>IFERROR(AND(U282=0,V282=0,ABS(AK282)&gt;90,ABS(AK282)&lt;=180,ABS(AL282)&lt;=90),FALSE)</f>
        <v/>
      </c>
      <c r="AN282" s="50">
        <f>IF(AM282,AL282,AK282)</f>
        <v/>
      </c>
      <c r="AO282" s="50">
        <f>IF(AM282,AK282,AL282)</f>
        <v/>
      </c>
      <c r="AP282" s="50">
        <f>IF(R282="","",IF(Y282&lt;&gt;"","Contains words or symbols that aren't part of a coordinate.",IF(NOT(OR(Z282=2,Z282=4,Z282=6)),"Couldn't find a latitude and a longitude ("&amp;Z282&amp;IF(Z282=1," number"," numbers")&amp;" found).",IF(COUNT(AA282:AF282)&lt;&gt;Z282,"Some of the numbers couldn't be read.",IF(OR(AND(Z282=4,OR(AB282&lt;0,AB282&gt;=60,AD282&lt;0,AD282&gt;=60)),AND(Z282=6,OR(AB282&lt;0,AB282&gt;=60,AC282&lt;0,AC282&gt;=60,AE282&lt;0,AE282&gt;=60,AF282&lt;0,AF282&gt;=60))),"Minutes and seconds must be between 0 and 60.",IF(OR(ABS(AN282)&gt;90,ABS(AO282)&gt;180),"Out of range: latitude must be between -90 and 90, and longitude between -180 and 180.",""))))))</f>
        <v/>
      </c>
    </row>
    <row r="283">
      <c r="B283" s="44" t="n"/>
      <c r="C283" s="44" t="n"/>
      <c r="D283" s="45">
        <f>IF(R283="","",IF(AP283&lt;&gt;"","NOT VALID GPS COORDINATES",IF(O283="NO CONNECTION","NO CONNECTION",IF(E283="","NOT FOUND",IF(OR(AM283,AND(AN283=0,AO283=0)),"CONVERTED – PLEASE CHECK","CONVERTED")))))</f>
        <v/>
      </c>
      <c r="E283" s="45">
        <f>IF(OR(O283="",O283="NO CONNECTION"),"",IFERROR(_xlfn.FILTERXML(O283,"//local/territory")&amp;" "&amp;_xlfn.FILTERXML(O283,"//local/mapcode"),IFERROR(_xlfn.FILTERXML(O283,"//international/mapcode"),"")))</f>
        <v/>
      </c>
      <c r="F283" s="46">
        <f>IF(E283="","",IFERROR(_xlfn.FILTERXML(O283,"//local/territory"),""))</f>
        <v/>
      </c>
      <c r="G283" s="46">
        <f>IF(E283="","",IFERROR(_xlfn.FILTERXML(O283,"//local/mapcode"),""))</f>
        <v/>
      </c>
      <c r="H283" s="46">
        <f>IF(E283="","",IFERROR(_xlfn.FILTERXML(O283,"//international/mapcode"),""))</f>
        <v/>
      </c>
      <c r="I283" s="46">
        <f>IF(E283="","",IFERROR(HYPERLINK("https://www.mymapcodes.com/go/?t="&amp;IF(G283&lt;&gt;"",F283,"AAA")&amp;"&amp;ma="&amp;LEFT(IF(G283&lt;&gt;"",G283,H283),FIND(".",IF(G283&lt;&gt;"",G283,H283))-1)&amp;"&amp;mb="&amp;MID(IF(G283&lt;&gt;"",G283,H283),FIND(".",IF(G283&lt;&gt;"",G283,H283))+1,99),"Open on MyMapcodes →"),""))</f>
        <v/>
      </c>
      <c r="J283" s="47">
        <f>IF(OR(R283="",AP283&lt;&gt;""),"",ROUND(AN283,6))</f>
        <v/>
      </c>
      <c r="K283" s="47">
        <f>IF(OR(R283="",AP283&lt;&gt;""),"",ROUND(AO283,6))</f>
        <v/>
      </c>
      <c r="L283" s="48">
        <f>IF(R283="","",IF(AP283&lt;&gt;"",AP283,IF(O283="NO CONNECTION","Excel couldn't reach the mapcode service. Click the REFRESH RESULTS box just above the table.",IF(E283="","The mapcode service didn't return a mapcode for this point.",IF(AM283,"Latitude and longitude seemed to be the wrong way round, so they've been swapped. Please check.",IF(AND(AN283=0,AO283=0),"0, 0 is in the sea off West Africa. Please check this is the location you meant.",IF(W283,"Longitude came first, so the order has been switched.",IF(Z283=6,"Converted from degrees, minutes and seconds.",IF(Z283=4,"Converted from degrees and decimal minutes.","")))))))))</f>
        <v/>
      </c>
      <c r="N283" s="49">
        <f>IF(J283="","",MapcodeAPI&amp;"codes/"&amp;SUBSTITUTE(J283&amp;"",MID(1/2,2,1),".")&amp;","&amp;SUBSTITUTE(K283&amp;"",MID(1/2,2,1),"."))&amp;LEFT($B$13,0)</f>
        <v/>
      </c>
      <c r="O283" s="49">
        <f>IF(N283="","",IFERROR(_xlfn.WEBSERVICE(N283),IF(MapcodeAPIBackup="","NO CONNECTION",IFERROR(_xlfn.WEBSERVICE(MapcodeAPIBackup&amp;MID(N283,LEN(MapcodeAPI)+1,999)),"NO CONNECTION"))))</f>
        <v/>
      </c>
      <c r="P283" t="inlineStr">
        <is>
          <t xml:space="preserve"> </t>
        </is>
      </c>
      <c r="R283" s="50">
        <f>IFERROR(IF(AND(TRIM(B283&amp;"")="",TRIM(C283&amp;"")=""),"",TRIM(IF(ISNUMBER(B283),SUBSTITUTE(B283&amp;"",MID(1/2,2,1),"."),B283&amp;"")&amp;IF(TRIM(C283&amp;"")="",""," | "&amp;IF(ISNUMBER(C283),SUBSTITUTE(C283&amp;"",MID(1/2,2,1),"."),C283&amp;"")))),"(error value)")</f>
        <v/>
      </c>
      <c r="S283" s="50">
        <f>IF(R283="","","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"&amp;IFERROR(IF(AND(LEN(R283)-LEN(SUBSTITUTE(R283,"/",""))=1,ISNUMBER(FIND(" ",TRIM(LEFT(R283,FIND("/",R283)-1))))),LEFT(R283,FIND("/",R283)-1),R283),R283)&amp;" ")," "," "),"﻿"," "),"​"," "),"⁠"," ")," "," ")," "," "),CHAR(9)," "),CHAR(10)," "),CHAR(13)," "),"−","-"),"–","-"),"—","-"),"LATITUDE"," "),"LONGITUDE"," "),"COORDINATES"," "),"COORDS"," "),"NORTH"," N "),"SOUTH"," S "),"EAST"," E "),"WEST"," W "),"DEGREES"," "),"DEG"," "),"GPS"," "),"LONG"," "),"LNG"," "),"LON"," "),"LAT"," ")," AND "," "),"&amp;"," ")&amp;" ")</f>
        <v/>
      </c>
      <c r="T283" s="50">
        <f>IF(S283="","",IF(LEN(S283)-LEN(SUBSTITUTE(S283,".",""))&gt;0,SUBSTITUTE(S283,","," "),IF(LEN(S283)-LEN(SUBSTITUTE(S283,",",""))=3,SUBSTITUTE(SUBSTITUTE(S283,",",";",2),",","."),IF(LEN(S283)-LEN(SUBSTITUTE(S283,",",""))=2,SUBSTITUTE(S283,",","."),SUBSTITUTE(S283,","," ")))))</f>
        <v/>
      </c>
      <c r="U283" s="50">
        <f>IF(ISNUMBER(FIND("S",T283)),-1,IF(ISNUMBER(FIND("N",T283)),1,0))</f>
        <v/>
      </c>
      <c r="V283" s="50">
        <f>IF(ISNUMBER(FIND("W",T283)),-1,IF(ISNUMBER(FIND("E",T283)),1,0))</f>
        <v/>
      </c>
      <c r="W283" s="50">
        <f>AND(MIN(IFERROR(FIND("N",T283),999),IFERROR(FIND("S",T283),999))&lt;999,MIN(IFERROR(FIND("E",T283),999),IFERROR(FIND("W",T283),999))&lt;999,MIN(IFERROR(FIND("E",T283),999),IFERROR(FIND("W",T283),999))&lt;MIN(IFERROR(FIND("N",T283),999),IFERROR(FIND("S",T283),999)))</f>
        <v/>
      </c>
      <c r="X283" s="50">
        <f>IF(T283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283,"°"," "),"º"," "),"˚"," "),"'"," "),CHAR(34)," "),"′"," "),"’"," "),"‘"," "),"″"," "),"”"," "),"“"," "),"("," "),")"," "),"["," "),"]"," "),"{"," "),"}"," "),";"," "),"|"," "),"/"," "),"\"," "),":"," "),"="," "),"*"," "),","," "),"N"," "),"S"," "),"E"," "),"W"," "),"_"," ")))</f>
        <v/>
      </c>
      <c r="Y283" s="50">
        <f>IF(X283="","",SUBSTITUTE(SUBSTITUTE(SUBSTITUTE(SUBSTITUTE(SUBSTITUTE(SUBSTITUTE(SUBSTITUTE(SUBSTITUTE(SUBSTITUTE(SUBSTITUTE(SUBSTITUTE(SUBSTITUTE(SUBSTITUTE(X283,"0",""),"1",""),"2",""),"3",""),"4",""),"5",""),"6",""),"7",""),"8",""),"9",""),".",""),"-","")," ",""))</f>
        <v/>
      </c>
      <c r="Z283" s="50">
        <f>IF(X283="",0,LEN(X283)-LEN(SUBSTITUTE(X283," ",""))+1)</f>
        <v/>
      </c>
      <c r="AA283" s="50">
        <f>IF(Z283&lt;1,"",IFERROR(VALUE(SUBSTITUTE(TRIM(MID(SUBSTITUTE(X283," ",REPT(" ",60)),1,60)),".",MID(1/2,2,1))),""))</f>
        <v/>
      </c>
      <c r="AB283" s="50">
        <f>IF(Z283&lt;2,"",IFERROR(VALUE(SUBSTITUTE(TRIM(MID(SUBSTITUTE(X283," ",REPT(" ",60)),61,60)),".",MID(1/2,2,1))),""))</f>
        <v/>
      </c>
      <c r="AC283" s="50">
        <f>IF(Z283&lt;3,"",IFERROR(VALUE(SUBSTITUTE(TRIM(MID(SUBSTITUTE(X283," ",REPT(" ",60)),121,60)),".",MID(1/2,2,1))),""))</f>
        <v/>
      </c>
      <c r="AD283" s="50">
        <f>IF(Z283&lt;4,"",IFERROR(VALUE(SUBSTITUTE(TRIM(MID(SUBSTITUTE(X283," ",REPT(" ",60)),181,60)),".",MID(1/2,2,1))),""))</f>
        <v/>
      </c>
      <c r="AE283" s="50">
        <f>IF(Z283&lt;5,"",IFERROR(VALUE(SUBSTITUTE(TRIM(MID(SUBSTITUTE(X283," ",REPT(" ",60)),241,60)),".",MID(1/2,2,1))),""))</f>
        <v/>
      </c>
      <c r="AF283" s="50">
        <f>IF(Z283&lt;6,"",IFERROR(VALUE(SUBSTITUTE(TRIM(MID(SUBSTITUTE(X283," ",REPT(" ",60)),301,60)),".",MID(1/2,2,1))),""))</f>
        <v/>
      </c>
      <c r="AG283" s="50">
        <f>IFERROR(IF(Z283=2,AA283,IF(Z283=4,IF(AA283&lt;0,-1,1)*(ABS(AA283)+AB283/60),IF(Z283=6,IF(AA283&lt;0,-1,1)*(ABS(AA283)+AB283/60+AC283/3600),""))),"")</f>
        <v/>
      </c>
      <c r="AH283" s="50">
        <f>IFERROR(IF(Z283=2,AB283,IF(Z283=4,IF(AC283&lt;0,-1,1)*(ABS(AC283)+AD283/60),IF(Z283=6,IF(AD283&lt;0,-1,1)*(ABS(AD283)+AE283/60+AF283/3600),""))),"")</f>
        <v/>
      </c>
      <c r="AI283" s="50">
        <f>IF(W283,AH283,AG283)</f>
        <v/>
      </c>
      <c r="AJ283" s="50">
        <f>IF(W283,AG283,AH283)</f>
        <v/>
      </c>
      <c r="AK283" s="50">
        <f>IFERROR(IF(U283=0,AI283,U283*ABS(AI283)),"")</f>
        <v/>
      </c>
      <c r="AL283" s="50">
        <f>IFERROR(IF(V283=0,AJ283,V283*ABS(AJ283)),"")</f>
        <v/>
      </c>
      <c r="AM283" s="50">
        <f>IFERROR(AND(U283=0,V283=0,ABS(AK283)&gt;90,ABS(AK283)&lt;=180,ABS(AL283)&lt;=90),FALSE)</f>
        <v/>
      </c>
      <c r="AN283" s="50">
        <f>IF(AM283,AL283,AK283)</f>
        <v/>
      </c>
      <c r="AO283" s="50">
        <f>IF(AM283,AK283,AL283)</f>
        <v/>
      </c>
      <c r="AP283" s="50">
        <f>IF(R283="","",IF(Y283&lt;&gt;"","Contains words or symbols that aren't part of a coordinate.",IF(NOT(OR(Z283=2,Z283=4,Z283=6)),"Couldn't find a latitude and a longitude ("&amp;Z283&amp;IF(Z283=1," number"," numbers")&amp;" found).",IF(COUNT(AA283:AF283)&lt;&gt;Z283,"Some of the numbers couldn't be read.",IF(OR(AND(Z283=4,OR(AB283&lt;0,AB283&gt;=60,AD283&lt;0,AD283&gt;=60)),AND(Z283=6,OR(AB283&lt;0,AB283&gt;=60,AC283&lt;0,AC283&gt;=60,AE283&lt;0,AE283&gt;=60,AF283&lt;0,AF283&gt;=60))),"Minutes and seconds must be between 0 and 60.",IF(OR(ABS(AN283)&gt;90,ABS(AO283)&gt;180),"Out of range: latitude must be between -90 and 90, and longitude between -180 and 180.",""))))))</f>
        <v/>
      </c>
    </row>
    <row r="284">
      <c r="B284" s="44" t="n"/>
      <c r="C284" s="44" t="n"/>
      <c r="D284" s="45">
        <f>IF(R284="","",IF(AP284&lt;&gt;"","NOT VALID GPS COORDINATES",IF(O284="NO CONNECTION","NO CONNECTION",IF(E284="","NOT FOUND",IF(OR(AM284,AND(AN284=0,AO284=0)),"CONVERTED – PLEASE CHECK","CONVERTED")))))</f>
        <v/>
      </c>
      <c r="E284" s="45">
        <f>IF(OR(O284="",O284="NO CONNECTION"),"",IFERROR(_xlfn.FILTERXML(O284,"//local/territory")&amp;" "&amp;_xlfn.FILTERXML(O284,"//local/mapcode"),IFERROR(_xlfn.FILTERXML(O284,"//international/mapcode"),"")))</f>
        <v/>
      </c>
      <c r="F284" s="46">
        <f>IF(E284="","",IFERROR(_xlfn.FILTERXML(O284,"//local/territory"),""))</f>
        <v/>
      </c>
      <c r="G284" s="46">
        <f>IF(E284="","",IFERROR(_xlfn.FILTERXML(O284,"//local/mapcode"),""))</f>
        <v/>
      </c>
      <c r="H284" s="46">
        <f>IF(E284="","",IFERROR(_xlfn.FILTERXML(O284,"//international/mapcode"),""))</f>
        <v/>
      </c>
      <c r="I284" s="46">
        <f>IF(E284="","",IFERROR(HYPERLINK("https://www.mymapcodes.com/go/?t="&amp;IF(G284&lt;&gt;"",F284,"AAA")&amp;"&amp;ma="&amp;LEFT(IF(G284&lt;&gt;"",G284,H284),FIND(".",IF(G284&lt;&gt;"",G284,H284))-1)&amp;"&amp;mb="&amp;MID(IF(G284&lt;&gt;"",G284,H284),FIND(".",IF(G284&lt;&gt;"",G284,H284))+1,99),"Open on MyMapcodes →"),""))</f>
        <v/>
      </c>
      <c r="J284" s="47">
        <f>IF(OR(R284="",AP284&lt;&gt;""),"",ROUND(AN284,6))</f>
        <v/>
      </c>
      <c r="K284" s="47">
        <f>IF(OR(R284="",AP284&lt;&gt;""),"",ROUND(AO284,6))</f>
        <v/>
      </c>
      <c r="L284" s="48">
        <f>IF(R284="","",IF(AP284&lt;&gt;"",AP284,IF(O284="NO CONNECTION","Excel couldn't reach the mapcode service. Click the REFRESH RESULTS box just above the table.",IF(E284="","The mapcode service didn't return a mapcode for this point.",IF(AM284,"Latitude and longitude seemed to be the wrong way round, so they've been swapped. Please check.",IF(AND(AN284=0,AO284=0),"0, 0 is in the sea off West Africa. Please check this is the location you meant.",IF(W284,"Longitude came first, so the order has been switched.",IF(Z284=6,"Converted from degrees, minutes and seconds.",IF(Z284=4,"Converted from degrees and decimal minutes.","")))))))))</f>
        <v/>
      </c>
      <c r="N284" s="49">
        <f>IF(J284="","",MapcodeAPI&amp;"codes/"&amp;SUBSTITUTE(J284&amp;"",MID(1/2,2,1),".")&amp;","&amp;SUBSTITUTE(K284&amp;"",MID(1/2,2,1),"."))&amp;LEFT($B$13,0)</f>
        <v/>
      </c>
      <c r="O284" s="49">
        <f>IF(N284="","",IFERROR(_xlfn.WEBSERVICE(N284),IF(MapcodeAPIBackup="","NO CONNECTION",IFERROR(_xlfn.WEBSERVICE(MapcodeAPIBackup&amp;MID(N284,LEN(MapcodeAPI)+1,999)),"NO CONNECTION"))))</f>
        <v/>
      </c>
      <c r="P284" t="inlineStr">
        <is>
          <t xml:space="preserve"> </t>
        </is>
      </c>
      <c r="R284" s="50">
        <f>IFERROR(IF(AND(TRIM(B284&amp;"")="",TRIM(C284&amp;"")=""),"",TRIM(IF(ISNUMBER(B284),SUBSTITUTE(B284&amp;"",MID(1/2,2,1),"."),B284&amp;"")&amp;IF(TRIM(C284&amp;"")="",""," | "&amp;IF(ISNUMBER(C284),SUBSTITUTE(C284&amp;"",MID(1/2,2,1),"."),C284&amp;"")))),"(error value)")</f>
        <v/>
      </c>
      <c r="S284" s="50">
        <f>IF(R284="","","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"&amp;IFERROR(IF(AND(LEN(R284)-LEN(SUBSTITUTE(R284,"/",""))=1,ISNUMBER(FIND(" ",TRIM(LEFT(R284,FIND("/",R284)-1))))),LEFT(R284,FIND("/",R284)-1),R284),R284)&amp;" ")," "," "),"﻿"," "),"​"," "),"⁠"," ")," "," ")," "," "),CHAR(9)," "),CHAR(10)," "),CHAR(13)," "),"−","-"),"–","-"),"—","-"),"LATITUDE"," "),"LONGITUDE"," "),"COORDINATES"," "),"COORDS"," "),"NORTH"," N "),"SOUTH"," S "),"EAST"," E "),"WEST"," W "),"DEGREES"," "),"DEG"," "),"GPS"," "),"LONG"," "),"LNG"," "),"LON"," "),"LAT"," ")," AND "," "),"&amp;"," ")&amp;" ")</f>
        <v/>
      </c>
      <c r="T284" s="50">
        <f>IF(S284="","",IF(LEN(S284)-LEN(SUBSTITUTE(S284,".",""))&gt;0,SUBSTITUTE(S284,","," "),IF(LEN(S284)-LEN(SUBSTITUTE(S284,",",""))=3,SUBSTITUTE(SUBSTITUTE(S284,",",";",2),",","."),IF(LEN(S284)-LEN(SUBSTITUTE(S284,",",""))=2,SUBSTITUTE(S284,",","."),SUBSTITUTE(S284,","," ")))))</f>
        <v/>
      </c>
      <c r="U284" s="50">
        <f>IF(ISNUMBER(FIND("S",T284)),-1,IF(ISNUMBER(FIND("N",T284)),1,0))</f>
        <v/>
      </c>
      <c r="V284" s="50">
        <f>IF(ISNUMBER(FIND("W",T284)),-1,IF(ISNUMBER(FIND("E",T284)),1,0))</f>
        <v/>
      </c>
      <c r="W284" s="50">
        <f>AND(MIN(IFERROR(FIND("N",T284),999),IFERROR(FIND("S",T284),999))&lt;999,MIN(IFERROR(FIND("E",T284),999),IFERROR(FIND("W",T284),999))&lt;999,MIN(IFERROR(FIND("E",T284),999),IFERROR(FIND("W",T284),999))&lt;MIN(IFERROR(FIND("N",T284),999),IFERROR(FIND("S",T284),999)))</f>
        <v/>
      </c>
      <c r="X284" s="50">
        <f>IF(T284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284,"°"," "),"º"," "),"˚"," "),"'"," "),CHAR(34)," "),"′"," "),"’"," "),"‘"," "),"″"," "),"”"," "),"“"," "),"("," "),")"," "),"["," "),"]"," "),"{"," "),"}"," "),";"," "),"|"," "),"/"," "),"\"," "),":"," "),"="," "),"*"," "),","," "),"N"," "),"S"," "),"E"," "),"W"," "),"_"," ")))</f>
        <v/>
      </c>
      <c r="Y284" s="50">
        <f>IF(X284="","",SUBSTITUTE(SUBSTITUTE(SUBSTITUTE(SUBSTITUTE(SUBSTITUTE(SUBSTITUTE(SUBSTITUTE(SUBSTITUTE(SUBSTITUTE(SUBSTITUTE(SUBSTITUTE(SUBSTITUTE(SUBSTITUTE(X284,"0",""),"1",""),"2",""),"3",""),"4",""),"5",""),"6",""),"7",""),"8",""),"9",""),".",""),"-","")," ",""))</f>
        <v/>
      </c>
      <c r="Z284" s="50">
        <f>IF(X284="",0,LEN(X284)-LEN(SUBSTITUTE(X284," ",""))+1)</f>
        <v/>
      </c>
      <c r="AA284" s="50">
        <f>IF(Z284&lt;1,"",IFERROR(VALUE(SUBSTITUTE(TRIM(MID(SUBSTITUTE(X284," ",REPT(" ",60)),1,60)),".",MID(1/2,2,1))),""))</f>
        <v/>
      </c>
      <c r="AB284" s="50">
        <f>IF(Z284&lt;2,"",IFERROR(VALUE(SUBSTITUTE(TRIM(MID(SUBSTITUTE(X284," ",REPT(" ",60)),61,60)),".",MID(1/2,2,1))),""))</f>
        <v/>
      </c>
      <c r="AC284" s="50">
        <f>IF(Z284&lt;3,"",IFERROR(VALUE(SUBSTITUTE(TRIM(MID(SUBSTITUTE(X284," ",REPT(" ",60)),121,60)),".",MID(1/2,2,1))),""))</f>
        <v/>
      </c>
      <c r="AD284" s="50">
        <f>IF(Z284&lt;4,"",IFERROR(VALUE(SUBSTITUTE(TRIM(MID(SUBSTITUTE(X284," ",REPT(" ",60)),181,60)),".",MID(1/2,2,1))),""))</f>
        <v/>
      </c>
      <c r="AE284" s="50">
        <f>IF(Z284&lt;5,"",IFERROR(VALUE(SUBSTITUTE(TRIM(MID(SUBSTITUTE(X284," ",REPT(" ",60)),241,60)),".",MID(1/2,2,1))),""))</f>
        <v/>
      </c>
      <c r="AF284" s="50">
        <f>IF(Z284&lt;6,"",IFERROR(VALUE(SUBSTITUTE(TRIM(MID(SUBSTITUTE(X284," ",REPT(" ",60)),301,60)),".",MID(1/2,2,1))),""))</f>
        <v/>
      </c>
      <c r="AG284" s="50">
        <f>IFERROR(IF(Z284=2,AA284,IF(Z284=4,IF(AA284&lt;0,-1,1)*(ABS(AA284)+AB284/60),IF(Z284=6,IF(AA284&lt;0,-1,1)*(ABS(AA284)+AB284/60+AC284/3600),""))),"")</f>
        <v/>
      </c>
      <c r="AH284" s="50">
        <f>IFERROR(IF(Z284=2,AB284,IF(Z284=4,IF(AC284&lt;0,-1,1)*(ABS(AC284)+AD284/60),IF(Z284=6,IF(AD284&lt;0,-1,1)*(ABS(AD284)+AE284/60+AF284/3600),""))),"")</f>
        <v/>
      </c>
      <c r="AI284" s="50">
        <f>IF(W284,AH284,AG284)</f>
        <v/>
      </c>
      <c r="AJ284" s="50">
        <f>IF(W284,AG284,AH284)</f>
        <v/>
      </c>
      <c r="AK284" s="50">
        <f>IFERROR(IF(U284=0,AI284,U284*ABS(AI284)),"")</f>
        <v/>
      </c>
      <c r="AL284" s="50">
        <f>IFERROR(IF(V284=0,AJ284,V284*ABS(AJ284)),"")</f>
        <v/>
      </c>
      <c r="AM284" s="50">
        <f>IFERROR(AND(U284=0,V284=0,ABS(AK284)&gt;90,ABS(AK284)&lt;=180,ABS(AL284)&lt;=90),FALSE)</f>
        <v/>
      </c>
      <c r="AN284" s="50">
        <f>IF(AM284,AL284,AK284)</f>
        <v/>
      </c>
      <c r="AO284" s="50">
        <f>IF(AM284,AK284,AL284)</f>
        <v/>
      </c>
      <c r="AP284" s="50">
        <f>IF(R284="","",IF(Y284&lt;&gt;"","Contains words or symbols that aren't part of a coordinate.",IF(NOT(OR(Z284=2,Z284=4,Z284=6)),"Couldn't find a latitude and a longitude ("&amp;Z284&amp;IF(Z284=1," number"," numbers")&amp;" found).",IF(COUNT(AA284:AF284)&lt;&gt;Z284,"Some of the numbers couldn't be read.",IF(OR(AND(Z284=4,OR(AB284&lt;0,AB284&gt;=60,AD284&lt;0,AD284&gt;=60)),AND(Z284=6,OR(AB284&lt;0,AB284&gt;=60,AC284&lt;0,AC284&gt;=60,AE284&lt;0,AE284&gt;=60,AF284&lt;0,AF284&gt;=60))),"Minutes and seconds must be between 0 and 60.",IF(OR(ABS(AN284)&gt;90,ABS(AO284)&gt;180),"Out of range: latitude must be between -90 and 90, and longitude between -180 and 180.",""))))))</f>
        <v/>
      </c>
    </row>
    <row r="285">
      <c r="B285" s="44" t="n"/>
      <c r="C285" s="44" t="n"/>
      <c r="D285" s="45">
        <f>IF(R285="","",IF(AP285&lt;&gt;"","NOT VALID GPS COORDINATES",IF(O285="NO CONNECTION","NO CONNECTION",IF(E285="","NOT FOUND",IF(OR(AM285,AND(AN285=0,AO285=0)),"CONVERTED – PLEASE CHECK","CONVERTED")))))</f>
        <v/>
      </c>
      <c r="E285" s="45">
        <f>IF(OR(O285="",O285="NO CONNECTION"),"",IFERROR(_xlfn.FILTERXML(O285,"//local/territory")&amp;" "&amp;_xlfn.FILTERXML(O285,"//local/mapcode"),IFERROR(_xlfn.FILTERXML(O285,"//international/mapcode"),"")))</f>
        <v/>
      </c>
      <c r="F285" s="46">
        <f>IF(E285="","",IFERROR(_xlfn.FILTERXML(O285,"//local/territory"),""))</f>
        <v/>
      </c>
      <c r="G285" s="46">
        <f>IF(E285="","",IFERROR(_xlfn.FILTERXML(O285,"//local/mapcode"),""))</f>
        <v/>
      </c>
      <c r="H285" s="46">
        <f>IF(E285="","",IFERROR(_xlfn.FILTERXML(O285,"//international/mapcode"),""))</f>
        <v/>
      </c>
      <c r="I285" s="46">
        <f>IF(E285="","",IFERROR(HYPERLINK("https://www.mymapcodes.com/go/?t="&amp;IF(G285&lt;&gt;"",F285,"AAA")&amp;"&amp;ma="&amp;LEFT(IF(G285&lt;&gt;"",G285,H285),FIND(".",IF(G285&lt;&gt;"",G285,H285))-1)&amp;"&amp;mb="&amp;MID(IF(G285&lt;&gt;"",G285,H285),FIND(".",IF(G285&lt;&gt;"",G285,H285))+1,99),"Open on MyMapcodes →"),""))</f>
        <v/>
      </c>
      <c r="J285" s="47">
        <f>IF(OR(R285="",AP285&lt;&gt;""),"",ROUND(AN285,6))</f>
        <v/>
      </c>
      <c r="K285" s="47">
        <f>IF(OR(R285="",AP285&lt;&gt;""),"",ROUND(AO285,6))</f>
        <v/>
      </c>
      <c r="L285" s="48">
        <f>IF(R285="","",IF(AP285&lt;&gt;"",AP285,IF(O285="NO CONNECTION","Excel couldn't reach the mapcode service. Click the REFRESH RESULTS box just above the table.",IF(E285="","The mapcode service didn't return a mapcode for this point.",IF(AM285,"Latitude and longitude seemed to be the wrong way round, so they've been swapped. Please check.",IF(AND(AN285=0,AO285=0),"0, 0 is in the sea off West Africa. Please check this is the location you meant.",IF(W285,"Longitude came first, so the order has been switched.",IF(Z285=6,"Converted from degrees, minutes and seconds.",IF(Z285=4,"Converted from degrees and decimal minutes.","")))))))))</f>
        <v/>
      </c>
      <c r="N285" s="49">
        <f>IF(J285="","",MapcodeAPI&amp;"codes/"&amp;SUBSTITUTE(J285&amp;"",MID(1/2,2,1),".")&amp;","&amp;SUBSTITUTE(K285&amp;"",MID(1/2,2,1),"."))&amp;LEFT($B$13,0)</f>
        <v/>
      </c>
      <c r="O285" s="49">
        <f>IF(N285="","",IFERROR(_xlfn.WEBSERVICE(N285),IF(MapcodeAPIBackup="","NO CONNECTION",IFERROR(_xlfn.WEBSERVICE(MapcodeAPIBackup&amp;MID(N285,LEN(MapcodeAPI)+1,999)),"NO CONNECTION"))))</f>
        <v/>
      </c>
      <c r="P285" t="inlineStr">
        <is>
          <t xml:space="preserve"> </t>
        </is>
      </c>
      <c r="R285" s="50">
        <f>IFERROR(IF(AND(TRIM(B285&amp;"")="",TRIM(C285&amp;"")=""),"",TRIM(IF(ISNUMBER(B285),SUBSTITUTE(B285&amp;"",MID(1/2,2,1),"."),B285&amp;"")&amp;IF(TRIM(C285&amp;"")="",""," | "&amp;IF(ISNUMBER(C285),SUBSTITUTE(C285&amp;"",MID(1/2,2,1),"."),C285&amp;"")))),"(error value)")</f>
        <v/>
      </c>
      <c r="S285" s="50">
        <f>IF(R285="","","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"&amp;IFERROR(IF(AND(LEN(R285)-LEN(SUBSTITUTE(R285,"/",""))=1,ISNUMBER(FIND(" ",TRIM(LEFT(R285,FIND("/",R285)-1))))),LEFT(R285,FIND("/",R285)-1),R285),R285)&amp;" ")," "," "),"﻿"," "),"​"," "),"⁠"," ")," "," ")," "," "),CHAR(9)," "),CHAR(10)," "),CHAR(13)," "),"−","-"),"–","-"),"—","-"),"LATITUDE"," "),"LONGITUDE"," "),"COORDINATES"," "),"COORDS"," "),"NORTH"," N "),"SOUTH"," S "),"EAST"," E "),"WEST"," W "),"DEGREES"," "),"DEG"," "),"GPS"," "),"LONG"," "),"LNG"," "),"LON"," "),"LAT"," ")," AND "," "),"&amp;"," ")&amp;" ")</f>
        <v/>
      </c>
      <c r="T285" s="50">
        <f>IF(S285="","",IF(LEN(S285)-LEN(SUBSTITUTE(S285,".",""))&gt;0,SUBSTITUTE(S285,","," "),IF(LEN(S285)-LEN(SUBSTITUTE(S285,",",""))=3,SUBSTITUTE(SUBSTITUTE(S285,",",";",2),",","."),IF(LEN(S285)-LEN(SUBSTITUTE(S285,",",""))=2,SUBSTITUTE(S285,",","."),SUBSTITUTE(S285,","," ")))))</f>
        <v/>
      </c>
      <c r="U285" s="50">
        <f>IF(ISNUMBER(FIND("S",T285)),-1,IF(ISNUMBER(FIND("N",T285)),1,0))</f>
        <v/>
      </c>
      <c r="V285" s="50">
        <f>IF(ISNUMBER(FIND("W",T285)),-1,IF(ISNUMBER(FIND("E",T285)),1,0))</f>
        <v/>
      </c>
      <c r="W285" s="50">
        <f>AND(MIN(IFERROR(FIND("N",T285),999),IFERROR(FIND("S",T285),999))&lt;999,MIN(IFERROR(FIND("E",T285),999),IFERROR(FIND("W",T285),999))&lt;999,MIN(IFERROR(FIND("E",T285),999),IFERROR(FIND("W",T285),999))&lt;MIN(IFERROR(FIND("N",T285),999),IFERROR(FIND("S",T285),999)))</f>
        <v/>
      </c>
      <c r="X285" s="50">
        <f>IF(T285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285,"°"," "),"º"," "),"˚"," "),"'"," "),CHAR(34)," "),"′"," "),"’"," "),"‘"," "),"″"," "),"”"," "),"“"," "),"("," "),")"," "),"["," "),"]"," "),"{"," "),"}"," "),";"," "),"|"," "),"/"," "),"\"," "),":"," "),"="," "),"*"," "),","," "),"N"," "),"S"," "),"E"," "),"W"," "),"_"," ")))</f>
        <v/>
      </c>
      <c r="Y285" s="50">
        <f>IF(X285="","",SUBSTITUTE(SUBSTITUTE(SUBSTITUTE(SUBSTITUTE(SUBSTITUTE(SUBSTITUTE(SUBSTITUTE(SUBSTITUTE(SUBSTITUTE(SUBSTITUTE(SUBSTITUTE(SUBSTITUTE(SUBSTITUTE(X285,"0",""),"1",""),"2",""),"3",""),"4",""),"5",""),"6",""),"7",""),"8",""),"9",""),".",""),"-","")," ",""))</f>
        <v/>
      </c>
      <c r="Z285" s="50">
        <f>IF(X285="",0,LEN(X285)-LEN(SUBSTITUTE(X285," ",""))+1)</f>
        <v/>
      </c>
      <c r="AA285" s="50">
        <f>IF(Z285&lt;1,"",IFERROR(VALUE(SUBSTITUTE(TRIM(MID(SUBSTITUTE(X285," ",REPT(" ",60)),1,60)),".",MID(1/2,2,1))),""))</f>
        <v/>
      </c>
      <c r="AB285" s="50">
        <f>IF(Z285&lt;2,"",IFERROR(VALUE(SUBSTITUTE(TRIM(MID(SUBSTITUTE(X285," ",REPT(" ",60)),61,60)),".",MID(1/2,2,1))),""))</f>
        <v/>
      </c>
      <c r="AC285" s="50">
        <f>IF(Z285&lt;3,"",IFERROR(VALUE(SUBSTITUTE(TRIM(MID(SUBSTITUTE(X285," ",REPT(" ",60)),121,60)),".",MID(1/2,2,1))),""))</f>
        <v/>
      </c>
      <c r="AD285" s="50">
        <f>IF(Z285&lt;4,"",IFERROR(VALUE(SUBSTITUTE(TRIM(MID(SUBSTITUTE(X285," ",REPT(" ",60)),181,60)),".",MID(1/2,2,1))),""))</f>
        <v/>
      </c>
      <c r="AE285" s="50">
        <f>IF(Z285&lt;5,"",IFERROR(VALUE(SUBSTITUTE(TRIM(MID(SUBSTITUTE(X285," ",REPT(" ",60)),241,60)),".",MID(1/2,2,1))),""))</f>
        <v/>
      </c>
      <c r="AF285" s="50">
        <f>IF(Z285&lt;6,"",IFERROR(VALUE(SUBSTITUTE(TRIM(MID(SUBSTITUTE(X285," ",REPT(" ",60)),301,60)),".",MID(1/2,2,1))),""))</f>
        <v/>
      </c>
      <c r="AG285" s="50">
        <f>IFERROR(IF(Z285=2,AA285,IF(Z285=4,IF(AA285&lt;0,-1,1)*(ABS(AA285)+AB285/60),IF(Z285=6,IF(AA285&lt;0,-1,1)*(ABS(AA285)+AB285/60+AC285/3600),""))),"")</f>
        <v/>
      </c>
      <c r="AH285" s="50">
        <f>IFERROR(IF(Z285=2,AB285,IF(Z285=4,IF(AC285&lt;0,-1,1)*(ABS(AC285)+AD285/60),IF(Z285=6,IF(AD285&lt;0,-1,1)*(ABS(AD285)+AE285/60+AF285/3600),""))),"")</f>
        <v/>
      </c>
      <c r="AI285" s="50">
        <f>IF(W285,AH285,AG285)</f>
        <v/>
      </c>
      <c r="AJ285" s="50">
        <f>IF(W285,AG285,AH285)</f>
        <v/>
      </c>
      <c r="AK285" s="50">
        <f>IFERROR(IF(U285=0,AI285,U285*ABS(AI285)),"")</f>
        <v/>
      </c>
      <c r="AL285" s="50">
        <f>IFERROR(IF(V285=0,AJ285,V285*ABS(AJ285)),"")</f>
        <v/>
      </c>
      <c r="AM285" s="50">
        <f>IFERROR(AND(U285=0,V285=0,ABS(AK285)&gt;90,ABS(AK285)&lt;=180,ABS(AL285)&lt;=90),FALSE)</f>
        <v/>
      </c>
      <c r="AN285" s="50">
        <f>IF(AM285,AL285,AK285)</f>
        <v/>
      </c>
      <c r="AO285" s="50">
        <f>IF(AM285,AK285,AL285)</f>
        <v/>
      </c>
      <c r="AP285" s="50">
        <f>IF(R285="","",IF(Y285&lt;&gt;"","Contains words or symbols that aren't part of a coordinate.",IF(NOT(OR(Z285=2,Z285=4,Z285=6)),"Couldn't find a latitude and a longitude ("&amp;Z285&amp;IF(Z285=1," number"," numbers")&amp;" found).",IF(COUNT(AA285:AF285)&lt;&gt;Z285,"Some of the numbers couldn't be read.",IF(OR(AND(Z285=4,OR(AB285&lt;0,AB285&gt;=60,AD285&lt;0,AD285&gt;=60)),AND(Z285=6,OR(AB285&lt;0,AB285&gt;=60,AC285&lt;0,AC285&gt;=60,AE285&lt;0,AE285&gt;=60,AF285&lt;0,AF285&gt;=60))),"Minutes and seconds must be between 0 and 60.",IF(OR(ABS(AN285)&gt;90,ABS(AO285)&gt;180),"Out of range: latitude must be between -90 and 90, and longitude between -180 and 180.",""))))))</f>
        <v/>
      </c>
    </row>
    <row r="286">
      <c r="B286" s="44" t="n"/>
      <c r="C286" s="44" t="n"/>
      <c r="D286" s="45">
        <f>IF(R286="","",IF(AP286&lt;&gt;"","NOT VALID GPS COORDINATES",IF(O286="NO CONNECTION","NO CONNECTION",IF(E286="","NOT FOUND",IF(OR(AM286,AND(AN286=0,AO286=0)),"CONVERTED – PLEASE CHECK","CONVERTED")))))</f>
        <v/>
      </c>
      <c r="E286" s="45">
        <f>IF(OR(O286="",O286="NO CONNECTION"),"",IFERROR(_xlfn.FILTERXML(O286,"//local/territory")&amp;" "&amp;_xlfn.FILTERXML(O286,"//local/mapcode"),IFERROR(_xlfn.FILTERXML(O286,"//international/mapcode"),"")))</f>
        <v/>
      </c>
      <c r="F286" s="46">
        <f>IF(E286="","",IFERROR(_xlfn.FILTERXML(O286,"//local/territory"),""))</f>
        <v/>
      </c>
      <c r="G286" s="46">
        <f>IF(E286="","",IFERROR(_xlfn.FILTERXML(O286,"//local/mapcode"),""))</f>
        <v/>
      </c>
      <c r="H286" s="46">
        <f>IF(E286="","",IFERROR(_xlfn.FILTERXML(O286,"//international/mapcode"),""))</f>
        <v/>
      </c>
      <c r="I286" s="46">
        <f>IF(E286="","",IFERROR(HYPERLINK("https://www.mymapcodes.com/go/?t="&amp;IF(G286&lt;&gt;"",F286,"AAA")&amp;"&amp;ma="&amp;LEFT(IF(G286&lt;&gt;"",G286,H286),FIND(".",IF(G286&lt;&gt;"",G286,H286))-1)&amp;"&amp;mb="&amp;MID(IF(G286&lt;&gt;"",G286,H286),FIND(".",IF(G286&lt;&gt;"",G286,H286))+1,99),"Open on MyMapcodes →"),""))</f>
        <v/>
      </c>
      <c r="J286" s="47">
        <f>IF(OR(R286="",AP286&lt;&gt;""),"",ROUND(AN286,6))</f>
        <v/>
      </c>
      <c r="K286" s="47">
        <f>IF(OR(R286="",AP286&lt;&gt;""),"",ROUND(AO286,6))</f>
        <v/>
      </c>
      <c r="L286" s="48">
        <f>IF(R286="","",IF(AP286&lt;&gt;"",AP286,IF(O286="NO CONNECTION","Excel couldn't reach the mapcode service. Click the REFRESH RESULTS box just above the table.",IF(E286="","The mapcode service didn't return a mapcode for this point.",IF(AM286,"Latitude and longitude seemed to be the wrong way round, so they've been swapped. Please check.",IF(AND(AN286=0,AO286=0),"0, 0 is in the sea off West Africa. Please check this is the location you meant.",IF(W286,"Longitude came first, so the order has been switched.",IF(Z286=6,"Converted from degrees, minutes and seconds.",IF(Z286=4,"Converted from degrees and decimal minutes.","")))))))))</f>
        <v/>
      </c>
      <c r="N286" s="49">
        <f>IF(J286="","",MapcodeAPI&amp;"codes/"&amp;SUBSTITUTE(J286&amp;"",MID(1/2,2,1),".")&amp;","&amp;SUBSTITUTE(K286&amp;"",MID(1/2,2,1),"."))&amp;LEFT($B$13,0)</f>
        <v/>
      </c>
      <c r="O286" s="49">
        <f>IF(N286="","",IFERROR(_xlfn.WEBSERVICE(N286),IF(MapcodeAPIBackup="","NO CONNECTION",IFERROR(_xlfn.WEBSERVICE(MapcodeAPIBackup&amp;MID(N286,LEN(MapcodeAPI)+1,999)),"NO CONNECTION"))))</f>
        <v/>
      </c>
      <c r="P286" t="inlineStr">
        <is>
          <t xml:space="preserve"> </t>
        </is>
      </c>
      <c r="R286" s="50">
        <f>IFERROR(IF(AND(TRIM(B286&amp;"")="",TRIM(C286&amp;"")=""),"",TRIM(IF(ISNUMBER(B286),SUBSTITUTE(B286&amp;"",MID(1/2,2,1),"."),B286&amp;"")&amp;IF(TRIM(C286&amp;"")="",""," | "&amp;IF(ISNUMBER(C286),SUBSTITUTE(C286&amp;"",MID(1/2,2,1),"."),C286&amp;"")))),"(error value)")</f>
        <v/>
      </c>
      <c r="S286" s="50">
        <f>IF(R286="","","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"&amp;IFERROR(IF(AND(LEN(R286)-LEN(SUBSTITUTE(R286,"/",""))=1,ISNUMBER(FIND(" ",TRIM(LEFT(R286,FIND("/",R286)-1))))),LEFT(R286,FIND("/",R286)-1),R286),R286)&amp;" ")," "," "),"﻿"," "),"​"," "),"⁠"," ")," "," ")," "," "),CHAR(9)," "),CHAR(10)," "),CHAR(13)," "),"−","-"),"–","-"),"—","-"),"LATITUDE"," "),"LONGITUDE"," "),"COORDINATES"," "),"COORDS"," "),"NORTH"," N "),"SOUTH"," S "),"EAST"," E "),"WEST"," W "),"DEGREES"," "),"DEG"," "),"GPS"," "),"LONG"," "),"LNG"," "),"LON"," "),"LAT"," ")," AND "," "),"&amp;"," ")&amp;" ")</f>
        <v/>
      </c>
      <c r="T286" s="50">
        <f>IF(S286="","",IF(LEN(S286)-LEN(SUBSTITUTE(S286,".",""))&gt;0,SUBSTITUTE(S286,","," "),IF(LEN(S286)-LEN(SUBSTITUTE(S286,",",""))=3,SUBSTITUTE(SUBSTITUTE(S286,",",";",2),",","."),IF(LEN(S286)-LEN(SUBSTITUTE(S286,",",""))=2,SUBSTITUTE(S286,",","."),SUBSTITUTE(S286,","," ")))))</f>
        <v/>
      </c>
      <c r="U286" s="50">
        <f>IF(ISNUMBER(FIND("S",T286)),-1,IF(ISNUMBER(FIND("N",T286)),1,0))</f>
        <v/>
      </c>
      <c r="V286" s="50">
        <f>IF(ISNUMBER(FIND("W",T286)),-1,IF(ISNUMBER(FIND("E",T286)),1,0))</f>
        <v/>
      </c>
      <c r="W286" s="50">
        <f>AND(MIN(IFERROR(FIND("N",T286),999),IFERROR(FIND("S",T286),999))&lt;999,MIN(IFERROR(FIND("E",T286),999),IFERROR(FIND("W",T286),999))&lt;999,MIN(IFERROR(FIND("E",T286),999),IFERROR(FIND("W",T286),999))&lt;MIN(IFERROR(FIND("N",T286),999),IFERROR(FIND("S",T286),999)))</f>
        <v/>
      </c>
      <c r="X286" s="50">
        <f>IF(T286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286,"°"," "),"º"," "),"˚"," "),"'"," "),CHAR(34)," "),"′"," "),"’"," "),"‘"," "),"″"," "),"”"," "),"“"," "),"("," "),")"," "),"["," "),"]"," "),"{"," "),"}"," "),";"," "),"|"," "),"/"," "),"\"," "),":"," "),"="," "),"*"," "),","," "),"N"," "),"S"," "),"E"," "),"W"," "),"_"," ")))</f>
        <v/>
      </c>
      <c r="Y286" s="50">
        <f>IF(X286="","",SUBSTITUTE(SUBSTITUTE(SUBSTITUTE(SUBSTITUTE(SUBSTITUTE(SUBSTITUTE(SUBSTITUTE(SUBSTITUTE(SUBSTITUTE(SUBSTITUTE(SUBSTITUTE(SUBSTITUTE(SUBSTITUTE(X286,"0",""),"1",""),"2",""),"3",""),"4",""),"5",""),"6",""),"7",""),"8",""),"9",""),".",""),"-","")," ",""))</f>
        <v/>
      </c>
      <c r="Z286" s="50">
        <f>IF(X286="",0,LEN(X286)-LEN(SUBSTITUTE(X286," ",""))+1)</f>
        <v/>
      </c>
      <c r="AA286" s="50">
        <f>IF(Z286&lt;1,"",IFERROR(VALUE(SUBSTITUTE(TRIM(MID(SUBSTITUTE(X286," ",REPT(" ",60)),1,60)),".",MID(1/2,2,1))),""))</f>
        <v/>
      </c>
      <c r="AB286" s="50">
        <f>IF(Z286&lt;2,"",IFERROR(VALUE(SUBSTITUTE(TRIM(MID(SUBSTITUTE(X286," ",REPT(" ",60)),61,60)),".",MID(1/2,2,1))),""))</f>
        <v/>
      </c>
      <c r="AC286" s="50">
        <f>IF(Z286&lt;3,"",IFERROR(VALUE(SUBSTITUTE(TRIM(MID(SUBSTITUTE(X286," ",REPT(" ",60)),121,60)),".",MID(1/2,2,1))),""))</f>
        <v/>
      </c>
      <c r="AD286" s="50">
        <f>IF(Z286&lt;4,"",IFERROR(VALUE(SUBSTITUTE(TRIM(MID(SUBSTITUTE(X286," ",REPT(" ",60)),181,60)),".",MID(1/2,2,1))),""))</f>
        <v/>
      </c>
      <c r="AE286" s="50">
        <f>IF(Z286&lt;5,"",IFERROR(VALUE(SUBSTITUTE(TRIM(MID(SUBSTITUTE(X286," ",REPT(" ",60)),241,60)),".",MID(1/2,2,1))),""))</f>
        <v/>
      </c>
      <c r="AF286" s="50">
        <f>IF(Z286&lt;6,"",IFERROR(VALUE(SUBSTITUTE(TRIM(MID(SUBSTITUTE(X286," ",REPT(" ",60)),301,60)),".",MID(1/2,2,1))),""))</f>
        <v/>
      </c>
      <c r="AG286" s="50">
        <f>IFERROR(IF(Z286=2,AA286,IF(Z286=4,IF(AA286&lt;0,-1,1)*(ABS(AA286)+AB286/60),IF(Z286=6,IF(AA286&lt;0,-1,1)*(ABS(AA286)+AB286/60+AC286/3600),""))),"")</f>
        <v/>
      </c>
      <c r="AH286" s="50">
        <f>IFERROR(IF(Z286=2,AB286,IF(Z286=4,IF(AC286&lt;0,-1,1)*(ABS(AC286)+AD286/60),IF(Z286=6,IF(AD286&lt;0,-1,1)*(ABS(AD286)+AE286/60+AF286/3600),""))),"")</f>
        <v/>
      </c>
      <c r="AI286" s="50">
        <f>IF(W286,AH286,AG286)</f>
        <v/>
      </c>
      <c r="AJ286" s="50">
        <f>IF(W286,AG286,AH286)</f>
        <v/>
      </c>
      <c r="AK286" s="50">
        <f>IFERROR(IF(U286=0,AI286,U286*ABS(AI286)),"")</f>
        <v/>
      </c>
      <c r="AL286" s="50">
        <f>IFERROR(IF(V286=0,AJ286,V286*ABS(AJ286)),"")</f>
        <v/>
      </c>
      <c r="AM286" s="50">
        <f>IFERROR(AND(U286=0,V286=0,ABS(AK286)&gt;90,ABS(AK286)&lt;=180,ABS(AL286)&lt;=90),FALSE)</f>
        <v/>
      </c>
      <c r="AN286" s="50">
        <f>IF(AM286,AL286,AK286)</f>
        <v/>
      </c>
      <c r="AO286" s="50">
        <f>IF(AM286,AK286,AL286)</f>
        <v/>
      </c>
      <c r="AP286" s="50">
        <f>IF(R286="","",IF(Y286&lt;&gt;"","Contains words or symbols that aren't part of a coordinate.",IF(NOT(OR(Z286=2,Z286=4,Z286=6)),"Couldn't find a latitude and a longitude ("&amp;Z286&amp;IF(Z286=1," number"," numbers")&amp;" found).",IF(COUNT(AA286:AF286)&lt;&gt;Z286,"Some of the numbers couldn't be read.",IF(OR(AND(Z286=4,OR(AB286&lt;0,AB286&gt;=60,AD286&lt;0,AD286&gt;=60)),AND(Z286=6,OR(AB286&lt;0,AB286&gt;=60,AC286&lt;0,AC286&gt;=60,AE286&lt;0,AE286&gt;=60,AF286&lt;0,AF286&gt;=60))),"Minutes and seconds must be between 0 and 60.",IF(OR(ABS(AN286)&gt;90,ABS(AO286)&gt;180),"Out of range: latitude must be between -90 and 90, and longitude between -180 and 180.",""))))))</f>
        <v/>
      </c>
    </row>
    <row r="287">
      <c r="B287" s="44" t="n"/>
      <c r="C287" s="44" t="n"/>
      <c r="D287" s="45">
        <f>IF(R287="","",IF(AP287&lt;&gt;"","NOT VALID GPS COORDINATES",IF(O287="NO CONNECTION","NO CONNECTION",IF(E287="","NOT FOUND",IF(OR(AM287,AND(AN287=0,AO287=0)),"CONVERTED – PLEASE CHECK","CONVERTED")))))</f>
        <v/>
      </c>
      <c r="E287" s="45">
        <f>IF(OR(O287="",O287="NO CONNECTION"),"",IFERROR(_xlfn.FILTERXML(O287,"//local/territory")&amp;" "&amp;_xlfn.FILTERXML(O287,"//local/mapcode"),IFERROR(_xlfn.FILTERXML(O287,"//international/mapcode"),"")))</f>
        <v/>
      </c>
      <c r="F287" s="46">
        <f>IF(E287="","",IFERROR(_xlfn.FILTERXML(O287,"//local/territory"),""))</f>
        <v/>
      </c>
      <c r="G287" s="46">
        <f>IF(E287="","",IFERROR(_xlfn.FILTERXML(O287,"//local/mapcode"),""))</f>
        <v/>
      </c>
      <c r="H287" s="46">
        <f>IF(E287="","",IFERROR(_xlfn.FILTERXML(O287,"//international/mapcode"),""))</f>
        <v/>
      </c>
      <c r="I287" s="46">
        <f>IF(E287="","",IFERROR(HYPERLINK("https://www.mymapcodes.com/go/?t="&amp;IF(G287&lt;&gt;"",F287,"AAA")&amp;"&amp;ma="&amp;LEFT(IF(G287&lt;&gt;"",G287,H287),FIND(".",IF(G287&lt;&gt;"",G287,H287))-1)&amp;"&amp;mb="&amp;MID(IF(G287&lt;&gt;"",G287,H287),FIND(".",IF(G287&lt;&gt;"",G287,H287))+1,99),"Open on MyMapcodes →"),""))</f>
        <v/>
      </c>
      <c r="J287" s="47">
        <f>IF(OR(R287="",AP287&lt;&gt;""),"",ROUND(AN287,6))</f>
        <v/>
      </c>
      <c r="K287" s="47">
        <f>IF(OR(R287="",AP287&lt;&gt;""),"",ROUND(AO287,6))</f>
        <v/>
      </c>
      <c r="L287" s="48">
        <f>IF(R287="","",IF(AP287&lt;&gt;"",AP287,IF(O287="NO CONNECTION","Excel couldn't reach the mapcode service. Click the REFRESH RESULTS box just above the table.",IF(E287="","The mapcode service didn't return a mapcode for this point.",IF(AM287,"Latitude and longitude seemed to be the wrong way round, so they've been swapped. Please check.",IF(AND(AN287=0,AO287=0),"0, 0 is in the sea off West Africa. Please check this is the location you meant.",IF(W287,"Longitude came first, so the order has been switched.",IF(Z287=6,"Converted from degrees, minutes and seconds.",IF(Z287=4,"Converted from degrees and decimal minutes.","")))))))))</f>
        <v/>
      </c>
      <c r="N287" s="49">
        <f>IF(J287="","",MapcodeAPI&amp;"codes/"&amp;SUBSTITUTE(J287&amp;"",MID(1/2,2,1),".")&amp;","&amp;SUBSTITUTE(K287&amp;"",MID(1/2,2,1),"."))&amp;LEFT($B$13,0)</f>
        <v/>
      </c>
      <c r="O287" s="49">
        <f>IF(N287="","",IFERROR(_xlfn.WEBSERVICE(N287),IF(MapcodeAPIBackup="","NO CONNECTION",IFERROR(_xlfn.WEBSERVICE(MapcodeAPIBackup&amp;MID(N287,LEN(MapcodeAPI)+1,999)),"NO CONNECTION"))))</f>
        <v/>
      </c>
      <c r="P287" t="inlineStr">
        <is>
          <t xml:space="preserve"> </t>
        </is>
      </c>
      <c r="R287" s="50">
        <f>IFERROR(IF(AND(TRIM(B287&amp;"")="",TRIM(C287&amp;"")=""),"",TRIM(IF(ISNUMBER(B287),SUBSTITUTE(B287&amp;"",MID(1/2,2,1),"."),B287&amp;"")&amp;IF(TRIM(C287&amp;"")="",""," | "&amp;IF(ISNUMBER(C287),SUBSTITUTE(C287&amp;"",MID(1/2,2,1),"."),C287&amp;"")))),"(error value)")</f>
        <v/>
      </c>
      <c r="S287" s="50">
        <f>IF(R287="","","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"&amp;IFERROR(IF(AND(LEN(R287)-LEN(SUBSTITUTE(R287,"/",""))=1,ISNUMBER(FIND(" ",TRIM(LEFT(R287,FIND("/",R287)-1))))),LEFT(R287,FIND("/",R287)-1),R287),R287)&amp;" ")," "," "),"﻿"," "),"​"," "),"⁠"," ")," "," ")," "," "),CHAR(9)," "),CHAR(10)," "),CHAR(13)," "),"−","-"),"–","-"),"—","-"),"LATITUDE"," "),"LONGITUDE"," "),"COORDINATES"," "),"COORDS"," "),"NORTH"," N "),"SOUTH"," S "),"EAST"," E "),"WEST"," W "),"DEGREES"," "),"DEG"," "),"GPS"," "),"LONG"," "),"LNG"," "),"LON"," "),"LAT"," ")," AND "," "),"&amp;"," ")&amp;" ")</f>
        <v/>
      </c>
      <c r="T287" s="50">
        <f>IF(S287="","",IF(LEN(S287)-LEN(SUBSTITUTE(S287,".",""))&gt;0,SUBSTITUTE(S287,","," "),IF(LEN(S287)-LEN(SUBSTITUTE(S287,",",""))=3,SUBSTITUTE(SUBSTITUTE(S287,",",";",2),",","."),IF(LEN(S287)-LEN(SUBSTITUTE(S287,",",""))=2,SUBSTITUTE(S287,",","."),SUBSTITUTE(S287,","," ")))))</f>
        <v/>
      </c>
      <c r="U287" s="50">
        <f>IF(ISNUMBER(FIND("S",T287)),-1,IF(ISNUMBER(FIND("N",T287)),1,0))</f>
        <v/>
      </c>
      <c r="V287" s="50">
        <f>IF(ISNUMBER(FIND("W",T287)),-1,IF(ISNUMBER(FIND("E",T287)),1,0))</f>
        <v/>
      </c>
      <c r="W287" s="50">
        <f>AND(MIN(IFERROR(FIND("N",T287),999),IFERROR(FIND("S",T287),999))&lt;999,MIN(IFERROR(FIND("E",T287),999),IFERROR(FIND("W",T287),999))&lt;999,MIN(IFERROR(FIND("E",T287),999),IFERROR(FIND("W",T287),999))&lt;MIN(IFERROR(FIND("N",T287),999),IFERROR(FIND("S",T287),999)))</f>
        <v/>
      </c>
      <c r="X287" s="50">
        <f>IF(T287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287,"°"," "),"º"," "),"˚"," "),"'"," "),CHAR(34)," "),"′"," "),"’"," "),"‘"," "),"″"," "),"”"," "),"“"," "),"("," "),")"," "),"["," "),"]"," "),"{"," "),"}"," "),";"," "),"|"," "),"/"," "),"\"," "),":"," "),"="," "),"*"," "),","," "),"N"," "),"S"," "),"E"," "),"W"," "),"_"," ")))</f>
        <v/>
      </c>
      <c r="Y287" s="50">
        <f>IF(X287="","",SUBSTITUTE(SUBSTITUTE(SUBSTITUTE(SUBSTITUTE(SUBSTITUTE(SUBSTITUTE(SUBSTITUTE(SUBSTITUTE(SUBSTITUTE(SUBSTITUTE(SUBSTITUTE(SUBSTITUTE(SUBSTITUTE(X287,"0",""),"1",""),"2",""),"3",""),"4",""),"5",""),"6",""),"7",""),"8",""),"9",""),".",""),"-","")," ",""))</f>
        <v/>
      </c>
      <c r="Z287" s="50">
        <f>IF(X287="",0,LEN(X287)-LEN(SUBSTITUTE(X287," ",""))+1)</f>
        <v/>
      </c>
      <c r="AA287" s="50">
        <f>IF(Z287&lt;1,"",IFERROR(VALUE(SUBSTITUTE(TRIM(MID(SUBSTITUTE(X287," ",REPT(" ",60)),1,60)),".",MID(1/2,2,1))),""))</f>
        <v/>
      </c>
      <c r="AB287" s="50">
        <f>IF(Z287&lt;2,"",IFERROR(VALUE(SUBSTITUTE(TRIM(MID(SUBSTITUTE(X287," ",REPT(" ",60)),61,60)),".",MID(1/2,2,1))),""))</f>
        <v/>
      </c>
      <c r="AC287" s="50">
        <f>IF(Z287&lt;3,"",IFERROR(VALUE(SUBSTITUTE(TRIM(MID(SUBSTITUTE(X287," ",REPT(" ",60)),121,60)),".",MID(1/2,2,1))),""))</f>
        <v/>
      </c>
      <c r="AD287" s="50">
        <f>IF(Z287&lt;4,"",IFERROR(VALUE(SUBSTITUTE(TRIM(MID(SUBSTITUTE(X287," ",REPT(" ",60)),181,60)),".",MID(1/2,2,1))),""))</f>
        <v/>
      </c>
      <c r="AE287" s="50">
        <f>IF(Z287&lt;5,"",IFERROR(VALUE(SUBSTITUTE(TRIM(MID(SUBSTITUTE(X287," ",REPT(" ",60)),241,60)),".",MID(1/2,2,1))),""))</f>
        <v/>
      </c>
      <c r="AF287" s="50">
        <f>IF(Z287&lt;6,"",IFERROR(VALUE(SUBSTITUTE(TRIM(MID(SUBSTITUTE(X287," ",REPT(" ",60)),301,60)),".",MID(1/2,2,1))),""))</f>
        <v/>
      </c>
      <c r="AG287" s="50">
        <f>IFERROR(IF(Z287=2,AA287,IF(Z287=4,IF(AA287&lt;0,-1,1)*(ABS(AA287)+AB287/60),IF(Z287=6,IF(AA287&lt;0,-1,1)*(ABS(AA287)+AB287/60+AC287/3600),""))),"")</f>
        <v/>
      </c>
      <c r="AH287" s="50">
        <f>IFERROR(IF(Z287=2,AB287,IF(Z287=4,IF(AC287&lt;0,-1,1)*(ABS(AC287)+AD287/60),IF(Z287=6,IF(AD287&lt;0,-1,1)*(ABS(AD287)+AE287/60+AF287/3600),""))),"")</f>
        <v/>
      </c>
      <c r="AI287" s="50">
        <f>IF(W287,AH287,AG287)</f>
        <v/>
      </c>
      <c r="AJ287" s="50">
        <f>IF(W287,AG287,AH287)</f>
        <v/>
      </c>
      <c r="AK287" s="50">
        <f>IFERROR(IF(U287=0,AI287,U287*ABS(AI287)),"")</f>
        <v/>
      </c>
      <c r="AL287" s="50">
        <f>IFERROR(IF(V287=0,AJ287,V287*ABS(AJ287)),"")</f>
        <v/>
      </c>
      <c r="AM287" s="50">
        <f>IFERROR(AND(U287=0,V287=0,ABS(AK287)&gt;90,ABS(AK287)&lt;=180,ABS(AL287)&lt;=90),FALSE)</f>
        <v/>
      </c>
      <c r="AN287" s="50">
        <f>IF(AM287,AL287,AK287)</f>
        <v/>
      </c>
      <c r="AO287" s="50">
        <f>IF(AM287,AK287,AL287)</f>
        <v/>
      </c>
      <c r="AP287" s="50">
        <f>IF(R287="","",IF(Y287&lt;&gt;"","Contains words or symbols that aren't part of a coordinate.",IF(NOT(OR(Z287=2,Z287=4,Z287=6)),"Couldn't find a latitude and a longitude ("&amp;Z287&amp;IF(Z287=1," number"," numbers")&amp;" found).",IF(COUNT(AA287:AF287)&lt;&gt;Z287,"Some of the numbers couldn't be read.",IF(OR(AND(Z287=4,OR(AB287&lt;0,AB287&gt;=60,AD287&lt;0,AD287&gt;=60)),AND(Z287=6,OR(AB287&lt;0,AB287&gt;=60,AC287&lt;0,AC287&gt;=60,AE287&lt;0,AE287&gt;=60,AF287&lt;0,AF287&gt;=60))),"Minutes and seconds must be between 0 and 60.",IF(OR(ABS(AN287)&gt;90,ABS(AO287)&gt;180),"Out of range: latitude must be between -90 and 90, and longitude between -180 and 180.",""))))))</f>
        <v/>
      </c>
    </row>
    <row r="288">
      <c r="B288" s="44" t="n"/>
      <c r="C288" s="44" t="n"/>
      <c r="D288" s="45">
        <f>IF(R288="","",IF(AP288&lt;&gt;"","NOT VALID GPS COORDINATES",IF(O288="NO CONNECTION","NO CONNECTION",IF(E288="","NOT FOUND",IF(OR(AM288,AND(AN288=0,AO288=0)),"CONVERTED – PLEASE CHECK","CONVERTED")))))</f>
        <v/>
      </c>
      <c r="E288" s="45">
        <f>IF(OR(O288="",O288="NO CONNECTION"),"",IFERROR(_xlfn.FILTERXML(O288,"//local/territory")&amp;" "&amp;_xlfn.FILTERXML(O288,"//local/mapcode"),IFERROR(_xlfn.FILTERXML(O288,"//international/mapcode"),"")))</f>
        <v/>
      </c>
      <c r="F288" s="46">
        <f>IF(E288="","",IFERROR(_xlfn.FILTERXML(O288,"//local/territory"),""))</f>
        <v/>
      </c>
      <c r="G288" s="46">
        <f>IF(E288="","",IFERROR(_xlfn.FILTERXML(O288,"//local/mapcode"),""))</f>
        <v/>
      </c>
      <c r="H288" s="46">
        <f>IF(E288="","",IFERROR(_xlfn.FILTERXML(O288,"//international/mapcode"),""))</f>
        <v/>
      </c>
      <c r="I288" s="46">
        <f>IF(E288="","",IFERROR(HYPERLINK("https://www.mymapcodes.com/go/?t="&amp;IF(G288&lt;&gt;"",F288,"AAA")&amp;"&amp;ma="&amp;LEFT(IF(G288&lt;&gt;"",G288,H288),FIND(".",IF(G288&lt;&gt;"",G288,H288))-1)&amp;"&amp;mb="&amp;MID(IF(G288&lt;&gt;"",G288,H288),FIND(".",IF(G288&lt;&gt;"",G288,H288))+1,99),"Open on MyMapcodes →"),""))</f>
        <v/>
      </c>
      <c r="J288" s="47">
        <f>IF(OR(R288="",AP288&lt;&gt;""),"",ROUND(AN288,6))</f>
        <v/>
      </c>
      <c r="K288" s="47">
        <f>IF(OR(R288="",AP288&lt;&gt;""),"",ROUND(AO288,6))</f>
        <v/>
      </c>
      <c r="L288" s="48">
        <f>IF(R288="","",IF(AP288&lt;&gt;"",AP288,IF(O288="NO CONNECTION","Excel couldn't reach the mapcode service. Click the REFRESH RESULTS box just above the table.",IF(E288="","The mapcode service didn't return a mapcode for this point.",IF(AM288,"Latitude and longitude seemed to be the wrong way round, so they've been swapped. Please check.",IF(AND(AN288=0,AO288=0),"0, 0 is in the sea off West Africa. Please check this is the location you meant.",IF(W288,"Longitude came first, so the order has been switched.",IF(Z288=6,"Converted from degrees, minutes and seconds.",IF(Z288=4,"Converted from degrees and decimal minutes.","")))))))))</f>
        <v/>
      </c>
      <c r="N288" s="49">
        <f>IF(J288="","",MapcodeAPI&amp;"codes/"&amp;SUBSTITUTE(J288&amp;"",MID(1/2,2,1),".")&amp;","&amp;SUBSTITUTE(K288&amp;"",MID(1/2,2,1),"."))&amp;LEFT($B$13,0)</f>
        <v/>
      </c>
      <c r="O288" s="49">
        <f>IF(N288="","",IFERROR(_xlfn.WEBSERVICE(N288),IF(MapcodeAPIBackup="","NO CONNECTION",IFERROR(_xlfn.WEBSERVICE(MapcodeAPIBackup&amp;MID(N288,LEN(MapcodeAPI)+1,999)),"NO CONNECTION"))))</f>
        <v/>
      </c>
      <c r="P288" t="inlineStr">
        <is>
          <t xml:space="preserve"> </t>
        </is>
      </c>
      <c r="R288" s="50">
        <f>IFERROR(IF(AND(TRIM(B288&amp;"")="",TRIM(C288&amp;"")=""),"",TRIM(IF(ISNUMBER(B288),SUBSTITUTE(B288&amp;"",MID(1/2,2,1),"."),B288&amp;"")&amp;IF(TRIM(C288&amp;"")="",""," | "&amp;IF(ISNUMBER(C288),SUBSTITUTE(C288&amp;"",MID(1/2,2,1),"."),C288&amp;"")))),"(error value)")</f>
        <v/>
      </c>
      <c r="S288" s="50">
        <f>IF(R288="","","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"&amp;IFERROR(IF(AND(LEN(R288)-LEN(SUBSTITUTE(R288,"/",""))=1,ISNUMBER(FIND(" ",TRIM(LEFT(R288,FIND("/",R288)-1))))),LEFT(R288,FIND("/",R288)-1),R288),R288)&amp;" ")," "," "),"﻿"," "),"​"," "),"⁠"," ")," "," ")," "," "),CHAR(9)," "),CHAR(10)," "),CHAR(13)," "),"−","-"),"–","-"),"—","-"),"LATITUDE"," "),"LONGITUDE"," "),"COORDINATES"," "),"COORDS"," "),"NORTH"," N "),"SOUTH"," S "),"EAST"," E "),"WEST"," W "),"DEGREES"," "),"DEG"," "),"GPS"," "),"LONG"," "),"LNG"," "),"LON"," "),"LAT"," ")," AND "," "),"&amp;"," ")&amp;" ")</f>
        <v/>
      </c>
      <c r="T288" s="50">
        <f>IF(S288="","",IF(LEN(S288)-LEN(SUBSTITUTE(S288,".",""))&gt;0,SUBSTITUTE(S288,","," "),IF(LEN(S288)-LEN(SUBSTITUTE(S288,",",""))=3,SUBSTITUTE(SUBSTITUTE(S288,",",";",2),",","."),IF(LEN(S288)-LEN(SUBSTITUTE(S288,",",""))=2,SUBSTITUTE(S288,",","."),SUBSTITUTE(S288,","," ")))))</f>
        <v/>
      </c>
      <c r="U288" s="50">
        <f>IF(ISNUMBER(FIND("S",T288)),-1,IF(ISNUMBER(FIND("N",T288)),1,0))</f>
        <v/>
      </c>
      <c r="V288" s="50">
        <f>IF(ISNUMBER(FIND("W",T288)),-1,IF(ISNUMBER(FIND("E",T288)),1,0))</f>
        <v/>
      </c>
      <c r="W288" s="50">
        <f>AND(MIN(IFERROR(FIND("N",T288),999),IFERROR(FIND("S",T288),999))&lt;999,MIN(IFERROR(FIND("E",T288),999),IFERROR(FIND("W",T288),999))&lt;999,MIN(IFERROR(FIND("E",T288),999),IFERROR(FIND("W",T288),999))&lt;MIN(IFERROR(FIND("N",T288),999),IFERROR(FIND("S",T288),999)))</f>
        <v/>
      </c>
      <c r="X288" s="50">
        <f>IF(T288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288,"°"," "),"º"," "),"˚"," "),"'"," "),CHAR(34)," "),"′"," "),"’"," "),"‘"," "),"″"," "),"”"," "),"“"," "),"("," "),")"," "),"["," "),"]"," "),"{"," "),"}"," "),";"," "),"|"," "),"/"," "),"\"," "),":"," "),"="," "),"*"," "),","," "),"N"," "),"S"," "),"E"," "),"W"," "),"_"," ")))</f>
        <v/>
      </c>
      <c r="Y288" s="50">
        <f>IF(X288="","",SUBSTITUTE(SUBSTITUTE(SUBSTITUTE(SUBSTITUTE(SUBSTITUTE(SUBSTITUTE(SUBSTITUTE(SUBSTITUTE(SUBSTITUTE(SUBSTITUTE(SUBSTITUTE(SUBSTITUTE(SUBSTITUTE(X288,"0",""),"1",""),"2",""),"3",""),"4",""),"5",""),"6",""),"7",""),"8",""),"9",""),".",""),"-","")," ",""))</f>
        <v/>
      </c>
      <c r="Z288" s="50">
        <f>IF(X288="",0,LEN(X288)-LEN(SUBSTITUTE(X288," ",""))+1)</f>
        <v/>
      </c>
      <c r="AA288" s="50">
        <f>IF(Z288&lt;1,"",IFERROR(VALUE(SUBSTITUTE(TRIM(MID(SUBSTITUTE(X288," ",REPT(" ",60)),1,60)),".",MID(1/2,2,1))),""))</f>
        <v/>
      </c>
      <c r="AB288" s="50">
        <f>IF(Z288&lt;2,"",IFERROR(VALUE(SUBSTITUTE(TRIM(MID(SUBSTITUTE(X288," ",REPT(" ",60)),61,60)),".",MID(1/2,2,1))),""))</f>
        <v/>
      </c>
      <c r="AC288" s="50">
        <f>IF(Z288&lt;3,"",IFERROR(VALUE(SUBSTITUTE(TRIM(MID(SUBSTITUTE(X288," ",REPT(" ",60)),121,60)),".",MID(1/2,2,1))),""))</f>
        <v/>
      </c>
      <c r="AD288" s="50">
        <f>IF(Z288&lt;4,"",IFERROR(VALUE(SUBSTITUTE(TRIM(MID(SUBSTITUTE(X288," ",REPT(" ",60)),181,60)),".",MID(1/2,2,1))),""))</f>
        <v/>
      </c>
      <c r="AE288" s="50">
        <f>IF(Z288&lt;5,"",IFERROR(VALUE(SUBSTITUTE(TRIM(MID(SUBSTITUTE(X288," ",REPT(" ",60)),241,60)),".",MID(1/2,2,1))),""))</f>
        <v/>
      </c>
      <c r="AF288" s="50">
        <f>IF(Z288&lt;6,"",IFERROR(VALUE(SUBSTITUTE(TRIM(MID(SUBSTITUTE(X288," ",REPT(" ",60)),301,60)),".",MID(1/2,2,1))),""))</f>
        <v/>
      </c>
      <c r="AG288" s="50">
        <f>IFERROR(IF(Z288=2,AA288,IF(Z288=4,IF(AA288&lt;0,-1,1)*(ABS(AA288)+AB288/60),IF(Z288=6,IF(AA288&lt;0,-1,1)*(ABS(AA288)+AB288/60+AC288/3600),""))),"")</f>
        <v/>
      </c>
      <c r="AH288" s="50">
        <f>IFERROR(IF(Z288=2,AB288,IF(Z288=4,IF(AC288&lt;0,-1,1)*(ABS(AC288)+AD288/60),IF(Z288=6,IF(AD288&lt;0,-1,1)*(ABS(AD288)+AE288/60+AF288/3600),""))),"")</f>
        <v/>
      </c>
      <c r="AI288" s="50">
        <f>IF(W288,AH288,AG288)</f>
        <v/>
      </c>
      <c r="AJ288" s="50">
        <f>IF(W288,AG288,AH288)</f>
        <v/>
      </c>
      <c r="AK288" s="50">
        <f>IFERROR(IF(U288=0,AI288,U288*ABS(AI288)),"")</f>
        <v/>
      </c>
      <c r="AL288" s="50">
        <f>IFERROR(IF(V288=0,AJ288,V288*ABS(AJ288)),"")</f>
        <v/>
      </c>
      <c r="AM288" s="50">
        <f>IFERROR(AND(U288=0,V288=0,ABS(AK288)&gt;90,ABS(AK288)&lt;=180,ABS(AL288)&lt;=90),FALSE)</f>
        <v/>
      </c>
      <c r="AN288" s="50">
        <f>IF(AM288,AL288,AK288)</f>
        <v/>
      </c>
      <c r="AO288" s="50">
        <f>IF(AM288,AK288,AL288)</f>
        <v/>
      </c>
      <c r="AP288" s="50">
        <f>IF(R288="","",IF(Y288&lt;&gt;"","Contains words or symbols that aren't part of a coordinate.",IF(NOT(OR(Z288=2,Z288=4,Z288=6)),"Couldn't find a latitude and a longitude ("&amp;Z288&amp;IF(Z288=1," number"," numbers")&amp;" found).",IF(COUNT(AA288:AF288)&lt;&gt;Z288,"Some of the numbers couldn't be read.",IF(OR(AND(Z288=4,OR(AB288&lt;0,AB288&gt;=60,AD288&lt;0,AD288&gt;=60)),AND(Z288=6,OR(AB288&lt;0,AB288&gt;=60,AC288&lt;0,AC288&gt;=60,AE288&lt;0,AE288&gt;=60,AF288&lt;0,AF288&gt;=60))),"Minutes and seconds must be between 0 and 60.",IF(OR(ABS(AN288)&gt;90,ABS(AO288)&gt;180),"Out of range: latitude must be between -90 and 90, and longitude between -180 and 180.",""))))))</f>
        <v/>
      </c>
    </row>
    <row r="289">
      <c r="B289" s="44" t="n"/>
      <c r="C289" s="44" t="n"/>
      <c r="D289" s="45">
        <f>IF(R289="","",IF(AP289&lt;&gt;"","NOT VALID GPS COORDINATES",IF(O289="NO CONNECTION","NO CONNECTION",IF(E289="","NOT FOUND",IF(OR(AM289,AND(AN289=0,AO289=0)),"CONVERTED – PLEASE CHECK","CONVERTED")))))</f>
        <v/>
      </c>
      <c r="E289" s="45">
        <f>IF(OR(O289="",O289="NO CONNECTION"),"",IFERROR(_xlfn.FILTERXML(O289,"//local/territory")&amp;" "&amp;_xlfn.FILTERXML(O289,"//local/mapcode"),IFERROR(_xlfn.FILTERXML(O289,"//international/mapcode"),"")))</f>
        <v/>
      </c>
      <c r="F289" s="46">
        <f>IF(E289="","",IFERROR(_xlfn.FILTERXML(O289,"//local/territory"),""))</f>
        <v/>
      </c>
      <c r="G289" s="46">
        <f>IF(E289="","",IFERROR(_xlfn.FILTERXML(O289,"//local/mapcode"),""))</f>
        <v/>
      </c>
      <c r="H289" s="46">
        <f>IF(E289="","",IFERROR(_xlfn.FILTERXML(O289,"//international/mapcode"),""))</f>
        <v/>
      </c>
      <c r="I289" s="46">
        <f>IF(E289="","",IFERROR(HYPERLINK("https://www.mymapcodes.com/go/?t="&amp;IF(G289&lt;&gt;"",F289,"AAA")&amp;"&amp;ma="&amp;LEFT(IF(G289&lt;&gt;"",G289,H289),FIND(".",IF(G289&lt;&gt;"",G289,H289))-1)&amp;"&amp;mb="&amp;MID(IF(G289&lt;&gt;"",G289,H289),FIND(".",IF(G289&lt;&gt;"",G289,H289))+1,99),"Open on MyMapcodes →"),""))</f>
        <v/>
      </c>
      <c r="J289" s="47">
        <f>IF(OR(R289="",AP289&lt;&gt;""),"",ROUND(AN289,6))</f>
        <v/>
      </c>
      <c r="K289" s="47">
        <f>IF(OR(R289="",AP289&lt;&gt;""),"",ROUND(AO289,6))</f>
        <v/>
      </c>
      <c r="L289" s="48">
        <f>IF(R289="","",IF(AP289&lt;&gt;"",AP289,IF(O289="NO CONNECTION","Excel couldn't reach the mapcode service. Click the REFRESH RESULTS box just above the table.",IF(E289="","The mapcode service didn't return a mapcode for this point.",IF(AM289,"Latitude and longitude seemed to be the wrong way round, so they've been swapped. Please check.",IF(AND(AN289=0,AO289=0),"0, 0 is in the sea off West Africa. Please check this is the location you meant.",IF(W289,"Longitude came first, so the order has been switched.",IF(Z289=6,"Converted from degrees, minutes and seconds.",IF(Z289=4,"Converted from degrees and decimal minutes.","")))))))))</f>
        <v/>
      </c>
      <c r="N289" s="49">
        <f>IF(J289="","",MapcodeAPI&amp;"codes/"&amp;SUBSTITUTE(J289&amp;"",MID(1/2,2,1),".")&amp;","&amp;SUBSTITUTE(K289&amp;"",MID(1/2,2,1),"."))&amp;LEFT($B$13,0)</f>
        <v/>
      </c>
      <c r="O289" s="49">
        <f>IF(N289="","",IFERROR(_xlfn.WEBSERVICE(N289),IF(MapcodeAPIBackup="","NO CONNECTION",IFERROR(_xlfn.WEBSERVICE(MapcodeAPIBackup&amp;MID(N289,LEN(MapcodeAPI)+1,999)),"NO CONNECTION"))))</f>
        <v/>
      </c>
      <c r="P289" t="inlineStr">
        <is>
          <t xml:space="preserve"> </t>
        </is>
      </c>
      <c r="R289" s="50">
        <f>IFERROR(IF(AND(TRIM(B289&amp;"")="",TRIM(C289&amp;"")=""),"",TRIM(IF(ISNUMBER(B289),SUBSTITUTE(B289&amp;"",MID(1/2,2,1),"."),B289&amp;"")&amp;IF(TRIM(C289&amp;"")="",""," | "&amp;IF(ISNUMBER(C289),SUBSTITUTE(C289&amp;"",MID(1/2,2,1),"."),C289&amp;"")))),"(error value)")</f>
        <v/>
      </c>
      <c r="S289" s="50">
        <f>IF(R289="","","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"&amp;IFERROR(IF(AND(LEN(R289)-LEN(SUBSTITUTE(R289,"/",""))=1,ISNUMBER(FIND(" ",TRIM(LEFT(R289,FIND("/",R289)-1))))),LEFT(R289,FIND("/",R289)-1),R289),R289)&amp;" ")," "," "),"﻿"," "),"​"," "),"⁠"," ")," "," ")," "," "),CHAR(9)," "),CHAR(10)," "),CHAR(13)," "),"−","-"),"–","-"),"—","-"),"LATITUDE"," "),"LONGITUDE"," "),"COORDINATES"," "),"COORDS"," "),"NORTH"," N "),"SOUTH"," S "),"EAST"," E "),"WEST"," W "),"DEGREES"," "),"DEG"," "),"GPS"," "),"LONG"," "),"LNG"," "),"LON"," "),"LAT"," ")," AND "," "),"&amp;"," ")&amp;" ")</f>
        <v/>
      </c>
      <c r="T289" s="50">
        <f>IF(S289="","",IF(LEN(S289)-LEN(SUBSTITUTE(S289,".",""))&gt;0,SUBSTITUTE(S289,","," "),IF(LEN(S289)-LEN(SUBSTITUTE(S289,",",""))=3,SUBSTITUTE(SUBSTITUTE(S289,",",";",2),",","."),IF(LEN(S289)-LEN(SUBSTITUTE(S289,",",""))=2,SUBSTITUTE(S289,",","."),SUBSTITUTE(S289,","," ")))))</f>
        <v/>
      </c>
      <c r="U289" s="50">
        <f>IF(ISNUMBER(FIND("S",T289)),-1,IF(ISNUMBER(FIND("N",T289)),1,0))</f>
        <v/>
      </c>
      <c r="V289" s="50">
        <f>IF(ISNUMBER(FIND("W",T289)),-1,IF(ISNUMBER(FIND("E",T289)),1,0))</f>
        <v/>
      </c>
      <c r="W289" s="50">
        <f>AND(MIN(IFERROR(FIND("N",T289),999),IFERROR(FIND("S",T289),999))&lt;999,MIN(IFERROR(FIND("E",T289),999),IFERROR(FIND("W",T289),999))&lt;999,MIN(IFERROR(FIND("E",T289),999),IFERROR(FIND("W",T289),999))&lt;MIN(IFERROR(FIND("N",T289),999),IFERROR(FIND("S",T289),999)))</f>
        <v/>
      </c>
      <c r="X289" s="50">
        <f>IF(T289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289,"°"," "),"º"," "),"˚"," "),"'"," "),CHAR(34)," "),"′"," "),"’"," "),"‘"," "),"″"," "),"”"," "),"“"," "),"("," "),")"," "),"["," "),"]"," "),"{"," "),"}"," "),";"," "),"|"," "),"/"," "),"\"," "),":"," "),"="," "),"*"," "),","," "),"N"," "),"S"," "),"E"," "),"W"," "),"_"," ")))</f>
        <v/>
      </c>
      <c r="Y289" s="50">
        <f>IF(X289="","",SUBSTITUTE(SUBSTITUTE(SUBSTITUTE(SUBSTITUTE(SUBSTITUTE(SUBSTITUTE(SUBSTITUTE(SUBSTITUTE(SUBSTITUTE(SUBSTITUTE(SUBSTITUTE(SUBSTITUTE(SUBSTITUTE(X289,"0",""),"1",""),"2",""),"3",""),"4",""),"5",""),"6",""),"7",""),"8",""),"9",""),".",""),"-","")," ",""))</f>
        <v/>
      </c>
      <c r="Z289" s="50">
        <f>IF(X289="",0,LEN(X289)-LEN(SUBSTITUTE(X289," ",""))+1)</f>
        <v/>
      </c>
      <c r="AA289" s="50">
        <f>IF(Z289&lt;1,"",IFERROR(VALUE(SUBSTITUTE(TRIM(MID(SUBSTITUTE(X289," ",REPT(" ",60)),1,60)),".",MID(1/2,2,1))),""))</f>
        <v/>
      </c>
      <c r="AB289" s="50">
        <f>IF(Z289&lt;2,"",IFERROR(VALUE(SUBSTITUTE(TRIM(MID(SUBSTITUTE(X289," ",REPT(" ",60)),61,60)),".",MID(1/2,2,1))),""))</f>
        <v/>
      </c>
      <c r="AC289" s="50">
        <f>IF(Z289&lt;3,"",IFERROR(VALUE(SUBSTITUTE(TRIM(MID(SUBSTITUTE(X289," ",REPT(" ",60)),121,60)),".",MID(1/2,2,1))),""))</f>
        <v/>
      </c>
      <c r="AD289" s="50">
        <f>IF(Z289&lt;4,"",IFERROR(VALUE(SUBSTITUTE(TRIM(MID(SUBSTITUTE(X289," ",REPT(" ",60)),181,60)),".",MID(1/2,2,1))),""))</f>
        <v/>
      </c>
      <c r="AE289" s="50">
        <f>IF(Z289&lt;5,"",IFERROR(VALUE(SUBSTITUTE(TRIM(MID(SUBSTITUTE(X289," ",REPT(" ",60)),241,60)),".",MID(1/2,2,1))),""))</f>
        <v/>
      </c>
      <c r="AF289" s="50">
        <f>IF(Z289&lt;6,"",IFERROR(VALUE(SUBSTITUTE(TRIM(MID(SUBSTITUTE(X289," ",REPT(" ",60)),301,60)),".",MID(1/2,2,1))),""))</f>
        <v/>
      </c>
      <c r="AG289" s="50">
        <f>IFERROR(IF(Z289=2,AA289,IF(Z289=4,IF(AA289&lt;0,-1,1)*(ABS(AA289)+AB289/60),IF(Z289=6,IF(AA289&lt;0,-1,1)*(ABS(AA289)+AB289/60+AC289/3600),""))),"")</f>
        <v/>
      </c>
      <c r="AH289" s="50">
        <f>IFERROR(IF(Z289=2,AB289,IF(Z289=4,IF(AC289&lt;0,-1,1)*(ABS(AC289)+AD289/60),IF(Z289=6,IF(AD289&lt;0,-1,1)*(ABS(AD289)+AE289/60+AF289/3600),""))),"")</f>
        <v/>
      </c>
      <c r="AI289" s="50">
        <f>IF(W289,AH289,AG289)</f>
        <v/>
      </c>
      <c r="AJ289" s="50">
        <f>IF(W289,AG289,AH289)</f>
        <v/>
      </c>
      <c r="AK289" s="50">
        <f>IFERROR(IF(U289=0,AI289,U289*ABS(AI289)),"")</f>
        <v/>
      </c>
      <c r="AL289" s="50">
        <f>IFERROR(IF(V289=0,AJ289,V289*ABS(AJ289)),"")</f>
        <v/>
      </c>
      <c r="AM289" s="50">
        <f>IFERROR(AND(U289=0,V289=0,ABS(AK289)&gt;90,ABS(AK289)&lt;=180,ABS(AL289)&lt;=90),FALSE)</f>
        <v/>
      </c>
      <c r="AN289" s="50">
        <f>IF(AM289,AL289,AK289)</f>
        <v/>
      </c>
      <c r="AO289" s="50">
        <f>IF(AM289,AK289,AL289)</f>
        <v/>
      </c>
      <c r="AP289" s="50">
        <f>IF(R289="","",IF(Y289&lt;&gt;"","Contains words or symbols that aren't part of a coordinate.",IF(NOT(OR(Z289=2,Z289=4,Z289=6)),"Couldn't find a latitude and a longitude ("&amp;Z289&amp;IF(Z289=1," number"," numbers")&amp;" found).",IF(COUNT(AA289:AF289)&lt;&gt;Z289,"Some of the numbers couldn't be read.",IF(OR(AND(Z289=4,OR(AB289&lt;0,AB289&gt;=60,AD289&lt;0,AD289&gt;=60)),AND(Z289=6,OR(AB289&lt;0,AB289&gt;=60,AC289&lt;0,AC289&gt;=60,AE289&lt;0,AE289&gt;=60,AF289&lt;0,AF289&gt;=60))),"Minutes and seconds must be between 0 and 60.",IF(OR(ABS(AN289)&gt;90,ABS(AO289)&gt;180),"Out of range: latitude must be between -90 and 90, and longitude between -180 and 180.",""))))))</f>
        <v/>
      </c>
    </row>
    <row r="290">
      <c r="B290" s="44" t="n"/>
      <c r="C290" s="44" t="n"/>
      <c r="D290" s="45">
        <f>IF(R290="","",IF(AP290&lt;&gt;"","NOT VALID GPS COORDINATES",IF(O290="NO CONNECTION","NO CONNECTION",IF(E290="","NOT FOUND",IF(OR(AM290,AND(AN290=0,AO290=0)),"CONVERTED – PLEASE CHECK","CONVERTED")))))</f>
        <v/>
      </c>
      <c r="E290" s="45">
        <f>IF(OR(O290="",O290="NO CONNECTION"),"",IFERROR(_xlfn.FILTERXML(O290,"//local/territory")&amp;" "&amp;_xlfn.FILTERXML(O290,"//local/mapcode"),IFERROR(_xlfn.FILTERXML(O290,"//international/mapcode"),"")))</f>
        <v/>
      </c>
      <c r="F290" s="46">
        <f>IF(E290="","",IFERROR(_xlfn.FILTERXML(O290,"//local/territory"),""))</f>
        <v/>
      </c>
      <c r="G290" s="46">
        <f>IF(E290="","",IFERROR(_xlfn.FILTERXML(O290,"//local/mapcode"),""))</f>
        <v/>
      </c>
      <c r="H290" s="46">
        <f>IF(E290="","",IFERROR(_xlfn.FILTERXML(O290,"//international/mapcode"),""))</f>
        <v/>
      </c>
      <c r="I290" s="46">
        <f>IF(E290="","",IFERROR(HYPERLINK("https://www.mymapcodes.com/go/?t="&amp;IF(G290&lt;&gt;"",F290,"AAA")&amp;"&amp;ma="&amp;LEFT(IF(G290&lt;&gt;"",G290,H290),FIND(".",IF(G290&lt;&gt;"",G290,H290))-1)&amp;"&amp;mb="&amp;MID(IF(G290&lt;&gt;"",G290,H290),FIND(".",IF(G290&lt;&gt;"",G290,H290))+1,99),"Open on MyMapcodes →"),""))</f>
        <v/>
      </c>
      <c r="J290" s="47">
        <f>IF(OR(R290="",AP290&lt;&gt;""),"",ROUND(AN290,6))</f>
        <v/>
      </c>
      <c r="K290" s="47">
        <f>IF(OR(R290="",AP290&lt;&gt;""),"",ROUND(AO290,6))</f>
        <v/>
      </c>
      <c r="L290" s="48">
        <f>IF(R290="","",IF(AP290&lt;&gt;"",AP290,IF(O290="NO CONNECTION","Excel couldn't reach the mapcode service. Click the REFRESH RESULTS box just above the table.",IF(E290="","The mapcode service didn't return a mapcode for this point.",IF(AM290,"Latitude and longitude seemed to be the wrong way round, so they've been swapped. Please check.",IF(AND(AN290=0,AO290=0),"0, 0 is in the sea off West Africa. Please check this is the location you meant.",IF(W290,"Longitude came first, so the order has been switched.",IF(Z290=6,"Converted from degrees, minutes and seconds.",IF(Z290=4,"Converted from degrees and decimal minutes.","")))))))))</f>
        <v/>
      </c>
      <c r="N290" s="49">
        <f>IF(J290="","",MapcodeAPI&amp;"codes/"&amp;SUBSTITUTE(J290&amp;"",MID(1/2,2,1),".")&amp;","&amp;SUBSTITUTE(K290&amp;"",MID(1/2,2,1),"."))&amp;LEFT($B$13,0)</f>
        <v/>
      </c>
      <c r="O290" s="49">
        <f>IF(N290="","",IFERROR(_xlfn.WEBSERVICE(N290),IF(MapcodeAPIBackup="","NO CONNECTION",IFERROR(_xlfn.WEBSERVICE(MapcodeAPIBackup&amp;MID(N290,LEN(MapcodeAPI)+1,999)),"NO CONNECTION"))))</f>
        <v/>
      </c>
      <c r="P290" t="inlineStr">
        <is>
          <t xml:space="preserve"> </t>
        </is>
      </c>
      <c r="R290" s="50">
        <f>IFERROR(IF(AND(TRIM(B290&amp;"")="",TRIM(C290&amp;"")=""),"",TRIM(IF(ISNUMBER(B290),SUBSTITUTE(B290&amp;"",MID(1/2,2,1),"."),B290&amp;"")&amp;IF(TRIM(C290&amp;"")="",""," | "&amp;IF(ISNUMBER(C290),SUBSTITUTE(C290&amp;"",MID(1/2,2,1),"."),C290&amp;"")))),"(error value)")</f>
        <v/>
      </c>
      <c r="S290" s="50">
        <f>IF(R290="","","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"&amp;IFERROR(IF(AND(LEN(R290)-LEN(SUBSTITUTE(R290,"/",""))=1,ISNUMBER(FIND(" ",TRIM(LEFT(R290,FIND("/",R290)-1))))),LEFT(R290,FIND("/",R290)-1),R290),R290)&amp;" ")," "," "),"﻿"," "),"​"," "),"⁠"," ")," "," ")," "," "),CHAR(9)," "),CHAR(10)," "),CHAR(13)," "),"−","-"),"–","-"),"—","-"),"LATITUDE"," "),"LONGITUDE"," "),"COORDINATES"," "),"COORDS"," "),"NORTH"," N "),"SOUTH"," S "),"EAST"," E "),"WEST"," W "),"DEGREES"," "),"DEG"," "),"GPS"," "),"LONG"," "),"LNG"," "),"LON"," "),"LAT"," ")," AND "," "),"&amp;"," ")&amp;" ")</f>
        <v/>
      </c>
      <c r="T290" s="50">
        <f>IF(S290="","",IF(LEN(S290)-LEN(SUBSTITUTE(S290,".",""))&gt;0,SUBSTITUTE(S290,","," "),IF(LEN(S290)-LEN(SUBSTITUTE(S290,",",""))=3,SUBSTITUTE(SUBSTITUTE(S290,",",";",2),",","."),IF(LEN(S290)-LEN(SUBSTITUTE(S290,",",""))=2,SUBSTITUTE(S290,",","."),SUBSTITUTE(S290,","," ")))))</f>
        <v/>
      </c>
      <c r="U290" s="50">
        <f>IF(ISNUMBER(FIND("S",T290)),-1,IF(ISNUMBER(FIND("N",T290)),1,0))</f>
        <v/>
      </c>
      <c r="V290" s="50">
        <f>IF(ISNUMBER(FIND("W",T290)),-1,IF(ISNUMBER(FIND("E",T290)),1,0))</f>
        <v/>
      </c>
      <c r="W290" s="50">
        <f>AND(MIN(IFERROR(FIND("N",T290),999),IFERROR(FIND("S",T290),999))&lt;999,MIN(IFERROR(FIND("E",T290),999),IFERROR(FIND("W",T290),999))&lt;999,MIN(IFERROR(FIND("E",T290),999),IFERROR(FIND("W",T290),999))&lt;MIN(IFERROR(FIND("N",T290),999),IFERROR(FIND("S",T290),999)))</f>
        <v/>
      </c>
      <c r="X290" s="50">
        <f>IF(T290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290,"°"," "),"º"," "),"˚"," "),"'"," "),CHAR(34)," "),"′"," "),"’"," "),"‘"," "),"″"," "),"”"," "),"“"," "),"("," "),")"," "),"["," "),"]"," "),"{"," "),"}"," "),";"," "),"|"," "),"/"," "),"\"," "),":"," "),"="," "),"*"," "),","," "),"N"," "),"S"," "),"E"," "),"W"," "),"_"," ")))</f>
        <v/>
      </c>
      <c r="Y290" s="50">
        <f>IF(X290="","",SUBSTITUTE(SUBSTITUTE(SUBSTITUTE(SUBSTITUTE(SUBSTITUTE(SUBSTITUTE(SUBSTITUTE(SUBSTITUTE(SUBSTITUTE(SUBSTITUTE(SUBSTITUTE(SUBSTITUTE(SUBSTITUTE(X290,"0",""),"1",""),"2",""),"3",""),"4",""),"5",""),"6",""),"7",""),"8",""),"9",""),".",""),"-","")," ",""))</f>
        <v/>
      </c>
      <c r="Z290" s="50">
        <f>IF(X290="",0,LEN(X290)-LEN(SUBSTITUTE(X290," ",""))+1)</f>
        <v/>
      </c>
      <c r="AA290" s="50">
        <f>IF(Z290&lt;1,"",IFERROR(VALUE(SUBSTITUTE(TRIM(MID(SUBSTITUTE(X290," ",REPT(" ",60)),1,60)),".",MID(1/2,2,1))),""))</f>
        <v/>
      </c>
      <c r="AB290" s="50">
        <f>IF(Z290&lt;2,"",IFERROR(VALUE(SUBSTITUTE(TRIM(MID(SUBSTITUTE(X290," ",REPT(" ",60)),61,60)),".",MID(1/2,2,1))),""))</f>
        <v/>
      </c>
      <c r="AC290" s="50">
        <f>IF(Z290&lt;3,"",IFERROR(VALUE(SUBSTITUTE(TRIM(MID(SUBSTITUTE(X290," ",REPT(" ",60)),121,60)),".",MID(1/2,2,1))),""))</f>
        <v/>
      </c>
      <c r="AD290" s="50">
        <f>IF(Z290&lt;4,"",IFERROR(VALUE(SUBSTITUTE(TRIM(MID(SUBSTITUTE(X290," ",REPT(" ",60)),181,60)),".",MID(1/2,2,1))),""))</f>
        <v/>
      </c>
      <c r="AE290" s="50">
        <f>IF(Z290&lt;5,"",IFERROR(VALUE(SUBSTITUTE(TRIM(MID(SUBSTITUTE(X290," ",REPT(" ",60)),241,60)),".",MID(1/2,2,1))),""))</f>
        <v/>
      </c>
      <c r="AF290" s="50">
        <f>IF(Z290&lt;6,"",IFERROR(VALUE(SUBSTITUTE(TRIM(MID(SUBSTITUTE(X290," ",REPT(" ",60)),301,60)),".",MID(1/2,2,1))),""))</f>
        <v/>
      </c>
      <c r="AG290" s="50">
        <f>IFERROR(IF(Z290=2,AA290,IF(Z290=4,IF(AA290&lt;0,-1,1)*(ABS(AA290)+AB290/60),IF(Z290=6,IF(AA290&lt;0,-1,1)*(ABS(AA290)+AB290/60+AC290/3600),""))),"")</f>
        <v/>
      </c>
      <c r="AH290" s="50">
        <f>IFERROR(IF(Z290=2,AB290,IF(Z290=4,IF(AC290&lt;0,-1,1)*(ABS(AC290)+AD290/60),IF(Z290=6,IF(AD290&lt;0,-1,1)*(ABS(AD290)+AE290/60+AF290/3600),""))),"")</f>
        <v/>
      </c>
      <c r="AI290" s="50">
        <f>IF(W290,AH290,AG290)</f>
        <v/>
      </c>
      <c r="AJ290" s="50">
        <f>IF(W290,AG290,AH290)</f>
        <v/>
      </c>
      <c r="AK290" s="50">
        <f>IFERROR(IF(U290=0,AI290,U290*ABS(AI290)),"")</f>
        <v/>
      </c>
      <c r="AL290" s="50">
        <f>IFERROR(IF(V290=0,AJ290,V290*ABS(AJ290)),"")</f>
        <v/>
      </c>
      <c r="AM290" s="50">
        <f>IFERROR(AND(U290=0,V290=0,ABS(AK290)&gt;90,ABS(AK290)&lt;=180,ABS(AL290)&lt;=90),FALSE)</f>
        <v/>
      </c>
      <c r="AN290" s="50">
        <f>IF(AM290,AL290,AK290)</f>
        <v/>
      </c>
      <c r="AO290" s="50">
        <f>IF(AM290,AK290,AL290)</f>
        <v/>
      </c>
      <c r="AP290" s="50">
        <f>IF(R290="","",IF(Y290&lt;&gt;"","Contains words or symbols that aren't part of a coordinate.",IF(NOT(OR(Z290=2,Z290=4,Z290=6)),"Couldn't find a latitude and a longitude ("&amp;Z290&amp;IF(Z290=1," number"," numbers")&amp;" found).",IF(COUNT(AA290:AF290)&lt;&gt;Z290,"Some of the numbers couldn't be read.",IF(OR(AND(Z290=4,OR(AB290&lt;0,AB290&gt;=60,AD290&lt;0,AD290&gt;=60)),AND(Z290=6,OR(AB290&lt;0,AB290&gt;=60,AC290&lt;0,AC290&gt;=60,AE290&lt;0,AE290&gt;=60,AF290&lt;0,AF290&gt;=60))),"Minutes and seconds must be between 0 and 60.",IF(OR(ABS(AN290)&gt;90,ABS(AO290)&gt;180),"Out of range: latitude must be between -90 and 90, and longitude between -180 and 180.",""))))))</f>
        <v/>
      </c>
    </row>
    <row r="291">
      <c r="B291" s="44" t="n"/>
      <c r="C291" s="44" t="n"/>
      <c r="D291" s="45">
        <f>IF(R291="","",IF(AP291&lt;&gt;"","NOT VALID GPS COORDINATES",IF(O291="NO CONNECTION","NO CONNECTION",IF(E291="","NOT FOUND",IF(OR(AM291,AND(AN291=0,AO291=0)),"CONVERTED – PLEASE CHECK","CONVERTED")))))</f>
        <v/>
      </c>
      <c r="E291" s="45">
        <f>IF(OR(O291="",O291="NO CONNECTION"),"",IFERROR(_xlfn.FILTERXML(O291,"//local/territory")&amp;" "&amp;_xlfn.FILTERXML(O291,"//local/mapcode"),IFERROR(_xlfn.FILTERXML(O291,"//international/mapcode"),"")))</f>
        <v/>
      </c>
      <c r="F291" s="46">
        <f>IF(E291="","",IFERROR(_xlfn.FILTERXML(O291,"//local/territory"),""))</f>
        <v/>
      </c>
      <c r="G291" s="46">
        <f>IF(E291="","",IFERROR(_xlfn.FILTERXML(O291,"//local/mapcode"),""))</f>
        <v/>
      </c>
      <c r="H291" s="46">
        <f>IF(E291="","",IFERROR(_xlfn.FILTERXML(O291,"//international/mapcode"),""))</f>
        <v/>
      </c>
      <c r="I291" s="46">
        <f>IF(E291="","",IFERROR(HYPERLINK("https://www.mymapcodes.com/go/?t="&amp;IF(G291&lt;&gt;"",F291,"AAA")&amp;"&amp;ma="&amp;LEFT(IF(G291&lt;&gt;"",G291,H291),FIND(".",IF(G291&lt;&gt;"",G291,H291))-1)&amp;"&amp;mb="&amp;MID(IF(G291&lt;&gt;"",G291,H291),FIND(".",IF(G291&lt;&gt;"",G291,H291))+1,99),"Open on MyMapcodes →"),""))</f>
        <v/>
      </c>
      <c r="J291" s="47">
        <f>IF(OR(R291="",AP291&lt;&gt;""),"",ROUND(AN291,6))</f>
        <v/>
      </c>
      <c r="K291" s="47">
        <f>IF(OR(R291="",AP291&lt;&gt;""),"",ROUND(AO291,6))</f>
        <v/>
      </c>
      <c r="L291" s="48">
        <f>IF(R291="","",IF(AP291&lt;&gt;"",AP291,IF(O291="NO CONNECTION","Excel couldn't reach the mapcode service. Click the REFRESH RESULTS box just above the table.",IF(E291="","The mapcode service didn't return a mapcode for this point.",IF(AM291,"Latitude and longitude seemed to be the wrong way round, so they've been swapped. Please check.",IF(AND(AN291=0,AO291=0),"0, 0 is in the sea off West Africa. Please check this is the location you meant.",IF(W291,"Longitude came first, so the order has been switched.",IF(Z291=6,"Converted from degrees, minutes and seconds.",IF(Z291=4,"Converted from degrees and decimal minutes.","")))))))))</f>
        <v/>
      </c>
      <c r="N291" s="49">
        <f>IF(J291="","",MapcodeAPI&amp;"codes/"&amp;SUBSTITUTE(J291&amp;"",MID(1/2,2,1),".")&amp;","&amp;SUBSTITUTE(K291&amp;"",MID(1/2,2,1),"."))&amp;LEFT($B$13,0)</f>
        <v/>
      </c>
      <c r="O291" s="49">
        <f>IF(N291="","",IFERROR(_xlfn.WEBSERVICE(N291),IF(MapcodeAPIBackup="","NO CONNECTION",IFERROR(_xlfn.WEBSERVICE(MapcodeAPIBackup&amp;MID(N291,LEN(MapcodeAPI)+1,999)),"NO CONNECTION"))))</f>
        <v/>
      </c>
      <c r="P291" t="inlineStr">
        <is>
          <t xml:space="preserve"> </t>
        </is>
      </c>
      <c r="R291" s="50">
        <f>IFERROR(IF(AND(TRIM(B291&amp;"")="",TRIM(C291&amp;"")=""),"",TRIM(IF(ISNUMBER(B291),SUBSTITUTE(B291&amp;"",MID(1/2,2,1),"."),B291&amp;"")&amp;IF(TRIM(C291&amp;"")="",""," | "&amp;IF(ISNUMBER(C291),SUBSTITUTE(C291&amp;"",MID(1/2,2,1),"."),C291&amp;"")))),"(error value)")</f>
        <v/>
      </c>
      <c r="S291" s="50">
        <f>IF(R291="","","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"&amp;IFERROR(IF(AND(LEN(R291)-LEN(SUBSTITUTE(R291,"/",""))=1,ISNUMBER(FIND(" ",TRIM(LEFT(R291,FIND("/",R291)-1))))),LEFT(R291,FIND("/",R291)-1),R291),R291)&amp;" ")," "," "),"﻿"," "),"​"," "),"⁠"," ")," "," ")," "," "),CHAR(9)," "),CHAR(10)," "),CHAR(13)," "),"−","-"),"–","-"),"—","-"),"LATITUDE"," "),"LONGITUDE"," "),"COORDINATES"," "),"COORDS"," "),"NORTH"," N "),"SOUTH"," S "),"EAST"," E "),"WEST"," W "),"DEGREES"," "),"DEG"," "),"GPS"," "),"LONG"," "),"LNG"," "),"LON"," "),"LAT"," ")," AND "," "),"&amp;"," ")&amp;" ")</f>
        <v/>
      </c>
      <c r="T291" s="50">
        <f>IF(S291="","",IF(LEN(S291)-LEN(SUBSTITUTE(S291,".",""))&gt;0,SUBSTITUTE(S291,","," "),IF(LEN(S291)-LEN(SUBSTITUTE(S291,",",""))=3,SUBSTITUTE(SUBSTITUTE(S291,",",";",2),",","."),IF(LEN(S291)-LEN(SUBSTITUTE(S291,",",""))=2,SUBSTITUTE(S291,",","."),SUBSTITUTE(S291,","," ")))))</f>
        <v/>
      </c>
      <c r="U291" s="50">
        <f>IF(ISNUMBER(FIND("S",T291)),-1,IF(ISNUMBER(FIND("N",T291)),1,0))</f>
        <v/>
      </c>
      <c r="V291" s="50">
        <f>IF(ISNUMBER(FIND("W",T291)),-1,IF(ISNUMBER(FIND("E",T291)),1,0))</f>
        <v/>
      </c>
      <c r="W291" s="50">
        <f>AND(MIN(IFERROR(FIND("N",T291),999),IFERROR(FIND("S",T291),999))&lt;999,MIN(IFERROR(FIND("E",T291),999),IFERROR(FIND("W",T291),999))&lt;999,MIN(IFERROR(FIND("E",T291),999),IFERROR(FIND("W",T291),999))&lt;MIN(IFERROR(FIND("N",T291),999),IFERROR(FIND("S",T291),999)))</f>
        <v/>
      </c>
      <c r="X291" s="50">
        <f>IF(T291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291,"°"," "),"º"," "),"˚"," "),"'"," "),CHAR(34)," "),"′"," "),"’"," "),"‘"," "),"″"," "),"”"," "),"“"," "),"("," "),")"," "),"["," "),"]"," "),"{"," "),"}"," "),";"," "),"|"," "),"/"," "),"\"," "),":"," "),"="," "),"*"," "),","," "),"N"," "),"S"," "),"E"," "),"W"," "),"_"," ")))</f>
        <v/>
      </c>
      <c r="Y291" s="50">
        <f>IF(X291="","",SUBSTITUTE(SUBSTITUTE(SUBSTITUTE(SUBSTITUTE(SUBSTITUTE(SUBSTITUTE(SUBSTITUTE(SUBSTITUTE(SUBSTITUTE(SUBSTITUTE(SUBSTITUTE(SUBSTITUTE(SUBSTITUTE(X291,"0",""),"1",""),"2",""),"3",""),"4",""),"5",""),"6",""),"7",""),"8",""),"9",""),".",""),"-","")," ",""))</f>
        <v/>
      </c>
      <c r="Z291" s="50">
        <f>IF(X291="",0,LEN(X291)-LEN(SUBSTITUTE(X291," ",""))+1)</f>
        <v/>
      </c>
      <c r="AA291" s="50">
        <f>IF(Z291&lt;1,"",IFERROR(VALUE(SUBSTITUTE(TRIM(MID(SUBSTITUTE(X291," ",REPT(" ",60)),1,60)),".",MID(1/2,2,1))),""))</f>
        <v/>
      </c>
      <c r="AB291" s="50">
        <f>IF(Z291&lt;2,"",IFERROR(VALUE(SUBSTITUTE(TRIM(MID(SUBSTITUTE(X291," ",REPT(" ",60)),61,60)),".",MID(1/2,2,1))),""))</f>
        <v/>
      </c>
      <c r="AC291" s="50">
        <f>IF(Z291&lt;3,"",IFERROR(VALUE(SUBSTITUTE(TRIM(MID(SUBSTITUTE(X291," ",REPT(" ",60)),121,60)),".",MID(1/2,2,1))),""))</f>
        <v/>
      </c>
      <c r="AD291" s="50">
        <f>IF(Z291&lt;4,"",IFERROR(VALUE(SUBSTITUTE(TRIM(MID(SUBSTITUTE(X291," ",REPT(" ",60)),181,60)),".",MID(1/2,2,1))),""))</f>
        <v/>
      </c>
      <c r="AE291" s="50">
        <f>IF(Z291&lt;5,"",IFERROR(VALUE(SUBSTITUTE(TRIM(MID(SUBSTITUTE(X291," ",REPT(" ",60)),241,60)),".",MID(1/2,2,1))),""))</f>
        <v/>
      </c>
      <c r="AF291" s="50">
        <f>IF(Z291&lt;6,"",IFERROR(VALUE(SUBSTITUTE(TRIM(MID(SUBSTITUTE(X291," ",REPT(" ",60)),301,60)),".",MID(1/2,2,1))),""))</f>
        <v/>
      </c>
      <c r="AG291" s="50">
        <f>IFERROR(IF(Z291=2,AA291,IF(Z291=4,IF(AA291&lt;0,-1,1)*(ABS(AA291)+AB291/60),IF(Z291=6,IF(AA291&lt;0,-1,1)*(ABS(AA291)+AB291/60+AC291/3600),""))),"")</f>
        <v/>
      </c>
      <c r="AH291" s="50">
        <f>IFERROR(IF(Z291=2,AB291,IF(Z291=4,IF(AC291&lt;0,-1,1)*(ABS(AC291)+AD291/60),IF(Z291=6,IF(AD291&lt;0,-1,1)*(ABS(AD291)+AE291/60+AF291/3600),""))),"")</f>
        <v/>
      </c>
      <c r="AI291" s="50">
        <f>IF(W291,AH291,AG291)</f>
        <v/>
      </c>
      <c r="AJ291" s="50">
        <f>IF(W291,AG291,AH291)</f>
        <v/>
      </c>
      <c r="AK291" s="50">
        <f>IFERROR(IF(U291=0,AI291,U291*ABS(AI291)),"")</f>
        <v/>
      </c>
      <c r="AL291" s="50">
        <f>IFERROR(IF(V291=0,AJ291,V291*ABS(AJ291)),"")</f>
        <v/>
      </c>
      <c r="AM291" s="50">
        <f>IFERROR(AND(U291=0,V291=0,ABS(AK291)&gt;90,ABS(AK291)&lt;=180,ABS(AL291)&lt;=90),FALSE)</f>
        <v/>
      </c>
      <c r="AN291" s="50">
        <f>IF(AM291,AL291,AK291)</f>
        <v/>
      </c>
      <c r="AO291" s="50">
        <f>IF(AM291,AK291,AL291)</f>
        <v/>
      </c>
      <c r="AP291" s="50">
        <f>IF(R291="","",IF(Y291&lt;&gt;"","Contains words or symbols that aren't part of a coordinate.",IF(NOT(OR(Z291=2,Z291=4,Z291=6)),"Couldn't find a latitude and a longitude ("&amp;Z291&amp;IF(Z291=1," number"," numbers")&amp;" found).",IF(COUNT(AA291:AF291)&lt;&gt;Z291,"Some of the numbers couldn't be read.",IF(OR(AND(Z291=4,OR(AB291&lt;0,AB291&gt;=60,AD291&lt;0,AD291&gt;=60)),AND(Z291=6,OR(AB291&lt;0,AB291&gt;=60,AC291&lt;0,AC291&gt;=60,AE291&lt;0,AE291&gt;=60,AF291&lt;0,AF291&gt;=60))),"Minutes and seconds must be between 0 and 60.",IF(OR(ABS(AN291)&gt;90,ABS(AO291)&gt;180),"Out of range: latitude must be between -90 and 90, and longitude between -180 and 180.",""))))))</f>
        <v/>
      </c>
    </row>
    <row r="292">
      <c r="B292" s="44" t="n"/>
      <c r="C292" s="44" t="n"/>
      <c r="D292" s="45">
        <f>IF(R292="","",IF(AP292&lt;&gt;"","NOT VALID GPS COORDINATES",IF(O292="NO CONNECTION","NO CONNECTION",IF(E292="","NOT FOUND",IF(OR(AM292,AND(AN292=0,AO292=0)),"CONVERTED – PLEASE CHECK","CONVERTED")))))</f>
        <v/>
      </c>
      <c r="E292" s="45">
        <f>IF(OR(O292="",O292="NO CONNECTION"),"",IFERROR(_xlfn.FILTERXML(O292,"//local/territory")&amp;" "&amp;_xlfn.FILTERXML(O292,"//local/mapcode"),IFERROR(_xlfn.FILTERXML(O292,"//international/mapcode"),"")))</f>
        <v/>
      </c>
      <c r="F292" s="46">
        <f>IF(E292="","",IFERROR(_xlfn.FILTERXML(O292,"//local/territory"),""))</f>
        <v/>
      </c>
      <c r="G292" s="46">
        <f>IF(E292="","",IFERROR(_xlfn.FILTERXML(O292,"//local/mapcode"),""))</f>
        <v/>
      </c>
      <c r="H292" s="46">
        <f>IF(E292="","",IFERROR(_xlfn.FILTERXML(O292,"//international/mapcode"),""))</f>
        <v/>
      </c>
      <c r="I292" s="46">
        <f>IF(E292="","",IFERROR(HYPERLINK("https://www.mymapcodes.com/go/?t="&amp;IF(G292&lt;&gt;"",F292,"AAA")&amp;"&amp;ma="&amp;LEFT(IF(G292&lt;&gt;"",G292,H292),FIND(".",IF(G292&lt;&gt;"",G292,H292))-1)&amp;"&amp;mb="&amp;MID(IF(G292&lt;&gt;"",G292,H292),FIND(".",IF(G292&lt;&gt;"",G292,H292))+1,99),"Open on MyMapcodes →"),""))</f>
        <v/>
      </c>
      <c r="J292" s="47">
        <f>IF(OR(R292="",AP292&lt;&gt;""),"",ROUND(AN292,6))</f>
        <v/>
      </c>
      <c r="K292" s="47">
        <f>IF(OR(R292="",AP292&lt;&gt;""),"",ROUND(AO292,6))</f>
        <v/>
      </c>
      <c r="L292" s="48">
        <f>IF(R292="","",IF(AP292&lt;&gt;"",AP292,IF(O292="NO CONNECTION","Excel couldn't reach the mapcode service. Click the REFRESH RESULTS box just above the table.",IF(E292="","The mapcode service didn't return a mapcode for this point.",IF(AM292,"Latitude and longitude seemed to be the wrong way round, so they've been swapped. Please check.",IF(AND(AN292=0,AO292=0),"0, 0 is in the sea off West Africa. Please check this is the location you meant.",IF(W292,"Longitude came first, so the order has been switched.",IF(Z292=6,"Converted from degrees, minutes and seconds.",IF(Z292=4,"Converted from degrees and decimal minutes.","")))))))))</f>
        <v/>
      </c>
      <c r="N292" s="49">
        <f>IF(J292="","",MapcodeAPI&amp;"codes/"&amp;SUBSTITUTE(J292&amp;"",MID(1/2,2,1),".")&amp;","&amp;SUBSTITUTE(K292&amp;"",MID(1/2,2,1),"."))&amp;LEFT($B$13,0)</f>
        <v/>
      </c>
      <c r="O292" s="49">
        <f>IF(N292="","",IFERROR(_xlfn.WEBSERVICE(N292),IF(MapcodeAPIBackup="","NO CONNECTION",IFERROR(_xlfn.WEBSERVICE(MapcodeAPIBackup&amp;MID(N292,LEN(MapcodeAPI)+1,999)),"NO CONNECTION"))))</f>
        <v/>
      </c>
      <c r="P292" t="inlineStr">
        <is>
          <t xml:space="preserve"> </t>
        </is>
      </c>
      <c r="R292" s="50">
        <f>IFERROR(IF(AND(TRIM(B292&amp;"")="",TRIM(C292&amp;"")=""),"",TRIM(IF(ISNUMBER(B292),SUBSTITUTE(B292&amp;"",MID(1/2,2,1),"."),B292&amp;"")&amp;IF(TRIM(C292&amp;"")="",""," | "&amp;IF(ISNUMBER(C292),SUBSTITUTE(C292&amp;"",MID(1/2,2,1),"."),C292&amp;"")))),"(error value)")</f>
        <v/>
      </c>
      <c r="S292" s="50">
        <f>IF(R292="","","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"&amp;IFERROR(IF(AND(LEN(R292)-LEN(SUBSTITUTE(R292,"/",""))=1,ISNUMBER(FIND(" ",TRIM(LEFT(R292,FIND("/",R292)-1))))),LEFT(R292,FIND("/",R292)-1),R292),R292)&amp;" ")," "," "),"﻿"," "),"​"," "),"⁠"," ")," "," ")," "," "),CHAR(9)," "),CHAR(10)," "),CHAR(13)," "),"−","-"),"–","-"),"—","-"),"LATITUDE"," "),"LONGITUDE"," "),"COORDINATES"," "),"COORDS"," "),"NORTH"," N "),"SOUTH"," S "),"EAST"," E "),"WEST"," W "),"DEGREES"," "),"DEG"," "),"GPS"," "),"LONG"," "),"LNG"," "),"LON"," "),"LAT"," ")," AND "," "),"&amp;"," ")&amp;" ")</f>
        <v/>
      </c>
      <c r="T292" s="50">
        <f>IF(S292="","",IF(LEN(S292)-LEN(SUBSTITUTE(S292,".",""))&gt;0,SUBSTITUTE(S292,","," "),IF(LEN(S292)-LEN(SUBSTITUTE(S292,",",""))=3,SUBSTITUTE(SUBSTITUTE(S292,",",";",2),",","."),IF(LEN(S292)-LEN(SUBSTITUTE(S292,",",""))=2,SUBSTITUTE(S292,",","."),SUBSTITUTE(S292,","," ")))))</f>
        <v/>
      </c>
      <c r="U292" s="50">
        <f>IF(ISNUMBER(FIND("S",T292)),-1,IF(ISNUMBER(FIND("N",T292)),1,0))</f>
        <v/>
      </c>
      <c r="V292" s="50">
        <f>IF(ISNUMBER(FIND("W",T292)),-1,IF(ISNUMBER(FIND("E",T292)),1,0))</f>
        <v/>
      </c>
      <c r="W292" s="50">
        <f>AND(MIN(IFERROR(FIND("N",T292),999),IFERROR(FIND("S",T292),999))&lt;999,MIN(IFERROR(FIND("E",T292),999),IFERROR(FIND("W",T292),999))&lt;999,MIN(IFERROR(FIND("E",T292),999),IFERROR(FIND("W",T292),999))&lt;MIN(IFERROR(FIND("N",T292),999),IFERROR(FIND("S",T292),999)))</f>
        <v/>
      </c>
      <c r="X292" s="50">
        <f>IF(T292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292,"°"," "),"º"," "),"˚"," "),"'"," "),CHAR(34)," "),"′"," "),"’"," "),"‘"," "),"″"," "),"”"," "),"“"," "),"("," "),")"," "),"["," "),"]"," "),"{"," "),"}"," "),";"," "),"|"," "),"/"," "),"\"," "),":"," "),"="," "),"*"," "),","," "),"N"," "),"S"," "),"E"," "),"W"," "),"_"," ")))</f>
        <v/>
      </c>
      <c r="Y292" s="50">
        <f>IF(X292="","",SUBSTITUTE(SUBSTITUTE(SUBSTITUTE(SUBSTITUTE(SUBSTITUTE(SUBSTITUTE(SUBSTITUTE(SUBSTITUTE(SUBSTITUTE(SUBSTITUTE(SUBSTITUTE(SUBSTITUTE(SUBSTITUTE(X292,"0",""),"1",""),"2",""),"3",""),"4",""),"5",""),"6",""),"7",""),"8",""),"9",""),".",""),"-","")," ",""))</f>
        <v/>
      </c>
      <c r="Z292" s="50">
        <f>IF(X292="",0,LEN(X292)-LEN(SUBSTITUTE(X292," ",""))+1)</f>
        <v/>
      </c>
      <c r="AA292" s="50">
        <f>IF(Z292&lt;1,"",IFERROR(VALUE(SUBSTITUTE(TRIM(MID(SUBSTITUTE(X292," ",REPT(" ",60)),1,60)),".",MID(1/2,2,1))),""))</f>
        <v/>
      </c>
      <c r="AB292" s="50">
        <f>IF(Z292&lt;2,"",IFERROR(VALUE(SUBSTITUTE(TRIM(MID(SUBSTITUTE(X292," ",REPT(" ",60)),61,60)),".",MID(1/2,2,1))),""))</f>
        <v/>
      </c>
      <c r="AC292" s="50">
        <f>IF(Z292&lt;3,"",IFERROR(VALUE(SUBSTITUTE(TRIM(MID(SUBSTITUTE(X292," ",REPT(" ",60)),121,60)),".",MID(1/2,2,1))),""))</f>
        <v/>
      </c>
      <c r="AD292" s="50">
        <f>IF(Z292&lt;4,"",IFERROR(VALUE(SUBSTITUTE(TRIM(MID(SUBSTITUTE(X292," ",REPT(" ",60)),181,60)),".",MID(1/2,2,1))),""))</f>
        <v/>
      </c>
      <c r="AE292" s="50">
        <f>IF(Z292&lt;5,"",IFERROR(VALUE(SUBSTITUTE(TRIM(MID(SUBSTITUTE(X292," ",REPT(" ",60)),241,60)),".",MID(1/2,2,1))),""))</f>
        <v/>
      </c>
      <c r="AF292" s="50">
        <f>IF(Z292&lt;6,"",IFERROR(VALUE(SUBSTITUTE(TRIM(MID(SUBSTITUTE(X292," ",REPT(" ",60)),301,60)),".",MID(1/2,2,1))),""))</f>
        <v/>
      </c>
      <c r="AG292" s="50">
        <f>IFERROR(IF(Z292=2,AA292,IF(Z292=4,IF(AA292&lt;0,-1,1)*(ABS(AA292)+AB292/60),IF(Z292=6,IF(AA292&lt;0,-1,1)*(ABS(AA292)+AB292/60+AC292/3600),""))),"")</f>
        <v/>
      </c>
      <c r="AH292" s="50">
        <f>IFERROR(IF(Z292=2,AB292,IF(Z292=4,IF(AC292&lt;0,-1,1)*(ABS(AC292)+AD292/60),IF(Z292=6,IF(AD292&lt;0,-1,1)*(ABS(AD292)+AE292/60+AF292/3600),""))),"")</f>
        <v/>
      </c>
      <c r="AI292" s="50">
        <f>IF(W292,AH292,AG292)</f>
        <v/>
      </c>
      <c r="AJ292" s="50">
        <f>IF(W292,AG292,AH292)</f>
        <v/>
      </c>
      <c r="AK292" s="50">
        <f>IFERROR(IF(U292=0,AI292,U292*ABS(AI292)),"")</f>
        <v/>
      </c>
      <c r="AL292" s="50">
        <f>IFERROR(IF(V292=0,AJ292,V292*ABS(AJ292)),"")</f>
        <v/>
      </c>
      <c r="AM292" s="50">
        <f>IFERROR(AND(U292=0,V292=0,ABS(AK292)&gt;90,ABS(AK292)&lt;=180,ABS(AL292)&lt;=90),FALSE)</f>
        <v/>
      </c>
      <c r="AN292" s="50">
        <f>IF(AM292,AL292,AK292)</f>
        <v/>
      </c>
      <c r="AO292" s="50">
        <f>IF(AM292,AK292,AL292)</f>
        <v/>
      </c>
      <c r="AP292" s="50">
        <f>IF(R292="","",IF(Y292&lt;&gt;"","Contains words or symbols that aren't part of a coordinate.",IF(NOT(OR(Z292=2,Z292=4,Z292=6)),"Couldn't find a latitude and a longitude ("&amp;Z292&amp;IF(Z292=1," number"," numbers")&amp;" found).",IF(COUNT(AA292:AF292)&lt;&gt;Z292,"Some of the numbers couldn't be read.",IF(OR(AND(Z292=4,OR(AB292&lt;0,AB292&gt;=60,AD292&lt;0,AD292&gt;=60)),AND(Z292=6,OR(AB292&lt;0,AB292&gt;=60,AC292&lt;0,AC292&gt;=60,AE292&lt;0,AE292&gt;=60,AF292&lt;0,AF292&gt;=60))),"Minutes and seconds must be between 0 and 60.",IF(OR(ABS(AN292)&gt;90,ABS(AO292)&gt;180),"Out of range: latitude must be between -90 and 90, and longitude between -180 and 180.",""))))))</f>
        <v/>
      </c>
    </row>
    <row r="293">
      <c r="B293" s="44" t="n"/>
      <c r="C293" s="44" t="n"/>
      <c r="D293" s="45">
        <f>IF(R293="","",IF(AP293&lt;&gt;"","NOT VALID GPS COORDINATES",IF(O293="NO CONNECTION","NO CONNECTION",IF(E293="","NOT FOUND",IF(OR(AM293,AND(AN293=0,AO293=0)),"CONVERTED – PLEASE CHECK","CONVERTED")))))</f>
        <v/>
      </c>
      <c r="E293" s="45">
        <f>IF(OR(O293="",O293="NO CONNECTION"),"",IFERROR(_xlfn.FILTERXML(O293,"//local/territory")&amp;" "&amp;_xlfn.FILTERXML(O293,"//local/mapcode"),IFERROR(_xlfn.FILTERXML(O293,"//international/mapcode"),"")))</f>
        <v/>
      </c>
      <c r="F293" s="46">
        <f>IF(E293="","",IFERROR(_xlfn.FILTERXML(O293,"//local/territory"),""))</f>
        <v/>
      </c>
      <c r="G293" s="46">
        <f>IF(E293="","",IFERROR(_xlfn.FILTERXML(O293,"//local/mapcode"),""))</f>
        <v/>
      </c>
      <c r="H293" s="46">
        <f>IF(E293="","",IFERROR(_xlfn.FILTERXML(O293,"//international/mapcode"),""))</f>
        <v/>
      </c>
      <c r="I293" s="46">
        <f>IF(E293="","",IFERROR(HYPERLINK("https://www.mymapcodes.com/go/?t="&amp;IF(G293&lt;&gt;"",F293,"AAA")&amp;"&amp;ma="&amp;LEFT(IF(G293&lt;&gt;"",G293,H293),FIND(".",IF(G293&lt;&gt;"",G293,H293))-1)&amp;"&amp;mb="&amp;MID(IF(G293&lt;&gt;"",G293,H293),FIND(".",IF(G293&lt;&gt;"",G293,H293))+1,99),"Open on MyMapcodes →"),""))</f>
        <v/>
      </c>
      <c r="J293" s="47">
        <f>IF(OR(R293="",AP293&lt;&gt;""),"",ROUND(AN293,6))</f>
        <v/>
      </c>
      <c r="K293" s="47">
        <f>IF(OR(R293="",AP293&lt;&gt;""),"",ROUND(AO293,6))</f>
        <v/>
      </c>
      <c r="L293" s="48">
        <f>IF(R293="","",IF(AP293&lt;&gt;"",AP293,IF(O293="NO CONNECTION","Excel couldn't reach the mapcode service. Click the REFRESH RESULTS box just above the table.",IF(E293="","The mapcode service didn't return a mapcode for this point.",IF(AM293,"Latitude and longitude seemed to be the wrong way round, so they've been swapped. Please check.",IF(AND(AN293=0,AO293=0),"0, 0 is in the sea off West Africa. Please check this is the location you meant.",IF(W293,"Longitude came first, so the order has been switched.",IF(Z293=6,"Converted from degrees, minutes and seconds.",IF(Z293=4,"Converted from degrees and decimal minutes.","")))))))))</f>
        <v/>
      </c>
      <c r="N293" s="49">
        <f>IF(J293="","",MapcodeAPI&amp;"codes/"&amp;SUBSTITUTE(J293&amp;"",MID(1/2,2,1),".")&amp;","&amp;SUBSTITUTE(K293&amp;"",MID(1/2,2,1),"."))&amp;LEFT($B$13,0)</f>
        <v/>
      </c>
      <c r="O293" s="49">
        <f>IF(N293="","",IFERROR(_xlfn.WEBSERVICE(N293),IF(MapcodeAPIBackup="","NO CONNECTION",IFERROR(_xlfn.WEBSERVICE(MapcodeAPIBackup&amp;MID(N293,LEN(MapcodeAPI)+1,999)),"NO CONNECTION"))))</f>
        <v/>
      </c>
      <c r="P293" t="inlineStr">
        <is>
          <t xml:space="preserve"> </t>
        </is>
      </c>
      <c r="R293" s="50">
        <f>IFERROR(IF(AND(TRIM(B293&amp;"")="",TRIM(C293&amp;"")=""),"",TRIM(IF(ISNUMBER(B293),SUBSTITUTE(B293&amp;"",MID(1/2,2,1),"."),B293&amp;"")&amp;IF(TRIM(C293&amp;"")="",""," | "&amp;IF(ISNUMBER(C293),SUBSTITUTE(C293&amp;"",MID(1/2,2,1),"."),C293&amp;"")))),"(error value)")</f>
        <v/>
      </c>
      <c r="S293" s="50">
        <f>IF(R293="","","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"&amp;IFERROR(IF(AND(LEN(R293)-LEN(SUBSTITUTE(R293,"/",""))=1,ISNUMBER(FIND(" ",TRIM(LEFT(R293,FIND("/",R293)-1))))),LEFT(R293,FIND("/",R293)-1),R293),R293)&amp;" ")," "," "),"﻿"," "),"​"," "),"⁠"," ")," "," ")," "," "),CHAR(9)," "),CHAR(10)," "),CHAR(13)," "),"−","-"),"–","-"),"—","-"),"LATITUDE"," "),"LONGITUDE"," "),"COORDINATES"," "),"COORDS"," "),"NORTH"," N "),"SOUTH"," S "),"EAST"," E "),"WEST"," W "),"DEGREES"," "),"DEG"," "),"GPS"," "),"LONG"," "),"LNG"," "),"LON"," "),"LAT"," ")," AND "," "),"&amp;"," ")&amp;" ")</f>
        <v/>
      </c>
      <c r="T293" s="50">
        <f>IF(S293="","",IF(LEN(S293)-LEN(SUBSTITUTE(S293,".",""))&gt;0,SUBSTITUTE(S293,","," "),IF(LEN(S293)-LEN(SUBSTITUTE(S293,",",""))=3,SUBSTITUTE(SUBSTITUTE(S293,",",";",2),",","."),IF(LEN(S293)-LEN(SUBSTITUTE(S293,",",""))=2,SUBSTITUTE(S293,",","."),SUBSTITUTE(S293,","," ")))))</f>
        <v/>
      </c>
      <c r="U293" s="50">
        <f>IF(ISNUMBER(FIND("S",T293)),-1,IF(ISNUMBER(FIND("N",T293)),1,0))</f>
        <v/>
      </c>
      <c r="V293" s="50">
        <f>IF(ISNUMBER(FIND("W",T293)),-1,IF(ISNUMBER(FIND("E",T293)),1,0))</f>
        <v/>
      </c>
      <c r="W293" s="50">
        <f>AND(MIN(IFERROR(FIND("N",T293),999),IFERROR(FIND("S",T293),999))&lt;999,MIN(IFERROR(FIND("E",T293),999),IFERROR(FIND("W",T293),999))&lt;999,MIN(IFERROR(FIND("E",T293),999),IFERROR(FIND("W",T293),999))&lt;MIN(IFERROR(FIND("N",T293),999),IFERROR(FIND("S",T293),999)))</f>
        <v/>
      </c>
      <c r="X293" s="50">
        <f>IF(T293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293,"°"," "),"º"," "),"˚"," "),"'"," "),CHAR(34)," "),"′"," "),"’"," "),"‘"," "),"″"," "),"”"," "),"“"," "),"("," "),")"," "),"["," "),"]"," "),"{"," "),"}"," "),";"," "),"|"," "),"/"," "),"\"," "),":"," "),"="," "),"*"," "),","," "),"N"," "),"S"," "),"E"," "),"W"," "),"_"," ")))</f>
        <v/>
      </c>
      <c r="Y293" s="50">
        <f>IF(X293="","",SUBSTITUTE(SUBSTITUTE(SUBSTITUTE(SUBSTITUTE(SUBSTITUTE(SUBSTITUTE(SUBSTITUTE(SUBSTITUTE(SUBSTITUTE(SUBSTITUTE(SUBSTITUTE(SUBSTITUTE(SUBSTITUTE(X293,"0",""),"1",""),"2",""),"3",""),"4",""),"5",""),"6",""),"7",""),"8",""),"9",""),".",""),"-","")," ",""))</f>
        <v/>
      </c>
      <c r="Z293" s="50">
        <f>IF(X293="",0,LEN(X293)-LEN(SUBSTITUTE(X293," ",""))+1)</f>
        <v/>
      </c>
      <c r="AA293" s="50">
        <f>IF(Z293&lt;1,"",IFERROR(VALUE(SUBSTITUTE(TRIM(MID(SUBSTITUTE(X293," ",REPT(" ",60)),1,60)),".",MID(1/2,2,1))),""))</f>
        <v/>
      </c>
      <c r="AB293" s="50">
        <f>IF(Z293&lt;2,"",IFERROR(VALUE(SUBSTITUTE(TRIM(MID(SUBSTITUTE(X293," ",REPT(" ",60)),61,60)),".",MID(1/2,2,1))),""))</f>
        <v/>
      </c>
      <c r="AC293" s="50">
        <f>IF(Z293&lt;3,"",IFERROR(VALUE(SUBSTITUTE(TRIM(MID(SUBSTITUTE(X293," ",REPT(" ",60)),121,60)),".",MID(1/2,2,1))),""))</f>
        <v/>
      </c>
      <c r="AD293" s="50">
        <f>IF(Z293&lt;4,"",IFERROR(VALUE(SUBSTITUTE(TRIM(MID(SUBSTITUTE(X293," ",REPT(" ",60)),181,60)),".",MID(1/2,2,1))),""))</f>
        <v/>
      </c>
      <c r="AE293" s="50">
        <f>IF(Z293&lt;5,"",IFERROR(VALUE(SUBSTITUTE(TRIM(MID(SUBSTITUTE(X293," ",REPT(" ",60)),241,60)),".",MID(1/2,2,1))),""))</f>
        <v/>
      </c>
      <c r="AF293" s="50">
        <f>IF(Z293&lt;6,"",IFERROR(VALUE(SUBSTITUTE(TRIM(MID(SUBSTITUTE(X293," ",REPT(" ",60)),301,60)),".",MID(1/2,2,1))),""))</f>
        <v/>
      </c>
      <c r="AG293" s="50">
        <f>IFERROR(IF(Z293=2,AA293,IF(Z293=4,IF(AA293&lt;0,-1,1)*(ABS(AA293)+AB293/60),IF(Z293=6,IF(AA293&lt;0,-1,1)*(ABS(AA293)+AB293/60+AC293/3600),""))),"")</f>
        <v/>
      </c>
      <c r="AH293" s="50">
        <f>IFERROR(IF(Z293=2,AB293,IF(Z293=4,IF(AC293&lt;0,-1,1)*(ABS(AC293)+AD293/60),IF(Z293=6,IF(AD293&lt;0,-1,1)*(ABS(AD293)+AE293/60+AF293/3600),""))),"")</f>
        <v/>
      </c>
      <c r="AI293" s="50">
        <f>IF(W293,AH293,AG293)</f>
        <v/>
      </c>
      <c r="AJ293" s="50">
        <f>IF(W293,AG293,AH293)</f>
        <v/>
      </c>
      <c r="AK293" s="50">
        <f>IFERROR(IF(U293=0,AI293,U293*ABS(AI293)),"")</f>
        <v/>
      </c>
      <c r="AL293" s="50">
        <f>IFERROR(IF(V293=0,AJ293,V293*ABS(AJ293)),"")</f>
        <v/>
      </c>
      <c r="AM293" s="50">
        <f>IFERROR(AND(U293=0,V293=0,ABS(AK293)&gt;90,ABS(AK293)&lt;=180,ABS(AL293)&lt;=90),FALSE)</f>
        <v/>
      </c>
      <c r="AN293" s="50">
        <f>IF(AM293,AL293,AK293)</f>
        <v/>
      </c>
      <c r="AO293" s="50">
        <f>IF(AM293,AK293,AL293)</f>
        <v/>
      </c>
      <c r="AP293" s="50">
        <f>IF(R293="","",IF(Y293&lt;&gt;"","Contains words or symbols that aren't part of a coordinate.",IF(NOT(OR(Z293=2,Z293=4,Z293=6)),"Couldn't find a latitude and a longitude ("&amp;Z293&amp;IF(Z293=1," number"," numbers")&amp;" found).",IF(COUNT(AA293:AF293)&lt;&gt;Z293,"Some of the numbers couldn't be read.",IF(OR(AND(Z293=4,OR(AB293&lt;0,AB293&gt;=60,AD293&lt;0,AD293&gt;=60)),AND(Z293=6,OR(AB293&lt;0,AB293&gt;=60,AC293&lt;0,AC293&gt;=60,AE293&lt;0,AE293&gt;=60,AF293&lt;0,AF293&gt;=60))),"Minutes and seconds must be between 0 and 60.",IF(OR(ABS(AN293)&gt;90,ABS(AO293)&gt;180),"Out of range: latitude must be between -90 and 90, and longitude between -180 and 180.",""))))))</f>
        <v/>
      </c>
    </row>
    <row r="294">
      <c r="B294" s="44" t="n"/>
      <c r="C294" s="44" t="n"/>
      <c r="D294" s="45">
        <f>IF(R294="","",IF(AP294&lt;&gt;"","NOT VALID GPS COORDINATES",IF(O294="NO CONNECTION","NO CONNECTION",IF(E294="","NOT FOUND",IF(OR(AM294,AND(AN294=0,AO294=0)),"CONVERTED – PLEASE CHECK","CONVERTED")))))</f>
        <v/>
      </c>
      <c r="E294" s="45">
        <f>IF(OR(O294="",O294="NO CONNECTION"),"",IFERROR(_xlfn.FILTERXML(O294,"//local/territory")&amp;" "&amp;_xlfn.FILTERXML(O294,"//local/mapcode"),IFERROR(_xlfn.FILTERXML(O294,"//international/mapcode"),"")))</f>
        <v/>
      </c>
      <c r="F294" s="46">
        <f>IF(E294="","",IFERROR(_xlfn.FILTERXML(O294,"//local/territory"),""))</f>
        <v/>
      </c>
      <c r="G294" s="46">
        <f>IF(E294="","",IFERROR(_xlfn.FILTERXML(O294,"//local/mapcode"),""))</f>
        <v/>
      </c>
      <c r="H294" s="46">
        <f>IF(E294="","",IFERROR(_xlfn.FILTERXML(O294,"//international/mapcode"),""))</f>
        <v/>
      </c>
      <c r="I294" s="46">
        <f>IF(E294="","",IFERROR(HYPERLINK("https://www.mymapcodes.com/go/?t="&amp;IF(G294&lt;&gt;"",F294,"AAA")&amp;"&amp;ma="&amp;LEFT(IF(G294&lt;&gt;"",G294,H294),FIND(".",IF(G294&lt;&gt;"",G294,H294))-1)&amp;"&amp;mb="&amp;MID(IF(G294&lt;&gt;"",G294,H294),FIND(".",IF(G294&lt;&gt;"",G294,H294))+1,99),"Open on MyMapcodes →"),""))</f>
        <v/>
      </c>
      <c r="J294" s="47">
        <f>IF(OR(R294="",AP294&lt;&gt;""),"",ROUND(AN294,6))</f>
        <v/>
      </c>
      <c r="K294" s="47">
        <f>IF(OR(R294="",AP294&lt;&gt;""),"",ROUND(AO294,6))</f>
        <v/>
      </c>
      <c r="L294" s="48">
        <f>IF(R294="","",IF(AP294&lt;&gt;"",AP294,IF(O294="NO CONNECTION","Excel couldn't reach the mapcode service. Click the REFRESH RESULTS box just above the table.",IF(E294="","The mapcode service didn't return a mapcode for this point.",IF(AM294,"Latitude and longitude seemed to be the wrong way round, so they've been swapped. Please check.",IF(AND(AN294=0,AO294=0),"0, 0 is in the sea off West Africa. Please check this is the location you meant.",IF(W294,"Longitude came first, so the order has been switched.",IF(Z294=6,"Converted from degrees, minutes and seconds.",IF(Z294=4,"Converted from degrees and decimal minutes.","")))))))))</f>
        <v/>
      </c>
      <c r="N294" s="49">
        <f>IF(J294="","",MapcodeAPI&amp;"codes/"&amp;SUBSTITUTE(J294&amp;"",MID(1/2,2,1),".")&amp;","&amp;SUBSTITUTE(K294&amp;"",MID(1/2,2,1),"."))&amp;LEFT($B$13,0)</f>
        <v/>
      </c>
      <c r="O294" s="49">
        <f>IF(N294="","",IFERROR(_xlfn.WEBSERVICE(N294),IF(MapcodeAPIBackup="","NO CONNECTION",IFERROR(_xlfn.WEBSERVICE(MapcodeAPIBackup&amp;MID(N294,LEN(MapcodeAPI)+1,999)),"NO CONNECTION"))))</f>
        <v/>
      </c>
      <c r="P294" t="inlineStr">
        <is>
          <t xml:space="preserve"> </t>
        </is>
      </c>
      <c r="R294" s="50">
        <f>IFERROR(IF(AND(TRIM(B294&amp;"")="",TRIM(C294&amp;"")=""),"",TRIM(IF(ISNUMBER(B294),SUBSTITUTE(B294&amp;"",MID(1/2,2,1),"."),B294&amp;"")&amp;IF(TRIM(C294&amp;"")="",""," | "&amp;IF(ISNUMBER(C294),SUBSTITUTE(C294&amp;"",MID(1/2,2,1),"."),C294&amp;"")))),"(error value)")</f>
        <v/>
      </c>
      <c r="S294" s="50">
        <f>IF(R294="","","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"&amp;IFERROR(IF(AND(LEN(R294)-LEN(SUBSTITUTE(R294,"/",""))=1,ISNUMBER(FIND(" ",TRIM(LEFT(R294,FIND("/",R294)-1))))),LEFT(R294,FIND("/",R294)-1),R294),R294)&amp;" ")," "," "),"﻿"," "),"​"," "),"⁠"," ")," "," ")," "," "),CHAR(9)," "),CHAR(10)," "),CHAR(13)," "),"−","-"),"–","-"),"—","-"),"LATITUDE"," "),"LONGITUDE"," "),"COORDINATES"," "),"COORDS"," "),"NORTH"," N "),"SOUTH"," S "),"EAST"," E "),"WEST"," W "),"DEGREES"," "),"DEG"," "),"GPS"," "),"LONG"," "),"LNG"," "),"LON"," "),"LAT"," ")," AND "," "),"&amp;"," ")&amp;" ")</f>
        <v/>
      </c>
      <c r="T294" s="50">
        <f>IF(S294="","",IF(LEN(S294)-LEN(SUBSTITUTE(S294,".",""))&gt;0,SUBSTITUTE(S294,","," "),IF(LEN(S294)-LEN(SUBSTITUTE(S294,",",""))=3,SUBSTITUTE(SUBSTITUTE(S294,",",";",2),",","."),IF(LEN(S294)-LEN(SUBSTITUTE(S294,",",""))=2,SUBSTITUTE(S294,",","."),SUBSTITUTE(S294,","," ")))))</f>
        <v/>
      </c>
      <c r="U294" s="50">
        <f>IF(ISNUMBER(FIND("S",T294)),-1,IF(ISNUMBER(FIND("N",T294)),1,0))</f>
        <v/>
      </c>
      <c r="V294" s="50">
        <f>IF(ISNUMBER(FIND("W",T294)),-1,IF(ISNUMBER(FIND("E",T294)),1,0))</f>
        <v/>
      </c>
      <c r="W294" s="50">
        <f>AND(MIN(IFERROR(FIND("N",T294),999),IFERROR(FIND("S",T294),999))&lt;999,MIN(IFERROR(FIND("E",T294),999),IFERROR(FIND("W",T294),999))&lt;999,MIN(IFERROR(FIND("E",T294),999),IFERROR(FIND("W",T294),999))&lt;MIN(IFERROR(FIND("N",T294),999),IFERROR(FIND("S",T294),999)))</f>
        <v/>
      </c>
      <c r="X294" s="50">
        <f>IF(T294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294,"°"," "),"º"," "),"˚"," "),"'"," "),CHAR(34)," "),"′"," "),"’"," "),"‘"," "),"″"," "),"”"," "),"“"," "),"("," "),")"," "),"["," "),"]"," "),"{"," "),"}"," "),";"," "),"|"," "),"/"," "),"\"," "),":"," "),"="," "),"*"," "),","," "),"N"," "),"S"," "),"E"," "),"W"," "),"_"," ")))</f>
        <v/>
      </c>
      <c r="Y294" s="50">
        <f>IF(X294="","",SUBSTITUTE(SUBSTITUTE(SUBSTITUTE(SUBSTITUTE(SUBSTITUTE(SUBSTITUTE(SUBSTITUTE(SUBSTITUTE(SUBSTITUTE(SUBSTITUTE(SUBSTITUTE(SUBSTITUTE(SUBSTITUTE(X294,"0",""),"1",""),"2",""),"3",""),"4",""),"5",""),"6",""),"7",""),"8",""),"9",""),".",""),"-","")," ",""))</f>
        <v/>
      </c>
      <c r="Z294" s="50">
        <f>IF(X294="",0,LEN(X294)-LEN(SUBSTITUTE(X294," ",""))+1)</f>
        <v/>
      </c>
      <c r="AA294" s="50">
        <f>IF(Z294&lt;1,"",IFERROR(VALUE(SUBSTITUTE(TRIM(MID(SUBSTITUTE(X294," ",REPT(" ",60)),1,60)),".",MID(1/2,2,1))),""))</f>
        <v/>
      </c>
      <c r="AB294" s="50">
        <f>IF(Z294&lt;2,"",IFERROR(VALUE(SUBSTITUTE(TRIM(MID(SUBSTITUTE(X294," ",REPT(" ",60)),61,60)),".",MID(1/2,2,1))),""))</f>
        <v/>
      </c>
      <c r="AC294" s="50">
        <f>IF(Z294&lt;3,"",IFERROR(VALUE(SUBSTITUTE(TRIM(MID(SUBSTITUTE(X294," ",REPT(" ",60)),121,60)),".",MID(1/2,2,1))),""))</f>
        <v/>
      </c>
      <c r="AD294" s="50">
        <f>IF(Z294&lt;4,"",IFERROR(VALUE(SUBSTITUTE(TRIM(MID(SUBSTITUTE(X294," ",REPT(" ",60)),181,60)),".",MID(1/2,2,1))),""))</f>
        <v/>
      </c>
      <c r="AE294" s="50">
        <f>IF(Z294&lt;5,"",IFERROR(VALUE(SUBSTITUTE(TRIM(MID(SUBSTITUTE(X294," ",REPT(" ",60)),241,60)),".",MID(1/2,2,1))),""))</f>
        <v/>
      </c>
      <c r="AF294" s="50">
        <f>IF(Z294&lt;6,"",IFERROR(VALUE(SUBSTITUTE(TRIM(MID(SUBSTITUTE(X294," ",REPT(" ",60)),301,60)),".",MID(1/2,2,1))),""))</f>
        <v/>
      </c>
      <c r="AG294" s="50">
        <f>IFERROR(IF(Z294=2,AA294,IF(Z294=4,IF(AA294&lt;0,-1,1)*(ABS(AA294)+AB294/60),IF(Z294=6,IF(AA294&lt;0,-1,1)*(ABS(AA294)+AB294/60+AC294/3600),""))),"")</f>
        <v/>
      </c>
      <c r="AH294" s="50">
        <f>IFERROR(IF(Z294=2,AB294,IF(Z294=4,IF(AC294&lt;0,-1,1)*(ABS(AC294)+AD294/60),IF(Z294=6,IF(AD294&lt;0,-1,1)*(ABS(AD294)+AE294/60+AF294/3600),""))),"")</f>
        <v/>
      </c>
      <c r="AI294" s="50">
        <f>IF(W294,AH294,AG294)</f>
        <v/>
      </c>
      <c r="AJ294" s="50">
        <f>IF(W294,AG294,AH294)</f>
        <v/>
      </c>
      <c r="AK294" s="50">
        <f>IFERROR(IF(U294=0,AI294,U294*ABS(AI294)),"")</f>
        <v/>
      </c>
      <c r="AL294" s="50">
        <f>IFERROR(IF(V294=0,AJ294,V294*ABS(AJ294)),"")</f>
        <v/>
      </c>
      <c r="AM294" s="50">
        <f>IFERROR(AND(U294=0,V294=0,ABS(AK294)&gt;90,ABS(AK294)&lt;=180,ABS(AL294)&lt;=90),FALSE)</f>
        <v/>
      </c>
      <c r="AN294" s="50">
        <f>IF(AM294,AL294,AK294)</f>
        <v/>
      </c>
      <c r="AO294" s="50">
        <f>IF(AM294,AK294,AL294)</f>
        <v/>
      </c>
      <c r="AP294" s="50">
        <f>IF(R294="","",IF(Y294&lt;&gt;"","Contains words or symbols that aren't part of a coordinate.",IF(NOT(OR(Z294=2,Z294=4,Z294=6)),"Couldn't find a latitude and a longitude ("&amp;Z294&amp;IF(Z294=1," number"," numbers")&amp;" found).",IF(COUNT(AA294:AF294)&lt;&gt;Z294,"Some of the numbers couldn't be read.",IF(OR(AND(Z294=4,OR(AB294&lt;0,AB294&gt;=60,AD294&lt;0,AD294&gt;=60)),AND(Z294=6,OR(AB294&lt;0,AB294&gt;=60,AC294&lt;0,AC294&gt;=60,AE294&lt;0,AE294&gt;=60,AF294&lt;0,AF294&gt;=60))),"Minutes and seconds must be between 0 and 60.",IF(OR(ABS(AN294)&gt;90,ABS(AO294)&gt;180),"Out of range: latitude must be between -90 and 90, and longitude between -180 and 180.",""))))))</f>
        <v/>
      </c>
    </row>
    <row r="295">
      <c r="B295" s="44" t="n"/>
      <c r="C295" s="44" t="n"/>
      <c r="D295" s="45">
        <f>IF(R295="","",IF(AP295&lt;&gt;"","NOT VALID GPS COORDINATES",IF(O295="NO CONNECTION","NO CONNECTION",IF(E295="","NOT FOUND",IF(OR(AM295,AND(AN295=0,AO295=0)),"CONVERTED – PLEASE CHECK","CONVERTED")))))</f>
        <v/>
      </c>
      <c r="E295" s="45">
        <f>IF(OR(O295="",O295="NO CONNECTION"),"",IFERROR(_xlfn.FILTERXML(O295,"//local/territory")&amp;" "&amp;_xlfn.FILTERXML(O295,"//local/mapcode"),IFERROR(_xlfn.FILTERXML(O295,"//international/mapcode"),"")))</f>
        <v/>
      </c>
      <c r="F295" s="46">
        <f>IF(E295="","",IFERROR(_xlfn.FILTERXML(O295,"//local/territory"),""))</f>
        <v/>
      </c>
      <c r="G295" s="46">
        <f>IF(E295="","",IFERROR(_xlfn.FILTERXML(O295,"//local/mapcode"),""))</f>
        <v/>
      </c>
      <c r="H295" s="46">
        <f>IF(E295="","",IFERROR(_xlfn.FILTERXML(O295,"//international/mapcode"),""))</f>
        <v/>
      </c>
      <c r="I295" s="46">
        <f>IF(E295="","",IFERROR(HYPERLINK("https://www.mymapcodes.com/go/?t="&amp;IF(G295&lt;&gt;"",F295,"AAA")&amp;"&amp;ma="&amp;LEFT(IF(G295&lt;&gt;"",G295,H295),FIND(".",IF(G295&lt;&gt;"",G295,H295))-1)&amp;"&amp;mb="&amp;MID(IF(G295&lt;&gt;"",G295,H295),FIND(".",IF(G295&lt;&gt;"",G295,H295))+1,99),"Open on MyMapcodes →"),""))</f>
        <v/>
      </c>
      <c r="J295" s="47">
        <f>IF(OR(R295="",AP295&lt;&gt;""),"",ROUND(AN295,6))</f>
        <v/>
      </c>
      <c r="K295" s="47">
        <f>IF(OR(R295="",AP295&lt;&gt;""),"",ROUND(AO295,6))</f>
        <v/>
      </c>
      <c r="L295" s="48">
        <f>IF(R295="","",IF(AP295&lt;&gt;"",AP295,IF(O295="NO CONNECTION","Excel couldn't reach the mapcode service. Click the REFRESH RESULTS box just above the table.",IF(E295="","The mapcode service didn't return a mapcode for this point.",IF(AM295,"Latitude and longitude seemed to be the wrong way round, so they've been swapped. Please check.",IF(AND(AN295=0,AO295=0),"0, 0 is in the sea off West Africa. Please check this is the location you meant.",IF(W295,"Longitude came first, so the order has been switched.",IF(Z295=6,"Converted from degrees, minutes and seconds.",IF(Z295=4,"Converted from degrees and decimal minutes.","")))))))))</f>
        <v/>
      </c>
      <c r="N295" s="49">
        <f>IF(J295="","",MapcodeAPI&amp;"codes/"&amp;SUBSTITUTE(J295&amp;"",MID(1/2,2,1),".")&amp;","&amp;SUBSTITUTE(K295&amp;"",MID(1/2,2,1),"."))&amp;LEFT($B$13,0)</f>
        <v/>
      </c>
      <c r="O295" s="49">
        <f>IF(N295="","",IFERROR(_xlfn.WEBSERVICE(N295),IF(MapcodeAPIBackup="","NO CONNECTION",IFERROR(_xlfn.WEBSERVICE(MapcodeAPIBackup&amp;MID(N295,LEN(MapcodeAPI)+1,999)),"NO CONNECTION"))))</f>
        <v/>
      </c>
      <c r="P295" t="inlineStr">
        <is>
          <t xml:space="preserve"> </t>
        </is>
      </c>
      <c r="R295" s="50">
        <f>IFERROR(IF(AND(TRIM(B295&amp;"")="",TRIM(C295&amp;"")=""),"",TRIM(IF(ISNUMBER(B295),SUBSTITUTE(B295&amp;"",MID(1/2,2,1),"."),B295&amp;"")&amp;IF(TRIM(C295&amp;"")="",""," | "&amp;IF(ISNUMBER(C295),SUBSTITUTE(C295&amp;"",MID(1/2,2,1),"."),C295&amp;"")))),"(error value)")</f>
        <v/>
      </c>
      <c r="S295" s="50">
        <f>IF(R295="","","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"&amp;IFERROR(IF(AND(LEN(R295)-LEN(SUBSTITUTE(R295,"/",""))=1,ISNUMBER(FIND(" ",TRIM(LEFT(R295,FIND("/",R295)-1))))),LEFT(R295,FIND("/",R295)-1),R295),R295)&amp;" ")," "," "),"﻿"," "),"​"," "),"⁠"," ")," "," ")," "," "),CHAR(9)," "),CHAR(10)," "),CHAR(13)," "),"−","-"),"–","-"),"—","-"),"LATITUDE"," "),"LONGITUDE"," "),"COORDINATES"," "),"COORDS"," "),"NORTH"," N "),"SOUTH"," S "),"EAST"," E "),"WEST"," W "),"DEGREES"," "),"DEG"," "),"GPS"," "),"LONG"," "),"LNG"," "),"LON"," "),"LAT"," ")," AND "," "),"&amp;"," ")&amp;" ")</f>
        <v/>
      </c>
      <c r="T295" s="50">
        <f>IF(S295="","",IF(LEN(S295)-LEN(SUBSTITUTE(S295,".",""))&gt;0,SUBSTITUTE(S295,","," "),IF(LEN(S295)-LEN(SUBSTITUTE(S295,",",""))=3,SUBSTITUTE(SUBSTITUTE(S295,",",";",2),",","."),IF(LEN(S295)-LEN(SUBSTITUTE(S295,",",""))=2,SUBSTITUTE(S295,",","."),SUBSTITUTE(S295,","," ")))))</f>
        <v/>
      </c>
      <c r="U295" s="50">
        <f>IF(ISNUMBER(FIND("S",T295)),-1,IF(ISNUMBER(FIND("N",T295)),1,0))</f>
        <v/>
      </c>
      <c r="V295" s="50">
        <f>IF(ISNUMBER(FIND("W",T295)),-1,IF(ISNUMBER(FIND("E",T295)),1,0))</f>
        <v/>
      </c>
      <c r="W295" s="50">
        <f>AND(MIN(IFERROR(FIND("N",T295),999),IFERROR(FIND("S",T295),999))&lt;999,MIN(IFERROR(FIND("E",T295),999),IFERROR(FIND("W",T295),999))&lt;999,MIN(IFERROR(FIND("E",T295),999),IFERROR(FIND("W",T295),999))&lt;MIN(IFERROR(FIND("N",T295),999),IFERROR(FIND("S",T295),999)))</f>
        <v/>
      </c>
      <c r="X295" s="50">
        <f>IF(T295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295,"°"," "),"º"," "),"˚"," "),"'"," "),CHAR(34)," "),"′"," "),"’"," "),"‘"," "),"″"," "),"”"," "),"“"," "),"("," "),")"," "),"["," "),"]"," "),"{"," "),"}"," "),";"," "),"|"," "),"/"," "),"\"," "),":"," "),"="," "),"*"," "),","," "),"N"," "),"S"," "),"E"," "),"W"," "),"_"," ")))</f>
        <v/>
      </c>
      <c r="Y295" s="50">
        <f>IF(X295="","",SUBSTITUTE(SUBSTITUTE(SUBSTITUTE(SUBSTITUTE(SUBSTITUTE(SUBSTITUTE(SUBSTITUTE(SUBSTITUTE(SUBSTITUTE(SUBSTITUTE(SUBSTITUTE(SUBSTITUTE(SUBSTITUTE(X295,"0",""),"1",""),"2",""),"3",""),"4",""),"5",""),"6",""),"7",""),"8",""),"9",""),".",""),"-","")," ",""))</f>
        <v/>
      </c>
      <c r="Z295" s="50">
        <f>IF(X295="",0,LEN(X295)-LEN(SUBSTITUTE(X295," ",""))+1)</f>
        <v/>
      </c>
      <c r="AA295" s="50">
        <f>IF(Z295&lt;1,"",IFERROR(VALUE(SUBSTITUTE(TRIM(MID(SUBSTITUTE(X295," ",REPT(" ",60)),1,60)),".",MID(1/2,2,1))),""))</f>
        <v/>
      </c>
      <c r="AB295" s="50">
        <f>IF(Z295&lt;2,"",IFERROR(VALUE(SUBSTITUTE(TRIM(MID(SUBSTITUTE(X295," ",REPT(" ",60)),61,60)),".",MID(1/2,2,1))),""))</f>
        <v/>
      </c>
      <c r="AC295" s="50">
        <f>IF(Z295&lt;3,"",IFERROR(VALUE(SUBSTITUTE(TRIM(MID(SUBSTITUTE(X295," ",REPT(" ",60)),121,60)),".",MID(1/2,2,1))),""))</f>
        <v/>
      </c>
      <c r="AD295" s="50">
        <f>IF(Z295&lt;4,"",IFERROR(VALUE(SUBSTITUTE(TRIM(MID(SUBSTITUTE(X295," ",REPT(" ",60)),181,60)),".",MID(1/2,2,1))),""))</f>
        <v/>
      </c>
      <c r="AE295" s="50">
        <f>IF(Z295&lt;5,"",IFERROR(VALUE(SUBSTITUTE(TRIM(MID(SUBSTITUTE(X295," ",REPT(" ",60)),241,60)),".",MID(1/2,2,1))),""))</f>
        <v/>
      </c>
      <c r="AF295" s="50">
        <f>IF(Z295&lt;6,"",IFERROR(VALUE(SUBSTITUTE(TRIM(MID(SUBSTITUTE(X295," ",REPT(" ",60)),301,60)),".",MID(1/2,2,1))),""))</f>
        <v/>
      </c>
      <c r="AG295" s="50">
        <f>IFERROR(IF(Z295=2,AA295,IF(Z295=4,IF(AA295&lt;0,-1,1)*(ABS(AA295)+AB295/60),IF(Z295=6,IF(AA295&lt;0,-1,1)*(ABS(AA295)+AB295/60+AC295/3600),""))),"")</f>
        <v/>
      </c>
      <c r="AH295" s="50">
        <f>IFERROR(IF(Z295=2,AB295,IF(Z295=4,IF(AC295&lt;0,-1,1)*(ABS(AC295)+AD295/60),IF(Z295=6,IF(AD295&lt;0,-1,1)*(ABS(AD295)+AE295/60+AF295/3600),""))),"")</f>
        <v/>
      </c>
      <c r="AI295" s="50">
        <f>IF(W295,AH295,AG295)</f>
        <v/>
      </c>
      <c r="AJ295" s="50">
        <f>IF(W295,AG295,AH295)</f>
        <v/>
      </c>
      <c r="AK295" s="50">
        <f>IFERROR(IF(U295=0,AI295,U295*ABS(AI295)),"")</f>
        <v/>
      </c>
      <c r="AL295" s="50">
        <f>IFERROR(IF(V295=0,AJ295,V295*ABS(AJ295)),"")</f>
        <v/>
      </c>
      <c r="AM295" s="50">
        <f>IFERROR(AND(U295=0,V295=0,ABS(AK295)&gt;90,ABS(AK295)&lt;=180,ABS(AL295)&lt;=90),FALSE)</f>
        <v/>
      </c>
      <c r="AN295" s="50">
        <f>IF(AM295,AL295,AK295)</f>
        <v/>
      </c>
      <c r="AO295" s="50">
        <f>IF(AM295,AK295,AL295)</f>
        <v/>
      </c>
      <c r="AP295" s="50">
        <f>IF(R295="","",IF(Y295&lt;&gt;"","Contains words or symbols that aren't part of a coordinate.",IF(NOT(OR(Z295=2,Z295=4,Z295=6)),"Couldn't find a latitude and a longitude ("&amp;Z295&amp;IF(Z295=1," number"," numbers")&amp;" found).",IF(COUNT(AA295:AF295)&lt;&gt;Z295,"Some of the numbers couldn't be read.",IF(OR(AND(Z295=4,OR(AB295&lt;0,AB295&gt;=60,AD295&lt;0,AD295&gt;=60)),AND(Z295=6,OR(AB295&lt;0,AB295&gt;=60,AC295&lt;0,AC295&gt;=60,AE295&lt;0,AE295&gt;=60,AF295&lt;0,AF295&gt;=60))),"Minutes and seconds must be between 0 and 60.",IF(OR(ABS(AN295)&gt;90,ABS(AO295)&gt;180),"Out of range: latitude must be between -90 and 90, and longitude between -180 and 180.",""))))))</f>
        <v/>
      </c>
    </row>
    <row r="296">
      <c r="B296" s="44" t="n"/>
      <c r="C296" s="44" t="n"/>
      <c r="D296" s="45">
        <f>IF(R296="","",IF(AP296&lt;&gt;"","NOT VALID GPS COORDINATES",IF(O296="NO CONNECTION","NO CONNECTION",IF(E296="","NOT FOUND",IF(OR(AM296,AND(AN296=0,AO296=0)),"CONVERTED – PLEASE CHECK","CONVERTED")))))</f>
        <v/>
      </c>
      <c r="E296" s="45">
        <f>IF(OR(O296="",O296="NO CONNECTION"),"",IFERROR(_xlfn.FILTERXML(O296,"//local/territory")&amp;" "&amp;_xlfn.FILTERXML(O296,"//local/mapcode"),IFERROR(_xlfn.FILTERXML(O296,"//international/mapcode"),"")))</f>
        <v/>
      </c>
      <c r="F296" s="46">
        <f>IF(E296="","",IFERROR(_xlfn.FILTERXML(O296,"//local/territory"),""))</f>
        <v/>
      </c>
      <c r="G296" s="46">
        <f>IF(E296="","",IFERROR(_xlfn.FILTERXML(O296,"//local/mapcode"),""))</f>
        <v/>
      </c>
      <c r="H296" s="46">
        <f>IF(E296="","",IFERROR(_xlfn.FILTERXML(O296,"//international/mapcode"),""))</f>
        <v/>
      </c>
      <c r="I296" s="46">
        <f>IF(E296="","",IFERROR(HYPERLINK("https://www.mymapcodes.com/go/?t="&amp;IF(G296&lt;&gt;"",F296,"AAA")&amp;"&amp;ma="&amp;LEFT(IF(G296&lt;&gt;"",G296,H296),FIND(".",IF(G296&lt;&gt;"",G296,H296))-1)&amp;"&amp;mb="&amp;MID(IF(G296&lt;&gt;"",G296,H296),FIND(".",IF(G296&lt;&gt;"",G296,H296))+1,99),"Open on MyMapcodes →"),""))</f>
        <v/>
      </c>
      <c r="J296" s="47">
        <f>IF(OR(R296="",AP296&lt;&gt;""),"",ROUND(AN296,6))</f>
        <v/>
      </c>
      <c r="K296" s="47">
        <f>IF(OR(R296="",AP296&lt;&gt;""),"",ROUND(AO296,6))</f>
        <v/>
      </c>
      <c r="L296" s="48">
        <f>IF(R296="","",IF(AP296&lt;&gt;"",AP296,IF(O296="NO CONNECTION","Excel couldn't reach the mapcode service. Click the REFRESH RESULTS box just above the table.",IF(E296="","The mapcode service didn't return a mapcode for this point.",IF(AM296,"Latitude and longitude seemed to be the wrong way round, so they've been swapped. Please check.",IF(AND(AN296=0,AO296=0),"0, 0 is in the sea off West Africa. Please check this is the location you meant.",IF(W296,"Longitude came first, so the order has been switched.",IF(Z296=6,"Converted from degrees, minutes and seconds.",IF(Z296=4,"Converted from degrees and decimal minutes.","")))))))))</f>
        <v/>
      </c>
      <c r="N296" s="49">
        <f>IF(J296="","",MapcodeAPI&amp;"codes/"&amp;SUBSTITUTE(J296&amp;"",MID(1/2,2,1),".")&amp;","&amp;SUBSTITUTE(K296&amp;"",MID(1/2,2,1),"."))&amp;LEFT($B$13,0)</f>
        <v/>
      </c>
      <c r="O296" s="49">
        <f>IF(N296="","",IFERROR(_xlfn.WEBSERVICE(N296),IF(MapcodeAPIBackup="","NO CONNECTION",IFERROR(_xlfn.WEBSERVICE(MapcodeAPIBackup&amp;MID(N296,LEN(MapcodeAPI)+1,999)),"NO CONNECTION"))))</f>
        <v/>
      </c>
      <c r="P296" t="inlineStr">
        <is>
          <t xml:space="preserve"> </t>
        </is>
      </c>
      <c r="R296" s="50">
        <f>IFERROR(IF(AND(TRIM(B296&amp;"")="",TRIM(C296&amp;"")=""),"",TRIM(IF(ISNUMBER(B296),SUBSTITUTE(B296&amp;"",MID(1/2,2,1),"."),B296&amp;"")&amp;IF(TRIM(C296&amp;"")="",""," | "&amp;IF(ISNUMBER(C296),SUBSTITUTE(C296&amp;"",MID(1/2,2,1),"."),C296&amp;"")))),"(error value)")</f>
        <v/>
      </c>
      <c r="S296" s="50">
        <f>IF(R296="","","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"&amp;IFERROR(IF(AND(LEN(R296)-LEN(SUBSTITUTE(R296,"/",""))=1,ISNUMBER(FIND(" ",TRIM(LEFT(R296,FIND("/",R296)-1))))),LEFT(R296,FIND("/",R296)-1),R296),R296)&amp;" ")," "," "),"﻿"," "),"​"," "),"⁠"," ")," "," ")," "," "),CHAR(9)," "),CHAR(10)," "),CHAR(13)," "),"−","-"),"–","-"),"—","-"),"LATITUDE"," "),"LONGITUDE"," "),"COORDINATES"," "),"COORDS"," "),"NORTH"," N "),"SOUTH"," S "),"EAST"," E "),"WEST"," W "),"DEGREES"," "),"DEG"," "),"GPS"," "),"LONG"," "),"LNG"," "),"LON"," "),"LAT"," ")," AND "," "),"&amp;"," ")&amp;" ")</f>
        <v/>
      </c>
      <c r="T296" s="50">
        <f>IF(S296="","",IF(LEN(S296)-LEN(SUBSTITUTE(S296,".",""))&gt;0,SUBSTITUTE(S296,","," "),IF(LEN(S296)-LEN(SUBSTITUTE(S296,",",""))=3,SUBSTITUTE(SUBSTITUTE(S296,",",";",2),",","."),IF(LEN(S296)-LEN(SUBSTITUTE(S296,",",""))=2,SUBSTITUTE(S296,",","."),SUBSTITUTE(S296,","," ")))))</f>
        <v/>
      </c>
      <c r="U296" s="50">
        <f>IF(ISNUMBER(FIND("S",T296)),-1,IF(ISNUMBER(FIND("N",T296)),1,0))</f>
        <v/>
      </c>
      <c r="V296" s="50">
        <f>IF(ISNUMBER(FIND("W",T296)),-1,IF(ISNUMBER(FIND("E",T296)),1,0))</f>
        <v/>
      </c>
      <c r="W296" s="50">
        <f>AND(MIN(IFERROR(FIND("N",T296),999),IFERROR(FIND("S",T296),999))&lt;999,MIN(IFERROR(FIND("E",T296),999),IFERROR(FIND("W",T296),999))&lt;999,MIN(IFERROR(FIND("E",T296),999),IFERROR(FIND("W",T296),999))&lt;MIN(IFERROR(FIND("N",T296),999),IFERROR(FIND("S",T296),999)))</f>
        <v/>
      </c>
      <c r="X296" s="50">
        <f>IF(T296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296,"°"," "),"º"," "),"˚"," "),"'"," "),CHAR(34)," "),"′"," "),"’"," "),"‘"," "),"″"," "),"”"," "),"“"," "),"("," "),")"," "),"["," "),"]"," "),"{"," "),"}"," "),";"," "),"|"," "),"/"," "),"\"," "),":"," "),"="," "),"*"," "),","," "),"N"," "),"S"," "),"E"," "),"W"," "),"_"," ")))</f>
        <v/>
      </c>
      <c r="Y296" s="50">
        <f>IF(X296="","",SUBSTITUTE(SUBSTITUTE(SUBSTITUTE(SUBSTITUTE(SUBSTITUTE(SUBSTITUTE(SUBSTITUTE(SUBSTITUTE(SUBSTITUTE(SUBSTITUTE(SUBSTITUTE(SUBSTITUTE(SUBSTITUTE(X296,"0",""),"1",""),"2",""),"3",""),"4",""),"5",""),"6",""),"7",""),"8",""),"9",""),".",""),"-","")," ",""))</f>
        <v/>
      </c>
      <c r="Z296" s="50">
        <f>IF(X296="",0,LEN(X296)-LEN(SUBSTITUTE(X296," ",""))+1)</f>
        <v/>
      </c>
      <c r="AA296" s="50">
        <f>IF(Z296&lt;1,"",IFERROR(VALUE(SUBSTITUTE(TRIM(MID(SUBSTITUTE(X296," ",REPT(" ",60)),1,60)),".",MID(1/2,2,1))),""))</f>
        <v/>
      </c>
      <c r="AB296" s="50">
        <f>IF(Z296&lt;2,"",IFERROR(VALUE(SUBSTITUTE(TRIM(MID(SUBSTITUTE(X296," ",REPT(" ",60)),61,60)),".",MID(1/2,2,1))),""))</f>
        <v/>
      </c>
      <c r="AC296" s="50">
        <f>IF(Z296&lt;3,"",IFERROR(VALUE(SUBSTITUTE(TRIM(MID(SUBSTITUTE(X296," ",REPT(" ",60)),121,60)),".",MID(1/2,2,1))),""))</f>
        <v/>
      </c>
      <c r="AD296" s="50">
        <f>IF(Z296&lt;4,"",IFERROR(VALUE(SUBSTITUTE(TRIM(MID(SUBSTITUTE(X296," ",REPT(" ",60)),181,60)),".",MID(1/2,2,1))),""))</f>
        <v/>
      </c>
      <c r="AE296" s="50">
        <f>IF(Z296&lt;5,"",IFERROR(VALUE(SUBSTITUTE(TRIM(MID(SUBSTITUTE(X296," ",REPT(" ",60)),241,60)),".",MID(1/2,2,1))),""))</f>
        <v/>
      </c>
      <c r="AF296" s="50">
        <f>IF(Z296&lt;6,"",IFERROR(VALUE(SUBSTITUTE(TRIM(MID(SUBSTITUTE(X296," ",REPT(" ",60)),301,60)),".",MID(1/2,2,1))),""))</f>
        <v/>
      </c>
      <c r="AG296" s="50">
        <f>IFERROR(IF(Z296=2,AA296,IF(Z296=4,IF(AA296&lt;0,-1,1)*(ABS(AA296)+AB296/60),IF(Z296=6,IF(AA296&lt;0,-1,1)*(ABS(AA296)+AB296/60+AC296/3600),""))),"")</f>
        <v/>
      </c>
      <c r="AH296" s="50">
        <f>IFERROR(IF(Z296=2,AB296,IF(Z296=4,IF(AC296&lt;0,-1,1)*(ABS(AC296)+AD296/60),IF(Z296=6,IF(AD296&lt;0,-1,1)*(ABS(AD296)+AE296/60+AF296/3600),""))),"")</f>
        <v/>
      </c>
      <c r="AI296" s="50">
        <f>IF(W296,AH296,AG296)</f>
        <v/>
      </c>
      <c r="AJ296" s="50">
        <f>IF(W296,AG296,AH296)</f>
        <v/>
      </c>
      <c r="AK296" s="50">
        <f>IFERROR(IF(U296=0,AI296,U296*ABS(AI296)),"")</f>
        <v/>
      </c>
      <c r="AL296" s="50">
        <f>IFERROR(IF(V296=0,AJ296,V296*ABS(AJ296)),"")</f>
        <v/>
      </c>
      <c r="AM296" s="50">
        <f>IFERROR(AND(U296=0,V296=0,ABS(AK296)&gt;90,ABS(AK296)&lt;=180,ABS(AL296)&lt;=90),FALSE)</f>
        <v/>
      </c>
      <c r="AN296" s="50">
        <f>IF(AM296,AL296,AK296)</f>
        <v/>
      </c>
      <c r="AO296" s="50">
        <f>IF(AM296,AK296,AL296)</f>
        <v/>
      </c>
      <c r="AP296" s="50">
        <f>IF(R296="","",IF(Y296&lt;&gt;"","Contains words or symbols that aren't part of a coordinate.",IF(NOT(OR(Z296=2,Z296=4,Z296=6)),"Couldn't find a latitude and a longitude ("&amp;Z296&amp;IF(Z296=1," number"," numbers")&amp;" found).",IF(COUNT(AA296:AF296)&lt;&gt;Z296,"Some of the numbers couldn't be read.",IF(OR(AND(Z296=4,OR(AB296&lt;0,AB296&gt;=60,AD296&lt;0,AD296&gt;=60)),AND(Z296=6,OR(AB296&lt;0,AB296&gt;=60,AC296&lt;0,AC296&gt;=60,AE296&lt;0,AE296&gt;=60,AF296&lt;0,AF296&gt;=60))),"Minutes and seconds must be between 0 and 60.",IF(OR(ABS(AN296)&gt;90,ABS(AO296)&gt;180),"Out of range: latitude must be between -90 and 90, and longitude between -180 and 180.",""))))))</f>
        <v/>
      </c>
    </row>
    <row r="297">
      <c r="B297" s="44" t="n"/>
      <c r="C297" s="44" t="n"/>
      <c r="D297" s="45">
        <f>IF(R297="","",IF(AP297&lt;&gt;"","NOT VALID GPS COORDINATES",IF(O297="NO CONNECTION","NO CONNECTION",IF(E297="","NOT FOUND",IF(OR(AM297,AND(AN297=0,AO297=0)),"CONVERTED – PLEASE CHECK","CONVERTED")))))</f>
        <v/>
      </c>
      <c r="E297" s="45">
        <f>IF(OR(O297="",O297="NO CONNECTION"),"",IFERROR(_xlfn.FILTERXML(O297,"//local/territory")&amp;" "&amp;_xlfn.FILTERXML(O297,"//local/mapcode"),IFERROR(_xlfn.FILTERXML(O297,"//international/mapcode"),"")))</f>
        <v/>
      </c>
      <c r="F297" s="46">
        <f>IF(E297="","",IFERROR(_xlfn.FILTERXML(O297,"//local/territory"),""))</f>
        <v/>
      </c>
      <c r="G297" s="46">
        <f>IF(E297="","",IFERROR(_xlfn.FILTERXML(O297,"//local/mapcode"),""))</f>
        <v/>
      </c>
      <c r="H297" s="46">
        <f>IF(E297="","",IFERROR(_xlfn.FILTERXML(O297,"//international/mapcode"),""))</f>
        <v/>
      </c>
      <c r="I297" s="46">
        <f>IF(E297="","",IFERROR(HYPERLINK("https://www.mymapcodes.com/go/?t="&amp;IF(G297&lt;&gt;"",F297,"AAA")&amp;"&amp;ma="&amp;LEFT(IF(G297&lt;&gt;"",G297,H297),FIND(".",IF(G297&lt;&gt;"",G297,H297))-1)&amp;"&amp;mb="&amp;MID(IF(G297&lt;&gt;"",G297,H297),FIND(".",IF(G297&lt;&gt;"",G297,H297))+1,99),"Open on MyMapcodes →"),""))</f>
        <v/>
      </c>
      <c r="J297" s="47">
        <f>IF(OR(R297="",AP297&lt;&gt;""),"",ROUND(AN297,6))</f>
        <v/>
      </c>
      <c r="K297" s="47">
        <f>IF(OR(R297="",AP297&lt;&gt;""),"",ROUND(AO297,6))</f>
        <v/>
      </c>
      <c r="L297" s="48">
        <f>IF(R297="","",IF(AP297&lt;&gt;"",AP297,IF(O297="NO CONNECTION","Excel couldn't reach the mapcode service. Click the REFRESH RESULTS box just above the table.",IF(E297="","The mapcode service didn't return a mapcode for this point.",IF(AM297,"Latitude and longitude seemed to be the wrong way round, so they've been swapped. Please check.",IF(AND(AN297=0,AO297=0),"0, 0 is in the sea off West Africa. Please check this is the location you meant.",IF(W297,"Longitude came first, so the order has been switched.",IF(Z297=6,"Converted from degrees, minutes and seconds.",IF(Z297=4,"Converted from degrees and decimal minutes.","")))))))))</f>
        <v/>
      </c>
      <c r="N297" s="49">
        <f>IF(J297="","",MapcodeAPI&amp;"codes/"&amp;SUBSTITUTE(J297&amp;"",MID(1/2,2,1),".")&amp;","&amp;SUBSTITUTE(K297&amp;"",MID(1/2,2,1),"."))&amp;LEFT($B$13,0)</f>
        <v/>
      </c>
      <c r="O297" s="49">
        <f>IF(N297="","",IFERROR(_xlfn.WEBSERVICE(N297),IF(MapcodeAPIBackup="","NO CONNECTION",IFERROR(_xlfn.WEBSERVICE(MapcodeAPIBackup&amp;MID(N297,LEN(MapcodeAPI)+1,999)),"NO CONNECTION"))))</f>
        <v/>
      </c>
      <c r="P297" t="inlineStr">
        <is>
          <t xml:space="preserve"> </t>
        </is>
      </c>
      <c r="R297" s="50">
        <f>IFERROR(IF(AND(TRIM(B297&amp;"")="",TRIM(C297&amp;"")=""),"",TRIM(IF(ISNUMBER(B297),SUBSTITUTE(B297&amp;"",MID(1/2,2,1),"."),B297&amp;"")&amp;IF(TRIM(C297&amp;"")="",""," | "&amp;IF(ISNUMBER(C297),SUBSTITUTE(C297&amp;"",MID(1/2,2,1),"."),C297&amp;"")))),"(error value)")</f>
        <v/>
      </c>
      <c r="S297" s="50">
        <f>IF(R297="","","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"&amp;IFERROR(IF(AND(LEN(R297)-LEN(SUBSTITUTE(R297,"/",""))=1,ISNUMBER(FIND(" ",TRIM(LEFT(R297,FIND("/",R297)-1))))),LEFT(R297,FIND("/",R297)-1),R297),R297)&amp;" ")," "," "),"﻿"," "),"​"," "),"⁠"," ")," "," ")," "," "),CHAR(9)," "),CHAR(10)," "),CHAR(13)," "),"−","-"),"–","-"),"—","-"),"LATITUDE"," "),"LONGITUDE"," "),"COORDINATES"," "),"COORDS"," "),"NORTH"," N "),"SOUTH"," S "),"EAST"," E "),"WEST"," W "),"DEGREES"," "),"DEG"," "),"GPS"," "),"LONG"," "),"LNG"," "),"LON"," "),"LAT"," ")," AND "," "),"&amp;"," ")&amp;" ")</f>
        <v/>
      </c>
      <c r="T297" s="50">
        <f>IF(S297="","",IF(LEN(S297)-LEN(SUBSTITUTE(S297,".",""))&gt;0,SUBSTITUTE(S297,","," "),IF(LEN(S297)-LEN(SUBSTITUTE(S297,",",""))=3,SUBSTITUTE(SUBSTITUTE(S297,",",";",2),",","."),IF(LEN(S297)-LEN(SUBSTITUTE(S297,",",""))=2,SUBSTITUTE(S297,",","."),SUBSTITUTE(S297,","," ")))))</f>
        <v/>
      </c>
      <c r="U297" s="50">
        <f>IF(ISNUMBER(FIND("S",T297)),-1,IF(ISNUMBER(FIND("N",T297)),1,0))</f>
        <v/>
      </c>
      <c r="V297" s="50">
        <f>IF(ISNUMBER(FIND("W",T297)),-1,IF(ISNUMBER(FIND("E",T297)),1,0))</f>
        <v/>
      </c>
      <c r="W297" s="50">
        <f>AND(MIN(IFERROR(FIND("N",T297),999),IFERROR(FIND("S",T297),999))&lt;999,MIN(IFERROR(FIND("E",T297),999),IFERROR(FIND("W",T297),999))&lt;999,MIN(IFERROR(FIND("E",T297),999),IFERROR(FIND("W",T297),999))&lt;MIN(IFERROR(FIND("N",T297),999),IFERROR(FIND("S",T297),999)))</f>
        <v/>
      </c>
      <c r="X297" s="50">
        <f>IF(T297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297,"°"," "),"º"," "),"˚"," "),"'"," "),CHAR(34)," "),"′"," "),"’"," "),"‘"," "),"″"," "),"”"," "),"“"," "),"("," "),")"," "),"["," "),"]"," "),"{"," "),"}"," "),";"," "),"|"," "),"/"," "),"\"," "),":"," "),"="," "),"*"," "),","," "),"N"," "),"S"," "),"E"," "),"W"," "),"_"," ")))</f>
        <v/>
      </c>
      <c r="Y297" s="50">
        <f>IF(X297="","",SUBSTITUTE(SUBSTITUTE(SUBSTITUTE(SUBSTITUTE(SUBSTITUTE(SUBSTITUTE(SUBSTITUTE(SUBSTITUTE(SUBSTITUTE(SUBSTITUTE(SUBSTITUTE(SUBSTITUTE(SUBSTITUTE(X297,"0",""),"1",""),"2",""),"3",""),"4",""),"5",""),"6",""),"7",""),"8",""),"9",""),".",""),"-","")," ",""))</f>
        <v/>
      </c>
      <c r="Z297" s="50">
        <f>IF(X297="",0,LEN(X297)-LEN(SUBSTITUTE(X297," ",""))+1)</f>
        <v/>
      </c>
      <c r="AA297" s="50">
        <f>IF(Z297&lt;1,"",IFERROR(VALUE(SUBSTITUTE(TRIM(MID(SUBSTITUTE(X297," ",REPT(" ",60)),1,60)),".",MID(1/2,2,1))),""))</f>
        <v/>
      </c>
      <c r="AB297" s="50">
        <f>IF(Z297&lt;2,"",IFERROR(VALUE(SUBSTITUTE(TRIM(MID(SUBSTITUTE(X297," ",REPT(" ",60)),61,60)),".",MID(1/2,2,1))),""))</f>
        <v/>
      </c>
      <c r="AC297" s="50">
        <f>IF(Z297&lt;3,"",IFERROR(VALUE(SUBSTITUTE(TRIM(MID(SUBSTITUTE(X297," ",REPT(" ",60)),121,60)),".",MID(1/2,2,1))),""))</f>
        <v/>
      </c>
      <c r="AD297" s="50">
        <f>IF(Z297&lt;4,"",IFERROR(VALUE(SUBSTITUTE(TRIM(MID(SUBSTITUTE(X297," ",REPT(" ",60)),181,60)),".",MID(1/2,2,1))),""))</f>
        <v/>
      </c>
      <c r="AE297" s="50">
        <f>IF(Z297&lt;5,"",IFERROR(VALUE(SUBSTITUTE(TRIM(MID(SUBSTITUTE(X297," ",REPT(" ",60)),241,60)),".",MID(1/2,2,1))),""))</f>
        <v/>
      </c>
      <c r="AF297" s="50">
        <f>IF(Z297&lt;6,"",IFERROR(VALUE(SUBSTITUTE(TRIM(MID(SUBSTITUTE(X297," ",REPT(" ",60)),301,60)),".",MID(1/2,2,1))),""))</f>
        <v/>
      </c>
      <c r="AG297" s="50">
        <f>IFERROR(IF(Z297=2,AA297,IF(Z297=4,IF(AA297&lt;0,-1,1)*(ABS(AA297)+AB297/60),IF(Z297=6,IF(AA297&lt;0,-1,1)*(ABS(AA297)+AB297/60+AC297/3600),""))),"")</f>
        <v/>
      </c>
      <c r="AH297" s="50">
        <f>IFERROR(IF(Z297=2,AB297,IF(Z297=4,IF(AC297&lt;0,-1,1)*(ABS(AC297)+AD297/60),IF(Z297=6,IF(AD297&lt;0,-1,1)*(ABS(AD297)+AE297/60+AF297/3600),""))),"")</f>
        <v/>
      </c>
      <c r="AI297" s="50">
        <f>IF(W297,AH297,AG297)</f>
        <v/>
      </c>
      <c r="AJ297" s="50">
        <f>IF(W297,AG297,AH297)</f>
        <v/>
      </c>
      <c r="AK297" s="50">
        <f>IFERROR(IF(U297=0,AI297,U297*ABS(AI297)),"")</f>
        <v/>
      </c>
      <c r="AL297" s="50">
        <f>IFERROR(IF(V297=0,AJ297,V297*ABS(AJ297)),"")</f>
        <v/>
      </c>
      <c r="AM297" s="50">
        <f>IFERROR(AND(U297=0,V297=0,ABS(AK297)&gt;90,ABS(AK297)&lt;=180,ABS(AL297)&lt;=90),FALSE)</f>
        <v/>
      </c>
      <c r="AN297" s="50">
        <f>IF(AM297,AL297,AK297)</f>
        <v/>
      </c>
      <c r="AO297" s="50">
        <f>IF(AM297,AK297,AL297)</f>
        <v/>
      </c>
      <c r="AP297" s="50">
        <f>IF(R297="","",IF(Y297&lt;&gt;"","Contains words or symbols that aren't part of a coordinate.",IF(NOT(OR(Z297=2,Z297=4,Z297=6)),"Couldn't find a latitude and a longitude ("&amp;Z297&amp;IF(Z297=1," number"," numbers")&amp;" found).",IF(COUNT(AA297:AF297)&lt;&gt;Z297,"Some of the numbers couldn't be read.",IF(OR(AND(Z297=4,OR(AB297&lt;0,AB297&gt;=60,AD297&lt;0,AD297&gt;=60)),AND(Z297=6,OR(AB297&lt;0,AB297&gt;=60,AC297&lt;0,AC297&gt;=60,AE297&lt;0,AE297&gt;=60,AF297&lt;0,AF297&gt;=60))),"Minutes and seconds must be between 0 and 60.",IF(OR(ABS(AN297)&gt;90,ABS(AO297)&gt;180),"Out of range: latitude must be between -90 and 90, and longitude between -180 and 180.",""))))))</f>
        <v/>
      </c>
    </row>
    <row r="298">
      <c r="B298" s="44" t="n"/>
      <c r="C298" s="44" t="n"/>
      <c r="D298" s="45">
        <f>IF(R298="","",IF(AP298&lt;&gt;"","NOT VALID GPS COORDINATES",IF(O298="NO CONNECTION","NO CONNECTION",IF(E298="","NOT FOUND",IF(OR(AM298,AND(AN298=0,AO298=0)),"CONVERTED – PLEASE CHECK","CONVERTED")))))</f>
        <v/>
      </c>
      <c r="E298" s="45">
        <f>IF(OR(O298="",O298="NO CONNECTION"),"",IFERROR(_xlfn.FILTERXML(O298,"//local/territory")&amp;" "&amp;_xlfn.FILTERXML(O298,"//local/mapcode"),IFERROR(_xlfn.FILTERXML(O298,"//international/mapcode"),"")))</f>
        <v/>
      </c>
      <c r="F298" s="46">
        <f>IF(E298="","",IFERROR(_xlfn.FILTERXML(O298,"//local/territory"),""))</f>
        <v/>
      </c>
      <c r="G298" s="46">
        <f>IF(E298="","",IFERROR(_xlfn.FILTERXML(O298,"//local/mapcode"),""))</f>
        <v/>
      </c>
      <c r="H298" s="46">
        <f>IF(E298="","",IFERROR(_xlfn.FILTERXML(O298,"//international/mapcode"),""))</f>
        <v/>
      </c>
      <c r="I298" s="46">
        <f>IF(E298="","",IFERROR(HYPERLINK("https://www.mymapcodes.com/go/?t="&amp;IF(G298&lt;&gt;"",F298,"AAA")&amp;"&amp;ma="&amp;LEFT(IF(G298&lt;&gt;"",G298,H298),FIND(".",IF(G298&lt;&gt;"",G298,H298))-1)&amp;"&amp;mb="&amp;MID(IF(G298&lt;&gt;"",G298,H298),FIND(".",IF(G298&lt;&gt;"",G298,H298))+1,99),"Open on MyMapcodes →"),""))</f>
        <v/>
      </c>
      <c r="J298" s="47">
        <f>IF(OR(R298="",AP298&lt;&gt;""),"",ROUND(AN298,6))</f>
        <v/>
      </c>
      <c r="K298" s="47">
        <f>IF(OR(R298="",AP298&lt;&gt;""),"",ROUND(AO298,6))</f>
        <v/>
      </c>
      <c r="L298" s="48">
        <f>IF(R298="","",IF(AP298&lt;&gt;"",AP298,IF(O298="NO CONNECTION","Excel couldn't reach the mapcode service. Click the REFRESH RESULTS box just above the table.",IF(E298="","The mapcode service didn't return a mapcode for this point.",IF(AM298,"Latitude and longitude seemed to be the wrong way round, so they've been swapped. Please check.",IF(AND(AN298=0,AO298=0),"0, 0 is in the sea off West Africa. Please check this is the location you meant.",IF(W298,"Longitude came first, so the order has been switched.",IF(Z298=6,"Converted from degrees, minutes and seconds.",IF(Z298=4,"Converted from degrees and decimal minutes.","")))))))))</f>
        <v/>
      </c>
      <c r="N298" s="49">
        <f>IF(J298="","",MapcodeAPI&amp;"codes/"&amp;SUBSTITUTE(J298&amp;"",MID(1/2,2,1),".")&amp;","&amp;SUBSTITUTE(K298&amp;"",MID(1/2,2,1),"."))&amp;LEFT($B$13,0)</f>
        <v/>
      </c>
      <c r="O298" s="49">
        <f>IF(N298="","",IFERROR(_xlfn.WEBSERVICE(N298),IF(MapcodeAPIBackup="","NO CONNECTION",IFERROR(_xlfn.WEBSERVICE(MapcodeAPIBackup&amp;MID(N298,LEN(MapcodeAPI)+1,999)),"NO CONNECTION"))))</f>
        <v/>
      </c>
      <c r="P298" t="inlineStr">
        <is>
          <t xml:space="preserve"> </t>
        </is>
      </c>
      <c r="R298" s="50">
        <f>IFERROR(IF(AND(TRIM(B298&amp;"")="",TRIM(C298&amp;"")=""),"",TRIM(IF(ISNUMBER(B298),SUBSTITUTE(B298&amp;"",MID(1/2,2,1),"."),B298&amp;"")&amp;IF(TRIM(C298&amp;"")="",""," | "&amp;IF(ISNUMBER(C298),SUBSTITUTE(C298&amp;"",MID(1/2,2,1),"."),C298&amp;"")))),"(error value)")</f>
        <v/>
      </c>
      <c r="S298" s="50">
        <f>IF(R298="","","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"&amp;IFERROR(IF(AND(LEN(R298)-LEN(SUBSTITUTE(R298,"/",""))=1,ISNUMBER(FIND(" ",TRIM(LEFT(R298,FIND("/",R298)-1))))),LEFT(R298,FIND("/",R298)-1),R298),R298)&amp;" ")," "," "),"﻿"," "),"​"," "),"⁠"," ")," "," ")," "," "),CHAR(9)," "),CHAR(10)," "),CHAR(13)," "),"−","-"),"–","-"),"—","-"),"LATITUDE"," "),"LONGITUDE"," "),"COORDINATES"," "),"COORDS"," "),"NORTH"," N "),"SOUTH"," S "),"EAST"," E "),"WEST"," W "),"DEGREES"," "),"DEG"," "),"GPS"," "),"LONG"," "),"LNG"," "),"LON"," "),"LAT"," ")," AND "," "),"&amp;"," ")&amp;" ")</f>
        <v/>
      </c>
      <c r="T298" s="50">
        <f>IF(S298="","",IF(LEN(S298)-LEN(SUBSTITUTE(S298,".",""))&gt;0,SUBSTITUTE(S298,","," "),IF(LEN(S298)-LEN(SUBSTITUTE(S298,",",""))=3,SUBSTITUTE(SUBSTITUTE(S298,",",";",2),",","."),IF(LEN(S298)-LEN(SUBSTITUTE(S298,",",""))=2,SUBSTITUTE(S298,",","."),SUBSTITUTE(S298,","," ")))))</f>
        <v/>
      </c>
      <c r="U298" s="50">
        <f>IF(ISNUMBER(FIND("S",T298)),-1,IF(ISNUMBER(FIND("N",T298)),1,0))</f>
        <v/>
      </c>
      <c r="V298" s="50">
        <f>IF(ISNUMBER(FIND("W",T298)),-1,IF(ISNUMBER(FIND("E",T298)),1,0))</f>
        <v/>
      </c>
      <c r="W298" s="50">
        <f>AND(MIN(IFERROR(FIND("N",T298),999),IFERROR(FIND("S",T298),999))&lt;999,MIN(IFERROR(FIND("E",T298),999),IFERROR(FIND("W",T298),999))&lt;999,MIN(IFERROR(FIND("E",T298),999),IFERROR(FIND("W",T298),999))&lt;MIN(IFERROR(FIND("N",T298),999),IFERROR(FIND("S",T298),999)))</f>
        <v/>
      </c>
      <c r="X298" s="50">
        <f>IF(T298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298,"°"," "),"º"," "),"˚"," "),"'"," "),CHAR(34)," "),"′"," "),"’"," "),"‘"," "),"″"," "),"”"," "),"“"," "),"("," "),")"," "),"["," "),"]"," "),"{"," "),"}"," "),";"," "),"|"," "),"/"," "),"\"," "),":"," "),"="," "),"*"," "),","," "),"N"," "),"S"," "),"E"," "),"W"," "),"_"," ")))</f>
        <v/>
      </c>
      <c r="Y298" s="50">
        <f>IF(X298="","",SUBSTITUTE(SUBSTITUTE(SUBSTITUTE(SUBSTITUTE(SUBSTITUTE(SUBSTITUTE(SUBSTITUTE(SUBSTITUTE(SUBSTITUTE(SUBSTITUTE(SUBSTITUTE(SUBSTITUTE(SUBSTITUTE(X298,"0",""),"1",""),"2",""),"3",""),"4",""),"5",""),"6",""),"7",""),"8",""),"9",""),".",""),"-","")," ",""))</f>
        <v/>
      </c>
      <c r="Z298" s="50">
        <f>IF(X298="",0,LEN(X298)-LEN(SUBSTITUTE(X298," ",""))+1)</f>
        <v/>
      </c>
      <c r="AA298" s="50">
        <f>IF(Z298&lt;1,"",IFERROR(VALUE(SUBSTITUTE(TRIM(MID(SUBSTITUTE(X298," ",REPT(" ",60)),1,60)),".",MID(1/2,2,1))),""))</f>
        <v/>
      </c>
      <c r="AB298" s="50">
        <f>IF(Z298&lt;2,"",IFERROR(VALUE(SUBSTITUTE(TRIM(MID(SUBSTITUTE(X298," ",REPT(" ",60)),61,60)),".",MID(1/2,2,1))),""))</f>
        <v/>
      </c>
      <c r="AC298" s="50">
        <f>IF(Z298&lt;3,"",IFERROR(VALUE(SUBSTITUTE(TRIM(MID(SUBSTITUTE(X298," ",REPT(" ",60)),121,60)),".",MID(1/2,2,1))),""))</f>
        <v/>
      </c>
      <c r="AD298" s="50">
        <f>IF(Z298&lt;4,"",IFERROR(VALUE(SUBSTITUTE(TRIM(MID(SUBSTITUTE(X298," ",REPT(" ",60)),181,60)),".",MID(1/2,2,1))),""))</f>
        <v/>
      </c>
      <c r="AE298" s="50">
        <f>IF(Z298&lt;5,"",IFERROR(VALUE(SUBSTITUTE(TRIM(MID(SUBSTITUTE(X298," ",REPT(" ",60)),241,60)),".",MID(1/2,2,1))),""))</f>
        <v/>
      </c>
      <c r="AF298" s="50">
        <f>IF(Z298&lt;6,"",IFERROR(VALUE(SUBSTITUTE(TRIM(MID(SUBSTITUTE(X298," ",REPT(" ",60)),301,60)),".",MID(1/2,2,1))),""))</f>
        <v/>
      </c>
      <c r="AG298" s="50">
        <f>IFERROR(IF(Z298=2,AA298,IF(Z298=4,IF(AA298&lt;0,-1,1)*(ABS(AA298)+AB298/60),IF(Z298=6,IF(AA298&lt;0,-1,1)*(ABS(AA298)+AB298/60+AC298/3600),""))),"")</f>
        <v/>
      </c>
      <c r="AH298" s="50">
        <f>IFERROR(IF(Z298=2,AB298,IF(Z298=4,IF(AC298&lt;0,-1,1)*(ABS(AC298)+AD298/60),IF(Z298=6,IF(AD298&lt;0,-1,1)*(ABS(AD298)+AE298/60+AF298/3600),""))),"")</f>
        <v/>
      </c>
      <c r="AI298" s="50">
        <f>IF(W298,AH298,AG298)</f>
        <v/>
      </c>
      <c r="AJ298" s="50">
        <f>IF(W298,AG298,AH298)</f>
        <v/>
      </c>
      <c r="AK298" s="50">
        <f>IFERROR(IF(U298=0,AI298,U298*ABS(AI298)),"")</f>
        <v/>
      </c>
      <c r="AL298" s="50">
        <f>IFERROR(IF(V298=0,AJ298,V298*ABS(AJ298)),"")</f>
        <v/>
      </c>
      <c r="AM298" s="50">
        <f>IFERROR(AND(U298=0,V298=0,ABS(AK298)&gt;90,ABS(AK298)&lt;=180,ABS(AL298)&lt;=90),FALSE)</f>
        <v/>
      </c>
      <c r="AN298" s="50">
        <f>IF(AM298,AL298,AK298)</f>
        <v/>
      </c>
      <c r="AO298" s="50">
        <f>IF(AM298,AK298,AL298)</f>
        <v/>
      </c>
      <c r="AP298" s="50">
        <f>IF(R298="","",IF(Y298&lt;&gt;"","Contains words or symbols that aren't part of a coordinate.",IF(NOT(OR(Z298=2,Z298=4,Z298=6)),"Couldn't find a latitude and a longitude ("&amp;Z298&amp;IF(Z298=1," number"," numbers")&amp;" found).",IF(COUNT(AA298:AF298)&lt;&gt;Z298,"Some of the numbers couldn't be read.",IF(OR(AND(Z298=4,OR(AB298&lt;0,AB298&gt;=60,AD298&lt;0,AD298&gt;=60)),AND(Z298=6,OR(AB298&lt;0,AB298&gt;=60,AC298&lt;0,AC298&gt;=60,AE298&lt;0,AE298&gt;=60,AF298&lt;0,AF298&gt;=60))),"Minutes and seconds must be between 0 and 60.",IF(OR(ABS(AN298)&gt;90,ABS(AO298)&gt;180),"Out of range: latitude must be between -90 and 90, and longitude between -180 and 180.",""))))))</f>
        <v/>
      </c>
    </row>
    <row r="299">
      <c r="B299" s="44" t="n"/>
      <c r="C299" s="44" t="n"/>
      <c r="D299" s="45">
        <f>IF(R299="","",IF(AP299&lt;&gt;"","NOT VALID GPS COORDINATES",IF(O299="NO CONNECTION","NO CONNECTION",IF(E299="","NOT FOUND",IF(OR(AM299,AND(AN299=0,AO299=0)),"CONVERTED – PLEASE CHECK","CONVERTED")))))</f>
        <v/>
      </c>
      <c r="E299" s="45">
        <f>IF(OR(O299="",O299="NO CONNECTION"),"",IFERROR(_xlfn.FILTERXML(O299,"//local/territory")&amp;" "&amp;_xlfn.FILTERXML(O299,"//local/mapcode"),IFERROR(_xlfn.FILTERXML(O299,"//international/mapcode"),"")))</f>
        <v/>
      </c>
      <c r="F299" s="46">
        <f>IF(E299="","",IFERROR(_xlfn.FILTERXML(O299,"//local/territory"),""))</f>
        <v/>
      </c>
      <c r="G299" s="46">
        <f>IF(E299="","",IFERROR(_xlfn.FILTERXML(O299,"//local/mapcode"),""))</f>
        <v/>
      </c>
      <c r="H299" s="46">
        <f>IF(E299="","",IFERROR(_xlfn.FILTERXML(O299,"//international/mapcode"),""))</f>
        <v/>
      </c>
      <c r="I299" s="46">
        <f>IF(E299="","",IFERROR(HYPERLINK("https://www.mymapcodes.com/go/?t="&amp;IF(G299&lt;&gt;"",F299,"AAA")&amp;"&amp;ma="&amp;LEFT(IF(G299&lt;&gt;"",G299,H299),FIND(".",IF(G299&lt;&gt;"",G299,H299))-1)&amp;"&amp;mb="&amp;MID(IF(G299&lt;&gt;"",G299,H299),FIND(".",IF(G299&lt;&gt;"",G299,H299))+1,99),"Open on MyMapcodes →"),""))</f>
        <v/>
      </c>
      <c r="J299" s="47">
        <f>IF(OR(R299="",AP299&lt;&gt;""),"",ROUND(AN299,6))</f>
        <v/>
      </c>
      <c r="K299" s="47">
        <f>IF(OR(R299="",AP299&lt;&gt;""),"",ROUND(AO299,6))</f>
        <v/>
      </c>
      <c r="L299" s="48">
        <f>IF(R299="","",IF(AP299&lt;&gt;"",AP299,IF(O299="NO CONNECTION","Excel couldn't reach the mapcode service. Click the REFRESH RESULTS box just above the table.",IF(E299="","The mapcode service didn't return a mapcode for this point.",IF(AM299,"Latitude and longitude seemed to be the wrong way round, so they've been swapped. Please check.",IF(AND(AN299=0,AO299=0),"0, 0 is in the sea off West Africa. Please check this is the location you meant.",IF(W299,"Longitude came first, so the order has been switched.",IF(Z299=6,"Converted from degrees, minutes and seconds.",IF(Z299=4,"Converted from degrees and decimal minutes.","")))))))))</f>
        <v/>
      </c>
      <c r="N299" s="49">
        <f>IF(J299="","",MapcodeAPI&amp;"codes/"&amp;SUBSTITUTE(J299&amp;"",MID(1/2,2,1),".")&amp;","&amp;SUBSTITUTE(K299&amp;"",MID(1/2,2,1),"."))&amp;LEFT($B$13,0)</f>
        <v/>
      </c>
      <c r="O299" s="49">
        <f>IF(N299="","",IFERROR(_xlfn.WEBSERVICE(N299),IF(MapcodeAPIBackup="","NO CONNECTION",IFERROR(_xlfn.WEBSERVICE(MapcodeAPIBackup&amp;MID(N299,LEN(MapcodeAPI)+1,999)),"NO CONNECTION"))))</f>
        <v/>
      </c>
      <c r="P299" t="inlineStr">
        <is>
          <t xml:space="preserve"> </t>
        </is>
      </c>
      <c r="R299" s="50">
        <f>IFERROR(IF(AND(TRIM(B299&amp;"")="",TRIM(C299&amp;"")=""),"",TRIM(IF(ISNUMBER(B299),SUBSTITUTE(B299&amp;"",MID(1/2,2,1),"."),B299&amp;"")&amp;IF(TRIM(C299&amp;"")="",""," | "&amp;IF(ISNUMBER(C299),SUBSTITUTE(C299&amp;"",MID(1/2,2,1),"."),C299&amp;"")))),"(error value)")</f>
        <v/>
      </c>
      <c r="S299" s="50">
        <f>IF(R299="","","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"&amp;IFERROR(IF(AND(LEN(R299)-LEN(SUBSTITUTE(R299,"/",""))=1,ISNUMBER(FIND(" ",TRIM(LEFT(R299,FIND("/",R299)-1))))),LEFT(R299,FIND("/",R299)-1),R299),R299)&amp;" ")," "," "),"﻿"," "),"​"," "),"⁠"," ")," "," ")," "," "),CHAR(9)," "),CHAR(10)," "),CHAR(13)," "),"−","-"),"–","-"),"—","-"),"LATITUDE"," "),"LONGITUDE"," "),"COORDINATES"," "),"COORDS"," "),"NORTH"," N "),"SOUTH"," S "),"EAST"," E "),"WEST"," W "),"DEGREES"," "),"DEG"," "),"GPS"," "),"LONG"," "),"LNG"," "),"LON"," "),"LAT"," ")," AND "," "),"&amp;"," ")&amp;" ")</f>
        <v/>
      </c>
      <c r="T299" s="50">
        <f>IF(S299="","",IF(LEN(S299)-LEN(SUBSTITUTE(S299,".",""))&gt;0,SUBSTITUTE(S299,","," "),IF(LEN(S299)-LEN(SUBSTITUTE(S299,",",""))=3,SUBSTITUTE(SUBSTITUTE(S299,",",";",2),",","."),IF(LEN(S299)-LEN(SUBSTITUTE(S299,",",""))=2,SUBSTITUTE(S299,",","."),SUBSTITUTE(S299,","," ")))))</f>
        <v/>
      </c>
      <c r="U299" s="50">
        <f>IF(ISNUMBER(FIND("S",T299)),-1,IF(ISNUMBER(FIND("N",T299)),1,0))</f>
        <v/>
      </c>
      <c r="V299" s="50">
        <f>IF(ISNUMBER(FIND("W",T299)),-1,IF(ISNUMBER(FIND("E",T299)),1,0))</f>
        <v/>
      </c>
      <c r="W299" s="50">
        <f>AND(MIN(IFERROR(FIND("N",T299),999),IFERROR(FIND("S",T299),999))&lt;999,MIN(IFERROR(FIND("E",T299),999),IFERROR(FIND("W",T299),999))&lt;999,MIN(IFERROR(FIND("E",T299),999),IFERROR(FIND("W",T299),999))&lt;MIN(IFERROR(FIND("N",T299),999),IFERROR(FIND("S",T299),999)))</f>
        <v/>
      </c>
      <c r="X299" s="50">
        <f>IF(T299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299,"°"," "),"º"," "),"˚"," "),"'"," "),CHAR(34)," "),"′"," "),"’"," "),"‘"," "),"″"," "),"”"," "),"“"," "),"("," "),")"," "),"["," "),"]"," "),"{"," "),"}"," "),";"," "),"|"," "),"/"," "),"\"," "),":"," "),"="," "),"*"," "),","," "),"N"," "),"S"," "),"E"," "),"W"," "),"_"," ")))</f>
        <v/>
      </c>
      <c r="Y299" s="50">
        <f>IF(X299="","",SUBSTITUTE(SUBSTITUTE(SUBSTITUTE(SUBSTITUTE(SUBSTITUTE(SUBSTITUTE(SUBSTITUTE(SUBSTITUTE(SUBSTITUTE(SUBSTITUTE(SUBSTITUTE(SUBSTITUTE(SUBSTITUTE(X299,"0",""),"1",""),"2",""),"3",""),"4",""),"5",""),"6",""),"7",""),"8",""),"9",""),".",""),"-","")," ",""))</f>
        <v/>
      </c>
      <c r="Z299" s="50">
        <f>IF(X299="",0,LEN(X299)-LEN(SUBSTITUTE(X299," ",""))+1)</f>
        <v/>
      </c>
      <c r="AA299" s="50">
        <f>IF(Z299&lt;1,"",IFERROR(VALUE(SUBSTITUTE(TRIM(MID(SUBSTITUTE(X299," ",REPT(" ",60)),1,60)),".",MID(1/2,2,1))),""))</f>
        <v/>
      </c>
      <c r="AB299" s="50">
        <f>IF(Z299&lt;2,"",IFERROR(VALUE(SUBSTITUTE(TRIM(MID(SUBSTITUTE(X299," ",REPT(" ",60)),61,60)),".",MID(1/2,2,1))),""))</f>
        <v/>
      </c>
      <c r="AC299" s="50">
        <f>IF(Z299&lt;3,"",IFERROR(VALUE(SUBSTITUTE(TRIM(MID(SUBSTITUTE(X299," ",REPT(" ",60)),121,60)),".",MID(1/2,2,1))),""))</f>
        <v/>
      </c>
      <c r="AD299" s="50">
        <f>IF(Z299&lt;4,"",IFERROR(VALUE(SUBSTITUTE(TRIM(MID(SUBSTITUTE(X299," ",REPT(" ",60)),181,60)),".",MID(1/2,2,1))),""))</f>
        <v/>
      </c>
      <c r="AE299" s="50">
        <f>IF(Z299&lt;5,"",IFERROR(VALUE(SUBSTITUTE(TRIM(MID(SUBSTITUTE(X299," ",REPT(" ",60)),241,60)),".",MID(1/2,2,1))),""))</f>
        <v/>
      </c>
      <c r="AF299" s="50">
        <f>IF(Z299&lt;6,"",IFERROR(VALUE(SUBSTITUTE(TRIM(MID(SUBSTITUTE(X299," ",REPT(" ",60)),301,60)),".",MID(1/2,2,1))),""))</f>
        <v/>
      </c>
      <c r="AG299" s="50">
        <f>IFERROR(IF(Z299=2,AA299,IF(Z299=4,IF(AA299&lt;0,-1,1)*(ABS(AA299)+AB299/60),IF(Z299=6,IF(AA299&lt;0,-1,1)*(ABS(AA299)+AB299/60+AC299/3600),""))),"")</f>
        <v/>
      </c>
      <c r="AH299" s="50">
        <f>IFERROR(IF(Z299=2,AB299,IF(Z299=4,IF(AC299&lt;0,-1,1)*(ABS(AC299)+AD299/60),IF(Z299=6,IF(AD299&lt;0,-1,1)*(ABS(AD299)+AE299/60+AF299/3600),""))),"")</f>
        <v/>
      </c>
      <c r="AI299" s="50">
        <f>IF(W299,AH299,AG299)</f>
        <v/>
      </c>
      <c r="AJ299" s="50">
        <f>IF(W299,AG299,AH299)</f>
        <v/>
      </c>
      <c r="AK299" s="50">
        <f>IFERROR(IF(U299=0,AI299,U299*ABS(AI299)),"")</f>
        <v/>
      </c>
      <c r="AL299" s="50">
        <f>IFERROR(IF(V299=0,AJ299,V299*ABS(AJ299)),"")</f>
        <v/>
      </c>
      <c r="AM299" s="50">
        <f>IFERROR(AND(U299=0,V299=0,ABS(AK299)&gt;90,ABS(AK299)&lt;=180,ABS(AL299)&lt;=90),FALSE)</f>
        <v/>
      </c>
      <c r="AN299" s="50">
        <f>IF(AM299,AL299,AK299)</f>
        <v/>
      </c>
      <c r="AO299" s="50">
        <f>IF(AM299,AK299,AL299)</f>
        <v/>
      </c>
      <c r="AP299" s="50">
        <f>IF(R299="","",IF(Y299&lt;&gt;"","Contains words or symbols that aren't part of a coordinate.",IF(NOT(OR(Z299=2,Z299=4,Z299=6)),"Couldn't find a latitude and a longitude ("&amp;Z299&amp;IF(Z299=1," number"," numbers")&amp;" found).",IF(COUNT(AA299:AF299)&lt;&gt;Z299,"Some of the numbers couldn't be read.",IF(OR(AND(Z299=4,OR(AB299&lt;0,AB299&gt;=60,AD299&lt;0,AD299&gt;=60)),AND(Z299=6,OR(AB299&lt;0,AB299&gt;=60,AC299&lt;0,AC299&gt;=60,AE299&lt;0,AE299&gt;=60,AF299&lt;0,AF299&gt;=60))),"Minutes and seconds must be between 0 and 60.",IF(OR(ABS(AN299)&gt;90,ABS(AO299)&gt;180),"Out of range: latitude must be between -90 and 90, and longitude between -180 and 180.",""))))))</f>
        <v/>
      </c>
    </row>
    <row r="300">
      <c r="B300" s="44" t="n"/>
      <c r="C300" s="44" t="n"/>
      <c r="D300" s="45">
        <f>IF(R300="","",IF(AP300&lt;&gt;"","NOT VALID GPS COORDINATES",IF(O300="NO CONNECTION","NO CONNECTION",IF(E300="","NOT FOUND",IF(OR(AM300,AND(AN300=0,AO300=0)),"CONVERTED – PLEASE CHECK","CONVERTED")))))</f>
        <v/>
      </c>
      <c r="E300" s="45">
        <f>IF(OR(O300="",O300="NO CONNECTION"),"",IFERROR(_xlfn.FILTERXML(O300,"//local/territory")&amp;" "&amp;_xlfn.FILTERXML(O300,"//local/mapcode"),IFERROR(_xlfn.FILTERXML(O300,"//international/mapcode"),"")))</f>
        <v/>
      </c>
      <c r="F300" s="46">
        <f>IF(E300="","",IFERROR(_xlfn.FILTERXML(O300,"//local/territory"),""))</f>
        <v/>
      </c>
      <c r="G300" s="46">
        <f>IF(E300="","",IFERROR(_xlfn.FILTERXML(O300,"//local/mapcode"),""))</f>
        <v/>
      </c>
      <c r="H300" s="46">
        <f>IF(E300="","",IFERROR(_xlfn.FILTERXML(O300,"//international/mapcode"),""))</f>
        <v/>
      </c>
      <c r="I300" s="46">
        <f>IF(E300="","",IFERROR(HYPERLINK("https://www.mymapcodes.com/go/?t="&amp;IF(G300&lt;&gt;"",F300,"AAA")&amp;"&amp;ma="&amp;LEFT(IF(G300&lt;&gt;"",G300,H300),FIND(".",IF(G300&lt;&gt;"",G300,H300))-1)&amp;"&amp;mb="&amp;MID(IF(G300&lt;&gt;"",G300,H300),FIND(".",IF(G300&lt;&gt;"",G300,H300))+1,99),"Open on MyMapcodes →"),""))</f>
        <v/>
      </c>
      <c r="J300" s="47">
        <f>IF(OR(R300="",AP300&lt;&gt;""),"",ROUND(AN300,6))</f>
        <v/>
      </c>
      <c r="K300" s="47">
        <f>IF(OR(R300="",AP300&lt;&gt;""),"",ROUND(AO300,6))</f>
        <v/>
      </c>
      <c r="L300" s="48">
        <f>IF(R300="","",IF(AP300&lt;&gt;"",AP300,IF(O300="NO CONNECTION","Excel couldn't reach the mapcode service. Click the REFRESH RESULTS box just above the table.",IF(E300="","The mapcode service didn't return a mapcode for this point.",IF(AM300,"Latitude and longitude seemed to be the wrong way round, so they've been swapped. Please check.",IF(AND(AN300=0,AO300=0),"0, 0 is in the sea off West Africa. Please check this is the location you meant.",IF(W300,"Longitude came first, so the order has been switched.",IF(Z300=6,"Converted from degrees, minutes and seconds.",IF(Z300=4,"Converted from degrees and decimal minutes.","")))))))))</f>
        <v/>
      </c>
      <c r="N300" s="49">
        <f>IF(J300="","",MapcodeAPI&amp;"codes/"&amp;SUBSTITUTE(J300&amp;"",MID(1/2,2,1),".")&amp;","&amp;SUBSTITUTE(K300&amp;"",MID(1/2,2,1),"."))&amp;LEFT($B$13,0)</f>
        <v/>
      </c>
      <c r="O300" s="49">
        <f>IF(N300="","",IFERROR(_xlfn.WEBSERVICE(N300),IF(MapcodeAPIBackup="","NO CONNECTION",IFERROR(_xlfn.WEBSERVICE(MapcodeAPIBackup&amp;MID(N300,LEN(MapcodeAPI)+1,999)),"NO CONNECTION"))))</f>
        <v/>
      </c>
      <c r="P300" t="inlineStr">
        <is>
          <t xml:space="preserve"> </t>
        </is>
      </c>
      <c r="R300" s="50">
        <f>IFERROR(IF(AND(TRIM(B300&amp;"")="",TRIM(C300&amp;"")=""),"",TRIM(IF(ISNUMBER(B300),SUBSTITUTE(B300&amp;"",MID(1/2,2,1),"."),B300&amp;"")&amp;IF(TRIM(C300&amp;"")="",""," | "&amp;IF(ISNUMBER(C300),SUBSTITUTE(C300&amp;"",MID(1/2,2,1),"."),C300&amp;"")))),"(error value)")</f>
        <v/>
      </c>
      <c r="S300" s="50">
        <f>IF(R300="","","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"&amp;IFERROR(IF(AND(LEN(R300)-LEN(SUBSTITUTE(R300,"/",""))=1,ISNUMBER(FIND(" ",TRIM(LEFT(R300,FIND("/",R300)-1))))),LEFT(R300,FIND("/",R300)-1),R300),R300)&amp;" ")," "," "),"﻿"," "),"​"," "),"⁠"," ")," "," ")," "," "),CHAR(9)," "),CHAR(10)," "),CHAR(13)," "),"−","-"),"–","-"),"—","-"),"LATITUDE"," "),"LONGITUDE"," "),"COORDINATES"," "),"COORDS"," "),"NORTH"," N "),"SOUTH"," S "),"EAST"," E "),"WEST"," W "),"DEGREES"," "),"DEG"," "),"GPS"," "),"LONG"," "),"LNG"," "),"LON"," "),"LAT"," ")," AND "," "),"&amp;"," ")&amp;" ")</f>
        <v/>
      </c>
      <c r="T300" s="50">
        <f>IF(S300="","",IF(LEN(S300)-LEN(SUBSTITUTE(S300,".",""))&gt;0,SUBSTITUTE(S300,","," "),IF(LEN(S300)-LEN(SUBSTITUTE(S300,",",""))=3,SUBSTITUTE(SUBSTITUTE(S300,",",";",2),",","."),IF(LEN(S300)-LEN(SUBSTITUTE(S300,",",""))=2,SUBSTITUTE(S300,",","."),SUBSTITUTE(S300,","," ")))))</f>
        <v/>
      </c>
      <c r="U300" s="50">
        <f>IF(ISNUMBER(FIND("S",T300)),-1,IF(ISNUMBER(FIND("N",T300)),1,0))</f>
        <v/>
      </c>
      <c r="V300" s="50">
        <f>IF(ISNUMBER(FIND("W",T300)),-1,IF(ISNUMBER(FIND("E",T300)),1,0))</f>
        <v/>
      </c>
      <c r="W300" s="50">
        <f>AND(MIN(IFERROR(FIND("N",T300),999),IFERROR(FIND("S",T300),999))&lt;999,MIN(IFERROR(FIND("E",T300),999),IFERROR(FIND("W",T300),999))&lt;999,MIN(IFERROR(FIND("E",T300),999),IFERROR(FIND("W",T300),999))&lt;MIN(IFERROR(FIND("N",T300),999),IFERROR(FIND("S",T300),999)))</f>
        <v/>
      </c>
      <c r="X300" s="50">
        <f>IF(T300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300,"°"," "),"º"," "),"˚"," "),"'"," "),CHAR(34)," "),"′"," "),"’"," "),"‘"," "),"″"," "),"”"," "),"“"," "),"("," "),")"," "),"["," "),"]"," "),"{"," "),"}"," "),";"," "),"|"," "),"/"," "),"\"," "),":"," "),"="," "),"*"," "),","," "),"N"," "),"S"," "),"E"," "),"W"," "),"_"," ")))</f>
        <v/>
      </c>
      <c r="Y300" s="50">
        <f>IF(X300="","",SUBSTITUTE(SUBSTITUTE(SUBSTITUTE(SUBSTITUTE(SUBSTITUTE(SUBSTITUTE(SUBSTITUTE(SUBSTITUTE(SUBSTITUTE(SUBSTITUTE(SUBSTITUTE(SUBSTITUTE(SUBSTITUTE(X300,"0",""),"1",""),"2",""),"3",""),"4",""),"5",""),"6",""),"7",""),"8",""),"9",""),".",""),"-","")," ",""))</f>
        <v/>
      </c>
      <c r="Z300" s="50">
        <f>IF(X300="",0,LEN(X300)-LEN(SUBSTITUTE(X300," ",""))+1)</f>
        <v/>
      </c>
      <c r="AA300" s="50">
        <f>IF(Z300&lt;1,"",IFERROR(VALUE(SUBSTITUTE(TRIM(MID(SUBSTITUTE(X300," ",REPT(" ",60)),1,60)),".",MID(1/2,2,1))),""))</f>
        <v/>
      </c>
      <c r="AB300" s="50">
        <f>IF(Z300&lt;2,"",IFERROR(VALUE(SUBSTITUTE(TRIM(MID(SUBSTITUTE(X300," ",REPT(" ",60)),61,60)),".",MID(1/2,2,1))),""))</f>
        <v/>
      </c>
      <c r="AC300" s="50">
        <f>IF(Z300&lt;3,"",IFERROR(VALUE(SUBSTITUTE(TRIM(MID(SUBSTITUTE(X300," ",REPT(" ",60)),121,60)),".",MID(1/2,2,1))),""))</f>
        <v/>
      </c>
      <c r="AD300" s="50">
        <f>IF(Z300&lt;4,"",IFERROR(VALUE(SUBSTITUTE(TRIM(MID(SUBSTITUTE(X300," ",REPT(" ",60)),181,60)),".",MID(1/2,2,1))),""))</f>
        <v/>
      </c>
      <c r="AE300" s="50">
        <f>IF(Z300&lt;5,"",IFERROR(VALUE(SUBSTITUTE(TRIM(MID(SUBSTITUTE(X300," ",REPT(" ",60)),241,60)),".",MID(1/2,2,1))),""))</f>
        <v/>
      </c>
      <c r="AF300" s="50">
        <f>IF(Z300&lt;6,"",IFERROR(VALUE(SUBSTITUTE(TRIM(MID(SUBSTITUTE(X300," ",REPT(" ",60)),301,60)),".",MID(1/2,2,1))),""))</f>
        <v/>
      </c>
      <c r="AG300" s="50">
        <f>IFERROR(IF(Z300=2,AA300,IF(Z300=4,IF(AA300&lt;0,-1,1)*(ABS(AA300)+AB300/60),IF(Z300=6,IF(AA300&lt;0,-1,1)*(ABS(AA300)+AB300/60+AC300/3600),""))),"")</f>
        <v/>
      </c>
      <c r="AH300" s="50">
        <f>IFERROR(IF(Z300=2,AB300,IF(Z300=4,IF(AC300&lt;0,-1,1)*(ABS(AC300)+AD300/60),IF(Z300=6,IF(AD300&lt;0,-1,1)*(ABS(AD300)+AE300/60+AF300/3600),""))),"")</f>
        <v/>
      </c>
      <c r="AI300" s="50">
        <f>IF(W300,AH300,AG300)</f>
        <v/>
      </c>
      <c r="AJ300" s="50">
        <f>IF(W300,AG300,AH300)</f>
        <v/>
      </c>
      <c r="AK300" s="50">
        <f>IFERROR(IF(U300=0,AI300,U300*ABS(AI300)),"")</f>
        <v/>
      </c>
      <c r="AL300" s="50">
        <f>IFERROR(IF(V300=0,AJ300,V300*ABS(AJ300)),"")</f>
        <v/>
      </c>
      <c r="AM300" s="50">
        <f>IFERROR(AND(U300=0,V300=0,ABS(AK300)&gt;90,ABS(AK300)&lt;=180,ABS(AL300)&lt;=90),FALSE)</f>
        <v/>
      </c>
      <c r="AN300" s="50">
        <f>IF(AM300,AL300,AK300)</f>
        <v/>
      </c>
      <c r="AO300" s="50">
        <f>IF(AM300,AK300,AL300)</f>
        <v/>
      </c>
      <c r="AP300" s="50">
        <f>IF(R300="","",IF(Y300&lt;&gt;"","Contains words or symbols that aren't part of a coordinate.",IF(NOT(OR(Z300=2,Z300=4,Z300=6)),"Couldn't find a latitude and a longitude ("&amp;Z300&amp;IF(Z300=1," number"," numbers")&amp;" found).",IF(COUNT(AA300:AF300)&lt;&gt;Z300,"Some of the numbers couldn't be read.",IF(OR(AND(Z300=4,OR(AB300&lt;0,AB300&gt;=60,AD300&lt;0,AD300&gt;=60)),AND(Z300=6,OR(AB300&lt;0,AB300&gt;=60,AC300&lt;0,AC300&gt;=60,AE300&lt;0,AE300&gt;=60,AF300&lt;0,AF300&gt;=60))),"Minutes and seconds must be between 0 and 60.",IF(OR(ABS(AN300)&gt;90,ABS(AO300)&gt;180),"Out of range: latitude must be between -90 and 90, and longitude between -180 and 180.",""))))))</f>
        <v/>
      </c>
    </row>
    <row r="301">
      <c r="B301" s="44" t="n"/>
      <c r="C301" s="44" t="n"/>
      <c r="D301" s="45">
        <f>IF(R301="","",IF(AP301&lt;&gt;"","NOT VALID GPS COORDINATES",IF(O301="NO CONNECTION","NO CONNECTION",IF(E301="","NOT FOUND",IF(OR(AM301,AND(AN301=0,AO301=0)),"CONVERTED – PLEASE CHECK","CONVERTED")))))</f>
        <v/>
      </c>
      <c r="E301" s="45">
        <f>IF(OR(O301="",O301="NO CONNECTION"),"",IFERROR(_xlfn.FILTERXML(O301,"//local/territory")&amp;" "&amp;_xlfn.FILTERXML(O301,"//local/mapcode"),IFERROR(_xlfn.FILTERXML(O301,"//international/mapcode"),"")))</f>
        <v/>
      </c>
      <c r="F301" s="46">
        <f>IF(E301="","",IFERROR(_xlfn.FILTERXML(O301,"//local/territory"),""))</f>
        <v/>
      </c>
      <c r="G301" s="46">
        <f>IF(E301="","",IFERROR(_xlfn.FILTERXML(O301,"//local/mapcode"),""))</f>
        <v/>
      </c>
      <c r="H301" s="46">
        <f>IF(E301="","",IFERROR(_xlfn.FILTERXML(O301,"//international/mapcode"),""))</f>
        <v/>
      </c>
      <c r="I301" s="46">
        <f>IF(E301="","",IFERROR(HYPERLINK("https://www.mymapcodes.com/go/?t="&amp;IF(G301&lt;&gt;"",F301,"AAA")&amp;"&amp;ma="&amp;LEFT(IF(G301&lt;&gt;"",G301,H301),FIND(".",IF(G301&lt;&gt;"",G301,H301))-1)&amp;"&amp;mb="&amp;MID(IF(G301&lt;&gt;"",G301,H301),FIND(".",IF(G301&lt;&gt;"",G301,H301))+1,99),"Open on MyMapcodes →"),""))</f>
        <v/>
      </c>
      <c r="J301" s="47">
        <f>IF(OR(R301="",AP301&lt;&gt;""),"",ROUND(AN301,6))</f>
        <v/>
      </c>
      <c r="K301" s="47">
        <f>IF(OR(R301="",AP301&lt;&gt;""),"",ROUND(AO301,6))</f>
        <v/>
      </c>
      <c r="L301" s="48">
        <f>IF(R301="","",IF(AP301&lt;&gt;"",AP301,IF(O301="NO CONNECTION","Excel couldn't reach the mapcode service. Click the REFRESH RESULTS box just above the table.",IF(E301="","The mapcode service didn't return a mapcode for this point.",IF(AM301,"Latitude and longitude seemed to be the wrong way round, so they've been swapped. Please check.",IF(AND(AN301=0,AO301=0),"0, 0 is in the sea off West Africa. Please check this is the location you meant.",IF(W301,"Longitude came first, so the order has been switched.",IF(Z301=6,"Converted from degrees, minutes and seconds.",IF(Z301=4,"Converted from degrees and decimal minutes.","")))))))))</f>
        <v/>
      </c>
      <c r="N301" s="49">
        <f>IF(J301="","",MapcodeAPI&amp;"codes/"&amp;SUBSTITUTE(J301&amp;"",MID(1/2,2,1),".")&amp;","&amp;SUBSTITUTE(K301&amp;"",MID(1/2,2,1),"."))&amp;LEFT($B$13,0)</f>
        <v/>
      </c>
      <c r="O301" s="49">
        <f>IF(N301="","",IFERROR(_xlfn.WEBSERVICE(N301),IF(MapcodeAPIBackup="","NO CONNECTION",IFERROR(_xlfn.WEBSERVICE(MapcodeAPIBackup&amp;MID(N301,LEN(MapcodeAPI)+1,999)),"NO CONNECTION"))))</f>
        <v/>
      </c>
      <c r="P301" t="inlineStr">
        <is>
          <t xml:space="preserve"> </t>
        </is>
      </c>
      <c r="R301" s="50">
        <f>IFERROR(IF(AND(TRIM(B301&amp;"")="",TRIM(C301&amp;"")=""),"",TRIM(IF(ISNUMBER(B301),SUBSTITUTE(B301&amp;"",MID(1/2,2,1),"."),B301&amp;"")&amp;IF(TRIM(C301&amp;"")="",""," | "&amp;IF(ISNUMBER(C301),SUBSTITUTE(C301&amp;"",MID(1/2,2,1),"."),C301&amp;"")))),"(error value)")</f>
        <v/>
      </c>
      <c r="S301" s="50">
        <f>IF(R301="","","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"&amp;IFERROR(IF(AND(LEN(R301)-LEN(SUBSTITUTE(R301,"/",""))=1,ISNUMBER(FIND(" ",TRIM(LEFT(R301,FIND("/",R301)-1))))),LEFT(R301,FIND("/",R301)-1),R301),R301)&amp;" ")," "," "),"﻿"," "),"​"," "),"⁠"," ")," "," ")," "," "),CHAR(9)," "),CHAR(10)," "),CHAR(13)," "),"−","-"),"–","-"),"—","-"),"LATITUDE"," "),"LONGITUDE"," "),"COORDINATES"," "),"COORDS"," "),"NORTH"," N "),"SOUTH"," S "),"EAST"," E "),"WEST"," W "),"DEGREES"," "),"DEG"," "),"GPS"," "),"LONG"," "),"LNG"," "),"LON"," "),"LAT"," ")," AND "," "),"&amp;"," ")&amp;" ")</f>
        <v/>
      </c>
      <c r="T301" s="50">
        <f>IF(S301="","",IF(LEN(S301)-LEN(SUBSTITUTE(S301,".",""))&gt;0,SUBSTITUTE(S301,","," "),IF(LEN(S301)-LEN(SUBSTITUTE(S301,",",""))=3,SUBSTITUTE(SUBSTITUTE(S301,",",";",2),",","."),IF(LEN(S301)-LEN(SUBSTITUTE(S301,",",""))=2,SUBSTITUTE(S301,",","."),SUBSTITUTE(S301,","," ")))))</f>
        <v/>
      </c>
      <c r="U301" s="50">
        <f>IF(ISNUMBER(FIND("S",T301)),-1,IF(ISNUMBER(FIND("N",T301)),1,0))</f>
        <v/>
      </c>
      <c r="V301" s="50">
        <f>IF(ISNUMBER(FIND("W",T301)),-1,IF(ISNUMBER(FIND("E",T301)),1,0))</f>
        <v/>
      </c>
      <c r="W301" s="50">
        <f>AND(MIN(IFERROR(FIND("N",T301),999),IFERROR(FIND("S",T301),999))&lt;999,MIN(IFERROR(FIND("E",T301),999),IFERROR(FIND("W",T301),999))&lt;999,MIN(IFERROR(FIND("E",T301),999),IFERROR(FIND("W",T301),999))&lt;MIN(IFERROR(FIND("N",T301),999),IFERROR(FIND("S",T301),999)))</f>
        <v/>
      </c>
      <c r="X301" s="50">
        <f>IF(T301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301,"°"," "),"º"," "),"˚"," "),"'"," "),CHAR(34)," "),"′"," "),"’"," "),"‘"," "),"″"," "),"”"," "),"“"," "),"("," "),")"," "),"["," "),"]"," "),"{"," "),"}"," "),";"," "),"|"," "),"/"," "),"\"," "),":"," "),"="," "),"*"," "),","," "),"N"," "),"S"," "),"E"," "),"W"," "),"_"," ")))</f>
        <v/>
      </c>
      <c r="Y301" s="50">
        <f>IF(X301="","",SUBSTITUTE(SUBSTITUTE(SUBSTITUTE(SUBSTITUTE(SUBSTITUTE(SUBSTITUTE(SUBSTITUTE(SUBSTITUTE(SUBSTITUTE(SUBSTITUTE(SUBSTITUTE(SUBSTITUTE(SUBSTITUTE(X301,"0",""),"1",""),"2",""),"3",""),"4",""),"5",""),"6",""),"7",""),"8",""),"9",""),".",""),"-","")," ",""))</f>
        <v/>
      </c>
      <c r="Z301" s="50">
        <f>IF(X301="",0,LEN(X301)-LEN(SUBSTITUTE(X301," ",""))+1)</f>
        <v/>
      </c>
      <c r="AA301" s="50">
        <f>IF(Z301&lt;1,"",IFERROR(VALUE(SUBSTITUTE(TRIM(MID(SUBSTITUTE(X301," ",REPT(" ",60)),1,60)),".",MID(1/2,2,1))),""))</f>
        <v/>
      </c>
      <c r="AB301" s="50">
        <f>IF(Z301&lt;2,"",IFERROR(VALUE(SUBSTITUTE(TRIM(MID(SUBSTITUTE(X301," ",REPT(" ",60)),61,60)),".",MID(1/2,2,1))),""))</f>
        <v/>
      </c>
      <c r="AC301" s="50">
        <f>IF(Z301&lt;3,"",IFERROR(VALUE(SUBSTITUTE(TRIM(MID(SUBSTITUTE(X301," ",REPT(" ",60)),121,60)),".",MID(1/2,2,1))),""))</f>
        <v/>
      </c>
      <c r="AD301" s="50">
        <f>IF(Z301&lt;4,"",IFERROR(VALUE(SUBSTITUTE(TRIM(MID(SUBSTITUTE(X301," ",REPT(" ",60)),181,60)),".",MID(1/2,2,1))),""))</f>
        <v/>
      </c>
      <c r="AE301" s="50">
        <f>IF(Z301&lt;5,"",IFERROR(VALUE(SUBSTITUTE(TRIM(MID(SUBSTITUTE(X301," ",REPT(" ",60)),241,60)),".",MID(1/2,2,1))),""))</f>
        <v/>
      </c>
      <c r="AF301" s="50">
        <f>IF(Z301&lt;6,"",IFERROR(VALUE(SUBSTITUTE(TRIM(MID(SUBSTITUTE(X301," ",REPT(" ",60)),301,60)),".",MID(1/2,2,1))),""))</f>
        <v/>
      </c>
      <c r="AG301" s="50">
        <f>IFERROR(IF(Z301=2,AA301,IF(Z301=4,IF(AA301&lt;0,-1,1)*(ABS(AA301)+AB301/60),IF(Z301=6,IF(AA301&lt;0,-1,1)*(ABS(AA301)+AB301/60+AC301/3600),""))),"")</f>
        <v/>
      </c>
      <c r="AH301" s="50">
        <f>IFERROR(IF(Z301=2,AB301,IF(Z301=4,IF(AC301&lt;0,-1,1)*(ABS(AC301)+AD301/60),IF(Z301=6,IF(AD301&lt;0,-1,1)*(ABS(AD301)+AE301/60+AF301/3600),""))),"")</f>
        <v/>
      </c>
      <c r="AI301" s="50">
        <f>IF(W301,AH301,AG301)</f>
        <v/>
      </c>
      <c r="AJ301" s="50">
        <f>IF(W301,AG301,AH301)</f>
        <v/>
      </c>
      <c r="AK301" s="50">
        <f>IFERROR(IF(U301=0,AI301,U301*ABS(AI301)),"")</f>
        <v/>
      </c>
      <c r="AL301" s="50">
        <f>IFERROR(IF(V301=0,AJ301,V301*ABS(AJ301)),"")</f>
        <v/>
      </c>
      <c r="AM301" s="50">
        <f>IFERROR(AND(U301=0,V301=0,ABS(AK301)&gt;90,ABS(AK301)&lt;=180,ABS(AL301)&lt;=90),FALSE)</f>
        <v/>
      </c>
      <c r="AN301" s="50">
        <f>IF(AM301,AL301,AK301)</f>
        <v/>
      </c>
      <c r="AO301" s="50">
        <f>IF(AM301,AK301,AL301)</f>
        <v/>
      </c>
      <c r="AP301" s="50">
        <f>IF(R301="","",IF(Y301&lt;&gt;"","Contains words or symbols that aren't part of a coordinate.",IF(NOT(OR(Z301=2,Z301=4,Z301=6)),"Couldn't find a latitude and a longitude ("&amp;Z301&amp;IF(Z301=1," number"," numbers")&amp;" found).",IF(COUNT(AA301:AF301)&lt;&gt;Z301,"Some of the numbers couldn't be read.",IF(OR(AND(Z301=4,OR(AB301&lt;0,AB301&gt;=60,AD301&lt;0,AD301&gt;=60)),AND(Z301=6,OR(AB301&lt;0,AB301&gt;=60,AC301&lt;0,AC301&gt;=60,AE301&lt;0,AE301&gt;=60,AF301&lt;0,AF301&gt;=60))),"Minutes and seconds must be between 0 and 60.",IF(OR(ABS(AN301)&gt;90,ABS(AO301)&gt;180),"Out of range: latitude must be between -90 and 90, and longitude between -180 and 180.",""))))))</f>
        <v/>
      </c>
    </row>
    <row r="302">
      <c r="B302" s="44" t="n"/>
      <c r="C302" s="44" t="n"/>
      <c r="D302" s="45">
        <f>IF(R302="","",IF(AP302&lt;&gt;"","NOT VALID GPS COORDINATES",IF(O302="NO CONNECTION","NO CONNECTION",IF(E302="","NOT FOUND",IF(OR(AM302,AND(AN302=0,AO302=0)),"CONVERTED – PLEASE CHECK","CONVERTED")))))</f>
        <v/>
      </c>
      <c r="E302" s="45">
        <f>IF(OR(O302="",O302="NO CONNECTION"),"",IFERROR(_xlfn.FILTERXML(O302,"//local/territory")&amp;" "&amp;_xlfn.FILTERXML(O302,"//local/mapcode"),IFERROR(_xlfn.FILTERXML(O302,"//international/mapcode"),"")))</f>
        <v/>
      </c>
      <c r="F302" s="46">
        <f>IF(E302="","",IFERROR(_xlfn.FILTERXML(O302,"//local/territory"),""))</f>
        <v/>
      </c>
      <c r="G302" s="46">
        <f>IF(E302="","",IFERROR(_xlfn.FILTERXML(O302,"//local/mapcode"),""))</f>
        <v/>
      </c>
      <c r="H302" s="46">
        <f>IF(E302="","",IFERROR(_xlfn.FILTERXML(O302,"//international/mapcode"),""))</f>
        <v/>
      </c>
      <c r="I302" s="46">
        <f>IF(E302="","",IFERROR(HYPERLINK("https://www.mymapcodes.com/go/?t="&amp;IF(G302&lt;&gt;"",F302,"AAA")&amp;"&amp;ma="&amp;LEFT(IF(G302&lt;&gt;"",G302,H302),FIND(".",IF(G302&lt;&gt;"",G302,H302))-1)&amp;"&amp;mb="&amp;MID(IF(G302&lt;&gt;"",G302,H302),FIND(".",IF(G302&lt;&gt;"",G302,H302))+1,99),"Open on MyMapcodes →"),""))</f>
        <v/>
      </c>
      <c r="J302" s="47">
        <f>IF(OR(R302="",AP302&lt;&gt;""),"",ROUND(AN302,6))</f>
        <v/>
      </c>
      <c r="K302" s="47">
        <f>IF(OR(R302="",AP302&lt;&gt;""),"",ROUND(AO302,6))</f>
        <v/>
      </c>
      <c r="L302" s="48">
        <f>IF(R302="","",IF(AP302&lt;&gt;"",AP302,IF(O302="NO CONNECTION","Excel couldn't reach the mapcode service. Click the REFRESH RESULTS box just above the table.",IF(E302="","The mapcode service didn't return a mapcode for this point.",IF(AM302,"Latitude and longitude seemed to be the wrong way round, so they've been swapped. Please check.",IF(AND(AN302=0,AO302=0),"0, 0 is in the sea off West Africa. Please check this is the location you meant.",IF(W302,"Longitude came first, so the order has been switched.",IF(Z302=6,"Converted from degrees, minutes and seconds.",IF(Z302=4,"Converted from degrees and decimal minutes.","")))))))))</f>
        <v/>
      </c>
      <c r="N302" s="49">
        <f>IF(J302="","",MapcodeAPI&amp;"codes/"&amp;SUBSTITUTE(J302&amp;"",MID(1/2,2,1),".")&amp;","&amp;SUBSTITUTE(K302&amp;"",MID(1/2,2,1),"."))&amp;LEFT($B$13,0)</f>
        <v/>
      </c>
      <c r="O302" s="49">
        <f>IF(N302="","",IFERROR(_xlfn.WEBSERVICE(N302),IF(MapcodeAPIBackup="","NO CONNECTION",IFERROR(_xlfn.WEBSERVICE(MapcodeAPIBackup&amp;MID(N302,LEN(MapcodeAPI)+1,999)),"NO CONNECTION"))))</f>
        <v/>
      </c>
      <c r="P302" t="inlineStr">
        <is>
          <t xml:space="preserve"> </t>
        </is>
      </c>
      <c r="R302" s="50">
        <f>IFERROR(IF(AND(TRIM(B302&amp;"")="",TRIM(C302&amp;"")=""),"",TRIM(IF(ISNUMBER(B302),SUBSTITUTE(B302&amp;"",MID(1/2,2,1),"."),B302&amp;"")&amp;IF(TRIM(C302&amp;"")="",""," | "&amp;IF(ISNUMBER(C302),SUBSTITUTE(C302&amp;"",MID(1/2,2,1),"."),C302&amp;"")))),"(error value)")</f>
        <v/>
      </c>
      <c r="S302" s="50">
        <f>IF(R302="","","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"&amp;IFERROR(IF(AND(LEN(R302)-LEN(SUBSTITUTE(R302,"/",""))=1,ISNUMBER(FIND(" ",TRIM(LEFT(R302,FIND("/",R302)-1))))),LEFT(R302,FIND("/",R302)-1),R302),R302)&amp;" ")," "," "),"﻿"," "),"​"," "),"⁠"," ")," "," ")," "," "),CHAR(9)," "),CHAR(10)," "),CHAR(13)," "),"−","-"),"–","-"),"—","-"),"LATITUDE"," "),"LONGITUDE"," "),"COORDINATES"," "),"COORDS"," "),"NORTH"," N "),"SOUTH"," S "),"EAST"," E "),"WEST"," W "),"DEGREES"," "),"DEG"," "),"GPS"," "),"LONG"," "),"LNG"," "),"LON"," "),"LAT"," ")," AND "," "),"&amp;"," ")&amp;" ")</f>
        <v/>
      </c>
      <c r="T302" s="50">
        <f>IF(S302="","",IF(LEN(S302)-LEN(SUBSTITUTE(S302,".",""))&gt;0,SUBSTITUTE(S302,","," "),IF(LEN(S302)-LEN(SUBSTITUTE(S302,",",""))=3,SUBSTITUTE(SUBSTITUTE(S302,",",";",2),",","."),IF(LEN(S302)-LEN(SUBSTITUTE(S302,",",""))=2,SUBSTITUTE(S302,",","."),SUBSTITUTE(S302,","," ")))))</f>
        <v/>
      </c>
      <c r="U302" s="50">
        <f>IF(ISNUMBER(FIND("S",T302)),-1,IF(ISNUMBER(FIND("N",T302)),1,0))</f>
        <v/>
      </c>
      <c r="V302" s="50">
        <f>IF(ISNUMBER(FIND("W",T302)),-1,IF(ISNUMBER(FIND("E",T302)),1,0))</f>
        <v/>
      </c>
      <c r="W302" s="50">
        <f>AND(MIN(IFERROR(FIND("N",T302),999),IFERROR(FIND("S",T302),999))&lt;999,MIN(IFERROR(FIND("E",T302),999),IFERROR(FIND("W",T302),999))&lt;999,MIN(IFERROR(FIND("E",T302),999),IFERROR(FIND("W",T302),999))&lt;MIN(IFERROR(FIND("N",T302),999),IFERROR(FIND("S",T302),999)))</f>
        <v/>
      </c>
      <c r="X302" s="50">
        <f>IF(T302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302,"°"," "),"º"," "),"˚"," "),"'"," "),CHAR(34)," "),"′"," "),"’"," "),"‘"," "),"″"," "),"”"," "),"“"," "),"("," "),")"," "),"["," "),"]"," "),"{"," "),"}"," "),";"," "),"|"," "),"/"," "),"\"," "),":"," "),"="," "),"*"," "),","," "),"N"," "),"S"," "),"E"," "),"W"," "),"_"," ")))</f>
        <v/>
      </c>
      <c r="Y302" s="50">
        <f>IF(X302="","",SUBSTITUTE(SUBSTITUTE(SUBSTITUTE(SUBSTITUTE(SUBSTITUTE(SUBSTITUTE(SUBSTITUTE(SUBSTITUTE(SUBSTITUTE(SUBSTITUTE(SUBSTITUTE(SUBSTITUTE(SUBSTITUTE(X302,"0",""),"1",""),"2",""),"3",""),"4",""),"5",""),"6",""),"7",""),"8",""),"9",""),".",""),"-","")," ",""))</f>
        <v/>
      </c>
      <c r="Z302" s="50">
        <f>IF(X302="",0,LEN(X302)-LEN(SUBSTITUTE(X302," ",""))+1)</f>
        <v/>
      </c>
      <c r="AA302" s="50">
        <f>IF(Z302&lt;1,"",IFERROR(VALUE(SUBSTITUTE(TRIM(MID(SUBSTITUTE(X302," ",REPT(" ",60)),1,60)),".",MID(1/2,2,1))),""))</f>
        <v/>
      </c>
      <c r="AB302" s="50">
        <f>IF(Z302&lt;2,"",IFERROR(VALUE(SUBSTITUTE(TRIM(MID(SUBSTITUTE(X302," ",REPT(" ",60)),61,60)),".",MID(1/2,2,1))),""))</f>
        <v/>
      </c>
      <c r="AC302" s="50">
        <f>IF(Z302&lt;3,"",IFERROR(VALUE(SUBSTITUTE(TRIM(MID(SUBSTITUTE(X302," ",REPT(" ",60)),121,60)),".",MID(1/2,2,1))),""))</f>
        <v/>
      </c>
      <c r="AD302" s="50">
        <f>IF(Z302&lt;4,"",IFERROR(VALUE(SUBSTITUTE(TRIM(MID(SUBSTITUTE(X302," ",REPT(" ",60)),181,60)),".",MID(1/2,2,1))),""))</f>
        <v/>
      </c>
      <c r="AE302" s="50">
        <f>IF(Z302&lt;5,"",IFERROR(VALUE(SUBSTITUTE(TRIM(MID(SUBSTITUTE(X302," ",REPT(" ",60)),241,60)),".",MID(1/2,2,1))),""))</f>
        <v/>
      </c>
      <c r="AF302" s="50">
        <f>IF(Z302&lt;6,"",IFERROR(VALUE(SUBSTITUTE(TRIM(MID(SUBSTITUTE(X302," ",REPT(" ",60)),301,60)),".",MID(1/2,2,1))),""))</f>
        <v/>
      </c>
      <c r="AG302" s="50">
        <f>IFERROR(IF(Z302=2,AA302,IF(Z302=4,IF(AA302&lt;0,-1,1)*(ABS(AA302)+AB302/60),IF(Z302=6,IF(AA302&lt;0,-1,1)*(ABS(AA302)+AB302/60+AC302/3600),""))),"")</f>
        <v/>
      </c>
      <c r="AH302" s="50">
        <f>IFERROR(IF(Z302=2,AB302,IF(Z302=4,IF(AC302&lt;0,-1,1)*(ABS(AC302)+AD302/60),IF(Z302=6,IF(AD302&lt;0,-1,1)*(ABS(AD302)+AE302/60+AF302/3600),""))),"")</f>
        <v/>
      </c>
      <c r="AI302" s="50">
        <f>IF(W302,AH302,AG302)</f>
        <v/>
      </c>
      <c r="AJ302" s="50">
        <f>IF(W302,AG302,AH302)</f>
        <v/>
      </c>
      <c r="AK302" s="50">
        <f>IFERROR(IF(U302=0,AI302,U302*ABS(AI302)),"")</f>
        <v/>
      </c>
      <c r="AL302" s="50">
        <f>IFERROR(IF(V302=0,AJ302,V302*ABS(AJ302)),"")</f>
        <v/>
      </c>
      <c r="AM302" s="50">
        <f>IFERROR(AND(U302=0,V302=0,ABS(AK302)&gt;90,ABS(AK302)&lt;=180,ABS(AL302)&lt;=90),FALSE)</f>
        <v/>
      </c>
      <c r="AN302" s="50">
        <f>IF(AM302,AL302,AK302)</f>
        <v/>
      </c>
      <c r="AO302" s="50">
        <f>IF(AM302,AK302,AL302)</f>
        <v/>
      </c>
      <c r="AP302" s="50">
        <f>IF(R302="","",IF(Y302&lt;&gt;"","Contains words or symbols that aren't part of a coordinate.",IF(NOT(OR(Z302=2,Z302=4,Z302=6)),"Couldn't find a latitude and a longitude ("&amp;Z302&amp;IF(Z302=1," number"," numbers")&amp;" found).",IF(COUNT(AA302:AF302)&lt;&gt;Z302,"Some of the numbers couldn't be read.",IF(OR(AND(Z302=4,OR(AB302&lt;0,AB302&gt;=60,AD302&lt;0,AD302&gt;=60)),AND(Z302=6,OR(AB302&lt;0,AB302&gt;=60,AC302&lt;0,AC302&gt;=60,AE302&lt;0,AE302&gt;=60,AF302&lt;0,AF302&gt;=60))),"Minutes and seconds must be between 0 and 60.",IF(OR(ABS(AN302)&gt;90,ABS(AO302)&gt;180),"Out of range: latitude must be between -90 and 90, and longitude between -180 and 180.",""))))))</f>
        <v/>
      </c>
    </row>
    <row r="303">
      <c r="B303" s="44" t="n"/>
      <c r="C303" s="44" t="n"/>
      <c r="D303" s="45">
        <f>IF(R303="","",IF(AP303&lt;&gt;"","NOT VALID GPS COORDINATES",IF(O303="NO CONNECTION","NO CONNECTION",IF(E303="","NOT FOUND",IF(OR(AM303,AND(AN303=0,AO303=0)),"CONVERTED – PLEASE CHECK","CONVERTED")))))</f>
        <v/>
      </c>
      <c r="E303" s="45">
        <f>IF(OR(O303="",O303="NO CONNECTION"),"",IFERROR(_xlfn.FILTERXML(O303,"//local/territory")&amp;" "&amp;_xlfn.FILTERXML(O303,"//local/mapcode"),IFERROR(_xlfn.FILTERXML(O303,"//international/mapcode"),"")))</f>
        <v/>
      </c>
      <c r="F303" s="46">
        <f>IF(E303="","",IFERROR(_xlfn.FILTERXML(O303,"//local/territory"),""))</f>
        <v/>
      </c>
      <c r="G303" s="46">
        <f>IF(E303="","",IFERROR(_xlfn.FILTERXML(O303,"//local/mapcode"),""))</f>
        <v/>
      </c>
      <c r="H303" s="46">
        <f>IF(E303="","",IFERROR(_xlfn.FILTERXML(O303,"//international/mapcode"),""))</f>
        <v/>
      </c>
      <c r="I303" s="46">
        <f>IF(E303="","",IFERROR(HYPERLINK("https://www.mymapcodes.com/go/?t="&amp;IF(G303&lt;&gt;"",F303,"AAA")&amp;"&amp;ma="&amp;LEFT(IF(G303&lt;&gt;"",G303,H303),FIND(".",IF(G303&lt;&gt;"",G303,H303))-1)&amp;"&amp;mb="&amp;MID(IF(G303&lt;&gt;"",G303,H303),FIND(".",IF(G303&lt;&gt;"",G303,H303))+1,99),"Open on MyMapcodes →"),""))</f>
        <v/>
      </c>
      <c r="J303" s="47">
        <f>IF(OR(R303="",AP303&lt;&gt;""),"",ROUND(AN303,6))</f>
        <v/>
      </c>
      <c r="K303" s="47">
        <f>IF(OR(R303="",AP303&lt;&gt;""),"",ROUND(AO303,6))</f>
        <v/>
      </c>
      <c r="L303" s="48">
        <f>IF(R303="","",IF(AP303&lt;&gt;"",AP303,IF(O303="NO CONNECTION","Excel couldn't reach the mapcode service. Click the REFRESH RESULTS box just above the table.",IF(E303="","The mapcode service didn't return a mapcode for this point.",IF(AM303,"Latitude and longitude seemed to be the wrong way round, so they've been swapped. Please check.",IF(AND(AN303=0,AO303=0),"0, 0 is in the sea off West Africa. Please check this is the location you meant.",IF(W303,"Longitude came first, so the order has been switched.",IF(Z303=6,"Converted from degrees, minutes and seconds.",IF(Z303=4,"Converted from degrees and decimal minutes.","")))))))))</f>
        <v/>
      </c>
      <c r="N303" s="49">
        <f>IF(J303="","",MapcodeAPI&amp;"codes/"&amp;SUBSTITUTE(J303&amp;"",MID(1/2,2,1),".")&amp;","&amp;SUBSTITUTE(K303&amp;"",MID(1/2,2,1),"."))&amp;LEFT($B$13,0)</f>
        <v/>
      </c>
      <c r="O303" s="49">
        <f>IF(N303="","",IFERROR(_xlfn.WEBSERVICE(N303),IF(MapcodeAPIBackup="","NO CONNECTION",IFERROR(_xlfn.WEBSERVICE(MapcodeAPIBackup&amp;MID(N303,LEN(MapcodeAPI)+1,999)),"NO CONNECTION"))))</f>
        <v/>
      </c>
      <c r="P303" t="inlineStr">
        <is>
          <t xml:space="preserve"> </t>
        </is>
      </c>
      <c r="R303" s="50">
        <f>IFERROR(IF(AND(TRIM(B303&amp;"")="",TRIM(C303&amp;"")=""),"",TRIM(IF(ISNUMBER(B303),SUBSTITUTE(B303&amp;"",MID(1/2,2,1),"."),B303&amp;"")&amp;IF(TRIM(C303&amp;"")="",""," | "&amp;IF(ISNUMBER(C303),SUBSTITUTE(C303&amp;"",MID(1/2,2,1),"."),C303&amp;"")))),"(error value)")</f>
        <v/>
      </c>
      <c r="S303" s="50">
        <f>IF(R303="","","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"&amp;IFERROR(IF(AND(LEN(R303)-LEN(SUBSTITUTE(R303,"/",""))=1,ISNUMBER(FIND(" ",TRIM(LEFT(R303,FIND("/",R303)-1))))),LEFT(R303,FIND("/",R303)-1),R303),R303)&amp;" ")," "," "),"﻿"," "),"​"," "),"⁠"," ")," "," ")," "," "),CHAR(9)," "),CHAR(10)," "),CHAR(13)," "),"−","-"),"–","-"),"—","-"),"LATITUDE"," "),"LONGITUDE"," "),"COORDINATES"," "),"COORDS"," "),"NORTH"," N "),"SOUTH"," S "),"EAST"," E "),"WEST"," W "),"DEGREES"," "),"DEG"," "),"GPS"," "),"LONG"," "),"LNG"," "),"LON"," "),"LAT"," ")," AND "," "),"&amp;"," ")&amp;" ")</f>
        <v/>
      </c>
      <c r="T303" s="50">
        <f>IF(S303="","",IF(LEN(S303)-LEN(SUBSTITUTE(S303,".",""))&gt;0,SUBSTITUTE(S303,","," "),IF(LEN(S303)-LEN(SUBSTITUTE(S303,",",""))=3,SUBSTITUTE(SUBSTITUTE(S303,",",";",2),",","."),IF(LEN(S303)-LEN(SUBSTITUTE(S303,",",""))=2,SUBSTITUTE(S303,",","."),SUBSTITUTE(S303,","," ")))))</f>
        <v/>
      </c>
      <c r="U303" s="50">
        <f>IF(ISNUMBER(FIND("S",T303)),-1,IF(ISNUMBER(FIND("N",T303)),1,0))</f>
        <v/>
      </c>
      <c r="V303" s="50">
        <f>IF(ISNUMBER(FIND("W",T303)),-1,IF(ISNUMBER(FIND("E",T303)),1,0))</f>
        <v/>
      </c>
      <c r="W303" s="50">
        <f>AND(MIN(IFERROR(FIND("N",T303),999),IFERROR(FIND("S",T303),999))&lt;999,MIN(IFERROR(FIND("E",T303),999),IFERROR(FIND("W",T303),999))&lt;999,MIN(IFERROR(FIND("E",T303),999),IFERROR(FIND("W",T303),999))&lt;MIN(IFERROR(FIND("N",T303),999),IFERROR(FIND("S",T303),999)))</f>
        <v/>
      </c>
      <c r="X303" s="50">
        <f>IF(T303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303,"°"," "),"º"," "),"˚"," "),"'"," "),CHAR(34)," "),"′"," "),"’"," "),"‘"," "),"″"," "),"”"," "),"“"," "),"("," "),")"," "),"["," "),"]"," "),"{"," "),"}"," "),";"," "),"|"," "),"/"," "),"\"," "),":"," "),"="," "),"*"," "),","," "),"N"," "),"S"," "),"E"," "),"W"," "),"_"," ")))</f>
        <v/>
      </c>
      <c r="Y303" s="50">
        <f>IF(X303="","",SUBSTITUTE(SUBSTITUTE(SUBSTITUTE(SUBSTITUTE(SUBSTITUTE(SUBSTITUTE(SUBSTITUTE(SUBSTITUTE(SUBSTITUTE(SUBSTITUTE(SUBSTITUTE(SUBSTITUTE(SUBSTITUTE(X303,"0",""),"1",""),"2",""),"3",""),"4",""),"5",""),"6",""),"7",""),"8",""),"9",""),".",""),"-","")," ",""))</f>
        <v/>
      </c>
      <c r="Z303" s="50">
        <f>IF(X303="",0,LEN(X303)-LEN(SUBSTITUTE(X303," ",""))+1)</f>
        <v/>
      </c>
      <c r="AA303" s="50">
        <f>IF(Z303&lt;1,"",IFERROR(VALUE(SUBSTITUTE(TRIM(MID(SUBSTITUTE(X303," ",REPT(" ",60)),1,60)),".",MID(1/2,2,1))),""))</f>
        <v/>
      </c>
      <c r="AB303" s="50">
        <f>IF(Z303&lt;2,"",IFERROR(VALUE(SUBSTITUTE(TRIM(MID(SUBSTITUTE(X303," ",REPT(" ",60)),61,60)),".",MID(1/2,2,1))),""))</f>
        <v/>
      </c>
      <c r="AC303" s="50">
        <f>IF(Z303&lt;3,"",IFERROR(VALUE(SUBSTITUTE(TRIM(MID(SUBSTITUTE(X303," ",REPT(" ",60)),121,60)),".",MID(1/2,2,1))),""))</f>
        <v/>
      </c>
      <c r="AD303" s="50">
        <f>IF(Z303&lt;4,"",IFERROR(VALUE(SUBSTITUTE(TRIM(MID(SUBSTITUTE(X303," ",REPT(" ",60)),181,60)),".",MID(1/2,2,1))),""))</f>
        <v/>
      </c>
      <c r="AE303" s="50">
        <f>IF(Z303&lt;5,"",IFERROR(VALUE(SUBSTITUTE(TRIM(MID(SUBSTITUTE(X303," ",REPT(" ",60)),241,60)),".",MID(1/2,2,1))),""))</f>
        <v/>
      </c>
      <c r="AF303" s="50">
        <f>IF(Z303&lt;6,"",IFERROR(VALUE(SUBSTITUTE(TRIM(MID(SUBSTITUTE(X303," ",REPT(" ",60)),301,60)),".",MID(1/2,2,1))),""))</f>
        <v/>
      </c>
      <c r="AG303" s="50">
        <f>IFERROR(IF(Z303=2,AA303,IF(Z303=4,IF(AA303&lt;0,-1,1)*(ABS(AA303)+AB303/60),IF(Z303=6,IF(AA303&lt;0,-1,1)*(ABS(AA303)+AB303/60+AC303/3600),""))),"")</f>
        <v/>
      </c>
      <c r="AH303" s="50">
        <f>IFERROR(IF(Z303=2,AB303,IF(Z303=4,IF(AC303&lt;0,-1,1)*(ABS(AC303)+AD303/60),IF(Z303=6,IF(AD303&lt;0,-1,1)*(ABS(AD303)+AE303/60+AF303/3600),""))),"")</f>
        <v/>
      </c>
      <c r="AI303" s="50">
        <f>IF(W303,AH303,AG303)</f>
        <v/>
      </c>
      <c r="AJ303" s="50">
        <f>IF(W303,AG303,AH303)</f>
        <v/>
      </c>
      <c r="AK303" s="50">
        <f>IFERROR(IF(U303=0,AI303,U303*ABS(AI303)),"")</f>
        <v/>
      </c>
      <c r="AL303" s="50">
        <f>IFERROR(IF(V303=0,AJ303,V303*ABS(AJ303)),"")</f>
        <v/>
      </c>
      <c r="AM303" s="50">
        <f>IFERROR(AND(U303=0,V303=0,ABS(AK303)&gt;90,ABS(AK303)&lt;=180,ABS(AL303)&lt;=90),FALSE)</f>
        <v/>
      </c>
      <c r="AN303" s="50">
        <f>IF(AM303,AL303,AK303)</f>
        <v/>
      </c>
      <c r="AO303" s="50">
        <f>IF(AM303,AK303,AL303)</f>
        <v/>
      </c>
      <c r="AP303" s="50">
        <f>IF(R303="","",IF(Y303&lt;&gt;"","Contains words or symbols that aren't part of a coordinate.",IF(NOT(OR(Z303=2,Z303=4,Z303=6)),"Couldn't find a latitude and a longitude ("&amp;Z303&amp;IF(Z303=1," number"," numbers")&amp;" found).",IF(COUNT(AA303:AF303)&lt;&gt;Z303,"Some of the numbers couldn't be read.",IF(OR(AND(Z303=4,OR(AB303&lt;0,AB303&gt;=60,AD303&lt;0,AD303&gt;=60)),AND(Z303=6,OR(AB303&lt;0,AB303&gt;=60,AC303&lt;0,AC303&gt;=60,AE303&lt;0,AE303&gt;=60,AF303&lt;0,AF303&gt;=60))),"Minutes and seconds must be between 0 and 60.",IF(OR(ABS(AN303)&gt;90,ABS(AO303)&gt;180),"Out of range: latitude must be between -90 and 90, and longitude between -180 and 180.",""))))))</f>
        <v/>
      </c>
    </row>
    <row r="304">
      <c r="B304" s="44" t="n"/>
      <c r="C304" s="44" t="n"/>
      <c r="D304" s="45">
        <f>IF(R304="","",IF(AP304&lt;&gt;"","NOT VALID GPS COORDINATES",IF(O304="NO CONNECTION","NO CONNECTION",IF(E304="","NOT FOUND",IF(OR(AM304,AND(AN304=0,AO304=0)),"CONVERTED – PLEASE CHECK","CONVERTED")))))</f>
        <v/>
      </c>
      <c r="E304" s="45">
        <f>IF(OR(O304="",O304="NO CONNECTION"),"",IFERROR(_xlfn.FILTERXML(O304,"//local/territory")&amp;" "&amp;_xlfn.FILTERXML(O304,"//local/mapcode"),IFERROR(_xlfn.FILTERXML(O304,"//international/mapcode"),"")))</f>
        <v/>
      </c>
      <c r="F304" s="46">
        <f>IF(E304="","",IFERROR(_xlfn.FILTERXML(O304,"//local/territory"),""))</f>
        <v/>
      </c>
      <c r="G304" s="46">
        <f>IF(E304="","",IFERROR(_xlfn.FILTERXML(O304,"//local/mapcode"),""))</f>
        <v/>
      </c>
      <c r="H304" s="46">
        <f>IF(E304="","",IFERROR(_xlfn.FILTERXML(O304,"//international/mapcode"),""))</f>
        <v/>
      </c>
      <c r="I304" s="46">
        <f>IF(E304="","",IFERROR(HYPERLINK("https://www.mymapcodes.com/go/?t="&amp;IF(G304&lt;&gt;"",F304,"AAA")&amp;"&amp;ma="&amp;LEFT(IF(G304&lt;&gt;"",G304,H304),FIND(".",IF(G304&lt;&gt;"",G304,H304))-1)&amp;"&amp;mb="&amp;MID(IF(G304&lt;&gt;"",G304,H304),FIND(".",IF(G304&lt;&gt;"",G304,H304))+1,99),"Open on MyMapcodes →"),""))</f>
        <v/>
      </c>
      <c r="J304" s="47">
        <f>IF(OR(R304="",AP304&lt;&gt;""),"",ROUND(AN304,6))</f>
        <v/>
      </c>
      <c r="K304" s="47">
        <f>IF(OR(R304="",AP304&lt;&gt;""),"",ROUND(AO304,6))</f>
        <v/>
      </c>
      <c r="L304" s="48">
        <f>IF(R304="","",IF(AP304&lt;&gt;"",AP304,IF(O304="NO CONNECTION","Excel couldn't reach the mapcode service. Click the REFRESH RESULTS box just above the table.",IF(E304="","The mapcode service didn't return a mapcode for this point.",IF(AM304,"Latitude and longitude seemed to be the wrong way round, so they've been swapped. Please check.",IF(AND(AN304=0,AO304=0),"0, 0 is in the sea off West Africa. Please check this is the location you meant.",IF(W304,"Longitude came first, so the order has been switched.",IF(Z304=6,"Converted from degrees, minutes and seconds.",IF(Z304=4,"Converted from degrees and decimal minutes.","")))))))))</f>
        <v/>
      </c>
      <c r="N304" s="49">
        <f>IF(J304="","",MapcodeAPI&amp;"codes/"&amp;SUBSTITUTE(J304&amp;"",MID(1/2,2,1),".")&amp;","&amp;SUBSTITUTE(K304&amp;"",MID(1/2,2,1),"."))&amp;LEFT($B$13,0)</f>
        <v/>
      </c>
      <c r="O304" s="49">
        <f>IF(N304="","",IFERROR(_xlfn.WEBSERVICE(N304),IF(MapcodeAPIBackup="","NO CONNECTION",IFERROR(_xlfn.WEBSERVICE(MapcodeAPIBackup&amp;MID(N304,LEN(MapcodeAPI)+1,999)),"NO CONNECTION"))))</f>
        <v/>
      </c>
      <c r="P304" t="inlineStr">
        <is>
          <t xml:space="preserve"> </t>
        </is>
      </c>
      <c r="R304" s="50">
        <f>IFERROR(IF(AND(TRIM(B304&amp;"")="",TRIM(C304&amp;"")=""),"",TRIM(IF(ISNUMBER(B304),SUBSTITUTE(B304&amp;"",MID(1/2,2,1),"."),B304&amp;"")&amp;IF(TRIM(C304&amp;"")="",""," | "&amp;IF(ISNUMBER(C304),SUBSTITUTE(C304&amp;"",MID(1/2,2,1),"."),C304&amp;"")))),"(error value)")</f>
        <v/>
      </c>
      <c r="S304" s="50">
        <f>IF(R304="","","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"&amp;IFERROR(IF(AND(LEN(R304)-LEN(SUBSTITUTE(R304,"/",""))=1,ISNUMBER(FIND(" ",TRIM(LEFT(R304,FIND("/",R304)-1))))),LEFT(R304,FIND("/",R304)-1),R304),R304)&amp;" ")," "," "),"﻿"," "),"​"," "),"⁠"," ")," "," ")," "," "),CHAR(9)," "),CHAR(10)," "),CHAR(13)," "),"−","-"),"–","-"),"—","-"),"LATITUDE"," "),"LONGITUDE"," "),"COORDINATES"," "),"COORDS"," "),"NORTH"," N "),"SOUTH"," S "),"EAST"," E "),"WEST"," W "),"DEGREES"," "),"DEG"," "),"GPS"," "),"LONG"," "),"LNG"," "),"LON"," "),"LAT"," ")," AND "," "),"&amp;"," ")&amp;" ")</f>
        <v/>
      </c>
      <c r="T304" s="50">
        <f>IF(S304="","",IF(LEN(S304)-LEN(SUBSTITUTE(S304,".",""))&gt;0,SUBSTITUTE(S304,","," "),IF(LEN(S304)-LEN(SUBSTITUTE(S304,",",""))=3,SUBSTITUTE(SUBSTITUTE(S304,",",";",2),",","."),IF(LEN(S304)-LEN(SUBSTITUTE(S304,",",""))=2,SUBSTITUTE(S304,",","."),SUBSTITUTE(S304,","," ")))))</f>
        <v/>
      </c>
      <c r="U304" s="50">
        <f>IF(ISNUMBER(FIND("S",T304)),-1,IF(ISNUMBER(FIND("N",T304)),1,0))</f>
        <v/>
      </c>
      <c r="V304" s="50">
        <f>IF(ISNUMBER(FIND("W",T304)),-1,IF(ISNUMBER(FIND("E",T304)),1,0))</f>
        <v/>
      </c>
      <c r="W304" s="50">
        <f>AND(MIN(IFERROR(FIND("N",T304),999),IFERROR(FIND("S",T304),999))&lt;999,MIN(IFERROR(FIND("E",T304),999),IFERROR(FIND("W",T304),999))&lt;999,MIN(IFERROR(FIND("E",T304),999),IFERROR(FIND("W",T304),999))&lt;MIN(IFERROR(FIND("N",T304),999),IFERROR(FIND("S",T304),999)))</f>
        <v/>
      </c>
      <c r="X304" s="50">
        <f>IF(T304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304,"°"," "),"º"," "),"˚"," "),"'"," "),CHAR(34)," "),"′"," "),"’"," "),"‘"," "),"″"," "),"”"," "),"“"," "),"("," "),")"," "),"["," "),"]"," "),"{"," "),"}"," "),";"," "),"|"," "),"/"," "),"\"," "),":"," "),"="," "),"*"," "),","," "),"N"," "),"S"," "),"E"," "),"W"," "),"_"," ")))</f>
        <v/>
      </c>
      <c r="Y304" s="50">
        <f>IF(X304="","",SUBSTITUTE(SUBSTITUTE(SUBSTITUTE(SUBSTITUTE(SUBSTITUTE(SUBSTITUTE(SUBSTITUTE(SUBSTITUTE(SUBSTITUTE(SUBSTITUTE(SUBSTITUTE(SUBSTITUTE(SUBSTITUTE(X304,"0",""),"1",""),"2",""),"3",""),"4",""),"5",""),"6",""),"7",""),"8",""),"9",""),".",""),"-","")," ",""))</f>
        <v/>
      </c>
      <c r="Z304" s="50">
        <f>IF(X304="",0,LEN(X304)-LEN(SUBSTITUTE(X304," ",""))+1)</f>
        <v/>
      </c>
      <c r="AA304" s="50">
        <f>IF(Z304&lt;1,"",IFERROR(VALUE(SUBSTITUTE(TRIM(MID(SUBSTITUTE(X304," ",REPT(" ",60)),1,60)),".",MID(1/2,2,1))),""))</f>
        <v/>
      </c>
      <c r="AB304" s="50">
        <f>IF(Z304&lt;2,"",IFERROR(VALUE(SUBSTITUTE(TRIM(MID(SUBSTITUTE(X304," ",REPT(" ",60)),61,60)),".",MID(1/2,2,1))),""))</f>
        <v/>
      </c>
      <c r="AC304" s="50">
        <f>IF(Z304&lt;3,"",IFERROR(VALUE(SUBSTITUTE(TRIM(MID(SUBSTITUTE(X304," ",REPT(" ",60)),121,60)),".",MID(1/2,2,1))),""))</f>
        <v/>
      </c>
      <c r="AD304" s="50">
        <f>IF(Z304&lt;4,"",IFERROR(VALUE(SUBSTITUTE(TRIM(MID(SUBSTITUTE(X304," ",REPT(" ",60)),181,60)),".",MID(1/2,2,1))),""))</f>
        <v/>
      </c>
      <c r="AE304" s="50">
        <f>IF(Z304&lt;5,"",IFERROR(VALUE(SUBSTITUTE(TRIM(MID(SUBSTITUTE(X304," ",REPT(" ",60)),241,60)),".",MID(1/2,2,1))),""))</f>
        <v/>
      </c>
      <c r="AF304" s="50">
        <f>IF(Z304&lt;6,"",IFERROR(VALUE(SUBSTITUTE(TRIM(MID(SUBSTITUTE(X304," ",REPT(" ",60)),301,60)),".",MID(1/2,2,1))),""))</f>
        <v/>
      </c>
      <c r="AG304" s="50">
        <f>IFERROR(IF(Z304=2,AA304,IF(Z304=4,IF(AA304&lt;0,-1,1)*(ABS(AA304)+AB304/60),IF(Z304=6,IF(AA304&lt;0,-1,1)*(ABS(AA304)+AB304/60+AC304/3600),""))),"")</f>
        <v/>
      </c>
      <c r="AH304" s="50">
        <f>IFERROR(IF(Z304=2,AB304,IF(Z304=4,IF(AC304&lt;0,-1,1)*(ABS(AC304)+AD304/60),IF(Z304=6,IF(AD304&lt;0,-1,1)*(ABS(AD304)+AE304/60+AF304/3600),""))),"")</f>
        <v/>
      </c>
      <c r="AI304" s="50">
        <f>IF(W304,AH304,AG304)</f>
        <v/>
      </c>
      <c r="AJ304" s="50">
        <f>IF(W304,AG304,AH304)</f>
        <v/>
      </c>
      <c r="AK304" s="50">
        <f>IFERROR(IF(U304=0,AI304,U304*ABS(AI304)),"")</f>
        <v/>
      </c>
      <c r="AL304" s="50">
        <f>IFERROR(IF(V304=0,AJ304,V304*ABS(AJ304)),"")</f>
        <v/>
      </c>
      <c r="AM304" s="50">
        <f>IFERROR(AND(U304=0,V304=0,ABS(AK304)&gt;90,ABS(AK304)&lt;=180,ABS(AL304)&lt;=90),FALSE)</f>
        <v/>
      </c>
      <c r="AN304" s="50">
        <f>IF(AM304,AL304,AK304)</f>
        <v/>
      </c>
      <c r="AO304" s="50">
        <f>IF(AM304,AK304,AL304)</f>
        <v/>
      </c>
      <c r="AP304" s="50">
        <f>IF(R304="","",IF(Y304&lt;&gt;"","Contains words or symbols that aren't part of a coordinate.",IF(NOT(OR(Z304=2,Z304=4,Z304=6)),"Couldn't find a latitude and a longitude ("&amp;Z304&amp;IF(Z304=1," number"," numbers")&amp;" found).",IF(COUNT(AA304:AF304)&lt;&gt;Z304,"Some of the numbers couldn't be read.",IF(OR(AND(Z304=4,OR(AB304&lt;0,AB304&gt;=60,AD304&lt;0,AD304&gt;=60)),AND(Z304=6,OR(AB304&lt;0,AB304&gt;=60,AC304&lt;0,AC304&gt;=60,AE304&lt;0,AE304&gt;=60,AF304&lt;0,AF304&gt;=60))),"Minutes and seconds must be between 0 and 60.",IF(OR(ABS(AN304)&gt;90,ABS(AO304)&gt;180),"Out of range: latitude must be between -90 and 90, and longitude between -180 and 180.",""))))))</f>
        <v/>
      </c>
    </row>
    <row r="305">
      <c r="B305" s="44" t="n"/>
      <c r="C305" s="44" t="n"/>
      <c r="D305" s="45">
        <f>IF(R305="","",IF(AP305&lt;&gt;"","NOT VALID GPS COORDINATES",IF(O305="NO CONNECTION","NO CONNECTION",IF(E305="","NOT FOUND",IF(OR(AM305,AND(AN305=0,AO305=0)),"CONVERTED – PLEASE CHECK","CONVERTED")))))</f>
        <v/>
      </c>
      <c r="E305" s="45">
        <f>IF(OR(O305="",O305="NO CONNECTION"),"",IFERROR(_xlfn.FILTERXML(O305,"//local/territory")&amp;" "&amp;_xlfn.FILTERXML(O305,"//local/mapcode"),IFERROR(_xlfn.FILTERXML(O305,"//international/mapcode"),"")))</f>
        <v/>
      </c>
      <c r="F305" s="46">
        <f>IF(E305="","",IFERROR(_xlfn.FILTERXML(O305,"//local/territory"),""))</f>
        <v/>
      </c>
      <c r="G305" s="46">
        <f>IF(E305="","",IFERROR(_xlfn.FILTERXML(O305,"//local/mapcode"),""))</f>
        <v/>
      </c>
      <c r="H305" s="46">
        <f>IF(E305="","",IFERROR(_xlfn.FILTERXML(O305,"//international/mapcode"),""))</f>
        <v/>
      </c>
      <c r="I305" s="46">
        <f>IF(E305="","",IFERROR(HYPERLINK("https://www.mymapcodes.com/go/?t="&amp;IF(G305&lt;&gt;"",F305,"AAA")&amp;"&amp;ma="&amp;LEFT(IF(G305&lt;&gt;"",G305,H305),FIND(".",IF(G305&lt;&gt;"",G305,H305))-1)&amp;"&amp;mb="&amp;MID(IF(G305&lt;&gt;"",G305,H305),FIND(".",IF(G305&lt;&gt;"",G305,H305))+1,99),"Open on MyMapcodes →"),""))</f>
        <v/>
      </c>
      <c r="J305" s="47">
        <f>IF(OR(R305="",AP305&lt;&gt;""),"",ROUND(AN305,6))</f>
        <v/>
      </c>
      <c r="K305" s="47">
        <f>IF(OR(R305="",AP305&lt;&gt;""),"",ROUND(AO305,6))</f>
        <v/>
      </c>
      <c r="L305" s="48">
        <f>IF(R305="","",IF(AP305&lt;&gt;"",AP305,IF(O305="NO CONNECTION","Excel couldn't reach the mapcode service. Click the REFRESH RESULTS box just above the table.",IF(E305="","The mapcode service didn't return a mapcode for this point.",IF(AM305,"Latitude and longitude seemed to be the wrong way round, so they've been swapped. Please check.",IF(AND(AN305=0,AO305=0),"0, 0 is in the sea off West Africa. Please check this is the location you meant.",IF(W305,"Longitude came first, so the order has been switched.",IF(Z305=6,"Converted from degrees, minutes and seconds.",IF(Z305=4,"Converted from degrees and decimal minutes.","")))))))))</f>
        <v/>
      </c>
      <c r="N305" s="49">
        <f>IF(J305="","",MapcodeAPI&amp;"codes/"&amp;SUBSTITUTE(J305&amp;"",MID(1/2,2,1),".")&amp;","&amp;SUBSTITUTE(K305&amp;"",MID(1/2,2,1),"."))&amp;LEFT($B$13,0)</f>
        <v/>
      </c>
      <c r="O305" s="49">
        <f>IF(N305="","",IFERROR(_xlfn.WEBSERVICE(N305),IF(MapcodeAPIBackup="","NO CONNECTION",IFERROR(_xlfn.WEBSERVICE(MapcodeAPIBackup&amp;MID(N305,LEN(MapcodeAPI)+1,999)),"NO CONNECTION"))))</f>
        <v/>
      </c>
      <c r="P305" t="inlineStr">
        <is>
          <t xml:space="preserve"> </t>
        </is>
      </c>
      <c r="R305" s="50">
        <f>IFERROR(IF(AND(TRIM(B305&amp;"")="",TRIM(C305&amp;"")=""),"",TRIM(IF(ISNUMBER(B305),SUBSTITUTE(B305&amp;"",MID(1/2,2,1),"."),B305&amp;"")&amp;IF(TRIM(C305&amp;"")="",""," | "&amp;IF(ISNUMBER(C305),SUBSTITUTE(C305&amp;"",MID(1/2,2,1),"."),C305&amp;"")))),"(error value)")</f>
        <v/>
      </c>
      <c r="S305" s="50">
        <f>IF(R305="","","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"&amp;IFERROR(IF(AND(LEN(R305)-LEN(SUBSTITUTE(R305,"/",""))=1,ISNUMBER(FIND(" ",TRIM(LEFT(R305,FIND("/",R305)-1))))),LEFT(R305,FIND("/",R305)-1),R305),R305)&amp;" ")," "," "),"﻿"," "),"​"," "),"⁠"," ")," "," ")," "," "),CHAR(9)," "),CHAR(10)," "),CHAR(13)," "),"−","-"),"–","-"),"—","-"),"LATITUDE"," "),"LONGITUDE"," "),"COORDINATES"," "),"COORDS"," "),"NORTH"," N "),"SOUTH"," S "),"EAST"," E "),"WEST"," W "),"DEGREES"," "),"DEG"," "),"GPS"," "),"LONG"," "),"LNG"," "),"LON"," "),"LAT"," ")," AND "," "),"&amp;"," ")&amp;" ")</f>
        <v/>
      </c>
      <c r="T305" s="50">
        <f>IF(S305="","",IF(LEN(S305)-LEN(SUBSTITUTE(S305,".",""))&gt;0,SUBSTITUTE(S305,","," "),IF(LEN(S305)-LEN(SUBSTITUTE(S305,",",""))=3,SUBSTITUTE(SUBSTITUTE(S305,",",";",2),",","."),IF(LEN(S305)-LEN(SUBSTITUTE(S305,",",""))=2,SUBSTITUTE(S305,",","."),SUBSTITUTE(S305,","," ")))))</f>
        <v/>
      </c>
      <c r="U305" s="50">
        <f>IF(ISNUMBER(FIND("S",T305)),-1,IF(ISNUMBER(FIND("N",T305)),1,0))</f>
        <v/>
      </c>
      <c r="V305" s="50">
        <f>IF(ISNUMBER(FIND("W",T305)),-1,IF(ISNUMBER(FIND("E",T305)),1,0))</f>
        <v/>
      </c>
      <c r="W305" s="50">
        <f>AND(MIN(IFERROR(FIND("N",T305),999),IFERROR(FIND("S",T305),999))&lt;999,MIN(IFERROR(FIND("E",T305),999),IFERROR(FIND("W",T305),999))&lt;999,MIN(IFERROR(FIND("E",T305),999),IFERROR(FIND("W",T305),999))&lt;MIN(IFERROR(FIND("N",T305),999),IFERROR(FIND("S",T305),999)))</f>
        <v/>
      </c>
      <c r="X305" s="50">
        <f>IF(T305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305,"°"," "),"º"," "),"˚"," "),"'"," "),CHAR(34)," "),"′"," "),"’"," "),"‘"," "),"″"," "),"”"," "),"“"," "),"("," "),")"," "),"["," "),"]"," "),"{"," "),"}"," "),";"," "),"|"," "),"/"," "),"\"," "),":"," "),"="," "),"*"," "),","," "),"N"," "),"S"," "),"E"," "),"W"," "),"_"," ")))</f>
        <v/>
      </c>
      <c r="Y305" s="50">
        <f>IF(X305="","",SUBSTITUTE(SUBSTITUTE(SUBSTITUTE(SUBSTITUTE(SUBSTITUTE(SUBSTITUTE(SUBSTITUTE(SUBSTITUTE(SUBSTITUTE(SUBSTITUTE(SUBSTITUTE(SUBSTITUTE(SUBSTITUTE(X305,"0",""),"1",""),"2",""),"3",""),"4",""),"5",""),"6",""),"7",""),"8",""),"9",""),".",""),"-","")," ",""))</f>
        <v/>
      </c>
      <c r="Z305" s="50">
        <f>IF(X305="",0,LEN(X305)-LEN(SUBSTITUTE(X305," ",""))+1)</f>
        <v/>
      </c>
      <c r="AA305" s="50">
        <f>IF(Z305&lt;1,"",IFERROR(VALUE(SUBSTITUTE(TRIM(MID(SUBSTITUTE(X305," ",REPT(" ",60)),1,60)),".",MID(1/2,2,1))),""))</f>
        <v/>
      </c>
      <c r="AB305" s="50">
        <f>IF(Z305&lt;2,"",IFERROR(VALUE(SUBSTITUTE(TRIM(MID(SUBSTITUTE(X305," ",REPT(" ",60)),61,60)),".",MID(1/2,2,1))),""))</f>
        <v/>
      </c>
      <c r="AC305" s="50">
        <f>IF(Z305&lt;3,"",IFERROR(VALUE(SUBSTITUTE(TRIM(MID(SUBSTITUTE(X305," ",REPT(" ",60)),121,60)),".",MID(1/2,2,1))),""))</f>
        <v/>
      </c>
      <c r="AD305" s="50">
        <f>IF(Z305&lt;4,"",IFERROR(VALUE(SUBSTITUTE(TRIM(MID(SUBSTITUTE(X305," ",REPT(" ",60)),181,60)),".",MID(1/2,2,1))),""))</f>
        <v/>
      </c>
      <c r="AE305" s="50">
        <f>IF(Z305&lt;5,"",IFERROR(VALUE(SUBSTITUTE(TRIM(MID(SUBSTITUTE(X305," ",REPT(" ",60)),241,60)),".",MID(1/2,2,1))),""))</f>
        <v/>
      </c>
      <c r="AF305" s="50">
        <f>IF(Z305&lt;6,"",IFERROR(VALUE(SUBSTITUTE(TRIM(MID(SUBSTITUTE(X305," ",REPT(" ",60)),301,60)),".",MID(1/2,2,1))),""))</f>
        <v/>
      </c>
      <c r="AG305" s="50">
        <f>IFERROR(IF(Z305=2,AA305,IF(Z305=4,IF(AA305&lt;0,-1,1)*(ABS(AA305)+AB305/60),IF(Z305=6,IF(AA305&lt;0,-1,1)*(ABS(AA305)+AB305/60+AC305/3600),""))),"")</f>
        <v/>
      </c>
      <c r="AH305" s="50">
        <f>IFERROR(IF(Z305=2,AB305,IF(Z305=4,IF(AC305&lt;0,-1,1)*(ABS(AC305)+AD305/60),IF(Z305=6,IF(AD305&lt;0,-1,1)*(ABS(AD305)+AE305/60+AF305/3600),""))),"")</f>
        <v/>
      </c>
      <c r="AI305" s="50">
        <f>IF(W305,AH305,AG305)</f>
        <v/>
      </c>
      <c r="AJ305" s="50">
        <f>IF(W305,AG305,AH305)</f>
        <v/>
      </c>
      <c r="AK305" s="50">
        <f>IFERROR(IF(U305=0,AI305,U305*ABS(AI305)),"")</f>
        <v/>
      </c>
      <c r="AL305" s="50">
        <f>IFERROR(IF(V305=0,AJ305,V305*ABS(AJ305)),"")</f>
        <v/>
      </c>
      <c r="AM305" s="50">
        <f>IFERROR(AND(U305=0,V305=0,ABS(AK305)&gt;90,ABS(AK305)&lt;=180,ABS(AL305)&lt;=90),FALSE)</f>
        <v/>
      </c>
      <c r="AN305" s="50">
        <f>IF(AM305,AL305,AK305)</f>
        <v/>
      </c>
      <c r="AO305" s="50">
        <f>IF(AM305,AK305,AL305)</f>
        <v/>
      </c>
      <c r="AP305" s="50">
        <f>IF(R305="","",IF(Y305&lt;&gt;"","Contains words or symbols that aren't part of a coordinate.",IF(NOT(OR(Z305=2,Z305=4,Z305=6)),"Couldn't find a latitude and a longitude ("&amp;Z305&amp;IF(Z305=1," number"," numbers")&amp;" found).",IF(COUNT(AA305:AF305)&lt;&gt;Z305,"Some of the numbers couldn't be read.",IF(OR(AND(Z305=4,OR(AB305&lt;0,AB305&gt;=60,AD305&lt;0,AD305&gt;=60)),AND(Z305=6,OR(AB305&lt;0,AB305&gt;=60,AC305&lt;0,AC305&gt;=60,AE305&lt;0,AE305&gt;=60,AF305&lt;0,AF305&gt;=60))),"Minutes and seconds must be between 0 and 60.",IF(OR(ABS(AN305)&gt;90,ABS(AO305)&gt;180),"Out of range: latitude must be between -90 and 90, and longitude between -180 and 180.",""))))))</f>
        <v/>
      </c>
    </row>
    <row r="306">
      <c r="B306" s="44" t="n"/>
      <c r="C306" s="44" t="n"/>
      <c r="D306" s="45">
        <f>IF(R306="","",IF(AP306&lt;&gt;"","NOT VALID GPS COORDINATES",IF(O306="NO CONNECTION","NO CONNECTION",IF(E306="","NOT FOUND",IF(OR(AM306,AND(AN306=0,AO306=0)),"CONVERTED – PLEASE CHECK","CONVERTED")))))</f>
        <v/>
      </c>
      <c r="E306" s="45">
        <f>IF(OR(O306="",O306="NO CONNECTION"),"",IFERROR(_xlfn.FILTERXML(O306,"//local/territory")&amp;" "&amp;_xlfn.FILTERXML(O306,"//local/mapcode"),IFERROR(_xlfn.FILTERXML(O306,"//international/mapcode"),"")))</f>
        <v/>
      </c>
      <c r="F306" s="46">
        <f>IF(E306="","",IFERROR(_xlfn.FILTERXML(O306,"//local/territory"),""))</f>
        <v/>
      </c>
      <c r="G306" s="46">
        <f>IF(E306="","",IFERROR(_xlfn.FILTERXML(O306,"//local/mapcode"),""))</f>
        <v/>
      </c>
      <c r="H306" s="46">
        <f>IF(E306="","",IFERROR(_xlfn.FILTERXML(O306,"//international/mapcode"),""))</f>
        <v/>
      </c>
      <c r="I306" s="46">
        <f>IF(E306="","",IFERROR(HYPERLINK("https://www.mymapcodes.com/go/?t="&amp;IF(G306&lt;&gt;"",F306,"AAA")&amp;"&amp;ma="&amp;LEFT(IF(G306&lt;&gt;"",G306,H306),FIND(".",IF(G306&lt;&gt;"",G306,H306))-1)&amp;"&amp;mb="&amp;MID(IF(G306&lt;&gt;"",G306,H306),FIND(".",IF(G306&lt;&gt;"",G306,H306))+1,99),"Open on MyMapcodes →"),""))</f>
        <v/>
      </c>
      <c r="J306" s="47">
        <f>IF(OR(R306="",AP306&lt;&gt;""),"",ROUND(AN306,6))</f>
        <v/>
      </c>
      <c r="K306" s="47">
        <f>IF(OR(R306="",AP306&lt;&gt;""),"",ROUND(AO306,6))</f>
        <v/>
      </c>
      <c r="L306" s="48">
        <f>IF(R306="","",IF(AP306&lt;&gt;"",AP306,IF(O306="NO CONNECTION","Excel couldn't reach the mapcode service. Click the REFRESH RESULTS box just above the table.",IF(E306="","The mapcode service didn't return a mapcode for this point.",IF(AM306,"Latitude and longitude seemed to be the wrong way round, so they've been swapped. Please check.",IF(AND(AN306=0,AO306=0),"0, 0 is in the sea off West Africa. Please check this is the location you meant.",IF(W306,"Longitude came first, so the order has been switched.",IF(Z306=6,"Converted from degrees, minutes and seconds.",IF(Z306=4,"Converted from degrees and decimal minutes.","")))))))))</f>
        <v/>
      </c>
      <c r="N306" s="49">
        <f>IF(J306="","",MapcodeAPI&amp;"codes/"&amp;SUBSTITUTE(J306&amp;"",MID(1/2,2,1),".")&amp;","&amp;SUBSTITUTE(K306&amp;"",MID(1/2,2,1),"."))&amp;LEFT($B$13,0)</f>
        <v/>
      </c>
      <c r="O306" s="49">
        <f>IF(N306="","",IFERROR(_xlfn.WEBSERVICE(N306),IF(MapcodeAPIBackup="","NO CONNECTION",IFERROR(_xlfn.WEBSERVICE(MapcodeAPIBackup&amp;MID(N306,LEN(MapcodeAPI)+1,999)),"NO CONNECTION"))))</f>
        <v/>
      </c>
      <c r="P306" t="inlineStr">
        <is>
          <t xml:space="preserve"> </t>
        </is>
      </c>
      <c r="R306" s="50">
        <f>IFERROR(IF(AND(TRIM(B306&amp;"")="",TRIM(C306&amp;"")=""),"",TRIM(IF(ISNUMBER(B306),SUBSTITUTE(B306&amp;"",MID(1/2,2,1),"."),B306&amp;"")&amp;IF(TRIM(C306&amp;"")="",""," | "&amp;IF(ISNUMBER(C306),SUBSTITUTE(C306&amp;"",MID(1/2,2,1),"."),C306&amp;"")))),"(error value)")</f>
        <v/>
      </c>
      <c r="S306" s="50">
        <f>IF(R306="","","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"&amp;IFERROR(IF(AND(LEN(R306)-LEN(SUBSTITUTE(R306,"/",""))=1,ISNUMBER(FIND(" ",TRIM(LEFT(R306,FIND("/",R306)-1))))),LEFT(R306,FIND("/",R306)-1),R306),R306)&amp;" ")," "," "),"﻿"," "),"​"," "),"⁠"," ")," "," ")," "," "),CHAR(9)," "),CHAR(10)," "),CHAR(13)," "),"−","-"),"–","-"),"—","-"),"LATITUDE"," "),"LONGITUDE"," "),"COORDINATES"," "),"COORDS"," "),"NORTH"," N "),"SOUTH"," S "),"EAST"," E "),"WEST"," W "),"DEGREES"," "),"DEG"," "),"GPS"," "),"LONG"," "),"LNG"," "),"LON"," "),"LAT"," ")," AND "," "),"&amp;"," ")&amp;" ")</f>
        <v/>
      </c>
      <c r="T306" s="50">
        <f>IF(S306="","",IF(LEN(S306)-LEN(SUBSTITUTE(S306,".",""))&gt;0,SUBSTITUTE(S306,","," "),IF(LEN(S306)-LEN(SUBSTITUTE(S306,",",""))=3,SUBSTITUTE(SUBSTITUTE(S306,",",";",2),",","."),IF(LEN(S306)-LEN(SUBSTITUTE(S306,",",""))=2,SUBSTITUTE(S306,",","."),SUBSTITUTE(S306,","," ")))))</f>
        <v/>
      </c>
      <c r="U306" s="50">
        <f>IF(ISNUMBER(FIND("S",T306)),-1,IF(ISNUMBER(FIND("N",T306)),1,0))</f>
        <v/>
      </c>
      <c r="V306" s="50">
        <f>IF(ISNUMBER(FIND("W",T306)),-1,IF(ISNUMBER(FIND("E",T306)),1,0))</f>
        <v/>
      </c>
      <c r="W306" s="50">
        <f>AND(MIN(IFERROR(FIND("N",T306),999),IFERROR(FIND("S",T306),999))&lt;999,MIN(IFERROR(FIND("E",T306),999),IFERROR(FIND("W",T306),999))&lt;999,MIN(IFERROR(FIND("E",T306),999),IFERROR(FIND("W",T306),999))&lt;MIN(IFERROR(FIND("N",T306),999),IFERROR(FIND("S",T306),999)))</f>
        <v/>
      </c>
      <c r="X306" s="50">
        <f>IF(T306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306,"°"," "),"º"," "),"˚"," "),"'"," "),CHAR(34)," "),"′"," "),"’"," "),"‘"," "),"″"," "),"”"," "),"“"," "),"("," "),")"," "),"["," "),"]"," "),"{"," "),"}"," "),";"," "),"|"," "),"/"," "),"\"," "),":"," "),"="," "),"*"," "),","," "),"N"," "),"S"," "),"E"," "),"W"," "),"_"," ")))</f>
        <v/>
      </c>
      <c r="Y306" s="50">
        <f>IF(X306="","",SUBSTITUTE(SUBSTITUTE(SUBSTITUTE(SUBSTITUTE(SUBSTITUTE(SUBSTITUTE(SUBSTITUTE(SUBSTITUTE(SUBSTITUTE(SUBSTITUTE(SUBSTITUTE(SUBSTITUTE(SUBSTITUTE(X306,"0",""),"1",""),"2",""),"3",""),"4",""),"5",""),"6",""),"7",""),"8",""),"9",""),".",""),"-","")," ",""))</f>
        <v/>
      </c>
      <c r="Z306" s="50">
        <f>IF(X306="",0,LEN(X306)-LEN(SUBSTITUTE(X306," ",""))+1)</f>
        <v/>
      </c>
      <c r="AA306" s="50">
        <f>IF(Z306&lt;1,"",IFERROR(VALUE(SUBSTITUTE(TRIM(MID(SUBSTITUTE(X306," ",REPT(" ",60)),1,60)),".",MID(1/2,2,1))),""))</f>
        <v/>
      </c>
      <c r="AB306" s="50">
        <f>IF(Z306&lt;2,"",IFERROR(VALUE(SUBSTITUTE(TRIM(MID(SUBSTITUTE(X306," ",REPT(" ",60)),61,60)),".",MID(1/2,2,1))),""))</f>
        <v/>
      </c>
      <c r="AC306" s="50">
        <f>IF(Z306&lt;3,"",IFERROR(VALUE(SUBSTITUTE(TRIM(MID(SUBSTITUTE(X306," ",REPT(" ",60)),121,60)),".",MID(1/2,2,1))),""))</f>
        <v/>
      </c>
      <c r="AD306" s="50">
        <f>IF(Z306&lt;4,"",IFERROR(VALUE(SUBSTITUTE(TRIM(MID(SUBSTITUTE(X306," ",REPT(" ",60)),181,60)),".",MID(1/2,2,1))),""))</f>
        <v/>
      </c>
      <c r="AE306" s="50">
        <f>IF(Z306&lt;5,"",IFERROR(VALUE(SUBSTITUTE(TRIM(MID(SUBSTITUTE(X306," ",REPT(" ",60)),241,60)),".",MID(1/2,2,1))),""))</f>
        <v/>
      </c>
      <c r="AF306" s="50">
        <f>IF(Z306&lt;6,"",IFERROR(VALUE(SUBSTITUTE(TRIM(MID(SUBSTITUTE(X306," ",REPT(" ",60)),301,60)),".",MID(1/2,2,1))),""))</f>
        <v/>
      </c>
      <c r="AG306" s="50">
        <f>IFERROR(IF(Z306=2,AA306,IF(Z306=4,IF(AA306&lt;0,-1,1)*(ABS(AA306)+AB306/60),IF(Z306=6,IF(AA306&lt;0,-1,1)*(ABS(AA306)+AB306/60+AC306/3600),""))),"")</f>
        <v/>
      </c>
      <c r="AH306" s="50">
        <f>IFERROR(IF(Z306=2,AB306,IF(Z306=4,IF(AC306&lt;0,-1,1)*(ABS(AC306)+AD306/60),IF(Z306=6,IF(AD306&lt;0,-1,1)*(ABS(AD306)+AE306/60+AF306/3600),""))),"")</f>
        <v/>
      </c>
      <c r="AI306" s="50">
        <f>IF(W306,AH306,AG306)</f>
        <v/>
      </c>
      <c r="AJ306" s="50">
        <f>IF(W306,AG306,AH306)</f>
        <v/>
      </c>
      <c r="AK306" s="50">
        <f>IFERROR(IF(U306=0,AI306,U306*ABS(AI306)),"")</f>
        <v/>
      </c>
      <c r="AL306" s="50">
        <f>IFERROR(IF(V306=0,AJ306,V306*ABS(AJ306)),"")</f>
        <v/>
      </c>
      <c r="AM306" s="50">
        <f>IFERROR(AND(U306=0,V306=0,ABS(AK306)&gt;90,ABS(AK306)&lt;=180,ABS(AL306)&lt;=90),FALSE)</f>
        <v/>
      </c>
      <c r="AN306" s="50">
        <f>IF(AM306,AL306,AK306)</f>
        <v/>
      </c>
      <c r="AO306" s="50">
        <f>IF(AM306,AK306,AL306)</f>
        <v/>
      </c>
      <c r="AP306" s="50">
        <f>IF(R306="","",IF(Y306&lt;&gt;"","Contains words or symbols that aren't part of a coordinate.",IF(NOT(OR(Z306=2,Z306=4,Z306=6)),"Couldn't find a latitude and a longitude ("&amp;Z306&amp;IF(Z306=1," number"," numbers")&amp;" found).",IF(COUNT(AA306:AF306)&lt;&gt;Z306,"Some of the numbers couldn't be read.",IF(OR(AND(Z306=4,OR(AB306&lt;0,AB306&gt;=60,AD306&lt;0,AD306&gt;=60)),AND(Z306=6,OR(AB306&lt;0,AB306&gt;=60,AC306&lt;0,AC306&gt;=60,AE306&lt;0,AE306&gt;=60,AF306&lt;0,AF306&gt;=60))),"Minutes and seconds must be between 0 and 60.",IF(OR(ABS(AN306)&gt;90,ABS(AO306)&gt;180),"Out of range: latitude must be between -90 and 90, and longitude between -180 and 180.",""))))))</f>
        <v/>
      </c>
    </row>
    <row r="307">
      <c r="B307" s="44" t="n"/>
      <c r="C307" s="44" t="n"/>
      <c r="D307" s="45">
        <f>IF(R307="","",IF(AP307&lt;&gt;"","NOT VALID GPS COORDINATES",IF(O307="NO CONNECTION","NO CONNECTION",IF(E307="","NOT FOUND",IF(OR(AM307,AND(AN307=0,AO307=0)),"CONVERTED – PLEASE CHECK","CONVERTED")))))</f>
        <v/>
      </c>
      <c r="E307" s="45">
        <f>IF(OR(O307="",O307="NO CONNECTION"),"",IFERROR(_xlfn.FILTERXML(O307,"//local/territory")&amp;" "&amp;_xlfn.FILTERXML(O307,"//local/mapcode"),IFERROR(_xlfn.FILTERXML(O307,"//international/mapcode"),"")))</f>
        <v/>
      </c>
      <c r="F307" s="46">
        <f>IF(E307="","",IFERROR(_xlfn.FILTERXML(O307,"//local/territory"),""))</f>
        <v/>
      </c>
      <c r="G307" s="46">
        <f>IF(E307="","",IFERROR(_xlfn.FILTERXML(O307,"//local/mapcode"),""))</f>
        <v/>
      </c>
      <c r="H307" s="46">
        <f>IF(E307="","",IFERROR(_xlfn.FILTERXML(O307,"//international/mapcode"),""))</f>
        <v/>
      </c>
      <c r="I307" s="46">
        <f>IF(E307="","",IFERROR(HYPERLINK("https://www.mymapcodes.com/go/?t="&amp;IF(G307&lt;&gt;"",F307,"AAA")&amp;"&amp;ma="&amp;LEFT(IF(G307&lt;&gt;"",G307,H307),FIND(".",IF(G307&lt;&gt;"",G307,H307))-1)&amp;"&amp;mb="&amp;MID(IF(G307&lt;&gt;"",G307,H307),FIND(".",IF(G307&lt;&gt;"",G307,H307))+1,99),"Open on MyMapcodes →"),""))</f>
        <v/>
      </c>
      <c r="J307" s="47">
        <f>IF(OR(R307="",AP307&lt;&gt;""),"",ROUND(AN307,6))</f>
        <v/>
      </c>
      <c r="K307" s="47">
        <f>IF(OR(R307="",AP307&lt;&gt;""),"",ROUND(AO307,6))</f>
        <v/>
      </c>
      <c r="L307" s="48">
        <f>IF(R307="","",IF(AP307&lt;&gt;"",AP307,IF(O307="NO CONNECTION","Excel couldn't reach the mapcode service. Click the REFRESH RESULTS box just above the table.",IF(E307="","The mapcode service didn't return a mapcode for this point.",IF(AM307,"Latitude and longitude seemed to be the wrong way round, so they've been swapped. Please check.",IF(AND(AN307=0,AO307=0),"0, 0 is in the sea off West Africa. Please check this is the location you meant.",IF(W307,"Longitude came first, so the order has been switched.",IF(Z307=6,"Converted from degrees, minutes and seconds.",IF(Z307=4,"Converted from degrees and decimal minutes.","")))))))))</f>
        <v/>
      </c>
      <c r="N307" s="49">
        <f>IF(J307="","",MapcodeAPI&amp;"codes/"&amp;SUBSTITUTE(J307&amp;"",MID(1/2,2,1),".")&amp;","&amp;SUBSTITUTE(K307&amp;"",MID(1/2,2,1),"."))&amp;LEFT($B$13,0)</f>
        <v/>
      </c>
      <c r="O307" s="49">
        <f>IF(N307="","",IFERROR(_xlfn.WEBSERVICE(N307),IF(MapcodeAPIBackup="","NO CONNECTION",IFERROR(_xlfn.WEBSERVICE(MapcodeAPIBackup&amp;MID(N307,LEN(MapcodeAPI)+1,999)),"NO CONNECTION"))))</f>
        <v/>
      </c>
      <c r="P307" t="inlineStr">
        <is>
          <t xml:space="preserve"> </t>
        </is>
      </c>
      <c r="R307" s="50">
        <f>IFERROR(IF(AND(TRIM(B307&amp;"")="",TRIM(C307&amp;"")=""),"",TRIM(IF(ISNUMBER(B307),SUBSTITUTE(B307&amp;"",MID(1/2,2,1),"."),B307&amp;"")&amp;IF(TRIM(C307&amp;"")="",""," | "&amp;IF(ISNUMBER(C307),SUBSTITUTE(C307&amp;"",MID(1/2,2,1),"."),C307&amp;"")))),"(error value)")</f>
        <v/>
      </c>
      <c r="S307" s="50">
        <f>IF(R307="","","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"&amp;IFERROR(IF(AND(LEN(R307)-LEN(SUBSTITUTE(R307,"/",""))=1,ISNUMBER(FIND(" ",TRIM(LEFT(R307,FIND("/",R307)-1))))),LEFT(R307,FIND("/",R307)-1),R307),R307)&amp;" ")," "," "),"﻿"," "),"​"," "),"⁠"," ")," "," ")," "," "),CHAR(9)," "),CHAR(10)," "),CHAR(13)," "),"−","-"),"–","-"),"—","-"),"LATITUDE"," "),"LONGITUDE"," "),"COORDINATES"," "),"COORDS"," "),"NORTH"," N "),"SOUTH"," S "),"EAST"," E "),"WEST"," W "),"DEGREES"," "),"DEG"," "),"GPS"," "),"LONG"," "),"LNG"," "),"LON"," "),"LAT"," ")," AND "," "),"&amp;"," ")&amp;" ")</f>
        <v/>
      </c>
      <c r="T307" s="50">
        <f>IF(S307="","",IF(LEN(S307)-LEN(SUBSTITUTE(S307,".",""))&gt;0,SUBSTITUTE(S307,","," "),IF(LEN(S307)-LEN(SUBSTITUTE(S307,",",""))=3,SUBSTITUTE(SUBSTITUTE(S307,",",";",2),",","."),IF(LEN(S307)-LEN(SUBSTITUTE(S307,",",""))=2,SUBSTITUTE(S307,",","."),SUBSTITUTE(S307,","," ")))))</f>
        <v/>
      </c>
      <c r="U307" s="50">
        <f>IF(ISNUMBER(FIND("S",T307)),-1,IF(ISNUMBER(FIND("N",T307)),1,0))</f>
        <v/>
      </c>
      <c r="V307" s="50">
        <f>IF(ISNUMBER(FIND("W",T307)),-1,IF(ISNUMBER(FIND("E",T307)),1,0))</f>
        <v/>
      </c>
      <c r="W307" s="50">
        <f>AND(MIN(IFERROR(FIND("N",T307),999),IFERROR(FIND("S",T307),999))&lt;999,MIN(IFERROR(FIND("E",T307),999),IFERROR(FIND("W",T307),999))&lt;999,MIN(IFERROR(FIND("E",T307),999),IFERROR(FIND("W",T307),999))&lt;MIN(IFERROR(FIND("N",T307),999),IFERROR(FIND("S",T307),999)))</f>
        <v/>
      </c>
      <c r="X307" s="50">
        <f>IF(T307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307,"°"," "),"º"," "),"˚"," "),"'"," "),CHAR(34)," "),"′"," "),"’"," "),"‘"," "),"″"," "),"”"," "),"“"," "),"("," "),")"," "),"["," "),"]"," "),"{"," "),"}"," "),";"," "),"|"," "),"/"," "),"\"," "),":"," "),"="," "),"*"," "),","," "),"N"," "),"S"," "),"E"," "),"W"," "),"_"," ")))</f>
        <v/>
      </c>
      <c r="Y307" s="50">
        <f>IF(X307="","",SUBSTITUTE(SUBSTITUTE(SUBSTITUTE(SUBSTITUTE(SUBSTITUTE(SUBSTITUTE(SUBSTITUTE(SUBSTITUTE(SUBSTITUTE(SUBSTITUTE(SUBSTITUTE(SUBSTITUTE(SUBSTITUTE(X307,"0",""),"1",""),"2",""),"3",""),"4",""),"5",""),"6",""),"7",""),"8",""),"9",""),".",""),"-","")," ",""))</f>
        <v/>
      </c>
      <c r="Z307" s="50">
        <f>IF(X307="",0,LEN(X307)-LEN(SUBSTITUTE(X307," ",""))+1)</f>
        <v/>
      </c>
      <c r="AA307" s="50">
        <f>IF(Z307&lt;1,"",IFERROR(VALUE(SUBSTITUTE(TRIM(MID(SUBSTITUTE(X307," ",REPT(" ",60)),1,60)),".",MID(1/2,2,1))),""))</f>
        <v/>
      </c>
      <c r="AB307" s="50">
        <f>IF(Z307&lt;2,"",IFERROR(VALUE(SUBSTITUTE(TRIM(MID(SUBSTITUTE(X307," ",REPT(" ",60)),61,60)),".",MID(1/2,2,1))),""))</f>
        <v/>
      </c>
      <c r="AC307" s="50">
        <f>IF(Z307&lt;3,"",IFERROR(VALUE(SUBSTITUTE(TRIM(MID(SUBSTITUTE(X307," ",REPT(" ",60)),121,60)),".",MID(1/2,2,1))),""))</f>
        <v/>
      </c>
      <c r="AD307" s="50">
        <f>IF(Z307&lt;4,"",IFERROR(VALUE(SUBSTITUTE(TRIM(MID(SUBSTITUTE(X307," ",REPT(" ",60)),181,60)),".",MID(1/2,2,1))),""))</f>
        <v/>
      </c>
      <c r="AE307" s="50">
        <f>IF(Z307&lt;5,"",IFERROR(VALUE(SUBSTITUTE(TRIM(MID(SUBSTITUTE(X307," ",REPT(" ",60)),241,60)),".",MID(1/2,2,1))),""))</f>
        <v/>
      </c>
      <c r="AF307" s="50">
        <f>IF(Z307&lt;6,"",IFERROR(VALUE(SUBSTITUTE(TRIM(MID(SUBSTITUTE(X307," ",REPT(" ",60)),301,60)),".",MID(1/2,2,1))),""))</f>
        <v/>
      </c>
      <c r="AG307" s="50">
        <f>IFERROR(IF(Z307=2,AA307,IF(Z307=4,IF(AA307&lt;0,-1,1)*(ABS(AA307)+AB307/60),IF(Z307=6,IF(AA307&lt;0,-1,1)*(ABS(AA307)+AB307/60+AC307/3600),""))),"")</f>
        <v/>
      </c>
      <c r="AH307" s="50">
        <f>IFERROR(IF(Z307=2,AB307,IF(Z307=4,IF(AC307&lt;0,-1,1)*(ABS(AC307)+AD307/60),IF(Z307=6,IF(AD307&lt;0,-1,1)*(ABS(AD307)+AE307/60+AF307/3600),""))),"")</f>
        <v/>
      </c>
      <c r="AI307" s="50">
        <f>IF(W307,AH307,AG307)</f>
        <v/>
      </c>
      <c r="AJ307" s="50">
        <f>IF(W307,AG307,AH307)</f>
        <v/>
      </c>
      <c r="AK307" s="50">
        <f>IFERROR(IF(U307=0,AI307,U307*ABS(AI307)),"")</f>
        <v/>
      </c>
      <c r="AL307" s="50">
        <f>IFERROR(IF(V307=0,AJ307,V307*ABS(AJ307)),"")</f>
        <v/>
      </c>
      <c r="AM307" s="50">
        <f>IFERROR(AND(U307=0,V307=0,ABS(AK307)&gt;90,ABS(AK307)&lt;=180,ABS(AL307)&lt;=90),FALSE)</f>
        <v/>
      </c>
      <c r="AN307" s="50">
        <f>IF(AM307,AL307,AK307)</f>
        <v/>
      </c>
      <c r="AO307" s="50">
        <f>IF(AM307,AK307,AL307)</f>
        <v/>
      </c>
      <c r="AP307" s="50">
        <f>IF(R307="","",IF(Y307&lt;&gt;"","Contains words or symbols that aren't part of a coordinate.",IF(NOT(OR(Z307=2,Z307=4,Z307=6)),"Couldn't find a latitude and a longitude ("&amp;Z307&amp;IF(Z307=1," number"," numbers")&amp;" found).",IF(COUNT(AA307:AF307)&lt;&gt;Z307,"Some of the numbers couldn't be read.",IF(OR(AND(Z307=4,OR(AB307&lt;0,AB307&gt;=60,AD307&lt;0,AD307&gt;=60)),AND(Z307=6,OR(AB307&lt;0,AB307&gt;=60,AC307&lt;0,AC307&gt;=60,AE307&lt;0,AE307&gt;=60,AF307&lt;0,AF307&gt;=60))),"Minutes and seconds must be between 0 and 60.",IF(OR(ABS(AN307)&gt;90,ABS(AO307)&gt;180),"Out of range: latitude must be between -90 and 90, and longitude between -180 and 180.",""))))))</f>
        <v/>
      </c>
    </row>
    <row r="308">
      <c r="B308" s="44" t="n"/>
      <c r="C308" s="44" t="n"/>
      <c r="D308" s="45">
        <f>IF(R308="","",IF(AP308&lt;&gt;"","NOT VALID GPS COORDINATES",IF(O308="NO CONNECTION","NO CONNECTION",IF(E308="","NOT FOUND",IF(OR(AM308,AND(AN308=0,AO308=0)),"CONVERTED – PLEASE CHECK","CONVERTED")))))</f>
        <v/>
      </c>
      <c r="E308" s="45">
        <f>IF(OR(O308="",O308="NO CONNECTION"),"",IFERROR(_xlfn.FILTERXML(O308,"//local/territory")&amp;" "&amp;_xlfn.FILTERXML(O308,"//local/mapcode"),IFERROR(_xlfn.FILTERXML(O308,"//international/mapcode"),"")))</f>
        <v/>
      </c>
      <c r="F308" s="46">
        <f>IF(E308="","",IFERROR(_xlfn.FILTERXML(O308,"//local/territory"),""))</f>
        <v/>
      </c>
      <c r="G308" s="46">
        <f>IF(E308="","",IFERROR(_xlfn.FILTERXML(O308,"//local/mapcode"),""))</f>
        <v/>
      </c>
      <c r="H308" s="46">
        <f>IF(E308="","",IFERROR(_xlfn.FILTERXML(O308,"//international/mapcode"),""))</f>
        <v/>
      </c>
      <c r="I308" s="46">
        <f>IF(E308="","",IFERROR(HYPERLINK("https://www.mymapcodes.com/go/?t="&amp;IF(G308&lt;&gt;"",F308,"AAA")&amp;"&amp;ma="&amp;LEFT(IF(G308&lt;&gt;"",G308,H308),FIND(".",IF(G308&lt;&gt;"",G308,H308))-1)&amp;"&amp;mb="&amp;MID(IF(G308&lt;&gt;"",G308,H308),FIND(".",IF(G308&lt;&gt;"",G308,H308))+1,99),"Open on MyMapcodes →"),""))</f>
        <v/>
      </c>
      <c r="J308" s="47">
        <f>IF(OR(R308="",AP308&lt;&gt;""),"",ROUND(AN308,6))</f>
        <v/>
      </c>
      <c r="K308" s="47">
        <f>IF(OR(R308="",AP308&lt;&gt;""),"",ROUND(AO308,6))</f>
        <v/>
      </c>
      <c r="L308" s="48">
        <f>IF(R308="","",IF(AP308&lt;&gt;"",AP308,IF(O308="NO CONNECTION","Excel couldn't reach the mapcode service. Click the REFRESH RESULTS box just above the table.",IF(E308="","The mapcode service didn't return a mapcode for this point.",IF(AM308,"Latitude and longitude seemed to be the wrong way round, so they've been swapped. Please check.",IF(AND(AN308=0,AO308=0),"0, 0 is in the sea off West Africa. Please check this is the location you meant.",IF(W308,"Longitude came first, so the order has been switched.",IF(Z308=6,"Converted from degrees, minutes and seconds.",IF(Z308=4,"Converted from degrees and decimal minutes.","")))))))))</f>
        <v/>
      </c>
      <c r="N308" s="49">
        <f>IF(J308="","",MapcodeAPI&amp;"codes/"&amp;SUBSTITUTE(J308&amp;"",MID(1/2,2,1),".")&amp;","&amp;SUBSTITUTE(K308&amp;"",MID(1/2,2,1),"."))&amp;LEFT($B$13,0)</f>
        <v/>
      </c>
      <c r="O308" s="49">
        <f>IF(N308="","",IFERROR(_xlfn.WEBSERVICE(N308),IF(MapcodeAPIBackup="","NO CONNECTION",IFERROR(_xlfn.WEBSERVICE(MapcodeAPIBackup&amp;MID(N308,LEN(MapcodeAPI)+1,999)),"NO CONNECTION"))))</f>
        <v/>
      </c>
      <c r="P308" t="inlineStr">
        <is>
          <t xml:space="preserve"> </t>
        </is>
      </c>
      <c r="R308" s="50">
        <f>IFERROR(IF(AND(TRIM(B308&amp;"")="",TRIM(C308&amp;"")=""),"",TRIM(IF(ISNUMBER(B308),SUBSTITUTE(B308&amp;"",MID(1/2,2,1),"."),B308&amp;"")&amp;IF(TRIM(C308&amp;"")="",""," | "&amp;IF(ISNUMBER(C308),SUBSTITUTE(C308&amp;"",MID(1/2,2,1),"."),C308&amp;"")))),"(error value)")</f>
        <v/>
      </c>
      <c r="S308" s="50">
        <f>IF(R308="","","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"&amp;IFERROR(IF(AND(LEN(R308)-LEN(SUBSTITUTE(R308,"/",""))=1,ISNUMBER(FIND(" ",TRIM(LEFT(R308,FIND("/",R308)-1))))),LEFT(R308,FIND("/",R308)-1),R308),R308)&amp;" ")," "," "),"﻿"," "),"​"," "),"⁠"," ")," "," ")," "," "),CHAR(9)," "),CHAR(10)," "),CHAR(13)," "),"−","-"),"–","-"),"—","-"),"LATITUDE"," "),"LONGITUDE"," "),"COORDINATES"," "),"COORDS"," "),"NORTH"," N "),"SOUTH"," S "),"EAST"," E "),"WEST"," W "),"DEGREES"," "),"DEG"," "),"GPS"," "),"LONG"," "),"LNG"," "),"LON"," "),"LAT"," ")," AND "," "),"&amp;"," ")&amp;" ")</f>
        <v/>
      </c>
      <c r="T308" s="50">
        <f>IF(S308="","",IF(LEN(S308)-LEN(SUBSTITUTE(S308,".",""))&gt;0,SUBSTITUTE(S308,","," "),IF(LEN(S308)-LEN(SUBSTITUTE(S308,",",""))=3,SUBSTITUTE(SUBSTITUTE(S308,",",";",2),",","."),IF(LEN(S308)-LEN(SUBSTITUTE(S308,",",""))=2,SUBSTITUTE(S308,",","."),SUBSTITUTE(S308,","," ")))))</f>
        <v/>
      </c>
      <c r="U308" s="50">
        <f>IF(ISNUMBER(FIND("S",T308)),-1,IF(ISNUMBER(FIND("N",T308)),1,0))</f>
        <v/>
      </c>
      <c r="V308" s="50">
        <f>IF(ISNUMBER(FIND("W",T308)),-1,IF(ISNUMBER(FIND("E",T308)),1,0))</f>
        <v/>
      </c>
      <c r="W308" s="50">
        <f>AND(MIN(IFERROR(FIND("N",T308),999),IFERROR(FIND("S",T308),999))&lt;999,MIN(IFERROR(FIND("E",T308),999),IFERROR(FIND("W",T308),999))&lt;999,MIN(IFERROR(FIND("E",T308),999),IFERROR(FIND("W",T308),999))&lt;MIN(IFERROR(FIND("N",T308),999),IFERROR(FIND("S",T308),999)))</f>
        <v/>
      </c>
      <c r="X308" s="50">
        <f>IF(T308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308,"°"," "),"º"," "),"˚"," "),"'"," "),CHAR(34)," "),"′"," "),"’"," "),"‘"," "),"″"," "),"”"," "),"“"," "),"("," "),")"," "),"["," "),"]"," "),"{"," "),"}"," "),";"," "),"|"," "),"/"," "),"\"," "),":"," "),"="," "),"*"," "),","," "),"N"," "),"S"," "),"E"," "),"W"," "),"_"," ")))</f>
        <v/>
      </c>
      <c r="Y308" s="50">
        <f>IF(X308="","",SUBSTITUTE(SUBSTITUTE(SUBSTITUTE(SUBSTITUTE(SUBSTITUTE(SUBSTITUTE(SUBSTITUTE(SUBSTITUTE(SUBSTITUTE(SUBSTITUTE(SUBSTITUTE(SUBSTITUTE(SUBSTITUTE(X308,"0",""),"1",""),"2",""),"3",""),"4",""),"5",""),"6",""),"7",""),"8",""),"9",""),".",""),"-","")," ",""))</f>
        <v/>
      </c>
      <c r="Z308" s="50">
        <f>IF(X308="",0,LEN(X308)-LEN(SUBSTITUTE(X308," ",""))+1)</f>
        <v/>
      </c>
      <c r="AA308" s="50">
        <f>IF(Z308&lt;1,"",IFERROR(VALUE(SUBSTITUTE(TRIM(MID(SUBSTITUTE(X308," ",REPT(" ",60)),1,60)),".",MID(1/2,2,1))),""))</f>
        <v/>
      </c>
      <c r="AB308" s="50">
        <f>IF(Z308&lt;2,"",IFERROR(VALUE(SUBSTITUTE(TRIM(MID(SUBSTITUTE(X308," ",REPT(" ",60)),61,60)),".",MID(1/2,2,1))),""))</f>
        <v/>
      </c>
      <c r="AC308" s="50">
        <f>IF(Z308&lt;3,"",IFERROR(VALUE(SUBSTITUTE(TRIM(MID(SUBSTITUTE(X308," ",REPT(" ",60)),121,60)),".",MID(1/2,2,1))),""))</f>
        <v/>
      </c>
      <c r="AD308" s="50">
        <f>IF(Z308&lt;4,"",IFERROR(VALUE(SUBSTITUTE(TRIM(MID(SUBSTITUTE(X308," ",REPT(" ",60)),181,60)),".",MID(1/2,2,1))),""))</f>
        <v/>
      </c>
      <c r="AE308" s="50">
        <f>IF(Z308&lt;5,"",IFERROR(VALUE(SUBSTITUTE(TRIM(MID(SUBSTITUTE(X308," ",REPT(" ",60)),241,60)),".",MID(1/2,2,1))),""))</f>
        <v/>
      </c>
      <c r="AF308" s="50">
        <f>IF(Z308&lt;6,"",IFERROR(VALUE(SUBSTITUTE(TRIM(MID(SUBSTITUTE(X308," ",REPT(" ",60)),301,60)),".",MID(1/2,2,1))),""))</f>
        <v/>
      </c>
      <c r="AG308" s="50">
        <f>IFERROR(IF(Z308=2,AA308,IF(Z308=4,IF(AA308&lt;0,-1,1)*(ABS(AA308)+AB308/60),IF(Z308=6,IF(AA308&lt;0,-1,1)*(ABS(AA308)+AB308/60+AC308/3600),""))),"")</f>
        <v/>
      </c>
      <c r="AH308" s="50">
        <f>IFERROR(IF(Z308=2,AB308,IF(Z308=4,IF(AC308&lt;0,-1,1)*(ABS(AC308)+AD308/60),IF(Z308=6,IF(AD308&lt;0,-1,1)*(ABS(AD308)+AE308/60+AF308/3600),""))),"")</f>
        <v/>
      </c>
      <c r="AI308" s="50">
        <f>IF(W308,AH308,AG308)</f>
        <v/>
      </c>
      <c r="AJ308" s="50">
        <f>IF(W308,AG308,AH308)</f>
        <v/>
      </c>
      <c r="AK308" s="50">
        <f>IFERROR(IF(U308=0,AI308,U308*ABS(AI308)),"")</f>
        <v/>
      </c>
      <c r="AL308" s="50">
        <f>IFERROR(IF(V308=0,AJ308,V308*ABS(AJ308)),"")</f>
        <v/>
      </c>
      <c r="AM308" s="50">
        <f>IFERROR(AND(U308=0,V308=0,ABS(AK308)&gt;90,ABS(AK308)&lt;=180,ABS(AL308)&lt;=90),FALSE)</f>
        <v/>
      </c>
      <c r="AN308" s="50">
        <f>IF(AM308,AL308,AK308)</f>
        <v/>
      </c>
      <c r="AO308" s="50">
        <f>IF(AM308,AK308,AL308)</f>
        <v/>
      </c>
      <c r="AP308" s="50">
        <f>IF(R308="","",IF(Y308&lt;&gt;"","Contains words or symbols that aren't part of a coordinate.",IF(NOT(OR(Z308=2,Z308=4,Z308=6)),"Couldn't find a latitude and a longitude ("&amp;Z308&amp;IF(Z308=1," number"," numbers")&amp;" found).",IF(COUNT(AA308:AF308)&lt;&gt;Z308,"Some of the numbers couldn't be read.",IF(OR(AND(Z308=4,OR(AB308&lt;0,AB308&gt;=60,AD308&lt;0,AD308&gt;=60)),AND(Z308=6,OR(AB308&lt;0,AB308&gt;=60,AC308&lt;0,AC308&gt;=60,AE308&lt;0,AE308&gt;=60,AF308&lt;0,AF308&gt;=60))),"Minutes and seconds must be between 0 and 60.",IF(OR(ABS(AN308)&gt;90,ABS(AO308)&gt;180),"Out of range: latitude must be between -90 and 90, and longitude between -180 and 180.",""))))))</f>
        <v/>
      </c>
    </row>
    <row r="309">
      <c r="B309" s="44" t="n"/>
      <c r="C309" s="44" t="n"/>
      <c r="D309" s="45">
        <f>IF(R309="","",IF(AP309&lt;&gt;"","NOT VALID GPS COORDINATES",IF(O309="NO CONNECTION","NO CONNECTION",IF(E309="","NOT FOUND",IF(OR(AM309,AND(AN309=0,AO309=0)),"CONVERTED – PLEASE CHECK","CONVERTED")))))</f>
        <v/>
      </c>
      <c r="E309" s="45">
        <f>IF(OR(O309="",O309="NO CONNECTION"),"",IFERROR(_xlfn.FILTERXML(O309,"//local/territory")&amp;" "&amp;_xlfn.FILTERXML(O309,"//local/mapcode"),IFERROR(_xlfn.FILTERXML(O309,"//international/mapcode"),"")))</f>
        <v/>
      </c>
      <c r="F309" s="46">
        <f>IF(E309="","",IFERROR(_xlfn.FILTERXML(O309,"//local/territory"),""))</f>
        <v/>
      </c>
      <c r="G309" s="46">
        <f>IF(E309="","",IFERROR(_xlfn.FILTERXML(O309,"//local/mapcode"),""))</f>
        <v/>
      </c>
      <c r="H309" s="46">
        <f>IF(E309="","",IFERROR(_xlfn.FILTERXML(O309,"//international/mapcode"),""))</f>
        <v/>
      </c>
      <c r="I309" s="46">
        <f>IF(E309="","",IFERROR(HYPERLINK("https://www.mymapcodes.com/go/?t="&amp;IF(G309&lt;&gt;"",F309,"AAA")&amp;"&amp;ma="&amp;LEFT(IF(G309&lt;&gt;"",G309,H309),FIND(".",IF(G309&lt;&gt;"",G309,H309))-1)&amp;"&amp;mb="&amp;MID(IF(G309&lt;&gt;"",G309,H309),FIND(".",IF(G309&lt;&gt;"",G309,H309))+1,99),"Open on MyMapcodes →"),""))</f>
        <v/>
      </c>
      <c r="J309" s="47">
        <f>IF(OR(R309="",AP309&lt;&gt;""),"",ROUND(AN309,6))</f>
        <v/>
      </c>
      <c r="K309" s="47">
        <f>IF(OR(R309="",AP309&lt;&gt;""),"",ROUND(AO309,6))</f>
        <v/>
      </c>
      <c r="L309" s="48">
        <f>IF(R309="","",IF(AP309&lt;&gt;"",AP309,IF(O309="NO CONNECTION","Excel couldn't reach the mapcode service. Click the REFRESH RESULTS box just above the table.",IF(E309="","The mapcode service didn't return a mapcode for this point.",IF(AM309,"Latitude and longitude seemed to be the wrong way round, so they've been swapped. Please check.",IF(AND(AN309=0,AO309=0),"0, 0 is in the sea off West Africa. Please check this is the location you meant.",IF(W309,"Longitude came first, so the order has been switched.",IF(Z309=6,"Converted from degrees, minutes and seconds.",IF(Z309=4,"Converted from degrees and decimal minutes.","")))))))))</f>
        <v/>
      </c>
      <c r="N309" s="49">
        <f>IF(J309="","",MapcodeAPI&amp;"codes/"&amp;SUBSTITUTE(J309&amp;"",MID(1/2,2,1),".")&amp;","&amp;SUBSTITUTE(K309&amp;"",MID(1/2,2,1),"."))&amp;LEFT($B$13,0)</f>
        <v/>
      </c>
      <c r="O309" s="49">
        <f>IF(N309="","",IFERROR(_xlfn.WEBSERVICE(N309),IF(MapcodeAPIBackup="","NO CONNECTION",IFERROR(_xlfn.WEBSERVICE(MapcodeAPIBackup&amp;MID(N309,LEN(MapcodeAPI)+1,999)),"NO CONNECTION"))))</f>
        <v/>
      </c>
      <c r="P309" t="inlineStr">
        <is>
          <t xml:space="preserve"> </t>
        </is>
      </c>
      <c r="R309" s="50">
        <f>IFERROR(IF(AND(TRIM(B309&amp;"")="",TRIM(C309&amp;"")=""),"",TRIM(IF(ISNUMBER(B309),SUBSTITUTE(B309&amp;"",MID(1/2,2,1),"."),B309&amp;"")&amp;IF(TRIM(C309&amp;"")="",""," | "&amp;IF(ISNUMBER(C309),SUBSTITUTE(C309&amp;"",MID(1/2,2,1),"."),C309&amp;"")))),"(error value)")</f>
        <v/>
      </c>
      <c r="S309" s="50">
        <f>IF(R309="","","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"&amp;IFERROR(IF(AND(LEN(R309)-LEN(SUBSTITUTE(R309,"/",""))=1,ISNUMBER(FIND(" ",TRIM(LEFT(R309,FIND("/",R309)-1))))),LEFT(R309,FIND("/",R309)-1),R309),R309)&amp;" ")," "," "),"﻿"," "),"​"," "),"⁠"," ")," "," ")," "," "),CHAR(9)," "),CHAR(10)," "),CHAR(13)," "),"−","-"),"–","-"),"—","-"),"LATITUDE"," "),"LONGITUDE"," "),"COORDINATES"," "),"COORDS"," "),"NORTH"," N "),"SOUTH"," S "),"EAST"," E "),"WEST"," W "),"DEGREES"," "),"DEG"," "),"GPS"," "),"LONG"," "),"LNG"," "),"LON"," "),"LAT"," ")," AND "," "),"&amp;"," ")&amp;" ")</f>
        <v/>
      </c>
      <c r="T309" s="50">
        <f>IF(S309="","",IF(LEN(S309)-LEN(SUBSTITUTE(S309,".",""))&gt;0,SUBSTITUTE(S309,","," "),IF(LEN(S309)-LEN(SUBSTITUTE(S309,",",""))=3,SUBSTITUTE(SUBSTITUTE(S309,",",";",2),",","."),IF(LEN(S309)-LEN(SUBSTITUTE(S309,",",""))=2,SUBSTITUTE(S309,",","."),SUBSTITUTE(S309,","," ")))))</f>
        <v/>
      </c>
      <c r="U309" s="50">
        <f>IF(ISNUMBER(FIND("S",T309)),-1,IF(ISNUMBER(FIND("N",T309)),1,0))</f>
        <v/>
      </c>
      <c r="V309" s="50">
        <f>IF(ISNUMBER(FIND("W",T309)),-1,IF(ISNUMBER(FIND("E",T309)),1,0))</f>
        <v/>
      </c>
      <c r="W309" s="50">
        <f>AND(MIN(IFERROR(FIND("N",T309),999),IFERROR(FIND("S",T309),999))&lt;999,MIN(IFERROR(FIND("E",T309),999),IFERROR(FIND("W",T309),999))&lt;999,MIN(IFERROR(FIND("E",T309),999),IFERROR(FIND("W",T309),999))&lt;MIN(IFERROR(FIND("N",T309),999),IFERROR(FIND("S",T309),999)))</f>
        <v/>
      </c>
      <c r="X309" s="50">
        <f>IF(T309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309,"°"," "),"º"," "),"˚"," "),"'"," "),CHAR(34)," "),"′"," "),"’"," "),"‘"," "),"″"," "),"”"," "),"“"," "),"("," "),")"," "),"["," "),"]"," "),"{"," "),"}"," "),";"," "),"|"," "),"/"," "),"\"," "),":"," "),"="," "),"*"," "),","," "),"N"," "),"S"," "),"E"," "),"W"," "),"_"," ")))</f>
        <v/>
      </c>
      <c r="Y309" s="50">
        <f>IF(X309="","",SUBSTITUTE(SUBSTITUTE(SUBSTITUTE(SUBSTITUTE(SUBSTITUTE(SUBSTITUTE(SUBSTITUTE(SUBSTITUTE(SUBSTITUTE(SUBSTITUTE(SUBSTITUTE(SUBSTITUTE(SUBSTITUTE(X309,"0",""),"1",""),"2",""),"3",""),"4",""),"5",""),"6",""),"7",""),"8",""),"9",""),".",""),"-","")," ",""))</f>
        <v/>
      </c>
      <c r="Z309" s="50">
        <f>IF(X309="",0,LEN(X309)-LEN(SUBSTITUTE(X309," ",""))+1)</f>
        <v/>
      </c>
      <c r="AA309" s="50">
        <f>IF(Z309&lt;1,"",IFERROR(VALUE(SUBSTITUTE(TRIM(MID(SUBSTITUTE(X309," ",REPT(" ",60)),1,60)),".",MID(1/2,2,1))),""))</f>
        <v/>
      </c>
      <c r="AB309" s="50">
        <f>IF(Z309&lt;2,"",IFERROR(VALUE(SUBSTITUTE(TRIM(MID(SUBSTITUTE(X309," ",REPT(" ",60)),61,60)),".",MID(1/2,2,1))),""))</f>
        <v/>
      </c>
      <c r="AC309" s="50">
        <f>IF(Z309&lt;3,"",IFERROR(VALUE(SUBSTITUTE(TRIM(MID(SUBSTITUTE(X309," ",REPT(" ",60)),121,60)),".",MID(1/2,2,1))),""))</f>
        <v/>
      </c>
      <c r="AD309" s="50">
        <f>IF(Z309&lt;4,"",IFERROR(VALUE(SUBSTITUTE(TRIM(MID(SUBSTITUTE(X309," ",REPT(" ",60)),181,60)),".",MID(1/2,2,1))),""))</f>
        <v/>
      </c>
      <c r="AE309" s="50">
        <f>IF(Z309&lt;5,"",IFERROR(VALUE(SUBSTITUTE(TRIM(MID(SUBSTITUTE(X309," ",REPT(" ",60)),241,60)),".",MID(1/2,2,1))),""))</f>
        <v/>
      </c>
      <c r="AF309" s="50">
        <f>IF(Z309&lt;6,"",IFERROR(VALUE(SUBSTITUTE(TRIM(MID(SUBSTITUTE(X309," ",REPT(" ",60)),301,60)),".",MID(1/2,2,1))),""))</f>
        <v/>
      </c>
      <c r="AG309" s="50">
        <f>IFERROR(IF(Z309=2,AA309,IF(Z309=4,IF(AA309&lt;0,-1,1)*(ABS(AA309)+AB309/60),IF(Z309=6,IF(AA309&lt;0,-1,1)*(ABS(AA309)+AB309/60+AC309/3600),""))),"")</f>
        <v/>
      </c>
      <c r="AH309" s="50">
        <f>IFERROR(IF(Z309=2,AB309,IF(Z309=4,IF(AC309&lt;0,-1,1)*(ABS(AC309)+AD309/60),IF(Z309=6,IF(AD309&lt;0,-1,1)*(ABS(AD309)+AE309/60+AF309/3600),""))),"")</f>
        <v/>
      </c>
      <c r="AI309" s="50">
        <f>IF(W309,AH309,AG309)</f>
        <v/>
      </c>
      <c r="AJ309" s="50">
        <f>IF(W309,AG309,AH309)</f>
        <v/>
      </c>
      <c r="AK309" s="50">
        <f>IFERROR(IF(U309=0,AI309,U309*ABS(AI309)),"")</f>
        <v/>
      </c>
      <c r="AL309" s="50">
        <f>IFERROR(IF(V309=0,AJ309,V309*ABS(AJ309)),"")</f>
        <v/>
      </c>
      <c r="AM309" s="50">
        <f>IFERROR(AND(U309=0,V309=0,ABS(AK309)&gt;90,ABS(AK309)&lt;=180,ABS(AL309)&lt;=90),FALSE)</f>
        <v/>
      </c>
      <c r="AN309" s="50">
        <f>IF(AM309,AL309,AK309)</f>
        <v/>
      </c>
      <c r="AO309" s="50">
        <f>IF(AM309,AK309,AL309)</f>
        <v/>
      </c>
      <c r="AP309" s="50">
        <f>IF(R309="","",IF(Y309&lt;&gt;"","Contains words or symbols that aren't part of a coordinate.",IF(NOT(OR(Z309=2,Z309=4,Z309=6)),"Couldn't find a latitude and a longitude ("&amp;Z309&amp;IF(Z309=1," number"," numbers")&amp;" found).",IF(COUNT(AA309:AF309)&lt;&gt;Z309,"Some of the numbers couldn't be read.",IF(OR(AND(Z309=4,OR(AB309&lt;0,AB309&gt;=60,AD309&lt;0,AD309&gt;=60)),AND(Z309=6,OR(AB309&lt;0,AB309&gt;=60,AC309&lt;0,AC309&gt;=60,AE309&lt;0,AE309&gt;=60,AF309&lt;0,AF309&gt;=60))),"Minutes and seconds must be between 0 and 60.",IF(OR(ABS(AN309)&gt;90,ABS(AO309)&gt;180),"Out of range: latitude must be between -90 and 90, and longitude between -180 and 180.",""))))))</f>
        <v/>
      </c>
    </row>
    <row r="310">
      <c r="B310" s="44" t="n"/>
      <c r="C310" s="44" t="n"/>
      <c r="D310" s="45">
        <f>IF(R310="","",IF(AP310&lt;&gt;"","NOT VALID GPS COORDINATES",IF(O310="NO CONNECTION","NO CONNECTION",IF(E310="","NOT FOUND",IF(OR(AM310,AND(AN310=0,AO310=0)),"CONVERTED – PLEASE CHECK","CONVERTED")))))</f>
        <v/>
      </c>
      <c r="E310" s="45">
        <f>IF(OR(O310="",O310="NO CONNECTION"),"",IFERROR(_xlfn.FILTERXML(O310,"//local/territory")&amp;" "&amp;_xlfn.FILTERXML(O310,"//local/mapcode"),IFERROR(_xlfn.FILTERXML(O310,"//international/mapcode"),"")))</f>
        <v/>
      </c>
      <c r="F310" s="46">
        <f>IF(E310="","",IFERROR(_xlfn.FILTERXML(O310,"//local/territory"),""))</f>
        <v/>
      </c>
      <c r="G310" s="46">
        <f>IF(E310="","",IFERROR(_xlfn.FILTERXML(O310,"//local/mapcode"),""))</f>
        <v/>
      </c>
      <c r="H310" s="46">
        <f>IF(E310="","",IFERROR(_xlfn.FILTERXML(O310,"//international/mapcode"),""))</f>
        <v/>
      </c>
      <c r="I310" s="46">
        <f>IF(E310="","",IFERROR(HYPERLINK("https://www.mymapcodes.com/go/?t="&amp;IF(G310&lt;&gt;"",F310,"AAA")&amp;"&amp;ma="&amp;LEFT(IF(G310&lt;&gt;"",G310,H310),FIND(".",IF(G310&lt;&gt;"",G310,H310))-1)&amp;"&amp;mb="&amp;MID(IF(G310&lt;&gt;"",G310,H310),FIND(".",IF(G310&lt;&gt;"",G310,H310))+1,99),"Open on MyMapcodes →"),""))</f>
        <v/>
      </c>
      <c r="J310" s="47">
        <f>IF(OR(R310="",AP310&lt;&gt;""),"",ROUND(AN310,6))</f>
        <v/>
      </c>
      <c r="K310" s="47">
        <f>IF(OR(R310="",AP310&lt;&gt;""),"",ROUND(AO310,6))</f>
        <v/>
      </c>
      <c r="L310" s="48">
        <f>IF(R310="","",IF(AP310&lt;&gt;"",AP310,IF(O310="NO CONNECTION","Excel couldn't reach the mapcode service. Click the REFRESH RESULTS box just above the table.",IF(E310="","The mapcode service didn't return a mapcode for this point.",IF(AM310,"Latitude and longitude seemed to be the wrong way round, so they've been swapped. Please check.",IF(AND(AN310=0,AO310=0),"0, 0 is in the sea off West Africa. Please check this is the location you meant.",IF(W310,"Longitude came first, so the order has been switched.",IF(Z310=6,"Converted from degrees, minutes and seconds.",IF(Z310=4,"Converted from degrees and decimal minutes.","")))))))))</f>
        <v/>
      </c>
      <c r="N310" s="49">
        <f>IF(J310="","",MapcodeAPI&amp;"codes/"&amp;SUBSTITUTE(J310&amp;"",MID(1/2,2,1),".")&amp;","&amp;SUBSTITUTE(K310&amp;"",MID(1/2,2,1),"."))&amp;LEFT($B$13,0)</f>
        <v/>
      </c>
      <c r="O310" s="49">
        <f>IF(N310="","",IFERROR(_xlfn.WEBSERVICE(N310),IF(MapcodeAPIBackup="","NO CONNECTION",IFERROR(_xlfn.WEBSERVICE(MapcodeAPIBackup&amp;MID(N310,LEN(MapcodeAPI)+1,999)),"NO CONNECTION"))))</f>
        <v/>
      </c>
      <c r="P310" t="inlineStr">
        <is>
          <t xml:space="preserve"> </t>
        </is>
      </c>
      <c r="R310" s="50">
        <f>IFERROR(IF(AND(TRIM(B310&amp;"")="",TRIM(C310&amp;"")=""),"",TRIM(IF(ISNUMBER(B310),SUBSTITUTE(B310&amp;"",MID(1/2,2,1),"."),B310&amp;"")&amp;IF(TRIM(C310&amp;"")="",""," | "&amp;IF(ISNUMBER(C310),SUBSTITUTE(C310&amp;"",MID(1/2,2,1),"."),C310&amp;"")))),"(error value)")</f>
        <v/>
      </c>
      <c r="S310" s="50">
        <f>IF(R310="","","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"&amp;IFERROR(IF(AND(LEN(R310)-LEN(SUBSTITUTE(R310,"/",""))=1,ISNUMBER(FIND(" ",TRIM(LEFT(R310,FIND("/",R310)-1))))),LEFT(R310,FIND("/",R310)-1),R310),R310)&amp;" ")," "," "),"﻿"," "),"​"," "),"⁠"," ")," "," ")," "," "),CHAR(9)," "),CHAR(10)," "),CHAR(13)," "),"−","-"),"–","-"),"—","-"),"LATITUDE"," "),"LONGITUDE"," "),"COORDINATES"," "),"COORDS"," "),"NORTH"," N "),"SOUTH"," S "),"EAST"," E "),"WEST"," W "),"DEGREES"," "),"DEG"," "),"GPS"," "),"LONG"," "),"LNG"," "),"LON"," "),"LAT"," ")," AND "," "),"&amp;"," ")&amp;" ")</f>
        <v/>
      </c>
      <c r="T310" s="50">
        <f>IF(S310="","",IF(LEN(S310)-LEN(SUBSTITUTE(S310,".",""))&gt;0,SUBSTITUTE(S310,","," "),IF(LEN(S310)-LEN(SUBSTITUTE(S310,",",""))=3,SUBSTITUTE(SUBSTITUTE(S310,",",";",2),",","."),IF(LEN(S310)-LEN(SUBSTITUTE(S310,",",""))=2,SUBSTITUTE(S310,",","."),SUBSTITUTE(S310,","," ")))))</f>
        <v/>
      </c>
      <c r="U310" s="50">
        <f>IF(ISNUMBER(FIND("S",T310)),-1,IF(ISNUMBER(FIND("N",T310)),1,0))</f>
        <v/>
      </c>
      <c r="V310" s="50">
        <f>IF(ISNUMBER(FIND("W",T310)),-1,IF(ISNUMBER(FIND("E",T310)),1,0))</f>
        <v/>
      </c>
      <c r="W310" s="50">
        <f>AND(MIN(IFERROR(FIND("N",T310),999),IFERROR(FIND("S",T310),999))&lt;999,MIN(IFERROR(FIND("E",T310),999),IFERROR(FIND("W",T310),999))&lt;999,MIN(IFERROR(FIND("E",T310),999),IFERROR(FIND("W",T310),999))&lt;MIN(IFERROR(FIND("N",T310),999),IFERROR(FIND("S",T310),999)))</f>
        <v/>
      </c>
      <c r="X310" s="50">
        <f>IF(T310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310,"°"," "),"º"," "),"˚"," "),"'"," "),CHAR(34)," "),"′"," "),"’"," "),"‘"," "),"″"," "),"”"," "),"“"," "),"("," "),")"," "),"["," "),"]"," "),"{"," "),"}"," "),";"," "),"|"," "),"/"," "),"\"," "),":"," "),"="," "),"*"," "),","," "),"N"," "),"S"," "),"E"," "),"W"," "),"_"," ")))</f>
        <v/>
      </c>
      <c r="Y310" s="50">
        <f>IF(X310="","",SUBSTITUTE(SUBSTITUTE(SUBSTITUTE(SUBSTITUTE(SUBSTITUTE(SUBSTITUTE(SUBSTITUTE(SUBSTITUTE(SUBSTITUTE(SUBSTITUTE(SUBSTITUTE(SUBSTITUTE(SUBSTITUTE(X310,"0",""),"1",""),"2",""),"3",""),"4",""),"5",""),"6",""),"7",""),"8",""),"9",""),".",""),"-","")," ",""))</f>
        <v/>
      </c>
      <c r="Z310" s="50">
        <f>IF(X310="",0,LEN(X310)-LEN(SUBSTITUTE(X310," ",""))+1)</f>
        <v/>
      </c>
      <c r="AA310" s="50">
        <f>IF(Z310&lt;1,"",IFERROR(VALUE(SUBSTITUTE(TRIM(MID(SUBSTITUTE(X310," ",REPT(" ",60)),1,60)),".",MID(1/2,2,1))),""))</f>
        <v/>
      </c>
      <c r="AB310" s="50">
        <f>IF(Z310&lt;2,"",IFERROR(VALUE(SUBSTITUTE(TRIM(MID(SUBSTITUTE(X310," ",REPT(" ",60)),61,60)),".",MID(1/2,2,1))),""))</f>
        <v/>
      </c>
      <c r="AC310" s="50">
        <f>IF(Z310&lt;3,"",IFERROR(VALUE(SUBSTITUTE(TRIM(MID(SUBSTITUTE(X310," ",REPT(" ",60)),121,60)),".",MID(1/2,2,1))),""))</f>
        <v/>
      </c>
      <c r="AD310" s="50">
        <f>IF(Z310&lt;4,"",IFERROR(VALUE(SUBSTITUTE(TRIM(MID(SUBSTITUTE(X310," ",REPT(" ",60)),181,60)),".",MID(1/2,2,1))),""))</f>
        <v/>
      </c>
      <c r="AE310" s="50">
        <f>IF(Z310&lt;5,"",IFERROR(VALUE(SUBSTITUTE(TRIM(MID(SUBSTITUTE(X310," ",REPT(" ",60)),241,60)),".",MID(1/2,2,1))),""))</f>
        <v/>
      </c>
      <c r="AF310" s="50">
        <f>IF(Z310&lt;6,"",IFERROR(VALUE(SUBSTITUTE(TRIM(MID(SUBSTITUTE(X310," ",REPT(" ",60)),301,60)),".",MID(1/2,2,1))),""))</f>
        <v/>
      </c>
      <c r="AG310" s="50">
        <f>IFERROR(IF(Z310=2,AA310,IF(Z310=4,IF(AA310&lt;0,-1,1)*(ABS(AA310)+AB310/60),IF(Z310=6,IF(AA310&lt;0,-1,1)*(ABS(AA310)+AB310/60+AC310/3600),""))),"")</f>
        <v/>
      </c>
      <c r="AH310" s="50">
        <f>IFERROR(IF(Z310=2,AB310,IF(Z310=4,IF(AC310&lt;0,-1,1)*(ABS(AC310)+AD310/60),IF(Z310=6,IF(AD310&lt;0,-1,1)*(ABS(AD310)+AE310/60+AF310/3600),""))),"")</f>
        <v/>
      </c>
      <c r="AI310" s="50">
        <f>IF(W310,AH310,AG310)</f>
        <v/>
      </c>
      <c r="AJ310" s="50">
        <f>IF(W310,AG310,AH310)</f>
        <v/>
      </c>
      <c r="AK310" s="50">
        <f>IFERROR(IF(U310=0,AI310,U310*ABS(AI310)),"")</f>
        <v/>
      </c>
      <c r="AL310" s="50">
        <f>IFERROR(IF(V310=0,AJ310,V310*ABS(AJ310)),"")</f>
        <v/>
      </c>
      <c r="AM310" s="50">
        <f>IFERROR(AND(U310=0,V310=0,ABS(AK310)&gt;90,ABS(AK310)&lt;=180,ABS(AL310)&lt;=90),FALSE)</f>
        <v/>
      </c>
      <c r="AN310" s="50">
        <f>IF(AM310,AL310,AK310)</f>
        <v/>
      </c>
      <c r="AO310" s="50">
        <f>IF(AM310,AK310,AL310)</f>
        <v/>
      </c>
      <c r="AP310" s="50">
        <f>IF(R310="","",IF(Y310&lt;&gt;"","Contains words or symbols that aren't part of a coordinate.",IF(NOT(OR(Z310=2,Z310=4,Z310=6)),"Couldn't find a latitude and a longitude ("&amp;Z310&amp;IF(Z310=1," number"," numbers")&amp;" found).",IF(COUNT(AA310:AF310)&lt;&gt;Z310,"Some of the numbers couldn't be read.",IF(OR(AND(Z310=4,OR(AB310&lt;0,AB310&gt;=60,AD310&lt;0,AD310&gt;=60)),AND(Z310=6,OR(AB310&lt;0,AB310&gt;=60,AC310&lt;0,AC310&gt;=60,AE310&lt;0,AE310&gt;=60,AF310&lt;0,AF310&gt;=60))),"Minutes and seconds must be between 0 and 60.",IF(OR(ABS(AN310)&gt;90,ABS(AO310)&gt;180),"Out of range: latitude must be between -90 and 90, and longitude between -180 and 180.",""))))))</f>
        <v/>
      </c>
    </row>
    <row r="311">
      <c r="B311" s="44" t="n"/>
      <c r="C311" s="44" t="n"/>
      <c r="D311" s="45">
        <f>IF(R311="","",IF(AP311&lt;&gt;"","NOT VALID GPS COORDINATES",IF(O311="NO CONNECTION","NO CONNECTION",IF(E311="","NOT FOUND",IF(OR(AM311,AND(AN311=0,AO311=0)),"CONVERTED – PLEASE CHECK","CONVERTED")))))</f>
        <v/>
      </c>
      <c r="E311" s="45">
        <f>IF(OR(O311="",O311="NO CONNECTION"),"",IFERROR(_xlfn.FILTERXML(O311,"//local/territory")&amp;" "&amp;_xlfn.FILTERXML(O311,"//local/mapcode"),IFERROR(_xlfn.FILTERXML(O311,"//international/mapcode"),"")))</f>
        <v/>
      </c>
      <c r="F311" s="46">
        <f>IF(E311="","",IFERROR(_xlfn.FILTERXML(O311,"//local/territory"),""))</f>
        <v/>
      </c>
      <c r="G311" s="46">
        <f>IF(E311="","",IFERROR(_xlfn.FILTERXML(O311,"//local/mapcode"),""))</f>
        <v/>
      </c>
      <c r="H311" s="46">
        <f>IF(E311="","",IFERROR(_xlfn.FILTERXML(O311,"//international/mapcode"),""))</f>
        <v/>
      </c>
      <c r="I311" s="46">
        <f>IF(E311="","",IFERROR(HYPERLINK("https://www.mymapcodes.com/go/?t="&amp;IF(G311&lt;&gt;"",F311,"AAA")&amp;"&amp;ma="&amp;LEFT(IF(G311&lt;&gt;"",G311,H311),FIND(".",IF(G311&lt;&gt;"",G311,H311))-1)&amp;"&amp;mb="&amp;MID(IF(G311&lt;&gt;"",G311,H311),FIND(".",IF(G311&lt;&gt;"",G311,H311))+1,99),"Open on MyMapcodes →"),""))</f>
        <v/>
      </c>
      <c r="J311" s="47">
        <f>IF(OR(R311="",AP311&lt;&gt;""),"",ROUND(AN311,6))</f>
        <v/>
      </c>
      <c r="K311" s="47">
        <f>IF(OR(R311="",AP311&lt;&gt;""),"",ROUND(AO311,6))</f>
        <v/>
      </c>
      <c r="L311" s="48">
        <f>IF(R311="","",IF(AP311&lt;&gt;"",AP311,IF(O311="NO CONNECTION","Excel couldn't reach the mapcode service. Click the REFRESH RESULTS box just above the table.",IF(E311="","The mapcode service didn't return a mapcode for this point.",IF(AM311,"Latitude and longitude seemed to be the wrong way round, so they've been swapped. Please check.",IF(AND(AN311=0,AO311=0),"0, 0 is in the sea off West Africa. Please check this is the location you meant.",IF(W311,"Longitude came first, so the order has been switched.",IF(Z311=6,"Converted from degrees, minutes and seconds.",IF(Z311=4,"Converted from degrees and decimal minutes.","")))))))))</f>
        <v/>
      </c>
      <c r="N311" s="49">
        <f>IF(J311="","",MapcodeAPI&amp;"codes/"&amp;SUBSTITUTE(J311&amp;"",MID(1/2,2,1),".")&amp;","&amp;SUBSTITUTE(K311&amp;"",MID(1/2,2,1),"."))&amp;LEFT($B$13,0)</f>
        <v/>
      </c>
      <c r="O311" s="49">
        <f>IF(N311="","",IFERROR(_xlfn.WEBSERVICE(N311),IF(MapcodeAPIBackup="","NO CONNECTION",IFERROR(_xlfn.WEBSERVICE(MapcodeAPIBackup&amp;MID(N311,LEN(MapcodeAPI)+1,999)),"NO CONNECTION"))))</f>
        <v/>
      </c>
      <c r="P311" t="inlineStr">
        <is>
          <t xml:space="preserve"> </t>
        </is>
      </c>
      <c r="R311" s="50">
        <f>IFERROR(IF(AND(TRIM(B311&amp;"")="",TRIM(C311&amp;"")=""),"",TRIM(IF(ISNUMBER(B311),SUBSTITUTE(B311&amp;"",MID(1/2,2,1),"."),B311&amp;"")&amp;IF(TRIM(C311&amp;"")="",""," | "&amp;IF(ISNUMBER(C311),SUBSTITUTE(C311&amp;"",MID(1/2,2,1),"."),C311&amp;"")))),"(error value)")</f>
        <v/>
      </c>
      <c r="S311" s="50">
        <f>IF(R311="","","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"&amp;IFERROR(IF(AND(LEN(R311)-LEN(SUBSTITUTE(R311,"/",""))=1,ISNUMBER(FIND(" ",TRIM(LEFT(R311,FIND("/",R311)-1))))),LEFT(R311,FIND("/",R311)-1),R311),R311)&amp;" ")," "," "),"﻿"," "),"​"," "),"⁠"," ")," "," ")," "," "),CHAR(9)," "),CHAR(10)," "),CHAR(13)," "),"−","-"),"–","-"),"—","-"),"LATITUDE"," "),"LONGITUDE"," "),"COORDINATES"," "),"COORDS"," "),"NORTH"," N "),"SOUTH"," S "),"EAST"," E "),"WEST"," W "),"DEGREES"," "),"DEG"," "),"GPS"," "),"LONG"," "),"LNG"," "),"LON"," "),"LAT"," ")," AND "," "),"&amp;"," ")&amp;" ")</f>
        <v/>
      </c>
      <c r="T311" s="50">
        <f>IF(S311="","",IF(LEN(S311)-LEN(SUBSTITUTE(S311,".",""))&gt;0,SUBSTITUTE(S311,","," "),IF(LEN(S311)-LEN(SUBSTITUTE(S311,",",""))=3,SUBSTITUTE(SUBSTITUTE(S311,",",";",2),",","."),IF(LEN(S311)-LEN(SUBSTITUTE(S311,",",""))=2,SUBSTITUTE(S311,",","."),SUBSTITUTE(S311,","," ")))))</f>
        <v/>
      </c>
      <c r="U311" s="50">
        <f>IF(ISNUMBER(FIND("S",T311)),-1,IF(ISNUMBER(FIND("N",T311)),1,0))</f>
        <v/>
      </c>
      <c r="V311" s="50">
        <f>IF(ISNUMBER(FIND("W",T311)),-1,IF(ISNUMBER(FIND("E",T311)),1,0))</f>
        <v/>
      </c>
      <c r="W311" s="50">
        <f>AND(MIN(IFERROR(FIND("N",T311),999),IFERROR(FIND("S",T311),999))&lt;999,MIN(IFERROR(FIND("E",T311),999),IFERROR(FIND("W",T311),999))&lt;999,MIN(IFERROR(FIND("E",T311),999),IFERROR(FIND("W",T311),999))&lt;MIN(IFERROR(FIND("N",T311),999),IFERROR(FIND("S",T311),999)))</f>
        <v/>
      </c>
      <c r="X311" s="50">
        <f>IF(T311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311,"°"," "),"º"," "),"˚"," "),"'"," "),CHAR(34)," "),"′"," "),"’"," "),"‘"," "),"″"," "),"”"," "),"“"," "),"("," "),")"," "),"["," "),"]"," "),"{"," "),"}"," "),";"," "),"|"," "),"/"," "),"\"," "),":"," "),"="," "),"*"," "),","," "),"N"," "),"S"," "),"E"," "),"W"," "),"_"," ")))</f>
        <v/>
      </c>
      <c r="Y311" s="50">
        <f>IF(X311="","",SUBSTITUTE(SUBSTITUTE(SUBSTITUTE(SUBSTITUTE(SUBSTITUTE(SUBSTITUTE(SUBSTITUTE(SUBSTITUTE(SUBSTITUTE(SUBSTITUTE(SUBSTITUTE(SUBSTITUTE(SUBSTITUTE(X311,"0",""),"1",""),"2",""),"3",""),"4",""),"5",""),"6",""),"7",""),"8",""),"9",""),".",""),"-","")," ",""))</f>
        <v/>
      </c>
      <c r="Z311" s="50">
        <f>IF(X311="",0,LEN(X311)-LEN(SUBSTITUTE(X311," ",""))+1)</f>
        <v/>
      </c>
      <c r="AA311" s="50">
        <f>IF(Z311&lt;1,"",IFERROR(VALUE(SUBSTITUTE(TRIM(MID(SUBSTITUTE(X311," ",REPT(" ",60)),1,60)),".",MID(1/2,2,1))),""))</f>
        <v/>
      </c>
      <c r="AB311" s="50">
        <f>IF(Z311&lt;2,"",IFERROR(VALUE(SUBSTITUTE(TRIM(MID(SUBSTITUTE(X311," ",REPT(" ",60)),61,60)),".",MID(1/2,2,1))),""))</f>
        <v/>
      </c>
      <c r="AC311" s="50">
        <f>IF(Z311&lt;3,"",IFERROR(VALUE(SUBSTITUTE(TRIM(MID(SUBSTITUTE(X311," ",REPT(" ",60)),121,60)),".",MID(1/2,2,1))),""))</f>
        <v/>
      </c>
      <c r="AD311" s="50">
        <f>IF(Z311&lt;4,"",IFERROR(VALUE(SUBSTITUTE(TRIM(MID(SUBSTITUTE(X311," ",REPT(" ",60)),181,60)),".",MID(1/2,2,1))),""))</f>
        <v/>
      </c>
      <c r="AE311" s="50">
        <f>IF(Z311&lt;5,"",IFERROR(VALUE(SUBSTITUTE(TRIM(MID(SUBSTITUTE(X311," ",REPT(" ",60)),241,60)),".",MID(1/2,2,1))),""))</f>
        <v/>
      </c>
      <c r="AF311" s="50">
        <f>IF(Z311&lt;6,"",IFERROR(VALUE(SUBSTITUTE(TRIM(MID(SUBSTITUTE(X311," ",REPT(" ",60)),301,60)),".",MID(1/2,2,1))),""))</f>
        <v/>
      </c>
      <c r="AG311" s="50">
        <f>IFERROR(IF(Z311=2,AA311,IF(Z311=4,IF(AA311&lt;0,-1,1)*(ABS(AA311)+AB311/60),IF(Z311=6,IF(AA311&lt;0,-1,1)*(ABS(AA311)+AB311/60+AC311/3600),""))),"")</f>
        <v/>
      </c>
      <c r="AH311" s="50">
        <f>IFERROR(IF(Z311=2,AB311,IF(Z311=4,IF(AC311&lt;0,-1,1)*(ABS(AC311)+AD311/60),IF(Z311=6,IF(AD311&lt;0,-1,1)*(ABS(AD311)+AE311/60+AF311/3600),""))),"")</f>
        <v/>
      </c>
      <c r="AI311" s="50">
        <f>IF(W311,AH311,AG311)</f>
        <v/>
      </c>
      <c r="AJ311" s="50">
        <f>IF(W311,AG311,AH311)</f>
        <v/>
      </c>
      <c r="AK311" s="50">
        <f>IFERROR(IF(U311=0,AI311,U311*ABS(AI311)),"")</f>
        <v/>
      </c>
      <c r="AL311" s="50">
        <f>IFERROR(IF(V311=0,AJ311,V311*ABS(AJ311)),"")</f>
        <v/>
      </c>
      <c r="AM311" s="50">
        <f>IFERROR(AND(U311=0,V311=0,ABS(AK311)&gt;90,ABS(AK311)&lt;=180,ABS(AL311)&lt;=90),FALSE)</f>
        <v/>
      </c>
      <c r="AN311" s="50">
        <f>IF(AM311,AL311,AK311)</f>
        <v/>
      </c>
      <c r="AO311" s="50">
        <f>IF(AM311,AK311,AL311)</f>
        <v/>
      </c>
      <c r="AP311" s="50">
        <f>IF(R311="","",IF(Y311&lt;&gt;"","Contains words or symbols that aren't part of a coordinate.",IF(NOT(OR(Z311=2,Z311=4,Z311=6)),"Couldn't find a latitude and a longitude ("&amp;Z311&amp;IF(Z311=1," number"," numbers")&amp;" found).",IF(COUNT(AA311:AF311)&lt;&gt;Z311,"Some of the numbers couldn't be read.",IF(OR(AND(Z311=4,OR(AB311&lt;0,AB311&gt;=60,AD311&lt;0,AD311&gt;=60)),AND(Z311=6,OR(AB311&lt;0,AB311&gt;=60,AC311&lt;0,AC311&gt;=60,AE311&lt;0,AE311&gt;=60,AF311&lt;0,AF311&gt;=60))),"Minutes and seconds must be between 0 and 60.",IF(OR(ABS(AN311)&gt;90,ABS(AO311)&gt;180),"Out of range: latitude must be between -90 and 90, and longitude between -180 and 180.",""))))))</f>
        <v/>
      </c>
    </row>
    <row r="312">
      <c r="B312" s="44" t="n"/>
      <c r="C312" s="44" t="n"/>
      <c r="D312" s="45">
        <f>IF(R312="","",IF(AP312&lt;&gt;"","NOT VALID GPS COORDINATES",IF(O312="NO CONNECTION","NO CONNECTION",IF(E312="","NOT FOUND",IF(OR(AM312,AND(AN312=0,AO312=0)),"CONVERTED – PLEASE CHECK","CONVERTED")))))</f>
        <v/>
      </c>
      <c r="E312" s="45">
        <f>IF(OR(O312="",O312="NO CONNECTION"),"",IFERROR(_xlfn.FILTERXML(O312,"//local/territory")&amp;" "&amp;_xlfn.FILTERXML(O312,"//local/mapcode"),IFERROR(_xlfn.FILTERXML(O312,"//international/mapcode"),"")))</f>
        <v/>
      </c>
      <c r="F312" s="46">
        <f>IF(E312="","",IFERROR(_xlfn.FILTERXML(O312,"//local/territory"),""))</f>
        <v/>
      </c>
      <c r="G312" s="46">
        <f>IF(E312="","",IFERROR(_xlfn.FILTERXML(O312,"//local/mapcode"),""))</f>
        <v/>
      </c>
      <c r="H312" s="46">
        <f>IF(E312="","",IFERROR(_xlfn.FILTERXML(O312,"//international/mapcode"),""))</f>
        <v/>
      </c>
      <c r="I312" s="46">
        <f>IF(E312="","",IFERROR(HYPERLINK("https://www.mymapcodes.com/go/?t="&amp;IF(G312&lt;&gt;"",F312,"AAA")&amp;"&amp;ma="&amp;LEFT(IF(G312&lt;&gt;"",G312,H312),FIND(".",IF(G312&lt;&gt;"",G312,H312))-1)&amp;"&amp;mb="&amp;MID(IF(G312&lt;&gt;"",G312,H312),FIND(".",IF(G312&lt;&gt;"",G312,H312))+1,99),"Open on MyMapcodes →"),""))</f>
        <v/>
      </c>
      <c r="J312" s="47">
        <f>IF(OR(R312="",AP312&lt;&gt;""),"",ROUND(AN312,6))</f>
        <v/>
      </c>
      <c r="K312" s="47">
        <f>IF(OR(R312="",AP312&lt;&gt;""),"",ROUND(AO312,6))</f>
        <v/>
      </c>
      <c r="L312" s="48">
        <f>IF(R312="","",IF(AP312&lt;&gt;"",AP312,IF(O312="NO CONNECTION","Excel couldn't reach the mapcode service. Click the REFRESH RESULTS box just above the table.",IF(E312="","The mapcode service didn't return a mapcode for this point.",IF(AM312,"Latitude and longitude seemed to be the wrong way round, so they've been swapped. Please check.",IF(AND(AN312=0,AO312=0),"0, 0 is in the sea off West Africa. Please check this is the location you meant.",IF(W312,"Longitude came first, so the order has been switched.",IF(Z312=6,"Converted from degrees, minutes and seconds.",IF(Z312=4,"Converted from degrees and decimal minutes.","")))))))))</f>
        <v/>
      </c>
      <c r="N312" s="49">
        <f>IF(J312="","",MapcodeAPI&amp;"codes/"&amp;SUBSTITUTE(J312&amp;"",MID(1/2,2,1),".")&amp;","&amp;SUBSTITUTE(K312&amp;"",MID(1/2,2,1),"."))&amp;LEFT($B$13,0)</f>
        <v/>
      </c>
      <c r="O312" s="49">
        <f>IF(N312="","",IFERROR(_xlfn.WEBSERVICE(N312),IF(MapcodeAPIBackup="","NO CONNECTION",IFERROR(_xlfn.WEBSERVICE(MapcodeAPIBackup&amp;MID(N312,LEN(MapcodeAPI)+1,999)),"NO CONNECTION"))))</f>
        <v/>
      </c>
      <c r="P312" t="inlineStr">
        <is>
          <t xml:space="preserve"> </t>
        </is>
      </c>
      <c r="R312" s="50">
        <f>IFERROR(IF(AND(TRIM(B312&amp;"")="",TRIM(C312&amp;"")=""),"",TRIM(IF(ISNUMBER(B312),SUBSTITUTE(B312&amp;"",MID(1/2,2,1),"."),B312&amp;"")&amp;IF(TRIM(C312&amp;"")="",""," | "&amp;IF(ISNUMBER(C312),SUBSTITUTE(C312&amp;"",MID(1/2,2,1),"."),C312&amp;"")))),"(error value)")</f>
        <v/>
      </c>
      <c r="S312" s="50">
        <f>IF(R312="","","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"&amp;IFERROR(IF(AND(LEN(R312)-LEN(SUBSTITUTE(R312,"/",""))=1,ISNUMBER(FIND(" ",TRIM(LEFT(R312,FIND("/",R312)-1))))),LEFT(R312,FIND("/",R312)-1),R312),R312)&amp;" ")," "," "),"﻿"," "),"​"," "),"⁠"," ")," "," ")," "," "),CHAR(9)," "),CHAR(10)," "),CHAR(13)," "),"−","-"),"–","-"),"—","-"),"LATITUDE"," "),"LONGITUDE"," "),"COORDINATES"," "),"COORDS"," "),"NORTH"," N "),"SOUTH"," S "),"EAST"," E "),"WEST"," W "),"DEGREES"," "),"DEG"," "),"GPS"," "),"LONG"," "),"LNG"," "),"LON"," "),"LAT"," ")," AND "," "),"&amp;"," ")&amp;" ")</f>
        <v/>
      </c>
      <c r="T312" s="50">
        <f>IF(S312="","",IF(LEN(S312)-LEN(SUBSTITUTE(S312,".",""))&gt;0,SUBSTITUTE(S312,","," "),IF(LEN(S312)-LEN(SUBSTITUTE(S312,",",""))=3,SUBSTITUTE(SUBSTITUTE(S312,",",";",2),",","."),IF(LEN(S312)-LEN(SUBSTITUTE(S312,",",""))=2,SUBSTITUTE(S312,",","."),SUBSTITUTE(S312,","," ")))))</f>
        <v/>
      </c>
      <c r="U312" s="50">
        <f>IF(ISNUMBER(FIND("S",T312)),-1,IF(ISNUMBER(FIND("N",T312)),1,0))</f>
        <v/>
      </c>
      <c r="V312" s="50">
        <f>IF(ISNUMBER(FIND("W",T312)),-1,IF(ISNUMBER(FIND("E",T312)),1,0))</f>
        <v/>
      </c>
      <c r="W312" s="50">
        <f>AND(MIN(IFERROR(FIND("N",T312),999),IFERROR(FIND("S",T312),999))&lt;999,MIN(IFERROR(FIND("E",T312),999),IFERROR(FIND("W",T312),999))&lt;999,MIN(IFERROR(FIND("E",T312),999),IFERROR(FIND("W",T312),999))&lt;MIN(IFERROR(FIND("N",T312),999),IFERROR(FIND("S",T312),999)))</f>
        <v/>
      </c>
      <c r="X312" s="50">
        <f>IF(T312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312,"°"," "),"º"," "),"˚"," "),"'"," "),CHAR(34)," "),"′"," "),"’"," "),"‘"," "),"″"," "),"”"," "),"“"," "),"("," "),")"," "),"["," "),"]"," "),"{"," "),"}"," "),";"," "),"|"," "),"/"," "),"\"," "),":"," "),"="," "),"*"," "),","," "),"N"," "),"S"," "),"E"," "),"W"," "),"_"," ")))</f>
        <v/>
      </c>
      <c r="Y312" s="50">
        <f>IF(X312="","",SUBSTITUTE(SUBSTITUTE(SUBSTITUTE(SUBSTITUTE(SUBSTITUTE(SUBSTITUTE(SUBSTITUTE(SUBSTITUTE(SUBSTITUTE(SUBSTITUTE(SUBSTITUTE(SUBSTITUTE(SUBSTITUTE(X312,"0",""),"1",""),"2",""),"3",""),"4",""),"5",""),"6",""),"7",""),"8",""),"9",""),".",""),"-","")," ",""))</f>
        <v/>
      </c>
      <c r="Z312" s="50">
        <f>IF(X312="",0,LEN(X312)-LEN(SUBSTITUTE(X312," ",""))+1)</f>
        <v/>
      </c>
      <c r="AA312" s="50">
        <f>IF(Z312&lt;1,"",IFERROR(VALUE(SUBSTITUTE(TRIM(MID(SUBSTITUTE(X312," ",REPT(" ",60)),1,60)),".",MID(1/2,2,1))),""))</f>
        <v/>
      </c>
      <c r="AB312" s="50">
        <f>IF(Z312&lt;2,"",IFERROR(VALUE(SUBSTITUTE(TRIM(MID(SUBSTITUTE(X312," ",REPT(" ",60)),61,60)),".",MID(1/2,2,1))),""))</f>
        <v/>
      </c>
      <c r="AC312" s="50">
        <f>IF(Z312&lt;3,"",IFERROR(VALUE(SUBSTITUTE(TRIM(MID(SUBSTITUTE(X312," ",REPT(" ",60)),121,60)),".",MID(1/2,2,1))),""))</f>
        <v/>
      </c>
      <c r="AD312" s="50">
        <f>IF(Z312&lt;4,"",IFERROR(VALUE(SUBSTITUTE(TRIM(MID(SUBSTITUTE(X312," ",REPT(" ",60)),181,60)),".",MID(1/2,2,1))),""))</f>
        <v/>
      </c>
      <c r="AE312" s="50">
        <f>IF(Z312&lt;5,"",IFERROR(VALUE(SUBSTITUTE(TRIM(MID(SUBSTITUTE(X312," ",REPT(" ",60)),241,60)),".",MID(1/2,2,1))),""))</f>
        <v/>
      </c>
      <c r="AF312" s="50">
        <f>IF(Z312&lt;6,"",IFERROR(VALUE(SUBSTITUTE(TRIM(MID(SUBSTITUTE(X312," ",REPT(" ",60)),301,60)),".",MID(1/2,2,1))),""))</f>
        <v/>
      </c>
      <c r="AG312" s="50">
        <f>IFERROR(IF(Z312=2,AA312,IF(Z312=4,IF(AA312&lt;0,-1,1)*(ABS(AA312)+AB312/60),IF(Z312=6,IF(AA312&lt;0,-1,1)*(ABS(AA312)+AB312/60+AC312/3600),""))),"")</f>
        <v/>
      </c>
      <c r="AH312" s="50">
        <f>IFERROR(IF(Z312=2,AB312,IF(Z312=4,IF(AC312&lt;0,-1,1)*(ABS(AC312)+AD312/60),IF(Z312=6,IF(AD312&lt;0,-1,1)*(ABS(AD312)+AE312/60+AF312/3600),""))),"")</f>
        <v/>
      </c>
      <c r="AI312" s="50">
        <f>IF(W312,AH312,AG312)</f>
        <v/>
      </c>
      <c r="AJ312" s="50">
        <f>IF(W312,AG312,AH312)</f>
        <v/>
      </c>
      <c r="AK312" s="50">
        <f>IFERROR(IF(U312=0,AI312,U312*ABS(AI312)),"")</f>
        <v/>
      </c>
      <c r="AL312" s="50">
        <f>IFERROR(IF(V312=0,AJ312,V312*ABS(AJ312)),"")</f>
        <v/>
      </c>
      <c r="AM312" s="50">
        <f>IFERROR(AND(U312=0,V312=0,ABS(AK312)&gt;90,ABS(AK312)&lt;=180,ABS(AL312)&lt;=90),FALSE)</f>
        <v/>
      </c>
      <c r="AN312" s="50">
        <f>IF(AM312,AL312,AK312)</f>
        <v/>
      </c>
      <c r="AO312" s="50">
        <f>IF(AM312,AK312,AL312)</f>
        <v/>
      </c>
      <c r="AP312" s="50">
        <f>IF(R312="","",IF(Y312&lt;&gt;"","Contains words or symbols that aren't part of a coordinate.",IF(NOT(OR(Z312=2,Z312=4,Z312=6)),"Couldn't find a latitude and a longitude ("&amp;Z312&amp;IF(Z312=1," number"," numbers")&amp;" found).",IF(COUNT(AA312:AF312)&lt;&gt;Z312,"Some of the numbers couldn't be read.",IF(OR(AND(Z312=4,OR(AB312&lt;0,AB312&gt;=60,AD312&lt;0,AD312&gt;=60)),AND(Z312=6,OR(AB312&lt;0,AB312&gt;=60,AC312&lt;0,AC312&gt;=60,AE312&lt;0,AE312&gt;=60,AF312&lt;0,AF312&gt;=60))),"Minutes and seconds must be between 0 and 60.",IF(OR(ABS(AN312)&gt;90,ABS(AO312)&gt;180),"Out of range: latitude must be between -90 and 90, and longitude between -180 and 180.",""))))))</f>
        <v/>
      </c>
    </row>
    <row r="313">
      <c r="B313" s="44" t="n"/>
      <c r="C313" s="44" t="n"/>
      <c r="D313" s="45">
        <f>IF(R313="","",IF(AP313&lt;&gt;"","NOT VALID GPS COORDINATES",IF(O313="NO CONNECTION","NO CONNECTION",IF(E313="","NOT FOUND",IF(OR(AM313,AND(AN313=0,AO313=0)),"CONVERTED – PLEASE CHECK","CONVERTED")))))</f>
        <v/>
      </c>
      <c r="E313" s="45">
        <f>IF(OR(O313="",O313="NO CONNECTION"),"",IFERROR(_xlfn.FILTERXML(O313,"//local/territory")&amp;" "&amp;_xlfn.FILTERXML(O313,"//local/mapcode"),IFERROR(_xlfn.FILTERXML(O313,"//international/mapcode"),"")))</f>
        <v/>
      </c>
      <c r="F313" s="46">
        <f>IF(E313="","",IFERROR(_xlfn.FILTERXML(O313,"//local/territory"),""))</f>
        <v/>
      </c>
      <c r="G313" s="46">
        <f>IF(E313="","",IFERROR(_xlfn.FILTERXML(O313,"//local/mapcode"),""))</f>
        <v/>
      </c>
      <c r="H313" s="46">
        <f>IF(E313="","",IFERROR(_xlfn.FILTERXML(O313,"//international/mapcode"),""))</f>
        <v/>
      </c>
      <c r="I313" s="46">
        <f>IF(E313="","",IFERROR(HYPERLINK("https://www.mymapcodes.com/go/?t="&amp;IF(G313&lt;&gt;"",F313,"AAA")&amp;"&amp;ma="&amp;LEFT(IF(G313&lt;&gt;"",G313,H313),FIND(".",IF(G313&lt;&gt;"",G313,H313))-1)&amp;"&amp;mb="&amp;MID(IF(G313&lt;&gt;"",G313,H313),FIND(".",IF(G313&lt;&gt;"",G313,H313))+1,99),"Open on MyMapcodes →"),""))</f>
        <v/>
      </c>
      <c r="J313" s="47">
        <f>IF(OR(R313="",AP313&lt;&gt;""),"",ROUND(AN313,6))</f>
        <v/>
      </c>
      <c r="K313" s="47">
        <f>IF(OR(R313="",AP313&lt;&gt;""),"",ROUND(AO313,6))</f>
        <v/>
      </c>
      <c r="L313" s="48">
        <f>IF(R313="","",IF(AP313&lt;&gt;"",AP313,IF(O313="NO CONNECTION","Excel couldn't reach the mapcode service. Click the REFRESH RESULTS box just above the table.",IF(E313="","The mapcode service didn't return a mapcode for this point.",IF(AM313,"Latitude and longitude seemed to be the wrong way round, so they've been swapped. Please check.",IF(AND(AN313=0,AO313=0),"0, 0 is in the sea off West Africa. Please check this is the location you meant.",IF(W313,"Longitude came first, so the order has been switched.",IF(Z313=6,"Converted from degrees, minutes and seconds.",IF(Z313=4,"Converted from degrees and decimal minutes.","")))))))))</f>
        <v/>
      </c>
      <c r="N313" s="49">
        <f>IF(J313="","",MapcodeAPI&amp;"codes/"&amp;SUBSTITUTE(J313&amp;"",MID(1/2,2,1),".")&amp;","&amp;SUBSTITUTE(K313&amp;"",MID(1/2,2,1),"."))&amp;LEFT($B$13,0)</f>
        <v/>
      </c>
      <c r="O313" s="49">
        <f>IF(N313="","",IFERROR(_xlfn.WEBSERVICE(N313),IF(MapcodeAPIBackup="","NO CONNECTION",IFERROR(_xlfn.WEBSERVICE(MapcodeAPIBackup&amp;MID(N313,LEN(MapcodeAPI)+1,999)),"NO CONNECTION"))))</f>
        <v/>
      </c>
      <c r="P313" t="inlineStr">
        <is>
          <t xml:space="preserve"> </t>
        </is>
      </c>
      <c r="R313" s="50">
        <f>IFERROR(IF(AND(TRIM(B313&amp;"")="",TRIM(C313&amp;"")=""),"",TRIM(IF(ISNUMBER(B313),SUBSTITUTE(B313&amp;"",MID(1/2,2,1),"."),B313&amp;"")&amp;IF(TRIM(C313&amp;"")="",""," | "&amp;IF(ISNUMBER(C313),SUBSTITUTE(C313&amp;"",MID(1/2,2,1),"."),C313&amp;"")))),"(error value)")</f>
        <v/>
      </c>
      <c r="S313" s="50">
        <f>IF(R313="","","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"&amp;IFERROR(IF(AND(LEN(R313)-LEN(SUBSTITUTE(R313,"/",""))=1,ISNUMBER(FIND(" ",TRIM(LEFT(R313,FIND("/",R313)-1))))),LEFT(R313,FIND("/",R313)-1),R313),R313)&amp;" ")," "," "),"﻿"," "),"​"," "),"⁠"," ")," "," ")," "," "),CHAR(9)," "),CHAR(10)," "),CHAR(13)," "),"−","-"),"–","-"),"—","-"),"LATITUDE"," "),"LONGITUDE"," "),"COORDINATES"," "),"COORDS"," "),"NORTH"," N "),"SOUTH"," S "),"EAST"," E "),"WEST"," W "),"DEGREES"," "),"DEG"," "),"GPS"," "),"LONG"," "),"LNG"," "),"LON"," "),"LAT"," ")," AND "," "),"&amp;"," ")&amp;" ")</f>
        <v/>
      </c>
      <c r="T313" s="50">
        <f>IF(S313="","",IF(LEN(S313)-LEN(SUBSTITUTE(S313,".",""))&gt;0,SUBSTITUTE(S313,","," "),IF(LEN(S313)-LEN(SUBSTITUTE(S313,",",""))=3,SUBSTITUTE(SUBSTITUTE(S313,",",";",2),",","."),IF(LEN(S313)-LEN(SUBSTITUTE(S313,",",""))=2,SUBSTITUTE(S313,",","."),SUBSTITUTE(S313,","," ")))))</f>
        <v/>
      </c>
      <c r="U313" s="50">
        <f>IF(ISNUMBER(FIND("S",T313)),-1,IF(ISNUMBER(FIND("N",T313)),1,0))</f>
        <v/>
      </c>
      <c r="V313" s="50">
        <f>IF(ISNUMBER(FIND("W",T313)),-1,IF(ISNUMBER(FIND("E",T313)),1,0))</f>
        <v/>
      </c>
      <c r="W313" s="50">
        <f>AND(MIN(IFERROR(FIND("N",T313),999),IFERROR(FIND("S",T313),999))&lt;999,MIN(IFERROR(FIND("E",T313),999),IFERROR(FIND("W",T313),999))&lt;999,MIN(IFERROR(FIND("E",T313),999),IFERROR(FIND("W",T313),999))&lt;MIN(IFERROR(FIND("N",T313),999),IFERROR(FIND("S",T313),999)))</f>
        <v/>
      </c>
      <c r="X313" s="50">
        <f>IF(T313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313,"°"," "),"º"," "),"˚"," "),"'"," "),CHAR(34)," "),"′"," "),"’"," "),"‘"," "),"″"," "),"”"," "),"“"," "),"("," "),")"," "),"["," "),"]"," "),"{"," "),"}"," "),";"," "),"|"," "),"/"," "),"\"," "),":"," "),"="," "),"*"," "),","," "),"N"," "),"S"," "),"E"," "),"W"," "),"_"," ")))</f>
        <v/>
      </c>
      <c r="Y313" s="50">
        <f>IF(X313="","",SUBSTITUTE(SUBSTITUTE(SUBSTITUTE(SUBSTITUTE(SUBSTITUTE(SUBSTITUTE(SUBSTITUTE(SUBSTITUTE(SUBSTITUTE(SUBSTITUTE(SUBSTITUTE(SUBSTITUTE(SUBSTITUTE(X313,"0",""),"1",""),"2",""),"3",""),"4",""),"5",""),"6",""),"7",""),"8",""),"9",""),".",""),"-","")," ",""))</f>
        <v/>
      </c>
      <c r="Z313" s="50">
        <f>IF(X313="",0,LEN(X313)-LEN(SUBSTITUTE(X313," ",""))+1)</f>
        <v/>
      </c>
      <c r="AA313" s="50">
        <f>IF(Z313&lt;1,"",IFERROR(VALUE(SUBSTITUTE(TRIM(MID(SUBSTITUTE(X313," ",REPT(" ",60)),1,60)),".",MID(1/2,2,1))),""))</f>
        <v/>
      </c>
      <c r="AB313" s="50">
        <f>IF(Z313&lt;2,"",IFERROR(VALUE(SUBSTITUTE(TRIM(MID(SUBSTITUTE(X313," ",REPT(" ",60)),61,60)),".",MID(1/2,2,1))),""))</f>
        <v/>
      </c>
      <c r="AC313" s="50">
        <f>IF(Z313&lt;3,"",IFERROR(VALUE(SUBSTITUTE(TRIM(MID(SUBSTITUTE(X313," ",REPT(" ",60)),121,60)),".",MID(1/2,2,1))),""))</f>
        <v/>
      </c>
      <c r="AD313" s="50">
        <f>IF(Z313&lt;4,"",IFERROR(VALUE(SUBSTITUTE(TRIM(MID(SUBSTITUTE(X313," ",REPT(" ",60)),181,60)),".",MID(1/2,2,1))),""))</f>
        <v/>
      </c>
      <c r="AE313" s="50">
        <f>IF(Z313&lt;5,"",IFERROR(VALUE(SUBSTITUTE(TRIM(MID(SUBSTITUTE(X313," ",REPT(" ",60)),241,60)),".",MID(1/2,2,1))),""))</f>
        <v/>
      </c>
      <c r="AF313" s="50">
        <f>IF(Z313&lt;6,"",IFERROR(VALUE(SUBSTITUTE(TRIM(MID(SUBSTITUTE(X313," ",REPT(" ",60)),301,60)),".",MID(1/2,2,1))),""))</f>
        <v/>
      </c>
      <c r="AG313" s="50">
        <f>IFERROR(IF(Z313=2,AA313,IF(Z313=4,IF(AA313&lt;0,-1,1)*(ABS(AA313)+AB313/60),IF(Z313=6,IF(AA313&lt;0,-1,1)*(ABS(AA313)+AB313/60+AC313/3600),""))),"")</f>
        <v/>
      </c>
      <c r="AH313" s="50">
        <f>IFERROR(IF(Z313=2,AB313,IF(Z313=4,IF(AC313&lt;0,-1,1)*(ABS(AC313)+AD313/60),IF(Z313=6,IF(AD313&lt;0,-1,1)*(ABS(AD313)+AE313/60+AF313/3600),""))),"")</f>
        <v/>
      </c>
      <c r="AI313" s="50">
        <f>IF(W313,AH313,AG313)</f>
        <v/>
      </c>
      <c r="AJ313" s="50">
        <f>IF(W313,AG313,AH313)</f>
        <v/>
      </c>
      <c r="AK313" s="50">
        <f>IFERROR(IF(U313=0,AI313,U313*ABS(AI313)),"")</f>
        <v/>
      </c>
      <c r="AL313" s="50">
        <f>IFERROR(IF(V313=0,AJ313,V313*ABS(AJ313)),"")</f>
        <v/>
      </c>
      <c r="AM313" s="50">
        <f>IFERROR(AND(U313=0,V313=0,ABS(AK313)&gt;90,ABS(AK313)&lt;=180,ABS(AL313)&lt;=90),FALSE)</f>
        <v/>
      </c>
      <c r="AN313" s="50">
        <f>IF(AM313,AL313,AK313)</f>
        <v/>
      </c>
      <c r="AO313" s="50">
        <f>IF(AM313,AK313,AL313)</f>
        <v/>
      </c>
      <c r="AP313" s="50">
        <f>IF(R313="","",IF(Y313&lt;&gt;"","Contains words or symbols that aren't part of a coordinate.",IF(NOT(OR(Z313=2,Z313=4,Z313=6)),"Couldn't find a latitude and a longitude ("&amp;Z313&amp;IF(Z313=1," number"," numbers")&amp;" found).",IF(COUNT(AA313:AF313)&lt;&gt;Z313,"Some of the numbers couldn't be read.",IF(OR(AND(Z313=4,OR(AB313&lt;0,AB313&gt;=60,AD313&lt;0,AD313&gt;=60)),AND(Z313=6,OR(AB313&lt;0,AB313&gt;=60,AC313&lt;0,AC313&gt;=60,AE313&lt;0,AE313&gt;=60,AF313&lt;0,AF313&gt;=60))),"Minutes and seconds must be between 0 and 60.",IF(OR(ABS(AN313)&gt;90,ABS(AO313)&gt;180),"Out of range: latitude must be between -90 and 90, and longitude between -180 and 180.",""))))))</f>
        <v/>
      </c>
    </row>
    <row r="314">
      <c r="B314" s="44" t="n"/>
      <c r="C314" s="44" t="n"/>
      <c r="D314" s="45">
        <f>IF(R314="","",IF(AP314&lt;&gt;"","NOT VALID GPS COORDINATES",IF(O314="NO CONNECTION","NO CONNECTION",IF(E314="","NOT FOUND",IF(OR(AM314,AND(AN314=0,AO314=0)),"CONVERTED – PLEASE CHECK","CONVERTED")))))</f>
        <v/>
      </c>
      <c r="E314" s="45">
        <f>IF(OR(O314="",O314="NO CONNECTION"),"",IFERROR(_xlfn.FILTERXML(O314,"//local/territory")&amp;" "&amp;_xlfn.FILTERXML(O314,"//local/mapcode"),IFERROR(_xlfn.FILTERXML(O314,"//international/mapcode"),"")))</f>
        <v/>
      </c>
      <c r="F314" s="46">
        <f>IF(E314="","",IFERROR(_xlfn.FILTERXML(O314,"//local/territory"),""))</f>
        <v/>
      </c>
      <c r="G314" s="46">
        <f>IF(E314="","",IFERROR(_xlfn.FILTERXML(O314,"//local/mapcode"),""))</f>
        <v/>
      </c>
      <c r="H314" s="46">
        <f>IF(E314="","",IFERROR(_xlfn.FILTERXML(O314,"//international/mapcode"),""))</f>
        <v/>
      </c>
      <c r="I314" s="46">
        <f>IF(E314="","",IFERROR(HYPERLINK("https://www.mymapcodes.com/go/?t="&amp;IF(G314&lt;&gt;"",F314,"AAA")&amp;"&amp;ma="&amp;LEFT(IF(G314&lt;&gt;"",G314,H314),FIND(".",IF(G314&lt;&gt;"",G314,H314))-1)&amp;"&amp;mb="&amp;MID(IF(G314&lt;&gt;"",G314,H314),FIND(".",IF(G314&lt;&gt;"",G314,H314))+1,99),"Open on MyMapcodes →"),""))</f>
        <v/>
      </c>
      <c r="J314" s="47">
        <f>IF(OR(R314="",AP314&lt;&gt;""),"",ROUND(AN314,6))</f>
        <v/>
      </c>
      <c r="K314" s="47">
        <f>IF(OR(R314="",AP314&lt;&gt;""),"",ROUND(AO314,6))</f>
        <v/>
      </c>
      <c r="L314" s="48">
        <f>IF(R314="","",IF(AP314&lt;&gt;"",AP314,IF(O314="NO CONNECTION","Excel couldn't reach the mapcode service. Click the REFRESH RESULTS box just above the table.",IF(E314="","The mapcode service didn't return a mapcode for this point.",IF(AM314,"Latitude and longitude seemed to be the wrong way round, so they've been swapped. Please check.",IF(AND(AN314=0,AO314=0),"0, 0 is in the sea off West Africa. Please check this is the location you meant.",IF(W314,"Longitude came first, so the order has been switched.",IF(Z314=6,"Converted from degrees, minutes and seconds.",IF(Z314=4,"Converted from degrees and decimal minutes.","")))))))))</f>
        <v/>
      </c>
      <c r="N314" s="49">
        <f>IF(J314="","",MapcodeAPI&amp;"codes/"&amp;SUBSTITUTE(J314&amp;"",MID(1/2,2,1),".")&amp;","&amp;SUBSTITUTE(K314&amp;"",MID(1/2,2,1),"."))&amp;LEFT($B$13,0)</f>
        <v/>
      </c>
      <c r="O314" s="49">
        <f>IF(N314="","",IFERROR(_xlfn.WEBSERVICE(N314),IF(MapcodeAPIBackup="","NO CONNECTION",IFERROR(_xlfn.WEBSERVICE(MapcodeAPIBackup&amp;MID(N314,LEN(MapcodeAPI)+1,999)),"NO CONNECTION"))))</f>
        <v/>
      </c>
      <c r="P314" t="inlineStr">
        <is>
          <t xml:space="preserve"> </t>
        </is>
      </c>
      <c r="R314" s="50">
        <f>IFERROR(IF(AND(TRIM(B314&amp;"")="",TRIM(C314&amp;"")=""),"",TRIM(IF(ISNUMBER(B314),SUBSTITUTE(B314&amp;"",MID(1/2,2,1),"."),B314&amp;"")&amp;IF(TRIM(C314&amp;"")="",""," | "&amp;IF(ISNUMBER(C314),SUBSTITUTE(C314&amp;"",MID(1/2,2,1),"."),C314&amp;"")))),"(error value)")</f>
        <v/>
      </c>
      <c r="S314" s="50">
        <f>IF(R314="","","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"&amp;IFERROR(IF(AND(LEN(R314)-LEN(SUBSTITUTE(R314,"/",""))=1,ISNUMBER(FIND(" ",TRIM(LEFT(R314,FIND("/",R314)-1))))),LEFT(R314,FIND("/",R314)-1),R314),R314)&amp;" ")," "," "),"﻿"," "),"​"," "),"⁠"," ")," "," ")," "," "),CHAR(9)," "),CHAR(10)," "),CHAR(13)," "),"−","-"),"–","-"),"—","-"),"LATITUDE"," "),"LONGITUDE"," "),"COORDINATES"," "),"COORDS"," "),"NORTH"," N "),"SOUTH"," S "),"EAST"," E "),"WEST"," W "),"DEGREES"," "),"DEG"," "),"GPS"," "),"LONG"," "),"LNG"," "),"LON"," "),"LAT"," ")," AND "," "),"&amp;"," ")&amp;" ")</f>
        <v/>
      </c>
      <c r="T314" s="50">
        <f>IF(S314="","",IF(LEN(S314)-LEN(SUBSTITUTE(S314,".",""))&gt;0,SUBSTITUTE(S314,","," "),IF(LEN(S314)-LEN(SUBSTITUTE(S314,",",""))=3,SUBSTITUTE(SUBSTITUTE(S314,",",";",2),",","."),IF(LEN(S314)-LEN(SUBSTITUTE(S314,",",""))=2,SUBSTITUTE(S314,",","."),SUBSTITUTE(S314,","," ")))))</f>
        <v/>
      </c>
      <c r="U314" s="50">
        <f>IF(ISNUMBER(FIND("S",T314)),-1,IF(ISNUMBER(FIND("N",T314)),1,0))</f>
        <v/>
      </c>
      <c r="V314" s="50">
        <f>IF(ISNUMBER(FIND("W",T314)),-1,IF(ISNUMBER(FIND("E",T314)),1,0))</f>
        <v/>
      </c>
      <c r="W314" s="50">
        <f>AND(MIN(IFERROR(FIND("N",T314),999),IFERROR(FIND("S",T314),999))&lt;999,MIN(IFERROR(FIND("E",T314),999),IFERROR(FIND("W",T314),999))&lt;999,MIN(IFERROR(FIND("E",T314),999),IFERROR(FIND("W",T314),999))&lt;MIN(IFERROR(FIND("N",T314),999),IFERROR(FIND("S",T314),999)))</f>
        <v/>
      </c>
      <c r="X314" s="50">
        <f>IF(T314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314,"°"," "),"º"," "),"˚"," "),"'"," "),CHAR(34)," "),"′"," "),"’"," "),"‘"," "),"″"," "),"”"," "),"“"," "),"("," "),")"," "),"["," "),"]"," "),"{"," "),"}"," "),";"," "),"|"," "),"/"," "),"\"," "),":"," "),"="," "),"*"," "),","," "),"N"," "),"S"," "),"E"," "),"W"," "),"_"," ")))</f>
        <v/>
      </c>
      <c r="Y314" s="50">
        <f>IF(X314="","",SUBSTITUTE(SUBSTITUTE(SUBSTITUTE(SUBSTITUTE(SUBSTITUTE(SUBSTITUTE(SUBSTITUTE(SUBSTITUTE(SUBSTITUTE(SUBSTITUTE(SUBSTITUTE(SUBSTITUTE(SUBSTITUTE(X314,"0",""),"1",""),"2",""),"3",""),"4",""),"5",""),"6",""),"7",""),"8",""),"9",""),".",""),"-","")," ",""))</f>
        <v/>
      </c>
      <c r="Z314" s="50">
        <f>IF(X314="",0,LEN(X314)-LEN(SUBSTITUTE(X314," ",""))+1)</f>
        <v/>
      </c>
      <c r="AA314" s="50">
        <f>IF(Z314&lt;1,"",IFERROR(VALUE(SUBSTITUTE(TRIM(MID(SUBSTITUTE(X314," ",REPT(" ",60)),1,60)),".",MID(1/2,2,1))),""))</f>
        <v/>
      </c>
      <c r="AB314" s="50">
        <f>IF(Z314&lt;2,"",IFERROR(VALUE(SUBSTITUTE(TRIM(MID(SUBSTITUTE(X314," ",REPT(" ",60)),61,60)),".",MID(1/2,2,1))),""))</f>
        <v/>
      </c>
      <c r="AC314" s="50">
        <f>IF(Z314&lt;3,"",IFERROR(VALUE(SUBSTITUTE(TRIM(MID(SUBSTITUTE(X314," ",REPT(" ",60)),121,60)),".",MID(1/2,2,1))),""))</f>
        <v/>
      </c>
      <c r="AD314" s="50">
        <f>IF(Z314&lt;4,"",IFERROR(VALUE(SUBSTITUTE(TRIM(MID(SUBSTITUTE(X314," ",REPT(" ",60)),181,60)),".",MID(1/2,2,1))),""))</f>
        <v/>
      </c>
      <c r="AE314" s="50">
        <f>IF(Z314&lt;5,"",IFERROR(VALUE(SUBSTITUTE(TRIM(MID(SUBSTITUTE(X314," ",REPT(" ",60)),241,60)),".",MID(1/2,2,1))),""))</f>
        <v/>
      </c>
      <c r="AF314" s="50">
        <f>IF(Z314&lt;6,"",IFERROR(VALUE(SUBSTITUTE(TRIM(MID(SUBSTITUTE(X314," ",REPT(" ",60)),301,60)),".",MID(1/2,2,1))),""))</f>
        <v/>
      </c>
      <c r="AG314" s="50">
        <f>IFERROR(IF(Z314=2,AA314,IF(Z314=4,IF(AA314&lt;0,-1,1)*(ABS(AA314)+AB314/60),IF(Z314=6,IF(AA314&lt;0,-1,1)*(ABS(AA314)+AB314/60+AC314/3600),""))),"")</f>
        <v/>
      </c>
      <c r="AH314" s="50">
        <f>IFERROR(IF(Z314=2,AB314,IF(Z314=4,IF(AC314&lt;0,-1,1)*(ABS(AC314)+AD314/60),IF(Z314=6,IF(AD314&lt;0,-1,1)*(ABS(AD314)+AE314/60+AF314/3600),""))),"")</f>
        <v/>
      </c>
      <c r="AI314" s="50">
        <f>IF(W314,AH314,AG314)</f>
        <v/>
      </c>
      <c r="AJ314" s="50">
        <f>IF(W314,AG314,AH314)</f>
        <v/>
      </c>
      <c r="AK314" s="50">
        <f>IFERROR(IF(U314=0,AI314,U314*ABS(AI314)),"")</f>
        <v/>
      </c>
      <c r="AL314" s="50">
        <f>IFERROR(IF(V314=0,AJ314,V314*ABS(AJ314)),"")</f>
        <v/>
      </c>
      <c r="AM314" s="50">
        <f>IFERROR(AND(U314=0,V314=0,ABS(AK314)&gt;90,ABS(AK314)&lt;=180,ABS(AL314)&lt;=90),FALSE)</f>
        <v/>
      </c>
      <c r="AN314" s="50">
        <f>IF(AM314,AL314,AK314)</f>
        <v/>
      </c>
      <c r="AO314" s="50">
        <f>IF(AM314,AK314,AL314)</f>
        <v/>
      </c>
      <c r="AP314" s="50">
        <f>IF(R314="","",IF(Y314&lt;&gt;"","Contains words or symbols that aren't part of a coordinate.",IF(NOT(OR(Z314=2,Z314=4,Z314=6)),"Couldn't find a latitude and a longitude ("&amp;Z314&amp;IF(Z314=1," number"," numbers")&amp;" found).",IF(COUNT(AA314:AF314)&lt;&gt;Z314,"Some of the numbers couldn't be read.",IF(OR(AND(Z314=4,OR(AB314&lt;0,AB314&gt;=60,AD314&lt;0,AD314&gt;=60)),AND(Z314=6,OR(AB314&lt;0,AB314&gt;=60,AC314&lt;0,AC314&gt;=60,AE314&lt;0,AE314&gt;=60,AF314&lt;0,AF314&gt;=60))),"Minutes and seconds must be between 0 and 60.",IF(OR(ABS(AN314)&gt;90,ABS(AO314)&gt;180),"Out of range: latitude must be between -90 and 90, and longitude between -180 and 180.",""))))))</f>
        <v/>
      </c>
    </row>
    <row r="315">
      <c r="B315" s="44" t="n"/>
      <c r="C315" s="44" t="n"/>
      <c r="D315" s="45">
        <f>IF(R315="","",IF(AP315&lt;&gt;"","NOT VALID GPS COORDINATES",IF(O315="NO CONNECTION","NO CONNECTION",IF(E315="","NOT FOUND",IF(OR(AM315,AND(AN315=0,AO315=0)),"CONVERTED – PLEASE CHECK","CONVERTED")))))</f>
        <v/>
      </c>
      <c r="E315" s="45">
        <f>IF(OR(O315="",O315="NO CONNECTION"),"",IFERROR(_xlfn.FILTERXML(O315,"//local/territory")&amp;" "&amp;_xlfn.FILTERXML(O315,"//local/mapcode"),IFERROR(_xlfn.FILTERXML(O315,"//international/mapcode"),"")))</f>
        <v/>
      </c>
      <c r="F315" s="46">
        <f>IF(E315="","",IFERROR(_xlfn.FILTERXML(O315,"//local/territory"),""))</f>
        <v/>
      </c>
      <c r="G315" s="46">
        <f>IF(E315="","",IFERROR(_xlfn.FILTERXML(O315,"//local/mapcode"),""))</f>
        <v/>
      </c>
      <c r="H315" s="46">
        <f>IF(E315="","",IFERROR(_xlfn.FILTERXML(O315,"//international/mapcode"),""))</f>
        <v/>
      </c>
      <c r="I315" s="46">
        <f>IF(E315="","",IFERROR(HYPERLINK("https://www.mymapcodes.com/go/?t="&amp;IF(G315&lt;&gt;"",F315,"AAA")&amp;"&amp;ma="&amp;LEFT(IF(G315&lt;&gt;"",G315,H315),FIND(".",IF(G315&lt;&gt;"",G315,H315))-1)&amp;"&amp;mb="&amp;MID(IF(G315&lt;&gt;"",G315,H315),FIND(".",IF(G315&lt;&gt;"",G315,H315))+1,99),"Open on MyMapcodes →"),""))</f>
        <v/>
      </c>
      <c r="J315" s="47">
        <f>IF(OR(R315="",AP315&lt;&gt;""),"",ROUND(AN315,6))</f>
        <v/>
      </c>
      <c r="K315" s="47">
        <f>IF(OR(R315="",AP315&lt;&gt;""),"",ROUND(AO315,6))</f>
        <v/>
      </c>
      <c r="L315" s="48">
        <f>IF(R315="","",IF(AP315&lt;&gt;"",AP315,IF(O315="NO CONNECTION","Excel couldn't reach the mapcode service. Click the REFRESH RESULTS box just above the table.",IF(E315="","The mapcode service didn't return a mapcode for this point.",IF(AM315,"Latitude and longitude seemed to be the wrong way round, so they've been swapped. Please check.",IF(AND(AN315=0,AO315=0),"0, 0 is in the sea off West Africa. Please check this is the location you meant.",IF(W315,"Longitude came first, so the order has been switched.",IF(Z315=6,"Converted from degrees, minutes and seconds.",IF(Z315=4,"Converted from degrees and decimal minutes.","")))))))))</f>
        <v/>
      </c>
      <c r="N315" s="49">
        <f>IF(J315="","",MapcodeAPI&amp;"codes/"&amp;SUBSTITUTE(J315&amp;"",MID(1/2,2,1),".")&amp;","&amp;SUBSTITUTE(K315&amp;"",MID(1/2,2,1),"."))&amp;LEFT($B$13,0)</f>
        <v/>
      </c>
      <c r="O315" s="49">
        <f>IF(N315="","",IFERROR(_xlfn.WEBSERVICE(N315),IF(MapcodeAPIBackup="","NO CONNECTION",IFERROR(_xlfn.WEBSERVICE(MapcodeAPIBackup&amp;MID(N315,LEN(MapcodeAPI)+1,999)),"NO CONNECTION"))))</f>
        <v/>
      </c>
      <c r="P315" t="inlineStr">
        <is>
          <t xml:space="preserve"> </t>
        </is>
      </c>
      <c r="R315" s="50">
        <f>IFERROR(IF(AND(TRIM(B315&amp;"")="",TRIM(C315&amp;"")=""),"",TRIM(IF(ISNUMBER(B315),SUBSTITUTE(B315&amp;"",MID(1/2,2,1),"."),B315&amp;"")&amp;IF(TRIM(C315&amp;"")="",""," | "&amp;IF(ISNUMBER(C315),SUBSTITUTE(C315&amp;"",MID(1/2,2,1),"."),C315&amp;"")))),"(error value)")</f>
        <v/>
      </c>
      <c r="S315" s="50">
        <f>IF(R315="","","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"&amp;IFERROR(IF(AND(LEN(R315)-LEN(SUBSTITUTE(R315,"/",""))=1,ISNUMBER(FIND(" ",TRIM(LEFT(R315,FIND("/",R315)-1))))),LEFT(R315,FIND("/",R315)-1),R315),R315)&amp;" ")," "," "),"﻿"," "),"​"," "),"⁠"," ")," "," ")," "," "),CHAR(9)," "),CHAR(10)," "),CHAR(13)," "),"−","-"),"–","-"),"—","-"),"LATITUDE"," "),"LONGITUDE"," "),"COORDINATES"," "),"COORDS"," "),"NORTH"," N "),"SOUTH"," S "),"EAST"," E "),"WEST"," W "),"DEGREES"," "),"DEG"," "),"GPS"," "),"LONG"," "),"LNG"," "),"LON"," "),"LAT"," ")," AND "," "),"&amp;"," ")&amp;" ")</f>
        <v/>
      </c>
      <c r="T315" s="50">
        <f>IF(S315="","",IF(LEN(S315)-LEN(SUBSTITUTE(S315,".",""))&gt;0,SUBSTITUTE(S315,","," "),IF(LEN(S315)-LEN(SUBSTITUTE(S315,",",""))=3,SUBSTITUTE(SUBSTITUTE(S315,",",";",2),",","."),IF(LEN(S315)-LEN(SUBSTITUTE(S315,",",""))=2,SUBSTITUTE(S315,",","."),SUBSTITUTE(S315,","," ")))))</f>
        <v/>
      </c>
      <c r="U315" s="50">
        <f>IF(ISNUMBER(FIND("S",T315)),-1,IF(ISNUMBER(FIND("N",T315)),1,0))</f>
        <v/>
      </c>
      <c r="V315" s="50">
        <f>IF(ISNUMBER(FIND("W",T315)),-1,IF(ISNUMBER(FIND("E",T315)),1,0))</f>
        <v/>
      </c>
      <c r="W315" s="50">
        <f>AND(MIN(IFERROR(FIND("N",T315),999),IFERROR(FIND("S",T315),999))&lt;999,MIN(IFERROR(FIND("E",T315),999),IFERROR(FIND("W",T315),999))&lt;999,MIN(IFERROR(FIND("E",T315),999),IFERROR(FIND("W",T315),999))&lt;MIN(IFERROR(FIND("N",T315),999),IFERROR(FIND("S",T315),999)))</f>
        <v/>
      </c>
      <c r="X315" s="50">
        <f>IF(T315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315,"°"," "),"º"," "),"˚"," "),"'"," "),CHAR(34)," "),"′"," "),"’"," "),"‘"," "),"″"," "),"”"," "),"“"," "),"("," "),")"," "),"["," "),"]"," "),"{"," "),"}"," "),";"," "),"|"," "),"/"," "),"\"," "),":"," "),"="," "),"*"," "),","," "),"N"," "),"S"," "),"E"," "),"W"," "),"_"," ")))</f>
        <v/>
      </c>
      <c r="Y315" s="50">
        <f>IF(X315="","",SUBSTITUTE(SUBSTITUTE(SUBSTITUTE(SUBSTITUTE(SUBSTITUTE(SUBSTITUTE(SUBSTITUTE(SUBSTITUTE(SUBSTITUTE(SUBSTITUTE(SUBSTITUTE(SUBSTITUTE(SUBSTITUTE(X315,"0",""),"1",""),"2",""),"3",""),"4",""),"5",""),"6",""),"7",""),"8",""),"9",""),".",""),"-","")," ",""))</f>
        <v/>
      </c>
      <c r="Z315" s="50">
        <f>IF(X315="",0,LEN(X315)-LEN(SUBSTITUTE(X315," ",""))+1)</f>
        <v/>
      </c>
      <c r="AA315" s="50">
        <f>IF(Z315&lt;1,"",IFERROR(VALUE(SUBSTITUTE(TRIM(MID(SUBSTITUTE(X315," ",REPT(" ",60)),1,60)),".",MID(1/2,2,1))),""))</f>
        <v/>
      </c>
      <c r="AB315" s="50">
        <f>IF(Z315&lt;2,"",IFERROR(VALUE(SUBSTITUTE(TRIM(MID(SUBSTITUTE(X315," ",REPT(" ",60)),61,60)),".",MID(1/2,2,1))),""))</f>
        <v/>
      </c>
      <c r="AC315" s="50">
        <f>IF(Z315&lt;3,"",IFERROR(VALUE(SUBSTITUTE(TRIM(MID(SUBSTITUTE(X315," ",REPT(" ",60)),121,60)),".",MID(1/2,2,1))),""))</f>
        <v/>
      </c>
      <c r="AD315" s="50">
        <f>IF(Z315&lt;4,"",IFERROR(VALUE(SUBSTITUTE(TRIM(MID(SUBSTITUTE(X315," ",REPT(" ",60)),181,60)),".",MID(1/2,2,1))),""))</f>
        <v/>
      </c>
      <c r="AE315" s="50">
        <f>IF(Z315&lt;5,"",IFERROR(VALUE(SUBSTITUTE(TRIM(MID(SUBSTITUTE(X315," ",REPT(" ",60)),241,60)),".",MID(1/2,2,1))),""))</f>
        <v/>
      </c>
      <c r="AF315" s="50">
        <f>IF(Z315&lt;6,"",IFERROR(VALUE(SUBSTITUTE(TRIM(MID(SUBSTITUTE(X315," ",REPT(" ",60)),301,60)),".",MID(1/2,2,1))),""))</f>
        <v/>
      </c>
      <c r="AG315" s="50">
        <f>IFERROR(IF(Z315=2,AA315,IF(Z315=4,IF(AA315&lt;0,-1,1)*(ABS(AA315)+AB315/60),IF(Z315=6,IF(AA315&lt;0,-1,1)*(ABS(AA315)+AB315/60+AC315/3600),""))),"")</f>
        <v/>
      </c>
      <c r="AH315" s="50">
        <f>IFERROR(IF(Z315=2,AB315,IF(Z315=4,IF(AC315&lt;0,-1,1)*(ABS(AC315)+AD315/60),IF(Z315=6,IF(AD315&lt;0,-1,1)*(ABS(AD315)+AE315/60+AF315/3600),""))),"")</f>
        <v/>
      </c>
      <c r="AI315" s="50">
        <f>IF(W315,AH315,AG315)</f>
        <v/>
      </c>
      <c r="AJ315" s="50">
        <f>IF(W315,AG315,AH315)</f>
        <v/>
      </c>
      <c r="AK315" s="50">
        <f>IFERROR(IF(U315=0,AI315,U315*ABS(AI315)),"")</f>
        <v/>
      </c>
      <c r="AL315" s="50">
        <f>IFERROR(IF(V315=0,AJ315,V315*ABS(AJ315)),"")</f>
        <v/>
      </c>
      <c r="AM315" s="50">
        <f>IFERROR(AND(U315=0,V315=0,ABS(AK315)&gt;90,ABS(AK315)&lt;=180,ABS(AL315)&lt;=90),FALSE)</f>
        <v/>
      </c>
      <c r="AN315" s="50">
        <f>IF(AM315,AL315,AK315)</f>
        <v/>
      </c>
      <c r="AO315" s="50">
        <f>IF(AM315,AK315,AL315)</f>
        <v/>
      </c>
      <c r="AP315" s="50">
        <f>IF(R315="","",IF(Y315&lt;&gt;"","Contains words or symbols that aren't part of a coordinate.",IF(NOT(OR(Z315=2,Z315=4,Z315=6)),"Couldn't find a latitude and a longitude ("&amp;Z315&amp;IF(Z315=1," number"," numbers")&amp;" found).",IF(COUNT(AA315:AF315)&lt;&gt;Z315,"Some of the numbers couldn't be read.",IF(OR(AND(Z315=4,OR(AB315&lt;0,AB315&gt;=60,AD315&lt;0,AD315&gt;=60)),AND(Z315=6,OR(AB315&lt;0,AB315&gt;=60,AC315&lt;0,AC315&gt;=60,AE315&lt;0,AE315&gt;=60,AF315&lt;0,AF315&gt;=60))),"Minutes and seconds must be between 0 and 60.",IF(OR(ABS(AN315)&gt;90,ABS(AO315)&gt;180),"Out of range: latitude must be between -90 and 90, and longitude between -180 and 180.",""))))))</f>
        <v/>
      </c>
    </row>
    <row r="316">
      <c r="B316" s="44" t="n"/>
      <c r="C316" s="44" t="n"/>
      <c r="D316" s="45">
        <f>IF(R316="","",IF(AP316&lt;&gt;"","NOT VALID GPS COORDINATES",IF(O316="NO CONNECTION","NO CONNECTION",IF(E316="","NOT FOUND",IF(OR(AM316,AND(AN316=0,AO316=0)),"CONVERTED – PLEASE CHECK","CONVERTED")))))</f>
        <v/>
      </c>
      <c r="E316" s="45">
        <f>IF(OR(O316="",O316="NO CONNECTION"),"",IFERROR(_xlfn.FILTERXML(O316,"//local/territory")&amp;" "&amp;_xlfn.FILTERXML(O316,"//local/mapcode"),IFERROR(_xlfn.FILTERXML(O316,"//international/mapcode"),"")))</f>
        <v/>
      </c>
      <c r="F316" s="46">
        <f>IF(E316="","",IFERROR(_xlfn.FILTERXML(O316,"//local/territory"),""))</f>
        <v/>
      </c>
      <c r="G316" s="46">
        <f>IF(E316="","",IFERROR(_xlfn.FILTERXML(O316,"//local/mapcode"),""))</f>
        <v/>
      </c>
      <c r="H316" s="46">
        <f>IF(E316="","",IFERROR(_xlfn.FILTERXML(O316,"//international/mapcode"),""))</f>
        <v/>
      </c>
      <c r="I316" s="46">
        <f>IF(E316="","",IFERROR(HYPERLINK("https://www.mymapcodes.com/go/?t="&amp;IF(G316&lt;&gt;"",F316,"AAA")&amp;"&amp;ma="&amp;LEFT(IF(G316&lt;&gt;"",G316,H316),FIND(".",IF(G316&lt;&gt;"",G316,H316))-1)&amp;"&amp;mb="&amp;MID(IF(G316&lt;&gt;"",G316,H316),FIND(".",IF(G316&lt;&gt;"",G316,H316))+1,99),"Open on MyMapcodes →"),""))</f>
        <v/>
      </c>
      <c r="J316" s="47">
        <f>IF(OR(R316="",AP316&lt;&gt;""),"",ROUND(AN316,6))</f>
        <v/>
      </c>
      <c r="K316" s="47">
        <f>IF(OR(R316="",AP316&lt;&gt;""),"",ROUND(AO316,6))</f>
        <v/>
      </c>
      <c r="L316" s="48">
        <f>IF(R316="","",IF(AP316&lt;&gt;"",AP316,IF(O316="NO CONNECTION","Excel couldn't reach the mapcode service. Click the REFRESH RESULTS box just above the table.",IF(E316="","The mapcode service didn't return a mapcode for this point.",IF(AM316,"Latitude and longitude seemed to be the wrong way round, so they've been swapped. Please check.",IF(AND(AN316=0,AO316=0),"0, 0 is in the sea off West Africa. Please check this is the location you meant.",IF(W316,"Longitude came first, so the order has been switched.",IF(Z316=6,"Converted from degrees, minutes and seconds.",IF(Z316=4,"Converted from degrees and decimal minutes.","")))))))))</f>
        <v/>
      </c>
      <c r="N316" s="49">
        <f>IF(J316="","",MapcodeAPI&amp;"codes/"&amp;SUBSTITUTE(J316&amp;"",MID(1/2,2,1),".")&amp;","&amp;SUBSTITUTE(K316&amp;"",MID(1/2,2,1),"."))&amp;LEFT($B$13,0)</f>
        <v/>
      </c>
      <c r="O316" s="49">
        <f>IF(N316="","",IFERROR(_xlfn.WEBSERVICE(N316),IF(MapcodeAPIBackup="","NO CONNECTION",IFERROR(_xlfn.WEBSERVICE(MapcodeAPIBackup&amp;MID(N316,LEN(MapcodeAPI)+1,999)),"NO CONNECTION"))))</f>
        <v/>
      </c>
      <c r="P316" t="inlineStr">
        <is>
          <t xml:space="preserve"> </t>
        </is>
      </c>
      <c r="R316" s="50">
        <f>IFERROR(IF(AND(TRIM(B316&amp;"")="",TRIM(C316&amp;"")=""),"",TRIM(IF(ISNUMBER(B316),SUBSTITUTE(B316&amp;"",MID(1/2,2,1),"."),B316&amp;"")&amp;IF(TRIM(C316&amp;"")="",""," | "&amp;IF(ISNUMBER(C316),SUBSTITUTE(C316&amp;"",MID(1/2,2,1),"."),C316&amp;"")))),"(error value)")</f>
        <v/>
      </c>
      <c r="S316" s="50">
        <f>IF(R316="","","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"&amp;IFERROR(IF(AND(LEN(R316)-LEN(SUBSTITUTE(R316,"/",""))=1,ISNUMBER(FIND(" ",TRIM(LEFT(R316,FIND("/",R316)-1))))),LEFT(R316,FIND("/",R316)-1),R316),R316)&amp;" ")," "," "),"﻿"," "),"​"," "),"⁠"," ")," "," ")," "," "),CHAR(9)," "),CHAR(10)," "),CHAR(13)," "),"−","-"),"–","-"),"—","-"),"LATITUDE"," "),"LONGITUDE"," "),"COORDINATES"," "),"COORDS"," "),"NORTH"," N "),"SOUTH"," S "),"EAST"," E "),"WEST"," W "),"DEGREES"," "),"DEG"," "),"GPS"," "),"LONG"," "),"LNG"," "),"LON"," "),"LAT"," ")," AND "," "),"&amp;"," ")&amp;" ")</f>
        <v/>
      </c>
      <c r="T316" s="50">
        <f>IF(S316="","",IF(LEN(S316)-LEN(SUBSTITUTE(S316,".",""))&gt;0,SUBSTITUTE(S316,","," "),IF(LEN(S316)-LEN(SUBSTITUTE(S316,",",""))=3,SUBSTITUTE(SUBSTITUTE(S316,",",";",2),",","."),IF(LEN(S316)-LEN(SUBSTITUTE(S316,",",""))=2,SUBSTITUTE(S316,",","."),SUBSTITUTE(S316,","," ")))))</f>
        <v/>
      </c>
      <c r="U316" s="50">
        <f>IF(ISNUMBER(FIND("S",T316)),-1,IF(ISNUMBER(FIND("N",T316)),1,0))</f>
        <v/>
      </c>
      <c r="V316" s="50">
        <f>IF(ISNUMBER(FIND("W",T316)),-1,IF(ISNUMBER(FIND("E",T316)),1,0))</f>
        <v/>
      </c>
      <c r="W316" s="50">
        <f>AND(MIN(IFERROR(FIND("N",T316),999),IFERROR(FIND("S",T316),999))&lt;999,MIN(IFERROR(FIND("E",T316),999),IFERROR(FIND("W",T316),999))&lt;999,MIN(IFERROR(FIND("E",T316),999),IFERROR(FIND("W",T316),999))&lt;MIN(IFERROR(FIND("N",T316),999),IFERROR(FIND("S",T316),999)))</f>
        <v/>
      </c>
      <c r="X316" s="50">
        <f>IF(T316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316,"°"," "),"º"," "),"˚"," "),"'"," "),CHAR(34)," "),"′"," "),"’"," "),"‘"," "),"″"," "),"”"," "),"“"," "),"("," "),")"," "),"["," "),"]"," "),"{"," "),"}"," "),";"," "),"|"," "),"/"," "),"\"," "),":"," "),"="," "),"*"," "),","," "),"N"," "),"S"," "),"E"," "),"W"," "),"_"," ")))</f>
        <v/>
      </c>
      <c r="Y316" s="50">
        <f>IF(X316="","",SUBSTITUTE(SUBSTITUTE(SUBSTITUTE(SUBSTITUTE(SUBSTITUTE(SUBSTITUTE(SUBSTITUTE(SUBSTITUTE(SUBSTITUTE(SUBSTITUTE(SUBSTITUTE(SUBSTITUTE(SUBSTITUTE(X316,"0",""),"1",""),"2",""),"3",""),"4",""),"5",""),"6",""),"7",""),"8",""),"9",""),".",""),"-","")," ",""))</f>
        <v/>
      </c>
      <c r="Z316" s="50">
        <f>IF(X316="",0,LEN(X316)-LEN(SUBSTITUTE(X316," ",""))+1)</f>
        <v/>
      </c>
      <c r="AA316" s="50">
        <f>IF(Z316&lt;1,"",IFERROR(VALUE(SUBSTITUTE(TRIM(MID(SUBSTITUTE(X316," ",REPT(" ",60)),1,60)),".",MID(1/2,2,1))),""))</f>
        <v/>
      </c>
      <c r="AB316" s="50">
        <f>IF(Z316&lt;2,"",IFERROR(VALUE(SUBSTITUTE(TRIM(MID(SUBSTITUTE(X316," ",REPT(" ",60)),61,60)),".",MID(1/2,2,1))),""))</f>
        <v/>
      </c>
      <c r="AC316" s="50">
        <f>IF(Z316&lt;3,"",IFERROR(VALUE(SUBSTITUTE(TRIM(MID(SUBSTITUTE(X316," ",REPT(" ",60)),121,60)),".",MID(1/2,2,1))),""))</f>
        <v/>
      </c>
      <c r="AD316" s="50">
        <f>IF(Z316&lt;4,"",IFERROR(VALUE(SUBSTITUTE(TRIM(MID(SUBSTITUTE(X316," ",REPT(" ",60)),181,60)),".",MID(1/2,2,1))),""))</f>
        <v/>
      </c>
      <c r="AE316" s="50">
        <f>IF(Z316&lt;5,"",IFERROR(VALUE(SUBSTITUTE(TRIM(MID(SUBSTITUTE(X316," ",REPT(" ",60)),241,60)),".",MID(1/2,2,1))),""))</f>
        <v/>
      </c>
      <c r="AF316" s="50">
        <f>IF(Z316&lt;6,"",IFERROR(VALUE(SUBSTITUTE(TRIM(MID(SUBSTITUTE(X316," ",REPT(" ",60)),301,60)),".",MID(1/2,2,1))),""))</f>
        <v/>
      </c>
      <c r="AG316" s="50">
        <f>IFERROR(IF(Z316=2,AA316,IF(Z316=4,IF(AA316&lt;0,-1,1)*(ABS(AA316)+AB316/60),IF(Z316=6,IF(AA316&lt;0,-1,1)*(ABS(AA316)+AB316/60+AC316/3600),""))),"")</f>
        <v/>
      </c>
      <c r="AH316" s="50">
        <f>IFERROR(IF(Z316=2,AB316,IF(Z316=4,IF(AC316&lt;0,-1,1)*(ABS(AC316)+AD316/60),IF(Z316=6,IF(AD316&lt;0,-1,1)*(ABS(AD316)+AE316/60+AF316/3600),""))),"")</f>
        <v/>
      </c>
      <c r="AI316" s="50">
        <f>IF(W316,AH316,AG316)</f>
        <v/>
      </c>
      <c r="AJ316" s="50">
        <f>IF(W316,AG316,AH316)</f>
        <v/>
      </c>
      <c r="AK316" s="50">
        <f>IFERROR(IF(U316=0,AI316,U316*ABS(AI316)),"")</f>
        <v/>
      </c>
      <c r="AL316" s="50">
        <f>IFERROR(IF(V316=0,AJ316,V316*ABS(AJ316)),"")</f>
        <v/>
      </c>
      <c r="AM316" s="50">
        <f>IFERROR(AND(U316=0,V316=0,ABS(AK316)&gt;90,ABS(AK316)&lt;=180,ABS(AL316)&lt;=90),FALSE)</f>
        <v/>
      </c>
      <c r="AN316" s="50">
        <f>IF(AM316,AL316,AK316)</f>
        <v/>
      </c>
      <c r="AO316" s="50">
        <f>IF(AM316,AK316,AL316)</f>
        <v/>
      </c>
      <c r="AP316" s="50">
        <f>IF(R316="","",IF(Y316&lt;&gt;"","Contains words or symbols that aren't part of a coordinate.",IF(NOT(OR(Z316=2,Z316=4,Z316=6)),"Couldn't find a latitude and a longitude ("&amp;Z316&amp;IF(Z316=1," number"," numbers")&amp;" found).",IF(COUNT(AA316:AF316)&lt;&gt;Z316,"Some of the numbers couldn't be read.",IF(OR(AND(Z316=4,OR(AB316&lt;0,AB316&gt;=60,AD316&lt;0,AD316&gt;=60)),AND(Z316=6,OR(AB316&lt;0,AB316&gt;=60,AC316&lt;0,AC316&gt;=60,AE316&lt;0,AE316&gt;=60,AF316&lt;0,AF316&gt;=60))),"Minutes and seconds must be between 0 and 60.",IF(OR(ABS(AN316)&gt;90,ABS(AO316)&gt;180),"Out of range: latitude must be between -90 and 90, and longitude between -180 and 180.",""))))))</f>
        <v/>
      </c>
    </row>
    <row r="317">
      <c r="B317" s="44" t="n"/>
      <c r="C317" s="44" t="n"/>
      <c r="D317" s="45">
        <f>IF(R317="","",IF(AP317&lt;&gt;"","NOT VALID GPS COORDINATES",IF(O317="NO CONNECTION","NO CONNECTION",IF(E317="","NOT FOUND",IF(OR(AM317,AND(AN317=0,AO317=0)),"CONVERTED – PLEASE CHECK","CONVERTED")))))</f>
        <v/>
      </c>
      <c r="E317" s="45">
        <f>IF(OR(O317="",O317="NO CONNECTION"),"",IFERROR(_xlfn.FILTERXML(O317,"//local/territory")&amp;" "&amp;_xlfn.FILTERXML(O317,"//local/mapcode"),IFERROR(_xlfn.FILTERXML(O317,"//international/mapcode"),"")))</f>
        <v/>
      </c>
      <c r="F317" s="46">
        <f>IF(E317="","",IFERROR(_xlfn.FILTERXML(O317,"//local/territory"),""))</f>
        <v/>
      </c>
      <c r="G317" s="46">
        <f>IF(E317="","",IFERROR(_xlfn.FILTERXML(O317,"//local/mapcode"),""))</f>
        <v/>
      </c>
      <c r="H317" s="46">
        <f>IF(E317="","",IFERROR(_xlfn.FILTERXML(O317,"//international/mapcode"),""))</f>
        <v/>
      </c>
      <c r="I317" s="46">
        <f>IF(E317="","",IFERROR(HYPERLINK("https://www.mymapcodes.com/go/?t="&amp;IF(G317&lt;&gt;"",F317,"AAA")&amp;"&amp;ma="&amp;LEFT(IF(G317&lt;&gt;"",G317,H317),FIND(".",IF(G317&lt;&gt;"",G317,H317))-1)&amp;"&amp;mb="&amp;MID(IF(G317&lt;&gt;"",G317,H317),FIND(".",IF(G317&lt;&gt;"",G317,H317))+1,99),"Open on MyMapcodes →"),""))</f>
        <v/>
      </c>
      <c r="J317" s="47">
        <f>IF(OR(R317="",AP317&lt;&gt;""),"",ROUND(AN317,6))</f>
        <v/>
      </c>
      <c r="K317" s="47">
        <f>IF(OR(R317="",AP317&lt;&gt;""),"",ROUND(AO317,6))</f>
        <v/>
      </c>
      <c r="L317" s="48">
        <f>IF(R317="","",IF(AP317&lt;&gt;"",AP317,IF(O317="NO CONNECTION","Excel couldn't reach the mapcode service. Click the REFRESH RESULTS box just above the table.",IF(E317="","The mapcode service didn't return a mapcode for this point.",IF(AM317,"Latitude and longitude seemed to be the wrong way round, so they've been swapped. Please check.",IF(AND(AN317=0,AO317=0),"0, 0 is in the sea off West Africa. Please check this is the location you meant.",IF(W317,"Longitude came first, so the order has been switched.",IF(Z317=6,"Converted from degrees, minutes and seconds.",IF(Z317=4,"Converted from degrees and decimal minutes.","")))))))))</f>
        <v/>
      </c>
      <c r="N317" s="49">
        <f>IF(J317="","",MapcodeAPI&amp;"codes/"&amp;SUBSTITUTE(J317&amp;"",MID(1/2,2,1),".")&amp;","&amp;SUBSTITUTE(K317&amp;"",MID(1/2,2,1),"."))&amp;LEFT($B$13,0)</f>
        <v/>
      </c>
      <c r="O317" s="49">
        <f>IF(N317="","",IFERROR(_xlfn.WEBSERVICE(N317),IF(MapcodeAPIBackup="","NO CONNECTION",IFERROR(_xlfn.WEBSERVICE(MapcodeAPIBackup&amp;MID(N317,LEN(MapcodeAPI)+1,999)),"NO CONNECTION"))))</f>
        <v/>
      </c>
      <c r="P317" t="inlineStr">
        <is>
          <t xml:space="preserve"> </t>
        </is>
      </c>
      <c r="R317" s="50">
        <f>IFERROR(IF(AND(TRIM(B317&amp;"")="",TRIM(C317&amp;"")=""),"",TRIM(IF(ISNUMBER(B317),SUBSTITUTE(B317&amp;"",MID(1/2,2,1),"."),B317&amp;"")&amp;IF(TRIM(C317&amp;"")="",""," | "&amp;IF(ISNUMBER(C317),SUBSTITUTE(C317&amp;"",MID(1/2,2,1),"."),C317&amp;"")))),"(error value)")</f>
        <v/>
      </c>
      <c r="S317" s="50">
        <f>IF(R317="","","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"&amp;IFERROR(IF(AND(LEN(R317)-LEN(SUBSTITUTE(R317,"/",""))=1,ISNUMBER(FIND(" ",TRIM(LEFT(R317,FIND("/",R317)-1))))),LEFT(R317,FIND("/",R317)-1),R317),R317)&amp;" ")," "," "),"﻿"," "),"​"," "),"⁠"," ")," "," ")," "," "),CHAR(9)," "),CHAR(10)," "),CHAR(13)," "),"−","-"),"–","-"),"—","-"),"LATITUDE"," "),"LONGITUDE"," "),"COORDINATES"," "),"COORDS"," "),"NORTH"," N "),"SOUTH"," S "),"EAST"," E "),"WEST"," W "),"DEGREES"," "),"DEG"," "),"GPS"," "),"LONG"," "),"LNG"," "),"LON"," "),"LAT"," ")," AND "," "),"&amp;"," ")&amp;" ")</f>
        <v/>
      </c>
      <c r="T317" s="50">
        <f>IF(S317="","",IF(LEN(S317)-LEN(SUBSTITUTE(S317,".",""))&gt;0,SUBSTITUTE(S317,","," "),IF(LEN(S317)-LEN(SUBSTITUTE(S317,",",""))=3,SUBSTITUTE(SUBSTITUTE(S317,",",";",2),",","."),IF(LEN(S317)-LEN(SUBSTITUTE(S317,",",""))=2,SUBSTITUTE(S317,",","."),SUBSTITUTE(S317,","," ")))))</f>
        <v/>
      </c>
      <c r="U317" s="50">
        <f>IF(ISNUMBER(FIND("S",T317)),-1,IF(ISNUMBER(FIND("N",T317)),1,0))</f>
        <v/>
      </c>
      <c r="V317" s="50">
        <f>IF(ISNUMBER(FIND("W",T317)),-1,IF(ISNUMBER(FIND("E",T317)),1,0))</f>
        <v/>
      </c>
      <c r="W317" s="50">
        <f>AND(MIN(IFERROR(FIND("N",T317),999),IFERROR(FIND("S",T317),999))&lt;999,MIN(IFERROR(FIND("E",T317),999),IFERROR(FIND("W",T317),999))&lt;999,MIN(IFERROR(FIND("E",T317),999),IFERROR(FIND("W",T317),999))&lt;MIN(IFERROR(FIND("N",T317),999),IFERROR(FIND("S",T317),999)))</f>
        <v/>
      </c>
      <c r="X317" s="50">
        <f>IF(T317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317,"°"," "),"º"," "),"˚"," "),"'"," "),CHAR(34)," "),"′"," "),"’"," "),"‘"," "),"″"," "),"”"," "),"“"," "),"("," "),")"," "),"["," "),"]"," "),"{"," "),"}"," "),";"," "),"|"," "),"/"," "),"\"," "),":"," "),"="," "),"*"," "),","," "),"N"," "),"S"," "),"E"," "),"W"," "),"_"," ")))</f>
        <v/>
      </c>
      <c r="Y317" s="50">
        <f>IF(X317="","",SUBSTITUTE(SUBSTITUTE(SUBSTITUTE(SUBSTITUTE(SUBSTITUTE(SUBSTITUTE(SUBSTITUTE(SUBSTITUTE(SUBSTITUTE(SUBSTITUTE(SUBSTITUTE(SUBSTITUTE(SUBSTITUTE(X317,"0",""),"1",""),"2",""),"3",""),"4",""),"5",""),"6",""),"7",""),"8",""),"9",""),".",""),"-","")," ",""))</f>
        <v/>
      </c>
      <c r="Z317" s="50">
        <f>IF(X317="",0,LEN(X317)-LEN(SUBSTITUTE(X317," ",""))+1)</f>
        <v/>
      </c>
      <c r="AA317" s="50">
        <f>IF(Z317&lt;1,"",IFERROR(VALUE(SUBSTITUTE(TRIM(MID(SUBSTITUTE(X317," ",REPT(" ",60)),1,60)),".",MID(1/2,2,1))),""))</f>
        <v/>
      </c>
      <c r="AB317" s="50">
        <f>IF(Z317&lt;2,"",IFERROR(VALUE(SUBSTITUTE(TRIM(MID(SUBSTITUTE(X317," ",REPT(" ",60)),61,60)),".",MID(1/2,2,1))),""))</f>
        <v/>
      </c>
      <c r="AC317" s="50">
        <f>IF(Z317&lt;3,"",IFERROR(VALUE(SUBSTITUTE(TRIM(MID(SUBSTITUTE(X317," ",REPT(" ",60)),121,60)),".",MID(1/2,2,1))),""))</f>
        <v/>
      </c>
      <c r="AD317" s="50">
        <f>IF(Z317&lt;4,"",IFERROR(VALUE(SUBSTITUTE(TRIM(MID(SUBSTITUTE(X317," ",REPT(" ",60)),181,60)),".",MID(1/2,2,1))),""))</f>
        <v/>
      </c>
      <c r="AE317" s="50">
        <f>IF(Z317&lt;5,"",IFERROR(VALUE(SUBSTITUTE(TRIM(MID(SUBSTITUTE(X317," ",REPT(" ",60)),241,60)),".",MID(1/2,2,1))),""))</f>
        <v/>
      </c>
      <c r="AF317" s="50">
        <f>IF(Z317&lt;6,"",IFERROR(VALUE(SUBSTITUTE(TRIM(MID(SUBSTITUTE(X317," ",REPT(" ",60)),301,60)),".",MID(1/2,2,1))),""))</f>
        <v/>
      </c>
      <c r="AG317" s="50">
        <f>IFERROR(IF(Z317=2,AA317,IF(Z317=4,IF(AA317&lt;0,-1,1)*(ABS(AA317)+AB317/60),IF(Z317=6,IF(AA317&lt;0,-1,1)*(ABS(AA317)+AB317/60+AC317/3600),""))),"")</f>
        <v/>
      </c>
      <c r="AH317" s="50">
        <f>IFERROR(IF(Z317=2,AB317,IF(Z317=4,IF(AC317&lt;0,-1,1)*(ABS(AC317)+AD317/60),IF(Z317=6,IF(AD317&lt;0,-1,1)*(ABS(AD317)+AE317/60+AF317/3600),""))),"")</f>
        <v/>
      </c>
      <c r="AI317" s="50">
        <f>IF(W317,AH317,AG317)</f>
        <v/>
      </c>
      <c r="AJ317" s="50">
        <f>IF(W317,AG317,AH317)</f>
        <v/>
      </c>
      <c r="AK317" s="50">
        <f>IFERROR(IF(U317=0,AI317,U317*ABS(AI317)),"")</f>
        <v/>
      </c>
      <c r="AL317" s="50">
        <f>IFERROR(IF(V317=0,AJ317,V317*ABS(AJ317)),"")</f>
        <v/>
      </c>
      <c r="AM317" s="50">
        <f>IFERROR(AND(U317=0,V317=0,ABS(AK317)&gt;90,ABS(AK317)&lt;=180,ABS(AL317)&lt;=90),FALSE)</f>
        <v/>
      </c>
      <c r="AN317" s="50">
        <f>IF(AM317,AL317,AK317)</f>
        <v/>
      </c>
      <c r="AO317" s="50">
        <f>IF(AM317,AK317,AL317)</f>
        <v/>
      </c>
      <c r="AP317" s="50">
        <f>IF(R317="","",IF(Y317&lt;&gt;"","Contains words or symbols that aren't part of a coordinate.",IF(NOT(OR(Z317=2,Z317=4,Z317=6)),"Couldn't find a latitude and a longitude ("&amp;Z317&amp;IF(Z317=1," number"," numbers")&amp;" found).",IF(COUNT(AA317:AF317)&lt;&gt;Z317,"Some of the numbers couldn't be read.",IF(OR(AND(Z317=4,OR(AB317&lt;0,AB317&gt;=60,AD317&lt;0,AD317&gt;=60)),AND(Z317=6,OR(AB317&lt;0,AB317&gt;=60,AC317&lt;0,AC317&gt;=60,AE317&lt;0,AE317&gt;=60,AF317&lt;0,AF317&gt;=60))),"Minutes and seconds must be between 0 and 60.",IF(OR(ABS(AN317)&gt;90,ABS(AO317)&gt;180),"Out of range: latitude must be between -90 and 90, and longitude between -180 and 180.",""))))))</f>
        <v/>
      </c>
    </row>
    <row r="318">
      <c r="B318" s="44" t="n"/>
      <c r="C318" s="44" t="n"/>
      <c r="D318" s="45">
        <f>IF(R318="","",IF(AP318&lt;&gt;"","NOT VALID GPS COORDINATES",IF(O318="NO CONNECTION","NO CONNECTION",IF(E318="","NOT FOUND",IF(OR(AM318,AND(AN318=0,AO318=0)),"CONVERTED – PLEASE CHECK","CONVERTED")))))</f>
        <v/>
      </c>
      <c r="E318" s="45">
        <f>IF(OR(O318="",O318="NO CONNECTION"),"",IFERROR(_xlfn.FILTERXML(O318,"//local/territory")&amp;" "&amp;_xlfn.FILTERXML(O318,"//local/mapcode"),IFERROR(_xlfn.FILTERXML(O318,"//international/mapcode"),"")))</f>
        <v/>
      </c>
      <c r="F318" s="46">
        <f>IF(E318="","",IFERROR(_xlfn.FILTERXML(O318,"//local/territory"),""))</f>
        <v/>
      </c>
      <c r="G318" s="46">
        <f>IF(E318="","",IFERROR(_xlfn.FILTERXML(O318,"//local/mapcode"),""))</f>
        <v/>
      </c>
      <c r="H318" s="46">
        <f>IF(E318="","",IFERROR(_xlfn.FILTERXML(O318,"//international/mapcode"),""))</f>
        <v/>
      </c>
      <c r="I318" s="46">
        <f>IF(E318="","",IFERROR(HYPERLINK("https://www.mymapcodes.com/go/?t="&amp;IF(G318&lt;&gt;"",F318,"AAA")&amp;"&amp;ma="&amp;LEFT(IF(G318&lt;&gt;"",G318,H318),FIND(".",IF(G318&lt;&gt;"",G318,H318))-1)&amp;"&amp;mb="&amp;MID(IF(G318&lt;&gt;"",G318,H318),FIND(".",IF(G318&lt;&gt;"",G318,H318))+1,99),"Open on MyMapcodes →"),""))</f>
        <v/>
      </c>
      <c r="J318" s="47">
        <f>IF(OR(R318="",AP318&lt;&gt;""),"",ROUND(AN318,6))</f>
        <v/>
      </c>
      <c r="K318" s="47">
        <f>IF(OR(R318="",AP318&lt;&gt;""),"",ROUND(AO318,6))</f>
        <v/>
      </c>
      <c r="L318" s="48">
        <f>IF(R318="","",IF(AP318&lt;&gt;"",AP318,IF(O318="NO CONNECTION","Excel couldn't reach the mapcode service. Click the REFRESH RESULTS box just above the table.",IF(E318="","The mapcode service didn't return a mapcode for this point.",IF(AM318,"Latitude and longitude seemed to be the wrong way round, so they've been swapped. Please check.",IF(AND(AN318=0,AO318=0),"0, 0 is in the sea off West Africa. Please check this is the location you meant.",IF(W318,"Longitude came first, so the order has been switched.",IF(Z318=6,"Converted from degrees, minutes and seconds.",IF(Z318=4,"Converted from degrees and decimal minutes.","")))))))))</f>
        <v/>
      </c>
      <c r="N318" s="49">
        <f>IF(J318="","",MapcodeAPI&amp;"codes/"&amp;SUBSTITUTE(J318&amp;"",MID(1/2,2,1),".")&amp;","&amp;SUBSTITUTE(K318&amp;"",MID(1/2,2,1),"."))&amp;LEFT($B$13,0)</f>
        <v/>
      </c>
      <c r="O318" s="49">
        <f>IF(N318="","",IFERROR(_xlfn.WEBSERVICE(N318),IF(MapcodeAPIBackup="","NO CONNECTION",IFERROR(_xlfn.WEBSERVICE(MapcodeAPIBackup&amp;MID(N318,LEN(MapcodeAPI)+1,999)),"NO CONNECTION"))))</f>
        <v/>
      </c>
      <c r="P318" t="inlineStr">
        <is>
          <t xml:space="preserve"> </t>
        </is>
      </c>
      <c r="R318" s="50">
        <f>IFERROR(IF(AND(TRIM(B318&amp;"")="",TRIM(C318&amp;"")=""),"",TRIM(IF(ISNUMBER(B318),SUBSTITUTE(B318&amp;"",MID(1/2,2,1),"."),B318&amp;"")&amp;IF(TRIM(C318&amp;"")="",""," | "&amp;IF(ISNUMBER(C318),SUBSTITUTE(C318&amp;"",MID(1/2,2,1),"."),C318&amp;"")))),"(error value)")</f>
        <v/>
      </c>
      <c r="S318" s="50">
        <f>IF(R318="","","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"&amp;IFERROR(IF(AND(LEN(R318)-LEN(SUBSTITUTE(R318,"/",""))=1,ISNUMBER(FIND(" ",TRIM(LEFT(R318,FIND("/",R318)-1))))),LEFT(R318,FIND("/",R318)-1),R318),R318)&amp;" ")," "," "),"﻿"," "),"​"," "),"⁠"," ")," "," ")," "," "),CHAR(9)," "),CHAR(10)," "),CHAR(13)," "),"−","-"),"–","-"),"—","-"),"LATITUDE"," "),"LONGITUDE"," "),"COORDINATES"," "),"COORDS"," "),"NORTH"," N "),"SOUTH"," S "),"EAST"," E "),"WEST"," W "),"DEGREES"," "),"DEG"," "),"GPS"," "),"LONG"," "),"LNG"," "),"LON"," "),"LAT"," ")," AND "," "),"&amp;"," ")&amp;" ")</f>
        <v/>
      </c>
      <c r="T318" s="50">
        <f>IF(S318="","",IF(LEN(S318)-LEN(SUBSTITUTE(S318,".",""))&gt;0,SUBSTITUTE(S318,","," "),IF(LEN(S318)-LEN(SUBSTITUTE(S318,",",""))=3,SUBSTITUTE(SUBSTITUTE(S318,",",";",2),",","."),IF(LEN(S318)-LEN(SUBSTITUTE(S318,",",""))=2,SUBSTITUTE(S318,",","."),SUBSTITUTE(S318,","," ")))))</f>
        <v/>
      </c>
      <c r="U318" s="50">
        <f>IF(ISNUMBER(FIND("S",T318)),-1,IF(ISNUMBER(FIND("N",T318)),1,0))</f>
        <v/>
      </c>
      <c r="V318" s="50">
        <f>IF(ISNUMBER(FIND("W",T318)),-1,IF(ISNUMBER(FIND("E",T318)),1,0))</f>
        <v/>
      </c>
      <c r="W318" s="50">
        <f>AND(MIN(IFERROR(FIND("N",T318),999),IFERROR(FIND("S",T318),999))&lt;999,MIN(IFERROR(FIND("E",T318),999),IFERROR(FIND("W",T318),999))&lt;999,MIN(IFERROR(FIND("E",T318),999),IFERROR(FIND("W",T318),999))&lt;MIN(IFERROR(FIND("N",T318),999),IFERROR(FIND("S",T318),999)))</f>
        <v/>
      </c>
      <c r="X318" s="50">
        <f>IF(T318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318,"°"," "),"º"," "),"˚"," "),"'"," "),CHAR(34)," "),"′"," "),"’"," "),"‘"," "),"″"," "),"”"," "),"“"," "),"("," "),")"," "),"["," "),"]"," "),"{"," "),"}"," "),";"," "),"|"," "),"/"," "),"\"," "),":"," "),"="," "),"*"," "),","," "),"N"," "),"S"," "),"E"," "),"W"," "),"_"," ")))</f>
        <v/>
      </c>
      <c r="Y318" s="50">
        <f>IF(X318="","",SUBSTITUTE(SUBSTITUTE(SUBSTITUTE(SUBSTITUTE(SUBSTITUTE(SUBSTITUTE(SUBSTITUTE(SUBSTITUTE(SUBSTITUTE(SUBSTITUTE(SUBSTITUTE(SUBSTITUTE(SUBSTITUTE(X318,"0",""),"1",""),"2",""),"3",""),"4",""),"5",""),"6",""),"7",""),"8",""),"9",""),".",""),"-","")," ",""))</f>
        <v/>
      </c>
      <c r="Z318" s="50">
        <f>IF(X318="",0,LEN(X318)-LEN(SUBSTITUTE(X318," ",""))+1)</f>
        <v/>
      </c>
      <c r="AA318" s="50">
        <f>IF(Z318&lt;1,"",IFERROR(VALUE(SUBSTITUTE(TRIM(MID(SUBSTITUTE(X318," ",REPT(" ",60)),1,60)),".",MID(1/2,2,1))),""))</f>
        <v/>
      </c>
      <c r="AB318" s="50">
        <f>IF(Z318&lt;2,"",IFERROR(VALUE(SUBSTITUTE(TRIM(MID(SUBSTITUTE(X318," ",REPT(" ",60)),61,60)),".",MID(1/2,2,1))),""))</f>
        <v/>
      </c>
      <c r="AC318" s="50">
        <f>IF(Z318&lt;3,"",IFERROR(VALUE(SUBSTITUTE(TRIM(MID(SUBSTITUTE(X318," ",REPT(" ",60)),121,60)),".",MID(1/2,2,1))),""))</f>
        <v/>
      </c>
      <c r="AD318" s="50">
        <f>IF(Z318&lt;4,"",IFERROR(VALUE(SUBSTITUTE(TRIM(MID(SUBSTITUTE(X318," ",REPT(" ",60)),181,60)),".",MID(1/2,2,1))),""))</f>
        <v/>
      </c>
      <c r="AE318" s="50">
        <f>IF(Z318&lt;5,"",IFERROR(VALUE(SUBSTITUTE(TRIM(MID(SUBSTITUTE(X318," ",REPT(" ",60)),241,60)),".",MID(1/2,2,1))),""))</f>
        <v/>
      </c>
      <c r="AF318" s="50">
        <f>IF(Z318&lt;6,"",IFERROR(VALUE(SUBSTITUTE(TRIM(MID(SUBSTITUTE(X318," ",REPT(" ",60)),301,60)),".",MID(1/2,2,1))),""))</f>
        <v/>
      </c>
      <c r="AG318" s="50">
        <f>IFERROR(IF(Z318=2,AA318,IF(Z318=4,IF(AA318&lt;0,-1,1)*(ABS(AA318)+AB318/60),IF(Z318=6,IF(AA318&lt;0,-1,1)*(ABS(AA318)+AB318/60+AC318/3600),""))),"")</f>
        <v/>
      </c>
      <c r="AH318" s="50">
        <f>IFERROR(IF(Z318=2,AB318,IF(Z318=4,IF(AC318&lt;0,-1,1)*(ABS(AC318)+AD318/60),IF(Z318=6,IF(AD318&lt;0,-1,1)*(ABS(AD318)+AE318/60+AF318/3600),""))),"")</f>
        <v/>
      </c>
      <c r="AI318" s="50">
        <f>IF(W318,AH318,AG318)</f>
        <v/>
      </c>
      <c r="AJ318" s="50">
        <f>IF(W318,AG318,AH318)</f>
        <v/>
      </c>
      <c r="AK318" s="50">
        <f>IFERROR(IF(U318=0,AI318,U318*ABS(AI318)),"")</f>
        <v/>
      </c>
      <c r="AL318" s="50">
        <f>IFERROR(IF(V318=0,AJ318,V318*ABS(AJ318)),"")</f>
        <v/>
      </c>
      <c r="AM318" s="50">
        <f>IFERROR(AND(U318=0,V318=0,ABS(AK318)&gt;90,ABS(AK318)&lt;=180,ABS(AL318)&lt;=90),FALSE)</f>
        <v/>
      </c>
      <c r="AN318" s="50">
        <f>IF(AM318,AL318,AK318)</f>
        <v/>
      </c>
      <c r="AO318" s="50">
        <f>IF(AM318,AK318,AL318)</f>
        <v/>
      </c>
      <c r="AP318" s="50">
        <f>IF(R318="","",IF(Y318&lt;&gt;"","Contains words or symbols that aren't part of a coordinate.",IF(NOT(OR(Z318=2,Z318=4,Z318=6)),"Couldn't find a latitude and a longitude ("&amp;Z318&amp;IF(Z318=1," number"," numbers")&amp;" found).",IF(COUNT(AA318:AF318)&lt;&gt;Z318,"Some of the numbers couldn't be read.",IF(OR(AND(Z318=4,OR(AB318&lt;0,AB318&gt;=60,AD318&lt;0,AD318&gt;=60)),AND(Z318=6,OR(AB318&lt;0,AB318&gt;=60,AC318&lt;0,AC318&gt;=60,AE318&lt;0,AE318&gt;=60,AF318&lt;0,AF318&gt;=60))),"Minutes and seconds must be between 0 and 60.",IF(OR(ABS(AN318)&gt;90,ABS(AO318)&gt;180),"Out of range: latitude must be between -90 and 90, and longitude between -180 and 180.",""))))))</f>
        <v/>
      </c>
    </row>
    <row r="319">
      <c r="B319" s="44" t="n"/>
      <c r="C319" s="44" t="n"/>
      <c r="D319" s="45">
        <f>IF(R319="","",IF(AP319&lt;&gt;"","NOT VALID GPS COORDINATES",IF(O319="NO CONNECTION","NO CONNECTION",IF(E319="","NOT FOUND",IF(OR(AM319,AND(AN319=0,AO319=0)),"CONVERTED – PLEASE CHECK","CONVERTED")))))</f>
        <v/>
      </c>
      <c r="E319" s="45">
        <f>IF(OR(O319="",O319="NO CONNECTION"),"",IFERROR(_xlfn.FILTERXML(O319,"//local/territory")&amp;" "&amp;_xlfn.FILTERXML(O319,"//local/mapcode"),IFERROR(_xlfn.FILTERXML(O319,"//international/mapcode"),"")))</f>
        <v/>
      </c>
      <c r="F319" s="46">
        <f>IF(E319="","",IFERROR(_xlfn.FILTERXML(O319,"//local/territory"),""))</f>
        <v/>
      </c>
      <c r="G319" s="46">
        <f>IF(E319="","",IFERROR(_xlfn.FILTERXML(O319,"//local/mapcode"),""))</f>
        <v/>
      </c>
      <c r="H319" s="46">
        <f>IF(E319="","",IFERROR(_xlfn.FILTERXML(O319,"//international/mapcode"),""))</f>
        <v/>
      </c>
      <c r="I319" s="46">
        <f>IF(E319="","",IFERROR(HYPERLINK("https://www.mymapcodes.com/go/?t="&amp;IF(G319&lt;&gt;"",F319,"AAA")&amp;"&amp;ma="&amp;LEFT(IF(G319&lt;&gt;"",G319,H319),FIND(".",IF(G319&lt;&gt;"",G319,H319))-1)&amp;"&amp;mb="&amp;MID(IF(G319&lt;&gt;"",G319,H319),FIND(".",IF(G319&lt;&gt;"",G319,H319))+1,99),"Open on MyMapcodes →"),""))</f>
        <v/>
      </c>
      <c r="J319" s="47">
        <f>IF(OR(R319="",AP319&lt;&gt;""),"",ROUND(AN319,6))</f>
        <v/>
      </c>
      <c r="K319" s="47">
        <f>IF(OR(R319="",AP319&lt;&gt;""),"",ROUND(AO319,6))</f>
        <v/>
      </c>
      <c r="L319" s="48">
        <f>IF(R319="","",IF(AP319&lt;&gt;"",AP319,IF(O319="NO CONNECTION","Excel couldn't reach the mapcode service. Click the REFRESH RESULTS box just above the table.",IF(E319="","The mapcode service didn't return a mapcode for this point.",IF(AM319,"Latitude and longitude seemed to be the wrong way round, so they've been swapped. Please check.",IF(AND(AN319=0,AO319=0),"0, 0 is in the sea off West Africa. Please check this is the location you meant.",IF(W319,"Longitude came first, so the order has been switched.",IF(Z319=6,"Converted from degrees, minutes and seconds.",IF(Z319=4,"Converted from degrees and decimal minutes.","")))))))))</f>
        <v/>
      </c>
      <c r="N319" s="49">
        <f>IF(J319="","",MapcodeAPI&amp;"codes/"&amp;SUBSTITUTE(J319&amp;"",MID(1/2,2,1),".")&amp;","&amp;SUBSTITUTE(K319&amp;"",MID(1/2,2,1),"."))&amp;LEFT($B$13,0)</f>
        <v/>
      </c>
      <c r="O319" s="49">
        <f>IF(N319="","",IFERROR(_xlfn.WEBSERVICE(N319),IF(MapcodeAPIBackup="","NO CONNECTION",IFERROR(_xlfn.WEBSERVICE(MapcodeAPIBackup&amp;MID(N319,LEN(MapcodeAPI)+1,999)),"NO CONNECTION"))))</f>
        <v/>
      </c>
      <c r="P319" t="inlineStr">
        <is>
          <t xml:space="preserve"> </t>
        </is>
      </c>
      <c r="R319" s="50">
        <f>IFERROR(IF(AND(TRIM(B319&amp;"")="",TRIM(C319&amp;"")=""),"",TRIM(IF(ISNUMBER(B319),SUBSTITUTE(B319&amp;"",MID(1/2,2,1),"."),B319&amp;"")&amp;IF(TRIM(C319&amp;"")="",""," | "&amp;IF(ISNUMBER(C319),SUBSTITUTE(C319&amp;"",MID(1/2,2,1),"."),C319&amp;"")))),"(error value)")</f>
        <v/>
      </c>
      <c r="S319" s="50">
        <f>IF(R319="","","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"&amp;IFERROR(IF(AND(LEN(R319)-LEN(SUBSTITUTE(R319,"/",""))=1,ISNUMBER(FIND(" ",TRIM(LEFT(R319,FIND("/",R319)-1))))),LEFT(R319,FIND("/",R319)-1),R319),R319)&amp;" ")," "," "),"﻿"," "),"​"," "),"⁠"," ")," "," ")," "," "),CHAR(9)," "),CHAR(10)," "),CHAR(13)," "),"−","-"),"–","-"),"—","-"),"LATITUDE"," "),"LONGITUDE"," "),"COORDINATES"," "),"COORDS"," "),"NORTH"," N "),"SOUTH"," S "),"EAST"," E "),"WEST"," W "),"DEGREES"," "),"DEG"," "),"GPS"," "),"LONG"," "),"LNG"," "),"LON"," "),"LAT"," ")," AND "," "),"&amp;"," ")&amp;" ")</f>
        <v/>
      </c>
      <c r="T319" s="50">
        <f>IF(S319="","",IF(LEN(S319)-LEN(SUBSTITUTE(S319,".",""))&gt;0,SUBSTITUTE(S319,","," "),IF(LEN(S319)-LEN(SUBSTITUTE(S319,",",""))=3,SUBSTITUTE(SUBSTITUTE(S319,",",";",2),",","."),IF(LEN(S319)-LEN(SUBSTITUTE(S319,",",""))=2,SUBSTITUTE(S319,",","."),SUBSTITUTE(S319,","," ")))))</f>
        <v/>
      </c>
      <c r="U319" s="50">
        <f>IF(ISNUMBER(FIND("S",T319)),-1,IF(ISNUMBER(FIND("N",T319)),1,0))</f>
        <v/>
      </c>
      <c r="V319" s="50">
        <f>IF(ISNUMBER(FIND("W",T319)),-1,IF(ISNUMBER(FIND("E",T319)),1,0))</f>
        <v/>
      </c>
      <c r="W319" s="50">
        <f>AND(MIN(IFERROR(FIND("N",T319),999),IFERROR(FIND("S",T319),999))&lt;999,MIN(IFERROR(FIND("E",T319),999),IFERROR(FIND("W",T319),999))&lt;999,MIN(IFERROR(FIND("E",T319),999),IFERROR(FIND("W",T319),999))&lt;MIN(IFERROR(FIND("N",T319),999),IFERROR(FIND("S",T319),999)))</f>
        <v/>
      </c>
      <c r="X319" s="50">
        <f>IF(T319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319,"°"," "),"º"," "),"˚"," "),"'"," "),CHAR(34)," "),"′"," "),"’"," "),"‘"," "),"″"," "),"”"," "),"“"," "),"("," "),")"," "),"["," "),"]"," "),"{"," "),"}"," "),";"," "),"|"," "),"/"," "),"\"," "),":"," "),"="," "),"*"," "),","," "),"N"," "),"S"," "),"E"," "),"W"," "),"_"," ")))</f>
        <v/>
      </c>
      <c r="Y319" s="50">
        <f>IF(X319="","",SUBSTITUTE(SUBSTITUTE(SUBSTITUTE(SUBSTITUTE(SUBSTITUTE(SUBSTITUTE(SUBSTITUTE(SUBSTITUTE(SUBSTITUTE(SUBSTITUTE(SUBSTITUTE(SUBSTITUTE(SUBSTITUTE(X319,"0",""),"1",""),"2",""),"3",""),"4",""),"5",""),"6",""),"7",""),"8",""),"9",""),".",""),"-","")," ",""))</f>
        <v/>
      </c>
      <c r="Z319" s="50">
        <f>IF(X319="",0,LEN(X319)-LEN(SUBSTITUTE(X319," ",""))+1)</f>
        <v/>
      </c>
      <c r="AA319" s="50">
        <f>IF(Z319&lt;1,"",IFERROR(VALUE(SUBSTITUTE(TRIM(MID(SUBSTITUTE(X319," ",REPT(" ",60)),1,60)),".",MID(1/2,2,1))),""))</f>
        <v/>
      </c>
      <c r="AB319" s="50">
        <f>IF(Z319&lt;2,"",IFERROR(VALUE(SUBSTITUTE(TRIM(MID(SUBSTITUTE(X319," ",REPT(" ",60)),61,60)),".",MID(1/2,2,1))),""))</f>
        <v/>
      </c>
      <c r="AC319" s="50">
        <f>IF(Z319&lt;3,"",IFERROR(VALUE(SUBSTITUTE(TRIM(MID(SUBSTITUTE(X319," ",REPT(" ",60)),121,60)),".",MID(1/2,2,1))),""))</f>
        <v/>
      </c>
      <c r="AD319" s="50">
        <f>IF(Z319&lt;4,"",IFERROR(VALUE(SUBSTITUTE(TRIM(MID(SUBSTITUTE(X319," ",REPT(" ",60)),181,60)),".",MID(1/2,2,1))),""))</f>
        <v/>
      </c>
      <c r="AE319" s="50">
        <f>IF(Z319&lt;5,"",IFERROR(VALUE(SUBSTITUTE(TRIM(MID(SUBSTITUTE(X319," ",REPT(" ",60)),241,60)),".",MID(1/2,2,1))),""))</f>
        <v/>
      </c>
      <c r="AF319" s="50">
        <f>IF(Z319&lt;6,"",IFERROR(VALUE(SUBSTITUTE(TRIM(MID(SUBSTITUTE(X319," ",REPT(" ",60)),301,60)),".",MID(1/2,2,1))),""))</f>
        <v/>
      </c>
      <c r="AG319" s="50">
        <f>IFERROR(IF(Z319=2,AA319,IF(Z319=4,IF(AA319&lt;0,-1,1)*(ABS(AA319)+AB319/60),IF(Z319=6,IF(AA319&lt;0,-1,1)*(ABS(AA319)+AB319/60+AC319/3600),""))),"")</f>
        <v/>
      </c>
      <c r="AH319" s="50">
        <f>IFERROR(IF(Z319=2,AB319,IF(Z319=4,IF(AC319&lt;0,-1,1)*(ABS(AC319)+AD319/60),IF(Z319=6,IF(AD319&lt;0,-1,1)*(ABS(AD319)+AE319/60+AF319/3600),""))),"")</f>
        <v/>
      </c>
      <c r="AI319" s="50">
        <f>IF(W319,AH319,AG319)</f>
        <v/>
      </c>
      <c r="AJ319" s="50">
        <f>IF(W319,AG319,AH319)</f>
        <v/>
      </c>
      <c r="AK319" s="50">
        <f>IFERROR(IF(U319=0,AI319,U319*ABS(AI319)),"")</f>
        <v/>
      </c>
      <c r="AL319" s="50">
        <f>IFERROR(IF(V319=0,AJ319,V319*ABS(AJ319)),"")</f>
        <v/>
      </c>
      <c r="AM319" s="50">
        <f>IFERROR(AND(U319=0,V319=0,ABS(AK319)&gt;90,ABS(AK319)&lt;=180,ABS(AL319)&lt;=90),FALSE)</f>
        <v/>
      </c>
      <c r="AN319" s="50">
        <f>IF(AM319,AL319,AK319)</f>
        <v/>
      </c>
      <c r="AO319" s="50">
        <f>IF(AM319,AK319,AL319)</f>
        <v/>
      </c>
      <c r="AP319" s="50">
        <f>IF(R319="","",IF(Y319&lt;&gt;"","Contains words or symbols that aren't part of a coordinate.",IF(NOT(OR(Z319=2,Z319=4,Z319=6)),"Couldn't find a latitude and a longitude ("&amp;Z319&amp;IF(Z319=1," number"," numbers")&amp;" found).",IF(COUNT(AA319:AF319)&lt;&gt;Z319,"Some of the numbers couldn't be read.",IF(OR(AND(Z319=4,OR(AB319&lt;0,AB319&gt;=60,AD319&lt;0,AD319&gt;=60)),AND(Z319=6,OR(AB319&lt;0,AB319&gt;=60,AC319&lt;0,AC319&gt;=60,AE319&lt;0,AE319&gt;=60,AF319&lt;0,AF319&gt;=60))),"Minutes and seconds must be between 0 and 60.",IF(OR(ABS(AN319)&gt;90,ABS(AO319)&gt;180),"Out of range: latitude must be between -90 and 90, and longitude between -180 and 180.",""))))))</f>
        <v/>
      </c>
    </row>
    <row r="320">
      <c r="B320" s="44" t="n"/>
      <c r="C320" s="44" t="n"/>
      <c r="D320" s="45">
        <f>IF(R320="","",IF(AP320&lt;&gt;"","NOT VALID GPS COORDINATES",IF(O320="NO CONNECTION","NO CONNECTION",IF(E320="","NOT FOUND",IF(OR(AM320,AND(AN320=0,AO320=0)),"CONVERTED – PLEASE CHECK","CONVERTED")))))</f>
        <v/>
      </c>
      <c r="E320" s="45">
        <f>IF(OR(O320="",O320="NO CONNECTION"),"",IFERROR(_xlfn.FILTERXML(O320,"//local/territory")&amp;" "&amp;_xlfn.FILTERXML(O320,"//local/mapcode"),IFERROR(_xlfn.FILTERXML(O320,"//international/mapcode"),"")))</f>
        <v/>
      </c>
      <c r="F320" s="46">
        <f>IF(E320="","",IFERROR(_xlfn.FILTERXML(O320,"//local/territory"),""))</f>
        <v/>
      </c>
      <c r="G320" s="46">
        <f>IF(E320="","",IFERROR(_xlfn.FILTERXML(O320,"//local/mapcode"),""))</f>
        <v/>
      </c>
      <c r="H320" s="46">
        <f>IF(E320="","",IFERROR(_xlfn.FILTERXML(O320,"//international/mapcode"),""))</f>
        <v/>
      </c>
      <c r="I320" s="46">
        <f>IF(E320="","",IFERROR(HYPERLINK("https://www.mymapcodes.com/go/?t="&amp;IF(G320&lt;&gt;"",F320,"AAA")&amp;"&amp;ma="&amp;LEFT(IF(G320&lt;&gt;"",G320,H320),FIND(".",IF(G320&lt;&gt;"",G320,H320))-1)&amp;"&amp;mb="&amp;MID(IF(G320&lt;&gt;"",G320,H320),FIND(".",IF(G320&lt;&gt;"",G320,H320))+1,99),"Open on MyMapcodes →"),""))</f>
        <v/>
      </c>
      <c r="J320" s="47">
        <f>IF(OR(R320="",AP320&lt;&gt;""),"",ROUND(AN320,6))</f>
        <v/>
      </c>
      <c r="K320" s="47">
        <f>IF(OR(R320="",AP320&lt;&gt;""),"",ROUND(AO320,6))</f>
        <v/>
      </c>
      <c r="L320" s="48">
        <f>IF(R320="","",IF(AP320&lt;&gt;"",AP320,IF(O320="NO CONNECTION","Excel couldn't reach the mapcode service. Click the REFRESH RESULTS box just above the table.",IF(E320="","The mapcode service didn't return a mapcode for this point.",IF(AM320,"Latitude and longitude seemed to be the wrong way round, so they've been swapped. Please check.",IF(AND(AN320=0,AO320=0),"0, 0 is in the sea off West Africa. Please check this is the location you meant.",IF(W320,"Longitude came first, so the order has been switched.",IF(Z320=6,"Converted from degrees, minutes and seconds.",IF(Z320=4,"Converted from degrees and decimal minutes.","")))))))))</f>
        <v/>
      </c>
      <c r="N320" s="49">
        <f>IF(J320="","",MapcodeAPI&amp;"codes/"&amp;SUBSTITUTE(J320&amp;"",MID(1/2,2,1),".")&amp;","&amp;SUBSTITUTE(K320&amp;"",MID(1/2,2,1),"."))&amp;LEFT($B$13,0)</f>
        <v/>
      </c>
      <c r="O320" s="49">
        <f>IF(N320="","",IFERROR(_xlfn.WEBSERVICE(N320),IF(MapcodeAPIBackup="","NO CONNECTION",IFERROR(_xlfn.WEBSERVICE(MapcodeAPIBackup&amp;MID(N320,LEN(MapcodeAPI)+1,999)),"NO CONNECTION"))))</f>
        <v/>
      </c>
      <c r="P320" t="inlineStr">
        <is>
          <t xml:space="preserve"> </t>
        </is>
      </c>
      <c r="R320" s="50">
        <f>IFERROR(IF(AND(TRIM(B320&amp;"")="",TRIM(C320&amp;"")=""),"",TRIM(IF(ISNUMBER(B320),SUBSTITUTE(B320&amp;"",MID(1/2,2,1),"."),B320&amp;"")&amp;IF(TRIM(C320&amp;"")="",""," | "&amp;IF(ISNUMBER(C320),SUBSTITUTE(C320&amp;"",MID(1/2,2,1),"."),C320&amp;"")))),"(error value)")</f>
        <v/>
      </c>
      <c r="S320" s="50">
        <f>IF(R320="","","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"&amp;IFERROR(IF(AND(LEN(R320)-LEN(SUBSTITUTE(R320,"/",""))=1,ISNUMBER(FIND(" ",TRIM(LEFT(R320,FIND("/",R320)-1))))),LEFT(R320,FIND("/",R320)-1),R320),R320)&amp;" ")," "," "),"﻿"," "),"​"," "),"⁠"," ")," "," ")," "," "),CHAR(9)," "),CHAR(10)," "),CHAR(13)," "),"−","-"),"–","-"),"—","-"),"LATITUDE"," "),"LONGITUDE"," "),"COORDINATES"," "),"COORDS"," "),"NORTH"," N "),"SOUTH"," S "),"EAST"," E "),"WEST"," W "),"DEGREES"," "),"DEG"," "),"GPS"," "),"LONG"," "),"LNG"," "),"LON"," "),"LAT"," ")," AND "," "),"&amp;"," ")&amp;" ")</f>
        <v/>
      </c>
      <c r="T320" s="50">
        <f>IF(S320="","",IF(LEN(S320)-LEN(SUBSTITUTE(S320,".",""))&gt;0,SUBSTITUTE(S320,","," "),IF(LEN(S320)-LEN(SUBSTITUTE(S320,",",""))=3,SUBSTITUTE(SUBSTITUTE(S320,",",";",2),",","."),IF(LEN(S320)-LEN(SUBSTITUTE(S320,",",""))=2,SUBSTITUTE(S320,",","."),SUBSTITUTE(S320,","," ")))))</f>
        <v/>
      </c>
      <c r="U320" s="50">
        <f>IF(ISNUMBER(FIND("S",T320)),-1,IF(ISNUMBER(FIND("N",T320)),1,0))</f>
        <v/>
      </c>
      <c r="V320" s="50">
        <f>IF(ISNUMBER(FIND("W",T320)),-1,IF(ISNUMBER(FIND("E",T320)),1,0))</f>
        <v/>
      </c>
      <c r="W320" s="50">
        <f>AND(MIN(IFERROR(FIND("N",T320),999),IFERROR(FIND("S",T320),999))&lt;999,MIN(IFERROR(FIND("E",T320),999),IFERROR(FIND("W",T320),999))&lt;999,MIN(IFERROR(FIND("E",T320),999),IFERROR(FIND("W",T320),999))&lt;MIN(IFERROR(FIND("N",T320),999),IFERROR(FIND("S",T320),999)))</f>
        <v/>
      </c>
      <c r="X320" s="50">
        <f>IF(T320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320,"°"," "),"º"," "),"˚"," "),"'"," "),CHAR(34)," "),"′"," "),"’"," "),"‘"," "),"″"," "),"”"," "),"“"," "),"("," "),")"," "),"["," "),"]"," "),"{"," "),"}"," "),";"," "),"|"," "),"/"," "),"\"," "),":"," "),"="," "),"*"," "),","," "),"N"," "),"S"," "),"E"," "),"W"," "),"_"," ")))</f>
        <v/>
      </c>
      <c r="Y320" s="50">
        <f>IF(X320="","",SUBSTITUTE(SUBSTITUTE(SUBSTITUTE(SUBSTITUTE(SUBSTITUTE(SUBSTITUTE(SUBSTITUTE(SUBSTITUTE(SUBSTITUTE(SUBSTITUTE(SUBSTITUTE(SUBSTITUTE(SUBSTITUTE(X320,"0",""),"1",""),"2",""),"3",""),"4",""),"5",""),"6",""),"7",""),"8",""),"9",""),".",""),"-","")," ",""))</f>
        <v/>
      </c>
      <c r="Z320" s="50">
        <f>IF(X320="",0,LEN(X320)-LEN(SUBSTITUTE(X320," ",""))+1)</f>
        <v/>
      </c>
      <c r="AA320" s="50">
        <f>IF(Z320&lt;1,"",IFERROR(VALUE(SUBSTITUTE(TRIM(MID(SUBSTITUTE(X320," ",REPT(" ",60)),1,60)),".",MID(1/2,2,1))),""))</f>
        <v/>
      </c>
      <c r="AB320" s="50">
        <f>IF(Z320&lt;2,"",IFERROR(VALUE(SUBSTITUTE(TRIM(MID(SUBSTITUTE(X320," ",REPT(" ",60)),61,60)),".",MID(1/2,2,1))),""))</f>
        <v/>
      </c>
      <c r="AC320" s="50">
        <f>IF(Z320&lt;3,"",IFERROR(VALUE(SUBSTITUTE(TRIM(MID(SUBSTITUTE(X320," ",REPT(" ",60)),121,60)),".",MID(1/2,2,1))),""))</f>
        <v/>
      </c>
      <c r="AD320" s="50">
        <f>IF(Z320&lt;4,"",IFERROR(VALUE(SUBSTITUTE(TRIM(MID(SUBSTITUTE(X320," ",REPT(" ",60)),181,60)),".",MID(1/2,2,1))),""))</f>
        <v/>
      </c>
      <c r="AE320" s="50">
        <f>IF(Z320&lt;5,"",IFERROR(VALUE(SUBSTITUTE(TRIM(MID(SUBSTITUTE(X320," ",REPT(" ",60)),241,60)),".",MID(1/2,2,1))),""))</f>
        <v/>
      </c>
      <c r="AF320" s="50">
        <f>IF(Z320&lt;6,"",IFERROR(VALUE(SUBSTITUTE(TRIM(MID(SUBSTITUTE(X320," ",REPT(" ",60)),301,60)),".",MID(1/2,2,1))),""))</f>
        <v/>
      </c>
      <c r="AG320" s="50">
        <f>IFERROR(IF(Z320=2,AA320,IF(Z320=4,IF(AA320&lt;0,-1,1)*(ABS(AA320)+AB320/60),IF(Z320=6,IF(AA320&lt;0,-1,1)*(ABS(AA320)+AB320/60+AC320/3600),""))),"")</f>
        <v/>
      </c>
      <c r="AH320" s="50">
        <f>IFERROR(IF(Z320=2,AB320,IF(Z320=4,IF(AC320&lt;0,-1,1)*(ABS(AC320)+AD320/60),IF(Z320=6,IF(AD320&lt;0,-1,1)*(ABS(AD320)+AE320/60+AF320/3600),""))),"")</f>
        <v/>
      </c>
      <c r="AI320" s="50">
        <f>IF(W320,AH320,AG320)</f>
        <v/>
      </c>
      <c r="AJ320" s="50">
        <f>IF(W320,AG320,AH320)</f>
        <v/>
      </c>
      <c r="AK320" s="50">
        <f>IFERROR(IF(U320=0,AI320,U320*ABS(AI320)),"")</f>
        <v/>
      </c>
      <c r="AL320" s="50">
        <f>IFERROR(IF(V320=0,AJ320,V320*ABS(AJ320)),"")</f>
        <v/>
      </c>
      <c r="AM320" s="50">
        <f>IFERROR(AND(U320=0,V320=0,ABS(AK320)&gt;90,ABS(AK320)&lt;=180,ABS(AL320)&lt;=90),FALSE)</f>
        <v/>
      </c>
      <c r="AN320" s="50">
        <f>IF(AM320,AL320,AK320)</f>
        <v/>
      </c>
      <c r="AO320" s="50">
        <f>IF(AM320,AK320,AL320)</f>
        <v/>
      </c>
      <c r="AP320" s="50">
        <f>IF(R320="","",IF(Y320&lt;&gt;"","Contains words or symbols that aren't part of a coordinate.",IF(NOT(OR(Z320=2,Z320=4,Z320=6)),"Couldn't find a latitude and a longitude ("&amp;Z320&amp;IF(Z320=1," number"," numbers")&amp;" found).",IF(COUNT(AA320:AF320)&lt;&gt;Z320,"Some of the numbers couldn't be read.",IF(OR(AND(Z320=4,OR(AB320&lt;0,AB320&gt;=60,AD320&lt;0,AD320&gt;=60)),AND(Z320=6,OR(AB320&lt;0,AB320&gt;=60,AC320&lt;0,AC320&gt;=60,AE320&lt;0,AE320&gt;=60,AF320&lt;0,AF320&gt;=60))),"Minutes and seconds must be between 0 and 60.",IF(OR(ABS(AN320)&gt;90,ABS(AO320)&gt;180),"Out of range: latitude must be between -90 and 90, and longitude between -180 and 180.",""))))))</f>
        <v/>
      </c>
    </row>
    <row r="321">
      <c r="B321" s="44" t="n"/>
      <c r="C321" s="44" t="n"/>
      <c r="D321" s="45">
        <f>IF(R321="","",IF(AP321&lt;&gt;"","NOT VALID GPS COORDINATES",IF(O321="NO CONNECTION","NO CONNECTION",IF(E321="","NOT FOUND",IF(OR(AM321,AND(AN321=0,AO321=0)),"CONVERTED – PLEASE CHECK","CONVERTED")))))</f>
        <v/>
      </c>
      <c r="E321" s="45">
        <f>IF(OR(O321="",O321="NO CONNECTION"),"",IFERROR(_xlfn.FILTERXML(O321,"//local/territory")&amp;" "&amp;_xlfn.FILTERXML(O321,"//local/mapcode"),IFERROR(_xlfn.FILTERXML(O321,"//international/mapcode"),"")))</f>
        <v/>
      </c>
      <c r="F321" s="46">
        <f>IF(E321="","",IFERROR(_xlfn.FILTERXML(O321,"//local/territory"),""))</f>
        <v/>
      </c>
      <c r="G321" s="46">
        <f>IF(E321="","",IFERROR(_xlfn.FILTERXML(O321,"//local/mapcode"),""))</f>
        <v/>
      </c>
      <c r="H321" s="46">
        <f>IF(E321="","",IFERROR(_xlfn.FILTERXML(O321,"//international/mapcode"),""))</f>
        <v/>
      </c>
      <c r="I321" s="46">
        <f>IF(E321="","",IFERROR(HYPERLINK("https://www.mymapcodes.com/go/?t="&amp;IF(G321&lt;&gt;"",F321,"AAA")&amp;"&amp;ma="&amp;LEFT(IF(G321&lt;&gt;"",G321,H321),FIND(".",IF(G321&lt;&gt;"",G321,H321))-1)&amp;"&amp;mb="&amp;MID(IF(G321&lt;&gt;"",G321,H321),FIND(".",IF(G321&lt;&gt;"",G321,H321))+1,99),"Open on MyMapcodes →"),""))</f>
        <v/>
      </c>
      <c r="J321" s="47">
        <f>IF(OR(R321="",AP321&lt;&gt;""),"",ROUND(AN321,6))</f>
        <v/>
      </c>
      <c r="K321" s="47">
        <f>IF(OR(R321="",AP321&lt;&gt;""),"",ROUND(AO321,6))</f>
        <v/>
      </c>
      <c r="L321" s="48">
        <f>IF(R321="","",IF(AP321&lt;&gt;"",AP321,IF(O321="NO CONNECTION","Excel couldn't reach the mapcode service. Click the REFRESH RESULTS box just above the table.",IF(E321="","The mapcode service didn't return a mapcode for this point.",IF(AM321,"Latitude and longitude seemed to be the wrong way round, so they've been swapped. Please check.",IF(AND(AN321=0,AO321=0),"0, 0 is in the sea off West Africa. Please check this is the location you meant.",IF(W321,"Longitude came first, so the order has been switched.",IF(Z321=6,"Converted from degrees, minutes and seconds.",IF(Z321=4,"Converted from degrees and decimal minutes.","")))))))))</f>
        <v/>
      </c>
      <c r="N321" s="49">
        <f>IF(J321="","",MapcodeAPI&amp;"codes/"&amp;SUBSTITUTE(J321&amp;"",MID(1/2,2,1),".")&amp;","&amp;SUBSTITUTE(K321&amp;"",MID(1/2,2,1),"."))&amp;LEFT($B$13,0)</f>
        <v/>
      </c>
      <c r="O321" s="49">
        <f>IF(N321="","",IFERROR(_xlfn.WEBSERVICE(N321),IF(MapcodeAPIBackup="","NO CONNECTION",IFERROR(_xlfn.WEBSERVICE(MapcodeAPIBackup&amp;MID(N321,LEN(MapcodeAPI)+1,999)),"NO CONNECTION"))))</f>
        <v/>
      </c>
      <c r="P321" t="inlineStr">
        <is>
          <t xml:space="preserve"> </t>
        </is>
      </c>
      <c r="R321" s="50">
        <f>IFERROR(IF(AND(TRIM(B321&amp;"")="",TRIM(C321&amp;"")=""),"",TRIM(IF(ISNUMBER(B321),SUBSTITUTE(B321&amp;"",MID(1/2,2,1),"."),B321&amp;"")&amp;IF(TRIM(C321&amp;"")="",""," | "&amp;IF(ISNUMBER(C321),SUBSTITUTE(C321&amp;"",MID(1/2,2,1),"."),C321&amp;"")))),"(error value)")</f>
        <v/>
      </c>
      <c r="S321" s="50">
        <f>IF(R321="","","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"&amp;IFERROR(IF(AND(LEN(R321)-LEN(SUBSTITUTE(R321,"/",""))=1,ISNUMBER(FIND(" ",TRIM(LEFT(R321,FIND("/",R321)-1))))),LEFT(R321,FIND("/",R321)-1),R321),R321)&amp;" ")," "," "),"﻿"," "),"​"," "),"⁠"," ")," "," ")," "," "),CHAR(9)," "),CHAR(10)," "),CHAR(13)," "),"−","-"),"–","-"),"—","-"),"LATITUDE"," "),"LONGITUDE"," "),"COORDINATES"," "),"COORDS"," "),"NORTH"," N "),"SOUTH"," S "),"EAST"," E "),"WEST"," W "),"DEGREES"," "),"DEG"," "),"GPS"," "),"LONG"," "),"LNG"," "),"LON"," "),"LAT"," ")," AND "," "),"&amp;"," ")&amp;" ")</f>
        <v/>
      </c>
      <c r="T321" s="50">
        <f>IF(S321="","",IF(LEN(S321)-LEN(SUBSTITUTE(S321,".",""))&gt;0,SUBSTITUTE(S321,","," "),IF(LEN(S321)-LEN(SUBSTITUTE(S321,",",""))=3,SUBSTITUTE(SUBSTITUTE(S321,",",";",2),",","."),IF(LEN(S321)-LEN(SUBSTITUTE(S321,",",""))=2,SUBSTITUTE(S321,",","."),SUBSTITUTE(S321,","," ")))))</f>
        <v/>
      </c>
      <c r="U321" s="50">
        <f>IF(ISNUMBER(FIND("S",T321)),-1,IF(ISNUMBER(FIND("N",T321)),1,0))</f>
        <v/>
      </c>
      <c r="V321" s="50">
        <f>IF(ISNUMBER(FIND("W",T321)),-1,IF(ISNUMBER(FIND("E",T321)),1,0))</f>
        <v/>
      </c>
      <c r="W321" s="50">
        <f>AND(MIN(IFERROR(FIND("N",T321),999),IFERROR(FIND("S",T321),999))&lt;999,MIN(IFERROR(FIND("E",T321),999),IFERROR(FIND("W",T321),999))&lt;999,MIN(IFERROR(FIND("E",T321),999),IFERROR(FIND("W",T321),999))&lt;MIN(IFERROR(FIND("N",T321),999),IFERROR(FIND("S",T321),999)))</f>
        <v/>
      </c>
      <c r="X321" s="50">
        <f>IF(T321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321,"°"," "),"º"," "),"˚"," "),"'"," "),CHAR(34)," "),"′"," "),"’"," "),"‘"," "),"″"," "),"”"," "),"“"," "),"("," "),")"," "),"["," "),"]"," "),"{"," "),"}"," "),";"," "),"|"," "),"/"," "),"\"," "),":"," "),"="," "),"*"," "),","," "),"N"," "),"S"," "),"E"," "),"W"," "),"_"," ")))</f>
        <v/>
      </c>
      <c r="Y321" s="50">
        <f>IF(X321="","",SUBSTITUTE(SUBSTITUTE(SUBSTITUTE(SUBSTITUTE(SUBSTITUTE(SUBSTITUTE(SUBSTITUTE(SUBSTITUTE(SUBSTITUTE(SUBSTITUTE(SUBSTITUTE(SUBSTITUTE(SUBSTITUTE(X321,"0",""),"1",""),"2",""),"3",""),"4",""),"5",""),"6",""),"7",""),"8",""),"9",""),".",""),"-","")," ",""))</f>
        <v/>
      </c>
      <c r="Z321" s="50">
        <f>IF(X321="",0,LEN(X321)-LEN(SUBSTITUTE(X321," ",""))+1)</f>
        <v/>
      </c>
      <c r="AA321" s="50">
        <f>IF(Z321&lt;1,"",IFERROR(VALUE(SUBSTITUTE(TRIM(MID(SUBSTITUTE(X321," ",REPT(" ",60)),1,60)),".",MID(1/2,2,1))),""))</f>
        <v/>
      </c>
      <c r="AB321" s="50">
        <f>IF(Z321&lt;2,"",IFERROR(VALUE(SUBSTITUTE(TRIM(MID(SUBSTITUTE(X321," ",REPT(" ",60)),61,60)),".",MID(1/2,2,1))),""))</f>
        <v/>
      </c>
      <c r="AC321" s="50">
        <f>IF(Z321&lt;3,"",IFERROR(VALUE(SUBSTITUTE(TRIM(MID(SUBSTITUTE(X321," ",REPT(" ",60)),121,60)),".",MID(1/2,2,1))),""))</f>
        <v/>
      </c>
      <c r="AD321" s="50">
        <f>IF(Z321&lt;4,"",IFERROR(VALUE(SUBSTITUTE(TRIM(MID(SUBSTITUTE(X321," ",REPT(" ",60)),181,60)),".",MID(1/2,2,1))),""))</f>
        <v/>
      </c>
      <c r="AE321" s="50">
        <f>IF(Z321&lt;5,"",IFERROR(VALUE(SUBSTITUTE(TRIM(MID(SUBSTITUTE(X321," ",REPT(" ",60)),241,60)),".",MID(1/2,2,1))),""))</f>
        <v/>
      </c>
      <c r="AF321" s="50">
        <f>IF(Z321&lt;6,"",IFERROR(VALUE(SUBSTITUTE(TRIM(MID(SUBSTITUTE(X321," ",REPT(" ",60)),301,60)),".",MID(1/2,2,1))),""))</f>
        <v/>
      </c>
      <c r="AG321" s="50">
        <f>IFERROR(IF(Z321=2,AA321,IF(Z321=4,IF(AA321&lt;0,-1,1)*(ABS(AA321)+AB321/60),IF(Z321=6,IF(AA321&lt;0,-1,1)*(ABS(AA321)+AB321/60+AC321/3600),""))),"")</f>
        <v/>
      </c>
      <c r="AH321" s="50">
        <f>IFERROR(IF(Z321=2,AB321,IF(Z321=4,IF(AC321&lt;0,-1,1)*(ABS(AC321)+AD321/60),IF(Z321=6,IF(AD321&lt;0,-1,1)*(ABS(AD321)+AE321/60+AF321/3600),""))),"")</f>
        <v/>
      </c>
      <c r="AI321" s="50">
        <f>IF(W321,AH321,AG321)</f>
        <v/>
      </c>
      <c r="AJ321" s="50">
        <f>IF(W321,AG321,AH321)</f>
        <v/>
      </c>
      <c r="AK321" s="50">
        <f>IFERROR(IF(U321=0,AI321,U321*ABS(AI321)),"")</f>
        <v/>
      </c>
      <c r="AL321" s="50">
        <f>IFERROR(IF(V321=0,AJ321,V321*ABS(AJ321)),"")</f>
        <v/>
      </c>
      <c r="AM321" s="50">
        <f>IFERROR(AND(U321=0,V321=0,ABS(AK321)&gt;90,ABS(AK321)&lt;=180,ABS(AL321)&lt;=90),FALSE)</f>
        <v/>
      </c>
      <c r="AN321" s="50">
        <f>IF(AM321,AL321,AK321)</f>
        <v/>
      </c>
      <c r="AO321" s="50">
        <f>IF(AM321,AK321,AL321)</f>
        <v/>
      </c>
      <c r="AP321" s="50">
        <f>IF(R321="","",IF(Y321&lt;&gt;"","Contains words or symbols that aren't part of a coordinate.",IF(NOT(OR(Z321=2,Z321=4,Z321=6)),"Couldn't find a latitude and a longitude ("&amp;Z321&amp;IF(Z321=1," number"," numbers")&amp;" found).",IF(COUNT(AA321:AF321)&lt;&gt;Z321,"Some of the numbers couldn't be read.",IF(OR(AND(Z321=4,OR(AB321&lt;0,AB321&gt;=60,AD321&lt;0,AD321&gt;=60)),AND(Z321=6,OR(AB321&lt;0,AB321&gt;=60,AC321&lt;0,AC321&gt;=60,AE321&lt;0,AE321&gt;=60,AF321&lt;0,AF321&gt;=60))),"Minutes and seconds must be between 0 and 60.",IF(OR(ABS(AN321)&gt;90,ABS(AO321)&gt;180),"Out of range: latitude must be between -90 and 90, and longitude between -180 and 180.",""))))))</f>
        <v/>
      </c>
    </row>
    <row r="322">
      <c r="B322" s="44" t="n"/>
      <c r="C322" s="44" t="n"/>
      <c r="D322" s="45">
        <f>IF(R322="","",IF(AP322&lt;&gt;"","NOT VALID GPS COORDINATES",IF(O322="NO CONNECTION","NO CONNECTION",IF(E322="","NOT FOUND",IF(OR(AM322,AND(AN322=0,AO322=0)),"CONVERTED – PLEASE CHECK","CONVERTED")))))</f>
        <v/>
      </c>
      <c r="E322" s="45">
        <f>IF(OR(O322="",O322="NO CONNECTION"),"",IFERROR(_xlfn.FILTERXML(O322,"//local/territory")&amp;" "&amp;_xlfn.FILTERXML(O322,"//local/mapcode"),IFERROR(_xlfn.FILTERXML(O322,"//international/mapcode"),"")))</f>
        <v/>
      </c>
      <c r="F322" s="46">
        <f>IF(E322="","",IFERROR(_xlfn.FILTERXML(O322,"//local/territory"),""))</f>
        <v/>
      </c>
      <c r="G322" s="46">
        <f>IF(E322="","",IFERROR(_xlfn.FILTERXML(O322,"//local/mapcode"),""))</f>
        <v/>
      </c>
      <c r="H322" s="46">
        <f>IF(E322="","",IFERROR(_xlfn.FILTERXML(O322,"//international/mapcode"),""))</f>
        <v/>
      </c>
      <c r="I322" s="46">
        <f>IF(E322="","",IFERROR(HYPERLINK("https://www.mymapcodes.com/go/?t="&amp;IF(G322&lt;&gt;"",F322,"AAA")&amp;"&amp;ma="&amp;LEFT(IF(G322&lt;&gt;"",G322,H322),FIND(".",IF(G322&lt;&gt;"",G322,H322))-1)&amp;"&amp;mb="&amp;MID(IF(G322&lt;&gt;"",G322,H322),FIND(".",IF(G322&lt;&gt;"",G322,H322))+1,99),"Open on MyMapcodes →"),""))</f>
        <v/>
      </c>
      <c r="J322" s="47">
        <f>IF(OR(R322="",AP322&lt;&gt;""),"",ROUND(AN322,6))</f>
        <v/>
      </c>
      <c r="K322" s="47">
        <f>IF(OR(R322="",AP322&lt;&gt;""),"",ROUND(AO322,6))</f>
        <v/>
      </c>
      <c r="L322" s="48">
        <f>IF(R322="","",IF(AP322&lt;&gt;"",AP322,IF(O322="NO CONNECTION","Excel couldn't reach the mapcode service. Click the REFRESH RESULTS box just above the table.",IF(E322="","The mapcode service didn't return a mapcode for this point.",IF(AM322,"Latitude and longitude seemed to be the wrong way round, so they've been swapped. Please check.",IF(AND(AN322=0,AO322=0),"0, 0 is in the sea off West Africa. Please check this is the location you meant.",IF(W322,"Longitude came first, so the order has been switched.",IF(Z322=6,"Converted from degrees, minutes and seconds.",IF(Z322=4,"Converted from degrees and decimal minutes.","")))))))))</f>
        <v/>
      </c>
      <c r="N322" s="49">
        <f>IF(J322="","",MapcodeAPI&amp;"codes/"&amp;SUBSTITUTE(J322&amp;"",MID(1/2,2,1),".")&amp;","&amp;SUBSTITUTE(K322&amp;"",MID(1/2,2,1),"."))&amp;LEFT($B$13,0)</f>
        <v/>
      </c>
      <c r="O322" s="49">
        <f>IF(N322="","",IFERROR(_xlfn.WEBSERVICE(N322),IF(MapcodeAPIBackup="","NO CONNECTION",IFERROR(_xlfn.WEBSERVICE(MapcodeAPIBackup&amp;MID(N322,LEN(MapcodeAPI)+1,999)),"NO CONNECTION"))))</f>
        <v/>
      </c>
      <c r="P322" t="inlineStr">
        <is>
          <t xml:space="preserve"> </t>
        </is>
      </c>
      <c r="R322" s="50">
        <f>IFERROR(IF(AND(TRIM(B322&amp;"")="",TRIM(C322&amp;"")=""),"",TRIM(IF(ISNUMBER(B322),SUBSTITUTE(B322&amp;"",MID(1/2,2,1),"."),B322&amp;"")&amp;IF(TRIM(C322&amp;"")="",""," | "&amp;IF(ISNUMBER(C322),SUBSTITUTE(C322&amp;"",MID(1/2,2,1),"."),C322&amp;"")))),"(error value)")</f>
        <v/>
      </c>
      <c r="S322" s="50">
        <f>IF(R322="","","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"&amp;IFERROR(IF(AND(LEN(R322)-LEN(SUBSTITUTE(R322,"/",""))=1,ISNUMBER(FIND(" ",TRIM(LEFT(R322,FIND("/",R322)-1))))),LEFT(R322,FIND("/",R322)-1),R322),R322)&amp;" ")," "," "),"﻿"," "),"​"," "),"⁠"," ")," "," ")," "," "),CHAR(9)," "),CHAR(10)," "),CHAR(13)," "),"−","-"),"–","-"),"—","-"),"LATITUDE"," "),"LONGITUDE"," "),"COORDINATES"," "),"COORDS"," "),"NORTH"," N "),"SOUTH"," S "),"EAST"," E "),"WEST"," W "),"DEGREES"," "),"DEG"," "),"GPS"," "),"LONG"," "),"LNG"," "),"LON"," "),"LAT"," ")," AND "," "),"&amp;"," ")&amp;" ")</f>
        <v/>
      </c>
      <c r="T322" s="50">
        <f>IF(S322="","",IF(LEN(S322)-LEN(SUBSTITUTE(S322,".",""))&gt;0,SUBSTITUTE(S322,","," "),IF(LEN(S322)-LEN(SUBSTITUTE(S322,",",""))=3,SUBSTITUTE(SUBSTITUTE(S322,",",";",2),",","."),IF(LEN(S322)-LEN(SUBSTITUTE(S322,",",""))=2,SUBSTITUTE(S322,",","."),SUBSTITUTE(S322,","," ")))))</f>
        <v/>
      </c>
      <c r="U322" s="50">
        <f>IF(ISNUMBER(FIND("S",T322)),-1,IF(ISNUMBER(FIND("N",T322)),1,0))</f>
        <v/>
      </c>
      <c r="V322" s="50">
        <f>IF(ISNUMBER(FIND("W",T322)),-1,IF(ISNUMBER(FIND("E",T322)),1,0))</f>
        <v/>
      </c>
      <c r="W322" s="50">
        <f>AND(MIN(IFERROR(FIND("N",T322),999),IFERROR(FIND("S",T322),999))&lt;999,MIN(IFERROR(FIND("E",T322),999),IFERROR(FIND("W",T322),999))&lt;999,MIN(IFERROR(FIND("E",T322),999),IFERROR(FIND("W",T322),999))&lt;MIN(IFERROR(FIND("N",T322),999),IFERROR(FIND("S",T322),999)))</f>
        <v/>
      </c>
      <c r="X322" s="50">
        <f>IF(T322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322,"°"," "),"º"," "),"˚"," "),"'"," "),CHAR(34)," "),"′"," "),"’"," "),"‘"," "),"″"," "),"”"," "),"“"," "),"("," "),")"," "),"["," "),"]"," "),"{"," "),"}"," "),";"," "),"|"," "),"/"," "),"\"," "),":"," "),"="," "),"*"," "),","," "),"N"," "),"S"," "),"E"," "),"W"," "),"_"," ")))</f>
        <v/>
      </c>
      <c r="Y322" s="50">
        <f>IF(X322="","",SUBSTITUTE(SUBSTITUTE(SUBSTITUTE(SUBSTITUTE(SUBSTITUTE(SUBSTITUTE(SUBSTITUTE(SUBSTITUTE(SUBSTITUTE(SUBSTITUTE(SUBSTITUTE(SUBSTITUTE(SUBSTITUTE(X322,"0",""),"1",""),"2",""),"3",""),"4",""),"5",""),"6",""),"7",""),"8",""),"9",""),".",""),"-","")," ",""))</f>
        <v/>
      </c>
      <c r="Z322" s="50">
        <f>IF(X322="",0,LEN(X322)-LEN(SUBSTITUTE(X322," ",""))+1)</f>
        <v/>
      </c>
      <c r="AA322" s="50">
        <f>IF(Z322&lt;1,"",IFERROR(VALUE(SUBSTITUTE(TRIM(MID(SUBSTITUTE(X322," ",REPT(" ",60)),1,60)),".",MID(1/2,2,1))),""))</f>
        <v/>
      </c>
      <c r="AB322" s="50">
        <f>IF(Z322&lt;2,"",IFERROR(VALUE(SUBSTITUTE(TRIM(MID(SUBSTITUTE(X322," ",REPT(" ",60)),61,60)),".",MID(1/2,2,1))),""))</f>
        <v/>
      </c>
      <c r="AC322" s="50">
        <f>IF(Z322&lt;3,"",IFERROR(VALUE(SUBSTITUTE(TRIM(MID(SUBSTITUTE(X322," ",REPT(" ",60)),121,60)),".",MID(1/2,2,1))),""))</f>
        <v/>
      </c>
      <c r="AD322" s="50">
        <f>IF(Z322&lt;4,"",IFERROR(VALUE(SUBSTITUTE(TRIM(MID(SUBSTITUTE(X322," ",REPT(" ",60)),181,60)),".",MID(1/2,2,1))),""))</f>
        <v/>
      </c>
      <c r="AE322" s="50">
        <f>IF(Z322&lt;5,"",IFERROR(VALUE(SUBSTITUTE(TRIM(MID(SUBSTITUTE(X322," ",REPT(" ",60)),241,60)),".",MID(1/2,2,1))),""))</f>
        <v/>
      </c>
      <c r="AF322" s="50">
        <f>IF(Z322&lt;6,"",IFERROR(VALUE(SUBSTITUTE(TRIM(MID(SUBSTITUTE(X322," ",REPT(" ",60)),301,60)),".",MID(1/2,2,1))),""))</f>
        <v/>
      </c>
      <c r="AG322" s="50">
        <f>IFERROR(IF(Z322=2,AA322,IF(Z322=4,IF(AA322&lt;0,-1,1)*(ABS(AA322)+AB322/60),IF(Z322=6,IF(AA322&lt;0,-1,1)*(ABS(AA322)+AB322/60+AC322/3600),""))),"")</f>
        <v/>
      </c>
      <c r="AH322" s="50">
        <f>IFERROR(IF(Z322=2,AB322,IF(Z322=4,IF(AC322&lt;0,-1,1)*(ABS(AC322)+AD322/60),IF(Z322=6,IF(AD322&lt;0,-1,1)*(ABS(AD322)+AE322/60+AF322/3600),""))),"")</f>
        <v/>
      </c>
      <c r="AI322" s="50">
        <f>IF(W322,AH322,AG322)</f>
        <v/>
      </c>
      <c r="AJ322" s="50">
        <f>IF(W322,AG322,AH322)</f>
        <v/>
      </c>
      <c r="AK322" s="50">
        <f>IFERROR(IF(U322=0,AI322,U322*ABS(AI322)),"")</f>
        <v/>
      </c>
      <c r="AL322" s="50">
        <f>IFERROR(IF(V322=0,AJ322,V322*ABS(AJ322)),"")</f>
        <v/>
      </c>
      <c r="AM322" s="50">
        <f>IFERROR(AND(U322=0,V322=0,ABS(AK322)&gt;90,ABS(AK322)&lt;=180,ABS(AL322)&lt;=90),FALSE)</f>
        <v/>
      </c>
      <c r="AN322" s="50">
        <f>IF(AM322,AL322,AK322)</f>
        <v/>
      </c>
      <c r="AO322" s="50">
        <f>IF(AM322,AK322,AL322)</f>
        <v/>
      </c>
      <c r="AP322" s="50">
        <f>IF(R322="","",IF(Y322&lt;&gt;"","Contains words or symbols that aren't part of a coordinate.",IF(NOT(OR(Z322=2,Z322=4,Z322=6)),"Couldn't find a latitude and a longitude ("&amp;Z322&amp;IF(Z322=1," number"," numbers")&amp;" found).",IF(COUNT(AA322:AF322)&lt;&gt;Z322,"Some of the numbers couldn't be read.",IF(OR(AND(Z322=4,OR(AB322&lt;0,AB322&gt;=60,AD322&lt;0,AD322&gt;=60)),AND(Z322=6,OR(AB322&lt;0,AB322&gt;=60,AC322&lt;0,AC322&gt;=60,AE322&lt;0,AE322&gt;=60,AF322&lt;0,AF322&gt;=60))),"Minutes and seconds must be between 0 and 60.",IF(OR(ABS(AN322)&gt;90,ABS(AO322)&gt;180),"Out of range: latitude must be between -90 and 90, and longitude between -180 and 180.",""))))))</f>
        <v/>
      </c>
    </row>
    <row r="323">
      <c r="B323" s="44" t="n"/>
      <c r="C323" s="44" t="n"/>
      <c r="D323" s="45">
        <f>IF(R323="","",IF(AP323&lt;&gt;"","NOT VALID GPS COORDINATES",IF(O323="NO CONNECTION","NO CONNECTION",IF(E323="","NOT FOUND",IF(OR(AM323,AND(AN323=0,AO323=0)),"CONVERTED – PLEASE CHECK","CONVERTED")))))</f>
        <v/>
      </c>
      <c r="E323" s="45">
        <f>IF(OR(O323="",O323="NO CONNECTION"),"",IFERROR(_xlfn.FILTERXML(O323,"//local/territory")&amp;" "&amp;_xlfn.FILTERXML(O323,"//local/mapcode"),IFERROR(_xlfn.FILTERXML(O323,"//international/mapcode"),"")))</f>
        <v/>
      </c>
      <c r="F323" s="46">
        <f>IF(E323="","",IFERROR(_xlfn.FILTERXML(O323,"//local/territory"),""))</f>
        <v/>
      </c>
      <c r="G323" s="46">
        <f>IF(E323="","",IFERROR(_xlfn.FILTERXML(O323,"//local/mapcode"),""))</f>
        <v/>
      </c>
      <c r="H323" s="46">
        <f>IF(E323="","",IFERROR(_xlfn.FILTERXML(O323,"//international/mapcode"),""))</f>
        <v/>
      </c>
      <c r="I323" s="46">
        <f>IF(E323="","",IFERROR(HYPERLINK("https://www.mymapcodes.com/go/?t="&amp;IF(G323&lt;&gt;"",F323,"AAA")&amp;"&amp;ma="&amp;LEFT(IF(G323&lt;&gt;"",G323,H323),FIND(".",IF(G323&lt;&gt;"",G323,H323))-1)&amp;"&amp;mb="&amp;MID(IF(G323&lt;&gt;"",G323,H323),FIND(".",IF(G323&lt;&gt;"",G323,H323))+1,99),"Open on MyMapcodes →"),""))</f>
        <v/>
      </c>
      <c r="J323" s="47">
        <f>IF(OR(R323="",AP323&lt;&gt;""),"",ROUND(AN323,6))</f>
        <v/>
      </c>
      <c r="K323" s="47">
        <f>IF(OR(R323="",AP323&lt;&gt;""),"",ROUND(AO323,6))</f>
        <v/>
      </c>
      <c r="L323" s="48">
        <f>IF(R323="","",IF(AP323&lt;&gt;"",AP323,IF(O323="NO CONNECTION","Excel couldn't reach the mapcode service. Click the REFRESH RESULTS box just above the table.",IF(E323="","The mapcode service didn't return a mapcode for this point.",IF(AM323,"Latitude and longitude seemed to be the wrong way round, so they've been swapped. Please check.",IF(AND(AN323=0,AO323=0),"0, 0 is in the sea off West Africa. Please check this is the location you meant.",IF(W323,"Longitude came first, so the order has been switched.",IF(Z323=6,"Converted from degrees, minutes and seconds.",IF(Z323=4,"Converted from degrees and decimal minutes.","")))))))))</f>
        <v/>
      </c>
      <c r="N323" s="49">
        <f>IF(J323="","",MapcodeAPI&amp;"codes/"&amp;SUBSTITUTE(J323&amp;"",MID(1/2,2,1),".")&amp;","&amp;SUBSTITUTE(K323&amp;"",MID(1/2,2,1),"."))&amp;LEFT($B$13,0)</f>
        <v/>
      </c>
      <c r="O323" s="49">
        <f>IF(N323="","",IFERROR(_xlfn.WEBSERVICE(N323),IF(MapcodeAPIBackup="","NO CONNECTION",IFERROR(_xlfn.WEBSERVICE(MapcodeAPIBackup&amp;MID(N323,LEN(MapcodeAPI)+1,999)),"NO CONNECTION"))))</f>
        <v/>
      </c>
      <c r="P323" t="inlineStr">
        <is>
          <t xml:space="preserve"> </t>
        </is>
      </c>
      <c r="R323" s="50">
        <f>IFERROR(IF(AND(TRIM(B323&amp;"")="",TRIM(C323&amp;"")=""),"",TRIM(IF(ISNUMBER(B323),SUBSTITUTE(B323&amp;"",MID(1/2,2,1),"."),B323&amp;"")&amp;IF(TRIM(C323&amp;"")="",""," | "&amp;IF(ISNUMBER(C323),SUBSTITUTE(C323&amp;"",MID(1/2,2,1),"."),C323&amp;"")))),"(error value)")</f>
        <v/>
      </c>
      <c r="S323" s="50">
        <f>IF(R323="","","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"&amp;IFERROR(IF(AND(LEN(R323)-LEN(SUBSTITUTE(R323,"/",""))=1,ISNUMBER(FIND(" ",TRIM(LEFT(R323,FIND("/",R323)-1))))),LEFT(R323,FIND("/",R323)-1),R323),R323)&amp;" ")," "," "),"﻿"," "),"​"," "),"⁠"," ")," "," ")," "," "),CHAR(9)," "),CHAR(10)," "),CHAR(13)," "),"−","-"),"–","-"),"—","-"),"LATITUDE"," "),"LONGITUDE"," "),"COORDINATES"," "),"COORDS"," "),"NORTH"," N "),"SOUTH"," S "),"EAST"," E "),"WEST"," W "),"DEGREES"," "),"DEG"," "),"GPS"," "),"LONG"," "),"LNG"," "),"LON"," "),"LAT"," ")," AND "," "),"&amp;"," ")&amp;" ")</f>
        <v/>
      </c>
      <c r="T323" s="50">
        <f>IF(S323="","",IF(LEN(S323)-LEN(SUBSTITUTE(S323,".",""))&gt;0,SUBSTITUTE(S323,","," "),IF(LEN(S323)-LEN(SUBSTITUTE(S323,",",""))=3,SUBSTITUTE(SUBSTITUTE(S323,",",";",2),",","."),IF(LEN(S323)-LEN(SUBSTITUTE(S323,",",""))=2,SUBSTITUTE(S323,",","."),SUBSTITUTE(S323,","," ")))))</f>
        <v/>
      </c>
      <c r="U323" s="50">
        <f>IF(ISNUMBER(FIND("S",T323)),-1,IF(ISNUMBER(FIND("N",T323)),1,0))</f>
        <v/>
      </c>
      <c r="V323" s="50">
        <f>IF(ISNUMBER(FIND("W",T323)),-1,IF(ISNUMBER(FIND("E",T323)),1,0))</f>
        <v/>
      </c>
      <c r="W323" s="50">
        <f>AND(MIN(IFERROR(FIND("N",T323),999),IFERROR(FIND("S",T323),999))&lt;999,MIN(IFERROR(FIND("E",T323),999),IFERROR(FIND("W",T323),999))&lt;999,MIN(IFERROR(FIND("E",T323),999),IFERROR(FIND("W",T323),999))&lt;MIN(IFERROR(FIND("N",T323),999),IFERROR(FIND("S",T323),999)))</f>
        <v/>
      </c>
      <c r="X323" s="50">
        <f>IF(T323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323,"°"," "),"º"," "),"˚"," "),"'"," "),CHAR(34)," "),"′"," "),"’"," "),"‘"," "),"″"," "),"”"," "),"“"," "),"("," "),")"," "),"["," "),"]"," "),"{"," "),"}"," "),";"," "),"|"," "),"/"," "),"\"," "),":"," "),"="," "),"*"," "),","," "),"N"," "),"S"," "),"E"," "),"W"," "),"_"," ")))</f>
        <v/>
      </c>
      <c r="Y323" s="50">
        <f>IF(X323="","",SUBSTITUTE(SUBSTITUTE(SUBSTITUTE(SUBSTITUTE(SUBSTITUTE(SUBSTITUTE(SUBSTITUTE(SUBSTITUTE(SUBSTITUTE(SUBSTITUTE(SUBSTITUTE(SUBSTITUTE(SUBSTITUTE(X323,"0",""),"1",""),"2",""),"3",""),"4",""),"5",""),"6",""),"7",""),"8",""),"9",""),".",""),"-","")," ",""))</f>
        <v/>
      </c>
      <c r="Z323" s="50">
        <f>IF(X323="",0,LEN(X323)-LEN(SUBSTITUTE(X323," ",""))+1)</f>
        <v/>
      </c>
      <c r="AA323" s="50">
        <f>IF(Z323&lt;1,"",IFERROR(VALUE(SUBSTITUTE(TRIM(MID(SUBSTITUTE(X323," ",REPT(" ",60)),1,60)),".",MID(1/2,2,1))),""))</f>
        <v/>
      </c>
      <c r="AB323" s="50">
        <f>IF(Z323&lt;2,"",IFERROR(VALUE(SUBSTITUTE(TRIM(MID(SUBSTITUTE(X323," ",REPT(" ",60)),61,60)),".",MID(1/2,2,1))),""))</f>
        <v/>
      </c>
      <c r="AC323" s="50">
        <f>IF(Z323&lt;3,"",IFERROR(VALUE(SUBSTITUTE(TRIM(MID(SUBSTITUTE(X323," ",REPT(" ",60)),121,60)),".",MID(1/2,2,1))),""))</f>
        <v/>
      </c>
      <c r="AD323" s="50">
        <f>IF(Z323&lt;4,"",IFERROR(VALUE(SUBSTITUTE(TRIM(MID(SUBSTITUTE(X323," ",REPT(" ",60)),181,60)),".",MID(1/2,2,1))),""))</f>
        <v/>
      </c>
      <c r="AE323" s="50">
        <f>IF(Z323&lt;5,"",IFERROR(VALUE(SUBSTITUTE(TRIM(MID(SUBSTITUTE(X323," ",REPT(" ",60)),241,60)),".",MID(1/2,2,1))),""))</f>
        <v/>
      </c>
      <c r="AF323" s="50">
        <f>IF(Z323&lt;6,"",IFERROR(VALUE(SUBSTITUTE(TRIM(MID(SUBSTITUTE(X323," ",REPT(" ",60)),301,60)),".",MID(1/2,2,1))),""))</f>
        <v/>
      </c>
      <c r="AG323" s="50">
        <f>IFERROR(IF(Z323=2,AA323,IF(Z323=4,IF(AA323&lt;0,-1,1)*(ABS(AA323)+AB323/60),IF(Z323=6,IF(AA323&lt;0,-1,1)*(ABS(AA323)+AB323/60+AC323/3600),""))),"")</f>
        <v/>
      </c>
      <c r="AH323" s="50">
        <f>IFERROR(IF(Z323=2,AB323,IF(Z323=4,IF(AC323&lt;0,-1,1)*(ABS(AC323)+AD323/60),IF(Z323=6,IF(AD323&lt;0,-1,1)*(ABS(AD323)+AE323/60+AF323/3600),""))),"")</f>
        <v/>
      </c>
      <c r="AI323" s="50">
        <f>IF(W323,AH323,AG323)</f>
        <v/>
      </c>
      <c r="AJ323" s="50">
        <f>IF(W323,AG323,AH323)</f>
        <v/>
      </c>
      <c r="AK323" s="50">
        <f>IFERROR(IF(U323=0,AI323,U323*ABS(AI323)),"")</f>
        <v/>
      </c>
      <c r="AL323" s="50">
        <f>IFERROR(IF(V323=0,AJ323,V323*ABS(AJ323)),"")</f>
        <v/>
      </c>
      <c r="AM323" s="50">
        <f>IFERROR(AND(U323=0,V323=0,ABS(AK323)&gt;90,ABS(AK323)&lt;=180,ABS(AL323)&lt;=90),FALSE)</f>
        <v/>
      </c>
      <c r="AN323" s="50">
        <f>IF(AM323,AL323,AK323)</f>
        <v/>
      </c>
      <c r="AO323" s="50">
        <f>IF(AM323,AK323,AL323)</f>
        <v/>
      </c>
      <c r="AP323" s="50">
        <f>IF(R323="","",IF(Y323&lt;&gt;"","Contains words or symbols that aren't part of a coordinate.",IF(NOT(OR(Z323=2,Z323=4,Z323=6)),"Couldn't find a latitude and a longitude ("&amp;Z323&amp;IF(Z323=1," number"," numbers")&amp;" found).",IF(COUNT(AA323:AF323)&lt;&gt;Z323,"Some of the numbers couldn't be read.",IF(OR(AND(Z323=4,OR(AB323&lt;0,AB323&gt;=60,AD323&lt;0,AD323&gt;=60)),AND(Z323=6,OR(AB323&lt;0,AB323&gt;=60,AC323&lt;0,AC323&gt;=60,AE323&lt;0,AE323&gt;=60,AF323&lt;0,AF323&gt;=60))),"Minutes and seconds must be between 0 and 60.",IF(OR(ABS(AN323)&gt;90,ABS(AO323)&gt;180),"Out of range: latitude must be between -90 and 90, and longitude between -180 and 180.",""))))))</f>
        <v/>
      </c>
    </row>
    <row r="324">
      <c r="B324" s="44" t="n"/>
      <c r="C324" s="44" t="n"/>
      <c r="D324" s="45">
        <f>IF(R324="","",IF(AP324&lt;&gt;"","NOT VALID GPS COORDINATES",IF(O324="NO CONNECTION","NO CONNECTION",IF(E324="","NOT FOUND",IF(OR(AM324,AND(AN324=0,AO324=0)),"CONVERTED – PLEASE CHECK","CONVERTED")))))</f>
        <v/>
      </c>
      <c r="E324" s="45">
        <f>IF(OR(O324="",O324="NO CONNECTION"),"",IFERROR(_xlfn.FILTERXML(O324,"//local/territory")&amp;" "&amp;_xlfn.FILTERXML(O324,"//local/mapcode"),IFERROR(_xlfn.FILTERXML(O324,"//international/mapcode"),"")))</f>
        <v/>
      </c>
      <c r="F324" s="46">
        <f>IF(E324="","",IFERROR(_xlfn.FILTERXML(O324,"//local/territory"),""))</f>
        <v/>
      </c>
      <c r="G324" s="46">
        <f>IF(E324="","",IFERROR(_xlfn.FILTERXML(O324,"//local/mapcode"),""))</f>
        <v/>
      </c>
      <c r="H324" s="46">
        <f>IF(E324="","",IFERROR(_xlfn.FILTERXML(O324,"//international/mapcode"),""))</f>
        <v/>
      </c>
      <c r="I324" s="46">
        <f>IF(E324="","",IFERROR(HYPERLINK("https://www.mymapcodes.com/go/?t="&amp;IF(G324&lt;&gt;"",F324,"AAA")&amp;"&amp;ma="&amp;LEFT(IF(G324&lt;&gt;"",G324,H324),FIND(".",IF(G324&lt;&gt;"",G324,H324))-1)&amp;"&amp;mb="&amp;MID(IF(G324&lt;&gt;"",G324,H324),FIND(".",IF(G324&lt;&gt;"",G324,H324))+1,99),"Open on MyMapcodes →"),""))</f>
        <v/>
      </c>
      <c r="J324" s="47">
        <f>IF(OR(R324="",AP324&lt;&gt;""),"",ROUND(AN324,6))</f>
        <v/>
      </c>
      <c r="K324" s="47">
        <f>IF(OR(R324="",AP324&lt;&gt;""),"",ROUND(AO324,6))</f>
        <v/>
      </c>
      <c r="L324" s="48">
        <f>IF(R324="","",IF(AP324&lt;&gt;"",AP324,IF(O324="NO CONNECTION","Excel couldn't reach the mapcode service. Click the REFRESH RESULTS box just above the table.",IF(E324="","The mapcode service didn't return a mapcode for this point.",IF(AM324,"Latitude and longitude seemed to be the wrong way round, so they've been swapped. Please check.",IF(AND(AN324=0,AO324=0),"0, 0 is in the sea off West Africa. Please check this is the location you meant.",IF(W324,"Longitude came first, so the order has been switched.",IF(Z324=6,"Converted from degrees, minutes and seconds.",IF(Z324=4,"Converted from degrees and decimal minutes.","")))))))))</f>
        <v/>
      </c>
      <c r="N324" s="49">
        <f>IF(J324="","",MapcodeAPI&amp;"codes/"&amp;SUBSTITUTE(J324&amp;"",MID(1/2,2,1),".")&amp;","&amp;SUBSTITUTE(K324&amp;"",MID(1/2,2,1),"."))&amp;LEFT($B$13,0)</f>
        <v/>
      </c>
      <c r="O324" s="49">
        <f>IF(N324="","",IFERROR(_xlfn.WEBSERVICE(N324),IF(MapcodeAPIBackup="","NO CONNECTION",IFERROR(_xlfn.WEBSERVICE(MapcodeAPIBackup&amp;MID(N324,LEN(MapcodeAPI)+1,999)),"NO CONNECTION"))))</f>
        <v/>
      </c>
      <c r="P324" t="inlineStr">
        <is>
          <t xml:space="preserve"> </t>
        </is>
      </c>
      <c r="R324" s="50">
        <f>IFERROR(IF(AND(TRIM(B324&amp;"")="",TRIM(C324&amp;"")=""),"",TRIM(IF(ISNUMBER(B324),SUBSTITUTE(B324&amp;"",MID(1/2,2,1),"."),B324&amp;"")&amp;IF(TRIM(C324&amp;"")="",""," | "&amp;IF(ISNUMBER(C324),SUBSTITUTE(C324&amp;"",MID(1/2,2,1),"."),C324&amp;"")))),"(error value)")</f>
        <v/>
      </c>
      <c r="S324" s="50">
        <f>IF(R324="","","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"&amp;IFERROR(IF(AND(LEN(R324)-LEN(SUBSTITUTE(R324,"/",""))=1,ISNUMBER(FIND(" ",TRIM(LEFT(R324,FIND("/",R324)-1))))),LEFT(R324,FIND("/",R324)-1),R324),R324)&amp;" ")," "," "),"﻿"," "),"​"," "),"⁠"," ")," "," ")," "," "),CHAR(9)," "),CHAR(10)," "),CHAR(13)," "),"−","-"),"–","-"),"—","-"),"LATITUDE"," "),"LONGITUDE"," "),"COORDINATES"," "),"COORDS"," "),"NORTH"," N "),"SOUTH"," S "),"EAST"," E "),"WEST"," W "),"DEGREES"," "),"DEG"," "),"GPS"," "),"LONG"," "),"LNG"," "),"LON"," "),"LAT"," ")," AND "," "),"&amp;"," ")&amp;" ")</f>
        <v/>
      </c>
      <c r="T324" s="50">
        <f>IF(S324="","",IF(LEN(S324)-LEN(SUBSTITUTE(S324,".",""))&gt;0,SUBSTITUTE(S324,","," "),IF(LEN(S324)-LEN(SUBSTITUTE(S324,",",""))=3,SUBSTITUTE(SUBSTITUTE(S324,",",";",2),",","."),IF(LEN(S324)-LEN(SUBSTITUTE(S324,",",""))=2,SUBSTITUTE(S324,",","."),SUBSTITUTE(S324,","," ")))))</f>
        <v/>
      </c>
      <c r="U324" s="50">
        <f>IF(ISNUMBER(FIND("S",T324)),-1,IF(ISNUMBER(FIND("N",T324)),1,0))</f>
        <v/>
      </c>
      <c r="V324" s="50">
        <f>IF(ISNUMBER(FIND("W",T324)),-1,IF(ISNUMBER(FIND("E",T324)),1,0))</f>
        <v/>
      </c>
      <c r="W324" s="50">
        <f>AND(MIN(IFERROR(FIND("N",T324),999),IFERROR(FIND("S",T324),999))&lt;999,MIN(IFERROR(FIND("E",T324),999),IFERROR(FIND("W",T324),999))&lt;999,MIN(IFERROR(FIND("E",T324),999),IFERROR(FIND("W",T324),999))&lt;MIN(IFERROR(FIND("N",T324),999),IFERROR(FIND("S",T324),999)))</f>
        <v/>
      </c>
      <c r="X324" s="50">
        <f>IF(T324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324,"°"," "),"º"," "),"˚"," "),"'"," "),CHAR(34)," "),"′"," "),"’"," "),"‘"," "),"″"," "),"”"," "),"“"," "),"("," "),")"," "),"["," "),"]"," "),"{"," "),"}"," "),";"," "),"|"," "),"/"," "),"\"," "),":"," "),"="," "),"*"," "),","," "),"N"," "),"S"," "),"E"," "),"W"," "),"_"," ")))</f>
        <v/>
      </c>
      <c r="Y324" s="50">
        <f>IF(X324="","",SUBSTITUTE(SUBSTITUTE(SUBSTITUTE(SUBSTITUTE(SUBSTITUTE(SUBSTITUTE(SUBSTITUTE(SUBSTITUTE(SUBSTITUTE(SUBSTITUTE(SUBSTITUTE(SUBSTITUTE(SUBSTITUTE(X324,"0",""),"1",""),"2",""),"3",""),"4",""),"5",""),"6",""),"7",""),"8",""),"9",""),".",""),"-","")," ",""))</f>
        <v/>
      </c>
      <c r="Z324" s="50">
        <f>IF(X324="",0,LEN(X324)-LEN(SUBSTITUTE(X324," ",""))+1)</f>
        <v/>
      </c>
      <c r="AA324" s="50">
        <f>IF(Z324&lt;1,"",IFERROR(VALUE(SUBSTITUTE(TRIM(MID(SUBSTITUTE(X324," ",REPT(" ",60)),1,60)),".",MID(1/2,2,1))),""))</f>
        <v/>
      </c>
      <c r="AB324" s="50">
        <f>IF(Z324&lt;2,"",IFERROR(VALUE(SUBSTITUTE(TRIM(MID(SUBSTITUTE(X324," ",REPT(" ",60)),61,60)),".",MID(1/2,2,1))),""))</f>
        <v/>
      </c>
      <c r="AC324" s="50">
        <f>IF(Z324&lt;3,"",IFERROR(VALUE(SUBSTITUTE(TRIM(MID(SUBSTITUTE(X324," ",REPT(" ",60)),121,60)),".",MID(1/2,2,1))),""))</f>
        <v/>
      </c>
      <c r="AD324" s="50">
        <f>IF(Z324&lt;4,"",IFERROR(VALUE(SUBSTITUTE(TRIM(MID(SUBSTITUTE(X324," ",REPT(" ",60)),181,60)),".",MID(1/2,2,1))),""))</f>
        <v/>
      </c>
      <c r="AE324" s="50">
        <f>IF(Z324&lt;5,"",IFERROR(VALUE(SUBSTITUTE(TRIM(MID(SUBSTITUTE(X324," ",REPT(" ",60)),241,60)),".",MID(1/2,2,1))),""))</f>
        <v/>
      </c>
      <c r="AF324" s="50">
        <f>IF(Z324&lt;6,"",IFERROR(VALUE(SUBSTITUTE(TRIM(MID(SUBSTITUTE(X324," ",REPT(" ",60)),301,60)),".",MID(1/2,2,1))),""))</f>
        <v/>
      </c>
      <c r="AG324" s="50">
        <f>IFERROR(IF(Z324=2,AA324,IF(Z324=4,IF(AA324&lt;0,-1,1)*(ABS(AA324)+AB324/60),IF(Z324=6,IF(AA324&lt;0,-1,1)*(ABS(AA324)+AB324/60+AC324/3600),""))),"")</f>
        <v/>
      </c>
      <c r="AH324" s="50">
        <f>IFERROR(IF(Z324=2,AB324,IF(Z324=4,IF(AC324&lt;0,-1,1)*(ABS(AC324)+AD324/60),IF(Z324=6,IF(AD324&lt;0,-1,1)*(ABS(AD324)+AE324/60+AF324/3600),""))),"")</f>
        <v/>
      </c>
      <c r="AI324" s="50">
        <f>IF(W324,AH324,AG324)</f>
        <v/>
      </c>
      <c r="AJ324" s="50">
        <f>IF(W324,AG324,AH324)</f>
        <v/>
      </c>
      <c r="AK324" s="50">
        <f>IFERROR(IF(U324=0,AI324,U324*ABS(AI324)),"")</f>
        <v/>
      </c>
      <c r="AL324" s="50">
        <f>IFERROR(IF(V324=0,AJ324,V324*ABS(AJ324)),"")</f>
        <v/>
      </c>
      <c r="AM324" s="50">
        <f>IFERROR(AND(U324=0,V324=0,ABS(AK324)&gt;90,ABS(AK324)&lt;=180,ABS(AL324)&lt;=90),FALSE)</f>
        <v/>
      </c>
      <c r="AN324" s="50">
        <f>IF(AM324,AL324,AK324)</f>
        <v/>
      </c>
      <c r="AO324" s="50">
        <f>IF(AM324,AK324,AL324)</f>
        <v/>
      </c>
      <c r="AP324" s="50">
        <f>IF(R324="","",IF(Y324&lt;&gt;"","Contains words or symbols that aren't part of a coordinate.",IF(NOT(OR(Z324=2,Z324=4,Z324=6)),"Couldn't find a latitude and a longitude ("&amp;Z324&amp;IF(Z324=1," number"," numbers")&amp;" found).",IF(COUNT(AA324:AF324)&lt;&gt;Z324,"Some of the numbers couldn't be read.",IF(OR(AND(Z324=4,OR(AB324&lt;0,AB324&gt;=60,AD324&lt;0,AD324&gt;=60)),AND(Z324=6,OR(AB324&lt;0,AB324&gt;=60,AC324&lt;0,AC324&gt;=60,AE324&lt;0,AE324&gt;=60,AF324&lt;0,AF324&gt;=60))),"Minutes and seconds must be between 0 and 60.",IF(OR(ABS(AN324)&gt;90,ABS(AO324)&gt;180),"Out of range: latitude must be between -90 and 90, and longitude between -180 and 180.",""))))))</f>
        <v/>
      </c>
    </row>
    <row r="325">
      <c r="B325" s="44" t="n"/>
      <c r="C325" s="44" t="n"/>
      <c r="D325" s="45">
        <f>IF(R325="","",IF(AP325&lt;&gt;"","NOT VALID GPS COORDINATES",IF(O325="NO CONNECTION","NO CONNECTION",IF(E325="","NOT FOUND",IF(OR(AM325,AND(AN325=0,AO325=0)),"CONVERTED – PLEASE CHECK","CONVERTED")))))</f>
        <v/>
      </c>
      <c r="E325" s="45">
        <f>IF(OR(O325="",O325="NO CONNECTION"),"",IFERROR(_xlfn.FILTERXML(O325,"//local/territory")&amp;" "&amp;_xlfn.FILTERXML(O325,"//local/mapcode"),IFERROR(_xlfn.FILTERXML(O325,"//international/mapcode"),"")))</f>
        <v/>
      </c>
      <c r="F325" s="46">
        <f>IF(E325="","",IFERROR(_xlfn.FILTERXML(O325,"//local/territory"),""))</f>
        <v/>
      </c>
      <c r="G325" s="46">
        <f>IF(E325="","",IFERROR(_xlfn.FILTERXML(O325,"//local/mapcode"),""))</f>
        <v/>
      </c>
      <c r="H325" s="46">
        <f>IF(E325="","",IFERROR(_xlfn.FILTERXML(O325,"//international/mapcode"),""))</f>
        <v/>
      </c>
      <c r="I325" s="46">
        <f>IF(E325="","",IFERROR(HYPERLINK("https://www.mymapcodes.com/go/?t="&amp;IF(G325&lt;&gt;"",F325,"AAA")&amp;"&amp;ma="&amp;LEFT(IF(G325&lt;&gt;"",G325,H325),FIND(".",IF(G325&lt;&gt;"",G325,H325))-1)&amp;"&amp;mb="&amp;MID(IF(G325&lt;&gt;"",G325,H325),FIND(".",IF(G325&lt;&gt;"",G325,H325))+1,99),"Open on MyMapcodes →"),""))</f>
        <v/>
      </c>
      <c r="J325" s="47">
        <f>IF(OR(R325="",AP325&lt;&gt;""),"",ROUND(AN325,6))</f>
        <v/>
      </c>
      <c r="K325" s="47">
        <f>IF(OR(R325="",AP325&lt;&gt;""),"",ROUND(AO325,6))</f>
        <v/>
      </c>
      <c r="L325" s="48">
        <f>IF(R325="","",IF(AP325&lt;&gt;"",AP325,IF(O325="NO CONNECTION","Excel couldn't reach the mapcode service. Click the REFRESH RESULTS box just above the table.",IF(E325="","The mapcode service didn't return a mapcode for this point.",IF(AM325,"Latitude and longitude seemed to be the wrong way round, so they've been swapped. Please check.",IF(AND(AN325=0,AO325=0),"0, 0 is in the sea off West Africa. Please check this is the location you meant.",IF(W325,"Longitude came first, so the order has been switched.",IF(Z325=6,"Converted from degrees, minutes and seconds.",IF(Z325=4,"Converted from degrees and decimal minutes.","")))))))))</f>
        <v/>
      </c>
      <c r="N325" s="49">
        <f>IF(J325="","",MapcodeAPI&amp;"codes/"&amp;SUBSTITUTE(J325&amp;"",MID(1/2,2,1),".")&amp;","&amp;SUBSTITUTE(K325&amp;"",MID(1/2,2,1),"."))&amp;LEFT($B$13,0)</f>
        <v/>
      </c>
      <c r="O325" s="49">
        <f>IF(N325="","",IFERROR(_xlfn.WEBSERVICE(N325),IF(MapcodeAPIBackup="","NO CONNECTION",IFERROR(_xlfn.WEBSERVICE(MapcodeAPIBackup&amp;MID(N325,LEN(MapcodeAPI)+1,999)),"NO CONNECTION"))))</f>
        <v/>
      </c>
      <c r="P325" t="inlineStr">
        <is>
          <t xml:space="preserve"> </t>
        </is>
      </c>
      <c r="R325" s="50">
        <f>IFERROR(IF(AND(TRIM(B325&amp;"")="",TRIM(C325&amp;"")=""),"",TRIM(IF(ISNUMBER(B325),SUBSTITUTE(B325&amp;"",MID(1/2,2,1),"."),B325&amp;"")&amp;IF(TRIM(C325&amp;"")="",""," | "&amp;IF(ISNUMBER(C325),SUBSTITUTE(C325&amp;"",MID(1/2,2,1),"."),C325&amp;"")))),"(error value)")</f>
        <v/>
      </c>
      <c r="S325" s="50">
        <f>IF(R325="","","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"&amp;IFERROR(IF(AND(LEN(R325)-LEN(SUBSTITUTE(R325,"/",""))=1,ISNUMBER(FIND(" ",TRIM(LEFT(R325,FIND("/",R325)-1))))),LEFT(R325,FIND("/",R325)-1),R325),R325)&amp;" ")," "," "),"﻿"," "),"​"," "),"⁠"," ")," "," ")," "," "),CHAR(9)," "),CHAR(10)," "),CHAR(13)," "),"−","-"),"–","-"),"—","-"),"LATITUDE"," "),"LONGITUDE"," "),"COORDINATES"," "),"COORDS"," "),"NORTH"," N "),"SOUTH"," S "),"EAST"," E "),"WEST"," W "),"DEGREES"," "),"DEG"," "),"GPS"," "),"LONG"," "),"LNG"," "),"LON"," "),"LAT"," ")," AND "," "),"&amp;"," ")&amp;" ")</f>
        <v/>
      </c>
      <c r="T325" s="50">
        <f>IF(S325="","",IF(LEN(S325)-LEN(SUBSTITUTE(S325,".",""))&gt;0,SUBSTITUTE(S325,","," "),IF(LEN(S325)-LEN(SUBSTITUTE(S325,",",""))=3,SUBSTITUTE(SUBSTITUTE(S325,",",";",2),",","."),IF(LEN(S325)-LEN(SUBSTITUTE(S325,",",""))=2,SUBSTITUTE(S325,",","."),SUBSTITUTE(S325,","," ")))))</f>
        <v/>
      </c>
      <c r="U325" s="50">
        <f>IF(ISNUMBER(FIND("S",T325)),-1,IF(ISNUMBER(FIND("N",T325)),1,0))</f>
        <v/>
      </c>
      <c r="V325" s="50">
        <f>IF(ISNUMBER(FIND("W",T325)),-1,IF(ISNUMBER(FIND("E",T325)),1,0))</f>
        <v/>
      </c>
      <c r="W325" s="50">
        <f>AND(MIN(IFERROR(FIND("N",T325),999),IFERROR(FIND("S",T325),999))&lt;999,MIN(IFERROR(FIND("E",T325),999),IFERROR(FIND("W",T325),999))&lt;999,MIN(IFERROR(FIND("E",T325),999),IFERROR(FIND("W",T325),999))&lt;MIN(IFERROR(FIND("N",T325),999),IFERROR(FIND("S",T325),999)))</f>
        <v/>
      </c>
      <c r="X325" s="50">
        <f>IF(T325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325,"°"," "),"º"," "),"˚"," "),"'"," "),CHAR(34)," "),"′"," "),"’"," "),"‘"," "),"″"," "),"”"," "),"“"," "),"("," "),")"," "),"["," "),"]"," "),"{"," "),"}"," "),";"," "),"|"," "),"/"," "),"\"," "),":"," "),"="," "),"*"," "),","," "),"N"," "),"S"," "),"E"," "),"W"," "),"_"," ")))</f>
        <v/>
      </c>
      <c r="Y325" s="50">
        <f>IF(X325="","",SUBSTITUTE(SUBSTITUTE(SUBSTITUTE(SUBSTITUTE(SUBSTITUTE(SUBSTITUTE(SUBSTITUTE(SUBSTITUTE(SUBSTITUTE(SUBSTITUTE(SUBSTITUTE(SUBSTITUTE(SUBSTITUTE(X325,"0",""),"1",""),"2",""),"3",""),"4",""),"5",""),"6",""),"7",""),"8",""),"9",""),".",""),"-","")," ",""))</f>
        <v/>
      </c>
      <c r="Z325" s="50">
        <f>IF(X325="",0,LEN(X325)-LEN(SUBSTITUTE(X325," ",""))+1)</f>
        <v/>
      </c>
      <c r="AA325" s="50">
        <f>IF(Z325&lt;1,"",IFERROR(VALUE(SUBSTITUTE(TRIM(MID(SUBSTITUTE(X325," ",REPT(" ",60)),1,60)),".",MID(1/2,2,1))),""))</f>
        <v/>
      </c>
      <c r="AB325" s="50">
        <f>IF(Z325&lt;2,"",IFERROR(VALUE(SUBSTITUTE(TRIM(MID(SUBSTITUTE(X325," ",REPT(" ",60)),61,60)),".",MID(1/2,2,1))),""))</f>
        <v/>
      </c>
      <c r="AC325" s="50">
        <f>IF(Z325&lt;3,"",IFERROR(VALUE(SUBSTITUTE(TRIM(MID(SUBSTITUTE(X325," ",REPT(" ",60)),121,60)),".",MID(1/2,2,1))),""))</f>
        <v/>
      </c>
      <c r="AD325" s="50">
        <f>IF(Z325&lt;4,"",IFERROR(VALUE(SUBSTITUTE(TRIM(MID(SUBSTITUTE(X325," ",REPT(" ",60)),181,60)),".",MID(1/2,2,1))),""))</f>
        <v/>
      </c>
      <c r="AE325" s="50">
        <f>IF(Z325&lt;5,"",IFERROR(VALUE(SUBSTITUTE(TRIM(MID(SUBSTITUTE(X325," ",REPT(" ",60)),241,60)),".",MID(1/2,2,1))),""))</f>
        <v/>
      </c>
      <c r="AF325" s="50">
        <f>IF(Z325&lt;6,"",IFERROR(VALUE(SUBSTITUTE(TRIM(MID(SUBSTITUTE(X325," ",REPT(" ",60)),301,60)),".",MID(1/2,2,1))),""))</f>
        <v/>
      </c>
      <c r="AG325" s="50">
        <f>IFERROR(IF(Z325=2,AA325,IF(Z325=4,IF(AA325&lt;0,-1,1)*(ABS(AA325)+AB325/60),IF(Z325=6,IF(AA325&lt;0,-1,1)*(ABS(AA325)+AB325/60+AC325/3600),""))),"")</f>
        <v/>
      </c>
      <c r="AH325" s="50">
        <f>IFERROR(IF(Z325=2,AB325,IF(Z325=4,IF(AC325&lt;0,-1,1)*(ABS(AC325)+AD325/60),IF(Z325=6,IF(AD325&lt;0,-1,1)*(ABS(AD325)+AE325/60+AF325/3600),""))),"")</f>
        <v/>
      </c>
      <c r="AI325" s="50">
        <f>IF(W325,AH325,AG325)</f>
        <v/>
      </c>
      <c r="AJ325" s="50">
        <f>IF(W325,AG325,AH325)</f>
        <v/>
      </c>
      <c r="AK325" s="50">
        <f>IFERROR(IF(U325=0,AI325,U325*ABS(AI325)),"")</f>
        <v/>
      </c>
      <c r="AL325" s="50">
        <f>IFERROR(IF(V325=0,AJ325,V325*ABS(AJ325)),"")</f>
        <v/>
      </c>
      <c r="AM325" s="50">
        <f>IFERROR(AND(U325=0,V325=0,ABS(AK325)&gt;90,ABS(AK325)&lt;=180,ABS(AL325)&lt;=90),FALSE)</f>
        <v/>
      </c>
      <c r="AN325" s="50">
        <f>IF(AM325,AL325,AK325)</f>
        <v/>
      </c>
      <c r="AO325" s="50">
        <f>IF(AM325,AK325,AL325)</f>
        <v/>
      </c>
      <c r="AP325" s="50">
        <f>IF(R325="","",IF(Y325&lt;&gt;"","Contains words or symbols that aren't part of a coordinate.",IF(NOT(OR(Z325=2,Z325=4,Z325=6)),"Couldn't find a latitude and a longitude ("&amp;Z325&amp;IF(Z325=1," number"," numbers")&amp;" found).",IF(COUNT(AA325:AF325)&lt;&gt;Z325,"Some of the numbers couldn't be read.",IF(OR(AND(Z325=4,OR(AB325&lt;0,AB325&gt;=60,AD325&lt;0,AD325&gt;=60)),AND(Z325=6,OR(AB325&lt;0,AB325&gt;=60,AC325&lt;0,AC325&gt;=60,AE325&lt;0,AE325&gt;=60,AF325&lt;0,AF325&gt;=60))),"Minutes and seconds must be between 0 and 60.",IF(OR(ABS(AN325)&gt;90,ABS(AO325)&gt;180),"Out of range: latitude must be between -90 and 90, and longitude between -180 and 180.",""))))))</f>
        <v/>
      </c>
    </row>
    <row r="326">
      <c r="B326" s="44" t="n"/>
      <c r="C326" s="44" t="n"/>
      <c r="D326" s="45">
        <f>IF(R326="","",IF(AP326&lt;&gt;"","NOT VALID GPS COORDINATES",IF(O326="NO CONNECTION","NO CONNECTION",IF(E326="","NOT FOUND",IF(OR(AM326,AND(AN326=0,AO326=0)),"CONVERTED – PLEASE CHECK","CONVERTED")))))</f>
        <v/>
      </c>
      <c r="E326" s="45">
        <f>IF(OR(O326="",O326="NO CONNECTION"),"",IFERROR(_xlfn.FILTERXML(O326,"//local/territory")&amp;" "&amp;_xlfn.FILTERXML(O326,"//local/mapcode"),IFERROR(_xlfn.FILTERXML(O326,"//international/mapcode"),"")))</f>
        <v/>
      </c>
      <c r="F326" s="46">
        <f>IF(E326="","",IFERROR(_xlfn.FILTERXML(O326,"//local/territory"),""))</f>
        <v/>
      </c>
      <c r="G326" s="46">
        <f>IF(E326="","",IFERROR(_xlfn.FILTERXML(O326,"//local/mapcode"),""))</f>
        <v/>
      </c>
      <c r="H326" s="46">
        <f>IF(E326="","",IFERROR(_xlfn.FILTERXML(O326,"//international/mapcode"),""))</f>
        <v/>
      </c>
      <c r="I326" s="46">
        <f>IF(E326="","",IFERROR(HYPERLINK("https://www.mymapcodes.com/go/?t="&amp;IF(G326&lt;&gt;"",F326,"AAA")&amp;"&amp;ma="&amp;LEFT(IF(G326&lt;&gt;"",G326,H326),FIND(".",IF(G326&lt;&gt;"",G326,H326))-1)&amp;"&amp;mb="&amp;MID(IF(G326&lt;&gt;"",G326,H326),FIND(".",IF(G326&lt;&gt;"",G326,H326))+1,99),"Open on MyMapcodes →"),""))</f>
        <v/>
      </c>
      <c r="J326" s="47">
        <f>IF(OR(R326="",AP326&lt;&gt;""),"",ROUND(AN326,6))</f>
        <v/>
      </c>
      <c r="K326" s="47">
        <f>IF(OR(R326="",AP326&lt;&gt;""),"",ROUND(AO326,6))</f>
        <v/>
      </c>
      <c r="L326" s="48">
        <f>IF(R326="","",IF(AP326&lt;&gt;"",AP326,IF(O326="NO CONNECTION","Excel couldn't reach the mapcode service. Click the REFRESH RESULTS box just above the table.",IF(E326="","The mapcode service didn't return a mapcode for this point.",IF(AM326,"Latitude and longitude seemed to be the wrong way round, so they've been swapped. Please check.",IF(AND(AN326=0,AO326=0),"0, 0 is in the sea off West Africa. Please check this is the location you meant.",IF(W326,"Longitude came first, so the order has been switched.",IF(Z326=6,"Converted from degrees, minutes and seconds.",IF(Z326=4,"Converted from degrees and decimal minutes.","")))))))))</f>
        <v/>
      </c>
      <c r="N326" s="49">
        <f>IF(J326="","",MapcodeAPI&amp;"codes/"&amp;SUBSTITUTE(J326&amp;"",MID(1/2,2,1),".")&amp;","&amp;SUBSTITUTE(K326&amp;"",MID(1/2,2,1),"."))&amp;LEFT($B$13,0)</f>
        <v/>
      </c>
      <c r="O326" s="49">
        <f>IF(N326="","",IFERROR(_xlfn.WEBSERVICE(N326),IF(MapcodeAPIBackup="","NO CONNECTION",IFERROR(_xlfn.WEBSERVICE(MapcodeAPIBackup&amp;MID(N326,LEN(MapcodeAPI)+1,999)),"NO CONNECTION"))))</f>
        <v/>
      </c>
      <c r="P326" t="inlineStr">
        <is>
          <t xml:space="preserve"> </t>
        </is>
      </c>
      <c r="R326" s="50">
        <f>IFERROR(IF(AND(TRIM(B326&amp;"")="",TRIM(C326&amp;"")=""),"",TRIM(IF(ISNUMBER(B326),SUBSTITUTE(B326&amp;"",MID(1/2,2,1),"."),B326&amp;"")&amp;IF(TRIM(C326&amp;"")="",""," | "&amp;IF(ISNUMBER(C326),SUBSTITUTE(C326&amp;"",MID(1/2,2,1),"."),C326&amp;"")))),"(error value)")</f>
        <v/>
      </c>
      <c r="S326" s="50">
        <f>IF(R326="","","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"&amp;IFERROR(IF(AND(LEN(R326)-LEN(SUBSTITUTE(R326,"/",""))=1,ISNUMBER(FIND(" ",TRIM(LEFT(R326,FIND("/",R326)-1))))),LEFT(R326,FIND("/",R326)-1),R326),R326)&amp;" ")," "," "),"﻿"," "),"​"," "),"⁠"," ")," "," ")," "," "),CHAR(9)," "),CHAR(10)," "),CHAR(13)," "),"−","-"),"–","-"),"—","-"),"LATITUDE"," "),"LONGITUDE"," "),"COORDINATES"," "),"COORDS"," "),"NORTH"," N "),"SOUTH"," S "),"EAST"," E "),"WEST"," W "),"DEGREES"," "),"DEG"," "),"GPS"," "),"LONG"," "),"LNG"," "),"LON"," "),"LAT"," ")," AND "," "),"&amp;"," ")&amp;" ")</f>
        <v/>
      </c>
      <c r="T326" s="50">
        <f>IF(S326="","",IF(LEN(S326)-LEN(SUBSTITUTE(S326,".",""))&gt;0,SUBSTITUTE(S326,","," "),IF(LEN(S326)-LEN(SUBSTITUTE(S326,",",""))=3,SUBSTITUTE(SUBSTITUTE(S326,",",";",2),",","."),IF(LEN(S326)-LEN(SUBSTITUTE(S326,",",""))=2,SUBSTITUTE(S326,",","."),SUBSTITUTE(S326,","," ")))))</f>
        <v/>
      </c>
      <c r="U326" s="50">
        <f>IF(ISNUMBER(FIND("S",T326)),-1,IF(ISNUMBER(FIND("N",T326)),1,0))</f>
        <v/>
      </c>
      <c r="V326" s="50">
        <f>IF(ISNUMBER(FIND("W",T326)),-1,IF(ISNUMBER(FIND("E",T326)),1,0))</f>
        <v/>
      </c>
      <c r="W326" s="50">
        <f>AND(MIN(IFERROR(FIND("N",T326),999),IFERROR(FIND("S",T326),999))&lt;999,MIN(IFERROR(FIND("E",T326),999),IFERROR(FIND("W",T326),999))&lt;999,MIN(IFERROR(FIND("E",T326),999),IFERROR(FIND("W",T326),999))&lt;MIN(IFERROR(FIND("N",T326),999),IFERROR(FIND("S",T326),999)))</f>
        <v/>
      </c>
      <c r="X326" s="50">
        <f>IF(T326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326,"°"," "),"º"," "),"˚"," "),"'"," "),CHAR(34)," "),"′"," "),"’"," "),"‘"," "),"″"," "),"”"," "),"“"," "),"("," "),")"," "),"["," "),"]"," "),"{"," "),"}"," "),";"," "),"|"," "),"/"," "),"\"," "),":"," "),"="," "),"*"," "),","," "),"N"," "),"S"," "),"E"," "),"W"," "),"_"," ")))</f>
        <v/>
      </c>
      <c r="Y326" s="50">
        <f>IF(X326="","",SUBSTITUTE(SUBSTITUTE(SUBSTITUTE(SUBSTITUTE(SUBSTITUTE(SUBSTITUTE(SUBSTITUTE(SUBSTITUTE(SUBSTITUTE(SUBSTITUTE(SUBSTITUTE(SUBSTITUTE(SUBSTITUTE(X326,"0",""),"1",""),"2",""),"3",""),"4",""),"5",""),"6",""),"7",""),"8",""),"9",""),".",""),"-","")," ",""))</f>
        <v/>
      </c>
      <c r="Z326" s="50">
        <f>IF(X326="",0,LEN(X326)-LEN(SUBSTITUTE(X326," ",""))+1)</f>
        <v/>
      </c>
      <c r="AA326" s="50">
        <f>IF(Z326&lt;1,"",IFERROR(VALUE(SUBSTITUTE(TRIM(MID(SUBSTITUTE(X326," ",REPT(" ",60)),1,60)),".",MID(1/2,2,1))),""))</f>
        <v/>
      </c>
      <c r="AB326" s="50">
        <f>IF(Z326&lt;2,"",IFERROR(VALUE(SUBSTITUTE(TRIM(MID(SUBSTITUTE(X326," ",REPT(" ",60)),61,60)),".",MID(1/2,2,1))),""))</f>
        <v/>
      </c>
      <c r="AC326" s="50">
        <f>IF(Z326&lt;3,"",IFERROR(VALUE(SUBSTITUTE(TRIM(MID(SUBSTITUTE(X326," ",REPT(" ",60)),121,60)),".",MID(1/2,2,1))),""))</f>
        <v/>
      </c>
      <c r="AD326" s="50">
        <f>IF(Z326&lt;4,"",IFERROR(VALUE(SUBSTITUTE(TRIM(MID(SUBSTITUTE(X326," ",REPT(" ",60)),181,60)),".",MID(1/2,2,1))),""))</f>
        <v/>
      </c>
      <c r="AE326" s="50">
        <f>IF(Z326&lt;5,"",IFERROR(VALUE(SUBSTITUTE(TRIM(MID(SUBSTITUTE(X326," ",REPT(" ",60)),241,60)),".",MID(1/2,2,1))),""))</f>
        <v/>
      </c>
      <c r="AF326" s="50">
        <f>IF(Z326&lt;6,"",IFERROR(VALUE(SUBSTITUTE(TRIM(MID(SUBSTITUTE(X326," ",REPT(" ",60)),301,60)),".",MID(1/2,2,1))),""))</f>
        <v/>
      </c>
      <c r="AG326" s="50">
        <f>IFERROR(IF(Z326=2,AA326,IF(Z326=4,IF(AA326&lt;0,-1,1)*(ABS(AA326)+AB326/60),IF(Z326=6,IF(AA326&lt;0,-1,1)*(ABS(AA326)+AB326/60+AC326/3600),""))),"")</f>
        <v/>
      </c>
      <c r="AH326" s="50">
        <f>IFERROR(IF(Z326=2,AB326,IF(Z326=4,IF(AC326&lt;0,-1,1)*(ABS(AC326)+AD326/60),IF(Z326=6,IF(AD326&lt;0,-1,1)*(ABS(AD326)+AE326/60+AF326/3600),""))),"")</f>
        <v/>
      </c>
      <c r="AI326" s="50">
        <f>IF(W326,AH326,AG326)</f>
        <v/>
      </c>
      <c r="AJ326" s="50">
        <f>IF(W326,AG326,AH326)</f>
        <v/>
      </c>
      <c r="AK326" s="50">
        <f>IFERROR(IF(U326=0,AI326,U326*ABS(AI326)),"")</f>
        <v/>
      </c>
      <c r="AL326" s="50">
        <f>IFERROR(IF(V326=0,AJ326,V326*ABS(AJ326)),"")</f>
        <v/>
      </c>
      <c r="AM326" s="50">
        <f>IFERROR(AND(U326=0,V326=0,ABS(AK326)&gt;90,ABS(AK326)&lt;=180,ABS(AL326)&lt;=90),FALSE)</f>
        <v/>
      </c>
      <c r="AN326" s="50">
        <f>IF(AM326,AL326,AK326)</f>
        <v/>
      </c>
      <c r="AO326" s="50">
        <f>IF(AM326,AK326,AL326)</f>
        <v/>
      </c>
      <c r="AP326" s="50">
        <f>IF(R326="","",IF(Y326&lt;&gt;"","Contains words or symbols that aren't part of a coordinate.",IF(NOT(OR(Z326=2,Z326=4,Z326=6)),"Couldn't find a latitude and a longitude ("&amp;Z326&amp;IF(Z326=1," number"," numbers")&amp;" found).",IF(COUNT(AA326:AF326)&lt;&gt;Z326,"Some of the numbers couldn't be read.",IF(OR(AND(Z326=4,OR(AB326&lt;0,AB326&gt;=60,AD326&lt;0,AD326&gt;=60)),AND(Z326=6,OR(AB326&lt;0,AB326&gt;=60,AC326&lt;0,AC326&gt;=60,AE326&lt;0,AE326&gt;=60,AF326&lt;0,AF326&gt;=60))),"Minutes and seconds must be between 0 and 60.",IF(OR(ABS(AN326)&gt;90,ABS(AO326)&gt;180),"Out of range: latitude must be between -90 and 90, and longitude between -180 and 180.",""))))))</f>
        <v/>
      </c>
    </row>
    <row r="327">
      <c r="B327" s="44" t="n"/>
      <c r="C327" s="44" t="n"/>
      <c r="D327" s="45">
        <f>IF(R327="","",IF(AP327&lt;&gt;"","NOT VALID GPS COORDINATES",IF(O327="NO CONNECTION","NO CONNECTION",IF(E327="","NOT FOUND",IF(OR(AM327,AND(AN327=0,AO327=0)),"CONVERTED – PLEASE CHECK","CONVERTED")))))</f>
        <v/>
      </c>
      <c r="E327" s="45">
        <f>IF(OR(O327="",O327="NO CONNECTION"),"",IFERROR(_xlfn.FILTERXML(O327,"//local/territory")&amp;" "&amp;_xlfn.FILTERXML(O327,"//local/mapcode"),IFERROR(_xlfn.FILTERXML(O327,"//international/mapcode"),"")))</f>
        <v/>
      </c>
      <c r="F327" s="46">
        <f>IF(E327="","",IFERROR(_xlfn.FILTERXML(O327,"//local/territory"),""))</f>
        <v/>
      </c>
      <c r="G327" s="46">
        <f>IF(E327="","",IFERROR(_xlfn.FILTERXML(O327,"//local/mapcode"),""))</f>
        <v/>
      </c>
      <c r="H327" s="46">
        <f>IF(E327="","",IFERROR(_xlfn.FILTERXML(O327,"//international/mapcode"),""))</f>
        <v/>
      </c>
      <c r="I327" s="46">
        <f>IF(E327="","",IFERROR(HYPERLINK("https://www.mymapcodes.com/go/?t="&amp;IF(G327&lt;&gt;"",F327,"AAA")&amp;"&amp;ma="&amp;LEFT(IF(G327&lt;&gt;"",G327,H327),FIND(".",IF(G327&lt;&gt;"",G327,H327))-1)&amp;"&amp;mb="&amp;MID(IF(G327&lt;&gt;"",G327,H327),FIND(".",IF(G327&lt;&gt;"",G327,H327))+1,99),"Open on MyMapcodes →"),""))</f>
        <v/>
      </c>
      <c r="J327" s="47">
        <f>IF(OR(R327="",AP327&lt;&gt;""),"",ROUND(AN327,6))</f>
        <v/>
      </c>
      <c r="K327" s="47">
        <f>IF(OR(R327="",AP327&lt;&gt;""),"",ROUND(AO327,6))</f>
        <v/>
      </c>
      <c r="L327" s="48">
        <f>IF(R327="","",IF(AP327&lt;&gt;"",AP327,IF(O327="NO CONNECTION","Excel couldn't reach the mapcode service. Click the REFRESH RESULTS box just above the table.",IF(E327="","The mapcode service didn't return a mapcode for this point.",IF(AM327,"Latitude and longitude seemed to be the wrong way round, so they've been swapped. Please check.",IF(AND(AN327=0,AO327=0),"0, 0 is in the sea off West Africa. Please check this is the location you meant.",IF(W327,"Longitude came first, so the order has been switched.",IF(Z327=6,"Converted from degrees, minutes and seconds.",IF(Z327=4,"Converted from degrees and decimal minutes.","")))))))))</f>
        <v/>
      </c>
      <c r="N327" s="49">
        <f>IF(J327="","",MapcodeAPI&amp;"codes/"&amp;SUBSTITUTE(J327&amp;"",MID(1/2,2,1),".")&amp;","&amp;SUBSTITUTE(K327&amp;"",MID(1/2,2,1),"."))&amp;LEFT($B$13,0)</f>
        <v/>
      </c>
      <c r="O327" s="49">
        <f>IF(N327="","",IFERROR(_xlfn.WEBSERVICE(N327),IF(MapcodeAPIBackup="","NO CONNECTION",IFERROR(_xlfn.WEBSERVICE(MapcodeAPIBackup&amp;MID(N327,LEN(MapcodeAPI)+1,999)),"NO CONNECTION"))))</f>
        <v/>
      </c>
      <c r="P327" t="inlineStr">
        <is>
          <t xml:space="preserve"> </t>
        </is>
      </c>
      <c r="R327" s="50">
        <f>IFERROR(IF(AND(TRIM(B327&amp;"")="",TRIM(C327&amp;"")=""),"",TRIM(IF(ISNUMBER(B327),SUBSTITUTE(B327&amp;"",MID(1/2,2,1),"."),B327&amp;"")&amp;IF(TRIM(C327&amp;"")="",""," | "&amp;IF(ISNUMBER(C327),SUBSTITUTE(C327&amp;"",MID(1/2,2,1),"."),C327&amp;"")))),"(error value)")</f>
        <v/>
      </c>
      <c r="S327" s="50">
        <f>IF(R327="","","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"&amp;IFERROR(IF(AND(LEN(R327)-LEN(SUBSTITUTE(R327,"/",""))=1,ISNUMBER(FIND(" ",TRIM(LEFT(R327,FIND("/",R327)-1))))),LEFT(R327,FIND("/",R327)-1),R327),R327)&amp;" ")," "," "),"﻿"," "),"​"," "),"⁠"," ")," "," ")," "," "),CHAR(9)," "),CHAR(10)," "),CHAR(13)," "),"−","-"),"–","-"),"—","-"),"LATITUDE"," "),"LONGITUDE"," "),"COORDINATES"," "),"COORDS"," "),"NORTH"," N "),"SOUTH"," S "),"EAST"," E "),"WEST"," W "),"DEGREES"," "),"DEG"," "),"GPS"," "),"LONG"," "),"LNG"," "),"LON"," "),"LAT"," ")," AND "," "),"&amp;"," ")&amp;" ")</f>
        <v/>
      </c>
      <c r="T327" s="50">
        <f>IF(S327="","",IF(LEN(S327)-LEN(SUBSTITUTE(S327,".",""))&gt;0,SUBSTITUTE(S327,","," "),IF(LEN(S327)-LEN(SUBSTITUTE(S327,",",""))=3,SUBSTITUTE(SUBSTITUTE(S327,",",";",2),",","."),IF(LEN(S327)-LEN(SUBSTITUTE(S327,",",""))=2,SUBSTITUTE(S327,",","."),SUBSTITUTE(S327,","," ")))))</f>
        <v/>
      </c>
      <c r="U327" s="50">
        <f>IF(ISNUMBER(FIND("S",T327)),-1,IF(ISNUMBER(FIND("N",T327)),1,0))</f>
        <v/>
      </c>
      <c r="V327" s="50">
        <f>IF(ISNUMBER(FIND("W",T327)),-1,IF(ISNUMBER(FIND("E",T327)),1,0))</f>
        <v/>
      </c>
      <c r="W327" s="50">
        <f>AND(MIN(IFERROR(FIND("N",T327),999),IFERROR(FIND("S",T327),999))&lt;999,MIN(IFERROR(FIND("E",T327),999),IFERROR(FIND("W",T327),999))&lt;999,MIN(IFERROR(FIND("E",T327),999),IFERROR(FIND("W",T327),999))&lt;MIN(IFERROR(FIND("N",T327),999),IFERROR(FIND("S",T327),999)))</f>
        <v/>
      </c>
      <c r="X327" s="50">
        <f>IF(T327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327,"°"," "),"º"," "),"˚"," "),"'"," "),CHAR(34)," "),"′"," "),"’"," "),"‘"," "),"″"," "),"”"," "),"“"," "),"("," "),")"," "),"["," "),"]"," "),"{"," "),"}"," "),";"," "),"|"," "),"/"," "),"\"," "),":"," "),"="," "),"*"," "),","," "),"N"," "),"S"," "),"E"," "),"W"," "),"_"," ")))</f>
        <v/>
      </c>
      <c r="Y327" s="50">
        <f>IF(X327="","",SUBSTITUTE(SUBSTITUTE(SUBSTITUTE(SUBSTITUTE(SUBSTITUTE(SUBSTITUTE(SUBSTITUTE(SUBSTITUTE(SUBSTITUTE(SUBSTITUTE(SUBSTITUTE(SUBSTITUTE(SUBSTITUTE(X327,"0",""),"1",""),"2",""),"3",""),"4",""),"5",""),"6",""),"7",""),"8",""),"9",""),".",""),"-","")," ",""))</f>
        <v/>
      </c>
      <c r="Z327" s="50">
        <f>IF(X327="",0,LEN(X327)-LEN(SUBSTITUTE(X327," ",""))+1)</f>
        <v/>
      </c>
      <c r="AA327" s="50">
        <f>IF(Z327&lt;1,"",IFERROR(VALUE(SUBSTITUTE(TRIM(MID(SUBSTITUTE(X327," ",REPT(" ",60)),1,60)),".",MID(1/2,2,1))),""))</f>
        <v/>
      </c>
      <c r="AB327" s="50">
        <f>IF(Z327&lt;2,"",IFERROR(VALUE(SUBSTITUTE(TRIM(MID(SUBSTITUTE(X327," ",REPT(" ",60)),61,60)),".",MID(1/2,2,1))),""))</f>
        <v/>
      </c>
      <c r="AC327" s="50">
        <f>IF(Z327&lt;3,"",IFERROR(VALUE(SUBSTITUTE(TRIM(MID(SUBSTITUTE(X327," ",REPT(" ",60)),121,60)),".",MID(1/2,2,1))),""))</f>
        <v/>
      </c>
      <c r="AD327" s="50">
        <f>IF(Z327&lt;4,"",IFERROR(VALUE(SUBSTITUTE(TRIM(MID(SUBSTITUTE(X327," ",REPT(" ",60)),181,60)),".",MID(1/2,2,1))),""))</f>
        <v/>
      </c>
      <c r="AE327" s="50">
        <f>IF(Z327&lt;5,"",IFERROR(VALUE(SUBSTITUTE(TRIM(MID(SUBSTITUTE(X327," ",REPT(" ",60)),241,60)),".",MID(1/2,2,1))),""))</f>
        <v/>
      </c>
      <c r="AF327" s="50">
        <f>IF(Z327&lt;6,"",IFERROR(VALUE(SUBSTITUTE(TRIM(MID(SUBSTITUTE(X327," ",REPT(" ",60)),301,60)),".",MID(1/2,2,1))),""))</f>
        <v/>
      </c>
      <c r="AG327" s="50">
        <f>IFERROR(IF(Z327=2,AA327,IF(Z327=4,IF(AA327&lt;0,-1,1)*(ABS(AA327)+AB327/60),IF(Z327=6,IF(AA327&lt;0,-1,1)*(ABS(AA327)+AB327/60+AC327/3600),""))),"")</f>
        <v/>
      </c>
      <c r="AH327" s="50">
        <f>IFERROR(IF(Z327=2,AB327,IF(Z327=4,IF(AC327&lt;0,-1,1)*(ABS(AC327)+AD327/60),IF(Z327=6,IF(AD327&lt;0,-1,1)*(ABS(AD327)+AE327/60+AF327/3600),""))),"")</f>
        <v/>
      </c>
      <c r="AI327" s="50">
        <f>IF(W327,AH327,AG327)</f>
        <v/>
      </c>
      <c r="AJ327" s="50">
        <f>IF(W327,AG327,AH327)</f>
        <v/>
      </c>
      <c r="AK327" s="50">
        <f>IFERROR(IF(U327=0,AI327,U327*ABS(AI327)),"")</f>
        <v/>
      </c>
      <c r="AL327" s="50">
        <f>IFERROR(IF(V327=0,AJ327,V327*ABS(AJ327)),"")</f>
        <v/>
      </c>
      <c r="AM327" s="50">
        <f>IFERROR(AND(U327=0,V327=0,ABS(AK327)&gt;90,ABS(AK327)&lt;=180,ABS(AL327)&lt;=90),FALSE)</f>
        <v/>
      </c>
      <c r="AN327" s="50">
        <f>IF(AM327,AL327,AK327)</f>
        <v/>
      </c>
      <c r="AO327" s="50">
        <f>IF(AM327,AK327,AL327)</f>
        <v/>
      </c>
      <c r="AP327" s="50">
        <f>IF(R327="","",IF(Y327&lt;&gt;"","Contains words or symbols that aren't part of a coordinate.",IF(NOT(OR(Z327=2,Z327=4,Z327=6)),"Couldn't find a latitude and a longitude ("&amp;Z327&amp;IF(Z327=1," number"," numbers")&amp;" found).",IF(COUNT(AA327:AF327)&lt;&gt;Z327,"Some of the numbers couldn't be read.",IF(OR(AND(Z327=4,OR(AB327&lt;0,AB327&gt;=60,AD327&lt;0,AD327&gt;=60)),AND(Z327=6,OR(AB327&lt;0,AB327&gt;=60,AC327&lt;0,AC327&gt;=60,AE327&lt;0,AE327&gt;=60,AF327&lt;0,AF327&gt;=60))),"Minutes and seconds must be between 0 and 60.",IF(OR(ABS(AN327)&gt;90,ABS(AO327)&gt;180),"Out of range: latitude must be between -90 and 90, and longitude between -180 and 180.",""))))))</f>
        <v/>
      </c>
    </row>
    <row r="328">
      <c r="B328" s="44" t="n"/>
      <c r="C328" s="44" t="n"/>
      <c r="D328" s="45">
        <f>IF(R328="","",IF(AP328&lt;&gt;"","NOT VALID GPS COORDINATES",IF(O328="NO CONNECTION","NO CONNECTION",IF(E328="","NOT FOUND",IF(OR(AM328,AND(AN328=0,AO328=0)),"CONVERTED – PLEASE CHECK","CONVERTED")))))</f>
        <v/>
      </c>
      <c r="E328" s="45">
        <f>IF(OR(O328="",O328="NO CONNECTION"),"",IFERROR(_xlfn.FILTERXML(O328,"//local/territory")&amp;" "&amp;_xlfn.FILTERXML(O328,"//local/mapcode"),IFERROR(_xlfn.FILTERXML(O328,"//international/mapcode"),"")))</f>
        <v/>
      </c>
      <c r="F328" s="46">
        <f>IF(E328="","",IFERROR(_xlfn.FILTERXML(O328,"//local/territory"),""))</f>
        <v/>
      </c>
      <c r="G328" s="46">
        <f>IF(E328="","",IFERROR(_xlfn.FILTERXML(O328,"//local/mapcode"),""))</f>
        <v/>
      </c>
      <c r="H328" s="46">
        <f>IF(E328="","",IFERROR(_xlfn.FILTERXML(O328,"//international/mapcode"),""))</f>
        <v/>
      </c>
      <c r="I328" s="46">
        <f>IF(E328="","",IFERROR(HYPERLINK("https://www.mymapcodes.com/go/?t="&amp;IF(G328&lt;&gt;"",F328,"AAA")&amp;"&amp;ma="&amp;LEFT(IF(G328&lt;&gt;"",G328,H328),FIND(".",IF(G328&lt;&gt;"",G328,H328))-1)&amp;"&amp;mb="&amp;MID(IF(G328&lt;&gt;"",G328,H328),FIND(".",IF(G328&lt;&gt;"",G328,H328))+1,99),"Open on MyMapcodes →"),""))</f>
        <v/>
      </c>
      <c r="J328" s="47">
        <f>IF(OR(R328="",AP328&lt;&gt;""),"",ROUND(AN328,6))</f>
        <v/>
      </c>
      <c r="K328" s="47">
        <f>IF(OR(R328="",AP328&lt;&gt;""),"",ROUND(AO328,6))</f>
        <v/>
      </c>
      <c r="L328" s="48">
        <f>IF(R328="","",IF(AP328&lt;&gt;"",AP328,IF(O328="NO CONNECTION","Excel couldn't reach the mapcode service. Click the REFRESH RESULTS box just above the table.",IF(E328="","The mapcode service didn't return a mapcode for this point.",IF(AM328,"Latitude and longitude seemed to be the wrong way round, so they've been swapped. Please check.",IF(AND(AN328=0,AO328=0),"0, 0 is in the sea off West Africa. Please check this is the location you meant.",IF(W328,"Longitude came first, so the order has been switched.",IF(Z328=6,"Converted from degrees, minutes and seconds.",IF(Z328=4,"Converted from degrees and decimal minutes.","")))))))))</f>
        <v/>
      </c>
      <c r="N328" s="49">
        <f>IF(J328="","",MapcodeAPI&amp;"codes/"&amp;SUBSTITUTE(J328&amp;"",MID(1/2,2,1),".")&amp;","&amp;SUBSTITUTE(K328&amp;"",MID(1/2,2,1),"."))&amp;LEFT($B$13,0)</f>
        <v/>
      </c>
      <c r="O328" s="49">
        <f>IF(N328="","",IFERROR(_xlfn.WEBSERVICE(N328),IF(MapcodeAPIBackup="","NO CONNECTION",IFERROR(_xlfn.WEBSERVICE(MapcodeAPIBackup&amp;MID(N328,LEN(MapcodeAPI)+1,999)),"NO CONNECTION"))))</f>
        <v/>
      </c>
      <c r="P328" t="inlineStr">
        <is>
          <t xml:space="preserve"> </t>
        </is>
      </c>
      <c r="R328" s="50">
        <f>IFERROR(IF(AND(TRIM(B328&amp;"")="",TRIM(C328&amp;"")=""),"",TRIM(IF(ISNUMBER(B328),SUBSTITUTE(B328&amp;"",MID(1/2,2,1),"."),B328&amp;"")&amp;IF(TRIM(C328&amp;"")="",""," | "&amp;IF(ISNUMBER(C328),SUBSTITUTE(C328&amp;"",MID(1/2,2,1),"."),C328&amp;"")))),"(error value)")</f>
        <v/>
      </c>
      <c r="S328" s="50">
        <f>IF(R328="","","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"&amp;IFERROR(IF(AND(LEN(R328)-LEN(SUBSTITUTE(R328,"/",""))=1,ISNUMBER(FIND(" ",TRIM(LEFT(R328,FIND("/",R328)-1))))),LEFT(R328,FIND("/",R328)-1),R328),R328)&amp;" ")," "," "),"﻿"," "),"​"," "),"⁠"," ")," "," ")," "," "),CHAR(9)," "),CHAR(10)," "),CHAR(13)," "),"−","-"),"–","-"),"—","-"),"LATITUDE"," "),"LONGITUDE"," "),"COORDINATES"," "),"COORDS"," "),"NORTH"," N "),"SOUTH"," S "),"EAST"," E "),"WEST"," W "),"DEGREES"," "),"DEG"," "),"GPS"," "),"LONG"," "),"LNG"," "),"LON"," "),"LAT"," ")," AND "," "),"&amp;"," ")&amp;" ")</f>
        <v/>
      </c>
      <c r="T328" s="50">
        <f>IF(S328="","",IF(LEN(S328)-LEN(SUBSTITUTE(S328,".",""))&gt;0,SUBSTITUTE(S328,","," "),IF(LEN(S328)-LEN(SUBSTITUTE(S328,",",""))=3,SUBSTITUTE(SUBSTITUTE(S328,",",";",2),",","."),IF(LEN(S328)-LEN(SUBSTITUTE(S328,",",""))=2,SUBSTITUTE(S328,",","."),SUBSTITUTE(S328,","," ")))))</f>
        <v/>
      </c>
      <c r="U328" s="50">
        <f>IF(ISNUMBER(FIND("S",T328)),-1,IF(ISNUMBER(FIND("N",T328)),1,0))</f>
        <v/>
      </c>
      <c r="V328" s="50">
        <f>IF(ISNUMBER(FIND("W",T328)),-1,IF(ISNUMBER(FIND("E",T328)),1,0))</f>
        <v/>
      </c>
      <c r="W328" s="50">
        <f>AND(MIN(IFERROR(FIND("N",T328),999),IFERROR(FIND("S",T328),999))&lt;999,MIN(IFERROR(FIND("E",T328),999),IFERROR(FIND("W",T328),999))&lt;999,MIN(IFERROR(FIND("E",T328),999),IFERROR(FIND("W",T328),999))&lt;MIN(IFERROR(FIND("N",T328),999),IFERROR(FIND("S",T328),999)))</f>
        <v/>
      </c>
      <c r="X328" s="50">
        <f>IF(T328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328,"°"," "),"º"," "),"˚"," "),"'"," "),CHAR(34)," "),"′"," "),"’"," "),"‘"," "),"″"," "),"”"," "),"“"," "),"("," "),")"," "),"["," "),"]"," "),"{"," "),"}"," "),";"," "),"|"," "),"/"," "),"\"," "),":"," "),"="," "),"*"," "),","," "),"N"," "),"S"," "),"E"," "),"W"," "),"_"," ")))</f>
        <v/>
      </c>
      <c r="Y328" s="50">
        <f>IF(X328="","",SUBSTITUTE(SUBSTITUTE(SUBSTITUTE(SUBSTITUTE(SUBSTITUTE(SUBSTITUTE(SUBSTITUTE(SUBSTITUTE(SUBSTITUTE(SUBSTITUTE(SUBSTITUTE(SUBSTITUTE(SUBSTITUTE(X328,"0",""),"1",""),"2",""),"3",""),"4",""),"5",""),"6",""),"7",""),"8",""),"9",""),".",""),"-","")," ",""))</f>
        <v/>
      </c>
      <c r="Z328" s="50">
        <f>IF(X328="",0,LEN(X328)-LEN(SUBSTITUTE(X328," ",""))+1)</f>
        <v/>
      </c>
      <c r="AA328" s="50">
        <f>IF(Z328&lt;1,"",IFERROR(VALUE(SUBSTITUTE(TRIM(MID(SUBSTITUTE(X328," ",REPT(" ",60)),1,60)),".",MID(1/2,2,1))),""))</f>
        <v/>
      </c>
      <c r="AB328" s="50">
        <f>IF(Z328&lt;2,"",IFERROR(VALUE(SUBSTITUTE(TRIM(MID(SUBSTITUTE(X328," ",REPT(" ",60)),61,60)),".",MID(1/2,2,1))),""))</f>
        <v/>
      </c>
      <c r="AC328" s="50">
        <f>IF(Z328&lt;3,"",IFERROR(VALUE(SUBSTITUTE(TRIM(MID(SUBSTITUTE(X328," ",REPT(" ",60)),121,60)),".",MID(1/2,2,1))),""))</f>
        <v/>
      </c>
      <c r="AD328" s="50">
        <f>IF(Z328&lt;4,"",IFERROR(VALUE(SUBSTITUTE(TRIM(MID(SUBSTITUTE(X328," ",REPT(" ",60)),181,60)),".",MID(1/2,2,1))),""))</f>
        <v/>
      </c>
      <c r="AE328" s="50">
        <f>IF(Z328&lt;5,"",IFERROR(VALUE(SUBSTITUTE(TRIM(MID(SUBSTITUTE(X328," ",REPT(" ",60)),241,60)),".",MID(1/2,2,1))),""))</f>
        <v/>
      </c>
      <c r="AF328" s="50">
        <f>IF(Z328&lt;6,"",IFERROR(VALUE(SUBSTITUTE(TRIM(MID(SUBSTITUTE(X328," ",REPT(" ",60)),301,60)),".",MID(1/2,2,1))),""))</f>
        <v/>
      </c>
      <c r="AG328" s="50">
        <f>IFERROR(IF(Z328=2,AA328,IF(Z328=4,IF(AA328&lt;0,-1,1)*(ABS(AA328)+AB328/60),IF(Z328=6,IF(AA328&lt;0,-1,1)*(ABS(AA328)+AB328/60+AC328/3600),""))),"")</f>
        <v/>
      </c>
      <c r="AH328" s="50">
        <f>IFERROR(IF(Z328=2,AB328,IF(Z328=4,IF(AC328&lt;0,-1,1)*(ABS(AC328)+AD328/60),IF(Z328=6,IF(AD328&lt;0,-1,1)*(ABS(AD328)+AE328/60+AF328/3600),""))),"")</f>
        <v/>
      </c>
      <c r="AI328" s="50">
        <f>IF(W328,AH328,AG328)</f>
        <v/>
      </c>
      <c r="AJ328" s="50">
        <f>IF(W328,AG328,AH328)</f>
        <v/>
      </c>
      <c r="AK328" s="50">
        <f>IFERROR(IF(U328=0,AI328,U328*ABS(AI328)),"")</f>
        <v/>
      </c>
      <c r="AL328" s="50">
        <f>IFERROR(IF(V328=0,AJ328,V328*ABS(AJ328)),"")</f>
        <v/>
      </c>
      <c r="AM328" s="50">
        <f>IFERROR(AND(U328=0,V328=0,ABS(AK328)&gt;90,ABS(AK328)&lt;=180,ABS(AL328)&lt;=90),FALSE)</f>
        <v/>
      </c>
      <c r="AN328" s="50">
        <f>IF(AM328,AL328,AK328)</f>
        <v/>
      </c>
      <c r="AO328" s="50">
        <f>IF(AM328,AK328,AL328)</f>
        <v/>
      </c>
      <c r="AP328" s="50">
        <f>IF(R328="","",IF(Y328&lt;&gt;"","Contains words or symbols that aren't part of a coordinate.",IF(NOT(OR(Z328=2,Z328=4,Z328=6)),"Couldn't find a latitude and a longitude ("&amp;Z328&amp;IF(Z328=1," number"," numbers")&amp;" found).",IF(COUNT(AA328:AF328)&lt;&gt;Z328,"Some of the numbers couldn't be read.",IF(OR(AND(Z328=4,OR(AB328&lt;0,AB328&gt;=60,AD328&lt;0,AD328&gt;=60)),AND(Z328=6,OR(AB328&lt;0,AB328&gt;=60,AC328&lt;0,AC328&gt;=60,AE328&lt;0,AE328&gt;=60,AF328&lt;0,AF328&gt;=60))),"Minutes and seconds must be between 0 and 60.",IF(OR(ABS(AN328)&gt;90,ABS(AO328)&gt;180),"Out of range: latitude must be between -90 and 90, and longitude between -180 and 180.",""))))))</f>
        <v/>
      </c>
    </row>
    <row r="329">
      <c r="B329" s="44" t="n"/>
      <c r="C329" s="44" t="n"/>
      <c r="D329" s="45">
        <f>IF(R329="","",IF(AP329&lt;&gt;"","NOT VALID GPS COORDINATES",IF(O329="NO CONNECTION","NO CONNECTION",IF(E329="","NOT FOUND",IF(OR(AM329,AND(AN329=0,AO329=0)),"CONVERTED – PLEASE CHECK","CONVERTED")))))</f>
        <v/>
      </c>
      <c r="E329" s="45">
        <f>IF(OR(O329="",O329="NO CONNECTION"),"",IFERROR(_xlfn.FILTERXML(O329,"//local/territory")&amp;" "&amp;_xlfn.FILTERXML(O329,"//local/mapcode"),IFERROR(_xlfn.FILTERXML(O329,"//international/mapcode"),"")))</f>
        <v/>
      </c>
      <c r="F329" s="46">
        <f>IF(E329="","",IFERROR(_xlfn.FILTERXML(O329,"//local/territory"),""))</f>
        <v/>
      </c>
      <c r="G329" s="46">
        <f>IF(E329="","",IFERROR(_xlfn.FILTERXML(O329,"//local/mapcode"),""))</f>
        <v/>
      </c>
      <c r="H329" s="46">
        <f>IF(E329="","",IFERROR(_xlfn.FILTERXML(O329,"//international/mapcode"),""))</f>
        <v/>
      </c>
      <c r="I329" s="46">
        <f>IF(E329="","",IFERROR(HYPERLINK("https://www.mymapcodes.com/go/?t="&amp;IF(G329&lt;&gt;"",F329,"AAA")&amp;"&amp;ma="&amp;LEFT(IF(G329&lt;&gt;"",G329,H329),FIND(".",IF(G329&lt;&gt;"",G329,H329))-1)&amp;"&amp;mb="&amp;MID(IF(G329&lt;&gt;"",G329,H329),FIND(".",IF(G329&lt;&gt;"",G329,H329))+1,99),"Open on MyMapcodes →"),""))</f>
        <v/>
      </c>
      <c r="J329" s="47">
        <f>IF(OR(R329="",AP329&lt;&gt;""),"",ROUND(AN329,6))</f>
        <v/>
      </c>
      <c r="K329" s="47">
        <f>IF(OR(R329="",AP329&lt;&gt;""),"",ROUND(AO329,6))</f>
        <v/>
      </c>
      <c r="L329" s="48">
        <f>IF(R329="","",IF(AP329&lt;&gt;"",AP329,IF(O329="NO CONNECTION","Excel couldn't reach the mapcode service. Click the REFRESH RESULTS box just above the table.",IF(E329="","The mapcode service didn't return a mapcode for this point.",IF(AM329,"Latitude and longitude seemed to be the wrong way round, so they've been swapped. Please check.",IF(AND(AN329=0,AO329=0),"0, 0 is in the sea off West Africa. Please check this is the location you meant.",IF(W329,"Longitude came first, so the order has been switched.",IF(Z329=6,"Converted from degrees, minutes and seconds.",IF(Z329=4,"Converted from degrees and decimal minutes.","")))))))))</f>
        <v/>
      </c>
      <c r="N329" s="49">
        <f>IF(J329="","",MapcodeAPI&amp;"codes/"&amp;SUBSTITUTE(J329&amp;"",MID(1/2,2,1),".")&amp;","&amp;SUBSTITUTE(K329&amp;"",MID(1/2,2,1),"."))&amp;LEFT($B$13,0)</f>
        <v/>
      </c>
      <c r="O329" s="49">
        <f>IF(N329="","",IFERROR(_xlfn.WEBSERVICE(N329),IF(MapcodeAPIBackup="","NO CONNECTION",IFERROR(_xlfn.WEBSERVICE(MapcodeAPIBackup&amp;MID(N329,LEN(MapcodeAPI)+1,999)),"NO CONNECTION"))))</f>
        <v/>
      </c>
      <c r="P329" t="inlineStr">
        <is>
          <t xml:space="preserve"> </t>
        </is>
      </c>
      <c r="R329" s="50">
        <f>IFERROR(IF(AND(TRIM(B329&amp;"")="",TRIM(C329&amp;"")=""),"",TRIM(IF(ISNUMBER(B329),SUBSTITUTE(B329&amp;"",MID(1/2,2,1),"."),B329&amp;"")&amp;IF(TRIM(C329&amp;"")="",""," | "&amp;IF(ISNUMBER(C329),SUBSTITUTE(C329&amp;"",MID(1/2,2,1),"."),C329&amp;"")))),"(error value)")</f>
        <v/>
      </c>
      <c r="S329" s="50">
        <f>IF(R329="","","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"&amp;IFERROR(IF(AND(LEN(R329)-LEN(SUBSTITUTE(R329,"/",""))=1,ISNUMBER(FIND(" ",TRIM(LEFT(R329,FIND("/",R329)-1))))),LEFT(R329,FIND("/",R329)-1),R329),R329)&amp;" ")," "," "),"﻿"," "),"​"," "),"⁠"," ")," "," ")," "," "),CHAR(9)," "),CHAR(10)," "),CHAR(13)," "),"−","-"),"–","-"),"—","-"),"LATITUDE"," "),"LONGITUDE"," "),"COORDINATES"," "),"COORDS"," "),"NORTH"," N "),"SOUTH"," S "),"EAST"," E "),"WEST"," W "),"DEGREES"," "),"DEG"," "),"GPS"," "),"LONG"," "),"LNG"," "),"LON"," "),"LAT"," ")," AND "," "),"&amp;"," ")&amp;" ")</f>
        <v/>
      </c>
      <c r="T329" s="50">
        <f>IF(S329="","",IF(LEN(S329)-LEN(SUBSTITUTE(S329,".",""))&gt;0,SUBSTITUTE(S329,","," "),IF(LEN(S329)-LEN(SUBSTITUTE(S329,",",""))=3,SUBSTITUTE(SUBSTITUTE(S329,",",";",2),",","."),IF(LEN(S329)-LEN(SUBSTITUTE(S329,",",""))=2,SUBSTITUTE(S329,",","."),SUBSTITUTE(S329,","," ")))))</f>
        <v/>
      </c>
      <c r="U329" s="50">
        <f>IF(ISNUMBER(FIND("S",T329)),-1,IF(ISNUMBER(FIND("N",T329)),1,0))</f>
        <v/>
      </c>
      <c r="V329" s="50">
        <f>IF(ISNUMBER(FIND("W",T329)),-1,IF(ISNUMBER(FIND("E",T329)),1,0))</f>
        <v/>
      </c>
      <c r="W329" s="50">
        <f>AND(MIN(IFERROR(FIND("N",T329),999),IFERROR(FIND("S",T329),999))&lt;999,MIN(IFERROR(FIND("E",T329),999),IFERROR(FIND("W",T329),999))&lt;999,MIN(IFERROR(FIND("E",T329),999),IFERROR(FIND("W",T329),999))&lt;MIN(IFERROR(FIND("N",T329),999),IFERROR(FIND("S",T329),999)))</f>
        <v/>
      </c>
      <c r="X329" s="50">
        <f>IF(T329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329,"°"," "),"º"," "),"˚"," "),"'"," "),CHAR(34)," "),"′"," "),"’"," "),"‘"," "),"″"," "),"”"," "),"“"," "),"("," "),")"," "),"["," "),"]"," "),"{"," "),"}"," "),";"," "),"|"," "),"/"," "),"\"," "),":"," "),"="," "),"*"," "),","," "),"N"," "),"S"," "),"E"," "),"W"," "),"_"," ")))</f>
        <v/>
      </c>
      <c r="Y329" s="50">
        <f>IF(X329="","",SUBSTITUTE(SUBSTITUTE(SUBSTITUTE(SUBSTITUTE(SUBSTITUTE(SUBSTITUTE(SUBSTITUTE(SUBSTITUTE(SUBSTITUTE(SUBSTITUTE(SUBSTITUTE(SUBSTITUTE(SUBSTITUTE(X329,"0",""),"1",""),"2",""),"3",""),"4",""),"5",""),"6",""),"7",""),"8",""),"9",""),".",""),"-","")," ",""))</f>
        <v/>
      </c>
      <c r="Z329" s="50">
        <f>IF(X329="",0,LEN(X329)-LEN(SUBSTITUTE(X329," ",""))+1)</f>
        <v/>
      </c>
      <c r="AA329" s="50">
        <f>IF(Z329&lt;1,"",IFERROR(VALUE(SUBSTITUTE(TRIM(MID(SUBSTITUTE(X329," ",REPT(" ",60)),1,60)),".",MID(1/2,2,1))),""))</f>
        <v/>
      </c>
      <c r="AB329" s="50">
        <f>IF(Z329&lt;2,"",IFERROR(VALUE(SUBSTITUTE(TRIM(MID(SUBSTITUTE(X329," ",REPT(" ",60)),61,60)),".",MID(1/2,2,1))),""))</f>
        <v/>
      </c>
      <c r="AC329" s="50">
        <f>IF(Z329&lt;3,"",IFERROR(VALUE(SUBSTITUTE(TRIM(MID(SUBSTITUTE(X329," ",REPT(" ",60)),121,60)),".",MID(1/2,2,1))),""))</f>
        <v/>
      </c>
      <c r="AD329" s="50">
        <f>IF(Z329&lt;4,"",IFERROR(VALUE(SUBSTITUTE(TRIM(MID(SUBSTITUTE(X329," ",REPT(" ",60)),181,60)),".",MID(1/2,2,1))),""))</f>
        <v/>
      </c>
      <c r="AE329" s="50">
        <f>IF(Z329&lt;5,"",IFERROR(VALUE(SUBSTITUTE(TRIM(MID(SUBSTITUTE(X329," ",REPT(" ",60)),241,60)),".",MID(1/2,2,1))),""))</f>
        <v/>
      </c>
      <c r="AF329" s="50">
        <f>IF(Z329&lt;6,"",IFERROR(VALUE(SUBSTITUTE(TRIM(MID(SUBSTITUTE(X329," ",REPT(" ",60)),301,60)),".",MID(1/2,2,1))),""))</f>
        <v/>
      </c>
      <c r="AG329" s="50">
        <f>IFERROR(IF(Z329=2,AA329,IF(Z329=4,IF(AA329&lt;0,-1,1)*(ABS(AA329)+AB329/60),IF(Z329=6,IF(AA329&lt;0,-1,1)*(ABS(AA329)+AB329/60+AC329/3600),""))),"")</f>
        <v/>
      </c>
      <c r="AH329" s="50">
        <f>IFERROR(IF(Z329=2,AB329,IF(Z329=4,IF(AC329&lt;0,-1,1)*(ABS(AC329)+AD329/60),IF(Z329=6,IF(AD329&lt;0,-1,1)*(ABS(AD329)+AE329/60+AF329/3600),""))),"")</f>
        <v/>
      </c>
      <c r="AI329" s="50">
        <f>IF(W329,AH329,AG329)</f>
        <v/>
      </c>
      <c r="AJ329" s="50">
        <f>IF(W329,AG329,AH329)</f>
        <v/>
      </c>
      <c r="AK329" s="50">
        <f>IFERROR(IF(U329=0,AI329,U329*ABS(AI329)),"")</f>
        <v/>
      </c>
      <c r="AL329" s="50">
        <f>IFERROR(IF(V329=0,AJ329,V329*ABS(AJ329)),"")</f>
        <v/>
      </c>
      <c r="AM329" s="50">
        <f>IFERROR(AND(U329=0,V329=0,ABS(AK329)&gt;90,ABS(AK329)&lt;=180,ABS(AL329)&lt;=90),FALSE)</f>
        <v/>
      </c>
      <c r="AN329" s="50">
        <f>IF(AM329,AL329,AK329)</f>
        <v/>
      </c>
      <c r="AO329" s="50">
        <f>IF(AM329,AK329,AL329)</f>
        <v/>
      </c>
      <c r="AP329" s="50">
        <f>IF(R329="","",IF(Y329&lt;&gt;"","Contains words or symbols that aren't part of a coordinate.",IF(NOT(OR(Z329=2,Z329=4,Z329=6)),"Couldn't find a latitude and a longitude ("&amp;Z329&amp;IF(Z329=1," number"," numbers")&amp;" found).",IF(COUNT(AA329:AF329)&lt;&gt;Z329,"Some of the numbers couldn't be read.",IF(OR(AND(Z329=4,OR(AB329&lt;0,AB329&gt;=60,AD329&lt;0,AD329&gt;=60)),AND(Z329=6,OR(AB329&lt;0,AB329&gt;=60,AC329&lt;0,AC329&gt;=60,AE329&lt;0,AE329&gt;=60,AF329&lt;0,AF329&gt;=60))),"Minutes and seconds must be between 0 and 60.",IF(OR(ABS(AN329)&gt;90,ABS(AO329)&gt;180),"Out of range: latitude must be between -90 and 90, and longitude between -180 and 180.",""))))))</f>
        <v/>
      </c>
    </row>
    <row r="330">
      <c r="B330" s="44" t="n"/>
      <c r="C330" s="44" t="n"/>
      <c r="D330" s="45">
        <f>IF(R330="","",IF(AP330&lt;&gt;"","NOT VALID GPS COORDINATES",IF(O330="NO CONNECTION","NO CONNECTION",IF(E330="","NOT FOUND",IF(OR(AM330,AND(AN330=0,AO330=0)),"CONVERTED – PLEASE CHECK","CONVERTED")))))</f>
        <v/>
      </c>
      <c r="E330" s="45">
        <f>IF(OR(O330="",O330="NO CONNECTION"),"",IFERROR(_xlfn.FILTERXML(O330,"//local/territory")&amp;" "&amp;_xlfn.FILTERXML(O330,"//local/mapcode"),IFERROR(_xlfn.FILTERXML(O330,"//international/mapcode"),"")))</f>
        <v/>
      </c>
      <c r="F330" s="46">
        <f>IF(E330="","",IFERROR(_xlfn.FILTERXML(O330,"//local/territory"),""))</f>
        <v/>
      </c>
      <c r="G330" s="46">
        <f>IF(E330="","",IFERROR(_xlfn.FILTERXML(O330,"//local/mapcode"),""))</f>
        <v/>
      </c>
      <c r="H330" s="46">
        <f>IF(E330="","",IFERROR(_xlfn.FILTERXML(O330,"//international/mapcode"),""))</f>
        <v/>
      </c>
      <c r="I330" s="46">
        <f>IF(E330="","",IFERROR(HYPERLINK("https://www.mymapcodes.com/go/?t="&amp;IF(G330&lt;&gt;"",F330,"AAA")&amp;"&amp;ma="&amp;LEFT(IF(G330&lt;&gt;"",G330,H330),FIND(".",IF(G330&lt;&gt;"",G330,H330))-1)&amp;"&amp;mb="&amp;MID(IF(G330&lt;&gt;"",G330,H330),FIND(".",IF(G330&lt;&gt;"",G330,H330))+1,99),"Open on MyMapcodes →"),""))</f>
        <v/>
      </c>
      <c r="J330" s="47">
        <f>IF(OR(R330="",AP330&lt;&gt;""),"",ROUND(AN330,6))</f>
        <v/>
      </c>
      <c r="K330" s="47">
        <f>IF(OR(R330="",AP330&lt;&gt;""),"",ROUND(AO330,6))</f>
        <v/>
      </c>
      <c r="L330" s="48">
        <f>IF(R330="","",IF(AP330&lt;&gt;"",AP330,IF(O330="NO CONNECTION","Excel couldn't reach the mapcode service. Click the REFRESH RESULTS box just above the table.",IF(E330="","The mapcode service didn't return a mapcode for this point.",IF(AM330,"Latitude and longitude seemed to be the wrong way round, so they've been swapped. Please check.",IF(AND(AN330=0,AO330=0),"0, 0 is in the sea off West Africa. Please check this is the location you meant.",IF(W330,"Longitude came first, so the order has been switched.",IF(Z330=6,"Converted from degrees, minutes and seconds.",IF(Z330=4,"Converted from degrees and decimal minutes.","")))))))))</f>
        <v/>
      </c>
      <c r="N330" s="49">
        <f>IF(J330="","",MapcodeAPI&amp;"codes/"&amp;SUBSTITUTE(J330&amp;"",MID(1/2,2,1),".")&amp;","&amp;SUBSTITUTE(K330&amp;"",MID(1/2,2,1),"."))&amp;LEFT($B$13,0)</f>
        <v/>
      </c>
      <c r="O330" s="49">
        <f>IF(N330="","",IFERROR(_xlfn.WEBSERVICE(N330),IF(MapcodeAPIBackup="","NO CONNECTION",IFERROR(_xlfn.WEBSERVICE(MapcodeAPIBackup&amp;MID(N330,LEN(MapcodeAPI)+1,999)),"NO CONNECTION"))))</f>
        <v/>
      </c>
      <c r="P330" t="inlineStr">
        <is>
          <t xml:space="preserve"> </t>
        </is>
      </c>
      <c r="R330" s="50">
        <f>IFERROR(IF(AND(TRIM(B330&amp;"")="",TRIM(C330&amp;"")=""),"",TRIM(IF(ISNUMBER(B330),SUBSTITUTE(B330&amp;"",MID(1/2,2,1),"."),B330&amp;"")&amp;IF(TRIM(C330&amp;"")="",""," | "&amp;IF(ISNUMBER(C330),SUBSTITUTE(C330&amp;"",MID(1/2,2,1),"."),C330&amp;"")))),"(error value)")</f>
        <v/>
      </c>
      <c r="S330" s="50">
        <f>IF(R330="","","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"&amp;IFERROR(IF(AND(LEN(R330)-LEN(SUBSTITUTE(R330,"/",""))=1,ISNUMBER(FIND(" ",TRIM(LEFT(R330,FIND("/",R330)-1))))),LEFT(R330,FIND("/",R330)-1),R330),R330)&amp;" ")," "," "),"﻿"," "),"​"," "),"⁠"," ")," "," ")," "," "),CHAR(9)," "),CHAR(10)," "),CHAR(13)," "),"−","-"),"–","-"),"—","-"),"LATITUDE"," "),"LONGITUDE"," "),"COORDINATES"," "),"COORDS"," "),"NORTH"," N "),"SOUTH"," S "),"EAST"," E "),"WEST"," W "),"DEGREES"," "),"DEG"," "),"GPS"," "),"LONG"," "),"LNG"," "),"LON"," "),"LAT"," ")," AND "," "),"&amp;"," ")&amp;" ")</f>
        <v/>
      </c>
      <c r="T330" s="50">
        <f>IF(S330="","",IF(LEN(S330)-LEN(SUBSTITUTE(S330,".",""))&gt;0,SUBSTITUTE(S330,","," "),IF(LEN(S330)-LEN(SUBSTITUTE(S330,",",""))=3,SUBSTITUTE(SUBSTITUTE(S330,",",";",2),",","."),IF(LEN(S330)-LEN(SUBSTITUTE(S330,",",""))=2,SUBSTITUTE(S330,",","."),SUBSTITUTE(S330,","," ")))))</f>
        <v/>
      </c>
      <c r="U330" s="50">
        <f>IF(ISNUMBER(FIND("S",T330)),-1,IF(ISNUMBER(FIND("N",T330)),1,0))</f>
        <v/>
      </c>
      <c r="V330" s="50">
        <f>IF(ISNUMBER(FIND("W",T330)),-1,IF(ISNUMBER(FIND("E",T330)),1,0))</f>
        <v/>
      </c>
      <c r="W330" s="50">
        <f>AND(MIN(IFERROR(FIND("N",T330),999),IFERROR(FIND("S",T330),999))&lt;999,MIN(IFERROR(FIND("E",T330),999),IFERROR(FIND("W",T330),999))&lt;999,MIN(IFERROR(FIND("E",T330),999),IFERROR(FIND("W",T330),999))&lt;MIN(IFERROR(FIND("N",T330),999),IFERROR(FIND("S",T330),999)))</f>
        <v/>
      </c>
      <c r="X330" s="50">
        <f>IF(T330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330,"°"," "),"º"," "),"˚"," "),"'"," "),CHAR(34)," "),"′"," "),"’"," "),"‘"," "),"″"," "),"”"," "),"“"," "),"("," "),")"," "),"["," "),"]"," "),"{"," "),"}"," "),";"," "),"|"," "),"/"," "),"\"," "),":"," "),"="," "),"*"," "),","," "),"N"," "),"S"," "),"E"," "),"W"," "),"_"," ")))</f>
        <v/>
      </c>
      <c r="Y330" s="50">
        <f>IF(X330="","",SUBSTITUTE(SUBSTITUTE(SUBSTITUTE(SUBSTITUTE(SUBSTITUTE(SUBSTITUTE(SUBSTITUTE(SUBSTITUTE(SUBSTITUTE(SUBSTITUTE(SUBSTITUTE(SUBSTITUTE(SUBSTITUTE(X330,"0",""),"1",""),"2",""),"3",""),"4",""),"5",""),"6",""),"7",""),"8",""),"9",""),".",""),"-","")," ",""))</f>
        <v/>
      </c>
      <c r="Z330" s="50">
        <f>IF(X330="",0,LEN(X330)-LEN(SUBSTITUTE(X330," ",""))+1)</f>
        <v/>
      </c>
      <c r="AA330" s="50">
        <f>IF(Z330&lt;1,"",IFERROR(VALUE(SUBSTITUTE(TRIM(MID(SUBSTITUTE(X330," ",REPT(" ",60)),1,60)),".",MID(1/2,2,1))),""))</f>
        <v/>
      </c>
      <c r="AB330" s="50">
        <f>IF(Z330&lt;2,"",IFERROR(VALUE(SUBSTITUTE(TRIM(MID(SUBSTITUTE(X330," ",REPT(" ",60)),61,60)),".",MID(1/2,2,1))),""))</f>
        <v/>
      </c>
      <c r="AC330" s="50">
        <f>IF(Z330&lt;3,"",IFERROR(VALUE(SUBSTITUTE(TRIM(MID(SUBSTITUTE(X330," ",REPT(" ",60)),121,60)),".",MID(1/2,2,1))),""))</f>
        <v/>
      </c>
      <c r="AD330" s="50">
        <f>IF(Z330&lt;4,"",IFERROR(VALUE(SUBSTITUTE(TRIM(MID(SUBSTITUTE(X330," ",REPT(" ",60)),181,60)),".",MID(1/2,2,1))),""))</f>
        <v/>
      </c>
      <c r="AE330" s="50">
        <f>IF(Z330&lt;5,"",IFERROR(VALUE(SUBSTITUTE(TRIM(MID(SUBSTITUTE(X330," ",REPT(" ",60)),241,60)),".",MID(1/2,2,1))),""))</f>
        <v/>
      </c>
      <c r="AF330" s="50">
        <f>IF(Z330&lt;6,"",IFERROR(VALUE(SUBSTITUTE(TRIM(MID(SUBSTITUTE(X330," ",REPT(" ",60)),301,60)),".",MID(1/2,2,1))),""))</f>
        <v/>
      </c>
      <c r="AG330" s="50">
        <f>IFERROR(IF(Z330=2,AA330,IF(Z330=4,IF(AA330&lt;0,-1,1)*(ABS(AA330)+AB330/60),IF(Z330=6,IF(AA330&lt;0,-1,1)*(ABS(AA330)+AB330/60+AC330/3600),""))),"")</f>
        <v/>
      </c>
      <c r="AH330" s="50">
        <f>IFERROR(IF(Z330=2,AB330,IF(Z330=4,IF(AC330&lt;0,-1,1)*(ABS(AC330)+AD330/60),IF(Z330=6,IF(AD330&lt;0,-1,1)*(ABS(AD330)+AE330/60+AF330/3600),""))),"")</f>
        <v/>
      </c>
      <c r="AI330" s="50">
        <f>IF(W330,AH330,AG330)</f>
        <v/>
      </c>
      <c r="AJ330" s="50">
        <f>IF(W330,AG330,AH330)</f>
        <v/>
      </c>
      <c r="AK330" s="50">
        <f>IFERROR(IF(U330=0,AI330,U330*ABS(AI330)),"")</f>
        <v/>
      </c>
      <c r="AL330" s="50">
        <f>IFERROR(IF(V330=0,AJ330,V330*ABS(AJ330)),"")</f>
        <v/>
      </c>
      <c r="AM330" s="50">
        <f>IFERROR(AND(U330=0,V330=0,ABS(AK330)&gt;90,ABS(AK330)&lt;=180,ABS(AL330)&lt;=90),FALSE)</f>
        <v/>
      </c>
      <c r="AN330" s="50">
        <f>IF(AM330,AL330,AK330)</f>
        <v/>
      </c>
      <c r="AO330" s="50">
        <f>IF(AM330,AK330,AL330)</f>
        <v/>
      </c>
      <c r="AP330" s="50">
        <f>IF(R330="","",IF(Y330&lt;&gt;"","Contains words or symbols that aren't part of a coordinate.",IF(NOT(OR(Z330=2,Z330=4,Z330=6)),"Couldn't find a latitude and a longitude ("&amp;Z330&amp;IF(Z330=1," number"," numbers")&amp;" found).",IF(COUNT(AA330:AF330)&lt;&gt;Z330,"Some of the numbers couldn't be read.",IF(OR(AND(Z330=4,OR(AB330&lt;0,AB330&gt;=60,AD330&lt;0,AD330&gt;=60)),AND(Z330=6,OR(AB330&lt;0,AB330&gt;=60,AC330&lt;0,AC330&gt;=60,AE330&lt;0,AE330&gt;=60,AF330&lt;0,AF330&gt;=60))),"Minutes and seconds must be between 0 and 60.",IF(OR(ABS(AN330)&gt;90,ABS(AO330)&gt;180),"Out of range: latitude must be between -90 and 90, and longitude between -180 and 180.",""))))))</f>
        <v/>
      </c>
    </row>
    <row r="331">
      <c r="B331" s="44" t="n"/>
      <c r="C331" s="44" t="n"/>
      <c r="D331" s="45">
        <f>IF(R331="","",IF(AP331&lt;&gt;"","NOT VALID GPS COORDINATES",IF(O331="NO CONNECTION","NO CONNECTION",IF(E331="","NOT FOUND",IF(OR(AM331,AND(AN331=0,AO331=0)),"CONVERTED – PLEASE CHECK","CONVERTED")))))</f>
        <v/>
      </c>
      <c r="E331" s="45">
        <f>IF(OR(O331="",O331="NO CONNECTION"),"",IFERROR(_xlfn.FILTERXML(O331,"//local/territory")&amp;" "&amp;_xlfn.FILTERXML(O331,"//local/mapcode"),IFERROR(_xlfn.FILTERXML(O331,"//international/mapcode"),"")))</f>
        <v/>
      </c>
      <c r="F331" s="46">
        <f>IF(E331="","",IFERROR(_xlfn.FILTERXML(O331,"//local/territory"),""))</f>
        <v/>
      </c>
      <c r="G331" s="46">
        <f>IF(E331="","",IFERROR(_xlfn.FILTERXML(O331,"//local/mapcode"),""))</f>
        <v/>
      </c>
      <c r="H331" s="46">
        <f>IF(E331="","",IFERROR(_xlfn.FILTERXML(O331,"//international/mapcode"),""))</f>
        <v/>
      </c>
      <c r="I331" s="46">
        <f>IF(E331="","",IFERROR(HYPERLINK("https://www.mymapcodes.com/go/?t="&amp;IF(G331&lt;&gt;"",F331,"AAA")&amp;"&amp;ma="&amp;LEFT(IF(G331&lt;&gt;"",G331,H331),FIND(".",IF(G331&lt;&gt;"",G331,H331))-1)&amp;"&amp;mb="&amp;MID(IF(G331&lt;&gt;"",G331,H331),FIND(".",IF(G331&lt;&gt;"",G331,H331))+1,99),"Open on MyMapcodes →"),""))</f>
        <v/>
      </c>
      <c r="J331" s="47">
        <f>IF(OR(R331="",AP331&lt;&gt;""),"",ROUND(AN331,6))</f>
        <v/>
      </c>
      <c r="K331" s="47">
        <f>IF(OR(R331="",AP331&lt;&gt;""),"",ROUND(AO331,6))</f>
        <v/>
      </c>
      <c r="L331" s="48">
        <f>IF(R331="","",IF(AP331&lt;&gt;"",AP331,IF(O331="NO CONNECTION","Excel couldn't reach the mapcode service. Click the REFRESH RESULTS box just above the table.",IF(E331="","The mapcode service didn't return a mapcode for this point.",IF(AM331,"Latitude and longitude seemed to be the wrong way round, so they've been swapped. Please check.",IF(AND(AN331=0,AO331=0),"0, 0 is in the sea off West Africa. Please check this is the location you meant.",IF(W331,"Longitude came first, so the order has been switched.",IF(Z331=6,"Converted from degrees, minutes and seconds.",IF(Z331=4,"Converted from degrees and decimal minutes.","")))))))))</f>
        <v/>
      </c>
      <c r="N331" s="49">
        <f>IF(J331="","",MapcodeAPI&amp;"codes/"&amp;SUBSTITUTE(J331&amp;"",MID(1/2,2,1),".")&amp;","&amp;SUBSTITUTE(K331&amp;"",MID(1/2,2,1),"."))&amp;LEFT($B$13,0)</f>
        <v/>
      </c>
      <c r="O331" s="49">
        <f>IF(N331="","",IFERROR(_xlfn.WEBSERVICE(N331),IF(MapcodeAPIBackup="","NO CONNECTION",IFERROR(_xlfn.WEBSERVICE(MapcodeAPIBackup&amp;MID(N331,LEN(MapcodeAPI)+1,999)),"NO CONNECTION"))))</f>
        <v/>
      </c>
      <c r="P331" t="inlineStr">
        <is>
          <t xml:space="preserve"> </t>
        </is>
      </c>
      <c r="R331" s="50">
        <f>IFERROR(IF(AND(TRIM(B331&amp;"")="",TRIM(C331&amp;"")=""),"",TRIM(IF(ISNUMBER(B331),SUBSTITUTE(B331&amp;"",MID(1/2,2,1),"."),B331&amp;"")&amp;IF(TRIM(C331&amp;"")="",""," | "&amp;IF(ISNUMBER(C331),SUBSTITUTE(C331&amp;"",MID(1/2,2,1),"."),C331&amp;"")))),"(error value)")</f>
        <v/>
      </c>
      <c r="S331" s="50">
        <f>IF(R331="","","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"&amp;IFERROR(IF(AND(LEN(R331)-LEN(SUBSTITUTE(R331,"/",""))=1,ISNUMBER(FIND(" ",TRIM(LEFT(R331,FIND("/",R331)-1))))),LEFT(R331,FIND("/",R331)-1),R331),R331)&amp;" ")," "," "),"﻿"," "),"​"," "),"⁠"," ")," "," ")," "," "),CHAR(9)," "),CHAR(10)," "),CHAR(13)," "),"−","-"),"–","-"),"—","-"),"LATITUDE"," "),"LONGITUDE"," "),"COORDINATES"," "),"COORDS"," "),"NORTH"," N "),"SOUTH"," S "),"EAST"," E "),"WEST"," W "),"DEGREES"," "),"DEG"," "),"GPS"," "),"LONG"," "),"LNG"," "),"LON"," "),"LAT"," ")," AND "," "),"&amp;"," ")&amp;" ")</f>
        <v/>
      </c>
      <c r="T331" s="50">
        <f>IF(S331="","",IF(LEN(S331)-LEN(SUBSTITUTE(S331,".",""))&gt;0,SUBSTITUTE(S331,","," "),IF(LEN(S331)-LEN(SUBSTITUTE(S331,",",""))=3,SUBSTITUTE(SUBSTITUTE(S331,",",";",2),",","."),IF(LEN(S331)-LEN(SUBSTITUTE(S331,",",""))=2,SUBSTITUTE(S331,",","."),SUBSTITUTE(S331,","," ")))))</f>
        <v/>
      </c>
      <c r="U331" s="50">
        <f>IF(ISNUMBER(FIND("S",T331)),-1,IF(ISNUMBER(FIND("N",T331)),1,0))</f>
        <v/>
      </c>
      <c r="V331" s="50">
        <f>IF(ISNUMBER(FIND("W",T331)),-1,IF(ISNUMBER(FIND("E",T331)),1,0))</f>
        <v/>
      </c>
      <c r="W331" s="50">
        <f>AND(MIN(IFERROR(FIND("N",T331),999),IFERROR(FIND("S",T331),999))&lt;999,MIN(IFERROR(FIND("E",T331),999),IFERROR(FIND("W",T331),999))&lt;999,MIN(IFERROR(FIND("E",T331),999),IFERROR(FIND("W",T331),999))&lt;MIN(IFERROR(FIND("N",T331),999),IFERROR(FIND("S",T331),999)))</f>
        <v/>
      </c>
      <c r="X331" s="50">
        <f>IF(T331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331,"°"," "),"º"," "),"˚"," "),"'"," "),CHAR(34)," "),"′"," "),"’"," "),"‘"," "),"″"," "),"”"," "),"“"," "),"("," "),")"," "),"["," "),"]"," "),"{"," "),"}"," "),";"," "),"|"," "),"/"," "),"\"," "),":"," "),"="," "),"*"," "),","," "),"N"," "),"S"," "),"E"," "),"W"," "),"_"," ")))</f>
        <v/>
      </c>
      <c r="Y331" s="50">
        <f>IF(X331="","",SUBSTITUTE(SUBSTITUTE(SUBSTITUTE(SUBSTITUTE(SUBSTITUTE(SUBSTITUTE(SUBSTITUTE(SUBSTITUTE(SUBSTITUTE(SUBSTITUTE(SUBSTITUTE(SUBSTITUTE(SUBSTITUTE(X331,"0",""),"1",""),"2",""),"3",""),"4",""),"5",""),"6",""),"7",""),"8",""),"9",""),".",""),"-","")," ",""))</f>
        <v/>
      </c>
      <c r="Z331" s="50">
        <f>IF(X331="",0,LEN(X331)-LEN(SUBSTITUTE(X331," ",""))+1)</f>
        <v/>
      </c>
      <c r="AA331" s="50">
        <f>IF(Z331&lt;1,"",IFERROR(VALUE(SUBSTITUTE(TRIM(MID(SUBSTITUTE(X331," ",REPT(" ",60)),1,60)),".",MID(1/2,2,1))),""))</f>
        <v/>
      </c>
      <c r="AB331" s="50">
        <f>IF(Z331&lt;2,"",IFERROR(VALUE(SUBSTITUTE(TRIM(MID(SUBSTITUTE(X331," ",REPT(" ",60)),61,60)),".",MID(1/2,2,1))),""))</f>
        <v/>
      </c>
      <c r="AC331" s="50">
        <f>IF(Z331&lt;3,"",IFERROR(VALUE(SUBSTITUTE(TRIM(MID(SUBSTITUTE(X331," ",REPT(" ",60)),121,60)),".",MID(1/2,2,1))),""))</f>
        <v/>
      </c>
      <c r="AD331" s="50">
        <f>IF(Z331&lt;4,"",IFERROR(VALUE(SUBSTITUTE(TRIM(MID(SUBSTITUTE(X331," ",REPT(" ",60)),181,60)),".",MID(1/2,2,1))),""))</f>
        <v/>
      </c>
      <c r="AE331" s="50">
        <f>IF(Z331&lt;5,"",IFERROR(VALUE(SUBSTITUTE(TRIM(MID(SUBSTITUTE(X331," ",REPT(" ",60)),241,60)),".",MID(1/2,2,1))),""))</f>
        <v/>
      </c>
      <c r="AF331" s="50">
        <f>IF(Z331&lt;6,"",IFERROR(VALUE(SUBSTITUTE(TRIM(MID(SUBSTITUTE(X331," ",REPT(" ",60)),301,60)),".",MID(1/2,2,1))),""))</f>
        <v/>
      </c>
      <c r="AG331" s="50">
        <f>IFERROR(IF(Z331=2,AA331,IF(Z331=4,IF(AA331&lt;0,-1,1)*(ABS(AA331)+AB331/60),IF(Z331=6,IF(AA331&lt;0,-1,1)*(ABS(AA331)+AB331/60+AC331/3600),""))),"")</f>
        <v/>
      </c>
      <c r="AH331" s="50">
        <f>IFERROR(IF(Z331=2,AB331,IF(Z331=4,IF(AC331&lt;0,-1,1)*(ABS(AC331)+AD331/60),IF(Z331=6,IF(AD331&lt;0,-1,1)*(ABS(AD331)+AE331/60+AF331/3600),""))),"")</f>
        <v/>
      </c>
      <c r="AI331" s="50">
        <f>IF(W331,AH331,AG331)</f>
        <v/>
      </c>
      <c r="AJ331" s="50">
        <f>IF(W331,AG331,AH331)</f>
        <v/>
      </c>
      <c r="AK331" s="50">
        <f>IFERROR(IF(U331=0,AI331,U331*ABS(AI331)),"")</f>
        <v/>
      </c>
      <c r="AL331" s="50">
        <f>IFERROR(IF(V331=0,AJ331,V331*ABS(AJ331)),"")</f>
        <v/>
      </c>
      <c r="AM331" s="50">
        <f>IFERROR(AND(U331=0,V331=0,ABS(AK331)&gt;90,ABS(AK331)&lt;=180,ABS(AL331)&lt;=90),FALSE)</f>
        <v/>
      </c>
      <c r="AN331" s="50">
        <f>IF(AM331,AL331,AK331)</f>
        <v/>
      </c>
      <c r="AO331" s="50">
        <f>IF(AM331,AK331,AL331)</f>
        <v/>
      </c>
      <c r="AP331" s="50">
        <f>IF(R331="","",IF(Y331&lt;&gt;"","Contains words or symbols that aren't part of a coordinate.",IF(NOT(OR(Z331=2,Z331=4,Z331=6)),"Couldn't find a latitude and a longitude ("&amp;Z331&amp;IF(Z331=1," number"," numbers")&amp;" found).",IF(COUNT(AA331:AF331)&lt;&gt;Z331,"Some of the numbers couldn't be read.",IF(OR(AND(Z331=4,OR(AB331&lt;0,AB331&gt;=60,AD331&lt;0,AD331&gt;=60)),AND(Z331=6,OR(AB331&lt;0,AB331&gt;=60,AC331&lt;0,AC331&gt;=60,AE331&lt;0,AE331&gt;=60,AF331&lt;0,AF331&gt;=60))),"Minutes and seconds must be between 0 and 60.",IF(OR(ABS(AN331)&gt;90,ABS(AO331)&gt;180),"Out of range: latitude must be between -90 and 90, and longitude between -180 and 180.",""))))))</f>
        <v/>
      </c>
    </row>
    <row r="332">
      <c r="B332" s="44" t="n"/>
      <c r="C332" s="44" t="n"/>
      <c r="D332" s="45">
        <f>IF(R332="","",IF(AP332&lt;&gt;"","NOT VALID GPS COORDINATES",IF(O332="NO CONNECTION","NO CONNECTION",IF(E332="","NOT FOUND",IF(OR(AM332,AND(AN332=0,AO332=0)),"CONVERTED – PLEASE CHECK","CONVERTED")))))</f>
        <v/>
      </c>
      <c r="E332" s="45">
        <f>IF(OR(O332="",O332="NO CONNECTION"),"",IFERROR(_xlfn.FILTERXML(O332,"//local/territory")&amp;" "&amp;_xlfn.FILTERXML(O332,"//local/mapcode"),IFERROR(_xlfn.FILTERXML(O332,"//international/mapcode"),"")))</f>
        <v/>
      </c>
      <c r="F332" s="46">
        <f>IF(E332="","",IFERROR(_xlfn.FILTERXML(O332,"//local/territory"),""))</f>
        <v/>
      </c>
      <c r="G332" s="46">
        <f>IF(E332="","",IFERROR(_xlfn.FILTERXML(O332,"//local/mapcode"),""))</f>
        <v/>
      </c>
      <c r="H332" s="46">
        <f>IF(E332="","",IFERROR(_xlfn.FILTERXML(O332,"//international/mapcode"),""))</f>
        <v/>
      </c>
      <c r="I332" s="46">
        <f>IF(E332="","",IFERROR(HYPERLINK("https://www.mymapcodes.com/go/?t="&amp;IF(G332&lt;&gt;"",F332,"AAA")&amp;"&amp;ma="&amp;LEFT(IF(G332&lt;&gt;"",G332,H332),FIND(".",IF(G332&lt;&gt;"",G332,H332))-1)&amp;"&amp;mb="&amp;MID(IF(G332&lt;&gt;"",G332,H332),FIND(".",IF(G332&lt;&gt;"",G332,H332))+1,99),"Open on MyMapcodes →"),""))</f>
        <v/>
      </c>
      <c r="J332" s="47">
        <f>IF(OR(R332="",AP332&lt;&gt;""),"",ROUND(AN332,6))</f>
        <v/>
      </c>
      <c r="K332" s="47">
        <f>IF(OR(R332="",AP332&lt;&gt;""),"",ROUND(AO332,6))</f>
        <v/>
      </c>
      <c r="L332" s="48">
        <f>IF(R332="","",IF(AP332&lt;&gt;"",AP332,IF(O332="NO CONNECTION","Excel couldn't reach the mapcode service. Click the REFRESH RESULTS box just above the table.",IF(E332="","The mapcode service didn't return a mapcode for this point.",IF(AM332,"Latitude and longitude seemed to be the wrong way round, so they've been swapped. Please check.",IF(AND(AN332=0,AO332=0),"0, 0 is in the sea off West Africa. Please check this is the location you meant.",IF(W332,"Longitude came first, so the order has been switched.",IF(Z332=6,"Converted from degrees, minutes and seconds.",IF(Z332=4,"Converted from degrees and decimal minutes.","")))))))))</f>
        <v/>
      </c>
      <c r="N332" s="49">
        <f>IF(J332="","",MapcodeAPI&amp;"codes/"&amp;SUBSTITUTE(J332&amp;"",MID(1/2,2,1),".")&amp;","&amp;SUBSTITUTE(K332&amp;"",MID(1/2,2,1),"."))&amp;LEFT($B$13,0)</f>
        <v/>
      </c>
      <c r="O332" s="49">
        <f>IF(N332="","",IFERROR(_xlfn.WEBSERVICE(N332),IF(MapcodeAPIBackup="","NO CONNECTION",IFERROR(_xlfn.WEBSERVICE(MapcodeAPIBackup&amp;MID(N332,LEN(MapcodeAPI)+1,999)),"NO CONNECTION"))))</f>
        <v/>
      </c>
      <c r="P332" t="inlineStr">
        <is>
          <t xml:space="preserve"> </t>
        </is>
      </c>
      <c r="R332" s="50">
        <f>IFERROR(IF(AND(TRIM(B332&amp;"")="",TRIM(C332&amp;"")=""),"",TRIM(IF(ISNUMBER(B332),SUBSTITUTE(B332&amp;"",MID(1/2,2,1),"."),B332&amp;"")&amp;IF(TRIM(C332&amp;"")="",""," | "&amp;IF(ISNUMBER(C332),SUBSTITUTE(C332&amp;"",MID(1/2,2,1),"."),C332&amp;"")))),"(error value)")</f>
        <v/>
      </c>
      <c r="S332" s="50">
        <f>IF(R332="","","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"&amp;IFERROR(IF(AND(LEN(R332)-LEN(SUBSTITUTE(R332,"/",""))=1,ISNUMBER(FIND(" ",TRIM(LEFT(R332,FIND("/",R332)-1))))),LEFT(R332,FIND("/",R332)-1),R332),R332)&amp;" ")," "," "),"﻿"," "),"​"," "),"⁠"," ")," "," ")," "," "),CHAR(9)," "),CHAR(10)," "),CHAR(13)," "),"−","-"),"–","-"),"—","-"),"LATITUDE"," "),"LONGITUDE"," "),"COORDINATES"," "),"COORDS"," "),"NORTH"," N "),"SOUTH"," S "),"EAST"," E "),"WEST"," W "),"DEGREES"," "),"DEG"," "),"GPS"," "),"LONG"," "),"LNG"," "),"LON"," "),"LAT"," ")," AND "," "),"&amp;"," ")&amp;" ")</f>
        <v/>
      </c>
      <c r="T332" s="50">
        <f>IF(S332="","",IF(LEN(S332)-LEN(SUBSTITUTE(S332,".",""))&gt;0,SUBSTITUTE(S332,","," "),IF(LEN(S332)-LEN(SUBSTITUTE(S332,",",""))=3,SUBSTITUTE(SUBSTITUTE(S332,",",";",2),",","."),IF(LEN(S332)-LEN(SUBSTITUTE(S332,",",""))=2,SUBSTITUTE(S332,",","."),SUBSTITUTE(S332,","," ")))))</f>
        <v/>
      </c>
      <c r="U332" s="50">
        <f>IF(ISNUMBER(FIND("S",T332)),-1,IF(ISNUMBER(FIND("N",T332)),1,0))</f>
        <v/>
      </c>
      <c r="V332" s="50">
        <f>IF(ISNUMBER(FIND("W",T332)),-1,IF(ISNUMBER(FIND("E",T332)),1,0))</f>
        <v/>
      </c>
      <c r="W332" s="50">
        <f>AND(MIN(IFERROR(FIND("N",T332),999),IFERROR(FIND("S",T332),999))&lt;999,MIN(IFERROR(FIND("E",T332),999),IFERROR(FIND("W",T332),999))&lt;999,MIN(IFERROR(FIND("E",T332),999),IFERROR(FIND("W",T332),999))&lt;MIN(IFERROR(FIND("N",T332),999),IFERROR(FIND("S",T332),999)))</f>
        <v/>
      </c>
      <c r="X332" s="50">
        <f>IF(T332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332,"°"," "),"º"," "),"˚"," "),"'"," "),CHAR(34)," "),"′"," "),"’"," "),"‘"," "),"″"," "),"”"," "),"“"," "),"("," "),")"," "),"["," "),"]"," "),"{"," "),"}"," "),";"," "),"|"," "),"/"," "),"\"," "),":"," "),"="," "),"*"," "),","," "),"N"," "),"S"," "),"E"," "),"W"," "),"_"," ")))</f>
        <v/>
      </c>
      <c r="Y332" s="50">
        <f>IF(X332="","",SUBSTITUTE(SUBSTITUTE(SUBSTITUTE(SUBSTITUTE(SUBSTITUTE(SUBSTITUTE(SUBSTITUTE(SUBSTITUTE(SUBSTITUTE(SUBSTITUTE(SUBSTITUTE(SUBSTITUTE(SUBSTITUTE(X332,"0",""),"1",""),"2",""),"3",""),"4",""),"5",""),"6",""),"7",""),"8",""),"9",""),".",""),"-","")," ",""))</f>
        <v/>
      </c>
      <c r="Z332" s="50">
        <f>IF(X332="",0,LEN(X332)-LEN(SUBSTITUTE(X332," ",""))+1)</f>
        <v/>
      </c>
      <c r="AA332" s="50">
        <f>IF(Z332&lt;1,"",IFERROR(VALUE(SUBSTITUTE(TRIM(MID(SUBSTITUTE(X332," ",REPT(" ",60)),1,60)),".",MID(1/2,2,1))),""))</f>
        <v/>
      </c>
      <c r="AB332" s="50">
        <f>IF(Z332&lt;2,"",IFERROR(VALUE(SUBSTITUTE(TRIM(MID(SUBSTITUTE(X332," ",REPT(" ",60)),61,60)),".",MID(1/2,2,1))),""))</f>
        <v/>
      </c>
      <c r="AC332" s="50">
        <f>IF(Z332&lt;3,"",IFERROR(VALUE(SUBSTITUTE(TRIM(MID(SUBSTITUTE(X332," ",REPT(" ",60)),121,60)),".",MID(1/2,2,1))),""))</f>
        <v/>
      </c>
      <c r="AD332" s="50">
        <f>IF(Z332&lt;4,"",IFERROR(VALUE(SUBSTITUTE(TRIM(MID(SUBSTITUTE(X332," ",REPT(" ",60)),181,60)),".",MID(1/2,2,1))),""))</f>
        <v/>
      </c>
      <c r="AE332" s="50">
        <f>IF(Z332&lt;5,"",IFERROR(VALUE(SUBSTITUTE(TRIM(MID(SUBSTITUTE(X332," ",REPT(" ",60)),241,60)),".",MID(1/2,2,1))),""))</f>
        <v/>
      </c>
      <c r="AF332" s="50">
        <f>IF(Z332&lt;6,"",IFERROR(VALUE(SUBSTITUTE(TRIM(MID(SUBSTITUTE(X332," ",REPT(" ",60)),301,60)),".",MID(1/2,2,1))),""))</f>
        <v/>
      </c>
      <c r="AG332" s="50">
        <f>IFERROR(IF(Z332=2,AA332,IF(Z332=4,IF(AA332&lt;0,-1,1)*(ABS(AA332)+AB332/60),IF(Z332=6,IF(AA332&lt;0,-1,1)*(ABS(AA332)+AB332/60+AC332/3600),""))),"")</f>
        <v/>
      </c>
      <c r="AH332" s="50">
        <f>IFERROR(IF(Z332=2,AB332,IF(Z332=4,IF(AC332&lt;0,-1,1)*(ABS(AC332)+AD332/60),IF(Z332=6,IF(AD332&lt;0,-1,1)*(ABS(AD332)+AE332/60+AF332/3600),""))),"")</f>
        <v/>
      </c>
      <c r="AI332" s="50">
        <f>IF(W332,AH332,AG332)</f>
        <v/>
      </c>
      <c r="AJ332" s="50">
        <f>IF(W332,AG332,AH332)</f>
        <v/>
      </c>
      <c r="AK332" s="50">
        <f>IFERROR(IF(U332=0,AI332,U332*ABS(AI332)),"")</f>
        <v/>
      </c>
      <c r="AL332" s="50">
        <f>IFERROR(IF(V332=0,AJ332,V332*ABS(AJ332)),"")</f>
        <v/>
      </c>
      <c r="AM332" s="50">
        <f>IFERROR(AND(U332=0,V332=0,ABS(AK332)&gt;90,ABS(AK332)&lt;=180,ABS(AL332)&lt;=90),FALSE)</f>
        <v/>
      </c>
      <c r="AN332" s="50">
        <f>IF(AM332,AL332,AK332)</f>
        <v/>
      </c>
      <c r="AO332" s="50">
        <f>IF(AM332,AK332,AL332)</f>
        <v/>
      </c>
      <c r="AP332" s="50">
        <f>IF(R332="","",IF(Y332&lt;&gt;"","Contains words or symbols that aren't part of a coordinate.",IF(NOT(OR(Z332=2,Z332=4,Z332=6)),"Couldn't find a latitude and a longitude ("&amp;Z332&amp;IF(Z332=1," number"," numbers")&amp;" found).",IF(COUNT(AA332:AF332)&lt;&gt;Z332,"Some of the numbers couldn't be read.",IF(OR(AND(Z332=4,OR(AB332&lt;0,AB332&gt;=60,AD332&lt;0,AD332&gt;=60)),AND(Z332=6,OR(AB332&lt;0,AB332&gt;=60,AC332&lt;0,AC332&gt;=60,AE332&lt;0,AE332&gt;=60,AF332&lt;0,AF332&gt;=60))),"Minutes and seconds must be between 0 and 60.",IF(OR(ABS(AN332)&gt;90,ABS(AO332)&gt;180),"Out of range: latitude must be between -90 and 90, and longitude between -180 and 180.",""))))))</f>
        <v/>
      </c>
    </row>
    <row r="333">
      <c r="B333" s="44" t="n"/>
      <c r="C333" s="44" t="n"/>
      <c r="D333" s="45">
        <f>IF(R333="","",IF(AP333&lt;&gt;"","NOT VALID GPS COORDINATES",IF(O333="NO CONNECTION","NO CONNECTION",IF(E333="","NOT FOUND",IF(OR(AM333,AND(AN333=0,AO333=0)),"CONVERTED – PLEASE CHECK","CONVERTED")))))</f>
        <v/>
      </c>
      <c r="E333" s="45">
        <f>IF(OR(O333="",O333="NO CONNECTION"),"",IFERROR(_xlfn.FILTERXML(O333,"//local/territory")&amp;" "&amp;_xlfn.FILTERXML(O333,"//local/mapcode"),IFERROR(_xlfn.FILTERXML(O333,"//international/mapcode"),"")))</f>
        <v/>
      </c>
      <c r="F333" s="46">
        <f>IF(E333="","",IFERROR(_xlfn.FILTERXML(O333,"//local/territory"),""))</f>
        <v/>
      </c>
      <c r="G333" s="46">
        <f>IF(E333="","",IFERROR(_xlfn.FILTERXML(O333,"//local/mapcode"),""))</f>
        <v/>
      </c>
      <c r="H333" s="46">
        <f>IF(E333="","",IFERROR(_xlfn.FILTERXML(O333,"//international/mapcode"),""))</f>
        <v/>
      </c>
      <c r="I333" s="46">
        <f>IF(E333="","",IFERROR(HYPERLINK("https://www.mymapcodes.com/go/?t="&amp;IF(G333&lt;&gt;"",F333,"AAA")&amp;"&amp;ma="&amp;LEFT(IF(G333&lt;&gt;"",G333,H333),FIND(".",IF(G333&lt;&gt;"",G333,H333))-1)&amp;"&amp;mb="&amp;MID(IF(G333&lt;&gt;"",G333,H333),FIND(".",IF(G333&lt;&gt;"",G333,H333))+1,99),"Open on MyMapcodes →"),""))</f>
        <v/>
      </c>
      <c r="J333" s="47">
        <f>IF(OR(R333="",AP333&lt;&gt;""),"",ROUND(AN333,6))</f>
        <v/>
      </c>
      <c r="K333" s="47">
        <f>IF(OR(R333="",AP333&lt;&gt;""),"",ROUND(AO333,6))</f>
        <v/>
      </c>
      <c r="L333" s="48">
        <f>IF(R333="","",IF(AP333&lt;&gt;"",AP333,IF(O333="NO CONNECTION","Excel couldn't reach the mapcode service. Click the REFRESH RESULTS box just above the table.",IF(E333="","The mapcode service didn't return a mapcode for this point.",IF(AM333,"Latitude and longitude seemed to be the wrong way round, so they've been swapped. Please check.",IF(AND(AN333=0,AO333=0),"0, 0 is in the sea off West Africa. Please check this is the location you meant.",IF(W333,"Longitude came first, so the order has been switched.",IF(Z333=6,"Converted from degrees, minutes and seconds.",IF(Z333=4,"Converted from degrees and decimal minutes.","")))))))))</f>
        <v/>
      </c>
      <c r="N333" s="49">
        <f>IF(J333="","",MapcodeAPI&amp;"codes/"&amp;SUBSTITUTE(J333&amp;"",MID(1/2,2,1),".")&amp;","&amp;SUBSTITUTE(K333&amp;"",MID(1/2,2,1),"."))&amp;LEFT($B$13,0)</f>
        <v/>
      </c>
      <c r="O333" s="49">
        <f>IF(N333="","",IFERROR(_xlfn.WEBSERVICE(N333),IF(MapcodeAPIBackup="","NO CONNECTION",IFERROR(_xlfn.WEBSERVICE(MapcodeAPIBackup&amp;MID(N333,LEN(MapcodeAPI)+1,999)),"NO CONNECTION"))))</f>
        <v/>
      </c>
      <c r="P333" t="inlineStr">
        <is>
          <t xml:space="preserve"> </t>
        </is>
      </c>
      <c r="R333" s="50">
        <f>IFERROR(IF(AND(TRIM(B333&amp;"")="",TRIM(C333&amp;"")=""),"",TRIM(IF(ISNUMBER(B333),SUBSTITUTE(B333&amp;"",MID(1/2,2,1),"."),B333&amp;"")&amp;IF(TRIM(C333&amp;"")="",""," | "&amp;IF(ISNUMBER(C333),SUBSTITUTE(C333&amp;"",MID(1/2,2,1),"."),C333&amp;"")))),"(error value)")</f>
        <v/>
      </c>
      <c r="S333" s="50">
        <f>IF(R333="","","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"&amp;IFERROR(IF(AND(LEN(R333)-LEN(SUBSTITUTE(R333,"/",""))=1,ISNUMBER(FIND(" ",TRIM(LEFT(R333,FIND("/",R333)-1))))),LEFT(R333,FIND("/",R333)-1),R333),R333)&amp;" ")," "," "),"﻿"," "),"​"," "),"⁠"," ")," "," ")," "," "),CHAR(9)," "),CHAR(10)," "),CHAR(13)," "),"−","-"),"–","-"),"—","-"),"LATITUDE"," "),"LONGITUDE"," "),"COORDINATES"," "),"COORDS"," "),"NORTH"," N "),"SOUTH"," S "),"EAST"," E "),"WEST"," W "),"DEGREES"," "),"DEG"," "),"GPS"," "),"LONG"," "),"LNG"," "),"LON"," "),"LAT"," ")," AND "," "),"&amp;"," ")&amp;" ")</f>
        <v/>
      </c>
      <c r="T333" s="50">
        <f>IF(S333="","",IF(LEN(S333)-LEN(SUBSTITUTE(S333,".",""))&gt;0,SUBSTITUTE(S333,","," "),IF(LEN(S333)-LEN(SUBSTITUTE(S333,",",""))=3,SUBSTITUTE(SUBSTITUTE(S333,",",";",2),",","."),IF(LEN(S333)-LEN(SUBSTITUTE(S333,",",""))=2,SUBSTITUTE(S333,",","."),SUBSTITUTE(S333,","," ")))))</f>
        <v/>
      </c>
      <c r="U333" s="50">
        <f>IF(ISNUMBER(FIND("S",T333)),-1,IF(ISNUMBER(FIND("N",T333)),1,0))</f>
        <v/>
      </c>
      <c r="V333" s="50">
        <f>IF(ISNUMBER(FIND("W",T333)),-1,IF(ISNUMBER(FIND("E",T333)),1,0))</f>
        <v/>
      </c>
      <c r="W333" s="50">
        <f>AND(MIN(IFERROR(FIND("N",T333),999),IFERROR(FIND("S",T333),999))&lt;999,MIN(IFERROR(FIND("E",T333),999),IFERROR(FIND("W",T333),999))&lt;999,MIN(IFERROR(FIND("E",T333),999),IFERROR(FIND("W",T333),999))&lt;MIN(IFERROR(FIND("N",T333),999),IFERROR(FIND("S",T333),999)))</f>
        <v/>
      </c>
      <c r="X333" s="50">
        <f>IF(T333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333,"°"," "),"º"," "),"˚"," "),"'"," "),CHAR(34)," "),"′"," "),"’"," "),"‘"," "),"″"," "),"”"," "),"“"," "),"("," "),")"," "),"["," "),"]"," "),"{"," "),"}"," "),";"," "),"|"," "),"/"," "),"\"," "),":"," "),"="," "),"*"," "),","," "),"N"," "),"S"," "),"E"," "),"W"," "),"_"," ")))</f>
        <v/>
      </c>
      <c r="Y333" s="50">
        <f>IF(X333="","",SUBSTITUTE(SUBSTITUTE(SUBSTITUTE(SUBSTITUTE(SUBSTITUTE(SUBSTITUTE(SUBSTITUTE(SUBSTITUTE(SUBSTITUTE(SUBSTITUTE(SUBSTITUTE(SUBSTITUTE(SUBSTITUTE(X333,"0",""),"1",""),"2",""),"3",""),"4",""),"5",""),"6",""),"7",""),"8",""),"9",""),".",""),"-","")," ",""))</f>
        <v/>
      </c>
      <c r="Z333" s="50">
        <f>IF(X333="",0,LEN(X333)-LEN(SUBSTITUTE(X333," ",""))+1)</f>
        <v/>
      </c>
      <c r="AA333" s="50">
        <f>IF(Z333&lt;1,"",IFERROR(VALUE(SUBSTITUTE(TRIM(MID(SUBSTITUTE(X333," ",REPT(" ",60)),1,60)),".",MID(1/2,2,1))),""))</f>
        <v/>
      </c>
      <c r="AB333" s="50">
        <f>IF(Z333&lt;2,"",IFERROR(VALUE(SUBSTITUTE(TRIM(MID(SUBSTITUTE(X333," ",REPT(" ",60)),61,60)),".",MID(1/2,2,1))),""))</f>
        <v/>
      </c>
      <c r="AC333" s="50">
        <f>IF(Z333&lt;3,"",IFERROR(VALUE(SUBSTITUTE(TRIM(MID(SUBSTITUTE(X333," ",REPT(" ",60)),121,60)),".",MID(1/2,2,1))),""))</f>
        <v/>
      </c>
      <c r="AD333" s="50">
        <f>IF(Z333&lt;4,"",IFERROR(VALUE(SUBSTITUTE(TRIM(MID(SUBSTITUTE(X333," ",REPT(" ",60)),181,60)),".",MID(1/2,2,1))),""))</f>
        <v/>
      </c>
      <c r="AE333" s="50">
        <f>IF(Z333&lt;5,"",IFERROR(VALUE(SUBSTITUTE(TRIM(MID(SUBSTITUTE(X333," ",REPT(" ",60)),241,60)),".",MID(1/2,2,1))),""))</f>
        <v/>
      </c>
      <c r="AF333" s="50">
        <f>IF(Z333&lt;6,"",IFERROR(VALUE(SUBSTITUTE(TRIM(MID(SUBSTITUTE(X333," ",REPT(" ",60)),301,60)),".",MID(1/2,2,1))),""))</f>
        <v/>
      </c>
      <c r="AG333" s="50">
        <f>IFERROR(IF(Z333=2,AA333,IF(Z333=4,IF(AA333&lt;0,-1,1)*(ABS(AA333)+AB333/60),IF(Z333=6,IF(AA333&lt;0,-1,1)*(ABS(AA333)+AB333/60+AC333/3600),""))),"")</f>
        <v/>
      </c>
      <c r="AH333" s="50">
        <f>IFERROR(IF(Z333=2,AB333,IF(Z333=4,IF(AC333&lt;0,-1,1)*(ABS(AC333)+AD333/60),IF(Z333=6,IF(AD333&lt;0,-1,1)*(ABS(AD333)+AE333/60+AF333/3600),""))),"")</f>
        <v/>
      </c>
      <c r="AI333" s="50">
        <f>IF(W333,AH333,AG333)</f>
        <v/>
      </c>
      <c r="AJ333" s="50">
        <f>IF(W333,AG333,AH333)</f>
        <v/>
      </c>
      <c r="AK333" s="50">
        <f>IFERROR(IF(U333=0,AI333,U333*ABS(AI333)),"")</f>
        <v/>
      </c>
      <c r="AL333" s="50">
        <f>IFERROR(IF(V333=0,AJ333,V333*ABS(AJ333)),"")</f>
        <v/>
      </c>
      <c r="AM333" s="50">
        <f>IFERROR(AND(U333=0,V333=0,ABS(AK333)&gt;90,ABS(AK333)&lt;=180,ABS(AL333)&lt;=90),FALSE)</f>
        <v/>
      </c>
      <c r="AN333" s="50">
        <f>IF(AM333,AL333,AK333)</f>
        <v/>
      </c>
      <c r="AO333" s="50">
        <f>IF(AM333,AK333,AL333)</f>
        <v/>
      </c>
      <c r="AP333" s="50">
        <f>IF(R333="","",IF(Y333&lt;&gt;"","Contains words or symbols that aren't part of a coordinate.",IF(NOT(OR(Z333=2,Z333=4,Z333=6)),"Couldn't find a latitude and a longitude ("&amp;Z333&amp;IF(Z333=1," number"," numbers")&amp;" found).",IF(COUNT(AA333:AF333)&lt;&gt;Z333,"Some of the numbers couldn't be read.",IF(OR(AND(Z333=4,OR(AB333&lt;0,AB333&gt;=60,AD333&lt;0,AD333&gt;=60)),AND(Z333=6,OR(AB333&lt;0,AB333&gt;=60,AC333&lt;0,AC333&gt;=60,AE333&lt;0,AE333&gt;=60,AF333&lt;0,AF333&gt;=60))),"Minutes and seconds must be between 0 and 60.",IF(OR(ABS(AN333)&gt;90,ABS(AO333)&gt;180),"Out of range: latitude must be between -90 and 90, and longitude between -180 and 180.",""))))))</f>
        <v/>
      </c>
    </row>
    <row r="334">
      <c r="B334" s="44" t="n"/>
      <c r="C334" s="44" t="n"/>
      <c r="D334" s="45">
        <f>IF(R334="","",IF(AP334&lt;&gt;"","NOT VALID GPS COORDINATES",IF(O334="NO CONNECTION","NO CONNECTION",IF(E334="","NOT FOUND",IF(OR(AM334,AND(AN334=0,AO334=0)),"CONVERTED – PLEASE CHECK","CONVERTED")))))</f>
        <v/>
      </c>
      <c r="E334" s="45">
        <f>IF(OR(O334="",O334="NO CONNECTION"),"",IFERROR(_xlfn.FILTERXML(O334,"//local/territory")&amp;" "&amp;_xlfn.FILTERXML(O334,"//local/mapcode"),IFERROR(_xlfn.FILTERXML(O334,"//international/mapcode"),"")))</f>
        <v/>
      </c>
      <c r="F334" s="46">
        <f>IF(E334="","",IFERROR(_xlfn.FILTERXML(O334,"//local/territory"),""))</f>
        <v/>
      </c>
      <c r="G334" s="46">
        <f>IF(E334="","",IFERROR(_xlfn.FILTERXML(O334,"//local/mapcode"),""))</f>
        <v/>
      </c>
      <c r="H334" s="46">
        <f>IF(E334="","",IFERROR(_xlfn.FILTERXML(O334,"//international/mapcode"),""))</f>
        <v/>
      </c>
      <c r="I334" s="46">
        <f>IF(E334="","",IFERROR(HYPERLINK("https://www.mymapcodes.com/go/?t="&amp;IF(G334&lt;&gt;"",F334,"AAA")&amp;"&amp;ma="&amp;LEFT(IF(G334&lt;&gt;"",G334,H334),FIND(".",IF(G334&lt;&gt;"",G334,H334))-1)&amp;"&amp;mb="&amp;MID(IF(G334&lt;&gt;"",G334,H334),FIND(".",IF(G334&lt;&gt;"",G334,H334))+1,99),"Open on MyMapcodes →"),""))</f>
        <v/>
      </c>
      <c r="J334" s="47">
        <f>IF(OR(R334="",AP334&lt;&gt;""),"",ROUND(AN334,6))</f>
        <v/>
      </c>
      <c r="K334" s="47">
        <f>IF(OR(R334="",AP334&lt;&gt;""),"",ROUND(AO334,6))</f>
        <v/>
      </c>
      <c r="L334" s="48">
        <f>IF(R334="","",IF(AP334&lt;&gt;"",AP334,IF(O334="NO CONNECTION","Excel couldn't reach the mapcode service. Click the REFRESH RESULTS box just above the table.",IF(E334="","The mapcode service didn't return a mapcode for this point.",IF(AM334,"Latitude and longitude seemed to be the wrong way round, so they've been swapped. Please check.",IF(AND(AN334=0,AO334=0),"0, 0 is in the sea off West Africa. Please check this is the location you meant.",IF(W334,"Longitude came first, so the order has been switched.",IF(Z334=6,"Converted from degrees, minutes and seconds.",IF(Z334=4,"Converted from degrees and decimal minutes.","")))))))))</f>
        <v/>
      </c>
      <c r="N334" s="49">
        <f>IF(J334="","",MapcodeAPI&amp;"codes/"&amp;SUBSTITUTE(J334&amp;"",MID(1/2,2,1),".")&amp;","&amp;SUBSTITUTE(K334&amp;"",MID(1/2,2,1),"."))&amp;LEFT($B$13,0)</f>
        <v/>
      </c>
      <c r="O334" s="49">
        <f>IF(N334="","",IFERROR(_xlfn.WEBSERVICE(N334),IF(MapcodeAPIBackup="","NO CONNECTION",IFERROR(_xlfn.WEBSERVICE(MapcodeAPIBackup&amp;MID(N334,LEN(MapcodeAPI)+1,999)),"NO CONNECTION"))))</f>
        <v/>
      </c>
      <c r="P334" t="inlineStr">
        <is>
          <t xml:space="preserve"> </t>
        </is>
      </c>
      <c r="R334" s="50">
        <f>IFERROR(IF(AND(TRIM(B334&amp;"")="",TRIM(C334&amp;"")=""),"",TRIM(IF(ISNUMBER(B334),SUBSTITUTE(B334&amp;"",MID(1/2,2,1),"."),B334&amp;"")&amp;IF(TRIM(C334&amp;"")="",""," | "&amp;IF(ISNUMBER(C334),SUBSTITUTE(C334&amp;"",MID(1/2,2,1),"."),C334&amp;"")))),"(error value)")</f>
        <v/>
      </c>
      <c r="S334" s="50">
        <f>IF(R334="","","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"&amp;IFERROR(IF(AND(LEN(R334)-LEN(SUBSTITUTE(R334,"/",""))=1,ISNUMBER(FIND(" ",TRIM(LEFT(R334,FIND("/",R334)-1))))),LEFT(R334,FIND("/",R334)-1),R334),R334)&amp;" ")," "," "),"﻿"," "),"​"," "),"⁠"," ")," "," ")," "," "),CHAR(9)," "),CHAR(10)," "),CHAR(13)," "),"−","-"),"–","-"),"—","-"),"LATITUDE"," "),"LONGITUDE"," "),"COORDINATES"," "),"COORDS"," "),"NORTH"," N "),"SOUTH"," S "),"EAST"," E "),"WEST"," W "),"DEGREES"," "),"DEG"," "),"GPS"," "),"LONG"," "),"LNG"," "),"LON"," "),"LAT"," ")," AND "," "),"&amp;"," ")&amp;" ")</f>
        <v/>
      </c>
      <c r="T334" s="50">
        <f>IF(S334="","",IF(LEN(S334)-LEN(SUBSTITUTE(S334,".",""))&gt;0,SUBSTITUTE(S334,","," "),IF(LEN(S334)-LEN(SUBSTITUTE(S334,",",""))=3,SUBSTITUTE(SUBSTITUTE(S334,",",";",2),",","."),IF(LEN(S334)-LEN(SUBSTITUTE(S334,",",""))=2,SUBSTITUTE(S334,",","."),SUBSTITUTE(S334,","," ")))))</f>
        <v/>
      </c>
      <c r="U334" s="50">
        <f>IF(ISNUMBER(FIND("S",T334)),-1,IF(ISNUMBER(FIND("N",T334)),1,0))</f>
        <v/>
      </c>
      <c r="V334" s="50">
        <f>IF(ISNUMBER(FIND("W",T334)),-1,IF(ISNUMBER(FIND("E",T334)),1,0))</f>
        <v/>
      </c>
      <c r="W334" s="50">
        <f>AND(MIN(IFERROR(FIND("N",T334),999),IFERROR(FIND("S",T334),999))&lt;999,MIN(IFERROR(FIND("E",T334),999),IFERROR(FIND("W",T334),999))&lt;999,MIN(IFERROR(FIND("E",T334),999),IFERROR(FIND("W",T334),999))&lt;MIN(IFERROR(FIND("N",T334),999),IFERROR(FIND("S",T334),999)))</f>
        <v/>
      </c>
      <c r="X334" s="50">
        <f>IF(T334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334,"°"," "),"º"," "),"˚"," "),"'"," "),CHAR(34)," "),"′"," "),"’"," "),"‘"," "),"″"," "),"”"," "),"“"," "),"("," "),")"," "),"["," "),"]"," "),"{"," "),"}"," "),";"," "),"|"," "),"/"," "),"\"," "),":"," "),"="," "),"*"," "),","," "),"N"," "),"S"," "),"E"," "),"W"," "),"_"," ")))</f>
        <v/>
      </c>
      <c r="Y334" s="50">
        <f>IF(X334="","",SUBSTITUTE(SUBSTITUTE(SUBSTITUTE(SUBSTITUTE(SUBSTITUTE(SUBSTITUTE(SUBSTITUTE(SUBSTITUTE(SUBSTITUTE(SUBSTITUTE(SUBSTITUTE(SUBSTITUTE(SUBSTITUTE(X334,"0",""),"1",""),"2",""),"3",""),"4",""),"5",""),"6",""),"7",""),"8",""),"9",""),".",""),"-","")," ",""))</f>
        <v/>
      </c>
      <c r="Z334" s="50">
        <f>IF(X334="",0,LEN(X334)-LEN(SUBSTITUTE(X334," ",""))+1)</f>
        <v/>
      </c>
      <c r="AA334" s="50">
        <f>IF(Z334&lt;1,"",IFERROR(VALUE(SUBSTITUTE(TRIM(MID(SUBSTITUTE(X334," ",REPT(" ",60)),1,60)),".",MID(1/2,2,1))),""))</f>
        <v/>
      </c>
      <c r="AB334" s="50">
        <f>IF(Z334&lt;2,"",IFERROR(VALUE(SUBSTITUTE(TRIM(MID(SUBSTITUTE(X334," ",REPT(" ",60)),61,60)),".",MID(1/2,2,1))),""))</f>
        <v/>
      </c>
      <c r="AC334" s="50">
        <f>IF(Z334&lt;3,"",IFERROR(VALUE(SUBSTITUTE(TRIM(MID(SUBSTITUTE(X334," ",REPT(" ",60)),121,60)),".",MID(1/2,2,1))),""))</f>
        <v/>
      </c>
      <c r="AD334" s="50">
        <f>IF(Z334&lt;4,"",IFERROR(VALUE(SUBSTITUTE(TRIM(MID(SUBSTITUTE(X334," ",REPT(" ",60)),181,60)),".",MID(1/2,2,1))),""))</f>
        <v/>
      </c>
      <c r="AE334" s="50">
        <f>IF(Z334&lt;5,"",IFERROR(VALUE(SUBSTITUTE(TRIM(MID(SUBSTITUTE(X334," ",REPT(" ",60)),241,60)),".",MID(1/2,2,1))),""))</f>
        <v/>
      </c>
      <c r="AF334" s="50">
        <f>IF(Z334&lt;6,"",IFERROR(VALUE(SUBSTITUTE(TRIM(MID(SUBSTITUTE(X334," ",REPT(" ",60)),301,60)),".",MID(1/2,2,1))),""))</f>
        <v/>
      </c>
      <c r="AG334" s="50">
        <f>IFERROR(IF(Z334=2,AA334,IF(Z334=4,IF(AA334&lt;0,-1,1)*(ABS(AA334)+AB334/60),IF(Z334=6,IF(AA334&lt;0,-1,1)*(ABS(AA334)+AB334/60+AC334/3600),""))),"")</f>
        <v/>
      </c>
      <c r="AH334" s="50">
        <f>IFERROR(IF(Z334=2,AB334,IF(Z334=4,IF(AC334&lt;0,-1,1)*(ABS(AC334)+AD334/60),IF(Z334=6,IF(AD334&lt;0,-1,1)*(ABS(AD334)+AE334/60+AF334/3600),""))),"")</f>
        <v/>
      </c>
      <c r="AI334" s="50">
        <f>IF(W334,AH334,AG334)</f>
        <v/>
      </c>
      <c r="AJ334" s="50">
        <f>IF(W334,AG334,AH334)</f>
        <v/>
      </c>
      <c r="AK334" s="50">
        <f>IFERROR(IF(U334=0,AI334,U334*ABS(AI334)),"")</f>
        <v/>
      </c>
      <c r="AL334" s="50">
        <f>IFERROR(IF(V334=0,AJ334,V334*ABS(AJ334)),"")</f>
        <v/>
      </c>
      <c r="AM334" s="50">
        <f>IFERROR(AND(U334=0,V334=0,ABS(AK334)&gt;90,ABS(AK334)&lt;=180,ABS(AL334)&lt;=90),FALSE)</f>
        <v/>
      </c>
      <c r="AN334" s="50">
        <f>IF(AM334,AL334,AK334)</f>
        <v/>
      </c>
      <c r="AO334" s="50">
        <f>IF(AM334,AK334,AL334)</f>
        <v/>
      </c>
      <c r="AP334" s="50">
        <f>IF(R334="","",IF(Y334&lt;&gt;"","Contains words or symbols that aren't part of a coordinate.",IF(NOT(OR(Z334=2,Z334=4,Z334=6)),"Couldn't find a latitude and a longitude ("&amp;Z334&amp;IF(Z334=1," number"," numbers")&amp;" found).",IF(COUNT(AA334:AF334)&lt;&gt;Z334,"Some of the numbers couldn't be read.",IF(OR(AND(Z334=4,OR(AB334&lt;0,AB334&gt;=60,AD334&lt;0,AD334&gt;=60)),AND(Z334=6,OR(AB334&lt;0,AB334&gt;=60,AC334&lt;0,AC334&gt;=60,AE334&lt;0,AE334&gt;=60,AF334&lt;0,AF334&gt;=60))),"Minutes and seconds must be between 0 and 60.",IF(OR(ABS(AN334)&gt;90,ABS(AO334)&gt;180),"Out of range: latitude must be between -90 and 90, and longitude between -180 and 180.",""))))))</f>
        <v/>
      </c>
    </row>
    <row r="335">
      <c r="B335" s="44" t="n"/>
      <c r="C335" s="44" t="n"/>
      <c r="D335" s="45">
        <f>IF(R335="","",IF(AP335&lt;&gt;"","NOT VALID GPS COORDINATES",IF(O335="NO CONNECTION","NO CONNECTION",IF(E335="","NOT FOUND",IF(OR(AM335,AND(AN335=0,AO335=0)),"CONVERTED – PLEASE CHECK","CONVERTED")))))</f>
        <v/>
      </c>
      <c r="E335" s="45">
        <f>IF(OR(O335="",O335="NO CONNECTION"),"",IFERROR(_xlfn.FILTERXML(O335,"//local/territory")&amp;" "&amp;_xlfn.FILTERXML(O335,"//local/mapcode"),IFERROR(_xlfn.FILTERXML(O335,"//international/mapcode"),"")))</f>
        <v/>
      </c>
      <c r="F335" s="46">
        <f>IF(E335="","",IFERROR(_xlfn.FILTERXML(O335,"//local/territory"),""))</f>
        <v/>
      </c>
      <c r="G335" s="46">
        <f>IF(E335="","",IFERROR(_xlfn.FILTERXML(O335,"//local/mapcode"),""))</f>
        <v/>
      </c>
      <c r="H335" s="46">
        <f>IF(E335="","",IFERROR(_xlfn.FILTERXML(O335,"//international/mapcode"),""))</f>
        <v/>
      </c>
      <c r="I335" s="46">
        <f>IF(E335="","",IFERROR(HYPERLINK("https://www.mymapcodes.com/go/?t="&amp;IF(G335&lt;&gt;"",F335,"AAA")&amp;"&amp;ma="&amp;LEFT(IF(G335&lt;&gt;"",G335,H335),FIND(".",IF(G335&lt;&gt;"",G335,H335))-1)&amp;"&amp;mb="&amp;MID(IF(G335&lt;&gt;"",G335,H335),FIND(".",IF(G335&lt;&gt;"",G335,H335))+1,99),"Open on MyMapcodes →"),""))</f>
        <v/>
      </c>
      <c r="J335" s="47">
        <f>IF(OR(R335="",AP335&lt;&gt;""),"",ROUND(AN335,6))</f>
        <v/>
      </c>
      <c r="K335" s="47">
        <f>IF(OR(R335="",AP335&lt;&gt;""),"",ROUND(AO335,6))</f>
        <v/>
      </c>
      <c r="L335" s="48">
        <f>IF(R335="","",IF(AP335&lt;&gt;"",AP335,IF(O335="NO CONNECTION","Excel couldn't reach the mapcode service. Click the REFRESH RESULTS box just above the table.",IF(E335="","The mapcode service didn't return a mapcode for this point.",IF(AM335,"Latitude and longitude seemed to be the wrong way round, so they've been swapped. Please check.",IF(AND(AN335=0,AO335=0),"0, 0 is in the sea off West Africa. Please check this is the location you meant.",IF(W335,"Longitude came first, so the order has been switched.",IF(Z335=6,"Converted from degrees, minutes and seconds.",IF(Z335=4,"Converted from degrees and decimal minutes.","")))))))))</f>
        <v/>
      </c>
      <c r="N335" s="49">
        <f>IF(J335="","",MapcodeAPI&amp;"codes/"&amp;SUBSTITUTE(J335&amp;"",MID(1/2,2,1),".")&amp;","&amp;SUBSTITUTE(K335&amp;"",MID(1/2,2,1),"."))&amp;LEFT($B$13,0)</f>
        <v/>
      </c>
      <c r="O335" s="49">
        <f>IF(N335="","",IFERROR(_xlfn.WEBSERVICE(N335),IF(MapcodeAPIBackup="","NO CONNECTION",IFERROR(_xlfn.WEBSERVICE(MapcodeAPIBackup&amp;MID(N335,LEN(MapcodeAPI)+1,999)),"NO CONNECTION"))))</f>
        <v/>
      </c>
      <c r="P335" t="inlineStr">
        <is>
          <t xml:space="preserve"> </t>
        </is>
      </c>
      <c r="R335" s="50">
        <f>IFERROR(IF(AND(TRIM(B335&amp;"")="",TRIM(C335&amp;"")=""),"",TRIM(IF(ISNUMBER(B335),SUBSTITUTE(B335&amp;"",MID(1/2,2,1),"."),B335&amp;"")&amp;IF(TRIM(C335&amp;"")="",""," | "&amp;IF(ISNUMBER(C335),SUBSTITUTE(C335&amp;"",MID(1/2,2,1),"."),C335&amp;"")))),"(error value)")</f>
        <v/>
      </c>
      <c r="S335" s="50">
        <f>IF(R335="","","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"&amp;IFERROR(IF(AND(LEN(R335)-LEN(SUBSTITUTE(R335,"/",""))=1,ISNUMBER(FIND(" ",TRIM(LEFT(R335,FIND("/",R335)-1))))),LEFT(R335,FIND("/",R335)-1),R335),R335)&amp;" ")," "," "),"﻿"," "),"​"," "),"⁠"," ")," "," ")," "," "),CHAR(9)," "),CHAR(10)," "),CHAR(13)," "),"−","-"),"–","-"),"—","-"),"LATITUDE"," "),"LONGITUDE"," "),"COORDINATES"," "),"COORDS"," "),"NORTH"," N "),"SOUTH"," S "),"EAST"," E "),"WEST"," W "),"DEGREES"," "),"DEG"," "),"GPS"," "),"LONG"," "),"LNG"," "),"LON"," "),"LAT"," ")," AND "," "),"&amp;"," ")&amp;" ")</f>
        <v/>
      </c>
      <c r="T335" s="50">
        <f>IF(S335="","",IF(LEN(S335)-LEN(SUBSTITUTE(S335,".",""))&gt;0,SUBSTITUTE(S335,","," "),IF(LEN(S335)-LEN(SUBSTITUTE(S335,",",""))=3,SUBSTITUTE(SUBSTITUTE(S335,",",";",2),",","."),IF(LEN(S335)-LEN(SUBSTITUTE(S335,",",""))=2,SUBSTITUTE(S335,",","."),SUBSTITUTE(S335,","," ")))))</f>
        <v/>
      </c>
      <c r="U335" s="50">
        <f>IF(ISNUMBER(FIND("S",T335)),-1,IF(ISNUMBER(FIND("N",T335)),1,0))</f>
        <v/>
      </c>
      <c r="V335" s="50">
        <f>IF(ISNUMBER(FIND("W",T335)),-1,IF(ISNUMBER(FIND("E",T335)),1,0))</f>
        <v/>
      </c>
      <c r="W335" s="50">
        <f>AND(MIN(IFERROR(FIND("N",T335),999),IFERROR(FIND("S",T335),999))&lt;999,MIN(IFERROR(FIND("E",T335),999),IFERROR(FIND("W",T335),999))&lt;999,MIN(IFERROR(FIND("E",T335),999),IFERROR(FIND("W",T335),999))&lt;MIN(IFERROR(FIND("N",T335),999),IFERROR(FIND("S",T335),999)))</f>
        <v/>
      </c>
      <c r="X335" s="50">
        <f>IF(T335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335,"°"," "),"º"," "),"˚"," "),"'"," "),CHAR(34)," "),"′"," "),"’"," "),"‘"," "),"″"," "),"”"," "),"“"," "),"("," "),")"," "),"["," "),"]"," "),"{"," "),"}"," "),";"," "),"|"," "),"/"," "),"\"," "),":"," "),"="," "),"*"," "),","," "),"N"," "),"S"," "),"E"," "),"W"," "),"_"," ")))</f>
        <v/>
      </c>
      <c r="Y335" s="50">
        <f>IF(X335="","",SUBSTITUTE(SUBSTITUTE(SUBSTITUTE(SUBSTITUTE(SUBSTITUTE(SUBSTITUTE(SUBSTITUTE(SUBSTITUTE(SUBSTITUTE(SUBSTITUTE(SUBSTITUTE(SUBSTITUTE(SUBSTITUTE(X335,"0",""),"1",""),"2",""),"3",""),"4",""),"5",""),"6",""),"7",""),"8",""),"9",""),".",""),"-","")," ",""))</f>
        <v/>
      </c>
      <c r="Z335" s="50">
        <f>IF(X335="",0,LEN(X335)-LEN(SUBSTITUTE(X335," ",""))+1)</f>
        <v/>
      </c>
      <c r="AA335" s="50">
        <f>IF(Z335&lt;1,"",IFERROR(VALUE(SUBSTITUTE(TRIM(MID(SUBSTITUTE(X335," ",REPT(" ",60)),1,60)),".",MID(1/2,2,1))),""))</f>
        <v/>
      </c>
      <c r="AB335" s="50">
        <f>IF(Z335&lt;2,"",IFERROR(VALUE(SUBSTITUTE(TRIM(MID(SUBSTITUTE(X335," ",REPT(" ",60)),61,60)),".",MID(1/2,2,1))),""))</f>
        <v/>
      </c>
      <c r="AC335" s="50">
        <f>IF(Z335&lt;3,"",IFERROR(VALUE(SUBSTITUTE(TRIM(MID(SUBSTITUTE(X335," ",REPT(" ",60)),121,60)),".",MID(1/2,2,1))),""))</f>
        <v/>
      </c>
      <c r="AD335" s="50">
        <f>IF(Z335&lt;4,"",IFERROR(VALUE(SUBSTITUTE(TRIM(MID(SUBSTITUTE(X335," ",REPT(" ",60)),181,60)),".",MID(1/2,2,1))),""))</f>
        <v/>
      </c>
      <c r="AE335" s="50">
        <f>IF(Z335&lt;5,"",IFERROR(VALUE(SUBSTITUTE(TRIM(MID(SUBSTITUTE(X335," ",REPT(" ",60)),241,60)),".",MID(1/2,2,1))),""))</f>
        <v/>
      </c>
      <c r="AF335" s="50">
        <f>IF(Z335&lt;6,"",IFERROR(VALUE(SUBSTITUTE(TRIM(MID(SUBSTITUTE(X335," ",REPT(" ",60)),301,60)),".",MID(1/2,2,1))),""))</f>
        <v/>
      </c>
      <c r="AG335" s="50">
        <f>IFERROR(IF(Z335=2,AA335,IF(Z335=4,IF(AA335&lt;0,-1,1)*(ABS(AA335)+AB335/60),IF(Z335=6,IF(AA335&lt;0,-1,1)*(ABS(AA335)+AB335/60+AC335/3600),""))),"")</f>
        <v/>
      </c>
      <c r="AH335" s="50">
        <f>IFERROR(IF(Z335=2,AB335,IF(Z335=4,IF(AC335&lt;0,-1,1)*(ABS(AC335)+AD335/60),IF(Z335=6,IF(AD335&lt;0,-1,1)*(ABS(AD335)+AE335/60+AF335/3600),""))),"")</f>
        <v/>
      </c>
      <c r="AI335" s="50">
        <f>IF(W335,AH335,AG335)</f>
        <v/>
      </c>
      <c r="AJ335" s="50">
        <f>IF(W335,AG335,AH335)</f>
        <v/>
      </c>
      <c r="AK335" s="50">
        <f>IFERROR(IF(U335=0,AI335,U335*ABS(AI335)),"")</f>
        <v/>
      </c>
      <c r="AL335" s="50">
        <f>IFERROR(IF(V335=0,AJ335,V335*ABS(AJ335)),"")</f>
        <v/>
      </c>
      <c r="AM335" s="50">
        <f>IFERROR(AND(U335=0,V335=0,ABS(AK335)&gt;90,ABS(AK335)&lt;=180,ABS(AL335)&lt;=90),FALSE)</f>
        <v/>
      </c>
      <c r="AN335" s="50">
        <f>IF(AM335,AL335,AK335)</f>
        <v/>
      </c>
      <c r="AO335" s="50">
        <f>IF(AM335,AK335,AL335)</f>
        <v/>
      </c>
      <c r="AP335" s="50">
        <f>IF(R335="","",IF(Y335&lt;&gt;"","Contains words or symbols that aren't part of a coordinate.",IF(NOT(OR(Z335=2,Z335=4,Z335=6)),"Couldn't find a latitude and a longitude ("&amp;Z335&amp;IF(Z335=1," number"," numbers")&amp;" found).",IF(COUNT(AA335:AF335)&lt;&gt;Z335,"Some of the numbers couldn't be read.",IF(OR(AND(Z335=4,OR(AB335&lt;0,AB335&gt;=60,AD335&lt;0,AD335&gt;=60)),AND(Z335=6,OR(AB335&lt;0,AB335&gt;=60,AC335&lt;0,AC335&gt;=60,AE335&lt;0,AE335&gt;=60,AF335&lt;0,AF335&gt;=60))),"Minutes and seconds must be between 0 and 60.",IF(OR(ABS(AN335)&gt;90,ABS(AO335)&gt;180),"Out of range: latitude must be between -90 and 90, and longitude between -180 and 180.",""))))))</f>
        <v/>
      </c>
    </row>
    <row r="336">
      <c r="B336" s="44" t="n"/>
      <c r="C336" s="44" t="n"/>
      <c r="D336" s="45">
        <f>IF(R336="","",IF(AP336&lt;&gt;"","NOT VALID GPS COORDINATES",IF(O336="NO CONNECTION","NO CONNECTION",IF(E336="","NOT FOUND",IF(OR(AM336,AND(AN336=0,AO336=0)),"CONVERTED – PLEASE CHECK","CONVERTED")))))</f>
        <v/>
      </c>
      <c r="E336" s="45">
        <f>IF(OR(O336="",O336="NO CONNECTION"),"",IFERROR(_xlfn.FILTERXML(O336,"//local/territory")&amp;" "&amp;_xlfn.FILTERXML(O336,"//local/mapcode"),IFERROR(_xlfn.FILTERXML(O336,"//international/mapcode"),"")))</f>
        <v/>
      </c>
      <c r="F336" s="46">
        <f>IF(E336="","",IFERROR(_xlfn.FILTERXML(O336,"//local/territory"),""))</f>
        <v/>
      </c>
      <c r="G336" s="46">
        <f>IF(E336="","",IFERROR(_xlfn.FILTERXML(O336,"//local/mapcode"),""))</f>
        <v/>
      </c>
      <c r="H336" s="46">
        <f>IF(E336="","",IFERROR(_xlfn.FILTERXML(O336,"//international/mapcode"),""))</f>
        <v/>
      </c>
      <c r="I336" s="46">
        <f>IF(E336="","",IFERROR(HYPERLINK("https://www.mymapcodes.com/go/?t="&amp;IF(G336&lt;&gt;"",F336,"AAA")&amp;"&amp;ma="&amp;LEFT(IF(G336&lt;&gt;"",G336,H336),FIND(".",IF(G336&lt;&gt;"",G336,H336))-1)&amp;"&amp;mb="&amp;MID(IF(G336&lt;&gt;"",G336,H336),FIND(".",IF(G336&lt;&gt;"",G336,H336))+1,99),"Open on MyMapcodes →"),""))</f>
        <v/>
      </c>
      <c r="J336" s="47">
        <f>IF(OR(R336="",AP336&lt;&gt;""),"",ROUND(AN336,6))</f>
        <v/>
      </c>
      <c r="K336" s="47">
        <f>IF(OR(R336="",AP336&lt;&gt;""),"",ROUND(AO336,6))</f>
        <v/>
      </c>
      <c r="L336" s="48">
        <f>IF(R336="","",IF(AP336&lt;&gt;"",AP336,IF(O336="NO CONNECTION","Excel couldn't reach the mapcode service. Click the REFRESH RESULTS box just above the table.",IF(E336="","The mapcode service didn't return a mapcode for this point.",IF(AM336,"Latitude and longitude seemed to be the wrong way round, so they've been swapped. Please check.",IF(AND(AN336=0,AO336=0),"0, 0 is in the sea off West Africa. Please check this is the location you meant.",IF(W336,"Longitude came first, so the order has been switched.",IF(Z336=6,"Converted from degrees, minutes and seconds.",IF(Z336=4,"Converted from degrees and decimal minutes.","")))))))))</f>
        <v/>
      </c>
      <c r="N336" s="49">
        <f>IF(J336="","",MapcodeAPI&amp;"codes/"&amp;SUBSTITUTE(J336&amp;"",MID(1/2,2,1),".")&amp;","&amp;SUBSTITUTE(K336&amp;"",MID(1/2,2,1),"."))&amp;LEFT($B$13,0)</f>
        <v/>
      </c>
      <c r="O336" s="49">
        <f>IF(N336="","",IFERROR(_xlfn.WEBSERVICE(N336),IF(MapcodeAPIBackup="","NO CONNECTION",IFERROR(_xlfn.WEBSERVICE(MapcodeAPIBackup&amp;MID(N336,LEN(MapcodeAPI)+1,999)),"NO CONNECTION"))))</f>
        <v/>
      </c>
      <c r="P336" t="inlineStr">
        <is>
          <t xml:space="preserve"> </t>
        </is>
      </c>
      <c r="R336" s="50">
        <f>IFERROR(IF(AND(TRIM(B336&amp;"")="",TRIM(C336&amp;"")=""),"",TRIM(IF(ISNUMBER(B336),SUBSTITUTE(B336&amp;"",MID(1/2,2,1),"."),B336&amp;"")&amp;IF(TRIM(C336&amp;"")="",""," | "&amp;IF(ISNUMBER(C336),SUBSTITUTE(C336&amp;"",MID(1/2,2,1),"."),C336&amp;"")))),"(error value)")</f>
        <v/>
      </c>
      <c r="S336" s="50">
        <f>IF(R336="","","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"&amp;IFERROR(IF(AND(LEN(R336)-LEN(SUBSTITUTE(R336,"/",""))=1,ISNUMBER(FIND(" ",TRIM(LEFT(R336,FIND("/",R336)-1))))),LEFT(R336,FIND("/",R336)-1),R336),R336)&amp;" ")," "," "),"﻿"," "),"​"," "),"⁠"," ")," "," ")," "," "),CHAR(9)," "),CHAR(10)," "),CHAR(13)," "),"−","-"),"–","-"),"—","-"),"LATITUDE"," "),"LONGITUDE"," "),"COORDINATES"," "),"COORDS"," "),"NORTH"," N "),"SOUTH"," S "),"EAST"," E "),"WEST"," W "),"DEGREES"," "),"DEG"," "),"GPS"," "),"LONG"," "),"LNG"," "),"LON"," "),"LAT"," ")," AND "," "),"&amp;"," ")&amp;" ")</f>
        <v/>
      </c>
      <c r="T336" s="50">
        <f>IF(S336="","",IF(LEN(S336)-LEN(SUBSTITUTE(S336,".",""))&gt;0,SUBSTITUTE(S336,","," "),IF(LEN(S336)-LEN(SUBSTITUTE(S336,",",""))=3,SUBSTITUTE(SUBSTITUTE(S336,",",";",2),",","."),IF(LEN(S336)-LEN(SUBSTITUTE(S336,",",""))=2,SUBSTITUTE(S336,",","."),SUBSTITUTE(S336,","," ")))))</f>
        <v/>
      </c>
      <c r="U336" s="50">
        <f>IF(ISNUMBER(FIND("S",T336)),-1,IF(ISNUMBER(FIND("N",T336)),1,0))</f>
        <v/>
      </c>
      <c r="V336" s="50">
        <f>IF(ISNUMBER(FIND("W",T336)),-1,IF(ISNUMBER(FIND("E",T336)),1,0))</f>
        <v/>
      </c>
      <c r="W336" s="50">
        <f>AND(MIN(IFERROR(FIND("N",T336),999),IFERROR(FIND("S",T336),999))&lt;999,MIN(IFERROR(FIND("E",T336),999),IFERROR(FIND("W",T336),999))&lt;999,MIN(IFERROR(FIND("E",T336),999),IFERROR(FIND("W",T336),999))&lt;MIN(IFERROR(FIND("N",T336),999),IFERROR(FIND("S",T336),999)))</f>
        <v/>
      </c>
      <c r="X336" s="50">
        <f>IF(T336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336,"°"," "),"º"," "),"˚"," "),"'"," "),CHAR(34)," "),"′"," "),"’"," "),"‘"," "),"″"," "),"”"," "),"“"," "),"("," "),")"," "),"["," "),"]"," "),"{"," "),"}"," "),";"," "),"|"," "),"/"," "),"\"," "),":"," "),"="," "),"*"," "),","," "),"N"," "),"S"," "),"E"," "),"W"," "),"_"," ")))</f>
        <v/>
      </c>
      <c r="Y336" s="50">
        <f>IF(X336="","",SUBSTITUTE(SUBSTITUTE(SUBSTITUTE(SUBSTITUTE(SUBSTITUTE(SUBSTITUTE(SUBSTITUTE(SUBSTITUTE(SUBSTITUTE(SUBSTITUTE(SUBSTITUTE(SUBSTITUTE(SUBSTITUTE(X336,"0",""),"1",""),"2",""),"3",""),"4",""),"5",""),"6",""),"7",""),"8",""),"9",""),".",""),"-","")," ",""))</f>
        <v/>
      </c>
      <c r="Z336" s="50">
        <f>IF(X336="",0,LEN(X336)-LEN(SUBSTITUTE(X336," ",""))+1)</f>
        <v/>
      </c>
      <c r="AA336" s="50">
        <f>IF(Z336&lt;1,"",IFERROR(VALUE(SUBSTITUTE(TRIM(MID(SUBSTITUTE(X336," ",REPT(" ",60)),1,60)),".",MID(1/2,2,1))),""))</f>
        <v/>
      </c>
      <c r="AB336" s="50">
        <f>IF(Z336&lt;2,"",IFERROR(VALUE(SUBSTITUTE(TRIM(MID(SUBSTITUTE(X336," ",REPT(" ",60)),61,60)),".",MID(1/2,2,1))),""))</f>
        <v/>
      </c>
      <c r="AC336" s="50">
        <f>IF(Z336&lt;3,"",IFERROR(VALUE(SUBSTITUTE(TRIM(MID(SUBSTITUTE(X336," ",REPT(" ",60)),121,60)),".",MID(1/2,2,1))),""))</f>
        <v/>
      </c>
      <c r="AD336" s="50">
        <f>IF(Z336&lt;4,"",IFERROR(VALUE(SUBSTITUTE(TRIM(MID(SUBSTITUTE(X336," ",REPT(" ",60)),181,60)),".",MID(1/2,2,1))),""))</f>
        <v/>
      </c>
      <c r="AE336" s="50">
        <f>IF(Z336&lt;5,"",IFERROR(VALUE(SUBSTITUTE(TRIM(MID(SUBSTITUTE(X336," ",REPT(" ",60)),241,60)),".",MID(1/2,2,1))),""))</f>
        <v/>
      </c>
      <c r="AF336" s="50">
        <f>IF(Z336&lt;6,"",IFERROR(VALUE(SUBSTITUTE(TRIM(MID(SUBSTITUTE(X336," ",REPT(" ",60)),301,60)),".",MID(1/2,2,1))),""))</f>
        <v/>
      </c>
      <c r="AG336" s="50">
        <f>IFERROR(IF(Z336=2,AA336,IF(Z336=4,IF(AA336&lt;0,-1,1)*(ABS(AA336)+AB336/60),IF(Z336=6,IF(AA336&lt;0,-1,1)*(ABS(AA336)+AB336/60+AC336/3600),""))),"")</f>
        <v/>
      </c>
      <c r="AH336" s="50">
        <f>IFERROR(IF(Z336=2,AB336,IF(Z336=4,IF(AC336&lt;0,-1,1)*(ABS(AC336)+AD336/60),IF(Z336=6,IF(AD336&lt;0,-1,1)*(ABS(AD336)+AE336/60+AF336/3600),""))),"")</f>
        <v/>
      </c>
      <c r="AI336" s="50">
        <f>IF(W336,AH336,AG336)</f>
        <v/>
      </c>
      <c r="AJ336" s="50">
        <f>IF(W336,AG336,AH336)</f>
        <v/>
      </c>
      <c r="AK336" s="50">
        <f>IFERROR(IF(U336=0,AI336,U336*ABS(AI336)),"")</f>
        <v/>
      </c>
      <c r="AL336" s="50">
        <f>IFERROR(IF(V336=0,AJ336,V336*ABS(AJ336)),"")</f>
        <v/>
      </c>
      <c r="AM336" s="50">
        <f>IFERROR(AND(U336=0,V336=0,ABS(AK336)&gt;90,ABS(AK336)&lt;=180,ABS(AL336)&lt;=90),FALSE)</f>
        <v/>
      </c>
      <c r="AN336" s="50">
        <f>IF(AM336,AL336,AK336)</f>
        <v/>
      </c>
      <c r="AO336" s="50">
        <f>IF(AM336,AK336,AL336)</f>
        <v/>
      </c>
      <c r="AP336" s="50">
        <f>IF(R336="","",IF(Y336&lt;&gt;"","Contains words or symbols that aren't part of a coordinate.",IF(NOT(OR(Z336=2,Z336=4,Z336=6)),"Couldn't find a latitude and a longitude ("&amp;Z336&amp;IF(Z336=1," number"," numbers")&amp;" found).",IF(COUNT(AA336:AF336)&lt;&gt;Z336,"Some of the numbers couldn't be read.",IF(OR(AND(Z336=4,OR(AB336&lt;0,AB336&gt;=60,AD336&lt;0,AD336&gt;=60)),AND(Z336=6,OR(AB336&lt;0,AB336&gt;=60,AC336&lt;0,AC336&gt;=60,AE336&lt;0,AE336&gt;=60,AF336&lt;0,AF336&gt;=60))),"Minutes and seconds must be between 0 and 60.",IF(OR(ABS(AN336)&gt;90,ABS(AO336)&gt;180),"Out of range: latitude must be between -90 and 90, and longitude between -180 and 180.",""))))))</f>
        <v/>
      </c>
    </row>
    <row r="337">
      <c r="B337" s="44" t="n"/>
      <c r="C337" s="44" t="n"/>
      <c r="D337" s="45">
        <f>IF(R337="","",IF(AP337&lt;&gt;"","NOT VALID GPS COORDINATES",IF(O337="NO CONNECTION","NO CONNECTION",IF(E337="","NOT FOUND",IF(OR(AM337,AND(AN337=0,AO337=0)),"CONVERTED – PLEASE CHECK","CONVERTED")))))</f>
        <v/>
      </c>
      <c r="E337" s="45">
        <f>IF(OR(O337="",O337="NO CONNECTION"),"",IFERROR(_xlfn.FILTERXML(O337,"//local/territory")&amp;" "&amp;_xlfn.FILTERXML(O337,"//local/mapcode"),IFERROR(_xlfn.FILTERXML(O337,"//international/mapcode"),"")))</f>
        <v/>
      </c>
      <c r="F337" s="46">
        <f>IF(E337="","",IFERROR(_xlfn.FILTERXML(O337,"//local/territory"),""))</f>
        <v/>
      </c>
      <c r="G337" s="46">
        <f>IF(E337="","",IFERROR(_xlfn.FILTERXML(O337,"//local/mapcode"),""))</f>
        <v/>
      </c>
      <c r="H337" s="46">
        <f>IF(E337="","",IFERROR(_xlfn.FILTERXML(O337,"//international/mapcode"),""))</f>
        <v/>
      </c>
      <c r="I337" s="46">
        <f>IF(E337="","",IFERROR(HYPERLINK("https://www.mymapcodes.com/go/?t="&amp;IF(G337&lt;&gt;"",F337,"AAA")&amp;"&amp;ma="&amp;LEFT(IF(G337&lt;&gt;"",G337,H337),FIND(".",IF(G337&lt;&gt;"",G337,H337))-1)&amp;"&amp;mb="&amp;MID(IF(G337&lt;&gt;"",G337,H337),FIND(".",IF(G337&lt;&gt;"",G337,H337))+1,99),"Open on MyMapcodes →"),""))</f>
        <v/>
      </c>
      <c r="J337" s="47">
        <f>IF(OR(R337="",AP337&lt;&gt;""),"",ROUND(AN337,6))</f>
        <v/>
      </c>
      <c r="K337" s="47">
        <f>IF(OR(R337="",AP337&lt;&gt;""),"",ROUND(AO337,6))</f>
        <v/>
      </c>
      <c r="L337" s="48">
        <f>IF(R337="","",IF(AP337&lt;&gt;"",AP337,IF(O337="NO CONNECTION","Excel couldn't reach the mapcode service. Click the REFRESH RESULTS box just above the table.",IF(E337="","The mapcode service didn't return a mapcode for this point.",IF(AM337,"Latitude and longitude seemed to be the wrong way round, so they've been swapped. Please check.",IF(AND(AN337=0,AO337=0),"0, 0 is in the sea off West Africa. Please check this is the location you meant.",IF(W337,"Longitude came first, so the order has been switched.",IF(Z337=6,"Converted from degrees, minutes and seconds.",IF(Z337=4,"Converted from degrees and decimal minutes.","")))))))))</f>
        <v/>
      </c>
      <c r="N337" s="49">
        <f>IF(J337="","",MapcodeAPI&amp;"codes/"&amp;SUBSTITUTE(J337&amp;"",MID(1/2,2,1),".")&amp;","&amp;SUBSTITUTE(K337&amp;"",MID(1/2,2,1),"."))&amp;LEFT($B$13,0)</f>
        <v/>
      </c>
      <c r="O337" s="49">
        <f>IF(N337="","",IFERROR(_xlfn.WEBSERVICE(N337),IF(MapcodeAPIBackup="","NO CONNECTION",IFERROR(_xlfn.WEBSERVICE(MapcodeAPIBackup&amp;MID(N337,LEN(MapcodeAPI)+1,999)),"NO CONNECTION"))))</f>
        <v/>
      </c>
      <c r="P337" t="inlineStr">
        <is>
          <t xml:space="preserve"> </t>
        </is>
      </c>
      <c r="R337" s="50">
        <f>IFERROR(IF(AND(TRIM(B337&amp;"")="",TRIM(C337&amp;"")=""),"",TRIM(IF(ISNUMBER(B337),SUBSTITUTE(B337&amp;"",MID(1/2,2,1),"."),B337&amp;"")&amp;IF(TRIM(C337&amp;"")="",""," | "&amp;IF(ISNUMBER(C337),SUBSTITUTE(C337&amp;"",MID(1/2,2,1),"."),C337&amp;"")))),"(error value)")</f>
        <v/>
      </c>
      <c r="S337" s="50">
        <f>IF(R337="","","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"&amp;IFERROR(IF(AND(LEN(R337)-LEN(SUBSTITUTE(R337,"/",""))=1,ISNUMBER(FIND(" ",TRIM(LEFT(R337,FIND("/",R337)-1))))),LEFT(R337,FIND("/",R337)-1),R337),R337)&amp;" ")," "," "),"﻿"," "),"​"," "),"⁠"," ")," "," ")," "," "),CHAR(9)," "),CHAR(10)," "),CHAR(13)," "),"−","-"),"–","-"),"—","-"),"LATITUDE"," "),"LONGITUDE"," "),"COORDINATES"," "),"COORDS"," "),"NORTH"," N "),"SOUTH"," S "),"EAST"," E "),"WEST"," W "),"DEGREES"," "),"DEG"," "),"GPS"," "),"LONG"," "),"LNG"," "),"LON"," "),"LAT"," ")," AND "," "),"&amp;"," ")&amp;" ")</f>
        <v/>
      </c>
      <c r="T337" s="50">
        <f>IF(S337="","",IF(LEN(S337)-LEN(SUBSTITUTE(S337,".",""))&gt;0,SUBSTITUTE(S337,","," "),IF(LEN(S337)-LEN(SUBSTITUTE(S337,",",""))=3,SUBSTITUTE(SUBSTITUTE(S337,",",";",2),",","."),IF(LEN(S337)-LEN(SUBSTITUTE(S337,",",""))=2,SUBSTITUTE(S337,",","."),SUBSTITUTE(S337,","," ")))))</f>
        <v/>
      </c>
      <c r="U337" s="50">
        <f>IF(ISNUMBER(FIND("S",T337)),-1,IF(ISNUMBER(FIND("N",T337)),1,0))</f>
        <v/>
      </c>
      <c r="V337" s="50">
        <f>IF(ISNUMBER(FIND("W",T337)),-1,IF(ISNUMBER(FIND("E",T337)),1,0))</f>
        <v/>
      </c>
      <c r="W337" s="50">
        <f>AND(MIN(IFERROR(FIND("N",T337),999),IFERROR(FIND("S",T337),999))&lt;999,MIN(IFERROR(FIND("E",T337),999),IFERROR(FIND("W",T337),999))&lt;999,MIN(IFERROR(FIND("E",T337),999),IFERROR(FIND("W",T337),999))&lt;MIN(IFERROR(FIND("N",T337),999),IFERROR(FIND("S",T337),999)))</f>
        <v/>
      </c>
      <c r="X337" s="50">
        <f>IF(T337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337,"°"," "),"º"," "),"˚"," "),"'"," "),CHAR(34)," "),"′"," "),"’"," "),"‘"," "),"″"," "),"”"," "),"“"," "),"("," "),")"," "),"["," "),"]"," "),"{"," "),"}"," "),";"," "),"|"," "),"/"," "),"\"," "),":"," "),"="," "),"*"," "),","," "),"N"," "),"S"," "),"E"," "),"W"," "),"_"," ")))</f>
        <v/>
      </c>
      <c r="Y337" s="50">
        <f>IF(X337="","",SUBSTITUTE(SUBSTITUTE(SUBSTITUTE(SUBSTITUTE(SUBSTITUTE(SUBSTITUTE(SUBSTITUTE(SUBSTITUTE(SUBSTITUTE(SUBSTITUTE(SUBSTITUTE(SUBSTITUTE(SUBSTITUTE(X337,"0",""),"1",""),"2",""),"3",""),"4",""),"5",""),"6",""),"7",""),"8",""),"9",""),".",""),"-","")," ",""))</f>
        <v/>
      </c>
      <c r="Z337" s="50">
        <f>IF(X337="",0,LEN(X337)-LEN(SUBSTITUTE(X337," ",""))+1)</f>
        <v/>
      </c>
      <c r="AA337" s="50">
        <f>IF(Z337&lt;1,"",IFERROR(VALUE(SUBSTITUTE(TRIM(MID(SUBSTITUTE(X337," ",REPT(" ",60)),1,60)),".",MID(1/2,2,1))),""))</f>
        <v/>
      </c>
      <c r="AB337" s="50">
        <f>IF(Z337&lt;2,"",IFERROR(VALUE(SUBSTITUTE(TRIM(MID(SUBSTITUTE(X337," ",REPT(" ",60)),61,60)),".",MID(1/2,2,1))),""))</f>
        <v/>
      </c>
      <c r="AC337" s="50">
        <f>IF(Z337&lt;3,"",IFERROR(VALUE(SUBSTITUTE(TRIM(MID(SUBSTITUTE(X337," ",REPT(" ",60)),121,60)),".",MID(1/2,2,1))),""))</f>
        <v/>
      </c>
      <c r="AD337" s="50">
        <f>IF(Z337&lt;4,"",IFERROR(VALUE(SUBSTITUTE(TRIM(MID(SUBSTITUTE(X337," ",REPT(" ",60)),181,60)),".",MID(1/2,2,1))),""))</f>
        <v/>
      </c>
      <c r="AE337" s="50">
        <f>IF(Z337&lt;5,"",IFERROR(VALUE(SUBSTITUTE(TRIM(MID(SUBSTITUTE(X337," ",REPT(" ",60)),241,60)),".",MID(1/2,2,1))),""))</f>
        <v/>
      </c>
      <c r="AF337" s="50">
        <f>IF(Z337&lt;6,"",IFERROR(VALUE(SUBSTITUTE(TRIM(MID(SUBSTITUTE(X337," ",REPT(" ",60)),301,60)),".",MID(1/2,2,1))),""))</f>
        <v/>
      </c>
      <c r="AG337" s="50">
        <f>IFERROR(IF(Z337=2,AA337,IF(Z337=4,IF(AA337&lt;0,-1,1)*(ABS(AA337)+AB337/60),IF(Z337=6,IF(AA337&lt;0,-1,1)*(ABS(AA337)+AB337/60+AC337/3600),""))),"")</f>
        <v/>
      </c>
      <c r="AH337" s="50">
        <f>IFERROR(IF(Z337=2,AB337,IF(Z337=4,IF(AC337&lt;0,-1,1)*(ABS(AC337)+AD337/60),IF(Z337=6,IF(AD337&lt;0,-1,1)*(ABS(AD337)+AE337/60+AF337/3600),""))),"")</f>
        <v/>
      </c>
      <c r="AI337" s="50">
        <f>IF(W337,AH337,AG337)</f>
        <v/>
      </c>
      <c r="AJ337" s="50">
        <f>IF(W337,AG337,AH337)</f>
        <v/>
      </c>
      <c r="AK337" s="50">
        <f>IFERROR(IF(U337=0,AI337,U337*ABS(AI337)),"")</f>
        <v/>
      </c>
      <c r="AL337" s="50">
        <f>IFERROR(IF(V337=0,AJ337,V337*ABS(AJ337)),"")</f>
        <v/>
      </c>
      <c r="AM337" s="50">
        <f>IFERROR(AND(U337=0,V337=0,ABS(AK337)&gt;90,ABS(AK337)&lt;=180,ABS(AL337)&lt;=90),FALSE)</f>
        <v/>
      </c>
      <c r="AN337" s="50">
        <f>IF(AM337,AL337,AK337)</f>
        <v/>
      </c>
      <c r="AO337" s="50">
        <f>IF(AM337,AK337,AL337)</f>
        <v/>
      </c>
      <c r="AP337" s="50">
        <f>IF(R337="","",IF(Y337&lt;&gt;"","Contains words or symbols that aren't part of a coordinate.",IF(NOT(OR(Z337=2,Z337=4,Z337=6)),"Couldn't find a latitude and a longitude ("&amp;Z337&amp;IF(Z337=1," number"," numbers")&amp;" found).",IF(COUNT(AA337:AF337)&lt;&gt;Z337,"Some of the numbers couldn't be read.",IF(OR(AND(Z337=4,OR(AB337&lt;0,AB337&gt;=60,AD337&lt;0,AD337&gt;=60)),AND(Z337=6,OR(AB337&lt;0,AB337&gt;=60,AC337&lt;0,AC337&gt;=60,AE337&lt;0,AE337&gt;=60,AF337&lt;0,AF337&gt;=60))),"Minutes and seconds must be between 0 and 60.",IF(OR(ABS(AN337)&gt;90,ABS(AO337)&gt;180),"Out of range: latitude must be between -90 and 90, and longitude between -180 and 180.",""))))))</f>
        <v/>
      </c>
    </row>
    <row r="338">
      <c r="B338" s="44" t="n"/>
      <c r="C338" s="44" t="n"/>
      <c r="D338" s="45">
        <f>IF(R338="","",IF(AP338&lt;&gt;"","NOT VALID GPS COORDINATES",IF(O338="NO CONNECTION","NO CONNECTION",IF(E338="","NOT FOUND",IF(OR(AM338,AND(AN338=0,AO338=0)),"CONVERTED – PLEASE CHECK","CONVERTED")))))</f>
        <v/>
      </c>
      <c r="E338" s="45">
        <f>IF(OR(O338="",O338="NO CONNECTION"),"",IFERROR(_xlfn.FILTERXML(O338,"//local/territory")&amp;" "&amp;_xlfn.FILTERXML(O338,"//local/mapcode"),IFERROR(_xlfn.FILTERXML(O338,"//international/mapcode"),"")))</f>
        <v/>
      </c>
      <c r="F338" s="46">
        <f>IF(E338="","",IFERROR(_xlfn.FILTERXML(O338,"//local/territory"),""))</f>
        <v/>
      </c>
      <c r="G338" s="46">
        <f>IF(E338="","",IFERROR(_xlfn.FILTERXML(O338,"//local/mapcode"),""))</f>
        <v/>
      </c>
      <c r="H338" s="46">
        <f>IF(E338="","",IFERROR(_xlfn.FILTERXML(O338,"//international/mapcode"),""))</f>
        <v/>
      </c>
      <c r="I338" s="46">
        <f>IF(E338="","",IFERROR(HYPERLINK("https://www.mymapcodes.com/go/?t="&amp;IF(G338&lt;&gt;"",F338,"AAA")&amp;"&amp;ma="&amp;LEFT(IF(G338&lt;&gt;"",G338,H338),FIND(".",IF(G338&lt;&gt;"",G338,H338))-1)&amp;"&amp;mb="&amp;MID(IF(G338&lt;&gt;"",G338,H338),FIND(".",IF(G338&lt;&gt;"",G338,H338))+1,99),"Open on MyMapcodes →"),""))</f>
        <v/>
      </c>
      <c r="J338" s="47">
        <f>IF(OR(R338="",AP338&lt;&gt;""),"",ROUND(AN338,6))</f>
        <v/>
      </c>
      <c r="K338" s="47">
        <f>IF(OR(R338="",AP338&lt;&gt;""),"",ROUND(AO338,6))</f>
        <v/>
      </c>
      <c r="L338" s="48">
        <f>IF(R338="","",IF(AP338&lt;&gt;"",AP338,IF(O338="NO CONNECTION","Excel couldn't reach the mapcode service. Click the REFRESH RESULTS box just above the table.",IF(E338="","The mapcode service didn't return a mapcode for this point.",IF(AM338,"Latitude and longitude seemed to be the wrong way round, so they've been swapped. Please check.",IF(AND(AN338=0,AO338=0),"0, 0 is in the sea off West Africa. Please check this is the location you meant.",IF(W338,"Longitude came first, so the order has been switched.",IF(Z338=6,"Converted from degrees, minutes and seconds.",IF(Z338=4,"Converted from degrees and decimal minutes.","")))))))))</f>
        <v/>
      </c>
      <c r="N338" s="49">
        <f>IF(J338="","",MapcodeAPI&amp;"codes/"&amp;SUBSTITUTE(J338&amp;"",MID(1/2,2,1),".")&amp;","&amp;SUBSTITUTE(K338&amp;"",MID(1/2,2,1),"."))&amp;LEFT($B$13,0)</f>
        <v/>
      </c>
      <c r="O338" s="49">
        <f>IF(N338="","",IFERROR(_xlfn.WEBSERVICE(N338),IF(MapcodeAPIBackup="","NO CONNECTION",IFERROR(_xlfn.WEBSERVICE(MapcodeAPIBackup&amp;MID(N338,LEN(MapcodeAPI)+1,999)),"NO CONNECTION"))))</f>
        <v/>
      </c>
      <c r="P338" t="inlineStr">
        <is>
          <t xml:space="preserve"> </t>
        </is>
      </c>
      <c r="R338" s="50">
        <f>IFERROR(IF(AND(TRIM(B338&amp;"")="",TRIM(C338&amp;"")=""),"",TRIM(IF(ISNUMBER(B338),SUBSTITUTE(B338&amp;"",MID(1/2,2,1),"."),B338&amp;"")&amp;IF(TRIM(C338&amp;"")="",""," | "&amp;IF(ISNUMBER(C338),SUBSTITUTE(C338&amp;"",MID(1/2,2,1),"."),C338&amp;"")))),"(error value)")</f>
        <v/>
      </c>
      <c r="S338" s="50">
        <f>IF(R338="","","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"&amp;IFERROR(IF(AND(LEN(R338)-LEN(SUBSTITUTE(R338,"/",""))=1,ISNUMBER(FIND(" ",TRIM(LEFT(R338,FIND("/",R338)-1))))),LEFT(R338,FIND("/",R338)-1),R338),R338)&amp;" ")," "," "),"﻿"," "),"​"," "),"⁠"," ")," "," ")," "," "),CHAR(9)," "),CHAR(10)," "),CHAR(13)," "),"−","-"),"–","-"),"—","-"),"LATITUDE"," "),"LONGITUDE"," "),"COORDINATES"," "),"COORDS"," "),"NORTH"," N "),"SOUTH"," S "),"EAST"," E "),"WEST"," W "),"DEGREES"," "),"DEG"," "),"GPS"," "),"LONG"," "),"LNG"," "),"LON"," "),"LAT"," ")," AND "," "),"&amp;"," ")&amp;" ")</f>
        <v/>
      </c>
      <c r="T338" s="50">
        <f>IF(S338="","",IF(LEN(S338)-LEN(SUBSTITUTE(S338,".",""))&gt;0,SUBSTITUTE(S338,","," "),IF(LEN(S338)-LEN(SUBSTITUTE(S338,",",""))=3,SUBSTITUTE(SUBSTITUTE(S338,",",";",2),",","."),IF(LEN(S338)-LEN(SUBSTITUTE(S338,",",""))=2,SUBSTITUTE(S338,",","."),SUBSTITUTE(S338,","," ")))))</f>
        <v/>
      </c>
      <c r="U338" s="50">
        <f>IF(ISNUMBER(FIND("S",T338)),-1,IF(ISNUMBER(FIND("N",T338)),1,0))</f>
        <v/>
      </c>
      <c r="V338" s="50">
        <f>IF(ISNUMBER(FIND("W",T338)),-1,IF(ISNUMBER(FIND("E",T338)),1,0))</f>
        <v/>
      </c>
      <c r="W338" s="50">
        <f>AND(MIN(IFERROR(FIND("N",T338),999),IFERROR(FIND("S",T338),999))&lt;999,MIN(IFERROR(FIND("E",T338),999),IFERROR(FIND("W",T338),999))&lt;999,MIN(IFERROR(FIND("E",T338),999),IFERROR(FIND("W",T338),999))&lt;MIN(IFERROR(FIND("N",T338),999),IFERROR(FIND("S",T338),999)))</f>
        <v/>
      </c>
      <c r="X338" s="50">
        <f>IF(T338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338,"°"," "),"º"," "),"˚"," "),"'"," "),CHAR(34)," "),"′"," "),"’"," "),"‘"," "),"″"," "),"”"," "),"“"," "),"("," "),")"," "),"["," "),"]"," "),"{"," "),"}"," "),";"," "),"|"," "),"/"," "),"\"," "),":"," "),"="," "),"*"," "),","," "),"N"," "),"S"," "),"E"," "),"W"," "),"_"," ")))</f>
        <v/>
      </c>
      <c r="Y338" s="50">
        <f>IF(X338="","",SUBSTITUTE(SUBSTITUTE(SUBSTITUTE(SUBSTITUTE(SUBSTITUTE(SUBSTITUTE(SUBSTITUTE(SUBSTITUTE(SUBSTITUTE(SUBSTITUTE(SUBSTITUTE(SUBSTITUTE(SUBSTITUTE(X338,"0",""),"1",""),"2",""),"3",""),"4",""),"5",""),"6",""),"7",""),"8",""),"9",""),".",""),"-","")," ",""))</f>
        <v/>
      </c>
      <c r="Z338" s="50">
        <f>IF(X338="",0,LEN(X338)-LEN(SUBSTITUTE(X338," ",""))+1)</f>
        <v/>
      </c>
      <c r="AA338" s="50">
        <f>IF(Z338&lt;1,"",IFERROR(VALUE(SUBSTITUTE(TRIM(MID(SUBSTITUTE(X338," ",REPT(" ",60)),1,60)),".",MID(1/2,2,1))),""))</f>
        <v/>
      </c>
      <c r="AB338" s="50">
        <f>IF(Z338&lt;2,"",IFERROR(VALUE(SUBSTITUTE(TRIM(MID(SUBSTITUTE(X338," ",REPT(" ",60)),61,60)),".",MID(1/2,2,1))),""))</f>
        <v/>
      </c>
      <c r="AC338" s="50">
        <f>IF(Z338&lt;3,"",IFERROR(VALUE(SUBSTITUTE(TRIM(MID(SUBSTITUTE(X338," ",REPT(" ",60)),121,60)),".",MID(1/2,2,1))),""))</f>
        <v/>
      </c>
      <c r="AD338" s="50">
        <f>IF(Z338&lt;4,"",IFERROR(VALUE(SUBSTITUTE(TRIM(MID(SUBSTITUTE(X338," ",REPT(" ",60)),181,60)),".",MID(1/2,2,1))),""))</f>
        <v/>
      </c>
      <c r="AE338" s="50">
        <f>IF(Z338&lt;5,"",IFERROR(VALUE(SUBSTITUTE(TRIM(MID(SUBSTITUTE(X338," ",REPT(" ",60)),241,60)),".",MID(1/2,2,1))),""))</f>
        <v/>
      </c>
      <c r="AF338" s="50">
        <f>IF(Z338&lt;6,"",IFERROR(VALUE(SUBSTITUTE(TRIM(MID(SUBSTITUTE(X338," ",REPT(" ",60)),301,60)),".",MID(1/2,2,1))),""))</f>
        <v/>
      </c>
      <c r="AG338" s="50">
        <f>IFERROR(IF(Z338=2,AA338,IF(Z338=4,IF(AA338&lt;0,-1,1)*(ABS(AA338)+AB338/60),IF(Z338=6,IF(AA338&lt;0,-1,1)*(ABS(AA338)+AB338/60+AC338/3600),""))),"")</f>
        <v/>
      </c>
      <c r="AH338" s="50">
        <f>IFERROR(IF(Z338=2,AB338,IF(Z338=4,IF(AC338&lt;0,-1,1)*(ABS(AC338)+AD338/60),IF(Z338=6,IF(AD338&lt;0,-1,1)*(ABS(AD338)+AE338/60+AF338/3600),""))),"")</f>
        <v/>
      </c>
      <c r="AI338" s="50">
        <f>IF(W338,AH338,AG338)</f>
        <v/>
      </c>
      <c r="AJ338" s="50">
        <f>IF(W338,AG338,AH338)</f>
        <v/>
      </c>
      <c r="AK338" s="50">
        <f>IFERROR(IF(U338=0,AI338,U338*ABS(AI338)),"")</f>
        <v/>
      </c>
      <c r="AL338" s="50">
        <f>IFERROR(IF(V338=0,AJ338,V338*ABS(AJ338)),"")</f>
        <v/>
      </c>
      <c r="AM338" s="50">
        <f>IFERROR(AND(U338=0,V338=0,ABS(AK338)&gt;90,ABS(AK338)&lt;=180,ABS(AL338)&lt;=90),FALSE)</f>
        <v/>
      </c>
      <c r="AN338" s="50">
        <f>IF(AM338,AL338,AK338)</f>
        <v/>
      </c>
      <c r="AO338" s="50">
        <f>IF(AM338,AK338,AL338)</f>
        <v/>
      </c>
      <c r="AP338" s="50">
        <f>IF(R338="","",IF(Y338&lt;&gt;"","Contains words or symbols that aren't part of a coordinate.",IF(NOT(OR(Z338=2,Z338=4,Z338=6)),"Couldn't find a latitude and a longitude ("&amp;Z338&amp;IF(Z338=1," number"," numbers")&amp;" found).",IF(COUNT(AA338:AF338)&lt;&gt;Z338,"Some of the numbers couldn't be read.",IF(OR(AND(Z338=4,OR(AB338&lt;0,AB338&gt;=60,AD338&lt;0,AD338&gt;=60)),AND(Z338=6,OR(AB338&lt;0,AB338&gt;=60,AC338&lt;0,AC338&gt;=60,AE338&lt;0,AE338&gt;=60,AF338&lt;0,AF338&gt;=60))),"Minutes and seconds must be between 0 and 60.",IF(OR(ABS(AN338)&gt;90,ABS(AO338)&gt;180),"Out of range: latitude must be between -90 and 90, and longitude between -180 and 180.",""))))))</f>
        <v/>
      </c>
    </row>
    <row r="339">
      <c r="B339" s="44" t="n"/>
      <c r="C339" s="44" t="n"/>
      <c r="D339" s="45">
        <f>IF(R339="","",IF(AP339&lt;&gt;"","NOT VALID GPS COORDINATES",IF(O339="NO CONNECTION","NO CONNECTION",IF(E339="","NOT FOUND",IF(OR(AM339,AND(AN339=0,AO339=0)),"CONVERTED – PLEASE CHECK","CONVERTED")))))</f>
        <v/>
      </c>
      <c r="E339" s="45">
        <f>IF(OR(O339="",O339="NO CONNECTION"),"",IFERROR(_xlfn.FILTERXML(O339,"//local/territory")&amp;" "&amp;_xlfn.FILTERXML(O339,"//local/mapcode"),IFERROR(_xlfn.FILTERXML(O339,"//international/mapcode"),"")))</f>
        <v/>
      </c>
      <c r="F339" s="46">
        <f>IF(E339="","",IFERROR(_xlfn.FILTERXML(O339,"//local/territory"),""))</f>
        <v/>
      </c>
      <c r="G339" s="46">
        <f>IF(E339="","",IFERROR(_xlfn.FILTERXML(O339,"//local/mapcode"),""))</f>
        <v/>
      </c>
      <c r="H339" s="46">
        <f>IF(E339="","",IFERROR(_xlfn.FILTERXML(O339,"//international/mapcode"),""))</f>
        <v/>
      </c>
      <c r="I339" s="46">
        <f>IF(E339="","",IFERROR(HYPERLINK("https://www.mymapcodes.com/go/?t="&amp;IF(G339&lt;&gt;"",F339,"AAA")&amp;"&amp;ma="&amp;LEFT(IF(G339&lt;&gt;"",G339,H339),FIND(".",IF(G339&lt;&gt;"",G339,H339))-1)&amp;"&amp;mb="&amp;MID(IF(G339&lt;&gt;"",G339,H339),FIND(".",IF(G339&lt;&gt;"",G339,H339))+1,99),"Open on MyMapcodes →"),""))</f>
        <v/>
      </c>
      <c r="J339" s="47">
        <f>IF(OR(R339="",AP339&lt;&gt;""),"",ROUND(AN339,6))</f>
        <v/>
      </c>
      <c r="K339" s="47">
        <f>IF(OR(R339="",AP339&lt;&gt;""),"",ROUND(AO339,6))</f>
        <v/>
      </c>
      <c r="L339" s="48">
        <f>IF(R339="","",IF(AP339&lt;&gt;"",AP339,IF(O339="NO CONNECTION","Excel couldn't reach the mapcode service. Click the REFRESH RESULTS box just above the table.",IF(E339="","The mapcode service didn't return a mapcode for this point.",IF(AM339,"Latitude and longitude seemed to be the wrong way round, so they've been swapped. Please check.",IF(AND(AN339=0,AO339=0),"0, 0 is in the sea off West Africa. Please check this is the location you meant.",IF(W339,"Longitude came first, so the order has been switched.",IF(Z339=6,"Converted from degrees, minutes and seconds.",IF(Z339=4,"Converted from degrees and decimal minutes.","")))))))))</f>
        <v/>
      </c>
      <c r="N339" s="49">
        <f>IF(J339="","",MapcodeAPI&amp;"codes/"&amp;SUBSTITUTE(J339&amp;"",MID(1/2,2,1),".")&amp;","&amp;SUBSTITUTE(K339&amp;"",MID(1/2,2,1),"."))&amp;LEFT($B$13,0)</f>
        <v/>
      </c>
      <c r="O339" s="49">
        <f>IF(N339="","",IFERROR(_xlfn.WEBSERVICE(N339),IF(MapcodeAPIBackup="","NO CONNECTION",IFERROR(_xlfn.WEBSERVICE(MapcodeAPIBackup&amp;MID(N339,LEN(MapcodeAPI)+1,999)),"NO CONNECTION"))))</f>
        <v/>
      </c>
      <c r="P339" t="inlineStr">
        <is>
          <t xml:space="preserve"> </t>
        </is>
      </c>
      <c r="R339" s="50">
        <f>IFERROR(IF(AND(TRIM(B339&amp;"")="",TRIM(C339&amp;"")=""),"",TRIM(IF(ISNUMBER(B339),SUBSTITUTE(B339&amp;"",MID(1/2,2,1),"."),B339&amp;"")&amp;IF(TRIM(C339&amp;"")="",""," | "&amp;IF(ISNUMBER(C339),SUBSTITUTE(C339&amp;"",MID(1/2,2,1),"."),C339&amp;"")))),"(error value)")</f>
        <v/>
      </c>
      <c r="S339" s="50">
        <f>IF(R339="","","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"&amp;IFERROR(IF(AND(LEN(R339)-LEN(SUBSTITUTE(R339,"/",""))=1,ISNUMBER(FIND(" ",TRIM(LEFT(R339,FIND("/",R339)-1))))),LEFT(R339,FIND("/",R339)-1),R339),R339)&amp;" ")," "," "),"﻿"," "),"​"," "),"⁠"," ")," "," ")," "," "),CHAR(9)," "),CHAR(10)," "),CHAR(13)," "),"−","-"),"–","-"),"—","-"),"LATITUDE"," "),"LONGITUDE"," "),"COORDINATES"," "),"COORDS"," "),"NORTH"," N "),"SOUTH"," S "),"EAST"," E "),"WEST"," W "),"DEGREES"," "),"DEG"," "),"GPS"," "),"LONG"," "),"LNG"," "),"LON"," "),"LAT"," ")," AND "," "),"&amp;"," ")&amp;" ")</f>
        <v/>
      </c>
      <c r="T339" s="50">
        <f>IF(S339="","",IF(LEN(S339)-LEN(SUBSTITUTE(S339,".",""))&gt;0,SUBSTITUTE(S339,","," "),IF(LEN(S339)-LEN(SUBSTITUTE(S339,",",""))=3,SUBSTITUTE(SUBSTITUTE(S339,",",";",2),",","."),IF(LEN(S339)-LEN(SUBSTITUTE(S339,",",""))=2,SUBSTITUTE(S339,",","."),SUBSTITUTE(S339,","," ")))))</f>
        <v/>
      </c>
      <c r="U339" s="50">
        <f>IF(ISNUMBER(FIND("S",T339)),-1,IF(ISNUMBER(FIND("N",T339)),1,0))</f>
        <v/>
      </c>
      <c r="V339" s="50">
        <f>IF(ISNUMBER(FIND("W",T339)),-1,IF(ISNUMBER(FIND("E",T339)),1,0))</f>
        <v/>
      </c>
      <c r="W339" s="50">
        <f>AND(MIN(IFERROR(FIND("N",T339),999),IFERROR(FIND("S",T339),999))&lt;999,MIN(IFERROR(FIND("E",T339),999),IFERROR(FIND("W",T339),999))&lt;999,MIN(IFERROR(FIND("E",T339),999),IFERROR(FIND("W",T339),999))&lt;MIN(IFERROR(FIND("N",T339),999),IFERROR(FIND("S",T339),999)))</f>
        <v/>
      </c>
      <c r="X339" s="50">
        <f>IF(T339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339,"°"," "),"º"," "),"˚"," "),"'"," "),CHAR(34)," "),"′"," "),"’"," "),"‘"," "),"″"," "),"”"," "),"“"," "),"("," "),")"," "),"["," "),"]"," "),"{"," "),"}"," "),";"," "),"|"," "),"/"," "),"\"," "),":"," "),"="," "),"*"," "),","," "),"N"," "),"S"," "),"E"," "),"W"," "),"_"," ")))</f>
        <v/>
      </c>
      <c r="Y339" s="50">
        <f>IF(X339="","",SUBSTITUTE(SUBSTITUTE(SUBSTITUTE(SUBSTITUTE(SUBSTITUTE(SUBSTITUTE(SUBSTITUTE(SUBSTITUTE(SUBSTITUTE(SUBSTITUTE(SUBSTITUTE(SUBSTITUTE(SUBSTITUTE(X339,"0",""),"1",""),"2",""),"3",""),"4",""),"5",""),"6",""),"7",""),"8",""),"9",""),".",""),"-","")," ",""))</f>
        <v/>
      </c>
      <c r="Z339" s="50">
        <f>IF(X339="",0,LEN(X339)-LEN(SUBSTITUTE(X339," ",""))+1)</f>
        <v/>
      </c>
      <c r="AA339" s="50">
        <f>IF(Z339&lt;1,"",IFERROR(VALUE(SUBSTITUTE(TRIM(MID(SUBSTITUTE(X339," ",REPT(" ",60)),1,60)),".",MID(1/2,2,1))),""))</f>
        <v/>
      </c>
      <c r="AB339" s="50">
        <f>IF(Z339&lt;2,"",IFERROR(VALUE(SUBSTITUTE(TRIM(MID(SUBSTITUTE(X339," ",REPT(" ",60)),61,60)),".",MID(1/2,2,1))),""))</f>
        <v/>
      </c>
      <c r="AC339" s="50">
        <f>IF(Z339&lt;3,"",IFERROR(VALUE(SUBSTITUTE(TRIM(MID(SUBSTITUTE(X339," ",REPT(" ",60)),121,60)),".",MID(1/2,2,1))),""))</f>
        <v/>
      </c>
      <c r="AD339" s="50">
        <f>IF(Z339&lt;4,"",IFERROR(VALUE(SUBSTITUTE(TRIM(MID(SUBSTITUTE(X339," ",REPT(" ",60)),181,60)),".",MID(1/2,2,1))),""))</f>
        <v/>
      </c>
      <c r="AE339" s="50">
        <f>IF(Z339&lt;5,"",IFERROR(VALUE(SUBSTITUTE(TRIM(MID(SUBSTITUTE(X339," ",REPT(" ",60)),241,60)),".",MID(1/2,2,1))),""))</f>
        <v/>
      </c>
      <c r="AF339" s="50">
        <f>IF(Z339&lt;6,"",IFERROR(VALUE(SUBSTITUTE(TRIM(MID(SUBSTITUTE(X339," ",REPT(" ",60)),301,60)),".",MID(1/2,2,1))),""))</f>
        <v/>
      </c>
      <c r="AG339" s="50">
        <f>IFERROR(IF(Z339=2,AA339,IF(Z339=4,IF(AA339&lt;0,-1,1)*(ABS(AA339)+AB339/60),IF(Z339=6,IF(AA339&lt;0,-1,1)*(ABS(AA339)+AB339/60+AC339/3600),""))),"")</f>
        <v/>
      </c>
      <c r="AH339" s="50">
        <f>IFERROR(IF(Z339=2,AB339,IF(Z339=4,IF(AC339&lt;0,-1,1)*(ABS(AC339)+AD339/60),IF(Z339=6,IF(AD339&lt;0,-1,1)*(ABS(AD339)+AE339/60+AF339/3600),""))),"")</f>
        <v/>
      </c>
      <c r="AI339" s="50">
        <f>IF(W339,AH339,AG339)</f>
        <v/>
      </c>
      <c r="AJ339" s="50">
        <f>IF(W339,AG339,AH339)</f>
        <v/>
      </c>
      <c r="AK339" s="50">
        <f>IFERROR(IF(U339=0,AI339,U339*ABS(AI339)),"")</f>
        <v/>
      </c>
      <c r="AL339" s="50">
        <f>IFERROR(IF(V339=0,AJ339,V339*ABS(AJ339)),"")</f>
        <v/>
      </c>
      <c r="AM339" s="50">
        <f>IFERROR(AND(U339=0,V339=0,ABS(AK339)&gt;90,ABS(AK339)&lt;=180,ABS(AL339)&lt;=90),FALSE)</f>
        <v/>
      </c>
      <c r="AN339" s="50">
        <f>IF(AM339,AL339,AK339)</f>
        <v/>
      </c>
      <c r="AO339" s="50">
        <f>IF(AM339,AK339,AL339)</f>
        <v/>
      </c>
      <c r="AP339" s="50">
        <f>IF(R339="","",IF(Y339&lt;&gt;"","Contains words or symbols that aren't part of a coordinate.",IF(NOT(OR(Z339=2,Z339=4,Z339=6)),"Couldn't find a latitude and a longitude ("&amp;Z339&amp;IF(Z339=1," number"," numbers")&amp;" found).",IF(COUNT(AA339:AF339)&lt;&gt;Z339,"Some of the numbers couldn't be read.",IF(OR(AND(Z339=4,OR(AB339&lt;0,AB339&gt;=60,AD339&lt;0,AD339&gt;=60)),AND(Z339=6,OR(AB339&lt;0,AB339&gt;=60,AC339&lt;0,AC339&gt;=60,AE339&lt;0,AE339&gt;=60,AF339&lt;0,AF339&gt;=60))),"Minutes and seconds must be between 0 and 60.",IF(OR(ABS(AN339)&gt;90,ABS(AO339)&gt;180),"Out of range: latitude must be between -90 and 90, and longitude between -180 and 180.",""))))))</f>
        <v/>
      </c>
    </row>
    <row r="340">
      <c r="B340" s="44" t="n"/>
      <c r="C340" s="44" t="n"/>
      <c r="D340" s="45">
        <f>IF(R340="","",IF(AP340&lt;&gt;"","NOT VALID GPS COORDINATES",IF(O340="NO CONNECTION","NO CONNECTION",IF(E340="","NOT FOUND",IF(OR(AM340,AND(AN340=0,AO340=0)),"CONVERTED – PLEASE CHECK","CONVERTED")))))</f>
        <v/>
      </c>
      <c r="E340" s="45">
        <f>IF(OR(O340="",O340="NO CONNECTION"),"",IFERROR(_xlfn.FILTERXML(O340,"//local/territory")&amp;" "&amp;_xlfn.FILTERXML(O340,"//local/mapcode"),IFERROR(_xlfn.FILTERXML(O340,"//international/mapcode"),"")))</f>
        <v/>
      </c>
      <c r="F340" s="46">
        <f>IF(E340="","",IFERROR(_xlfn.FILTERXML(O340,"//local/territory"),""))</f>
        <v/>
      </c>
      <c r="G340" s="46">
        <f>IF(E340="","",IFERROR(_xlfn.FILTERXML(O340,"//local/mapcode"),""))</f>
        <v/>
      </c>
      <c r="H340" s="46">
        <f>IF(E340="","",IFERROR(_xlfn.FILTERXML(O340,"//international/mapcode"),""))</f>
        <v/>
      </c>
      <c r="I340" s="46">
        <f>IF(E340="","",IFERROR(HYPERLINK("https://www.mymapcodes.com/go/?t="&amp;IF(G340&lt;&gt;"",F340,"AAA")&amp;"&amp;ma="&amp;LEFT(IF(G340&lt;&gt;"",G340,H340),FIND(".",IF(G340&lt;&gt;"",G340,H340))-1)&amp;"&amp;mb="&amp;MID(IF(G340&lt;&gt;"",G340,H340),FIND(".",IF(G340&lt;&gt;"",G340,H340))+1,99),"Open on MyMapcodes →"),""))</f>
        <v/>
      </c>
      <c r="J340" s="47">
        <f>IF(OR(R340="",AP340&lt;&gt;""),"",ROUND(AN340,6))</f>
        <v/>
      </c>
      <c r="K340" s="47">
        <f>IF(OR(R340="",AP340&lt;&gt;""),"",ROUND(AO340,6))</f>
        <v/>
      </c>
      <c r="L340" s="48">
        <f>IF(R340="","",IF(AP340&lt;&gt;"",AP340,IF(O340="NO CONNECTION","Excel couldn't reach the mapcode service. Click the REFRESH RESULTS box just above the table.",IF(E340="","The mapcode service didn't return a mapcode for this point.",IF(AM340,"Latitude and longitude seemed to be the wrong way round, so they've been swapped. Please check.",IF(AND(AN340=0,AO340=0),"0, 0 is in the sea off West Africa. Please check this is the location you meant.",IF(W340,"Longitude came first, so the order has been switched.",IF(Z340=6,"Converted from degrees, minutes and seconds.",IF(Z340=4,"Converted from degrees and decimal minutes.","")))))))))</f>
        <v/>
      </c>
      <c r="N340" s="49">
        <f>IF(J340="","",MapcodeAPI&amp;"codes/"&amp;SUBSTITUTE(J340&amp;"",MID(1/2,2,1),".")&amp;","&amp;SUBSTITUTE(K340&amp;"",MID(1/2,2,1),"."))&amp;LEFT($B$13,0)</f>
        <v/>
      </c>
      <c r="O340" s="49">
        <f>IF(N340="","",IFERROR(_xlfn.WEBSERVICE(N340),IF(MapcodeAPIBackup="","NO CONNECTION",IFERROR(_xlfn.WEBSERVICE(MapcodeAPIBackup&amp;MID(N340,LEN(MapcodeAPI)+1,999)),"NO CONNECTION"))))</f>
        <v/>
      </c>
      <c r="P340" t="inlineStr">
        <is>
          <t xml:space="preserve"> </t>
        </is>
      </c>
      <c r="R340" s="50">
        <f>IFERROR(IF(AND(TRIM(B340&amp;"")="",TRIM(C340&amp;"")=""),"",TRIM(IF(ISNUMBER(B340),SUBSTITUTE(B340&amp;"",MID(1/2,2,1),"."),B340&amp;"")&amp;IF(TRIM(C340&amp;"")="",""," | "&amp;IF(ISNUMBER(C340),SUBSTITUTE(C340&amp;"",MID(1/2,2,1),"."),C340&amp;"")))),"(error value)")</f>
        <v/>
      </c>
      <c r="S340" s="50">
        <f>IF(R340="","","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"&amp;IFERROR(IF(AND(LEN(R340)-LEN(SUBSTITUTE(R340,"/",""))=1,ISNUMBER(FIND(" ",TRIM(LEFT(R340,FIND("/",R340)-1))))),LEFT(R340,FIND("/",R340)-1),R340),R340)&amp;" ")," "," "),"﻿"," "),"​"," "),"⁠"," ")," "," ")," "," "),CHAR(9)," "),CHAR(10)," "),CHAR(13)," "),"−","-"),"–","-"),"—","-"),"LATITUDE"," "),"LONGITUDE"," "),"COORDINATES"," "),"COORDS"," "),"NORTH"," N "),"SOUTH"," S "),"EAST"," E "),"WEST"," W "),"DEGREES"," "),"DEG"," "),"GPS"," "),"LONG"," "),"LNG"," "),"LON"," "),"LAT"," ")," AND "," "),"&amp;"," ")&amp;" ")</f>
        <v/>
      </c>
      <c r="T340" s="50">
        <f>IF(S340="","",IF(LEN(S340)-LEN(SUBSTITUTE(S340,".",""))&gt;0,SUBSTITUTE(S340,","," "),IF(LEN(S340)-LEN(SUBSTITUTE(S340,",",""))=3,SUBSTITUTE(SUBSTITUTE(S340,",",";",2),",","."),IF(LEN(S340)-LEN(SUBSTITUTE(S340,",",""))=2,SUBSTITUTE(S340,",","."),SUBSTITUTE(S340,","," ")))))</f>
        <v/>
      </c>
      <c r="U340" s="50">
        <f>IF(ISNUMBER(FIND("S",T340)),-1,IF(ISNUMBER(FIND("N",T340)),1,0))</f>
        <v/>
      </c>
      <c r="V340" s="50">
        <f>IF(ISNUMBER(FIND("W",T340)),-1,IF(ISNUMBER(FIND("E",T340)),1,0))</f>
        <v/>
      </c>
      <c r="W340" s="50">
        <f>AND(MIN(IFERROR(FIND("N",T340),999),IFERROR(FIND("S",T340),999))&lt;999,MIN(IFERROR(FIND("E",T340),999),IFERROR(FIND("W",T340),999))&lt;999,MIN(IFERROR(FIND("E",T340),999),IFERROR(FIND("W",T340),999))&lt;MIN(IFERROR(FIND("N",T340),999),IFERROR(FIND("S",T340),999)))</f>
        <v/>
      </c>
      <c r="X340" s="50">
        <f>IF(T340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340,"°"," "),"º"," "),"˚"," "),"'"," "),CHAR(34)," "),"′"," "),"’"," "),"‘"," "),"″"," "),"”"," "),"“"," "),"("," "),")"," "),"["," "),"]"," "),"{"," "),"}"," "),";"," "),"|"," "),"/"," "),"\"," "),":"," "),"="," "),"*"," "),","," "),"N"," "),"S"," "),"E"," "),"W"," "),"_"," ")))</f>
        <v/>
      </c>
      <c r="Y340" s="50">
        <f>IF(X340="","",SUBSTITUTE(SUBSTITUTE(SUBSTITUTE(SUBSTITUTE(SUBSTITUTE(SUBSTITUTE(SUBSTITUTE(SUBSTITUTE(SUBSTITUTE(SUBSTITUTE(SUBSTITUTE(SUBSTITUTE(SUBSTITUTE(X340,"0",""),"1",""),"2",""),"3",""),"4",""),"5",""),"6",""),"7",""),"8",""),"9",""),".",""),"-","")," ",""))</f>
        <v/>
      </c>
      <c r="Z340" s="50">
        <f>IF(X340="",0,LEN(X340)-LEN(SUBSTITUTE(X340," ",""))+1)</f>
        <v/>
      </c>
      <c r="AA340" s="50">
        <f>IF(Z340&lt;1,"",IFERROR(VALUE(SUBSTITUTE(TRIM(MID(SUBSTITUTE(X340," ",REPT(" ",60)),1,60)),".",MID(1/2,2,1))),""))</f>
        <v/>
      </c>
      <c r="AB340" s="50">
        <f>IF(Z340&lt;2,"",IFERROR(VALUE(SUBSTITUTE(TRIM(MID(SUBSTITUTE(X340," ",REPT(" ",60)),61,60)),".",MID(1/2,2,1))),""))</f>
        <v/>
      </c>
      <c r="AC340" s="50">
        <f>IF(Z340&lt;3,"",IFERROR(VALUE(SUBSTITUTE(TRIM(MID(SUBSTITUTE(X340," ",REPT(" ",60)),121,60)),".",MID(1/2,2,1))),""))</f>
        <v/>
      </c>
      <c r="AD340" s="50">
        <f>IF(Z340&lt;4,"",IFERROR(VALUE(SUBSTITUTE(TRIM(MID(SUBSTITUTE(X340," ",REPT(" ",60)),181,60)),".",MID(1/2,2,1))),""))</f>
        <v/>
      </c>
      <c r="AE340" s="50">
        <f>IF(Z340&lt;5,"",IFERROR(VALUE(SUBSTITUTE(TRIM(MID(SUBSTITUTE(X340," ",REPT(" ",60)),241,60)),".",MID(1/2,2,1))),""))</f>
        <v/>
      </c>
      <c r="AF340" s="50">
        <f>IF(Z340&lt;6,"",IFERROR(VALUE(SUBSTITUTE(TRIM(MID(SUBSTITUTE(X340," ",REPT(" ",60)),301,60)),".",MID(1/2,2,1))),""))</f>
        <v/>
      </c>
      <c r="AG340" s="50">
        <f>IFERROR(IF(Z340=2,AA340,IF(Z340=4,IF(AA340&lt;0,-1,1)*(ABS(AA340)+AB340/60),IF(Z340=6,IF(AA340&lt;0,-1,1)*(ABS(AA340)+AB340/60+AC340/3600),""))),"")</f>
        <v/>
      </c>
      <c r="AH340" s="50">
        <f>IFERROR(IF(Z340=2,AB340,IF(Z340=4,IF(AC340&lt;0,-1,1)*(ABS(AC340)+AD340/60),IF(Z340=6,IF(AD340&lt;0,-1,1)*(ABS(AD340)+AE340/60+AF340/3600),""))),"")</f>
        <v/>
      </c>
      <c r="AI340" s="50">
        <f>IF(W340,AH340,AG340)</f>
        <v/>
      </c>
      <c r="AJ340" s="50">
        <f>IF(W340,AG340,AH340)</f>
        <v/>
      </c>
      <c r="AK340" s="50">
        <f>IFERROR(IF(U340=0,AI340,U340*ABS(AI340)),"")</f>
        <v/>
      </c>
      <c r="AL340" s="50">
        <f>IFERROR(IF(V340=0,AJ340,V340*ABS(AJ340)),"")</f>
        <v/>
      </c>
      <c r="AM340" s="50">
        <f>IFERROR(AND(U340=0,V340=0,ABS(AK340)&gt;90,ABS(AK340)&lt;=180,ABS(AL340)&lt;=90),FALSE)</f>
        <v/>
      </c>
      <c r="AN340" s="50">
        <f>IF(AM340,AL340,AK340)</f>
        <v/>
      </c>
      <c r="AO340" s="50">
        <f>IF(AM340,AK340,AL340)</f>
        <v/>
      </c>
      <c r="AP340" s="50">
        <f>IF(R340="","",IF(Y340&lt;&gt;"","Contains words or symbols that aren't part of a coordinate.",IF(NOT(OR(Z340=2,Z340=4,Z340=6)),"Couldn't find a latitude and a longitude ("&amp;Z340&amp;IF(Z340=1," number"," numbers")&amp;" found).",IF(COUNT(AA340:AF340)&lt;&gt;Z340,"Some of the numbers couldn't be read.",IF(OR(AND(Z340=4,OR(AB340&lt;0,AB340&gt;=60,AD340&lt;0,AD340&gt;=60)),AND(Z340=6,OR(AB340&lt;0,AB340&gt;=60,AC340&lt;0,AC340&gt;=60,AE340&lt;0,AE340&gt;=60,AF340&lt;0,AF340&gt;=60))),"Minutes and seconds must be between 0 and 60.",IF(OR(ABS(AN340)&gt;90,ABS(AO340)&gt;180),"Out of range: latitude must be between -90 and 90, and longitude between -180 and 180.",""))))))</f>
        <v/>
      </c>
    </row>
    <row r="341">
      <c r="B341" s="44" t="n"/>
      <c r="C341" s="44" t="n"/>
      <c r="D341" s="45">
        <f>IF(R341="","",IF(AP341&lt;&gt;"","NOT VALID GPS COORDINATES",IF(O341="NO CONNECTION","NO CONNECTION",IF(E341="","NOT FOUND",IF(OR(AM341,AND(AN341=0,AO341=0)),"CONVERTED – PLEASE CHECK","CONVERTED")))))</f>
        <v/>
      </c>
      <c r="E341" s="45">
        <f>IF(OR(O341="",O341="NO CONNECTION"),"",IFERROR(_xlfn.FILTERXML(O341,"//local/territory")&amp;" "&amp;_xlfn.FILTERXML(O341,"//local/mapcode"),IFERROR(_xlfn.FILTERXML(O341,"//international/mapcode"),"")))</f>
        <v/>
      </c>
      <c r="F341" s="46">
        <f>IF(E341="","",IFERROR(_xlfn.FILTERXML(O341,"//local/territory"),""))</f>
        <v/>
      </c>
      <c r="G341" s="46">
        <f>IF(E341="","",IFERROR(_xlfn.FILTERXML(O341,"//local/mapcode"),""))</f>
        <v/>
      </c>
      <c r="H341" s="46">
        <f>IF(E341="","",IFERROR(_xlfn.FILTERXML(O341,"//international/mapcode"),""))</f>
        <v/>
      </c>
      <c r="I341" s="46">
        <f>IF(E341="","",IFERROR(HYPERLINK("https://www.mymapcodes.com/go/?t="&amp;IF(G341&lt;&gt;"",F341,"AAA")&amp;"&amp;ma="&amp;LEFT(IF(G341&lt;&gt;"",G341,H341),FIND(".",IF(G341&lt;&gt;"",G341,H341))-1)&amp;"&amp;mb="&amp;MID(IF(G341&lt;&gt;"",G341,H341),FIND(".",IF(G341&lt;&gt;"",G341,H341))+1,99),"Open on MyMapcodes →"),""))</f>
        <v/>
      </c>
      <c r="J341" s="47">
        <f>IF(OR(R341="",AP341&lt;&gt;""),"",ROUND(AN341,6))</f>
        <v/>
      </c>
      <c r="K341" s="47">
        <f>IF(OR(R341="",AP341&lt;&gt;""),"",ROUND(AO341,6))</f>
        <v/>
      </c>
      <c r="L341" s="48">
        <f>IF(R341="","",IF(AP341&lt;&gt;"",AP341,IF(O341="NO CONNECTION","Excel couldn't reach the mapcode service. Click the REFRESH RESULTS box just above the table.",IF(E341="","The mapcode service didn't return a mapcode for this point.",IF(AM341,"Latitude and longitude seemed to be the wrong way round, so they've been swapped. Please check.",IF(AND(AN341=0,AO341=0),"0, 0 is in the sea off West Africa. Please check this is the location you meant.",IF(W341,"Longitude came first, so the order has been switched.",IF(Z341=6,"Converted from degrees, minutes and seconds.",IF(Z341=4,"Converted from degrees and decimal minutes.","")))))))))</f>
        <v/>
      </c>
      <c r="N341" s="49">
        <f>IF(J341="","",MapcodeAPI&amp;"codes/"&amp;SUBSTITUTE(J341&amp;"",MID(1/2,2,1),".")&amp;","&amp;SUBSTITUTE(K341&amp;"",MID(1/2,2,1),"."))&amp;LEFT($B$13,0)</f>
        <v/>
      </c>
      <c r="O341" s="49">
        <f>IF(N341="","",IFERROR(_xlfn.WEBSERVICE(N341),IF(MapcodeAPIBackup="","NO CONNECTION",IFERROR(_xlfn.WEBSERVICE(MapcodeAPIBackup&amp;MID(N341,LEN(MapcodeAPI)+1,999)),"NO CONNECTION"))))</f>
        <v/>
      </c>
      <c r="P341" t="inlineStr">
        <is>
          <t xml:space="preserve"> </t>
        </is>
      </c>
      <c r="R341" s="50">
        <f>IFERROR(IF(AND(TRIM(B341&amp;"")="",TRIM(C341&amp;"")=""),"",TRIM(IF(ISNUMBER(B341),SUBSTITUTE(B341&amp;"",MID(1/2,2,1),"."),B341&amp;"")&amp;IF(TRIM(C341&amp;"")="",""," | "&amp;IF(ISNUMBER(C341),SUBSTITUTE(C341&amp;"",MID(1/2,2,1),"."),C341&amp;"")))),"(error value)")</f>
        <v/>
      </c>
      <c r="S341" s="50">
        <f>IF(R341="","","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"&amp;IFERROR(IF(AND(LEN(R341)-LEN(SUBSTITUTE(R341,"/",""))=1,ISNUMBER(FIND(" ",TRIM(LEFT(R341,FIND("/",R341)-1))))),LEFT(R341,FIND("/",R341)-1),R341),R341)&amp;" ")," "," "),"﻿"," "),"​"," "),"⁠"," ")," "," ")," "," "),CHAR(9)," "),CHAR(10)," "),CHAR(13)," "),"−","-"),"–","-"),"—","-"),"LATITUDE"," "),"LONGITUDE"," "),"COORDINATES"," "),"COORDS"," "),"NORTH"," N "),"SOUTH"," S "),"EAST"," E "),"WEST"," W "),"DEGREES"," "),"DEG"," "),"GPS"," "),"LONG"," "),"LNG"," "),"LON"," "),"LAT"," ")," AND "," "),"&amp;"," ")&amp;" ")</f>
        <v/>
      </c>
      <c r="T341" s="50">
        <f>IF(S341="","",IF(LEN(S341)-LEN(SUBSTITUTE(S341,".",""))&gt;0,SUBSTITUTE(S341,","," "),IF(LEN(S341)-LEN(SUBSTITUTE(S341,",",""))=3,SUBSTITUTE(SUBSTITUTE(S341,",",";",2),",","."),IF(LEN(S341)-LEN(SUBSTITUTE(S341,",",""))=2,SUBSTITUTE(S341,",","."),SUBSTITUTE(S341,","," ")))))</f>
        <v/>
      </c>
      <c r="U341" s="50">
        <f>IF(ISNUMBER(FIND("S",T341)),-1,IF(ISNUMBER(FIND("N",T341)),1,0))</f>
        <v/>
      </c>
      <c r="V341" s="50">
        <f>IF(ISNUMBER(FIND("W",T341)),-1,IF(ISNUMBER(FIND("E",T341)),1,0))</f>
        <v/>
      </c>
      <c r="W341" s="50">
        <f>AND(MIN(IFERROR(FIND("N",T341),999),IFERROR(FIND("S",T341),999))&lt;999,MIN(IFERROR(FIND("E",T341),999),IFERROR(FIND("W",T341),999))&lt;999,MIN(IFERROR(FIND("E",T341),999),IFERROR(FIND("W",T341),999))&lt;MIN(IFERROR(FIND("N",T341),999),IFERROR(FIND("S",T341),999)))</f>
        <v/>
      </c>
      <c r="X341" s="50">
        <f>IF(T341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341,"°"," "),"º"," "),"˚"," "),"'"," "),CHAR(34)," "),"′"," "),"’"," "),"‘"," "),"″"," "),"”"," "),"“"," "),"("," "),")"," "),"["," "),"]"," "),"{"," "),"}"," "),";"," "),"|"," "),"/"," "),"\"," "),":"," "),"="," "),"*"," "),","," "),"N"," "),"S"," "),"E"," "),"W"," "),"_"," ")))</f>
        <v/>
      </c>
      <c r="Y341" s="50">
        <f>IF(X341="","",SUBSTITUTE(SUBSTITUTE(SUBSTITUTE(SUBSTITUTE(SUBSTITUTE(SUBSTITUTE(SUBSTITUTE(SUBSTITUTE(SUBSTITUTE(SUBSTITUTE(SUBSTITUTE(SUBSTITUTE(SUBSTITUTE(X341,"0",""),"1",""),"2",""),"3",""),"4",""),"5",""),"6",""),"7",""),"8",""),"9",""),".",""),"-","")," ",""))</f>
        <v/>
      </c>
      <c r="Z341" s="50">
        <f>IF(X341="",0,LEN(X341)-LEN(SUBSTITUTE(X341," ",""))+1)</f>
        <v/>
      </c>
      <c r="AA341" s="50">
        <f>IF(Z341&lt;1,"",IFERROR(VALUE(SUBSTITUTE(TRIM(MID(SUBSTITUTE(X341," ",REPT(" ",60)),1,60)),".",MID(1/2,2,1))),""))</f>
        <v/>
      </c>
      <c r="AB341" s="50">
        <f>IF(Z341&lt;2,"",IFERROR(VALUE(SUBSTITUTE(TRIM(MID(SUBSTITUTE(X341," ",REPT(" ",60)),61,60)),".",MID(1/2,2,1))),""))</f>
        <v/>
      </c>
      <c r="AC341" s="50">
        <f>IF(Z341&lt;3,"",IFERROR(VALUE(SUBSTITUTE(TRIM(MID(SUBSTITUTE(X341," ",REPT(" ",60)),121,60)),".",MID(1/2,2,1))),""))</f>
        <v/>
      </c>
      <c r="AD341" s="50">
        <f>IF(Z341&lt;4,"",IFERROR(VALUE(SUBSTITUTE(TRIM(MID(SUBSTITUTE(X341," ",REPT(" ",60)),181,60)),".",MID(1/2,2,1))),""))</f>
        <v/>
      </c>
      <c r="AE341" s="50">
        <f>IF(Z341&lt;5,"",IFERROR(VALUE(SUBSTITUTE(TRIM(MID(SUBSTITUTE(X341," ",REPT(" ",60)),241,60)),".",MID(1/2,2,1))),""))</f>
        <v/>
      </c>
      <c r="AF341" s="50">
        <f>IF(Z341&lt;6,"",IFERROR(VALUE(SUBSTITUTE(TRIM(MID(SUBSTITUTE(X341," ",REPT(" ",60)),301,60)),".",MID(1/2,2,1))),""))</f>
        <v/>
      </c>
      <c r="AG341" s="50">
        <f>IFERROR(IF(Z341=2,AA341,IF(Z341=4,IF(AA341&lt;0,-1,1)*(ABS(AA341)+AB341/60),IF(Z341=6,IF(AA341&lt;0,-1,1)*(ABS(AA341)+AB341/60+AC341/3600),""))),"")</f>
        <v/>
      </c>
      <c r="AH341" s="50">
        <f>IFERROR(IF(Z341=2,AB341,IF(Z341=4,IF(AC341&lt;0,-1,1)*(ABS(AC341)+AD341/60),IF(Z341=6,IF(AD341&lt;0,-1,1)*(ABS(AD341)+AE341/60+AF341/3600),""))),"")</f>
        <v/>
      </c>
      <c r="AI341" s="50">
        <f>IF(W341,AH341,AG341)</f>
        <v/>
      </c>
      <c r="AJ341" s="50">
        <f>IF(W341,AG341,AH341)</f>
        <v/>
      </c>
      <c r="AK341" s="50">
        <f>IFERROR(IF(U341=0,AI341,U341*ABS(AI341)),"")</f>
        <v/>
      </c>
      <c r="AL341" s="50">
        <f>IFERROR(IF(V341=0,AJ341,V341*ABS(AJ341)),"")</f>
        <v/>
      </c>
      <c r="AM341" s="50">
        <f>IFERROR(AND(U341=0,V341=0,ABS(AK341)&gt;90,ABS(AK341)&lt;=180,ABS(AL341)&lt;=90),FALSE)</f>
        <v/>
      </c>
      <c r="AN341" s="50">
        <f>IF(AM341,AL341,AK341)</f>
        <v/>
      </c>
      <c r="AO341" s="50">
        <f>IF(AM341,AK341,AL341)</f>
        <v/>
      </c>
      <c r="AP341" s="50">
        <f>IF(R341="","",IF(Y341&lt;&gt;"","Contains words or symbols that aren't part of a coordinate.",IF(NOT(OR(Z341=2,Z341=4,Z341=6)),"Couldn't find a latitude and a longitude ("&amp;Z341&amp;IF(Z341=1," number"," numbers")&amp;" found).",IF(COUNT(AA341:AF341)&lt;&gt;Z341,"Some of the numbers couldn't be read.",IF(OR(AND(Z341=4,OR(AB341&lt;0,AB341&gt;=60,AD341&lt;0,AD341&gt;=60)),AND(Z341=6,OR(AB341&lt;0,AB341&gt;=60,AC341&lt;0,AC341&gt;=60,AE341&lt;0,AE341&gt;=60,AF341&lt;0,AF341&gt;=60))),"Minutes and seconds must be between 0 and 60.",IF(OR(ABS(AN341)&gt;90,ABS(AO341)&gt;180),"Out of range: latitude must be between -90 and 90, and longitude between -180 and 180.",""))))))</f>
        <v/>
      </c>
    </row>
    <row r="342">
      <c r="B342" s="44" t="n"/>
      <c r="C342" s="44" t="n"/>
      <c r="D342" s="45">
        <f>IF(R342="","",IF(AP342&lt;&gt;"","NOT VALID GPS COORDINATES",IF(O342="NO CONNECTION","NO CONNECTION",IF(E342="","NOT FOUND",IF(OR(AM342,AND(AN342=0,AO342=0)),"CONVERTED – PLEASE CHECK","CONVERTED")))))</f>
        <v/>
      </c>
      <c r="E342" s="45">
        <f>IF(OR(O342="",O342="NO CONNECTION"),"",IFERROR(_xlfn.FILTERXML(O342,"//local/territory")&amp;" "&amp;_xlfn.FILTERXML(O342,"//local/mapcode"),IFERROR(_xlfn.FILTERXML(O342,"//international/mapcode"),"")))</f>
        <v/>
      </c>
      <c r="F342" s="46">
        <f>IF(E342="","",IFERROR(_xlfn.FILTERXML(O342,"//local/territory"),""))</f>
        <v/>
      </c>
      <c r="G342" s="46">
        <f>IF(E342="","",IFERROR(_xlfn.FILTERXML(O342,"//local/mapcode"),""))</f>
        <v/>
      </c>
      <c r="H342" s="46">
        <f>IF(E342="","",IFERROR(_xlfn.FILTERXML(O342,"//international/mapcode"),""))</f>
        <v/>
      </c>
      <c r="I342" s="46">
        <f>IF(E342="","",IFERROR(HYPERLINK("https://www.mymapcodes.com/go/?t="&amp;IF(G342&lt;&gt;"",F342,"AAA")&amp;"&amp;ma="&amp;LEFT(IF(G342&lt;&gt;"",G342,H342),FIND(".",IF(G342&lt;&gt;"",G342,H342))-1)&amp;"&amp;mb="&amp;MID(IF(G342&lt;&gt;"",G342,H342),FIND(".",IF(G342&lt;&gt;"",G342,H342))+1,99),"Open on MyMapcodes →"),""))</f>
        <v/>
      </c>
      <c r="J342" s="47">
        <f>IF(OR(R342="",AP342&lt;&gt;""),"",ROUND(AN342,6))</f>
        <v/>
      </c>
      <c r="K342" s="47">
        <f>IF(OR(R342="",AP342&lt;&gt;""),"",ROUND(AO342,6))</f>
        <v/>
      </c>
      <c r="L342" s="48">
        <f>IF(R342="","",IF(AP342&lt;&gt;"",AP342,IF(O342="NO CONNECTION","Excel couldn't reach the mapcode service. Click the REFRESH RESULTS box just above the table.",IF(E342="","The mapcode service didn't return a mapcode for this point.",IF(AM342,"Latitude and longitude seemed to be the wrong way round, so they've been swapped. Please check.",IF(AND(AN342=0,AO342=0),"0, 0 is in the sea off West Africa. Please check this is the location you meant.",IF(W342,"Longitude came first, so the order has been switched.",IF(Z342=6,"Converted from degrees, minutes and seconds.",IF(Z342=4,"Converted from degrees and decimal minutes.","")))))))))</f>
        <v/>
      </c>
      <c r="N342" s="49">
        <f>IF(J342="","",MapcodeAPI&amp;"codes/"&amp;SUBSTITUTE(J342&amp;"",MID(1/2,2,1),".")&amp;","&amp;SUBSTITUTE(K342&amp;"",MID(1/2,2,1),"."))&amp;LEFT($B$13,0)</f>
        <v/>
      </c>
      <c r="O342" s="49">
        <f>IF(N342="","",IFERROR(_xlfn.WEBSERVICE(N342),IF(MapcodeAPIBackup="","NO CONNECTION",IFERROR(_xlfn.WEBSERVICE(MapcodeAPIBackup&amp;MID(N342,LEN(MapcodeAPI)+1,999)),"NO CONNECTION"))))</f>
        <v/>
      </c>
      <c r="P342" t="inlineStr">
        <is>
          <t xml:space="preserve"> </t>
        </is>
      </c>
      <c r="R342" s="50">
        <f>IFERROR(IF(AND(TRIM(B342&amp;"")="",TRIM(C342&amp;"")=""),"",TRIM(IF(ISNUMBER(B342),SUBSTITUTE(B342&amp;"",MID(1/2,2,1),"."),B342&amp;"")&amp;IF(TRIM(C342&amp;"")="",""," | "&amp;IF(ISNUMBER(C342),SUBSTITUTE(C342&amp;"",MID(1/2,2,1),"."),C342&amp;"")))),"(error value)")</f>
        <v/>
      </c>
      <c r="S342" s="50">
        <f>IF(R342="","","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"&amp;IFERROR(IF(AND(LEN(R342)-LEN(SUBSTITUTE(R342,"/",""))=1,ISNUMBER(FIND(" ",TRIM(LEFT(R342,FIND("/",R342)-1))))),LEFT(R342,FIND("/",R342)-1),R342),R342)&amp;" ")," "," "),"﻿"," "),"​"," "),"⁠"," ")," "," ")," "," "),CHAR(9)," "),CHAR(10)," "),CHAR(13)," "),"−","-"),"–","-"),"—","-"),"LATITUDE"," "),"LONGITUDE"," "),"COORDINATES"," "),"COORDS"," "),"NORTH"," N "),"SOUTH"," S "),"EAST"," E "),"WEST"," W "),"DEGREES"," "),"DEG"," "),"GPS"," "),"LONG"," "),"LNG"," "),"LON"," "),"LAT"," ")," AND "," "),"&amp;"," ")&amp;" ")</f>
        <v/>
      </c>
      <c r="T342" s="50">
        <f>IF(S342="","",IF(LEN(S342)-LEN(SUBSTITUTE(S342,".",""))&gt;0,SUBSTITUTE(S342,","," "),IF(LEN(S342)-LEN(SUBSTITUTE(S342,",",""))=3,SUBSTITUTE(SUBSTITUTE(S342,",",";",2),",","."),IF(LEN(S342)-LEN(SUBSTITUTE(S342,",",""))=2,SUBSTITUTE(S342,",","."),SUBSTITUTE(S342,","," ")))))</f>
        <v/>
      </c>
      <c r="U342" s="50">
        <f>IF(ISNUMBER(FIND("S",T342)),-1,IF(ISNUMBER(FIND("N",T342)),1,0))</f>
        <v/>
      </c>
      <c r="V342" s="50">
        <f>IF(ISNUMBER(FIND("W",T342)),-1,IF(ISNUMBER(FIND("E",T342)),1,0))</f>
        <v/>
      </c>
      <c r="W342" s="50">
        <f>AND(MIN(IFERROR(FIND("N",T342),999),IFERROR(FIND("S",T342),999))&lt;999,MIN(IFERROR(FIND("E",T342),999),IFERROR(FIND("W",T342),999))&lt;999,MIN(IFERROR(FIND("E",T342),999),IFERROR(FIND("W",T342),999))&lt;MIN(IFERROR(FIND("N",T342),999),IFERROR(FIND("S",T342),999)))</f>
        <v/>
      </c>
      <c r="X342" s="50">
        <f>IF(T342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342,"°"," "),"º"," "),"˚"," "),"'"," "),CHAR(34)," "),"′"," "),"’"," "),"‘"," "),"″"," "),"”"," "),"“"," "),"("," "),")"," "),"["," "),"]"," "),"{"," "),"}"," "),";"," "),"|"," "),"/"," "),"\"," "),":"," "),"="," "),"*"," "),","," "),"N"," "),"S"," "),"E"," "),"W"," "),"_"," ")))</f>
        <v/>
      </c>
      <c r="Y342" s="50">
        <f>IF(X342="","",SUBSTITUTE(SUBSTITUTE(SUBSTITUTE(SUBSTITUTE(SUBSTITUTE(SUBSTITUTE(SUBSTITUTE(SUBSTITUTE(SUBSTITUTE(SUBSTITUTE(SUBSTITUTE(SUBSTITUTE(SUBSTITUTE(X342,"0",""),"1",""),"2",""),"3",""),"4",""),"5",""),"6",""),"7",""),"8",""),"9",""),".",""),"-","")," ",""))</f>
        <v/>
      </c>
      <c r="Z342" s="50">
        <f>IF(X342="",0,LEN(X342)-LEN(SUBSTITUTE(X342," ",""))+1)</f>
        <v/>
      </c>
      <c r="AA342" s="50">
        <f>IF(Z342&lt;1,"",IFERROR(VALUE(SUBSTITUTE(TRIM(MID(SUBSTITUTE(X342," ",REPT(" ",60)),1,60)),".",MID(1/2,2,1))),""))</f>
        <v/>
      </c>
      <c r="AB342" s="50">
        <f>IF(Z342&lt;2,"",IFERROR(VALUE(SUBSTITUTE(TRIM(MID(SUBSTITUTE(X342," ",REPT(" ",60)),61,60)),".",MID(1/2,2,1))),""))</f>
        <v/>
      </c>
      <c r="AC342" s="50">
        <f>IF(Z342&lt;3,"",IFERROR(VALUE(SUBSTITUTE(TRIM(MID(SUBSTITUTE(X342," ",REPT(" ",60)),121,60)),".",MID(1/2,2,1))),""))</f>
        <v/>
      </c>
      <c r="AD342" s="50">
        <f>IF(Z342&lt;4,"",IFERROR(VALUE(SUBSTITUTE(TRIM(MID(SUBSTITUTE(X342," ",REPT(" ",60)),181,60)),".",MID(1/2,2,1))),""))</f>
        <v/>
      </c>
      <c r="AE342" s="50">
        <f>IF(Z342&lt;5,"",IFERROR(VALUE(SUBSTITUTE(TRIM(MID(SUBSTITUTE(X342," ",REPT(" ",60)),241,60)),".",MID(1/2,2,1))),""))</f>
        <v/>
      </c>
      <c r="AF342" s="50">
        <f>IF(Z342&lt;6,"",IFERROR(VALUE(SUBSTITUTE(TRIM(MID(SUBSTITUTE(X342," ",REPT(" ",60)),301,60)),".",MID(1/2,2,1))),""))</f>
        <v/>
      </c>
      <c r="AG342" s="50">
        <f>IFERROR(IF(Z342=2,AA342,IF(Z342=4,IF(AA342&lt;0,-1,1)*(ABS(AA342)+AB342/60),IF(Z342=6,IF(AA342&lt;0,-1,1)*(ABS(AA342)+AB342/60+AC342/3600),""))),"")</f>
        <v/>
      </c>
      <c r="AH342" s="50">
        <f>IFERROR(IF(Z342=2,AB342,IF(Z342=4,IF(AC342&lt;0,-1,1)*(ABS(AC342)+AD342/60),IF(Z342=6,IF(AD342&lt;0,-1,1)*(ABS(AD342)+AE342/60+AF342/3600),""))),"")</f>
        <v/>
      </c>
      <c r="AI342" s="50">
        <f>IF(W342,AH342,AG342)</f>
        <v/>
      </c>
      <c r="AJ342" s="50">
        <f>IF(W342,AG342,AH342)</f>
        <v/>
      </c>
      <c r="AK342" s="50">
        <f>IFERROR(IF(U342=0,AI342,U342*ABS(AI342)),"")</f>
        <v/>
      </c>
      <c r="AL342" s="50">
        <f>IFERROR(IF(V342=0,AJ342,V342*ABS(AJ342)),"")</f>
        <v/>
      </c>
      <c r="AM342" s="50">
        <f>IFERROR(AND(U342=0,V342=0,ABS(AK342)&gt;90,ABS(AK342)&lt;=180,ABS(AL342)&lt;=90),FALSE)</f>
        <v/>
      </c>
      <c r="AN342" s="50">
        <f>IF(AM342,AL342,AK342)</f>
        <v/>
      </c>
      <c r="AO342" s="50">
        <f>IF(AM342,AK342,AL342)</f>
        <v/>
      </c>
      <c r="AP342" s="50">
        <f>IF(R342="","",IF(Y342&lt;&gt;"","Contains words or symbols that aren't part of a coordinate.",IF(NOT(OR(Z342=2,Z342=4,Z342=6)),"Couldn't find a latitude and a longitude ("&amp;Z342&amp;IF(Z342=1," number"," numbers")&amp;" found).",IF(COUNT(AA342:AF342)&lt;&gt;Z342,"Some of the numbers couldn't be read.",IF(OR(AND(Z342=4,OR(AB342&lt;0,AB342&gt;=60,AD342&lt;0,AD342&gt;=60)),AND(Z342=6,OR(AB342&lt;0,AB342&gt;=60,AC342&lt;0,AC342&gt;=60,AE342&lt;0,AE342&gt;=60,AF342&lt;0,AF342&gt;=60))),"Minutes and seconds must be between 0 and 60.",IF(OR(ABS(AN342)&gt;90,ABS(AO342)&gt;180),"Out of range: latitude must be between -90 and 90, and longitude between -180 and 180.",""))))))</f>
        <v/>
      </c>
    </row>
    <row r="343">
      <c r="B343" s="44" t="n"/>
      <c r="C343" s="44" t="n"/>
      <c r="D343" s="45">
        <f>IF(R343="","",IF(AP343&lt;&gt;"","NOT VALID GPS COORDINATES",IF(O343="NO CONNECTION","NO CONNECTION",IF(E343="","NOT FOUND",IF(OR(AM343,AND(AN343=0,AO343=0)),"CONVERTED – PLEASE CHECK","CONVERTED")))))</f>
        <v/>
      </c>
      <c r="E343" s="45">
        <f>IF(OR(O343="",O343="NO CONNECTION"),"",IFERROR(_xlfn.FILTERXML(O343,"//local/territory")&amp;" "&amp;_xlfn.FILTERXML(O343,"//local/mapcode"),IFERROR(_xlfn.FILTERXML(O343,"//international/mapcode"),"")))</f>
        <v/>
      </c>
      <c r="F343" s="46">
        <f>IF(E343="","",IFERROR(_xlfn.FILTERXML(O343,"//local/territory"),""))</f>
        <v/>
      </c>
      <c r="G343" s="46">
        <f>IF(E343="","",IFERROR(_xlfn.FILTERXML(O343,"//local/mapcode"),""))</f>
        <v/>
      </c>
      <c r="H343" s="46">
        <f>IF(E343="","",IFERROR(_xlfn.FILTERXML(O343,"//international/mapcode"),""))</f>
        <v/>
      </c>
      <c r="I343" s="46">
        <f>IF(E343="","",IFERROR(HYPERLINK("https://www.mymapcodes.com/go/?t="&amp;IF(G343&lt;&gt;"",F343,"AAA")&amp;"&amp;ma="&amp;LEFT(IF(G343&lt;&gt;"",G343,H343),FIND(".",IF(G343&lt;&gt;"",G343,H343))-1)&amp;"&amp;mb="&amp;MID(IF(G343&lt;&gt;"",G343,H343),FIND(".",IF(G343&lt;&gt;"",G343,H343))+1,99),"Open on MyMapcodes →"),""))</f>
        <v/>
      </c>
      <c r="J343" s="47">
        <f>IF(OR(R343="",AP343&lt;&gt;""),"",ROUND(AN343,6))</f>
        <v/>
      </c>
      <c r="K343" s="47">
        <f>IF(OR(R343="",AP343&lt;&gt;""),"",ROUND(AO343,6))</f>
        <v/>
      </c>
      <c r="L343" s="48">
        <f>IF(R343="","",IF(AP343&lt;&gt;"",AP343,IF(O343="NO CONNECTION","Excel couldn't reach the mapcode service. Click the REFRESH RESULTS box just above the table.",IF(E343="","The mapcode service didn't return a mapcode for this point.",IF(AM343,"Latitude and longitude seemed to be the wrong way round, so they've been swapped. Please check.",IF(AND(AN343=0,AO343=0),"0, 0 is in the sea off West Africa. Please check this is the location you meant.",IF(W343,"Longitude came first, so the order has been switched.",IF(Z343=6,"Converted from degrees, minutes and seconds.",IF(Z343=4,"Converted from degrees and decimal minutes.","")))))))))</f>
        <v/>
      </c>
      <c r="N343" s="49">
        <f>IF(J343="","",MapcodeAPI&amp;"codes/"&amp;SUBSTITUTE(J343&amp;"",MID(1/2,2,1),".")&amp;","&amp;SUBSTITUTE(K343&amp;"",MID(1/2,2,1),"."))&amp;LEFT($B$13,0)</f>
        <v/>
      </c>
      <c r="O343" s="49">
        <f>IF(N343="","",IFERROR(_xlfn.WEBSERVICE(N343),IF(MapcodeAPIBackup="","NO CONNECTION",IFERROR(_xlfn.WEBSERVICE(MapcodeAPIBackup&amp;MID(N343,LEN(MapcodeAPI)+1,999)),"NO CONNECTION"))))</f>
        <v/>
      </c>
      <c r="P343" t="inlineStr">
        <is>
          <t xml:space="preserve"> </t>
        </is>
      </c>
      <c r="R343" s="50">
        <f>IFERROR(IF(AND(TRIM(B343&amp;"")="",TRIM(C343&amp;"")=""),"",TRIM(IF(ISNUMBER(B343),SUBSTITUTE(B343&amp;"",MID(1/2,2,1),"."),B343&amp;"")&amp;IF(TRIM(C343&amp;"")="",""," | "&amp;IF(ISNUMBER(C343),SUBSTITUTE(C343&amp;"",MID(1/2,2,1),"."),C343&amp;"")))),"(error value)")</f>
        <v/>
      </c>
      <c r="S343" s="50">
        <f>IF(R343="","","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"&amp;IFERROR(IF(AND(LEN(R343)-LEN(SUBSTITUTE(R343,"/",""))=1,ISNUMBER(FIND(" ",TRIM(LEFT(R343,FIND("/",R343)-1))))),LEFT(R343,FIND("/",R343)-1),R343),R343)&amp;" ")," "," "),"﻿"," "),"​"," "),"⁠"," ")," "," ")," "," "),CHAR(9)," "),CHAR(10)," "),CHAR(13)," "),"−","-"),"–","-"),"—","-"),"LATITUDE"," "),"LONGITUDE"," "),"COORDINATES"," "),"COORDS"," "),"NORTH"," N "),"SOUTH"," S "),"EAST"," E "),"WEST"," W "),"DEGREES"," "),"DEG"," "),"GPS"," "),"LONG"," "),"LNG"," "),"LON"," "),"LAT"," ")," AND "," "),"&amp;"," ")&amp;" ")</f>
        <v/>
      </c>
      <c r="T343" s="50">
        <f>IF(S343="","",IF(LEN(S343)-LEN(SUBSTITUTE(S343,".",""))&gt;0,SUBSTITUTE(S343,","," "),IF(LEN(S343)-LEN(SUBSTITUTE(S343,",",""))=3,SUBSTITUTE(SUBSTITUTE(S343,",",";",2),",","."),IF(LEN(S343)-LEN(SUBSTITUTE(S343,",",""))=2,SUBSTITUTE(S343,",","."),SUBSTITUTE(S343,","," ")))))</f>
        <v/>
      </c>
      <c r="U343" s="50">
        <f>IF(ISNUMBER(FIND("S",T343)),-1,IF(ISNUMBER(FIND("N",T343)),1,0))</f>
        <v/>
      </c>
      <c r="V343" s="50">
        <f>IF(ISNUMBER(FIND("W",T343)),-1,IF(ISNUMBER(FIND("E",T343)),1,0))</f>
        <v/>
      </c>
      <c r="W343" s="50">
        <f>AND(MIN(IFERROR(FIND("N",T343),999),IFERROR(FIND("S",T343),999))&lt;999,MIN(IFERROR(FIND("E",T343),999),IFERROR(FIND("W",T343),999))&lt;999,MIN(IFERROR(FIND("E",T343),999),IFERROR(FIND("W",T343),999))&lt;MIN(IFERROR(FIND("N",T343),999),IFERROR(FIND("S",T343),999)))</f>
        <v/>
      </c>
      <c r="X343" s="50">
        <f>IF(T343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343,"°"," "),"º"," "),"˚"," "),"'"," "),CHAR(34)," "),"′"," "),"’"," "),"‘"," "),"″"," "),"”"," "),"“"," "),"("," "),")"," "),"["," "),"]"," "),"{"," "),"}"," "),";"," "),"|"," "),"/"," "),"\"," "),":"," "),"="," "),"*"," "),","," "),"N"," "),"S"," "),"E"," "),"W"," "),"_"," ")))</f>
        <v/>
      </c>
      <c r="Y343" s="50">
        <f>IF(X343="","",SUBSTITUTE(SUBSTITUTE(SUBSTITUTE(SUBSTITUTE(SUBSTITUTE(SUBSTITUTE(SUBSTITUTE(SUBSTITUTE(SUBSTITUTE(SUBSTITUTE(SUBSTITUTE(SUBSTITUTE(SUBSTITUTE(X343,"0",""),"1",""),"2",""),"3",""),"4",""),"5",""),"6",""),"7",""),"8",""),"9",""),".",""),"-","")," ",""))</f>
        <v/>
      </c>
      <c r="Z343" s="50">
        <f>IF(X343="",0,LEN(X343)-LEN(SUBSTITUTE(X343," ",""))+1)</f>
        <v/>
      </c>
      <c r="AA343" s="50">
        <f>IF(Z343&lt;1,"",IFERROR(VALUE(SUBSTITUTE(TRIM(MID(SUBSTITUTE(X343," ",REPT(" ",60)),1,60)),".",MID(1/2,2,1))),""))</f>
        <v/>
      </c>
      <c r="AB343" s="50">
        <f>IF(Z343&lt;2,"",IFERROR(VALUE(SUBSTITUTE(TRIM(MID(SUBSTITUTE(X343," ",REPT(" ",60)),61,60)),".",MID(1/2,2,1))),""))</f>
        <v/>
      </c>
      <c r="AC343" s="50">
        <f>IF(Z343&lt;3,"",IFERROR(VALUE(SUBSTITUTE(TRIM(MID(SUBSTITUTE(X343," ",REPT(" ",60)),121,60)),".",MID(1/2,2,1))),""))</f>
        <v/>
      </c>
      <c r="AD343" s="50">
        <f>IF(Z343&lt;4,"",IFERROR(VALUE(SUBSTITUTE(TRIM(MID(SUBSTITUTE(X343," ",REPT(" ",60)),181,60)),".",MID(1/2,2,1))),""))</f>
        <v/>
      </c>
      <c r="AE343" s="50">
        <f>IF(Z343&lt;5,"",IFERROR(VALUE(SUBSTITUTE(TRIM(MID(SUBSTITUTE(X343," ",REPT(" ",60)),241,60)),".",MID(1/2,2,1))),""))</f>
        <v/>
      </c>
      <c r="AF343" s="50">
        <f>IF(Z343&lt;6,"",IFERROR(VALUE(SUBSTITUTE(TRIM(MID(SUBSTITUTE(X343," ",REPT(" ",60)),301,60)),".",MID(1/2,2,1))),""))</f>
        <v/>
      </c>
      <c r="AG343" s="50">
        <f>IFERROR(IF(Z343=2,AA343,IF(Z343=4,IF(AA343&lt;0,-1,1)*(ABS(AA343)+AB343/60),IF(Z343=6,IF(AA343&lt;0,-1,1)*(ABS(AA343)+AB343/60+AC343/3600),""))),"")</f>
        <v/>
      </c>
      <c r="AH343" s="50">
        <f>IFERROR(IF(Z343=2,AB343,IF(Z343=4,IF(AC343&lt;0,-1,1)*(ABS(AC343)+AD343/60),IF(Z343=6,IF(AD343&lt;0,-1,1)*(ABS(AD343)+AE343/60+AF343/3600),""))),"")</f>
        <v/>
      </c>
      <c r="AI343" s="50">
        <f>IF(W343,AH343,AG343)</f>
        <v/>
      </c>
      <c r="AJ343" s="50">
        <f>IF(W343,AG343,AH343)</f>
        <v/>
      </c>
      <c r="AK343" s="50">
        <f>IFERROR(IF(U343=0,AI343,U343*ABS(AI343)),"")</f>
        <v/>
      </c>
      <c r="AL343" s="50">
        <f>IFERROR(IF(V343=0,AJ343,V343*ABS(AJ343)),"")</f>
        <v/>
      </c>
      <c r="AM343" s="50">
        <f>IFERROR(AND(U343=0,V343=0,ABS(AK343)&gt;90,ABS(AK343)&lt;=180,ABS(AL343)&lt;=90),FALSE)</f>
        <v/>
      </c>
      <c r="AN343" s="50">
        <f>IF(AM343,AL343,AK343)</f>
        <v/>
      </c>
      <c r="AO343" s="50">
        <f>IF(AM343,AK343,AL343)</f>
        <v/>
      </c>
      <c r="AP343" s="50">
        <f>IF(R343="","",IF(Y343&lt;&gt;"","Contains words or symbols that aren't part of a coordinate.",IF(NOT(OR(Z343=2,Z343=4,Z343=6)),"Couldn't find a latitude and a longitude ("&amp;Z343&amp;IF(Z343=1," number"," numbers")&amp;" found).",IF(COUNT(AA343:AF343)&lt;&gt;Z343,"Some of the numbers couldn't be read.",IF(OR(AND(Z343=4,OR(AB343&lt;0,AB343&gt;=60,AD343&lt;0,AD343&gt;=60)),AND(Z343=6,OR(AB343&lt;0,AB343&gt;=60,AC343&lt;0,AC343&gt;=60,AE343&lt;0,AE343&gt;=60,AF343&lt;0,AF343&gt;=60))),"Minutes and seconds must be between 0 and 60.",IF(OR(ABS(AN343)&gt;90,ABS(AO343)&gt;180),"Out of range: latitude must be between -90 and 90, and longitude between -180 and 180.",""))))))</f>
        <v/>
      </c>
    </row>
    <row r="344">
      <c r="B344" s="44" t="n"/>
      <c r="C344" s="44" t="n"/>
      <c r="D344" s="45">
        <f>IF(R344="","",IF(AP344&lt;&gt;"","NOT VALID GPS COORDINATES",IF(O344="NO CONNECTION","NO CONNECTION",IF(E344="","NOT FOUND",IF(OR(AM344,AND(AN344=0,AO344=0)),"CONVERTED – PLEASE CHECK","CONVERTED")))))</f>
        <v/>
      </c>
      <c r="E344" s="45">
        <f>IF(OR(O344="",O344="NO CONNECTION"),"",IFERROR(_xlfn.FILTERXML(O344,"//local/territory")&amp;" "&amp;_xlfn.FILTERXML(O344,"//local/mapcode"),IFERROR(_xlfn.FILTERXML(O344,"//international/mapcode"),"")))</f>
        <v/>
      </c>
      <c r="F344" s="46">
        <f>IF(E344="","",IFERROR(_xlfn.FILTERXML(O344,"//local/territory"),""))</f>
        <v/>
      </c>
      <c r="G344" s="46">
        <f>IF(E344="","",IFERROR(_xlfn.FILTERXML(O344,"//local/mapcode"),""))</f>
        <v/>
      </c>
      <c r="H344" s="46">
        <f>IF(E344="","",IFERROR(_xlfn.FILTERXML(O344,"//international/mapcode"),""))</f>
        <v/>
      </c>
      <c r="I344" s="46">
        <f>IF(E344="","",IFERROR(HYPERLINK("https://www.mymapcodes.com/go/?t="&amp;IF(G344&lt;&gt;"",F344,"AAA")&amp;"&amp;ma="&amp;LEFT(IF(G344&lt;&gt;"",G344,H344),FIND(".",IF(G344&lt;&gt;"",G344,H344))-1)&amp;"&amp;mb="&amp;MID(IF(G344&lt;&gt;"",G344,H344),FIND(".",IF(G344&lt;&gt;"",G344,H344))+1,99),"Open on MyMapcodes →"),""))</f>
        <v/>
      </c>
      <c r="J344" s="47">
        <f>IF(OR(R344="",AP344&lt;&gt;""),"",ROUND(AN344,6))</f>
        <v/>
      </c>
      <c r="K344" s="47">
        <f>IF(OR(R344="",AP344&lt;&gt;""),"",ROUND(AO344,6))</f>
        <v/>
      </c>
      <c r="L344" s="48">
        <f>IF(R344="","",IF(AP344&lt;&gt;"",AP344,IF(O344="NO CONNECTION","Excel couldn't reach the mapcode service. Click the REFRESH RESULTS box just above the table.",IF(E344="","The mapcode service didn't return a mapcode for this point.",IF(AM344,"Latitude and longitude seemed to be the wrong way round, so they've been swapped. Please check.",IF(AND(AN344=0,AO344=0),"0, 0 is in the sea off West Africa. Please check this is the location you meant.",IF(W344,"Longitude came first, so the order has been switched.",IF(Z344=6,"Converted from degrees, minutes and seconds.",IF(Z344=4,"Converted from degrees and decimal minutes.","")))))))))</f>
        <v/>
      </c>
      <c r="N344" s="49">
        <f>IF(J344="","",MapcodeAPI&amp;"codes/"&amp;SUBSTITUTE(J344&amp;"",MID(1/2,2,1),".")&amp;","&amp;SUBSTITUTE(K344&amp;"",MID(1/2,2,1),"."))&amp;LEFT($B$13,0)</f>
        <v/>
      </c>
      <c r="O344" s="49">
        <f>IF(N344="","",IFERROR(_xlfn.WEBSERVICE(N344),IF(MapcodeAPIBackup="","NO CONNECTION",IFERROR(_xlfn.WEBSERVICE(MapcodeAPIBackup&amp;MID(N344,LEN(MapcodeAPI)+1,999)),"NO CONNECTION"))))</f>
        <v/>
      </c>
      <c r="P344" t="inlineStr">
        <is>
          <t xml:space="preserve"> </t>
        </is>
      </c>
      <c r="R344" s="50">
        <f>IFERROR(IF(AND(TRIM(B344&amp;"")="",TRIM(C344&amp;"")=""),"",TRIM(IF(ISNUMBER(B344),SUBSTITUTE(B344&amp;"",MID(1/2,2,1),"."),B344&amp;"")&amp;IF(TRIM(C344&amp;"")="",""," | "&amp;IF(ISNUMBER(C344),SUBSTITUTE(C344&amp;"",MID(1/2,2,1),"."),C344&amp;"")))),"(error value)")</f>
        <v/>
      </c>
      <c r="S344" s="50">
        <f>IF(R344="","","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"&amp;IFERROR(IF(AND(LEN(R344)-LEN(SUBSTITUTE(R344,"/",""))=1,ISNUMBER(FIND(" ",TRIM(LEFT(R344,FIND("/",R344)-1))))),LEFT(R344,FIND("/",R344)-1),R344),R344)&amp;" ")," "," "),"﻿"," "),"​"," "),"⁠"," ")," "," ")," "," "),CHAR(9)," "),CHAR(10)," "),CHAR(13)," "),"−","-"),"–","-"),"—","-"),"LATITUDE"," "),"LONGITUDE"," "),"COORDINATES"," "),"COORDS"," "),"NORTH"," N "),"SOUTH"," S "),"EAST"," E "),"WEST"," W "),"DEGREES"," "),"DEG"," "),"GPS"," "),"LONG"," "),"LNG"," "),"LON"," "),"LAT"," ")," AND "," "),"&amp;"," ")&amp;" ")</f>
        <v/>
      </c>
      <c r="T344" s="50">
        <f>IF(S344="","",IF(LEN(S344)-LEN(SUBSTITUTE(S344,".",""))&gt;0,SUBSTITUTE(S344,","," "),IF(LEN(S344)-LEN(SUBSTITUTE(S344,",",""))=3,SUBSTITUTE(SUBSTITUTE(S344,",",";",2),",","."),IF(LEN(S344)-LEN(SUBSTITUTE(S344,",",""))=2,SUBSTITUTE(S344,",","."),SUBSTITUTE(S344,","," ")))))</f>
        <v/>
      </c>
      <c r="U344" s="50">
        <f>IF(ISNUMBER(FIND("S",T344)),-1,IF(ISNUMBER(FIND("N",T344)),1,0))</f>
        <v/>
      </c>
      <c r="V344" s="50">
        <f>IF(ISNUMBER(FIND("W",T344)),-1,IF(ISNUMBER(FIND("E",T344)),1,0))</f>
        <v/>
      </c>
      <c r="W344" s="50">
        <f>AND(MIN(IFERROR(FIND("N",T344),999),IFERROR(FIND("S",T344),999))&lt;999,MIN(IFERROR(FIND("E",T344),999),IFERROR(FIND("W",T344),999))&lt;999,MIN(IFERROR(FIND("E",T344),999),IFERROR(FIND("W",T344),999))&lt;MIN(IFERROR(FIND("N",T344),999),IFERROR(FIND("S",T344),999)))</f>
        <v/>
      </c>
      <c r="X344" s="50">
        <f>IF(T344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344,"°"," "),"º"," "),"˚"," "),"'"," "),CHAR(34)," "),"′"," "),"’"," "),"‘"," "),"″"," "),"”"," "),"“"," "),"("," "),")"," "),"["," "),"]"," "),"{"," "),"}"," "),";"," "),"|"," "),"/"," "),"\"," "),":"," "),"="," "),"*"," "),","," "),"N"," "),"S"," "),"E"," "),"W"," "),"_"," ")))</f>
        <v/>
      </c>
      <c r="Y344" s="50">
        <f>IF(X344="","",SUBSTITUTE(SUBSTITUTE(SUBSTITUTE(SUBSTITUTE(SUBSTITUTE(SUBSTITUTE(SUBSTITUTE(SUBSTITUTE(SUBSTITUTE(SUBSTITUTE(SUBSTITUTE(SUBSTITUTE(SUBSTITUTE(X344,"0",""),"1",""),"2",""),"3",""),"4",""),"5",""),"6",""),"7",""),"8",""),"9",""),".",""),"-","")," ",""))</f>
        <v/>
      </c>
      <c r="Z344" s="50">
        <f>IF(X344="",0,LEN(X344)-LEN(SUBSTITUTE(X344," ",""))+1)</f>
        <v/>
      </c>
      <c r="AA344" s="50">
        <f>IF(Z344&lt;1,"",IFERROR(VALUE(SUBSTITUTE(TRIM(MID(SUBSTITUTE(X344," ",REPT(" ",60)),1,60)),".",MID(1/2,2,1))),""))</f>
        <v/>
      </c>
      <c r="AB344" s="50">
        <f>IF(Z344&lt;2,"",IFERROR(VALUE(SUBSTITUTE(TRIM(MID(SUBSTITUTE(X344," ",REPT(" ",60)),61,60)),".",MID(1/2,2,1))),""))</f>
        <v/>
      </c>
      <c r="AC344" s="50">
        <f>IF(Z344&lt;3,"",IFERROR(VALUE(SUBSTITUTE(TRIM(MID(SUBSTITUTE(X344," ",REPT(" ",60)),121,60)),".",MID(1/2,2,1))),""))</f>
        <v/>
      </c>
      <c r="AD344" s="50">
        <f>IF(Z344&lt;4,"",IFERROR(VALUE(SUBSTITUTE(TRIM(MID(SUBSTITUTE(X344," ",REPT(" ",60)),181,60)),".",MID(1/2,2,1))),""))</f>
        <v/>
      </c>
      <c r="AE344" s="50">
        <f>IF(Z344&lt;5,"",IFERROR(VALUE(SUBSTITUTE(TRIM(MID(SUBSTITUTE(X344," ",REPT(" ",60)),241,60)),".",MID(1/2,2,1))),""))</f>
        <v/>
      </c>
      <c r="AF344" s="50">
        <f>IF(Z344&lt;6,"",IFERROR(VALUE(SUBSTITUTE(TRIM(MID(SUBSTITUTE(X344," ",REPT(" ",60)),301,60)),".",MID(1/2,2,1))),""))</f>
        <v/>
      </c>
      <c r="AG344" s="50">
        <f>IFERROR(IF(Z344=2,AA344,IF(Z344=4,IF(AA344&lt;0,-1,1)*(ABS(AA344)+AB344/60),IF(Z344=6,IF(AA344&lt;0,-1,1)*(ABS(AA344)+AB344/60+AC344/3600),""))),"")</f>
        <v/>
      </c>
      <c r="AH344" s="50">
        <f>IFERROR(IF(Z344=2,AB344,IF(Z344=4,IF(AC344&lt;0,-1,1)*(ABS(AC344)+AD344/60),IF(Z344=6,IF(AD344&lt;0,-1,1)*(ABS(AD344)+AE344/60+AF344/3600),""))),"")</f>
        <v/>
      </c>
      <c r="AI344" s="50">
        <f>IF(W344,AH344,AG344)</f>
        <v/>
      </c>
      <c r="AJ344" s="50">
        <f>IF(W344,AG344,AH344)</f>
        <v/>
      </c>
      <c r="AK344" s="50">
        <f>IFERROR(IF(U344=0,AI344,U344*ABS(AI344)),"")</f>
        <v/>
      </c>
      <c r="AL344" s="50">
        <f>IFERROR(IF(V344=0,AJ344,V344*ABS(AJ344)),"")</f>
        <v/>
      </c>
      <c r="AM344" s="50">
        <f>IFERROR(AND(U344=0,V344=0,ABS(AK344)&gt;90,ABS(AK344)&lt;=180,ABS(AL344)&lt;=90),FALSE)</f>
        <v/>
      </c>
      <c r="AN344" s="50">
        <f>IF(AM344,AL344,AK344)</f>
        <v/>
      </c>
      <c r="AO344" s="50">
        <f>IF(AM344,AK344,AL344)</f>
        <v/>
      </c>
      <c r="AP344" s="50">
        <f>IF(R344="","",IF(Y344&lt;&gt;"","Contains words or symbols that aren't part of a coordinate.",IF(NOT(OR(Z344=2,Z344=4,Z344=6)),"Couldn't find a latitude and a longitude ("&amp;Z344&amp;IF(Z344=1," number"," numbers")&amp;" found).",IF(COUNT(AA344:AF344)&lt;&gt;Z344,"Some of the numbers couldn't be read.",IF(OR(AND(Z344=4,OR(AB344&lt;0,AB344&gt;=60,AD344&lt;0,AD344&gt;=60)),AND(Z344=6,OR(AB344&lt;0,AB344&gt;=60,AC344&lt;0,AC344&gt;=60,AE344&lt;0,AE344&gt;=60,AF344&lt;0,AF344&gt;=60))),"Minutes and seconds must be between 0 and 60.",IF(OR(ABS(AN344)&gt;90,ABS(AO344)&gt;180),"Out of range: latitude must be between -90 and 90, and longitude between -180 and 180.",""))))))</f>
        <v/>
      </c>
    </row>
    <row r="345">
      <c r="B345" s="44" t="n"/>
      <c r="C345" s="44" t="n"/>
      <c r="D345" s="45">
        <f>IF(R345="","",IF(AP345&lt;&gt;"","NOT VALID GPS COORDINATES",IF(O345="NO CONNECTION","NO CONNECTION",IF(E345="","NOT FOUND",IF(OR(AM345,AND(AN345=0,AO345=0)),"CONVERTED – PLEASE CHECK","CONVERTED")))))</f>
        <v/>
      </c>
      <c r="E345" s="45">
        <f>IF(OR(O345="",O345="NO CONNECTION"),"",IFERROR(_xlfn.FILTERXML(O345,"//local/territory")&amp;" "&amp;_xlfn.FILTERXML(O345,"//local/mapcode"),IFERROR(_xlfn.FILTERXML(O345,"//international/mapcode"),"")))</f>
        <v/>
      </c>
      <c r="F345" s="46">
        <f>IF(E345="","",IFERROR(_xlfn.FILTERXML(O345,"//local/territory"),""))</f>
        <v/>
      </c>
      <c r="G345" s="46">
        <f>IF(E345="","",IFERROR(_xlfn.FILTERXML(O345,"//local/mapcode"),""))</f>
        <v/>
      </c>
      <c r="H345" s="46">
        <f>IF(E345="","",IFERROR(_xlfn.FILTERXML(O345,"//international/mapcode"),""))</f>
        <v/>
      </c>
      <c r="I345" s="46">
        <f>IF(E345="","",IFERROR(HYPERLINK("https://www.mymapcodes.com/go/?t="&amp;IF(G345&lt;&gt;"",F345,"AAA")&amp;"&amp;ma="&amp;LEFT(IF(G345&lt;&gt;"",G345,H345),FIND(".",IF(G345&lt;&gt;"",G345,H345))-1)&amp;"&amp;mb="&amp;MID(IF(G345&lt;&gt;"",G345,H345),FIND(".",IF(G345&lt;&gt;"",G345,H345))+1,99),"Open on MyMapcodes →"),""))</f>
        <v/>
      </c>
      <c r="J345" s="47">
        <f>IF(OR(R345="",AP345&lt;&gt;""),"",ROUND(AN345,6))</f>
        <v/>
      </c>
      <c r="K345" s="47">
        <f>IF(OR(R345="",AP345&lt;&gt;""),"",ROUND(AO345,6))</f>
        <v/>
      </c>
      <c r="L345" s="48">
        <f>IF(R345="","",IF(AP345&lt;&gt;"",AP345,IF(O345="NO CONNECTION","Excel couldn't reach the mapcode service. Click the REFRESH RESULTS box just above the table.",IF(E345="","The mapcode service didn't return a mapcode for this point.",IF(AM345,"Latitude and longitude seemed to be the wrong way round, so they've been swapped. Please check.",IF(AND(AN345=0,AO345=0),"0, 0 is in the sea off West Africa. Please check this is the location you meant.",IF(W345,"Longitude came first, so the order has been switched.",IF(Z345=6,"Converted from degrees, minutes and seconds.",IF(Z345=4,"Converted from degrees and decimal minutes.","")))))))))</f>
        <v/>
      </c>
      <c r="N345" s="49">
        <f>IF(J345="","",MapcodeAPI&amp;"codes/"&amp;SUBSTITUTE(J345&amp;"",MID(1/2,2,1),".")&amp;","&amp;SUBSTITUTE(K345&amp;"",MID(1/2,2,1),"."))&amp;LEFT($B$13,0)</f>
        <v/>
      </c>
      <c r="O345" s="49">
        <f>IF(N345="","",IFERROR(_xlfn.WEBSERVICE(N345),IF(MapcodeAPIBackup="","NO CONNECTION",IFERROR(_xlfn.WEBSERVICE(MapcodeAPIBackup&amp;MID(N345,LEN(MapcodeAPI)+1,999)),"NO CONNECTION"))))</f>
        <v/>
      </c>
      <c r="P345" t="inlineStr">
        <is>
          <t xml:space="preserve"> </t>
        </is>
      </c>
      <c r="R345" s="50">
        <f>IFERROR(IF(AND(TRIM(B345&amp;"")="",TRIM(C345&amp;"")=""),"",TRIM(IF(ISNUMBER(B345),SUBSTITUTE(B345&amp;"",MID(1/2,2,1),"."),B345&amp;"")&amp;IF(TRIM(C345&amp;"")="",""," | "&amp;IF(ISNUMBER(C345),SUBSTITUTE(C345&amp;"",MID(1/2,2,1),"."),C345&amp;"")))),"(error value)")</f>
        <v/>
      </c>
      <c r="S345" s="50">
        <f>IF(R345="","","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"&amp;IFERROR(IF(AND(LEN(R345)-LEN(SUBSTITUTE(R345,"/",""))=1,ISNUMBER(FIND(" ",TRIM(LEFT(R345,FIND("/",R345)-1))))),LEFT(R345,FIND("/",R345)-1),R345),R345)&amp;" ")," "," "),"﻿"," "),"​"," "),"⁠"," ")," "," ")," "," "),CHAR(9)," "),CHAR(10)," "),CHAR(13)," "),"−","-"),"–","-"),"—","-"),"LATITUDE"," "),"LONGITUDE"," "),"COORDINATES"," "),"COORDS"," "),"NORTH"," N "),"SOUTH"," S "),"EAST"," E "),"WEST"," W "),"DEGREES"," "),"DEG"," "),"GPS"," "),"LONG"," "),"LNG"," "),"LON"," "),"LAT"," ")," AND "," "),"&amp;"," ")&amp;" ")</f>
        <v/>
      </c>
      <c r="T345" s="50">
        <f>IF(S345="","",IF(LEN(S345)-LEN(SUBSTITUTE(S345,".",""))&gt;0,SUBSTITUTE(S345,","," "),IF(LEN(S345)-LEN(SUBSTITUTE(S345,",",""))=3,SUBSTITUTE(SUBSTITUTE(S345,",",";",2),",","."),IF(LEN(S345)-LEN(SUBSTITUTE(S345,",",""))=2,SUBSTITUTE(S345,",","."),SUBSTITUTE(S345,","," ")))))</f>
        <v/>
      </c>
      <c r="U345" s="50">
        <f>IF(ISNUMBER(FIND("S",T345)),-1,IF(ISNUMBER(FIND("N",T345)),1,0))</f>
        <v/>
      </c>
      <c r="V345" s="50">
        <f>IF(ISNUMBER(FIND("W",T345)),-1,IF(ISNUMBER(FIND("E",T345)),1,0))</f>
        <v/>
      </c>
      <c r="W345" s="50">
        <f>AND(MIN(IFERROR(FIND("N",T345),999),IFERROR(FIND("S",T345),999))&lt;999,MIN(IFERROR(FIND("E",T345),999),IFERROR(FIND("W",T345),999))&lt;999,MIN(IFERROR(FIND("E",T345),999),IFERROR(FIND("W",T345),999))&lt;MIN(IFERROR(FIND("N",T345),999),IFERROR(FIND("S",T345),999)))</f>
        <v/>
      </c>
      <c r="X345" s="50">
        <f>IF(T345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345,"°"," "),"º"," "),"˚"," "),"'"," "),CHAR(34)," "),"′"," "),"’"," "),"‘"," "),"″"," "),"”"," "),"“"," "),"("," "),")"," "),"["," "),"]"," "),"{"," "),"}"," "),";"," "),"|"," "),"/"," "),"\"," "),":"," "),"="," "),"*"," "),","," "),"N"," "),"S"," "),"E"," "),"W"," "),"_"," ")))</f>
        <v/>
      </c>
      <c r="Y345" s="50">
        <f>IF(X345="","",SUBSTITUTE(SUBSTITUTE(SUBSTITUTE(SUBSTITUTE(SUBSTITUTE(SUBSTITUTE(SUBSTITUTE(SUBSTITUTE(SUBSTITUTE(SUBSTITUTE(SUBSTITUTE(SUBSTITUTE(SUBSTITUTE(X345,"0",""),"1",""),"2",""),"3",""),"4",""),"5",""),"6",""),"7",""),"8",""),"9",""),".",""),"-","")," ",""))</f>
        <v/>
      </c>
      <c r="Z345" s="50">
        <f>IF(X345="",0,LEN(X345)-LEN(SUBSTITUTE(X345," ",""))+1)</f>
        <v/>
      </c>
      <c r="AA345" s="50">
        <f>IF(Z345&lt;1,"",IFERROR(VALUE(SUBSTITUTE(TRIM(MID(SUBSTITUTE(X345," ",REPT(" ",60)),1,60)),".",MID(1/2,2,1))),""))</f>
        <v/>
      </c>
      <c r="AB345" s="50">
        <f>IF(Z345&lt;2,"",IFERROR(VALUE(SUBSTITUTE(TRIM(MID(SUBSTITUTE(X345," ",REPT(" ",60)),61,60)),".",MID(1/2,2,1))),""))</f>
        <v/>
      </c>
      <c r="AC345" s="50">
        <f>IF(Z345&lt;3,"",IFERROR(VALUE(SUBSTITUTE(TRIM(MID(SUBSTITUTE(X345," ",REPT(" ",60)),121,60)),".",MID(1/2,2,1))),""))</f>
        <v/>
      </c>
      <c r="AD345" s="50">
        <f>IF(Z345&lt;4,"",IFERROR(VALUE(SUBSTITUTE(TRIM(MID(SUBSTITUTE(X345," ",REPT(" ",60)),181,60)),".",MID(1/2,2,1))),""))</f>
        <v/>
      </c>
      <c r="AE345" s="50">
        <f>IF(Z345&lt;5,"",IFERROR(VALUE(SUBSTITUTE(TRIM(MID(SUBSTITUTE(X345," ",REPT(" ",60)),241,60)),".",MID(1/2,2,1))),""))</f>
        <v/>
      </c>
      <c r="AF345" s="50">
        <f>IF(Z345&lt;6,"",IFERROR(VALUE(SUBSTITUTE(TRIM(MID(SUBSTITUTE(X345," ",REPT(" ",60)),301,60)),".",MID(1/2,2,1))),""))</f>
        <v/>
      </c>
      <c r="AG345" s="50">
        <f>IFERROR(IF(Z345=2,AA345,IF(Z345=4,IF(AA345&lt;0,-1,1)*(ABS(AA345)+AB345/60),IF(Z345=6,IF(AA345&lt;0,-1,1)*(ABS(AA345)+AB345/60+AC345/3600),""))),"")</f>
        <v/>
      </c>
      <c r="AH345" s="50">
        <f>IFERROR(IF(Z345=2,AB345,IF(Z345=4,IF(AC345&lt;0,-1,1)*(ABS(AC345)+AD345/60),IF(Z345=6,IF(AD345&lt;0,-1,1)*(ABS(AD345)+AE345/60+AF345/3600),""))),"")</f>
        <v/>
      </c>
      <c r="AI345" s="50">
        <f>IF(W345,AH345,AG345)</f>
        <v/>
      </c>
      <c r="AJ345" s="50">
        <f>IF(W345,AG345,AH345)</f>
        <v/>
      </c>
      <c r="AK345" s="50">
        <f>IFERROR(IF(U345=0,AI345,U345*ABS(AI345)),"")</f>
        <v/>
      </c>
      <c r="AL345" s="50">
        <f>IFERROR(IF(V345=0,AJ345,V345*ABS(AJ345)),"")</f>
        <v/>
      </c>
      <c r="AM345" s="50">
        <f>IFERROR(AND(U345=0,V345=0,ABS(AK345)&gt;90,ABS(AK345)&lt;=180,ABS(AL345)&lt;=90),FALSE)</f>
        <v/>
      </c>
      <c r="AN345" s="50">
        <f>IF(AM345,AL345,AK345)</f>
        <v/>
      </c>
      <c r="AO345" s="50">
        <f>IF(AM345,AK345,AL345)</f>
        <v/>
      </c>
      <c r="AP345" s="50">
        <f>IF(R345="","",IF(Y345&lt;&gt;"","Contains words or symbols that aren't part of a coordinate.",IF(NOT(OR(Z345=2,Z345=4,Z345=6)),"Couldn't find a latitude and a longitude ("&amp;Z345&amp;IF(Z345=1," number"," numbers")&amp;" found).",IF(COUNT(AA345:AF345)&lt;&gt;Z345,"Some of the numbers couldn't be read.",IF(OR(AND(Z345=4,OR(AB345&lt;0,AB345&gt;=60,AD345&lt;0,AD345&gt;=60)),AND(Z345=6,OR(AB345&lt;0,AB345&gt;=60,AC345&lt;0,AC345&gt;=60,AE345&lt;0,AE345&gt;=60,AF345&lt;0,AF345&gt;=60))),"Minutes and seconds must be between 0 and 60.",IF(OR(ABS(AN345)&gt;90,ABS(AO345)&gt;180),"Out of range: latitude must be between -90 and 90, and longitude between -180 and 180.",""))))))</f>
        <v/>
      </c>
    </row>
    <row r="346">
      <c r="B346" s="44" t="n"/>
      <c r="C346" s="44" t="n"/>
      <c r="D346" s="45">
        <f>IF(R346="","",IF(AP346&lt;&gt;"","NOT VALID GPS COORDINATES",IF(O346="NO CONNECTION","NO CONNECTION",IF(E346="","NOT FOUND",IF(OR(AM346,AND(AN346=0,AO346=0)),"CONVERTED – PLEASE CHECK","CONVERTED")))))</f>
        <v/>
      </c>
      <c r="E346" s="45">
        <f>IF(OR(O346="",O346="NO CONNECTION"),"",IFERROR(_xlfn.FILTERXML(O346,"//local/territory")&amp;" "&amp;_xlfn.FILTERXML(O346,"//local/mapcode"),IFERROR(_xlfn.FILTERXML(O346,"//international/mapcode"),"")))</f>
        <v/>
      </c>
      <c r="F346" s="46">
        <f>IF(E346="","",IFERROR(_xlfn.FILTERXML(O346,"//local/territory"),""))</f>
        <v/>
      </c>
      <c r="G346" s="46">
        <f>IF(E346="","",IFERROR(_xlfn.FILTERXML(O346,"//local/mapcode"),""))</f>
        <v/>
      </c>
      <c r="H346" s="46">
        <f>IF(E346="","",IFERROR(_xlfn.FILTERXML(O346,"//international/mapcode"),""))</f>
        <v/>
      </c>
      <c r="I346" s="46">
        <f>IF(E346="","",IFERROR(HYPERLINK("https://www.mymapcodes.com/go/?t="&amp;IF(G346&lt;&gt;"",F346,"AAA")&amp;"&amp;ma="&amp;LEFT(IF(G346&lt;&gt;"",G346,H346),FIND(".",IF(G346&lt;&gt;"",G346,H346))-1)&amp;"&amp;mb="&amp;MID(IF(G346&lt;&gt;"",G346,H346),FIND(".",IF(G346&lt;&gt;"",G346,H346))+1,99),"Open on MyMapcodes →"),""))</f>
        <v/>
      </c>
      <c r="J346" s="47">
        <f>IF(OR(R346="",AP346&lt;&gt;""),"",ROUND(AN346,6))</f>
        <v/>
      </c>
      <c r="K346" s="47">
        <f>IF(OR(R346="",AP346&lt;&gt;""),"",ROUND(AO346,6))</f>
        <v/>
      </c>
      <c r="L346" s="48">
        <f>IF(R346="","",IF(AP346&lt;&gt;"",AP346,IF(O346="NO CONNECTION","Excel couldn't reach the mapcode service. Click the REFRESH RESULTS box just above the table.",IF(E346="","The mapcode service didn't return a mapcode for this point.",IF(AM346,"Latitude and longitude seemed to be the wrong way round, so they've been swapped. Please check.",IF(AND(AN346=0,AO346=0),"0, 0 is in the sea off West Africa. Please check this is the location you meant.",IF(W346,"Longitude came first, so the order has been switched.",IF(Z346=6,"Converted from degrees, minutes and seconds.",IF(Z346=4,"Converted from degrees and decimal minutes.","")))))))))</f>
        <v/>
      </c>
      <c r="N346" s="49">
        <f>IF(J346="","",MapcodeAPI&amp;"codes/"&amp;SUBSTITUTE(J346&amp;"",MID(1/2,2,1),".")&amp;","&amp;SUBSTITUTE(K346&amp;"",MID(1/2,2,1),"."))&amp;LEFT($B$13,0)</f>
        <v/>
      </c>
      <c r="O346" s="49">
        <f>IF(N346="","",IFERROR(_xlfn.WEBSERVICE(N346),IF(MapcodeAPIBackup="","NO CONNECTION",IFERROR(_xlfn.WEBSERVICE(MapcodeAPIBackup&amp;MID(N346,LEN(MapcodeAPI)+1,999)),"NO CONNECTION"))))</f>
        <v/>
      </c>
      <c r="P346" t="inlineStr">
        <is>
          <t xml:space="preserve"> </t>
        </is>
      </c>
      <c r="R346" s="50">
        <f>IFERROR(IF(AND(TRIM(B346&amp;"")="",TRIM(C346&amp;"")=""),"",TRIM(IF(ISNUMBER(B346),SUBSTITUTE(B346&amp;"",MID(1/2,2,1),"."),B346&amp;"")&amp;IF(TRIM(C346&amp;"")="",""," | "&amp;IF(ISNUMBER(C346),SUBSTITUTE(C346&amp;"",MID(1/2,2,1),"."),C346&amp;"")))),"(error value)")</f>
        <v/>
      </c>
      <c r="S346" s="50">
        <f>IF(R346="","","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"&amp;IFERROR(IF(AND(LEN(R346)-LEN(SUBSTITUTE(R346,"/",""))=1,ISNUMBER(FIND(" ",TRIM(LEFT(R346,FIND("/",R346)-1))))),LEFT(R346,FIND("/",R346)-1),R346),R346)&amp;" ")," "," "),"﻿"," "),"​"," "),"⁠"," ")," "," ")," "," "),CHAR(9)," "),CHAR(10)," "),CHAR(13)," "),"−","-"),"–","-"),"—","-"),"LATITUDE"," "),"LONGITUDE"," "),"COORDINATES"," "),"COORDS"," "),"NORTH"," N "),"SOUTH"," S "),"EAST"," E "),"WEST"," W "),"DEGREES"," "),"DEG"," "),"GPS"," "),"LONG"," "),"LNG"," "),"LON"," "),"LAT"," ")," AND "," "),"&amp;"," ")&amp;" ")</f>
        <v/>
      </c>
      <c r="T346" s="50">
        <f>IF(S346="","",IF(LEN(S346)-LEN(SUBSTITUTE(S346,".",""))&gt;0,SUBSTITUTE(S346,","," "),IF(LEN(S346)-LEN(SUBSTITUTE(S346,",",""))=3,SUBSTITUTE(SUBSTITUTE(S346,",",";",2),",","."),IF(LEN(S346)-LEN(SUBSTITUTE(S346,",",""))=2,SUBSTITUTE(S346,",","."),SUBSTITUTE(S346,","," ")))))</f>
        <v/>
      </c>
      <c r="U346" s="50">
        <f>IF(ISNUMBER(FIND("S",T346)),-1,IF(ISNUMBER(FIND("N",T346)),1,0))</f>
        <v/>
      </c>
      <c r="V346" s="50">
        <f>IF(ISNUMBER(FIND("W",T346)),-1,IF(ISNUMBER(FIND("E",T346)),1,0))</f>
        <v/>
      </c>
      <c r="W346" s="50">
        <f>AND(MIN(IFERROR(FIND("N",T346),999),IFERROR(FIND("S",T346),999))&lt;999,MIN(IFERROR(FIND("E",T346),999),IFERROR(FIND("W",T346),999))&lt;999,MIN(IFERROR(FIND("E",T346),999),IFERROR(FIND("W",T346),999))&lt;MIN(IFERROR(FIND("N",T346),999),IFERROR(FIND("S",T346),999)))</f>
        <v/>
      </c>
      <c r="X346" s="50">
        <f>IF(T346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346,"°"," "),"º"," "),"˚"," "),"'"," "),CHAR(34)," "),"′"," "),"’"," "),"‘"," "),"″"," "),"”"," "),"“"," "),"("," "),")"," "),"["," "),"]"," "),"{"," "),"}"," "),";"," "),"|"," "),"/"," "),"\"," "),":"," "),"="," "),"*"," "),","," "),"N"," "),"S"," "),"E"," "),"W"," "),"_"," ")))</f>
        <v/>
      </c>
      <c r="Y346" s="50">
        <f>IF(X346="","",SUBSTITUTE(SUBSTITUTE(SUBSTITUTE(SUBSTITUTE(SUBSTITUTE(SUBSTITUTE(SUBSTITUTE(SUBSTITUTE(SUBSTITUTE(SUBSTITUTE(SUBSTITUTE(SUBSTITUTE(SUBSTITUTE(X346,"0",""),"1",""),"2",""),"3",""),"4",""),"5",""),"6",""),"7",""),"8",""),"9",""),".",""),"-","")," ",""))</f>
        <v/>
      </c>
      <c r="Z346" s="50">
        <f>IF(X346="",0,LEN(X346)-LEN(SUBSTITUTE(X346," ",""))+1)</f>
        <v/>
      </c>
      <c r="AA346" s="50">
        <f>IF(Z346&lt;1,"",IFERROR(VALUE(SUBSTITUTE(TRIM(MID(SUBSTITUTE(X346," ",REPT(" ",60)),1,60)),".",MID(1/2,2,1))),""))</f>
        <v/>
      </c>
      <c r="AB346" s="50">
        <f>IF(Z346&lt;2,"",IFERROR(VALUE(SUBSTITUTE(TRIM(MID(SUBSTITUTE(X346," ",REPT(" ",60)),61,60)),".",MID(1/2,2,1))),""))</f>
        <v/>
      </c>
      <c r="AC346" s="50">
        <f>IF(Z346&lt;3,"",IFERROR(VALUE(SUBSTITUTE(TRIM(MID(SUBSTITUTE(X346," ",REPT(" ",60)),121,60)),".",MID(1/2,2,1))),""))</f>
        <v/>
      </c>
      <c r="AD346" s="50">
        <f>IF(Z346&lt;4,"",IFERROR(VALUE(SUBSTITUTE(TRIM(MID(SUBSTITUTE(X346," ",REPT(" ",60)),181,60)),".",MID(1/2,2,1))),""))</f>
        <v/>
      </c>
      <c r="AE346" s="50">
        <f>IF(Z346&lt;5,"",IFERROR(VALUE(SUBSTITUTE(TRIM(MID(SUBSTITUTE(X346," ",REPT(" ",60)),241,60)),".",MID(1/2,2,1))),""))</f>
        <v/>
      </c>
      <c r="AF346" s="50">
        <f>IF(Z346&lt;6,"",IFERROR(VALUE(SUBSTITUTE(TRIM(MID(SUBSTITUTE(X346," ",REPT(" ",60)),301,60)),".",MID(1/2,2,1))),""))</f>
        <v/>
      </c>
      <c r="AG346" s="50">
        <f>IFERROR(IF(Z346=2,AA346,IF(Z346=4,IF(AA346&lt;0,-1,1)*(ABS(AA346)+AB346/60),IF(Z346=6,IF(AA346&lt;0,-1,1)*(ABS(AA346)+AB346/60+AC346/3600),""))),"")</f>
        <v/>
      </c>
      <c r="AH346" s="50">
        <f>IFERROR(IF(Z346=2,AB346,IF(Z346=4,IF(AC346&lt;0,-1,1)*(ABS(AC346)+AD346/60),IF(Z346=6,IF(AD346&lt;0,-1,1)*(ABS(AD346)+AE346/60+AF346/3600),""))),"")</f>
        <v/>
      </c>
      <c r="AI346" s="50">
        <f>IF(W346,AH346,AG346)</f>
        <v/>
      </c>
      <c r="AJ346" s="50">
        <f>IF(W346,AG346,AH346)</f>
        <v/>
      </c>
      <c r="AK346" s="50">
        <f>IFERROR(IF(U346=0,AI346,U346*ABS(AI346)),"")</f>
        <v/>
      </c>
      <c r="AL346" s="50">
        <f>IFERROR(IF(V346=0,AJ346,V346*ABS(AJ346)),"")</f>
        <v/>
      </c>
      <c r="AM346" s="50">
        <f>IFERROR(AND(U346=0,V346=0,ABS(AK346)&gt;90,ABS(AK346)&lt;=180,ABS(AL346)&lt;=90),FALSE)</f>
        <v/>
      </c>
      <c r="AN346" s="50">
        <f>IF(AM346,AL346,AK346)</f>
        <v/>
      </c>
      <c r="AO346" s="50">
        <f>IF(AM346,AK346,AL346)</f>
        <v/>
      </c>
      <c r="AP346" s="50">
        <f>IF(R346="","",IF(Y346&lt;&gt;"","Contains words or symbols that aren't part of a coordinate.",IF(NOT(OR(Z346=2,Z346=4,Z346=6)),"Couldn't find a latitude and a longitude ("&amp;Z346&amp;IF(Z346=1," number"," numbers")&amp;" found).",IF(COUNT(AA346:AF346)&lt;&gt;Z346,"Some of the numbers couldn't be read.",IF(OR(AND(Z346=4,OR(AB346&lt;0,AB346&gt;=60,AD346&lt;0,AD346&gt;=60)),AND(Z346=6,OR(AB346&lt;0,AB346&gt;=60,AC346&lt;0,AC346&gt;=60,AE346&lt;0,AE346&gt;=60,AF346&lt;0,AF346&gt;=60))),"Minutes and seconds must be between 0 and 60.",IF(OR(ABS(AN346)&gt;90,ABS(AO346)&gt;180),"Out of range: latitude must be between -90 and 90, and longitude between -180 and 180.",""))))))</f>
        <v/>
      </c>
    </row>
    <row r="347">
      <c r="B347" s="44" t="n"/>
      <c r="C347" s="44" t="n"/>
      <c r="D347" s="45">
        <f>IF(R347="","",IF(AP347&lt;&gt;"","NOT VALID GPS COORDINATES",IF(O347="NO CONNECTION","NO CONNECTION",IF(E347="","NOT FOUND",IF(OR(AM347,AND(AN347=0,AO347=0)),"CONVERTED – PLEASE CHECK","CONVERTED")))))</f>
        <v/>
      </c>
      <c r="E347" s="45">
        <f>IF(OR(O347="",O347="NO CONNECTION"),"",IFERROR(_xlfn.FILTERXML(O347,"//local/territory")&amp;" "&amp;_xlfn.FILTERXML(O347,"//local/mapcode"),IFERROR(_xlfn.FILTERXML(O347,"//international/mapcode"),"")))</f>
        <v/>
      </c>
      <c r="F347" s="46">
        <f>IF(E347="","",IFERROR(_xlfn.FILTERXML(O347,"//local/territory"),""))</f>
        <v/>
      </c>
      <c r="G347" s="46">
        <f>IF(E347="","",IFERROR(_xlfn.FILTERXML(O347,"//local/mapcode"),""))</f>
        <v/>
      </c>
      <c r="H347" s="46">
        <f>IF(E347="","",IFERROR(_xlfn.FILTERXML(O347,"//international/mapcode"),""))</f>
        <v/>
      </c>
      <c r="I347" s="46">
        <f>IF(E347="","",IFERROR(HYPERLINK("https://www.mymapcodes.com/go/?t="&amp;IF(G347&lt;&gt;"",F347,"AAA")&amp;"&amp;ma="&amp;LEFT(IF(G347&lt;&gt;"",G347,H347),FIND(".",IF(G347&lt;&gt;"",G347,H347))-1)&amp;"&amp;mb="&amp;MID(IF(G347&lt;&gt;"",G347,H347),FIND(".",IF(G347&lt;&gt;"",G347,H347))+1,99),"Open on MyMapcodes →"),""))</f>
        <v/>
      </c>
      <c r="J347" s="47">
        <f>IF(OR(R347="",AP347&lt;&gt;""),"",ROUND(AN347,6))</f>
        <v/>
      </c>
      <c r="K347" s="47">
        <f>IF(OR(R347="",AP347&lt;&gt;""),"",ROUND(AO347,6))</f>
        <v/>
      </c>
      <c r="L347" s="48">
        <f>IF(R347="","",IF(AP347&lt;&gt;"",AP347,IF(O347="NO CONNECTION","Excel couldn't reach the mapcode service. Click the REFRESH RESULTS box just above the table.",IF(E347="","The mapcode service didn't return a mapcode for this point.",IF(AM347,"Latitude and longitude seemed to be the wrong way round, so they've been swapped. Please check.",IF(AND(AN347=0,AO347=0),"0, 0 is in the sea off West Africa. Please check this is the location you meant.",IF(W347,"Longitude came first, so the order has been switched.",IF(Z347=6,"Converted from degrees, minutes and seconds.",IF(Z347=4,"Converted from degrees and decimal minutes.","")))))))))</f>
        <v/>
      </c>
      <c r="N347" s="49">
        <f>IF(J347="","",MapcodeAPI&amp;"codes/"&amp;SUBSTITUTE(J347&amp;"",MID(1/2,2,1),".")&amp;","&amp;SUBSTITUTE(K347&amp;"",MID(1/2,2,1),"."))&amp;LEFT($B$13,0)</f>
        <v/>
      </c>
      <c r="O347" s="49">
        <f>IF(N347="","",IFERROR(_xlfn.WEBSERVICE(N347),IF(MapcodeAPIBackup="","NO CONNECTION",IFERROR(_xlfn.WEBSERVICE(MapcodeAPIBackup&amp;MID(N347,LEN(MapcodeAPI)+1,999)),"NO CONNECTION"))))</f>
        <v/>
      </c>
      <c r="P347" t="inlineStr">
        <is>
          <t xml:space="preserve"> </t>
        </is>
      </c>
      <c r="R347" s="50">
        <f>IFERROR(IF(AND(TRIM(B347&amp;"")="",TRIM(C347&amp;"")=""),"",TRIM(IF(ISNUMBER(B347),SUBSTITUTE(B347&amp;"",MID(1/2,2,1),"."),B347&amp;"")&amp;IF(TRIM(C347&amp;"")="",""," | "&amp;IF(ISNUMBER(C347),SUBSTITUTE(C347&amp;"",MID(1/2,2,1),"."),C347&amp;"")))),"(error value)")</f>
        <v/>
      </c>
      <c r="S347" s="50">
        <f>IF(R347="","","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"&amp;IFERROR(IF(AND(LEN(R347)-LEN(SUBSTITUTE(R347,"/",""))=1,ISNUMBER(FIND(" ",TRIM(LEFT(R347,FIND("/",R347)-1))))),LEFT(R347,FIND("/",R347)-1),R347),R347)&amp;" ")," "," "),"﻿"," "),"​"," "),"⁠"," ")," "," ")," "," "),CHAR(9)," "),CHAR(10)," "),CHAR(13)," "),"−","-"),"–","-"),"—","-"),"LATITUDE"," "),"LONGITUDE"," "),"COORDINATES"," "),"COORDS"," "),"NORTH"," N "),"SOUTH"," S "),"EAST"," E "),"WEST"," W "),"DEGREES"," "),"DEG"," "),"GPS"," "),"LONG"," "),"LNG"," "),"LON"," "),"LAT"," ")," AND "," "),"&amp;"," ")&amp;" ")</f>
        <v/>
      </c>
      <c r="T347" s="50">
        <f>IF(S347="","",IF(LEN(S347)-LEN(SUBSTITUTE(S347,".",""))&gt;0,SUBSTITUTE(S347,","," "),IF(LEN(S347)-LEN(SUBSTITUTE(S347,",",""))=3,SUBSTITUTE(SUBSTITUTE(S347,",",";",2),",","."),IF(LEN(S347)-LEN(SUBSTITUTE(S347,",",""))=2,SUBSTITUTE(S347,",","."),SUBSTITUTE(S347,","," ")))))</f>
        <v/>
      </c>
      <c r="U347" s="50">
        <f>IF(ISNUMBER(FIND("S",T347)),-1,IF(ISNUMBER(FIND("N",T347)),1,0))</f>
        <v/>
      </c>
      <c r="V347" s="50">
        <f>IF(ISNUMBER(FIND("W",T347)),-1,IF(ISNUMBER(FIND("E",T347)),1,0))</f>
        <v/>
      </c>
      <c r="W347" s="50">
        <f>AND(MIN(IFERROR(FIND("N",T347),999),IFERROR(FIND("S",T347),999))&lt;999,MIN(IFERROR(FIND("E",T347),999),IFERROR(FIND("W",T347),999))&lt;999,MIN(IFERROR(FIND("E",T347),999),IFERROR(FIND("W",T347),999))&lt;MIN(IFERROR(FIND("N",T347),999),IFERROR(FIND("S",T347),999)))</f>
        <v/>
      </c>
      <c r="X347" s="50">
        <f>IF(T347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347,"°"," "),"º"," "),"˚"," "),"'"," "),CHAR(34)," "),"′"," "),"’"," "),"‘"," "),"″"," "),"”"," "),"“"," "),"("," "),")"," "),"["," "),"]"," "),"{"," "),"}"," "),";"," "),"|"," "),"/"," "),"\"," "),":"," "),"="," "),"*"," "),","," "),"N"," "),"S"," "),"E"," "),"W"," "),"_"," ")))</f>
        <v/>
      </c>
      <c r="Y347" s="50">
        <f>IF(X347="","",SUBSTITUTE(SUBSTITUTE(SUBSTITUTE(SUBSTITUTE(SUBSTITUTE(SUBSTITUTE(SUBSTITUTE(SUBSTITUTE(SUBSTITUTE(SUBSTITUTE(SUBSTITUTE(SUBSTITUTE(SUBSTITUTE(X347,"0",""),"1",""),"2",""),"3",""),"4",""),"5",""),"6",""),"7",""),"8",""),"9",""),".",""),"-","")," ",""))</f>
        <v/>
      </c>
      <c r="Z347" s="50">
        <f>IF(X347="",0,LEN(X347)-LEN(SUBSTITUTE(X347," ",""))+1)</f>
        <v/>
      </c>
      <c r="AA347" s="50">
        <f>IF(Z347&lt;1,"",IFERROR(VALUE(SUBSTITUTE(TRIM(MID(SUBSTITUTE(X347," ",REPT(" ",60)),1,60)),".",MID(1/2,2,1))),""))</f>
        <v/>
      </c>
      <c r="AB347" s="50">
        <f>IF(Z347&lt;2,"",IFERROR(VALUE(SUBSTITUTE(TRIM(MID(SUBSTITUTE(X347," ",REPT(" ",60)),61,60)),".",MID(1/2,2,1))),""))</f>
        <v/>
      </c>
      <c r="AC347" s="50">
        <f>IF(Z347&lt;3,"",IFERROR(VALUE(SUBSTITUTE(TRIM(MID(SUBSTITUTE(X347," ",REPT(" ",60)),121,60)),".",MID(1/2,2,1))),""))</f>
        <v/>
      </c>
      <c r="AD347" s="50">
        <f>IF(Z347&lt;4,"",IFERROR(VALUE(SUBSTITUTE(TRIM(MID(SUBSTITUTE(X347," ",REPT(" ",60)),181,60)),".",MID(1/2,2,1))),""))</f>
        <v/>
      </c>
      <c r="AE347" s="50">
        <f>IF(Z347&lt;5,"",IFERROR(VALUE(SUBSTITUTE(TRIM(MID(SUBSTITUTE(X347," ",REPT(" ",60)),241,60)),".",MID(1/2,2,1))),""))</f>
        <v/>
      </c>
      <c r="AF347" s="50">
        <f>IF(Z347&lt;6,"",IFERROR(VALUE(SUBSTITUTE(TRIM(MID(SUBSTITUTE(X347," ",REPT(" ",60)),301,60)),".",MID(1/2,2,1))),""))</f>
        <v/>
      </c>
      <c r="AG347" s="50">
        <f>IFERROR(IF(Z347=2,AA347,IF(Z347=4,IF(AA347&lt;0,-1,1)*(ABS(AA347)+AB347/60),IF(Z347=6,IF(AA347&lt;0,-1,1)*(ABS(AA347)+AB347/60+AC347/3600),""))),"")</f>
        <v/>
      </c>
      <c r="AH347" s="50">
        <f>IFERROR(IF(Z347=2,AB347,IF(Z347=4,IF(AC347&lt;0,-1,1)*(ABS(AC347)+AD347/60),IF(Z347=6,IF(AD347&lt;0,-1,1)*(ABS(AD347)+AE347/60+AF347/3600),""))),"")</f>
        <v/>
      </c>
      <c r="AI347" s="50">
        <f>IF(W347,AH347,AG347)</f>
        <v/>
      </c>
      <c r="AJ347" s="50">
        <f>IF(W347,AG347,AH347)</f>
        <v/>
      </c>
      <c r="AK347" s="50">
        <f>IFERROR(IF(U347=0,AI347,U347*ABS(AI347)),"")</f>
        <v/>
      </c>
      <c r="AL347" s="50">
        <f>IFERROR(IF(V347=0,AJ347,V347*ABS(AJ347)),"")</f>
        <v/>
      </c>
      <c r="AM347" s="50">
        <f>IFERROR(AND(U347=0,V347=0,ABS(AK347)&gt;90,ABS(AK347)&lt;=180,ABS(AL347)&lt;=90),FALSE)</f>
        <v/>
      </c>
      <c r="AN347" s="50">
        <f>IF(AM347,AL347,AK347)</f>
        <v/>
      </c>
      <c r="AO347" s="50">
        <f>IF(AM347,AK347,AL347)</f>
        <v/>
      </c>
      <c r="AP347" s="50">
        <f>IF(R347="","",IF(Y347&lt;&gt;"","Contains words or symbols that aren't part of a coordinate.",IF(NOT(OR(Z347=2,Z347=4,Z347=6)),"Couldn't find a latitude and a longitude ("&amp;Z347&amp;IF(Z347=1," number"," numbers")&amp;" found).",IF(COUNT(AA347:AF347)&lt;&gt;Z347,"Some of the numbers couldn't be read.",IF(OR(AND(Z347=4,OR(AB347&lt;0,AB347&gt;=60,AD347&lt;0,AD347&gt;=60)),AND(Z347=6,OR(AB347&lt;0,AB347&gt;=60,AC347&lt;0,AC347&gt;=60,AE347&lt;0,AE347&gt;=60,AF347&lt;0,AF347&gt;=60))),"Minutes and seconds must be between 0 and 60.",IF(OR(ABS(AN347)&gt;90,ABS(AO347)&gt;180),"Out of range: latitude must be between -90 and 90, and longitude between -180 and 180.",""))))))</f>
        <v/>
      </c>
    </row>
    <row r="348">
      <c r="B348" s="44" t="n"/>
      <c r="C348" s="44" t="n"/>
      <c r="D348" s="45">
        <f>IF(R348="","",IF(AP348&lt;&gt;"","NOT VALID GPS COORDINATES",IF(O348="NO CONNECTION","NO CONNECTION",IF(E348="","NOT FOUND",IF(OR(AM348,AND(AN348=0,AO348=0)),"CONVERTED – PLEASE CHECK","CONVERTED")))))</f>
        <v/>
      </c>
      <c r="E348" s="45">
        <f>IF(OR(O348="",O348="NO CONNECTION"),"",IFERROR(_xlfn.FILTERXML(O348,"//local/territory")&amp;" "&amp;_xlfn.FILTERXML(O348,"//local/mapcode"),IFERROR(_xlfn.FILTERXML(O348,"//international/mapcode"),"")))</f>
        <v/>
      </c>
      <c r="F348" s="46">
        <f>IF(E348="","",IFERROR(_xlfn.FILTERXML(O348,"//local/territory"),""))</f>
        <v/>
      </c>
      <c r="G348" s="46">
        <f>IF(E348="","",IFERROR(_xlfn.FILTERXML(O348,"//local/mapcode"),""))</f>
        <v/>
      </c>
      <c r="H348" s="46">
        <f>IF(E348="","",IFERROR(_xlfn.FILTERXML(O348,"//international/mapcode"),""))</f>
        <v/>
      </c>
      <c r="I348" s="46">
        <f>IF(E348="","",IFERROR(HYPERLINK("https://www.mymapcodes.com/go/?t="&amp;IF(G348&lt;&gt;"",F348,"AAA")&amp;"&amp;ma="&amp;LEFT(IF(G348&lt;&gt;"",G348,H348),FIND(".",IF(G348&lt;&gt;"",G348,H348))-1)&amp;"&amp;mb="&amp;MID(IF(G348&lt;&gt;"",G348,H348),FIND(".",IF(G348&lt;&gt;"",G348,H348))+1,99),"Open on MyMapcodes →"),""))</f>
        <v/>
      </c>
      <c r="J348" s="47">
        <f>IF(OR(R348="",AP348&lt;&gt;""),"",ROUND(AN348,6))</f>
        <v/>
      </c>
      <c r="K348" s="47">
        <f>IF(OR(R348="",AP348&lt;&gt;""),"",ROUND(AO348,6))</f>
        <v/>
      </c>
      <c r="L348" s="48">
        <f>IF(R348="","",IF(AP348&lt;&gt;"",AP348,IF(O348="NO CONNECTION","Excel couldn't reach the mapcode service. Click the REFRESH RESULTS box just above the table.",IF(E348="","The mapcode service didn't return a mapcode for this point.",IF(AM348,"Latitude and longitude seemed to be the wrong way round, so they've been swapped. Please check.",IF(AND(AN348=0,AO348=0),"0, 0 is in the sea off West Africa. Please check this is the location you meant.",IF(W348,"Longitude came first, so the order has been switched.",IF(Z348=6,"Converted from degrees, minutes and seconds.",IF(Z348=4,"Converted from degrees and decimal minutes.","")))))))))</f>
        <v/>
      </c>
      <c r="N348" s="49">
        <f>IF(J348="","",MapcodeAPI&amp;"codes/"&amp;SUBSTITUTE(J348&amp;"",MID(1/2,2,1),".")&amp;","&amp;SUBSTITUTE(K348&amp;"",MID(1/2,2,1),"."))&amp;LEFT($B$13,0)</f>
        <v/>
      </c>
      <c r="O348" s="49">
        <f>IF(N348="","",IFERROR(_xlfn.WEBSERVICE(N348),IF(MapcodeAPIBackup="","NO CONNECTION",IFERROR(_xlfn.WEBSERVICE(MapcodeAPIBackup&amp;MID(N348,LEN(MapcodeAPI)+1,999)),"NO CONNECTION"))))</f>
        <v/>
      </c>
      <c r="P348" t="inlineStr">
        <is>
          <t xml:space="preserve"> </t>
        </is>
      </c>
      <c r="R348" s="50">
        <f>IFERROR(IF(AND(TRIM(B348&amp;"")="",TRIM(C348&amp;"")=""),"",TRIM(IF(ISNUMBER(B348),SUBSTITUTE(B348&amp;"",MID(1/2,2,1),"."),B348&amp;"")&amp;IF(TRIM(C348&amp;"")="",""," | "&amp;IF(ISNUMBER(C348),SUBSTITUTE(C348&amp;"",MID(1/2,2,1),"."),C348&amp;"")))),"(error value)")</f>
        <v/>
      </c>
      <c r="S348" s="50">
        <f>IF(R348="","","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"&amp;IFERROR(IF(AND(LEN(R348)-LEN(SUBSTITUTE(R348,"/",""))=1,ISNUMBER(FIND(" ",TRIM(LEFT(R348,FIND("/",R348)-1))))),LEFT(R348,FIND("/",R348)-1),R348),R348)&amp;" ")," "," "),"﻿"," "),"​"," "),"⁠"," ")," "," ")," "," "),CHAR(9)," "),CHAR(10)," "),CHAR(13)," "),"−","-"),"–","-"),"—","-"),"LATITUDE"," "),"LONGITUDE"," "),"COORDINATES"," "),"COORDS"," "),"NORTH"," N "),"SOUTH"," S "),"EAST"," E "),"WEST"," W "),"DEGREES"," "),"DEG"," "),"GPS"," "),"LONG"," "),"LNG"," "),"LON"," "),"LAT"," ")," AND "," "),"&amp;"," ")&amp;" ")</f>
        <v/>
      </c>
      <c r="T348" s="50">
        <f>IF(S348="","",IF(LEN(S348)-LEN(SUBSTITUTE(S348,".",""))&gt;0,SUBSTITUTE(S348,","," "),IF(LEN(S348)-LEN(SUBSTITUTE(S348,",",""))=3,SUBSTITUTE(SUBSTITUTE(S348,",",";",2),",","."),IF(LEN(S348)-LEN(SUBSTITUTE(S348,",",""))=2,SUBSTITUTE(S348,",","."),SUBSTITUTE(S348,","," ")))))</f>
        <v/>
      </c>
      <c r="U348" s="50">
        <f>IF(ISNUMBER(FIND("S",T348)),-1,IF(ISNUMBER(FIND("N",T348)),1,0))</f>
        <v/>
      </c>
      <c r="V348" s="50">
        <f>IF(ISNUMBER(FIND("W",T348)),-1,IF(ISNUMBER(FIND("E",T348)),1,0))</f>
        <v/>
      </c>
      <c r="W348" s="50">
        <f>AND(MIN(IFERROR(FIND("N",T348),999),IFERROR(FIND("S",T348),999))&lt;999,MIN(IFERROR(FIND("E",T348),999),IFERROR(FIND("W",T348),999))&lt;999,MIN(IFERROR(FIND("E",T348),999),IFERROR(FIND("W",T348),999))&lt;MIN(IFERROR(FIND("N",T348),999),IFERROR(FIND("S",T348),999)))</f>
        <v/>
      </c>
      <c r="X348" s="50">
        <f>IF(T348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348,"°"," "),"º"," "),"˚"," "),"'"," "),CHAR(34)," "),"′"," "),"’"," "),"‘"," "),"″"," "),"”"," "),"“"," "),"("," "),")"," "),"["," "),"]"," "),"{"," "),"}"," "),";"," "),"|"," "),"/"," "),"\"," "),":"," "),"="," "),"*"," "),","," "),"N"," "),"S"," "),"E"," "),"W"," "),"_"," ")))</f>
        <v/>
      </c>
      <c r="Y348" s="50">
        <f>IF(X348="","",SUBSTITUTE(SUBSTITUTE(SUBSTITUTE(SUBSTITUTE(SUBSTITUTE(SUBSTITUTE(SUBSTITUTE(SUBSTITUTE(SUBSTITUTE(SUBSTITUTE(SUBSTITUTE(SUBSTITUTE(SUBSTITUTE(X348,"0",""),"1",""),"2",""),"3",""),"4",""),"5",""),"6",""),"7",""),"8",""),"9",""),".",""),"-","")," ",""))</f>
        <v/>
      </c>
      <c r="Z348" s="50">
        <f>IF(X348="",0,LEN(X348)-LEN(SUBSTITUTE(X348," ",""))+1)</f>
        <v/>
      </c>
      <c r="AA348" s="50">
        <f>IF(Z348&lt;1,"",IFERROR(VALUE(SUBSTITUTE(TRIM(MID(SUBSTITUTE(X348," ",REPT(" ",60)),1,60)),".",MID(1/2,2,1))),""))</f>
        <v/>
      </c>
      <c r="AB348" s="50">
        <f>IF(Z348&lt;2,"",IFERROR(VALUE(SUBSTITUTE(TRIM(MID(SUBSTITUTE(X348," ",REPT(" ",60)),61,60)),".",MID(1/2,2,1))),""))</f>
        <v/>
      </c>
      <c r="AC348" s="50">
        <f>IF(Z348&lt;3,"",IFERROR(VALUE(SUBSTITUTE(TRIM(MID(SUBSTITUTE(X348," ",REPT(" ",60)),121,60)),".",MID(1/2,2,1))),""))</f>
        <v/>
      </c>
      <c r="AD348" s="50">
        <f>IF(Z348&lt;4,"",IFERROR(VALUE(SUBSTITUTE(TRIM(MID(SUBSTITUTE(X348," ",REPT(" ",60)),181,60)),".",MID(1/2,2,1))),""))</f>
        <v/>
      </c>
      <c r="AE348" s="50">
        <f>IF(Z348&lt;5,"",IFERROR(VALUE(SUBSTITUTE(TRIM(MID(SUBSTITUTE(X348," ",REPT(" ",60)),241,60)),".",MID(1/2,2,1))),""))</f>
        <v/>
      </c>
      <c r="AF348" s="50">
        <f>IF(Z348&lt;6,"",IFERROR(VALUE(SUBSTITUTE(TRIM(MID(SUBSTITUTE(X348," ",REPT(" ",60)),301,60)),".",MID(1/2,2,1))),""))</f>
        <v/>
      </c>
      <c r="AG348" s="50">
        <f>IFERROR(IF(Z348=2,AA348,IF(Z348=4,IF(AA348&lt;0,-1,1)*(ABS(AA348)+AB348/60),IF(Z348=6,IF(AA348&lt;0,-1,1)*(ABS(AA348)+AB348/60+AC348/3600),""))),"")</f>
        <v/>
      </c>
      <c r="AH348" s="50">
        <f>IFERROR(IF(Z348=2,AB348,IF(Z348=4,IF(AC348&lt;0,-1,1)*(ABS(AC348)+AD348/60),IF(Z348=6,IF(AD348&lt;0,-1,1)*(ABS(AD348)+AE348/60+AF348/3600),""))),"")</f>
        <v/>
      </c>
      <c r="AI348" s="50">
        <f>IF(W348,AH348,AG348)</f>
        <v/>
      </c>
      <c r="AJ348" s="50">
        <f>IF(W348,AG348,AH348)</f>
        <v/>
      </c>
      <c r="AK348" s="50">
        <f>IFERROR(IF(U348=0,AI348,U348*ABS(AI348)),"")</f>
        <v/>
      </c>
      <c r="AL348" s="50">
        <f>IFERROR(IF(V348=0,AJ348,V348*ABS(AJ348)),"")</f>
        <v/>
      </c>
      <c r="AM348" s="50">
        <f>IFERROR(AND(U348=0,V348=0,ABS(AK348)&gt;90,ABS(AK348)&lt;=180,ABS(AL348)&lt;=90),FALSE)</f>
        <v/>
      </c>
      <c r="AN348" s="50">
        <f>IF(AM348,AL348,AK348)</f>
        <v/>
      </c>
      <c r="AO348" s="50">
        <f>IF(AM348,AK348,AL348)</f>
        <v/>
      </c>
      <c r="AP348" s="50">
        <f>IF(R348="","",IF(Y348&lt;&gt;"","Contains words or symbols that aren't part of a coordinate.",IF(NOT(OR(Z348=2,Z348=4,Z348=6)),"Couldn't find a latitude and a longitude ("&amp;Z348&amp;IF(Z348=1," number"," numbers")&amp;" found).",IF(COUNT(AA348:AF348)&lt;&gt;Z348,"Some of the numbers couldn't be read.",IF(OR(AND(Z348=4,OR(AB348&lt;0,AB348&gt;=60,AD348&lt;0,AD348&gt;=60)),AND(Z348=6,OR(AB348&lt;0,AB348&gt;=60,AC348&lt;0,AC348&gt;=60,AE348&lt;0,AE348&gt;=60,AF348&lt;0,AF348&gt;=60))),"Minutes and seconds must be between 0 and 60.",IF(OR(ABS(AN348)&gt;90,ABS(AO348)&gt;180),"Out of range: latitude must be between -90 and 90, and longitude between -180 and 180.",""))))))</f>
        <v/>
      </c>
    </row>
    <row r="349">
      <c r="B349" s="44" t="n"/>
      <c r="C349" s="44" t="n"/>
      <c r="D349" s="45">
        <f>IF(R349="","",IF(AP349&lt;&gt;"","NOT VALID GPS COORDINATES",IF(O349="NO CONNECTION","NO CONNECTION",IF(E349="","NOT FOUND",IF(OR(AM349,AND(AN349=0,AO349=0)),"CONVERTED – PLEASE CHECK","CONVERTED")))))</f>
        <v/>
      </c>
      <c r="E349" s="45">
        <f>IF(OR(O349="",O349="NO CONNECTION"),"",IFERROR(_xlfn.FILTERXML(O349,"//local/territory")&amp;" "&amp;_xlfn.FILTERXML(O349,"//local/mapcode"),IFERROR(_xlfn.FILTERXML(O349,"//international/mapcode"),"")))</f>
        <v/>
      </c>
      <c r="F349" s="46">
        <f>IF(E349="","",IFERROR(_xlfn.FILTERXML(O349,"//local/territory"),""))</f>
        <v/>
      </c>
      <c r="G349" s="46">
        <f>IF(E349="","",IFERROR(_xlfn.FILTERXML(O349,"//local/mapcode"),""))</f>
        <v/>
      </c>
      <c r="H349" s="46">
        <f>IF(E349="","",IFERROR(_xlfn.FILTERXML(O349,"//international/mapcode"),""))</f>
        <v/>
      </c>
      <c r="I349" s="46">
        <f>IF(E349="","",IFERROR(HYPERLINK("https://www.mymapcodes.com/go/?t="&amp;IF(G349&lt;&gt;"",F349,"AAA")&amp;"&amp;ma="&amp;LEFT(IF(G349&lt;&gt;"",G349,H349),FIND(".",IF(G349&lt;&gt;"",G349,H349))-1)&amp;"&amp;mb="&amp;MID(IF(G349&lt;&gt;"",G349,H349),FIND(".",IF(G349&lt;&gt;"",G349,H349))+1,99),"Open on MyMapcodes →"),""))</f>
        <v/>
      </c>
      <c r="J349" s="47">
        <f>IF(OR(R349="",AP349&lt;&gt;""),"",ROUND(AN349,6))</f>
        <v/>
      </c>
      <c r="K349" s="47">
        <f>IF(OR(R349="",AP349&lt;&gt;""),"",ROUND(AO349,6))</f>
        <v/>
      </c>
      <c r="L349" s="48">
        <f>IF(R349="","",IF(AP349&lt;&gt;"",AP349,IF(O349="NO CONNECTION","Excel couldn't reach the mapcode service. Click the REFRESH RESULTS box just above the table.",IF(E349="","The mapcode service didn't return a mapcode for this point.",IF(AM349,"Latitude and longitude seemed to be the wrong way round, so they've been swapped. Please check.",IF(AND(AN349=0,AO349=0),"0, 0 is in the sea off West Africa. Please check this is the location you meant.",IF(W349,"Longitude came first, so the order has been switched.",IF(Z349=6,"Converted from degrees, minutes and seconds.",IF(Z349=4,"Converted from degrees and decimal minutes.","")))))))))</f>
        <v/>
      </c>
      <c r="N349" s="49">
        <f>IF(J349="","",MapcodeAPI&amp;"codes/"&amp;SUBSTITUTE(J349&amp;"",MID(1/2,2,1),".")&amp;","&amp;SUBSTITUTE(K349&amp;"",MID(1/2,2,1),"."))&amp;LEFT($B$13,0)</f>
        <v/>
      </c>
      <c r="O349" s="49">
        <f>IF(N349="","",IFERROR(_xlfn.WEBSERVICE(N349),IF(MapcodeAPIBackup="","NO CONNECTION",IFERROR(_xlfn.WEBSERVICE(MapcodeAPIBackup&amp;MID(N349,LEN(MapcodeAPI)+1,999)),"NO CONNECTION"))))</f>
        <v/>
      </c>
      <c r="P349" t="inlineStr">
        <is>
          <t xml:space="preserve"> </t>
        </is>
      </c>
      <c r="R349" s="50">
        <f>IFERROR(IF(AND(TRIM(B349&amp;"")="",TRIM(C349&amp;"")=""),"",TRIM(IF(ISNUMBER(B349),SUBSTITUTE(B349&amp;"",MID(1/2,2,1),"."),B349&amp;"")&amp;IF(TRIM(C349&amp;"")="",""," | "&amp;IF(ISNUMBER(C349),SUBSTITUTE(C349&amp;"",MID(1/2,2,1),"."),C349&amp;"")))),"(error value)")</f>
        <v/>
      </c>
      <c r="S349" s="50">
        <f>IF(R349="","","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"&amp;IFERROR(IF(AND(LEN(R349)-LEN(SUBSTITUTE(R349,"/",""))=1,ISNUMBER(FIND(" ",TRIM(LEFT(R349,FIND("/",R349)-1))))),LEFT(R349,FIND("/",R349)-1),R349),R349)&amp;" ")," "," "),"﻿"," "),"​"," "),"⁠"," ")," "," ")," "," "),CHAR(9)," "),CHAR(10)," "),CHAR(13)," "),"−","-"),"–","-"),"—","-"),"LATITUDE"," "),"LONGITUDE"," "),"COORDINATES"," "),"COORDS"," "),"NORTH"," N "),"SOUTH"," S "),"EAST"," E "),"WEST"," W "),"DEGREES"," "),"DEG"," "),"GPS"," "),"LONG"," "),"LNG"," "),"LON"," "),"LAT"," ")," AND "," "),"&amp;"," ")&amp;" ")</f>
        <v/>
      </c>
      <c r="T349" s="50">
        <f>IF(S349="","",IF(LEN(S349)-LEN(SUBSTITUTE(S349,".",""))&gt;0,SUBSTITUTE(S349,","," "),IF(LEN(S349)-LEN(SUBSTITUTE(S349,",",""))=3,SUBSTITUTE(SUBSTITUTE(S349,",",";",2),",","."),IF(LEN(S349)-LEN(SUBSTITUTE(S349,",",""))=2,SUBSTITUTE(S349,",","."),SUBSTITUTE(S349,","," ")))))</f>
        <v/>
      </c>
      <c r="U349" s="50">
        <f>IF(ISNUMBER(FIND("S",T349)),-1,IF(ISNUMBER(FIND("N",T349)),1,0))</f>
        <v/>
      </c>
      <c r="V349" s="50">
        <f>IF(ISNUMBER(FIND("W",T349)),-1,IF(ISNUMBER(FIND("E",T349)),1,0))</f>
        <v/>
      </c>
      <c r="W349" s="50">
        <f>AND(MIN(IFERROR(FIND("N",T349),999),IFERROR(FIND("S",T349),999))&lt;999,MIN(IFERROR(FIND("E",T349),999),IFERROR(FIND("W",T349),999))&lt;999,MIN(IFERROR(FIND("E",T349),999),IFERROR(FIND("W",T349),999))&lt;MIN(IFERROR(FIND("N",T349),999),IFERROR(FIND("S",T349),999)))</f>
        <v/>
      </c>
      <c r="X349" s="50">
        <f>IF(T349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349,"°"," "),"º"," "),"˚"," "),"'"," "),CHAR(34)," "),"′"," "),"’"," "),"‘"," "),"″"," "),"”"," "),"“"," "),"("," "),")"," "),"["," "),"]"," "),"{"," "),"}"," "),";"," "),"|"," "),"/"," "),"\"," "),":"," "),"="," "),"*"," "),","," "),"N"," "),"S"," "),"E"," "),"W"," "),"_"," ")))</f>
        <v/>
      </c>
      <c r="Y349" s="50">
        <f>IF(X349="","",SUBSTITUTE(SUBSTITUTE(SUBSTITUTE(SUBSTITUTE(SUBSTITUTE(SUBSTITUTE(SUBSTITUTE(SUBSTITUTE(SUBSTITUTE(SUBSTITUTE(SUBSTITUTE(SUBSTITUTE(SUBSTITUTE(X349,"0",""),"1",""),"2",""),"3",""),"4",""),"5",""),"6",""),"7",""),"8",""),"9",""),".",""),"-","")," ",""))</f>
        <v/>
      </c>
      <c r="Z349" s="50">
        <f>IF(X349="",0,LEN(X349)-LEN(SUBSTITUTE(X349," ",""))+1)</f>
        <v/>
      </c>
      <c r="AA349" s="50">
        <f>IF(Z349&lt;1,"",IFERROR(VALUE(SUBSTITUTE(TRIM(MID(SUBSTITUTE(X349," ",REPT(" ",60)),1,60)),".",MID(1/2,2,1))),""))</f>
        <v/>
      </c>
      <c r="AB349" s="50">
        <f>IF(Z349&lt;2,"",IFERROR(VALUE(SUBSTITUTE(TRIM(MID(SUBSTITUTE(X349," ",REPT(" ",60)),61,60)),".",MID(1/2,2,1))),""))</f>
        <v/>
      </c>
      <c r="AC349" s="50">
        <f>IF(Z349&lt;3,"",IFERROR(VALUE(SUBSTITUTE(TRIM(MID(SUBSTITUTE(X349," ",REPT(" ",60)),121,60)),".",MID(1/2,2,1))),""))</f>
        <v/>
      </c>
      <c r="AD349" s="50">
        <f>IF(Z349&lt;4,"",IFERROR(VALUE(SUBSTITUTE(TRIM(MID(SUBSTITUTE(X349," ",REPT(" ",60)),181,60)),".",MID(1/2,2,1))),""))</f>
        <v/>
      </c>
      <c r="AE349" s="50">
        <f>IF(Z349&lt;5,"",IFERROR(VALUE(SUBSTITUTE(TRIM(MID(SUBSTITUTE(X349," ",REPT(" ",60)),241,60)),".",MID(1/2,2,1))),""))</f>
        <v/>
      </c>
      <c r="AF349" s="50">
        <f>IF(Z349&lt;6,"",IFERROR(VALUE(SUBSTITUTE(TRIM(MID(SUBSTITUTE(X349," ",REPT(" ",60)),301,60)),".",MID(1/2,2,1))),""))</f>
        <v/>
      </c>
      <c r="AG349" s="50">
        <f>IFERROR(IF(Z349=2,AA349,IF(Z349=4,IF(AA349&lt;0,-1,1)*(ABS(AA349)+AB349/60),IF(Z349=6,IF(AA349&lt;0,-1,1)*(ABS(AA349)+AB349/60+AC349/3600),""))),"")</f>
        <v/>
      </c>
      <c r="AH349" s="50">
        <f>IFERROR(IF(Z349=2,AB349,IF(Z349=4,IF(AC349&lt;0,-1,1)*(ABS(AC349)+AD349/60),IF(Z349=6,IF(AD349&lt;0,-1,1)*(ABS(AD349)+AE349/60+AF349/3600),""))),"")</f>
        <v/>
      </c>
      <c r="AI349" s="50">
        <f>IF(W349,AH349,AG349)</f>
        <v/>
      </c>
      <c r="AJ349" s="50">
        <f>IF(W349,AG349,AH349)</f>
        <v/>
      </c>
      <c r="AK349" s="50">
        <f>IFERROR(IF(U349=0,AI349,U349*ABS(AI349)),"")</f>
        <v/>
      </c>
      <c r="AL349" s="50">
        <f>IFERROR(IF(V349=0,AJ349,V349*ABS(AJ349)),"")</f>
        <v/>
      </c>
      <c r="AM349" s="50">
        <f>IFERROR(AND(U349=0,V349=0,ABS(AK349)&gt;90,ABS(AK349)&lt;=180,ABS(AL349)&lt;=90),FALSE)</f>
        <v/>
      </c>
      <c r="AN349" s="50">
        <f>IF(AM349,AL349,AK349)</f>
        <v/>
      </c>
      <c r="AO349" s="50">
        <f>IF(AM349,AK349,AL349)</f>
        <v/>
      </c>
      <c r="AP349" s="50">
        <f>IF(R349="","",IF(Y349&lt;&gt;"","Contains words or symbols that aren't part of a coordinate.",IF(NOT(OR(Z349=2,Z349=4,Z349=6)),"Couldn't find a latitude and a longitude ("&amp;Z349&amp;IF(Z349=1," number"," numbers")&amp;" found).",IF(COUNT(AA349:AF349)&lt;&gt;Z349,"Some of the numbers couldn't be read.",IF(OR(AND(Z349=4,OR(AB349&lt;0,AB349&gt;=60,AD349&lt;0,AD349&gt;=60)),AND(Z349=6,OR(AB349&lt;0,AB349&gt;=60,AC349&lt;0,AC349&gt;=60,AE349&lt;0,AE349&gt;=60,AF349&lt;0,AF349&gt;=60))),"Minutes and seconds must be between 0 and 60.",IF(OR(ABS(AN349)&gt;90,ABS(AO349)&gt;180),"Out of range: latitude must be between -90 and 90, and longitude between -180 and 180.",""))))))</f>
        <v/>
      </c>
    </row>
    <row r="350">
      <c r="B350" s="44" t="n"/>
      <c r="C350" s="44" t="n"/>
      <c r="D350" s="45">
        <f>IF(R350="","",IF(AP350&lt;&gt;"","NOT VALID GPS COORDINATES",IF(O350="NO CONNECTION","NO CONNECTION",IF(E350="","NOT FOUND",IF(OR(AM350,AND(AN350=0,AO350=0)),"CONVERTED – PLEASE CHECK","CONVERTED")))))</f>
        <v/>
      </c>
      <c r="E350" s="45">
        <f>IF(OR(O350="",O350="NO CONNECTION"),"",IFERROR(_xlfn.FILTERXML(O350,"//local/territory")&amp;" "&amp;_xlfn.FILTERXML(O350,"//local/mapcode"),IFERROR(_xlfn.FILTERXML(O350,"//international/mapcode"),"")))</f>
        <v/>
      </c>
      <c r="F350" s="46">
        <f>IF(E350="","",IFERROR(_xlfn.FILTERXML(O350,"//local/territory"),""))</f>
        <v/>
      </c>
      <c r="G350" s="46">
        <f>IF(E350="","",IFERROR(_xlfn.FILTERXML(O350,"//local/mapcode"),""))</f>
        <v/>
      </c>
      <c r="H350" s="46">
        <f>IF(E350="","",IFERROR(_xlfn.FILTERXML(O350,"//international/mapcode"),""))</f>
        <v/>
      </c>
      <c r="I350" s="46">
        <f>IF(E350="","",IFERROR(HYPERLINK("https://www.mymapcodes.com/go/?t="&amp;IF(G350&lt;&gt;"",F350,"AAA")&amp;"&amp;ma="&amp;LEFT(IF(G350&lt;&gt;"",G350,H350),FIND(".",IF(G350&lt;&gt;"",G350,H350))-1)&amp;"&amp;mb="&amp;MID(IF(G350&lt;&gt;"",G350,H350),FIND(".",IF(G350&lt;&gt;"",G350,H350))+1,99),"Open on MyMapcodes →"),""))</f>
        <v/>
      </c>
      <c r="J350" s="47">
        <f>IF(OR(R350="",AP350&lt;&gt;""),"",ROUND(AN350,6))</f>
        <v/>
      </c>
      <c r="K350" s="47">
        <f>IF(OR(R350="",AP350&lt;&gt;""),"",ROUND(AO350,6))</f>
        <v/>
      </c>
      <c r="L350" s="48">
        <f>IF(R350="","",IF(AP350&lt;&gt;"",AP350,IF(O350="NO CONNECTION","Excel couldn't reach the mapcode service. Click the REFRESH RESULTS box just above the table.",IF(E350="","The mapcode service didn't return a mapcode for this point.",IF(AM350,"Latitude and longitude seemed to be the wrong way round, so they've been swapped. Please check.",IF(AND(AN350=0,AO350=0),"0, 0 is in the sea off West Africa. Please check this is the location you meant.",IF(W350,"Longitude came first, so the order has been switched.",IF(Z350=6,"Converted from degrees, minutes and seconds.",IF(Z350=4,"Converted from degrees and decimal minutes.","")))))))))</f>
        <v/>
      </c>
      <c r="N350" s="49">
        <f>IF(J350="","",MapcodeAPI&amp;"codes/"&amp;SUBSTITUTE(J350&amp;"",MID(1/2,2,1),".")&amp;","&amp;SUBSTITUTE(K350&amp;"",MID(1/2,2,1),"."))&amp;LEFT($B$13,0)</f>
        <v/>
      </c>
      <c r="O350" s="49">
        <f>IF(N350="","",IFERROR(_xlfn.WEBSERVICE(N350),IF(MapcodeAPIBackup="","NO CONNECTION",IFERROR(_xlfn.WEBSERVICE(MapcodeAPIBackup&amp;MID(N350,LEN(MapcodeAPI)+1,999)),"NO CONNECTION"))))</f>
        <v/>
      </c>
      <c r="P350" t="inlineStr">
        <is>
          <t xml:space="preserve"> </t>
        </is>
      </c>
      <c r="R350" s="50">
        <f>IFERROR(IF(AND(TRIM(B350&amp;"")="",TRIM(C350&amp;"")=""),"",TRIM(IF(ISNUMBER(B350),SUBSTITUTE(B350&amp;"",MID(1/2,2,1),"."),B350&amp;"")&amp;IF(TRIM(C350&amp;"")="",""," | "&amp;IF(ISNUMBER(C350),SUBSTITUTE(C350&amp;"",MID(1/2,2,1),"."),C350&amp;"")))),"(error value)")</f>
        <v/>
      </c>
      <c r="S350" s="50">
        <f>IF(R350="","","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"&amp;IFERROR(IF(AND(LEN(R350)-LEN(SUBSTITUTE(R350,"/",""))=1,ISNUMBER(FIND(" ",TRIM(LEFT(R350,FIND("/",R350)-1))))),LEFT(R350,FIND("/",R350)-1),R350),R350)&amp;" ")," "," "),"﻿"," "),"​"," "),"⁠"," ")," "," ")," "," "),CHAR(9)," "),CHAR(10)," "),CHAR(13)," "),"−","-"),"–","-"),"—","-"),"LATITUDE"," "),"LONGITUDE"," "),"COORDINATES"," "),"COORDS"," "),"NORTH"," N "),"SOUTH"," S "),"EAST"," E "),"WEST"," W "),"DEGREES"," "),"DEG"," "),"GPS"," "),"LONG"," "),"LNG"," "),"LON"," "),"LAT"," ")," AND "," "),"&amp;"," ")&amp;" ")</f>
        <v/>
      </c>
      <c r="T350" s="50">
        <f>IF(S350="","",IF(LEN(S350)-LEN(SUBSTITUTE(S350,".",""))&gt;0,SUBSTITUTE(S350,","," "),IF(LEN(S350)-LEN(SUBSTITUTE(S350,",",""))=3,SUBSTITUTE(SUBSTITUTE(S350,",",";",2),",","."),IF(LEN(S350)-LEN(SUBSTITUTE(S350,",",""))=2,SUBSTITUTE(S350,",","."),SUBSTITUTE(S350,","," ")))))</f>
        <v/>
      </c>
      <c r="U350" s="50">
        <f>IF(ISNUMBER(FIND("S",T350)),-1,IF(ISNUMBER(FIND("N",T350)),1,0))</f>
        <v/>
      </c>
      <c r="V350" s="50">
        <f>IF(ISNUMBER(FIND("W",T350)),-1,IF(ISNUMBER(FIND("E",T350)),1,0))</f>
        <v/>
      </c>
      <c r="W350" s="50">
        <f>AND(MIN(IFERROR(FIND("N",T350),999),IFERROR(FIND("S",T350),999))&lt;999,MIN(IFERROR(FIND("E",T350),999),IFERROR(FIND("W",T350),999))&lt;999,MIN(IFERROR(FIND("E",T350),999),IFERROR(FIND("W",T350),999))&lt;MIN(IFERROR(FIND("N",T350),999),IFERROR(FIND("S",T350),999)))</f>
        <v/>
      </c>
      <c r="X350" s="50">
        <f>IF(T350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350,"°"," "),"º"," "),"˚"," "),"'"," "),CHAR(34)," "),"′"," "),"’"," "),"‘"," "),"″"," "),"”"," "),"“"," "),"("," "),")"," "),"["," "),"]"," "),"{"," "),"}"," "),";"," "),"|"," "),"/"," "),"\"," "),":"," "),"="," "),"*"," "),","," "),"N"," "),"S"," "),"E"," "),"W"," "),"_"," ")))</f>
        <v/>
      </c>
      <c r="Y350" s="50">
        <f>IF(X350="","",SUBSTITUTE(SUBSTITUTE(SUBSTITUTE(SUBSTITUTE(SUBSTITUTE(SUBSTITUTE(SUBSTITUTE(SUBSTITUTE(SUBSTITUTE(SUBSTITUTE(SUBSTITUTE(SUBSTITUTE(SUBSTITUTE(X350,"0",""),"1",""),"2",""),"3",""),"4",""),"5",""),"6",""),"7",""),"8",""),"9",""),".",""),"-","")," ",""))</f>
        <v/>
      </c>
      <c r="Z350" s="50">
        <f>IF(X350="",0,LEN(X350)-LEN(SUBSTITUTE(X350," ",""))+1)</f>
        <v/>
      </c>
      <c r="AA350" s="50">
        <f>IF(Z350&lt;1,"",IFERROR(VALUE(SUBSTITUTE(TRIM(MID(SUBSTITUTE(X350," ",REPT(" ",60)),1,60)),".",MID(1/2,2,1))),""))</f>
        <v/>
      </c>
      <c r="AB350" s="50">
        <f>IF(Z350&lt;2,"",IFERROR(VALUE(SUBSTITUTE(TRIM(MID(SUBSTITUTE(X350," ",REPT(" ",60)),61,60)),".",MID(1/2,2,1))),""))</f>
        <v/>
      </c>
      <c r="AC350" s="50">
        <f>IF(Z350&lt;3,"",IFERROR(VALUE(SUBSTITUTE(TRIM(MID(SUBSTITUTE(X350," ",REPT(" ",60)),121,60)),".",MID(1/2,2,1))),""))</f>
        <v/>
      </c>
      <c r="AD350" s="50">
        <f>IF(Z350&lt;4,"",IFERROR(VALUE(SUBSTITUTE(TRIM(MID(SUBSTITUTE(X350," ",REPT(" ",60)),181,60)),".",MID(1/2,2,1))),""))</f>
        <v/>
      </c>
      <c r="AE350" s="50">
        <f>IF(Z350&lt;5,"",IFERROR(VALUE(SUBSTITUTE(TRIM(MID(SUBSTITUTE(X350," ",REPT(" ",60)),241,60)),".",MID(1/2,2,1))),""))</f>
        <v/>
      </c>
      <c r="AF350" s="50">
        <f>IF(Z350&lt;6,"",IFERROR(VALUE(SUBSTITUTE(TRIM(MID(SUBSTITUTE(X350," ",REPT(" ",60)),301,60)),".",MID(1/2,2,1))),""))</f>
        <v/>
      </c>
      <c r="AG350" s="50">
        <f>IFERROR(IF(Z350=2,AA350,IF(Z350=4,IF(AA350&lt;0,-1,1)*(ABS(AA350)+AB350/60),IF(Z350=6,IF(AA350&lt;0,-1,1)*(ABS(AA350)+AB350/60+AC350/3600),""))),"")</f>
        <v/>
      </c>
      <c r="AH350" s="50">
        <f>IFERROR(IF(Z350=2,AB350,IF(Z350=4,IF(AC350&lt;0,-1,1)*(ABS(AC350)+AD350/60),IF(Z350=6,IF(AD350&lt;0,-1,1)*(ABS(AD350)+AE350/60+AF350/3600),""))),"")</f>
        <v/>
      </c>
      <c r="AI350" s="50">
        <f>IF(W350,AH350,AG350)</f>
        <v/>
      </c>
      <c r="AJ350" s="50">
        <f>IF(W350,AG350,AH350)</f>
        <v/>
      </c>
      <c r="AK350" s="50">
        <f>IFERROR(IF(U350=0,AI350,U350*ABS(AI350)),"")</f>
        <v/>
      </c>
      <c r="AL350" s="50">
        <f>IFERROR(IF(V350=0,AJ350,V350*ABS(AJ350)),"")</f>
        <v/>
      </c>
      <c r="AM350" s="50">
        <f>IFERROR(AND(U350=0,V350=0,ABS(AK350)&gt;90,ABS(AK350)&lt;=180,ABS(AL350)&lt;=90),FALSE)</f>
        <v/>
      </c>
      <c r="AN350" s="50">
        <f>IF(AM350,AL350,AK350)</f>
        <v/>
      </c>
      <c r="AO350" s="50">
        <f>IF(AM350,AK350,AL350)</f>
        <v/>
      </c>
      <c r="AP350" s="50">
        <f>IF(R350="","",IF(Y350&lt;&gt;"","Contains words or symbols that aren't part of a coordinate.",IF(NOT(OR(Z350=2,Z350=4,Z350=6)),"Couldn't find a latitude and a longitude ("&amp;Z350&amp;IF(Z350=1," number"," numbers")&amp;" found).",IF(COUNT(AA350:AF350)&lt;&gt;Z350,"Some of the numbers couldn't be read.",IF(OR(AND(Z350=4,OR(AB350&lt;0,AB350&gt;=60,AD350&lt;0,AD350&gt;=60)),AND(Z350=6,OR(AB350&lt;0,AB350&gt;=60,AC350&lt;0,AC350&gt;=60,AE350&lt;0,AE350&gt;=60,AF350&lt;0,AF350&gt;=60))),"Minutes and seconds must be between 0 and 60.",IF(OR(ABS(AN350)&gt;90,ABS(AO350)&gt;180),"Out of range: latitude must be between -90 and 90, and longitude between -180 and 180.",""))))))</f>
        <v/>
      </c>
    </row>
    <row r="351">
      <c r="B351" s="44" t="n"/>
      <c r="C351" s="44" t="n"/>
      <c r="D351" s="45">
        <f>IF(R351="","",IF(AP351&lt;&gt;"","NOT VALID GPS COORDINATES",IF(O351="NO CONNECTION","NO CONNECTION",IF(E351="","NOT FOUND",IF(OR(AM351,AND(AN351=0,AO351=0)),"CONVERTED – PLEASE CHECK","CONVERTED")))))</f>
        <v/>
      </c>
      <c r="E351" s="45">
        <f>IF(OR(O351="",O351="NO CONNECTION"),"",IFERROR(_xlfn.FILTERXML(O351,"//local/territory")&amp;" "&amp;_xlfn.FILTERXML(O351,"//local/mapcode"),IFERROR(_xlfn.FILTERXML(O351,"//international/mapcode"),"")))</f>
        <v/>
      </c>
      <c r="F351" s="46">
        <f>IF(E351="","",IFERROR(_xlfn.FILTERXML(O351,"//local/territory"),""))</f>
        <v/>
      </c>
      <c r="G351" s="46">
        <f>IF(E351="","",IFERROR(_xlfn.FILTERXML(O351,"//local/mapcode"),""))</f>
        <v/>
      </c>
      <c r="H351" s="46">
        <f>IF(E351="","",IFERROR(_xlfn.FILTERXML(O351,"//international/mapcode"),""))</f>
        <v/>
      </c>
      <c r="I351" s="46">
        <f>IF(E351="","",IFERROR(HYPERLINK("https://www.mymapcodes.com/go/?t="&amp;IF(G351&lt;&gt;"",F351,"AAA")&amp;"&amp;ma="&amp;LEFT(IF(G351&lt;&gt;"",G351,H351),FIND(".",IF(G351&lt;&gt;"",G351,H351))-1)&amp;"&amp;mb="&amp;MID(IF(G351&lt;&gt;"",G351,H351),FIND(".",IF(G351&lt;&gt;"",G351,H351))+1,99),"Open on MyMapcodes →"),""))</f>
        <v/>
      </c>
      <c r="J351" s="47">
        <f>IF(OR(R351="",AP351&lt;&gt;""),"",ROUND(AN351,6))</f>
        <v/>
      </c>
      <c r="K351" s="47">
        <f>IF(OR(R351="",AP351&lt;&gt;""),"",ROUND(AO351,6))</f>
        <v/>
      </c>
      <c r="L351" s="48">
        <f>IF(R351="","",IF(AP351&lt;&gt;"",AP351,IF(O351="NO CONNECTION","Excel couldn't reach the mapcode service. Click the REFRESH RESULTS box just above the table.",IF(E351="","The mapcode service didn't return a mapcode for this point.",IF(AM351,"Latitude and longitude seemed to be the wrong way round, so they've been swapped. Please check.",IF(AND(AN351=0,AO351=0),"0, 0 is in the sea off West Africa. Please check this is the location you meant.",IF(W351,"Longitude came first, so the order has been switched.",IF(Z351=6,"Converted from degrees, minutes and seconds.",IF(Z351=4,"Converted from degrees and decimal minutes.","")))))))))</f>
        <v/>
      </c>
      <c r="N351" s="49">
        <f>IF(J351="","",MapcodeAPI&amp;"codes/"&amp;SUBSTITUTE(J351&amp;"",MID(1/2,2,1),".")&amp;","&amp;SUBSTITUTE(K351&amp;"",MID(1/2,2,1),"."))&amp;LEFT($B$13,0)</f>
        <v/>
      </c>
      <c r="O351" s="49">
        <f>IF(N351="","",IFERROR(_xlfn.WEBSERVICE(N351),IF(MapcodeAPIBackup="","NO CONNECTION",IFERROR(_xlfn.WEBSERVICE(MapcodeAPIBackup&amp;MID(N351,LEN(MapcodeAPI)+1,999)),"NO CONNECTION"))))</f>
        <v/>
      </c>
      <c r="P351" t="inlineStr">
        <is>
          <t xml:space="preserve"> </t>
        </is>
      </c>
      <c r="R351" s="50">
        <f>IFERROR(IF(AND(TRIM(B351&amp;"")="",TRIM(C351&amp;"")=""),"",TRIM(IF(ISNUMBER(B351),SUBSTITUTE(B351&amp;"",MID(1/2,2,1),"."),B351&amp;"")&amp;IF(TRIM(C351&amp;"")="",""," | "&amp;IF(ISNUMBER(C351),SUBSTITUTE(C351&amp;"",MID(1/2,2,1),"."),C351&amp;"")))),"(error value)")</f>
        <v/>
      </c>
      <c r="S351" s="50">
        <f>IF(R351="","","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"&amp;IFERROR(IF(AND(LEN(R351)-LEN(SUBSTITUTE(R351,"/",""))=1,ISNUMBER(FIND(" ",TRIM(LEFT(R351,FIND("/",R351)-1))))),LEFT(R351,FIND("/",R351)-1),R351),R351)&amp;" ")," "," "),"﻿"," "),"​"," "),"⁠"," ")," "," ")," "," "),CHAR(9)," "),CHAR(10)," "),CHAR(13)," "),"−","-"),"–","-"),"—","-"),"LATITUDE"," "),"LONGITUDE"," "),"COORDINATES"," "),"COORDS"," "),"NORTH"," N "),"SOUTH"," S "),"EAST"," E "),"WEST"," W "),"DEGREES"," "),"DEG"," "),"GPS"," "),"LONG"," "),"LNG"," "),"LON"," "),"LAT"," ")," AND "," "),"&amp;"," ")&amp;" ")</f>
        <v/>
      </c>
      <c r="T351" s="50">
        <f>IF(S351="","",IF(LEN(S351)-LEN(SUBSTITUTE(S351,".",""))&gt;0,SUBSTITUTE(S351,","," "),IF(LEN(S351)-LEN(SUBSTITUTE(S351,",",""))=3,SUBSTITUTE(SUBSTITUTE(S351,",",";",2),",","."),IF(LEN(S351)-LEN(SUBSTITUTE(S351,",",""))=2,SUBSTITUTE(S351,",","."),SUBSTITUTE(S351,","," ")))))</f>
        <v/>
      </c>
      <c r="U351" s="50">
        <f>IF(ISNUMBER(FIND("S",T351)),-1,IF(ISNUMBER(FIND("N",T351)),1,0))</f>
        <v/>
      </c>
      <c r="V351" s="50">
        <f>IF(ISNUMBER(FIND("W",T351)),-1,IF(ISNUMBER(FIND("E",T351)),1,0))</f>
        <v/>
      </c>
      <c r="W351" s="50">
        <f>AND(MIN(IFERROR(FIND("N",T351),999),IFERROR(FIND("S",T351),999))&lt;999,MIN(IFERROR(FIND("E",T351),999),IFERROR(FIND("W",T351),999))&lt;999,MIN(IFERROR(FIND("E",T351),999),IFERROR(FIND("W",T351),999))&lt;MIN(IFERROR(FIND("N",T351),999),IFERROR(FIND("S",T351),999)))</f>
        <v/>
      </c>
      <c r="X351" s="50">
        <f>IF(T351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351,"°"," "),"º"," "),"˚"," "),"'"," "),CHAR(34)," "),"′"," "),"’"," "),"‘"," "),"″"," "),"”"," "),"“"," "),"("," "),")"," "),"["," "),"]"," "),"{"," "),"}"," "),";"," "),"|"," "),"/"," "),"\"," "),":"," "),"="," "),"*"," "),","," "),"N"," "),"S"," "),"E"," "),"W"," "),"_"," ")))</f>
        <v/>
      </c>
      <c r="Y351" s="50">
        <f>IF(X351="","",SUBSTITUTE(SUBSTITUTE(SUBSTITUTE(SUBSTITUTE(SUBSTITUTE(SUBSTITUTE(SUBSTITUTE(SUBSTITUTE(SUBSTITUTE(SUBSTITUTE(SUBSTITUTE(SUBSTITUTE(SUBSTITUTE(X351,"0",""),"1",""),"2",""),"3",""),"4",""),"5",""),"6",""),"7",""),"8",""),"9",""),".",""),"-","")," ",""))</f>
        <v/>
      </c>
      <c r="Z351" s="50">
        <f>IF(X351="",0,LEN(X351)-LEN(SUBSTITUTE(X351," ",""))+1)</f>
        <v/>
      </c>
      <c r="AA351" s="50">
        <f>IF(Z351&lt;1,"",IFERROR(VALUE(SUBSTITUTE(TRIM(MID(SUBSTITUTE(X351," ",REPT(" ",60)),1,60)),".",MID(1/2,2,1))),""))</f>
        <v/>
      </c>
      <c r="AB351" s="50">
        <f>IF(Z351&lt;2,"",IFERROR(VALUE(SUBSTITUTE(TRIM(MID(SUBSTITUTE(X351," ",REPT(" ",60)),61,60)),".",MID(1/2,2,1))),""))</f>
        <v/>
      </c>
      <c r="AC351" s="50">
        <f>IF(Z351&lt;3,"",IFERROR(VALUE(SUBSTITUTE(TRIM(MID(SUBSTITUTE(X351," ",REPT(" ",60)),121,60)),".",MID(1/2,2,1))),""))</f>
        <v/>
      </c>
      <c r="AD351" s="50">
        <f>IF(Z351&lt;4,"",IFERROR(VALUE(SUBSTITUTE(TRIM(MID(SUBSTITUTE(X351," ",REPT(" ",60)),181,60)),".",MID(1/2,2,1))),""))</f>
        <v/>
      </c>
      <c r="AE351" s="50">
        <f>IF(Z351&lt;5,"",IFERROR(VALUE(SUBSTITUTE(TRIM(MID(SUBSTITUTE(X351," ",REPT(" ",60)),241,60)),".",MID(1/2,2,1))),""))</f>
        <v/>
      </c>
      <c r="AF351" s="50">
        <f>IF(Z351&lt;6,"",IFERROR(VALUE(SUBSTITUTE(TRIM(MID(SUBSTITUTE(X351," ",REPT(" ",60)),301,60)),".",MID(1/2,2,1))),""))</f>
        <v/>
      </c>
      <c r="AG351" s="50">
        <f>IFERROR(IF(Z351=2,AA351,IF(Z351=4,IF(AA351&lt;0,-1,1)*(ABS(AA351)+AB351/60),IF(Z351=6,IF(AA351&lt;0,-1,1)*(ABS(AA351)+AB351/60+AC351/3600),""))),"")</f>
        <v/>
      </c>
      <c r="AH351" s="50">
        <f>IFERROR(IF(Z351=2,AB351,IF(Z351=4,IF(AC351&lt;0,-1,1)*(ABS(AC351)+AD351/60),IF(Z351=6,IF(AD351&lt;0,-1,1)*(ABS(AD351)+AE351/60+AF351/3600),""))),"")</f>
        <v/>
      </c>
      <c r="AI351" s="50">
        <f>IF(W351,AH351,AG351)</f>
        <v/>
      </c>
      <c r="AJ351" s="50">
        <f>IF(W351,AG351,AH351)</f>
        <v/>
      </c>
      <c r="AK351" s="50">
        <f>IFERROR(IF(U351=0,AI351,U351*ABS(AI351)),"")</f>
        <v/>
      </c>
      <c r="AL351" s="50">
        <f>IFERROR(IF(V351=0,AJ351,V351*ABS(AJ351)),"")</f>
        <v/>
      </c>
      <c r="AM351" s="50">
        <f>IFERROR(AND(U351=0,V351=0,ABS(AK351)&gt;90,ABS(AK351)&lt;=180,ABS(AL351)&lt;=90),FALSE)</f>
        <v/>
      </c>
      <c r="AN351" s="50">
        <f>IF(AM351,AL351,AK351)</f>
        <v/>
      </c>
      <c r="AO351" s="50">
        <f>IF(AM351,AK351,AL351)</f>
        <v/>
      </c>
      <c r="AP351" s="50">
        <f>IF(R351="","",IF(Y351&lt;&gt;"","Contains words or symbols that aren't part of a coordinate.",IF(NOT(OR(Z351=2,Z351=4,Z351=6)),"Couldn't find a latitude and a longitude ("&amp;Z351&amp;IF(Z351=1," number"," numbers")&amp;" found).",IF(COUNT(AA351:AF351)&lt;&gt;Z351,"Some of the numbers couldn't be read.",IF(OR(AND(Z351=4,OR(AB351&lt;0,AB351&gt;=60,AD351&lt;0,AD351&gt;=60)),AND(Z351=6,OR(AB351&lt;0,AB351&gt;=60,AC351&lt;0,AC351&gt;=60,AE351&lt;0,AE351&gt;=60,AF351&lt;0,AF351&gt;=60))),"Minutes and seconds must be between 0 and 60.",IF(OR(ABS(AN351)&gt;90,ABS(AO351)&gt;180),"Out of range: latitude must be between -90 and 90, and longitude between -180 and 180.",""))))))</f>
        <v/>
      </c>
    </row>
    <row r="352">
      <c r="B352" s="44" t="n"/>
      <c r="C352" s="44" t="n"/>
      <c r="D352" s="45">
        <f>IF(R352="","",IF(AP352&lt;&gt;"","NOT VALID GPS COORDINATES",IF(O352="NO CONNECTION","NO CONNECTION",IF(E352="","NOT FOUND",IF(OR(AM352,AND(AN352=0,AO352=0)),"CONVERTED – PLEASE CHECK","CONVERTED")))))</f>
        <v/>
      </c>
      <c r="E352" s="45">
        <f>IF(OR(O352="",O352="NO CONNECTION"),"",IFERROR(_xlfn.FILTERXML(O352,"//local/territory")&amp;" "&amp;_xlfn.FILTERXML(O352,"//local/mapcode"),IFERROR(_xlfn.FILTERXML(O352,"//international/mapcode"),"")))</f>
        <v/>
      </c>
      <c r="F352" s="46">
        <f>IF(E352="","",IFERROR(_xlfn.FILTERXML(O352,"//local/territory"),""))</f>
        <v/>
      </c>
      <c r="G352" s="46">
        <f>IF(E352="","",IFERROR(_xlfn.FILTERXML(O352,"//local/mapcode"),""))</f>
        <v/>
      </c>
      <c r="H352" s="46">
        <f>IF(E352="","",IFERROR(_xlfn.FILTERXML(O352,"//international/mapcode"),""))</f>
        <v/>
      </c>
      <c r="I352" s="46">
        <f>IF(E352="","",IFERROR(HYPERLINK("https://www.mymapcodes.com/go/?t="&amp;IF(G352&lt;&gt;"",F352,"AAA")&amp;"&amp;ma="&amp;LEFT(IF(G352&lt;&gt;"",G352,H352),FIND(".",IF(G352&lt;&gt;"",G352,H352))-1)&amp;"&amp;mb="&amp;MID(IF(G352&lt;&gt;"",G352,H352),FIND(".",IF(G352&lt;&gt;"",G352,H352))+1,99),"Open on MyMapcodes →"),""))</f>
        <v/>
      </c>
      <c r="J352" s="47">
        <f>IF(OR(R352="",AP352&lt;&gt;""),"",ROUND(AN352,6))</f>
        <v/>
      </c>
      <c r="K352" s="47">
        <f>IF(OR(R352="",AP352&lt;&gt;""),"",ROUND(AO352,6))</f>
        <v/>
      </c>
      <c r="L352" s="48">
        <f>IF(R352="","",IF(AP352&lt;&gt;"",AP352,IF(O352="NO CONNECTION","Excel couldn't reach the mapcode service. Click the REFRESH RESULTS box just above the table.",IF(E352="","The mapcode service didn't return a mapcode for this point.",IF(AM352,"Latitude and longitude seemed to be the wrong way round, so they've been swapped. Please check.",IF(AND(AN352=0,AO352=0),"0, 0 is in the sea off West Africa. Please check this is the location you meant.",IF(W352,"Longitude came first, so the order has been switched.",IF(Z352=6,"Converted from degrees, minutes and seconds.",IF(Z352=4,"Converted from degrees and decimal minutes.","")))))))))</f>
        <v/>
      </c>
      <c r="N352" s="49">
        <f>IF(J352="","",MapcodeAPI&amp;"codes/"&amp;SUBSTITUTE(J352&amp;"",MID(1/2,2,1),".")&amp;","&amp;SUBSTITUTE(K352&amp;"",MID(1/2,2,1),"."))&amp;LEFT($B$13,0)</f>
        <v/>
      </c>
      <c r="O352" s="49">
        <f>IF(N352="","",IFERROR(_xlfn.WEBSERVICE(N352),IF(MapcodeAPIBackup="","NO CONNECTION",IFERROR(_xlfn.WEBSERVICE(MapcodeAPIBackup&amp;MID(N352,LEN(MapcodeAPI)+1,999)),"NO CONNECTION"))))</f>
        <v/>
      </c>
      <c r="P352" t="inlineStr">
        <is>
          <t xml:space="preserve"> </t>
        </is>
      </c>
      <c r="R352" s="50">
        <f>IFERROR(IF(AND(TRIM(B352&amp;"")="",TRIM(C352&amp;"")=""),"",TRIM(IF(ISNUMBER(B352),SUBSTITUTE(B352&amp;"",MID(1/2,2,1),"."),B352&amp;"")&amp;IF(TRIM(C352&amp;"")="",""," | "&amp;IF(ISNUMBER(C352),SUBSTITUTE(C352&amp;"",MID(1/2,2,1),"."),C352&amp;"")))),"(error value)")</f>
        <v/>
      </c>
      <c r="S352" s="50">
        <f>IF(R352="","","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"&amp;IFERROR(IF(AND(LEN(R352)-LEN(SUBSTITUTE(R352,"/",""))=1,ISNUMBER(FIND(" ",TRIM(LEFT(R352,FIND("/",R352)-1))))),LEFT(R352,FIND("/",R352)-1),R352),R352)&amp;" ")," "," "),"﻿"," "),"​"," "),"⁠"," ")," "," ")," "," "),CHAR(9)," "),CHAR(10)," "),CHAR(13)," "),"−","-"),"–","-"),"—","-"),"LATITUDE"," "),"LONGITUDE"," "),"COORDINATES"," "),"COORDS"," "),"NORTH"," N "),"SOUTH"," S "),"EAST"," E "),"WEST"," W "),"DEGREES"," "),"DEG"," "),"GPS"," "),"LONG"," "),"LNG"," "),"LON"," "),"LAT"," ")," AND "," "),"&amp;"," ")&amp;" ")</f>
        <v/>
      </c>
      <c r="T352" s="50">
        <f>IF(S352="","",IF(LEN(S352)-LEN(SUBSTITUTE(S352,".",""))&gt;0,SUBSTITUTE(S352,","," "),IF(LEN(S352)-LEN(SUBSTITUTE(S352,",",""))=3,SUBSTITUTE(SUBSTITUTE(S352,",",";",2),",","."),IF(LEN(S352)-LEN(SUBSTITUTE(S352,",",""))=2,SUBSTITUTE(S352,",","."),SUBSTITUTE(S352,","," ")))))</f>
        <v/>
      </c>
      <c r="U352" s="50">
        <f>IF(ISNUMBER(FIND("S",T352)),-1,IF(ISNUMBER(FIND("N",T352)),1,0))</f>
        <v/>
      </c>
      <c r="V352" s="50">
        <f>IF(ISNUMBER(FIND("W",T352)),-1,IF(ISNUMBER(FIND("E",T352)),1,0))</f>
        <v/>
      </c>
      <c r="W352" s="50">
        <f>AND(MIN(IFERROR(FIND("N",T352),999),IFERROR(FIND("S",T352),999))&lt;999,MIN(IFERROR(FIND("E",T352),999),IFERROR(FIND("W",T352),999))&lt;999,MIN(IFERROR(FIND("E",T352),999),IFERROR(FIND("W",T352),999))&lt;MIN(IFERROR(FIND("N",T352),999),IFERROR(FIND("S",T352),999)))</f>
        <v/>
      </c>
      <c r="X352" s="50">
        <f>IF(T352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352,"°"," "),"º"," "),"˚"," "),"'"," "),CHAR(34)," "),"′"," "),"’"," "),"‘"," "),"″"," "),"”"," "),"“"," "),"("," "),")"," "),"["," "),"]"," "),"{"," "),"}"," "),";"," "),"|"," "),"/"," "),"\"," "),":"," "),"="," "),"*"," "),","," "),"N"," "),"S"," "),"E"," "),"W"," "),"_"," ")))</f>
        <v/>
      </c>
      <c r="Y352" s="50">
        <f>IF(X352="","",SUBSTITUTE(SUBSTITUTE(SUBSTITUTE(SUBSTITUTE(SUBSTITUTE(SUBSTITUTE(SUBSTITUTE(SUBSTITUTE(SUBSTITUTE(SUBSTITUTE(SUBSTITUTE(SUBSTITUTE(SUBSTITUTE(X352,"0",""),"1",""),"2",""),"3",""),"4",""),"5",""),"6",""),"7",""),"8",""),"9",""),".",""),"-","")," ",""))</f>
        <v/>
      </c>
      <c r="Z352" s="50">
        <f>IF(X352="",0,LEN(X352)-LEN(SUBSTITUTE(X352," ",""))+1)</f>
        <v/>
      </c>
      <c r="AA352" s="50">
        <f>IF(Z352&lt;1,"",IFERROR(VALUE(SUBSTITUTE(TRIM(MID(SUBSTITUTE(X352," ",REPT(" ",60)),1,60)),".",MID(1/2,2,1))),""))</f>
        <v/>
      </c>
      <c r="AB352" s="50">
        <f>IF(Z352&lt;2,"",IFERROR(VALUE(SUBSTITUTE(TRIM(MID(SUBSTITUTE(X352," ",REPT(" ",60)),61,60)),".",MID(1/2,2,1))),""))</f>
        <v/>
      </c>
      <c r="AC352" s="50">
        <f>IF(Z352&lt;3,"",IFERROR(VALUE(SUBSTITUTE(TRIM(MID(SUBSTITUTE(X352," ",REPT(" ",60)),121,60)),".",MID(1/2,2,1))),""))</f>
        <v/>
      </c>
      <c r="AD352" s="50">
        <f>IF(Z352&lt;4,"",IFERROR(VALUE(SUBSTITUTE(TRIM(MID(SUBSTITUTE(X352," ",REPT(" ",60)),181,60)),".",MID(1/2,2,1))),""))</f>
        <v/>
      </c>
      <c r="AE352" s="50">
        <f>IF(Z352&lt;5,"",IFERROR(VALUE(SUBSTITUTE(TRIM(MID(SUBSTITUTE(X352," ",REPT(" ",60)),241,60)),".",MID(1/2,2,1))),""))</f>
        <v/>
      </c>
      <c r="AF352" s="50">
        <f>IF(Z352&lt;6,"",IFERROR(VALUE(SUBSTITUTE(TRIM(MID(SUBSTITUTE(X352," ",REPT(" ",60)),301,60)),".",MID(1/2,2,1))),""))</f>
        <v/>
      </c>
      <c r="AG352" s="50">
        <f>IFERROR(IF(Z352=2,AA352,IF(Z352=4,IF(AA352&lt;0,-1,1)*(ABS(AA352)+AB352/60),IF(Z352=6,IF(AA352&lt;0,-1,1)*(ABS(AA352)+AB352/60+AC352/3600),""))),"")</f>
        <v/>
      </c>
      <c r="AH352" s="50">
        <f>IFERROR(IF(Z352=2,AB352,IF(Z352=4,IF(AC352&lt;0,-1,1)*(ABS(AC352)+AD352/60),IF(Z352=6,IF(AD352&lt;0,-1,1)*(ABS(AD352)+AE352/60+AF352/3600),""))),"")</f>
        <v/>
      </c>
      <c r="AI352" s="50">
        <f>IF(W352,AH352,AG352)</f>
        <v/>
      </c>
      <c r="AJ352" s="50">
        <f>IF(W352,AG352,AH352)</f>
        <v/>
      </c>
      <c r="AK352" s="50">
        <f>IFERROR(IF(U352=0,AI352,U352*ABS(AI352)),"")</f>
        <v/>
      </c>
      <c r="AL352" s="50">
        <f>IFERROR(IF(V352=0,AJ352,V352*ABS(AJ352)),"")</f>
        <v/>
      </c>
      <c r="AM352" s="50">
        <f>IFERROR(AND(U352=0,V352=0,ABS(AK352)&gt;90,ABS(AK352)&lt;=180,ABS(AL352)&lt;=90),FALSE)</f>
        <v/>
      </c>
      <c r="AN352" s="50">
        <f>IF(AM352,AL352,AK352)</f>
        <v/>
      </c>
      <c r="AO352" s="50">
        <f>IF(AM352,AK352,AL352)</f>
        <v/>
      </c>
      <c r="AP352" s="50">
        <f>IF(R352="","",IF(Y352&lt;&gt;"","Contains words or symbols that aren't part of a coordinate.",IF(NOT(OR(Z352=2,Z352=4,Z352=6)),"Couldn't find a latitude and a longitude ("&amp;Z352&amp;IF(Z352=1," number"," numbers")&amp;" found).",IF(COUNT(AA352:AF352)&lt;&gt;Z352,"Some of the numbers couldn't be read.",IF(OR(AND(Z352=4,OR(AB352&lt;0,AB352&gt;=60,AD352&lt;0,AD352&gt;=60)),AND(Z352=6,OR(AB352&lt;0,AB352&gt;=60,AC352&lt;0,AC352&gt;=60,AE352&lt;0,AE352&gt;=60,AF352&lt;0,AF352&gt;=60))),"Minutes and seconds must be between 0 and 60.",IF(OR(ABS(AN352)&gt;90,ABS(AO352)&gt;180),"Out of range: latitude must be between -90 and 90, and longitude between -180 and 180.",""))))))</f>
        <v/>
      </c>
    </row>
    <row r="353">
      <c r="B353" s="44" t="n"/>
      <c r="C353" s="44" t="n"/>
      <c r="D353" s="45">
        <f>IF(R353="","",IF(AP353&lt;&gt;"","NOT VALID GPS COORDINATES",IF(O353="NO CONNECTION","NO CONNECTION",IF(E353="","NOT FOUND",IF(OR(AM353,AND(AN353=0,AO353=0)),"CONVERTED – PLEASE CHECK","CONVERTED")))))</f>
        <v/>
      </c>
      <c r="E353" s="45">
        <f>IF(OR(O353="",O353="NO CONNECTION"),"",IFERROR(_xlfn.FILTERXML(O353,"//local/territory")&amp;" "&amp;_xlfn.FILTERXML(O353,"//local/mapcode"),IFERROR(_xlfn.FILTERXML(O353,"//international/mapcode"),"")))</f>
        <v/>
      </c>
      <c r="F353" s="46">
        <f>IF(E353="","",IFERROR(_xlfn.FILTERXML(O353,"//local/territory"),""))</f>
        <v/>
      </c>
      <c r="G353" s="46">
        <f>IF(E353="","",IFERROR(_xlfn.FILTERXML(O353,"//local/mapcode"),""))</f>
        <v/>
      </c>
      <c r="H353" s="46">
        <f>IF(E353="","",IFERROR(_xlfn.FILTERXML(O353,"//international/mapcode"),""))</f>
        <v/>
      </c>
      <c r="I353" s="46">
        <f>IF(E353="","",IFERROR(HYPERLINK("https://www.mymapcodes.com/go/?t="&amp;IF(G353&lt;&gt;"",F353,"AAA")&amp;"&amp;ma="&amp;LEFT(IF(G353&lt;&gt;"",G353,H353),FIND(".",IF(G353&lt;&gt;"",G353,H353))-1)&amp;"&amp;mb="&amp;MID(IF(G353&lt;&gt;"",G353,H353),FIND(".",IF(G353&lt;&gt;"",G353,H353))+1,99),"Open on MyMapcodes →"),""))</f>
        <v/>
      </c>
      <c r="J353" s="47">
        <f>IF(OR(R353="",AP353&lt;&gt;""),"",ROUND(AN353,6))</f>
        <v/>
      </c>
      <c r="K353" s="47">
        <f>IF(OR(R353="",AP353&lt;&gt;""),"",ROUND(AO353,6))</f>
        <v/>
      </c>
      <c r="L353" s="48">
        <f>IF(R353="","",IF(AP353&lt;&gt;"",AP353,IF(O353="NO CONNECTION","Excel couldn't reach the mapcode service. Click the REFRESH RESULTS box just above the table.",IF(E353="","The mapcode service didn't return a mapcode for this point.",IF(AM353,"Latitude and longitude seemed to be the wrong way round, so they've been swapped. Please check.",IF(AND(AN353=0,AO353=0),"0, 0 is in the sea off West Africa. Please check this is the location you meant.",IF(W353,"Longitude came first, so the order has been switched.",IF(Z353=6,"Converted from degrees, minutes and seconds.",IF(Z353=4,"Converted from degrees and decimal minutes.","")))))))))</f>
        <v/>
      </c>
      <c r="N353" s="49">
        <f>IF(J353="","",MapcodeAPI&amp;"codes/"&amp;SUBSTITUTE(J353&amp;"",MID(1/2,2,1),".")&amp;","&amp;SUBSTITUTE(K353&amp;"",MID(1/2,2,1),"."))&amp;LEFT($B$13,0)</f>
        <v/>
      </c>
      <c r="O353" s="49">
        <f>IF(N353="","",IFERROR(_xlfn.WEBSERVICE(N353),IF(MapcodeAPIBackup="","NO CONNECTION",IFERROR(_xlfn.WEBSERVICE(MapcodeAPIBackup&amp;MID(N353,LEN(MapcodeAPI)+1,999)),"NO CONNECTION"))))</f>
        <v/>
      </c>
      <c r="P353" t="inlineStr">
        <is>
          <t xml:space="preserve"> </t>
        </is>
      </c>
      <c r="R353" s="50">
        <f>IFERROR(IF(AND(TRIM(B353&amp;"")="",TRIM(C353&amp;"")=""),"",TRIM(IF(ISNUMBER(B353),SUBSTITUTE(B353&amp;"",MID(1/2,2,1),"."),B353&amp;"")&amp;IF(TRIM(C353&amp;"")="",""," | "&amp;IF(ISNUMBER(C353),SUBSTITUTE(C353&amp;"",MID(1/2,2,1),"."),C353&amp;"")))),"(error value)")</f>
        <v/>
      </c>
      <c r="S353" s="50">
        <f>IF(R353="","","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"&amp;IFERROR(IF(AND(LEN(R353)-LEN(SUBSTITUTE(R353,"/",""))=1,ISNUMBER(FIND(" ",TRIM(LEFT(R353,FIND("/",R353)-1))))),LEFT(R353,FIND("/",R353)-1),R353),R353)&amp;" ")," "," "),"﻿"," "),"​"," "),"⁠"," ")," "," ")," "," "),CHAR(9)," "),CHAR(10)," "),CHAR(13)," "),"−","-"),"–","-"),"—","-"),"LATITUDE"," "),"LONGITUDE"," "),"COORDINATES"," "),"COORDS"," "),"NORTH"," N "),"SOUTH"," S "),"EAST"," E "),"WEST"," W "),"DEGREES"," "),"DEG"," "),"GPS"," "),"LONG"," "),"LNG"," "),"LON"," "),"LAT"," ")," AND "," "),"&amp;"," ")&amp;" ")</f>
        <v/>
      </c>
      <c r="T353" s="50">
        <f>IF(S353="","",IF(LEN(S353)-LEN(SUBSTITUTE(S353,".",""))&gt;0,SUBSTITUTE(S353,","," "),IF(LEN(S353)-LEN(SUBSTITUTE(S353,",",""))=3,SUBSTITUTE(SUBSTITUTE(S353,",",";",2),",","."),IF(LEN(S353)-LEN(SUBSTITUTE(S353,",",""))=2,SUBSTITUTE(S353,",","."),SUBSTITUTE(S353,","," ")))))</f>
        <v/>
      </c>
      <c r="U353" s="50">
        <f>IF(ISNUMBER(FIND("S",T353)),-1,IF(ISNUMBER(FIND("N",T353)),1,0))</f>
        <v/>
      </c>
      <c r="V353" s="50">
        <f>IF(ISNUMBER(FIND("W",T353)),-1,IF(ISNUMBER(FIND("E",T353)),1,0))</f>
        <v/>
      </c>
      <c r="W353" s="50">
        <f>AND(MIN(IFERROR(FIND("N",T353),999),IFERROR(FIND("S",T353),999))&lt;999,MIN(IFERROR(FIND("E",T353),999),IFERROR(FIND("W",T353),999))&lt;999,MIN(IFERROR(FIND("E",T353),999),IFERROR(FIND("W",T353),999))&lt;MIN(IFERROR(FIND("N",T353),999),IFERROR(FIND("S",T353),999)))</f>
        <v/>
      </c>
      <c r="X353" s="50">
        <f>IF(T353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353,"°"," "),"º"," "),"˚"," "),"'"," "),CHAR(34)," "),"′"," "),"’"," "),"‘"," "),"″"," "),"”"," "),"“"," "),"("," "),")"," "),"["," "),"]"," "),"{"," "),"}"," "),";"," "),"|"," "),"/"," "),"\"," "),":"," "),"="," "),"*"," "),","," "),"N"," "),"S"," "),"E"," "),"W"," "),"_"," ")))</f>
        <v/>
      </c>
      <c r="Y353" s="50">
        <f>IF(X353="","",SUBSTITUTE(SUBSTITUTE(SUBSTITUTE(SUBSTITUTE(SUBSTITUTE(SUBSTITUTE(SUBSTITUTE(SUBSTITUTE(SUBSTITUTE(SUBSTITUTE(SUBSTITUTE(SUBSTITUTE(SUBSTITUTE(X353,"0",""),"1",""),"2",""),"3",""),"4",""),"5",""),"6",""),"7",""),"8",""),"9",""),".",""),"-","")," ",""))</f>
        <v/>
      </c>
      <c r="Z353" s="50">
        <f>IF(X353="",0,LEN(X353)-LEN(SUBSTITUTE(X353," ",""))+1)</f>
        <v/>
      </c>
      <c r="AA353" s="50">
        <f>IF(Z353&lt;1,"",IFERROR(VALUE(SUBSTITUTE(TRIM(MID(SUBSTITUTE(X353," ",REPT(" ",60)),1,60)),".",MID(1/2,2,1))),""))</f>
        <v/>
      </c>
      <c r="AB353" s="50">
        <f>IF(Z353&lt;2,"",IFERROR(VALUE(SUBSTITUTE(TRIM(MID(SUBSTITUTE(X353," ",REPT(" ",60)),61,60)),".",MID(1/2,2,1))),""))</f>
        <v/>
      </c>
      <c r="AC353" s="50">
        <f>IF(Z353&lt;3,"",IFERROR(VALUE(SUBSTITUTE(TRIM(MID(SUBSTITUTE(X353," ",REPT(" ",60)),121,60)),".",MID(1/2,2,1))),""))</f>
        <v/>
      </c>
      <c r="AD353" s="50">
        <f>IF(Z353&lt;4,"",IFERROR(VALUE(SUBSTITUTE(TRIM(MID(SUBSTITUTE(X353," ",REPT(" ",60)),181,60)),".",MID(1/2,2,1))),""))</f>
        <v/>
      </c>
      <c r="AE353" s="50">
        <f>IF(Z353&lt;5,"",IFERROR(VALUE(SUBSTITUTE(TRIM(MID(SUBSTITUTE(X353," ",REPT(" ",60)),241,60)),".",MID(1/2,2,1))),""))</f>
        <v/>
      </c>
      <c r="AF353" s="50">
        <f>IF(Z353&lt;6,"",IFERROR(VALUE(SUBSTITUTE(TRIM(MID(SUBSTITUTE(X353," ",REPT(" ",60)),301,60)),".",MID(1/2,2,1))),""))</f>
        <v/>
      </c>
      <c r="AG353" s="50">
        <f>IFERROR(IF(Z353=2,AA353,IF(Z353=4,IF(AA353&lt;0,-1,1)*(ABS(AA353)+AB353/60),IF(Z353=6,IF(AA353&lt;0,-1,1)*(ABS(AA353)+AB353/60+AC353/3600),""))),"")</f>
        <v/>
      </c>
      <c r="AH353" s="50">
        <f>IFERROR(IF(Z353=2,AB353,IF(Z353=4,IF(AC353&lt;0,-1,1)*(ABS(AC353)+AD353/60),IF(Z353=6,IF(AD353&lt;0,-1,1)*(ABS(AD353)+AE353/60+AF353/3600),""))),"")</f>
        <v/>
      </c>
      <c r="AI353" s="50">
        <f>IF(W353,AH353,AG353)</f>
        <v/>
      </c>
      <c r="AJ353" s="50">
        <f>IF(W353,AG353,AH353)</f>
        <v/>
      </c>
      <c r="AK353" s="50">
        <f>IFERROR(IF(U353=0,AI353,U353*ABS(AI353)),"")</f>
        <v/>
      </c>
      <c r="AL353" s="50">
        <f>IFERROR(IF(V353=0,AJ353,V353*ABS(AJ353)),"")</f>
        <v/>
      </c>
      <c r="AM353" s="50">
        <f>IFERROR(AND(U353=0,V353=0,ABS(AK353)&gt;90,ABS(AK353)&lt;=180,ABS(AL353)&lt;=90),FALSE)</f>
        <v/>
      </c>
      <c r="AN353" s="50">
        <f>IF(AM353,AL353,AK353)</f>
        <v/>
      </c>
      <c r="AO353" s="50">
        <f>IF(AM353,AK353,AL353)</f>
        <v/>
      </c>
      <c r="AP353" s="50">
        <f>IF(R353="","",IF(Y353&lt;&gt;"","Contains words or symbols that aren't part of a coordinate.",IF(NOT(OR(Z353=2,Z353=4,Z353=6)),"Couldn't find a latitude and a longitude ("&amp;Z353&amp;IF(Z353=1," number"," numbers")&amp;" found).",IF(COUNT(AA353:AF353)&lt;&gt;Z353,"Some of the numbers couldn't be read.",IF(OR(AND(Z353=4,OR(AB353&lt;0,AB353&gt;=60,AD353&lt;0,AD353&gt;=60)),AND(Z353=6,OR(AB353&lt;0,AB353&gt;=60,AC353&lt;0,AC353&gt;=60,AE353&lt;0,AE353&gt;=60,AF353&lt;0,AF353&gt;=60))),"Minutes and seconds must be between 0 and 60.",IF(OR(ABS(AN353)&gt;90,ABS(AO353)&gt;180),"Out of range: latitude must be between -90 and 90, and longitude between -180 and 180.",""))))))</f>
        <v/>
      </c>
    </row>
    <row r="354">
      <c r="B354" s="44" t="n"/>
      <c r="C354" s="44" t="n"/>
      <c r="D354" s="45">
        <f>IF(R354="","",IF(AP354&lt;&gt;"","NOT VALID GPS COORDINATES",IF(O354="NO CONNECTION","NO CONNECTION",IF(E354="","NOT FOUND",IF(OR(AM354,AND(AN354=0,AO354=0)),"CONVERTED – PLEASE CHECK","CONVERTED")))))</f>
        <v/>
      </c>
      <c r="E354" s="45">
        <f>IF(OR(O354="",O354="NO CONNECTION"),"",IFERROR(_xlfn.FILTERXML(O354,"//local/territory")&amp;" "&amp;_xlfn.FILTERXML(O354,"//local/mapcode"),IFERROR(_xlfn.FILTERXML(O354,"//international/mapcode"),"")))</f>
        <v/>
      </c>
      <c r="F354" s="46">
        <f>IF(E354="","",IFERROR(_xlfn.FILTERXML(O354,"//local/territory"),""))</f>
        <v/>
      </c>
      <c r="G354" s="46">
        <f>IF(E354="","",IFERROR(_xlfn.FILTERXML(O354,"//local/mapcode"),""))</f>
        <v/>
      </c>
      <c r="H354" s="46">
        <f>IF(E354="","",IFERROR(_xlfn.FILTERXML(O354,"//international/mapcode"),""))</f>
        <v/>
      </c>
      <c r="I354" s="46">
        <f>IF(E354="","",IFERROR(HYPERLINK("https://www.mymapcodes.com/go/?t="&amp;IF(G354&lt;&gt;"",F354,"AAA")&amp;"&amp;ma="&amp;LEFT(IF(G354&lt;&gt;"",G354,H354),FIND(".",IF(G354&lt;&gt;"",G354,H354))-1)&amp;"&amp;mb="&amp;MID(IF(G354&lt;&gt;"",G354,H354),FIND(".",IF(G354&lt;&gt;"",G354,H354))+1,99),"Open on MyMapcodes →"),""))</f>
        <v/>
      </c>
      <c r="J354" s="47">
        <f>IF(OR(R354="",AP354&lt;&gt;""),"",ROUND(AN354,6))</f>
        <v/>
      </c>
      <c r="K354" s="47">
        <f>IF(OR(R354="",AP354&lt;&gt;""),"",ROUND(AO354,6))</f>
        <v/>
      </c>
      <c r="L354" s="48">
        <f>IF(R354="","",IF(AP354&lt;&gt;"",AP354,IF(O354="NO CONNECTION","Excel couldn't reach the mapcode service. Click the REFRESH RESULTS box just above the table.",IF(E354="","The mapcode service didn't return a mapcode for this point.",IF(AM354,"Latitude and longitude seemed to be the wrong way round, so they've been swapped. Please check.",IF(AND(AN354=0,AO354=0),"0, 0 is in the sea off West Africa. Please check this is the location you meant.",IF(W354,"Longitude came first, so the order has been switched.",IF(Z354=6,"Converted from degrees, minutes and seconds.",IF(Z354=4,"Converted from degrees and decimal minutes.","")))))))))</f>
        <v/>
      </c>
      <c r="N354" s="49">
        <f>IF(J354="","",MapcodeAPI&amp;"codes/"&amp;SUBSTITUTE(J354&amp;"",MID(1/2,2,1),".")&amp;","&amp;SUBSTITUTE(K354&amp;"",MID(1/2,2,1),"."))&amp;LEFT($B$13,0)</f>
        <v/>
      </c>
      <c r="O354" s="49">
        <f>IF(N354="","",IFERROR(_xlfn.WEBSERVICE(N354),IF(MapcodeAPIBackup="","NO CONNECTION",IFERROR(_xlfn.WEBSERVICE(MapcodeAPIBackup&amp;MID(N354,LEN(MapcodeAPI)+1,999)),"NO CONNECTION"))))</f>
        <v/>
      </c>
      <c r="P354" t="inlineStr">
        <is>
          <t xml:space="preserve"> </t>
        </is>
      </c>
      <c r="R354" s="50">
        <f>IFERROR(IF(AND(TRIM(B354&amp;"")="",TRIM(C354&amp;"")=""),"",TRIM(IF(ISNUMBER(B354),SUBSTITUTE(B354&amp;"",MID(1/2,2,1),"."),B354&amp;"")&amp;IF(TRIM(C354&amp;"")="",""," | "&amp;IF(ISNUMBER(C354),SUBSTITUTE(C354&amp;"",MID(1/2,2,1),"."),C354&amp;"")))),"(error value)")</f>
        <v/>
      </c>
      <c r="S354" s="50">
        <f>IF(R354="","","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"&amp;IFERROR(IF(AND(LEN(R354)-LEN(SUBSTITUTE(R354,"/",""))=1,ISNUMBER(FIND(" ",TRIM(LEFT(R354,FIND("/",R354)-1))))),LEFT(R354,FIND("/",R354)-1),R354),R354)&amp;" ")," "," "),"﻿"," "),"​"," "),"⁠"," ")," "," ")," "," "),CHAR(9)," "),CHAR(10)," "),CHAR(13)," "),"−","-"),"–","-"),"—","-"),"LATITUDE"," "),"LONGITUDE"," "),"COORDINATES"," "),"COORDS"," "),"NORTH"," N "),"SOUTH"," S "),"EAST"," E "),"WEST"," W "),"DEGREES"," "),"DEG"," "),"GPS"," "),"LONG"," "),"LNG"," "),"LON"," "),"LAT"," ")," AND "," "),"&amp;"," ")&amp;" ")</f>
        <v/>
      </c>
      <c r="T354" s="50">
        <f>IF(S354="","",IF(LEN(S354)-LEN(SUBSTITUTE(S354,".",""))&gt;0,SUBSTITUTE(S354,","," "),IF(LEN(S354)-LEN(SUBSTITUTE(S354,",",""))=3,SUBSTITUTE(SUBSTITUTE(S354,",",";",2),",","."),IF(LEN(S354)-LEN(SUBSTITUTE(S354,",",""))=2,SUBSTITUTE(S354,",","."),SUBSTITUTE(S354,","," ")))))</f>
        <v/>
      </c>
      <c r="U354" s="50">
        <f>IF(ISNUMBER(FIND("S",T354)),-1,IF(ISNUMBER(FIND("N",T354)),1,0))</f>
        <v/>
      </c>
      <c r="V354" s="50">
        <f>IF(ISNUMBER(FIND("W",T354)),-1,IF(ISNUMBER(FIND("E",T354)),1,0))</f>
        <v/>
      </c>
      <c r="W354" s="50">
        <f>AND(MIN(IFERROR(FIND("N",T354),999),IFERROR(FIND("S",T354),999))&lt;999,MIN(IFERROR(FIND("E",T354),999),IFERROR(FIND("W",T354),999))&lt;999,MIN(IFERROR(FIND("E",T354),999),IFERROR(FIND("W",T354),999))&lt;MIN(IFERROR(FIND("N",T354),999),IFERROR(FIND("S",T354),999)))</f>
        <v/>
      </c>
      <c r="X354" s="50">
        <f>IF(T354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354,"°"," "),"º"," "),"˚"," "),"'"," "),CHAR(34)," "),"′"," "),"’"," "),"‘"," "),"″"," "),"”"," "),"“"," "),"("," "),")"," "),"["," "),"]"," "),"{"," "),"}"," "),";"," "),"|"," "),"/"," "),"\"," "),":"," "),"="," "),"*"," "),","," "),"N"," "),"S"," "),"E"," "),"W"," "),"_"," ")))</f>
        <v/>
      </c>
      <c r="Y354" s="50">
        <f>IF(X354="","",SUBSTITUTE(SUBSTITUTE(SUBSTITUTE(SUBSTITUTE(SUBSTITUTE(SUBSTITUTE(SUBSTITUTE(SUBSTITUTE(SUBSTITUTE(SUBSTITUTE(SUBSTITUTE(SUBSTITUTE(SUBSTITUTE(X354,"0",""),"1",""),"2",""),"3",""),"4",""),"5",""),"6",""),"7",""),"8",""),"9",""),".",""),"-","")," ",""))</f>
        <v/>
      </c>
      <c r="Z354" s="50">
        <f>IF(X354="",0,LEN(X354)-LEN(SUBSTITUTE(X354," ",""))+1)</f>
        <v/>
      </c>
      <c r="AA354" s="50">
        <f>IF(Z354&lt;1,"",IFERROR(VALUE(SUBSTITUTE(TRIM(MID(SUBSTITUTE(X354," ",REPT(" ",60)),1,60)),".",MID(1/2,2,1))),""))</f>
        <v/>
      </c>
      <c r="AB354" s="50">
        <f>IF(Z354&lt;2,"",IFERROR(VALUE(SUBSTITUTE(TRIM(MID(SUBSTITUTE(X354," ",REPT(" ",60)),61,60)),".",MID(1/2,2,1))),""))</f>
        <v/>
      </c>
      <c r="AC354" s="50">
        <f>IF(Z354&lt;3,"",IFERROR(VALUE(SUBSTITUTE(TRIM(MID(SUBSTITUTE(X354," ",REPT(" ",60)),121,60)),".",MID(1/2,2,1))),""))</f>
        <v/>
      </c>
      <c r="AD354" s="50">
        <f>IF(Z354&lt;4,"",IFERROR(VALUE(SUBSTITUTE(TRIM(MID(SUBSTITUTE(X354," ",REPT(" ",60)),181,60)),".",MID(1/2,2,1))),""))</f>
        <v/>
      </c>
      <c r="AE354" s="50">
        <f>IF(Z354&lt;5,"",IFERROR(VALUE(SUBSTITUTE(TRIM(MID(SUBSTITUTE(X354," ",REPT(" ",60)),241,60)),".",MID(1/2,2,1))),""))</f>
        <v/>
      </c>
      <c r="AF354" s="50">
        <f>IF(Z354&lt;6,"",IFERROR(VALUE(SUBSTITUTE(TRIM(MID(SUBSTITUTE(X354," ",REPT(" ",60)),301,60)),".",MID(1/2,2,1))),""))</f>
        <v/>
      </c>
      <c r="AG354" s="50">
        <f>IFERROR(IF(Z354=2,AA354,IF(Z354=4,IF(AA354&lt;0,-1,1)*(ABS(AA354)+AB354/60),IF(Z354=6,IF(AA354&lt;0,-1,1)*(ABS(AA354)+AB354/60+AC354/3600),""))),"")</f>
        <v/>
      </c>
      <c r="AH354" s="50">
        <f>IFERROR(IF(Z354=2,AB354,IF(Z354=4,IF(AC354&lt;0,-1,1)*(ABS(AC354)+AD354/60),IF(Z354=6,IF(AD354&lt;0,-1,1)*(ABS(AD354)+AE354/60+AF354/3600),""))),"")</f>
        <v/>
      </c>
      <c r="AI354" s="50">
        <f>IF(W354,AH354,AG354)</f>
        <v/>
      </c>
      <c r="AJ354" s="50">
        <f>IF(W354,AG354,AH354)</f>
        <v/>
      </c>
      <c r="AK354" s="50">
        <f>IFERROR(IF(U354=0,AI354,U354*ABS(AI354)),"")</f>
        <v/>
      </c>
      <c r="AL354" s="50">
        <f>IFERROR(IF(V354=0,AJ354,V354*ABS(AJ354)),"")</f>
        <v/>
      </c>
      <c r="AM354" s="50">
        <f>IFERROR(AND(U354=0,V354=0,ABS(AK354)&gt;90,ABS(AK354)&lt;=180,ABS(AL354)&lt;=90),FALSE)</f>
        <v/>
      </c>
      <c r="AN354" s="50">
        <f>IF(AM354,AL354,AK354)</f>
        <v/>
      </c>
      <c r="AO354" s="50">
        <f>IF(AM354,AK354,AL354)</f>
        <v/>
      </c>
      <c r="AP354" s="50">
        <f>IF(R354="","",IF(Y354&lt;&gt;"","Contains words or symbols that aren't part of a coordinate.",IF(NOT(OR(Z354=2,Z354=4,Z354=6)),"Couldn't find a latitude and a longitude ("&amp;Z354&amp;IF(Z354=1," number"," numbers")&amp;" found).",IF(COUNT(AA354:AF354)&lt;&gt;Z354,"Some of the numbers couldn't be read.",IF(OR(AND(Z354=4,OR(AB354&lt;0,AB354&gt;=60,AD354&lt;0,AD354&gt;=60)),AND(Z354=6,OR(AB354&lt;0,AB354&gt;=60,AC354&lt;0,AC354&gt;=60,AE354&lt;0,AE354&gt;=60,AF354&lt;0,AF354&gt;=60))),"Minutes and seconds must be between 0 and 60.",IF(OR(ABS(AN354)&gt;90,ABS(AO354)&gt;180),"Out of range: latitude must be between -90 and 90, and longitude between -180 and 180.",""))))))</f>
        <v/>
      </c>
    </row>
    <row r="355">
      <c r="B355" s="44" t="n"/>
      <c r="C355" s="44" t="n"/>
      <c r="D355" s="45">
        <f>IF(R355="","",IF(AP355&lt;&gt;"","NOT VALID GPS COORDINATES",IF(O355="NO CONNECTION","NO CONNECTION",IF(E355="","NOT FOUND",IF(OR(AM355,AND(AN355=0,AO355=0)),"CONVERTED – PLEASE CHECK","CONVERTED")))))</f>
        <v/>
      </c>
      <c r="E355" s="45">
        <f>IF(OR(O355="",O355="NO CONNECTION"),"",IFERROR(_xlfn.FILTERXML(O355,"//local/territory")&amp;" "&amp;_xlfn.FILTERXML(O355,"//local/mapcode"),IFERROR(_xlfn.FILTERXML(O355,"//international/mapcode"),"")))</f>
        <v/>
      </c>
      <c r="F355" s="46">
        <f>IF(E355="","",IFERROR(_xlfn.FILTERXML(O355,"//local/territory"),""))</f>
        <v/>
      </c>
      <c r="G355" s="46">
        <f>IF(E355="","",IFERROR(_xlfn.FILTERXML(O355,"//local/mapcode"),""))</f>
        <v/>
      </c>
      <c r="H355" s="46">
        <f>IF(E355="","",IFERROR(_xlfn.FILTERXML(O355,"//international/mapcode"),""))</f>
        <v/>
      </c>
      <c r="I355" s="46">
        <f>IF(E355="","",IFERROR(HYPERLINK("https://www.mymapcodes.com/go/?t="&amp;IF(G355&lt;&gt;"",F355,"AAA")&amp;"&amp;ma="&amp;LEFT(IF(G355&lt;&gt;"",G355,H355),FIND(".",IF(G355&lt;&gt;"",G355,H355))-1)&amp;"&amp;mb="&amp;MID(IF(G355&lt;&gt;"",G355,H355),FIND(".",IF(G355&lt;&gt;"",G355,H355))+1,99),"Open on MyMapcodes →"),""))</f>
        <v/>
      </c>
      <c r="J355" s="47">
        <f>IF(OR(R355="",AP355&lt;&gt;""),"",ROUND(AN355,6))</f>
        <v/>
      </c>
      <c r="K355" s="47">
        <f>IF(OR(R355="",AP355&lt;&gt;""),"",ROUND(AO355,6))</f>
        <v/>
      </c>
      <c r="L355" s="48">
        <f>IF(R355="","",IF(AP355&lt;&gt;"",AP355,IF(O355="NO CONNECTION","Excel couldn't reach the mapcode service. Click the REFRESH RESULTS box just above the table.",IF(E355="","The mapcode service didn't return a mapcode for this point.",IF(AM355,"Latitude and longitude seemed to be the wrong way round, so they've been swapped. Please check.",IF(AND(AN355=0,AO355=0),"0, 0 is in the sea off West Africa. Please check this is the location you meant.",IF(W355,"Longitude came first, so the order has been switched.",IF(Z355=6,"Converted from degrees, minutes and seconds.",IF(Z355=4,"Converted from degrees and decimal minutes.","")))))))))</f>
        <v/>
      </c>
      <c r="N355" s="49">
        <f>IF(J355="","",MapcodeAPI&amp;"codes/"&amp;SUBSTITUTE(J355&amp;"",MID(1/2,2,1),".")&amp;","&amp;SUBSTITUTE(K355&amp;"",MID(1/2,2,1),"."))&amp;LEFT($B$13,0)</f>
        <v/>
      </c>
      <c r="O355" s="49">
        <f>IF(N355="","",IFERROR(_xlfn.WEBSERVICE(N355),IF(MapcodeAPIBackup="","NO CONNECTION",IFERROR(_xlfn.WEBSERVICE(MapcodeAPIBackup&amp;MID(N355,LEN(MapcodeAPI)+1,999)),"NO CONNECTION"))))</f>
        <v/>
      </c>
      <c r="P355" t="inlineStr">
        <is>
          <t xml:space="preserve"> </t>
        </is>
      </c>
      <c r="R355" s="50">
        <f>IFERROR(IF(AND(TRIM(B355&amp;"")="",TRIM(C355&amp;"")=""),"",TRIM(IF(ISNUMBER(B355),SUBSTITUTE(B355&amp;"",MID(1/2,2,1),"."),B355&amp;"")&amp;IF(TRIM(C355&amp;"")="",""," | "&amp;IF(ISNUMBER(C355),SUBSTITUTE(C355&amp;"",MID(1/2,2,1),"."),C355&amp;"")))),"(error value)")</f>
        <v/>
      </c>
      <c r="S355" s="50">
        <f>IF(R355="","","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"&amp;IFERROR(IF(AND(LEN(R355)-LEN(SUBSTITUTE(R355,"/",""))=1,ISNUMBER(FIND(" ",TRIM(LEFT(R355,FIND("/",R355)-1))))),LEFT(R355,FIND("/",R355)-1),R355),R355)&amp;" ")," "," "),"﻿"," "),"​"," "),"⁠"," ")," "," ")," "," "),CHAR(9)," "),CHAR(10)," "),CHAR(13)," "),"−","-"),"–","-"),"—","-"),"LATITUDE"," "),"LONGITUDE"," "),"COORDINATES"," "),"COORDS"," "),"NORTH"," N "),"SOUTH"," S "),"EAST"," E "),"WEST"," W "),"DEGREES"," "),"DEG"," "),"GPS"," "),"LONG"," "),"LNG"," "),"LON"," "),"LAT"," ")," AND "," "),"&amp;"," ")&amp;" ")</f>
        <v/>
      </c>
      <c r="T355" s="50">
        <f>IF(S355="","",IF(LEN(S355)-LEN(SUBSTITUTE(S355,".",""))&gt;0,SUBSTITUTE(S355,","," "),IF(LEN(S355)-LEN(SUBSTITUTE(S355,",",""))=3,SUBSTITUTE(SUBSTITUTE(S355,",",";",2),",","."),IF(LEN(S355)-LEN(SUBSTITUTE(S355,",",""))=2,SUBSTITUTE(S355,",","."),SUBSTITUTE(S355,","," ")))))</f>
        <v/>
      </c>
      <c r="U355" s="50">
        <f>IF(ISNUMBER(FIND("S",T355)),-1,IF(ISNUMBER(FIND("N",T355)),1,0))</f>
        <v/>
      </c>
      <c r="V355" s="50">
        <f>IF(ISNUMBER(FIND("W",T355)),-1,IF(ISNUMBER(FIND("E",T355)),1,0))</f>
        <v/>
      </c>
      <c r="W355" s="50">
        <f>AND(MIN(IFERROR(FIND("N",T355),999),IFERROR(FIND("S",T355),999))&lt;999,MIN(IFERROR(FIND("E",T355),999),IFERROR(FIND("W",T355),999))&lt;999,MIN(IFERROR(FIND("E",T355),999),IFERROR(FIND("W",T355),999))&lt;MIN(IFERROR(FIND("N",T355),999),IFERROR(FIND("S",T355),999)))</f>
        <v/>
      </c>
      <c r="X355" s="50">
        <f>IF(T355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355,"°"," "),"º"," "),"˚"," "),"'"," "),CHAR(34)," "),"′"," "),"’"," "),"‘"," "),"″"," "),"”"," "),"“"," "),"("," "),")"," "),"["," "),"]"," "),"{"," "),"}"," "),";"," "),"|"," "),"/"," "),"\"," "),":"," "),"="," "),"*"," "),","," "),"N"," "),"S"," "),"E"," "),"W"," "),"_"," ")))</f>
        <v/>
      </c>
      <c r="Y355" s="50">
        <f>IF(X355="","",SUBSTITUTE(SUBSTITUTE(SUBSTITUTE(SUBSTITUTE(SUBSTITUTE(SUBSTITUTE(SUBSTITUTE(SUBSTITUTE(SUBSTITUTE(SUBSTITUTE(SUBSTITUTE(SUBSTITUTE(SUBSTITUTE(X355,"0",""),"1",""),"2",""),"3",""),"4",""),"5",""),"6",""),"7",""),"8",""),"9",""),".",""),"-","")," ",""))</f>
        <v/>
      </c>
      <c r="Z355" s="50">
        <f>IF(X355="",0,LEN(X355)-LEN(SUBSTITUTE(X355," ",""))+1)</f>
        <v/>
      </c>
      <c r="AA355" s="50">
        <f>IF(Z355&lt;1,"",IFERROR(VALUE(SUBSTITUTE(TRIM(MID(SUBSTITUTE(X355," ",REPT(" ",60)),1,60)),".",MID(1/2,2,1))),""))</f>
        <v/>
      </c>
      <c r="AB355" s="50">
        <f>IF(Z355&lt;2,"",IFERROR(VALUE(SUBSTITUTE(TRIM(MID(SUBSTITUTE(X355," ",REPT(" ",60)),61,60)),".",MID(1/2,2,1))),""))</f>
        <v/>
      </c>
      <c r="AC355" s="50">
        <f>IF(Z355&lt;3,"",IFERROR(VALUE(SUBSTITUTE(TRIM(MID(SUBSTITUTE(X355," ",REPT(" ",60)),121,60)),".",MID(1/2,2,1))),""))</f>
        <v/>
      </c>
      <c r="AD355" s="50">
        <f>IF(Z355&lt;4,"",IFERROR(VALUE(SUBSTITUTE(TRIM(MID(SUBSTITUTE(X355," ",REPT(" ",60)),181,60)),".",MID(1/2,2,1))),""))</f>
        <v/>
      </c>
      <c r="AE355" s="50">
        <f>IF(Z355&lt;5,"",IFERROR(VALUE(SUBSTITUTE(TRIM(MID(SUBSTITUTE(X355," ",REPT(" ",60)),241,60)),".",MID(1/2,2,1))),""))</f>
        <v/>
      </c>
      <c r="AF355" s="50">
        <f>IF(Z355&lt;6,"",IFERROR(VALUE(SUBSTITUTE(TRIM(MID(SUBSTITUTE(X355," ",REPT(" ",60)),301,60)),".",MID(1/2,2,1))),""))</f>
        <v/>
      </c>
      <c r="AG355" s="50">
        <f>IFERROR(IF(Z355=2,AA355,IF(Z355=4,IF(AA355&lt;0,-1,1)*(ABS(AA355)+AB355/60),IF(Z355=6,IF(AA355&lt;0,-1,1)*(ABS(AA355)+AB355/60+AC355/3600),""))),"")</f>
        <v/>
      </c>
      <c r="AH355" s="50">
        <f>IFERROR(IF(Z355=2,AB355,IF(Z355=4,IF(AC355&lt;0,-1,1)*(ABS(AC355)+AD355/60),IF(Z355=6,IF(AD355&lt;0,-1,1)*(ABS(AD355)+AE355/60+AF355/3600),""))),"")</f>
        <v/>
      </c>
      <c r="AI355" s="50">
        <f>IF(W355,AH355,AG355)</f>
        <v/>
      </c>
      <c r="AJ355" s="50">
        <f>IF(W355,AG355,AH355)</f>
        <v/>
      </c>
      <c r="AK355" s="50">
        <f>IFERROR(IF(U355=0,AI355,U355*ABS(AI355)),"")</f>
        <v/>
      </c>
      <c r="AL355" s="50">
        <f>IFERROR(IF(V355=0,AJ355,V355*ABS(AJ355)),"")</f>
        <v/>
      </c>
      <c r="AM355" s="50">
        <f>IFERROR(AND(U355=0,V355=0,ABS(AK355)&gt;90,ABS(AK355)&lt;=180,ABS(AL355)&lt;=90),FALSE)</f>
        <v/>
      </c>
      <c r="AN355" s="50">
        <f>IF(AM355,AL355,AK355)</f>
        <v/>
      </c>
      <c r="AO355" s="50">
        <f>IF(AM355,AK355,AL355)</f>
        <v/>
      </c>
      <c r="AP355" s="50">
        <f>IF(R355="","",IF(Y355&lt;&gt;"","Contains words or symbols that aren't part of a coordinate.",IF(NOT(OR(Z355=2,Z355=4,Z355=6)),"Couldn't find a latitude and a longitude ("&amp;Z355&amp;IF(Z355=1," number"," numbers")&amp;" found).",IF(COUNT(AA355:AF355)&lt;&gt;Z355,"Some of the numbers couldn't be read.",IF(OR(AND(Z355=4,OR(AB355&lt;0,AB355&gt;=60,AD355&lt;0,AD355&gt;=60)),AND(Z355=6,OR(AB355&lt;0,AB355&gt;=60,AC355&lt;0,AC355&gt;=60,AE355&lt;0,AE355&gt;=60,AF355&lt;0,AF355&gt;=60))),"Minutes and seconds must be between 0 and 60.",IF(OR(ABS(AN355)&gt;90,ABS(AO355)&gt;180),"Out of range: latitude must be between -90 and 90, and longitude between -180 and 180.",""))))))</f>
        <v/>
      </c>
    </row>
    <row r="356">
      <c r="B356" s="44" t="n"/>
      <c r="C356" s="44" t="n"/>
      <c r="D356" s="45">
        <f>IF(R356="","",IF(AP356&lt;&gt;"","NOT VALID GPS COORDINATES",IF(O356="NO CONNECTION","NO CONNECTION",IF(E356="","NOT FOUND",IF(OR(AM356,AND(AN356=0,AO356=0)),"CONVERTED – PLEASE CHECK","CONVERTED")))))</f>
        <v/>
      </c>
      <c r="E356" s="45">
        <f>IF(OR(O356="",O356="NO CONNECTION"),"",IFERROR(_xlfn.FILTERXML(O356,"//local/territory")&amp;" "&amp;_xlfn.FILTERXML(O356,"//local/mapcode"),IFERROR(_xlfn.FILTERXML(O356,"//international/mapcode"),"")))</f>
        <v/>
      </c>
      <c r="F356" s="46">
        <f>IF(E356="","",IFERROR(_xlfn.FILTERXML(O356,"//local/territory"),""))</f>
        <v/>
      </c>
      <c r="G356" s="46">
        <f>IF(E356="","",IFERROR(_xlfn.FILTERXML(O356,"//local/mapcode"),""))</f>
        <v/>
      </c>
      <c r="H356" s="46">
        <f>IF(E356="","",IFERROR(_xlfn.FILTERXML(O356,"//international/mapcode"),""))</f>
        <v/>
      </c>
      <c r="I356" s="46">
        <f>IF(E356="","",IFERROR(HYPERLINK("https://www.mymapcodes.com/go/?t="&amp;IF(G356&lt;&gt;"",F356,"AAA")&amp;"&amp;ma="&amp;LEFT(IF(G356&lt;&gt;"",G356,H356),FIND(".",IF(G356&lt;&gt;"",G356,H356))-1)&amp;"&amp;mb="&amp;MID(IF(G356&lt;&gt;"",G356,H356),FIND(".",IF(G356&lt;&gt;"",G356,H356))+1,99),"Open on MyMapcodes →"),""))</f>
        <v/>
      </c>
      <c r="J356" s="47">
        <f>IF(OR(R356="",AP356&lt;&gt;""),"",ROUND(AN356,6))</f>
        <v/>
      </c>
      <c r="K356" s="47">
        <f>IF(OR(R356="",AP356&lt;&gt;""),"",ROUND(AO356,6))</f>
        <v/>
      </c>
      <c r="L356" s="48">
        <f>IF(R356="","",IF(AP356&lt;&gt;"",AP356,IF(O356="NO CONNECTION","Excel couldn't reach the mapcode service. Click the REFRESH RESULTS box just above the table.",IF(E356="","The mapcode service didn't return a mapcode for this point.",IF(AM356,"Latitude and longitude seemed to be the wrong way round, so they've been swapped. Please check.",IF(AND(AN356=0,AO356=0),"0, 0 is in the sea off West Africa. Please check this is the location you meant.",IF(W356,"Longitude came first, so the order has been switched.",IF(Z356=6,"Converted from degrees, minutes and seconds.",IF(Z356=4,"Converted from degrees and decimal minutes.","")))))))))</f>
        <v/>
      </c>
      <c r="N356" s="49">
        <f>IF(J356="","",MapcodeAPI&amp;"codes/"&amp;SUBSTITUTE(J356&amp;"",MID(1/2,2,1),".")&amp;","&amp;SUBSTITUTE(K356&amp;"",MID(1/2,2,1),"."))&amp;LEFT($B$13,0)</f>
        <v/>
      </c>
      <c r="O356" s="49">
        <f>IF(N356="","",IFERROR(_xlfn.WEBSERVICE(N356),IF(MapcodeAPIBackup="","NO CONNECTION",IFERROR(_xlfn.WEBSERVICE(MapcodeAPIBackup&amp;MID(N356,LEN(MapcodeAPI)+1,999)),"NO CONNECTION"))))</f>
        <v/>
      </c>
      <c r="P356" t="inlineStr">
        <is>
          <t xml:space="preserve"> </t>
        </is>
      </c>
      <c r="R356" s="50">
        <f>IFERROR(IF(AND(TRIM(B356&amp;"")="",TRIM(C356&amp;"")=""),"",TRIM(IF(ISNUMBER(B356),SUBSTITUTE(B356&amp;"",MID(1/2,2,1),"."),B356&amp;"")&amp;IF(TRIM(C356&amp;"")="",""," | "&amp;IF(ISNUMBER(C356),SUBSTITUTE(C356&amp;"",MID(1/2,2,1),"."),C356&amp;"")))),"(error value)")</f>
        <v/>
      </c>
      <c r="S356" s="50">
        <f>IF(R356="","","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"&amp;IFERROR(IF(AND(LEN(R356)-LEN(SUBSTITUTE(R356,"/",""))=1,ISNUMBER(FIND(" ",TRIM(LEFT(R356,FIND("/",R356)-1))))),LEFT(R356,FIND("/",R356)-1),R356),R356)&amp;" ")," "," "),"﻿"," "),"​"," "),"⁠"," ")," "," ")," "," "),CHAR(9)," "),CHAR(10)," "),CHAR(13)," "),"−","-"),"–","-"),"—","-"),"LATITUDE"," "),"LONGITUDE"," "),"COORDINATES"," "),"COORDS"," "),"NORTH"," N "),"SOUTH"," S "),"EAST"," E "),"WEST"," W "),"DEGREES"," "),"DEG"," "),"GPS"," "),"LONG"," "),"LNG"," "),"LON"," "),"LAT"," ")," AND "," "),"&amp;"," ")&amp;" ")</f>
        <v/>
      </c>
      <c r="T356" s="50">
        <f>IF(S356="","",IF(LEN(S356)-LEN(SUBSTITUTE(S356,".",""))&gt;0,SUBSTITUTE(S356,","," "),IF(LEN(S356)-LEN(SUBSTITUTE(S356,",",""))=3,SUBSTITUTE(SUBSTITUTE(S356,",",";",2),",","."),IF(LEN(S356)-LEN(SUBSTITUTE(S356,",",""))=2,SUBSTITUTE(S356,",","."),SUBSTITUTE(S356,","," ")))))</f>
        <v/>
      </c>
      <c r="U356" s="50">
        <f>IF(ISNUMBER(FIND("S",T356)),-1,IF(ISNUMBER(FIND("N",T356)),1,0))</f>
        <v/>
      </c>
      <c r="V356" s="50">
        <f>IF(ISNUMBER(FIND("W",T356)),-1,IF(ISNUMBER(FIND("E",T356)),1,0))</f>
        <v/>
      </c>
      <c r="W356" s="50">
        <f>AND(MIN(IFERROR(FIND("N",T356),999),IFERROR(FIND("S",T356),999))&lt;999,MIN(IFERROR(FIND("E",T356),999),IFERROR(FIND("W",T356),999))&lt;999,MIN(IFERROR(FIND("E",T356),999),IFERROR(FIND("W",T356),999))&lt;MIN(IFERROR(FIND("N",T356),999),IFERROR(FIND("S",T356),999)))</f>
        <v/>
      </c>
      <c r="X356" s="50">
        <f>IF(T356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356,"°"," "),"º"," "),"˚"," "),"'"," "),CHAR(34)," "),"′"," "),"’"," "),"‘"," "),"″"," "),"”"," "),"“"," "),"("," "),")"," "),"["," "),"]"," "),"{"," "),"}"," "),";"," "),"|"," "),"/"," "),"\"," "),":"," "),"="," "),"*"," "),","," "),"N"," "),"S"," "),"E"," "),"W"," "),"_"," ")))</f>
        <v/>
      </c>
      <c r="Y356" s="50">
        <f>IF(X356="","",SUBSTITUTE(SUBSTITUTE(SUBSTITUTE(SUBSTITUTE(SUBSTITUTE(SUBSTITUTE(SUBSTITUTE(SUBSTITUTE(SUBSTITUTE(SUBSTITUTE(SUBSTITUTE(SUBSTITUTE(SUBSTITUTE(X356,"0",""),"1",""),"2",""),"3",""),"4",""),"5",""),"6",""),"7",""),"8",""),"9",""),".",""),"-","")," ",""))</f>
        <v/>
      </c>
      <c r="Z356" s="50">
        <f>IF(X356="",0,LEN(X356)-LEN(SUBSTITUTE(X356," ",""))+1)</f>
        <v/>
      </c>
      <c r="AA356" s="50">
        <f>IF(Z356&lt;1,"",IFERROR(VALUE(SUBSTITUTE(TRIM(MID(SUBSTITUTE(X356," ",REPT(" ",60)),1,60)),".",MID(1/2,2,1))),""))</f>
        <v/>
      </c>
      <c r="AB356" s="50">
        <f>IF(Z356&lt;2,"",IFERROR(VALUE(SUBSTITUTE(TRIM(MID(SUBSTITUTE(X356," ",REPT(" ",60)),61,60)),".",MID(1/2,2,1))),""))</f>
        <v/>
      </c>
      <c r="AC356" s="50">
        <f>IF(Z356&lt;3,"",IFERROR(VALUE(SUBSTITUTE(TRIM(MID(SUBSTITUTE(X356," ",REPT(" ",60)),121,60)),".",MID(1/2,2,1))),""))</f>
        <v/>
      </c>
      <c r="AD356" s="50">
        <f>IF(Z356&lt;4,"",IFERROR(VALUE(SUBSTITUTE(TRIM(MID(SUBSTITUTE(X356," ",REPT(" ",60)),181,60)),".",MID(1/2,2,1))),""))</f>
        <v/>
      </c>
      <c r="AE356" s="50">
        <f>IF(Z356&lt;5,"",IFERROR(VALUE(SUBSTITUTE(TRIM(MID(SUBSTITUTE(X356," ",REPT(" ",60)),241,60)),".",MID(1/2,2,1))),""))</f>
        <v/>
      </c>
      <c r="AF356" s="50">
        <f>IF(Z356&lt;6,"",IFERROR(VALUE(SUBSTITUTE(TRIM(MID(SUBSTITUTE(X356," ",REPT(" ",60)),301,60)),".",MID(1/2,2,1))),""))</f>
        <v/>
      </c>
      <c r="AG356" s="50">
        <f>IFERROR(IF(Z356=2,AA356,IF(Z356=4,IF(AA356&lt;0,-1,1)*(ABS(AA356)+AB356/60),IF(Z356=6,IF(AA356&lt;0,-1,1)*(ABS(AA356)+AB356/60+AC356/3600),""))),"")</f>
        <v/>
      </c>
      <c r="AH356" s="50">
        <f>IFERROR(IF(Z356=2,AB356,IF(Z356=4,IF(AC356&lt;0,-1,1)*(ABS(AC356)+AD356/60),IF(Z356=6,IF(AD356&lt;0,-1,1)*(ABS(AD356)+AE356/60+AF356/3600),""))),"")</f>
        <v/>
      </c>
      <c r="AI356" s="50">
        <f>IF(W356,AH356,AG356)</f>
        <v/>
      </c>
      <c r="AJ356" s="50">
        <f>IF(W356,AG356,AH356)</f>
        <v/>
      </c>
      <c r="AK356" s="50">
        <f>IFERROR(IF(U356=0,AI356,U356*ABS(AI356)),"")</f>
        <v/>
      </c>
      <c r="AL356" s="50">
        <f>IFERROR(IF(V356=0,AJ356,V356*ABS(AJ356)),"")</f>
        <v/>
      </c>
      <c r="AM356" s="50">
        <f>IFERROR(AND(U356=0,V356=0,ABS(AK356)&gt;90,ABS(AK356)&lt;=180,ABS(AL356)&lt;=90),FALSE)</f>
        <v/>
      </c>
      <c r="AN356" s="50">
        <f>IF(AM356,AL356,AK356)</f>
        <v/>
      </c>
      <c r="AO356" s="50">
        <f>IF(AM356,AK356,AL356)</f>
        <v/>
      </c>
      <c r="AP356" s="50">
        <f>IF(R356="","",IF(Y356&lt;&gt;"","Contains words or symbols that aren't part of a coordinate.",IF(NOT(OR(Z356=2,Z356=4,Z356=6)),"Couldn't find a latitude and a longitude ("&amp;Z356&amp;IF(Z356=1," number"," numbers")&amp;" found).",IF(COUNT(AA356:AF356)&lt;&gt;Z356,"Some of the numbers couldn't be read.",IF(OR(AND(Z356=4,OR(AB356&lt;0,AB356&gt;=60,AD356&lt;0,AD356&gt;=60)),AND(Z356=6,OR(AB356&lt;0,AB356&gt;=60,AC356&lt;0,AC356&gt;=60,AE356&lt;0,AE356&gt;=60,AF356&lt;0,AF356&gt;=60))),"Minutes and seconds must be between 0 and 60.",IF(OR(ABS(AN356)&gt;90,ABS(AO356)&gt;180),"Out of range: latitude must be between -90 and 90, and longitude between -180 and 180.",""))))))</f>
        <v/>
      </c>
    </row>
    <row r="357">
      <c r="B357" s="44" t="n"/>
      <c r="C357" s="44" t="n"/>
      <c r="D357" s="45">
        <f>IF(R357="","",IF(AP357&lt;&gt;"","NOT VALID GPS COORDINATES",IF(O357="NO CONNECTION","NO CONNECTION",IF(E357="","NOT FOUND",IF(OR(AM357,AND(AN357=0,AO357=0)),"CONVERTED – PLEASE CHECK","CONVERTED")))))</f>
        <v/>
      </c>
      <c r="E357" s="45">
        <f>IF(OR(O357="",O357="NO CONNECTION"),"",IFERROR(_xlfn.FILTERXML(O357,"//local/territory")&amp;" "&amp;_xlfn.FILTERXML(O357,"//local/mapcode"),IFERROR(_xlfn.FILTERXML(O357,"//international/mapcode"),"")))</f>
        <v/>
      </c>
      <c r="F357" s="46">
        <f>IF(E357="","",IFERROR(_xlfn.FILTERXML(O357,"//local/territory"),""))</f>
        <v/>
      </c>
      <c r="G357" s="46">
        <f>IF(E357="","",IFERROR(_xlfn.FILTERXML(O357,"//local/mapcode"),""))</f>
        <v/>
      </c>
      <c r="H357" s="46">
        <f>IF(E357="","",IFERROR(_xlfn.FILTERXML(O357,"//international/mapcode"),""))</f>
        <v/>
      </c>
      <c r="I357" s="46">
        <f>IF(E357="","",IFERROR(HYPERLINK("https://www.mymapcodes.com/go/?t="&amp;IF(G357&lt;&gt;"",F357,"AAA")&amp;"&amp;ma="&amp;LEFT(IF(G357&lt;&gt;"",G357,H357),FIND(".",IF(G357&lt;&gt;"",G357,H357))-1)&amp;"&amp;mb="&amp;MID(IF(G357&lt;&gt;"",G357,H357),FIND(".",IF(G357&lt;&gt;"",G357,H357))+1,99),"Open on MyMapcodes →"),""))</f>
        <v/>
      </c>
      <c r="J357" s="47">
        <f>IF(OR(R357="",AP357&lt;&gt;""),"",ROUND(AN357,6))</f>
        <v/>
      </c>
      <c r="K357" s="47">
        <f>IF(OR(R357="",AP357&lt;&gt;""),"",ROUND(AO357,6))</f>
        <v/>
      </c>
      <c r="L357" s="48">
        <f>IF(R357="","",IF(AP357&lt;&gt;"",AP357,IF(O357="NO CONNECTION","Excel couldn't reach the mapcode service. Click the REFRESH RESULTS box just above the table.",IF(E357="","The mapcode service didn't return a mapcode for this point.",IF(AM357,"Latitude and longitude seemed to be the wrong way round, so they've been swapped. Please check.",IF(AND(AN357=0,AO357=0),"0, 0 is in the sea off West Africa. Please check this is the location you meant.",IF(W357,"Longitude came first, so the order has been switched.",IF(Z357=6,"Converted from degrees, minutes and seconds.",IF(Z357=4,"Converted from degrees and decimal minutes.","")))))))))</f>
        <v/>
      </c>
      <c r="N357" s="49">
        <f>IF(J357="","",MapcodeAPI&amp;"codes/"&amp;SUBSTITUTE(J357&amp;"",MID(1/2,2,1),".")&amp;","&amp;SUBSTITUTE(K357&amp;"",MID(1/2,2,1),"."))&amp;LEFT($B$13,0)</f>
        <v/>
      </c>
      <c r="O357" s="49">
        <f>IF(N357="","",IFERROR(_xlfn.WEBSERVICE(N357),IF(MapcodeAPIBackup="","NO CONNECTION",IFERROR(_xlfn.WEBSERVICE(MapcodeAPIBackup&amp;MID(N357,LEN(MapcodeAPI)+1,999)),"NO CONNECTION"))))</f>
        <v/>
      </c>
      <c r="P357" t="inlineStr">
        <is>
          <t xml:space="preserve"> </t>
        </is>
      </c>
      <c r="R357" s="50">
        <f>IFERROR(IF(AND(TRIM(B357&amp;"")="",TRIM(C357&amp;"")=""),"",TRIM(IF(ISNUMBER(B357),SUBSTITUTE(B357&amp;"",MID(1/2,2,1),"."),B357&amp;"")&amp;IF(TRIM(C357&amp;"")="",""," | "&amp;IF(ISNUMBER(C357),SUBSTITUTE(C357&amp;"",MID(1/2,2,1),"."),C357&amp;"")))),"(error value)")</f>
        <v/>
      </c>
      <c r="S357" s="50">
        <f>IF(R357="","","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"&amp;IFERROR(IF(AND(LEN(R357)-LEN(SUBSTITUTE(R357,"/",""))=1,ISNUMBER(FIND(" ",TRIM(LEFT(R357,FIND("/",R357)-1))))),LEFT(R357,FIND("/",R357)-1),R357),R357)&amp;" ")," "," "),"﻿"," "),"​"," "),"⁠"," ")," "," ")," "," "),CHAR(9)," "),CHAR(10)," "),CHAR(13)," "),"−","-"),"–","-"),"—","-"),"LATITUDE"," "),"LONGITUDE"," "),"COORDINATES"," "),"COORDS"," "),"NORTH"," N "),"SOUTH"," S "),"EAST"," E "),"WEST"," W "),"DEGREES"," "),"DEG"," "),"GPS"," "),"LONG"," "),"LNG"," "),"LON"," "),"LAT"," ")," AND "," "),"&amp;"," ")&amp;" ")</f>
        <v/>
      </c>
      <c r="T357" s="50">
        <f>IF(S357="","",IF(LEN(S357)-LEN(SUBSTITUTE(S357,".",""))&gt;0,SUBSTITUTE(S357,","," "),IF(LEN(S357)-LEN(SUBSTITUTE(S357,",",""))=3,SUBSTITUTE(SUBSTITUTE(S357,",",";",2),",","."),IF(LEN(S357)-LEN(SUBSTITUTE(S357,",",""))=2,SUBSTITUTE(S357,",","."),SUBSTITUTE(S357,","," ")))))</f>
        <v/>
      </c>
      <c r="U357" s="50">
        <f>IF(ISNUMBER(FIND("S",T357)),-1,IF(ISNUMBER(FIND("N",T357)),1,0))</f>
        <v/>
      </c>
      <c r="V357" s="50">
        <f>IF(ISNUMBER(FIND("W",T357)),-1,IF(ISNUMBER(FIND("E",T357)),1,0))</f>
        <v/>
      </c>
      <c r="W357" s="50">
        <f>AND(MIN(IFERROR(FIND("N",T357),999),IFERROR(FIND("S",T357),999))&lt;999,MIN(IFERROR(FIND("E",T357),999),IFERROR(FIND("W",T357),999))&lt;999,MIN(IFERROR(FIND("E",T357),999),IFERROR(FIND("W",T357),999))&lt;MIN(IFERROR(FIND("N",T357),999),IFERROR(FIND("S",T357),999)))</f>
        <v/>
      </c>
      <c r="X357" s="50">
        <f>IF(T357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357,"°"," "),"º"," "),"˚"," "),"'"," "),CHAR(34)," "),"′"," "),"’"," "),"‘"," "),"″"," "),"”"," "),"“"," "),"("," "),")"," "),"["," "),"]"," "),"{"," "),"}"," "),";"," "),"|"," "),"/"," "),"\"," "),":"," "),"="," "),"*"," "),","," "),"N"," "),"S"," "),"E"," "),"W"," "),"_"," ")))</f>
        <v/>
      </c>
      <c r="Y357" s="50">
        <f>IF(X357="","",SUBSTITUTE(SUBSTITUTE(SUBSTITUTE(SUBSTITUTE(SUBSTITUTE(SUBSTITUTE(SUBSTITUTE(SUBSTITUTE(SUBSTITUTE(SUBSTITUTE(SUBSTITUTE(SUBSTITUTE(SUBSTITUTE(X357,"0",""),"1",""),"2",""),"3",""),"4",""),"5",""),"6",""),"7",""),"8",""),"9",""),".",""),"-","")," ",""))</f>
        <v/>
      </c>
      <c r="Z357" s="50">
        <f>IF(X357="",0,LEN(X357)-LEN(SUBSTITUTE(X357," ",""))+1)</f>
        <v/>
      </c>
      <c r="AA357" s="50">
        <f>IF(Z357&lt;1,"",IFERROR(VALUE(SUBSTITUTE(TRIM(MID(SUBSTITUTE(X357," ",REPT(" ",60)),1,60)),".",MID(1/2,2,1))),""))</f>
        <v/>
      </c>
      <c r="AB357" s="50">
        <f>IF(Z357&lt;2,"",IFERROR(VALUE(SUBSTITUTE(TRIM(MID(SUBSTITUTE(X357," ",REPT(" ",60)),61,60)),".",MID(1/2,2,1))),""))</f>
        <v/>
      </c>
      <c r="AC357" s="50">
        <f>IF(Z357&lt;3,"",IFERROR(VALUE(SUBSTITUTE(TRIM(MID(SUBSTITUTE(X357," ",REPT(" ",60)),121,60)),".",MID(1/2,2,1))),""))</f>
        <v/>
      </c>
      <c r="AD357" s="50">
        <f>IF(Z357&lt;4,"",IFERROR(VALUE(SUBSTITUTE(TRIM(MID(SUBSTITUTE(X357," ",REPT(" ",60)),181,60)),".",MID(1/2,2,1))),""))</f>
        <v/>
      </c>
      <c r="AE357" s="50">
        <f>IF(Z357&lt;5,"",IFERROR(VALUE(SUBSTITUTE(TRIM(MID(SUBSTITUTE(X357," ",REPT(" ",60)),241,60)),".",MID(1/2,2,1))),""))</f>
        <v/>
      </c>
      <c r="AF357" s="50">
        <f>IF(Z357&lt;6,"",IFERROR(VALUE(SUBSTITUTE(TRIM(MID(SUBSTITUTE(X357," ",REPT(" ",60)),301,60)),".",MID(1/2,2,1))),""))</f>
        <v/>
      </c>
      <c r="AG357" s="50">
        <f>IFERROR(IF(Z357=2,AA357,IF(Z357=4,IF(AA357&lt;0,-1,1)*(ABS(AA357)+AB357/60),IF(Z357=6,IF(AA357&lt;0,-1,1)*(ABS(AA357)+AB357/60+AC357/3600),""))),"")</f>
        <v/>
      </c>
      <c r="AH357" s="50">
        <f>IFERROR(IF(Z357=2,AB357,IF(Z357=4,IF(AC357&lt;0,-1,1)*(ABS(AC357)+AD357/60),IF(Z357=6,IF(AD357&lt;0,-1,1)*(ABS(AD357)+AE357/60+AF357/3600),""))),"")</f>
        <v/>
      </c>
      <c r="AI357" s="50">
        <f>IF(W357,AH357,AG357)</f>
        <v/>
      </c>
      <c r="AJ357" s="50">
        <f>IF(W357,AG357,AH357)</f>
        <v/>
      </c>
      <c r="AK357" s="50">
        <f>IFERROR(IF(U357=0,AI357,U357*ABS(AI357)),"")</f>
        <v/>
      </c>
      <c r="AL357" s="50">
        <f>IFERROR(IF(V357=0,AJ357,V357*ABS(AJ357)),"")</f>
        <v/>
      </c>
      <c r="AM357" s="50">
        <f>IFERROR(AND(U357=0,V357=0,ABS(AK357)&gt;90,ABS(AK357)&lt;=180,ABS(AL357)&lt;=90),FALSE)</f>
        <v/>
      </c>
      <c r="AN357" s="50">
        <f>IF(AM357,AL357,AK357)</f>
        <v/>
      </c>
      <c r="AO357" s="50">
        <f>IF(AM357,AK357,AL357)</f>
        <v/>
      </c>
      <c r="AP357" s="50">
        <f>IF(R357="","",IF(Y357&lt;&gt;"","Contains words or symbols that aren't part of a coordinate.",IF(NOT(OR(Z357=2,Z357=4,Z357=6)),"Couldn't find a latitude and a longitude ("&amp;Z357&amp;IF(Z357=1," number"," numbers")&amp;" found).",IF(COUNT(AA357:AF357)&lt;&gt;Z357,"Some of the numbers couldn't be read.",IF(OR(AND(Z357=4,OR(AB357&lt;0,AB357&gt;=60,AD357&lt;0,AD357&gt;=60)),AND(Z357=6,OR(AB357&lt;0,AB357&gt;=60,AC357&lt;0,AC357&gt;=60,AE357&lt;0,AE357&gt;=60,AF357&lt;0,AF357&gt;=60))),"Minutes and seconds must be between 0 and 60.",IF(OR(ABS(AN357)&gt;90,ABS(AO357)&gt;180),"Out of range: latitude must be between -90 and 90, and longitude between -180 and 180.",""))))))</f>
        <v/>
      </c>
    </row>
    <row r="358">
      <c r="B358" s="44" t="n"/>
      <c r="C358" s="44" t="n"/>
      <c r="D358" s="45">
        <f>IF(R358="","",IF(AP358&lt;&gt;"","NOT VALID GPS COORDINATES",IF(O358="NO CONNECTION","NO CONNECTION",IF(E358="","NOT FOUND",IF(OR(AM358,AND(AN358=0,AO358=0)),"CONVERTED – PLEASE CHECK","CONVERTED")))))</f>
        <v/>
      </c>
      <c r="E358" s="45">
        <f>IF(OR(O358="",O358="NO CONNECTION"),"",IFERROR(_xlfn.FILTERXML(O358,"//local/territory")&amp;" "&amp;_xlfn.FILTERXML(O358,"//local/mapcode"),IFERROR(_xlfn.FILTERXML(O358,"//international/mapcode"),"")))</f>
        <v/>
      </c>
      <c r="F358" s="46">
        <f>IF(E358="","",IFERROR(_xlfn.FILTERXML(O358,"//local/territory"),""))</f>
        <v/>
      </c>
      <c r="G358" s="46">
        <f>IF(E358="","",IFERROR(_xlfn.FILTERXML(O358,"//local/mapcode"),""))</f>
        <v/>
      </c>
      <c r="H358" s="46">
        <f>IF(E358="","",IFERROR(_xlfn.FILTERXML(O358,"//international/mapcode"),""))</f>
        <v/>
      </c>
      <c r="I358" s="46">
        <f>IF(E358="","",IFERROR(HYPERLINK("https://www.mymapcodes.com/go/?t="&amp;IF(G358&lt;&gt;"",F358,"AAA")&amp;"&amp;ma="&amp;LEFT(IF(G358&lt;&gt;"",G358,H358),FIND(".",IF(G358&lt;&gt;"",G358,H358))-1)&amp;"&amp;mb="&amp;MID(IF(G358&lt;&gt;"",G358,H358),FIND(".",IF(G358&lt;&gt;"",G358,H358))+1,99),"Open on MyMapcodes →"),""))</f>
        <v/>
      </c>
      <c r="J358" s="47">
        <f>IF(OR(R358="",AP358&lt;&gt;""),"",ROUND(AN358,6))</f>
        <v/>
      </c>
      <c r="K358" s="47">
        <f>IF(OR(R358="",AP358&lt;&gt;""),"",ROUND(AO358,6))</f>
        <v/>
      </c>
      <c r="L358" s="48">
        <f>IF(R358="","",IF(AP358&lt;&gt;"",AP358,IF(O358="NO CONNECTION","Excel couldn't reach the mapcode service. Click the REFRESH RESULTS box just above the table.",IF(E358="","The mapcode service didn't return a mapcode for this point.",IF(AM358,"Latitude and longitude seemed to be the wrong way round, so they've been swapped. Please check.",IF(AND(AN358=0,AO358=0),"0, 0 is in the sea off West Africa. Please check this is the location you meant.",IF(W358,"Longitude came first, so the order has been switched.",IF(Z358=6,"Converted from degrees, minutes and seconds.",IF(Z358=4,"Converted from degrees and decimal minutes.","")))))))))</f>
        <v/>
      </c>
      <c r="N358" s="49">
        <f>IF(J358="","",MapcodeAPI&amp;"codes/"&amp;SUBSTITUTE(J358&amp;"",MID(1/2,2,1),".")&amp;","&amp;SUBSTITUTE(K358&amp;"",MID(1/2,2,1),"."))&amp;LEFT($B$13,0)</f>
        <v/>
      </c>
      <c r="O358" s="49">
        <f>IF(N358="","",IFERROR(_xlfn.WEBSERVICE(N358),IF(MapcodeAPIBackup="","NO CONNECTION",IFERROR(_xlfn.WEBSERVICE(MapcodeAPIBackup&amp;MID(N358,LEN(MapcodeAPI)+1,999)),"NO CONNECTION"))))</f>
        <v/>
      </c>
      <c r="P358" t="inlineStr">
        <is>
          <t xml:space="preserve"> </t>
        </is>
      </c>
      <c r="R358" s="50">
        <f>IFERROR(IF(AND(TRIM(B358&amp;"")="",TRIM(C358&amp;"")=""),"",TRIM(IF(ISNUMBER(B358),SUBSTITUTE(B358&amp;"",MID(1/2,2,1),"."),B358&amp;"")&amp;IF(TRIM(C358&amp;"")="",""," | "&amp;IF(ISNUMBER(C358),SUBSTITUTE(C358&amp;"",MID(1/2,2,1),"."),C358&amp;"")))),"(error value)")</f>
        <v/>
      </c>
      <c r="S358" s="50">
        <f>IF(R358="","","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"&amp;IFERROR(IF(AND(LEN(R358)-LEN(SUBSTITUTE(R358,"/",""))=1,ISNUMBER(FIND(" ",TRIM(LEFT(R358,FIND("/",R358)-1))))),LEFT(R358,FIND("/",R358)-1),R358),R358)&amp;" ")," "," "),"﻿"," "),"​"," "),"⁠"," ")," "," ")," "," "),CHAR(9)," "),CHAR(10)," "),CHAR(13)," "),"−","-"),"–","-"),"—","-"),"LATITUDE"," "),"LONGITUDE"," "),"COORDINATES"," "),"COORDS"," "),"NORTH"," N "),"SOUTH"," S "),"EAST"," E "),"WEST"," W "),"DEGREES"," "),"DEG"," "),"GPS"," "),"LONG"," "),"LNG"," "),"LON"," "),"LAT"," ")," AND "," "),"&amp;"," ")&amp;" ")</f>
        <v/>
      </c>
      <c r="T358" s="50">
        <f>IF(S358="","",IF(LEN(S358)-LEN(SUBSTITUTE(S358,".",""))&gt;0,SUBSTITUTE(S358,","," "),IF(LEN(S358)-LEN(SUBSTITUTE(S358,",",""))=3,SUBSTITUTE(SUBSTITUTE(S358,",",";",2),",","."),IF(LEN(S358)-LEN(SUBSTITUTE(S358,",",""))=2,SUBSTITUTE(S358,",","."),SUBSTITUTE(S358,","," ")))))</f>
        <v/>
      </c>
      <c r="U358" s="50">
        <f>IF(ISNUMBER(FIND("S",T358)),-1,IF(ISNUMBER(FIND("N",T358)),1,0))</f>
        <v/>
      </c>
      <c r="V358" s="50">
        <f>IF(ISNUMBER(FIND("W",T358)),-1,IF(ISNUMBER(FIND("E",T358)),1,0))</f>
        <v/>
      </c>
      <c r="W358" s="50">
        <f>AND(MIN(IFERROR(FIND("N",T358),999),IFERROR(FIND("S",T358),999))&lt;999,MIN(IFERROR(FIND("E",T358),999),IFERROR(FIND("W",T358),999))&lt;999,MIN(IFERROR(FIND("E",T358),999),IFERROR(FIND("W",T358),999))&lt;MIN(IFERROR(FIND("N",T358),999),IFERROR(FIND("S",T358),999)))</f>
        <v/>
      </c>
      <c r="X358" s="50">
        <f>IF(T358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358,"°"," "),"º"," "),"˚"," "),"'"," "),CHAR(34)," "),"′"," "),"’"," "),"‘"," "),"″"," "),"”"," "),"“"," "),"("," "),")"," "),"["," "),"]"," "),"{"," "),"}"," "),";"," "),"|"," "),"/"," "),"\"," "),":"," "),"="," "),"*"," "),","," "),"N"," "),"S"," "),"E"," "),"W"," "),"_"," ")))</f>
        <v/>
      </c>
      <c r="Y358" s="50">
        <f>IF(X358="","",SUBSTITUTE(SUBSTITUTE(SUBSTITUTE(SUBSTITUTE(SUBSTITUTE(SUBSTITUTE(SUBSTITUTE(SUBSTITUTE(SUBSTITUTE(SUBSTITUTE(SUBSTITUTE(SUBSTITUTE(SUBSTITUTE(X358,"0",""),"1",""),"2",""),"3",""),"4",""),"5",""),"6",""),"7",""),"8",""),"9",""),".",""),"-","")," ",""))</f>
        <v/>
      </c>
      <c r="Z358" s="50">
        <f>IF(X358="",0,LEN(X358)-LEN(SUBSTITUTE(X358," ",""))+1)</f>
        <v/>
      </c>
      <c r="AA358" s="50">
        <f>IF(Z358&lt;1,"",IFERROR(VALUE(SUBSTITUTE(TRIM(MID(SUBSTITUTE(X358," ",REPT(" ",60)),1,60)),".",MID(1/2,2,1))),""))</f>
        <v/>
      </c>
      <c r="AB358" s="50">
        <f>IF(Z358&lt;2,"",IFERROR(VALUE(SUBSTITUTE(TRIM(MID(SUBSTITUTE(X358," ",REPT(" ",60)),61,60)),".",MID(1/2,2,1))),""))</f>
        <v/>
      </c>
      <c r="AC358" s="50">
        <f>IF(Z358&lt;3,"",IFERROR(VALUE(SUBSTITUTE(TRIM(MID(SUBSTITUTE(X358," ",REPT(" ",60)),121,60)),".",MID(1/2,2,1))),""))</f>
        <v/>
      </c>
      <c r="AD358" s="50">
        <f>IF(Z358&lt;4,"",IFERROR(VALUE(SUBSTITUTE(TRIM(MID(SUBSTITUTE(X358," ",REPT(" ",60)),181,60)),".",MID(1/2,2,1))),""))</f>
        <v/>
      </c>
      <c r="AE358" s="50">
        <f>IF(Z358&lt;5,"",IFERROR(VALUE(SUBSTITUTE(TRIM(MID(SUBSTITUTE(X358," ",REPT(" ",60)),241,60)),".",MID(1/2,2,1))),""))</f>
        <v/>
      </c>
      <c r="AF358" s="50">
        <f>IF(Z358&lt;6,"",IFERROR(VALUE(SUBSTITUTE(TRIM(MID(SUBSTITUTE(X358," ",REPT(" ",60)),301,60)),".",MID(1/2,2,1))),""))</f>
        <v/>
      </c>
      <c r="AG358" s="50">
        <f>IFERROR(IF(Z358=2,AA358,IF(Z358=4,IF(AA358&lt;0,-1,1)*(ABS(AA358)+AB358/60),IF(Z358=6,IF(AA358&lt;0,-1,1)*(ABS(AA358)+AB358/60+AC358/3600),""))),"")</f>
        <v/>
      </c>
      <c r="AH358" s="50">
        <f>IFERROR(IF(Z358=2,AB358,IF(Z358=4,IF(AC358&lt;0,-1,1)*(ABS(AC358)+AD358/60),IF(Z358=6,IF(AD358&lt;0,-1,1)*(ABS(AD358)+AE358/60+AF358/3600),""))),"")</f>
        <v/>
      </c>
      <c r="AI358" s="50">
        <f>IF(W358,AH358,AG358)</f>
        <v/>
      </c>
      <c r="AJ358" s="50">
        <f>IF(W358,AG358,AH358)</f>
        <v/>
      </c>
      <c r="AK358" s="50">
        <f>IFERROR(IF(U358=0,AI358,U358*ABS(AI358)),"")</f>
        <v/>
      </c>
      <c r="AL358" s="50">
        <f>IFERROR(IF(V358=0,AJ358,V358*ABS(AJ358)),"")</f>
        <v/>
      </c>
      <c r="AM358" s="50">
        <f>IFERROR(AND(U358=0,V358=0,ABS(AK358)&gt;90,ABS(AK358)&lt;=180,ABS(AL358)&lt;=90),FALSE)</f>
        <v/>
      </c>
      <c r="AN358" s="50">
        <f>IF(AM358,AL358,AK358)</f>
        <v/>
      </c>
      <c r="AO358" s="50">
        <f>IF(AM358,AK358,AL358)</f>
        <v/>
      </c>
      <c r="AP358" s="50">
        <f>IF(R358="","",IF(Y358&lt;&gt;"","Contains words or symbols that aren't part of a coordinate.",IF(NOT(OR(Z358=2,Z358=4,Z358=6)),"Couldn't find a latitude and a longitude ("&amp;Z358&amp;IF(Z358=1," number"," numbers")&amp;" found).",IF(COUNT(AA358:AF358)&lt;&gt;Z358,"Some of the numbers couldn't be read.",IF(OR(AND(Z358=4,OR(AB358&lt;0,AB358&gt;=60,AD358&lt;0,AD358&gt;=60)),AND(Z358=6,OR(AB358&lt;0,AB358&gt;=60,AC358&lt;0,AC358&gt;=60,AE358&lt;0,AE358&gt;=60,AF358&lt;0,AF358&gt;=60))),"Minutes and seconds must be between 0 and 60.",IF(OR(ABS(AN358)&gt;90,ABS(AO358)&gt;180),"Out of range: latitude must be between -90 and 90, and longitude between -180 and 180.",""))))))</f>
        <v/>
      </c>
    </row>
    <row r="359">
      <c r="B359" s="44" t="n"/>
      <c r="C359" s="44" t="n"/>
      <c r="D359" s="45">
        <f>IF(R359="","",IF(AP359&lt;&gt;"","NOT VALID GPS COORDINATES",IF(O359="NO CONNECTION","NO CONNECTION",IF(E359="","NOT FOUND",IF(OR(AM359,AND(AN359=0,AO359=0)),"CONVERTED – PLEASE CHECK","CONVERTED")))))</f>
        <v/>
      </c>
      <c r="E359" s="45">
        <f>IF(OR(O359="",O359="NO CONNECTION"),"",IFERROR(_xlfn.FILTERXML(O359,"//local/territory")&amp;" "&amp;_xlfn.FILTERXML(O359,"//local/mapcode"),IFERROR(_xlfn.FILTERXML(O359,"//international/mapcode"),"")))</f>
        <v/>
      </c>
      <c r="F359" s="46">
        <f>IF(E359="","",IFERROR(_xlfn.FILTERXML(O359,"//local/territory"),""))</f>
        <v/>
      </c>
      <c r="G359" s="46">
        <f>IF(E359="","",IFERROR(_xlfn.FILTERXML(O359,"//local/mapcode"),""))</f>
        <v/>
      </c>
      <c r="H359" s="46">
        <f>IF(E359="","",IFERROR(_xlfn.FILTERXML(O359,"//international/mapcode"),""))</f>
        <v/>
      </c>
      <c r="I359" s="46">
        <f>IF(E359="","",IFERROR(HYPERLINK("https://www.mymapcodes.com/go/?t="&amp;IF(G359&lt;&gt;"",F359,"AAA")&amp;"&amp;ma="&amp;LEFT(IF(G359&lt;&gt;"",G359,H359),FIND(".",IF(G359&lt;&gt;"",G359,H359))-1)&amp;"&amp;mb="&amp;MID(IF(G359&lt;&gt;"",G359,H359),FIND(".",IF(G359&lt;&gt;"",G359,H359))+1,99),"Open on MyMapcodes →"),""))</f>
        <v/>
      </c>
      <c r="J359" s="47">
        <f>IF(OR(R359="",AP359&lt;&gt;""),"",ROUND(AN359,6))</f>
        <v/>
      </c>
      <c r="K359" s="47">
        <f>IF(OR(R359="",AP359&lt;&gt;""),"",ROUND(AO359,6))</f>
        <v/>
      </c>
      <c r="L359" s="48">
        <f>IF(R359="","",IF(AP359&lt;&gt;"",AP359,IF(O359="NO CONNECTION","Excel couldn't reach the mapcode service. Click the REFRESH RESULTS box just above the table.",IF(E359="","The mapcode service didn't return a mapcode for this point.",IF(AM359,"Latitude and longitude seemed to be the wrong way round, so they've been swapped. Please check.",IF(AND(AN359=0,AO359=0),"0, 0 is in the sea off West Africa. Please check this is the location you meant.",IF(W359,"Longitude came first, so the order has been switched.",IF(Z359=6,"Converted from degrees, minutes and seconds.",IF(Z359=4,"Converted from degrees and decimal minutes.","")))))))))</f>
        <v/>
      </c>
      <c r="N359" s="49">
        <f>IF(J359="","",MapcodeAPI&amp;"codes/"&amp;SUBSTITUTE(J359&amp;"",MID(1/2,2,1),".")&amp;","&amp;SUBSTITUTE(K359&amp;"",MID(1/2,2,1),"."))&amp;LEFT($B$13,0)</f>
        <v/>
      </c>
      <c r="O359" s="49">
        <f>IF(N359="","",IFERROR(_xlfn.WEBSERVICE(N359),IF(MapcodeAPIBackup="","NO CONNECTION",IFERROR(_xlfn.WEBSERVICE(MapcodeAPIBackup&amp;MID(N359,LEN(MapcodeAPI)+1,999)),"NO CONNECTION"))))</f>
        <v/>
      </c>
      <c r="P359" t="inlineStr">
        <is>
          <t xml:space="preserve"> </t>
        </is>
      </c>
      <c r="R359" s="50">
        <f>IFERROR(IF(AND(TRIM(B359&amp;"")="",TRIM(C359&amp;"")=""),"",TRIM(IF(ISNUMBER(B359),SUBSTITUTE(B359&amp;"",MID(1/2,2,1),"."),B359&amp;"")&amp;IF(TRIM(C359&amp;"")="",""," | "&amp;IF(ISNUMBER(C359),SUBSTITUTE(C359&amp;"",MID(1/2,2,1),"."),C359&amp;"")))),"(error value)")</f>
        <v/>
      </c>
      <c r="S359" s="50">
        <f>IF(R359="","","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"&amp;IFERROR(IF(AND(LEN(R359)-LEN(SUBSTITUTE(R359,"/",""))=1,ISNUMBER(FIND(" ",TRIM(LEFT(R359,FIND("/",R359)-1))))),LEFT(R359,FIND("/",R359)-1),R359),R359)&amp;" ")," "," "),"﻿"," "),"​"," "),"⁠"," ")," "," ")," "," "),CHAR(9)," "),CHAR(10)," "),CHAR(13)," "),"−","-"),"–","-"),"—","-"),"LATITUDE"," "),"LONGITUDE"," "),"COORDINATES"," "),"COORDS"," "),"NORTH"," N "),"SOUTH"," S "),"EAST"," E "),"WEST"," W "),"DEGREES"," "),"DEG"," "),"GPS"," "),"LONG"," "),"LNG"," "),"LON"," "),"LAT"," ")," AND "," "),"&amp;"," ")&amp;" ")</f>
        <v/>
      </c>
      <c r="T359" s="50">
        <f>IF(S359="","",IF(LEN(S359)-LEN(SUBSTITUTE(S359,".",""))&gt;0,SUBSTITUTE(S359,","," "),IF(LEN(S359)-LEN(SUBSTITUTE(S359,",",""))=3,SUBSTITUTE(SUBSTITUTE(S359,",",";",2),",","."),IF(LEN(S359)-LEN(SUBSTITUTE(S359,",",""))=2,SUBSTITUTE(S359,",","."),SUBSTITUTE(S359,","," ")))))</f>
        <v/>
      </c>
      <c r="U359" s="50">
        <f>IF(ISNUMBER(FIND("S",T359)),-1,IF(ISNUMBER(FIND("N",T359)),1,0))</f>
        <v/>
      </c>
      <c r="V359" s="50">
        <f>IF(ISNUMBER(FIND("W",T359)),-1,IF(ISNUMBER(FIND("E",T359)),1,0))</f>
        <v/>
      </c>
      <c r="W359" s="50">
        <f>AND(MIN(IFERROR(FIND("N",T359),999),IFERROR(FIND("S",T359),999))&lt;999,MIN(IFERROR(FIND("E",T359),999),IFERROR(FIND("W",T359),999))&lt;999,MIN(IFERROR(FIND("E",T359),999),IFERROR(FIND("W",T359),999))&lt;MIN(IFERROR(FIND("N",T359),999),IFERROR(FIND("S",T359),999)))</f>
        <v/>
      </c>
      <c r="X359" s="50">
        <f>IF(T359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359,"°"," "),"º"," "),"˚"," "),"'"," "),CHAR(34)," "),"′"," "),"’"," "),"‘"," "),"″"," "),"”"," "),"“"," "),"("," "),")"," "),"["," "),"]"," "),"{"," "),"}"," "),";"," "),"|"," "),"/"," "),"\"," "),":"," "),"="," "),"*"," "),","," "),"N"," "),"S"," "),"E"," "),"W"," "),"_"," ")))</f>
        <v/>
      </c>
      <c r="Y359" s="50">
        <f>IF(X359="","",SUBSTITUTE(SUBSTITUTE(SUBSTITUTE(SUBSTITUTE(SUBSTITUTE(SUBSTITUTE(SUBSTITUTE(SUBSTITUTE(SUBSTITUTE(SUBSTITUTE(SUBSTITUTE(SUBSTITUTE(SUBSTITUTE(X359,"0",""),"1",""),"2",""),"3",""),"4",""),"5",""),"6",""),"7",""),"8",""),"9",""),".",""),"-","")," ",""))</f>
        <v/>
      </c>
      <c r="Z359" s="50">
        <f>IF(X359="",0,LEN(X359)-LEN(SUBSTITUTE(X359," ",""))+1)</f>
        <v/>
      </c>
      <c r="AA359" s="50">
        <f>IF(Z359&lt;1,"",IFERROR(VALUE(SUBSTITUTE(TRIM(MID(SUBSTITUTE(X359," ",REPT(" ",60)),1,60)),".",MID(1/2,2,1))),""))</f>
        <v/>
      </c>
      <c r="AB359" s="50">
        <f>IF(Z359&lt;2,"",IFERROR(VALUE(SUBSTITUTE(TRIM(MID(SUBSTITUTE(X359," ",REPT(" ",60)),61,60)),".",MID(1/2,2,1))),""))</f>
        <v/>
      </c>
      <c r="AC359" s="50">
        <f>IF(Z359&lt;3,"",IFERROR(VALUE(SUBSTITUTE(TRIM(MID(SUBSTITUTE(X359," ",REPT(" ",60)),121,60)),".",MID(1/2,2,1))),""))</f>
        <v/>
      </c>
      <c r="AD359" s="50">
        <f>IF(Z359&lt;4,"",IFERROR(VALUE(SUBSTITUTE(TRIM(MID(SUBSTITUTE(X359," ",REPT(" ",60)),181,60)),".",MID(1/2,2,1))),""))</f>
        <v/>
      </c>
      <c r="AE359" s="50">
        <f>IF(Z359&lt;5,"",IFERROR(VALUE(SUBSTITUTE(TRIM(MID(SUBSTITUTE(X359," ",REPT(" ",60)),241,60)),".",MID(1/2,2,1))),""))</f>
        <v/>
      </c>
      <c r="AF359" s="50">
        <f>IF(Z359&lt;6,"",IFERROR(VALUE(SUBSTITUTE(TRIM(MID(SUBSTITUTE(X359," ",REPT(" ",60)),301,60)),".",MID(1/2,2,1))),""))</f>
        <v/>
      </c>
      <c r="AG359" s="50">
        <f>IFERROR(IF(Z359=2,AA359,IF(Z359=4,IF(AA359&lt;0,-1,1)*(ABS(AA359)+AB359/60),IF(Z359=6,IF(AA359&lt;0,-1,1)*(ABS(AA359)+AB359/60+AC359/3600),""))),"")</f>
        <v/>
      </c>
      <c r="AH359" s="50">
        <f>IFERROR(IF(Z359=2,AB359,IF(Z359=4,IF(AC359&lt;0,-1,1)*(ABS(AC359)+AD359/60),IF(Z359=6,IF(AD359&lt;0,-1,1)*(ABS(AD359)+AE359/60+AF359/3600),""))),"")</f>
        <v/>
      </c>
      <c r="AI359" s="50">
        <f>IF(W359,AH359,AG359)</f>
        <v/>
      </c>
      <c r="AJ359" s="50">
        <f>IF(W359,AG359,AH359)</f>
        <v/>
      </c>
      <c r="AK359" s="50">
        <f>IFERROR(IF(U359=0,AI359,U359*ABS(AI359)),"")</f>
        <v/>
      </c>
      <c r="AL359" s="50">
        <f>IFERROR(IF(V359=0,AJ359,V359*ABS(AJ359)),"")</f>
        <v/>
      </c>
      <c r="AM359" s="50">
        <f>IFERROR(AND(U359=0,V359=0,ABS(AK359)&gt;90,ABS(AK359)&lt;=180,ABS(AL359)&lt;=90),FALSE)</f>
        <v/>
      </c>
      <c r="AN359" s="50">
        <f>IF(AM359,AL359,AK359)</f>
        <v/>
      </c>
      <c r="AO359" s="50">
        <f>IF(AM359,AK359,AL359)</f>
        <v/>
      </c>
      <c r="AP359" s="50">
        <f>IF(R359="","",IF(Y359&lt;&gt;"","Contains words or symbols that aren't part of a coordinate.",IF(NOT(OR(Z359=2,Z359=4,Z359=6)),"Couldn't find a latitude and a longitude ("&amp;Z359&amp;IF(Z359=1," number"," numbers")&amp;" found).",IF(COUNT(AA359:AF359)&lt;&gt;Z359,"Some of the numbers couldn't be read.",IF(OR(AND(Z359=4,OR(AB359&lt;0,AB359&gt;=60,AD359&lt;0,AD359&gt;=60)),AND(Z359=6,OR(AB359&lt;0,AB359&gt;=60,AC359&lt;0,AC359&gt;=60,AE359&lt;0,AE359&gt;=60,AF359&lt;0,AF359&gt;=60))),"Minutes and seconds must be between 0 and 60.",IF(OR(ABS(AN359)&gt;90,ABS(AO359)&gt;180),"Out of range: latitude must be between -90 and 90, and longitude between -180 and 180.",""))))))</f>
        <v/>
      </c>
    </row>
    <row r="360">
      <c r="B360" s="44" t="n"/>
      <c r="C360" s="44" t="n"/>
      <c r="D360" s="45">
        <f>IF(R360="","",IF(AP360&lt;&gt;"","NOT VALID GPS COORDINATES",IF(O360="NO CONNECTION","NO CONNECTION",IF(E360="","NOT FOUND",IF(OR(AM360,AND(AN360=0,AO360=0)),"CONVERTED – PLEASE CHECK","CONVERTED")))))</f>
        <v/>
      </c>
      <c r="E360" s="45">
        <f>IF(OR(O360="",O360="NO CONNECTION"),"",IFERROR(_xlfn.FILTERXML(O360,"//local/territory")&amp;" "&amp;_xlfn.FILTERXML(O360,"//local/mapcode"),IFERROR(_xlfn.FILTERXML(O360,"//international/mapcode"),"")))</f>
        <v/>
      </c>
      <c r="F360" s="46">
        <f>IF(E360="","",IFERROR(_xlfn.FILTERXML(O360,"//local/territory"),""))</f>
        <v/>
      </c>
      <c r="G360" s="46">
        <f>IF(E360="","",IFERROR(_xlfn.FILTERXML(O360,"//local/mapcode"),""))</f>
        <v/>
      </c>
      <c r="H360" s="46">
        <f>IF(E360="","",IFERROR(_xlfn.FILTERXML(O360,"//international/mapcode"),""))</f>
        <v/>
      </c>
      <c r="I360" s="46">
        <f>IF(E360="","",IFERROR(HYPERLINK("https://www.mymapcodes.com/go/?t="&amp;IF(G360&lt;&gt;"",F360,"AAA")&amp;"&amp;ma="&amp;LEFT(IF(G360&lt;&gt;"",G360,H360),FIND(".",IF(G360&lt;&gt;"",G360,H360))-1)&amp;"&amp;mb="&amp;MID(IF(G360&lt;&gt;"",G360,H360),FIND(".",IF(G360&lt;&gt;"",G360,H360))+1,99),"Open on MyMapcodes →"),""))</f>
        <v/>
      </c>
      <c r="J360" s="47">
        <f>IF(OR(R360="",AP360&lt;&gt;""),"",ROUND(AN360,6))</f>
        <v/>
      </c>
      <c r="K360" s="47">
        <f>IF(OR(R360="",AP360&lt;&gt;""),"",ROUND(AO360,6))</f>
        <v/>
      </c>
      <c r="L360" s="48">
        <f>IF(R360="","",IF(AP360&lt;&gt;"",AP360,IF(O360="NO CONNECTION","Excel couldn't reach the mapcode service. Click the REFRESH RESULTS box just above the table.",IF(E360="","The mapcode service didn't return a mapcode for this point.",IF(AM360,"Latitude and longitude seemed to be the wrong way round, so they've been swapped. Please check.",IF(AND(AN360=0,AO360=0),"0, 0 is in the sea off West Africa. Please check this is the location you meant.",IF(W360,"Longitude came first, so the order has been switched.",IF(Z360=6,"Converted from degrees, minutes and seconds.",IF(Z360=4,"Converted from degrees and decimal minutes.","")))))))))</f>
        <v/>
      </c>
      <c r="N360" s="49">
        <f>IF(J360="","",MapcodeAPI&amp;"codes/"&amp;SUBSTITUTE(J360&amp;"",MID(1/2,2,1),".")&amp;","&amp;SUBSTITUTE(K360&amp;"",MID(1/2,2,1),"."))&amp;LEFT($B$13,0)</f>
        <v/>
      </c>
      <c r="O360" s="49">
        <f>IF(N360="","",IFERROR(_xlfn.WEBSERVICE(N360),IF(MapcodeAPIBackup="","NO CONNECTION",IFERROR(_xlfn.WEBSERVICE(MapcodeAPIBackup&amp;MID(N360,LEN(MapcodeAPI)+1,999)),"NO CONNECTION"))))</f>
        <v/>
      </c>
      <c r="P360" t="inlineStr">
        <is>
          <t xml:space="preserve"> </t>
        </is>
      </c>
      <c r="R360" s="50">
        <f>IFERROR(IF(AND(TRIM(B360&amp;"")="",TRIM(C360&amp;"")=""),"",TRIM(IF(ISNUMBER(B360),SUBSTITUTE(B360&amp;"",MID(1/2,2,1),"."),B360&amp;"")&amp;IF(TRIM(C360&amp;"")="",""," | "&amp;IF(ISNUMBER(C360),SUBSTITUTE(C360&amp;"",MID(1/2,2,1),"."),C360&amp;"")))),"(error value)")</f>
        <v/>
      </c>
      <c r="S360" s="50">
        <f>IF(R360="","","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"&amp;IFERROR(IF(AND(LEN(R360)-LEN(SUBSTITUTE(R360,"/",""))=1,ISNUMBER(FIND(" ",TRIM(LEFT(R360,FIND("/",R360)-1))))),LEFT(R360,FIND("/",R360)-1),R360),R360)&amp;" ")," "," "),"﻿"," "),"​"," "),"⁠"," ")," "," ")," "," "),CHAR(9)," "),CHAR(10)," "),CHAR(13)," "),"−","-"),"–","-"),"—","-"),"LATITUDE"," "),"LONGITUDE"," "),"COORDINATES"," "),"COORDS"," "),"NORTH"," N "),"SOUTH"," S "),"EAST"," E "),"WEST"," W "),"DEGREES"," "),"DEG"," "),"GPS"," "),"LONG"," "),"LNG"," "),"LON"," "),"LAT"," ")," AND "," "),"&amp;"," ")&amp;" ")</f>
        <v/>
      </c>
      <c r="T360" s="50">
        <f>IF(S360="","",IF(LEN(S360)-LEN(SUBSTITUTE(S360,".",""))&gt;0,SUBSTITUTE(S360,","," "),IF(LEN(S360)-LEN(SUBSTITUTE(S360,",",""))=3,SUBSTITUTE(SUBSTITUTE(S360,",",";",2),",","."),IF(LEN(S360)-LEN(SUBSTITUTE(S360,",",""))=2,SUBSTITUTE(S360,",","."),SUBSTITUTE(S360,","," ")))))</f>
        <v/>
      </c>
      <c r="U360" s="50">
        <f>IF(ISNUMBER(FIND("S",T360)),-1,IF(ISNUMBER(FIND("N",T360)),1,0))</f>
        <v/>
      </c>
      <c r="V360" s="50">
        <f>IF(ISNUMBER(FIND("W",T360)),-1,IF(ISNUMBER(FIND("E",T360)),1,0))</f>
        <v/>
      </c>
      <c r="W360" s="50">
        <f>AND(MIN(IFERROR(FIND("N",T360),999),IFERROR(FIND("S",T360),999))&lt;999,MIN(IFERROR(FIND("E",T360),999),IFERROR(FIND("W",T360),999))&lt;999,MIN(IFERROR(FIND("E",T360),999),IFERROR(FIND("W",T360),999))&lt;MIN(IFERROR(FIND("N",T360),999),IFERROR(FIND("S",T360),999)))</f>
        <v/>
      </c>
      <c r="X360" s="50">
        <f>IF(T360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360,"°"," "),"º"," "),"˚"," "),"'"," "),CHAR(34)," "),"′"," "),"’"," "),"‘"," "),"″"," "),"”"," "),"“"," "),"("," "),")"," "),"["," "),"]"," "),"{"," "),"}"," "),";"," "),"|"," "),"/"," "),"\"," "),":"," "),"="," "),"*"," "),","," "),"N"," "),"S"," "),"E"," "),"W"," "),"_"," ")))</f>
        <v/>
      </c>
      <c r="Y360" s="50">
        <f>IF(X360="","",SUBSTITUTE(SUBSTITUTE(SUBSTITUTE(SUBSTITUTE(SUBSTITUTE(SUBSTITUTE(SUBSTITUTE(SUBSTITUTE(SUBSTITUTE(SUBSTITUTE(SUBSTITUTE(SUBSTITUTE(SUBSTITUTE(X360,"0",""),"1",""),"2",""),"3",""),"4",""),"5",""),"6",""),"7",""),"8",""),"9",""),".",""),"-","")," ",""))</f>
        <v/>
      </c>
      <c r="Z360" s="50">
        <f>IF(X360="",0,LEN(X360)-LEN(SUBSTITUTE(X360," ",""))+1)</f>
        <v/>
      </c>
      <c r="AA360" s="50">
        <f>IF(Z360&lt;1,"",IFERROR(VALUE(SUBSTITUTE(TRIM(MID(SUBSTITUTE(X360," ",REPT(" ",60)),1,60)),".",MID(1/2,2,1))),""))</f>
        <v/>
      </c>
      <c r="AB360" s="50">
        <f>IF(Z360&lt;2,"",IFERROR(VALUE(SUBSTITUTE(TRIM(MID(SUBSTITUTE(X360," ",REPT(" ",60)),61,60)),".",MID(1/2,2,1))),""))</f>
        <v/>
      </c>
      <c r="AC360" s="50">
        <f>IF(Z360&lt;3,"",IFERROR(VALUE(SUBSTITUTE(TRIM(MID(SUBSTITUTE(X360," ",REPT(" ",60)),121,60)),".",MID(1/2,2,1))),""))</f>
        <v/>
      </c>
      <c r="AD360" s="50">
        <f>IF(Z360&lt;4,"",IFERROR(VALUE(SUBSTITUTE(TRIM(MID(SUBSTITUTE(X360," ",REPT(" ",60)),181,60)),".",MID(1/2,2,1))),""))</f>
        <v/>
      </c>
      <c r="AE360" s="50">
        <f>IF(Z360&lt;5,"",IFERROR(VALUE(SUBSTITUTE(TRIM(MID(SUBSTITUTE(X360," ",REPT(" ",60)),241,60)),".",MID(1/2,2,1))),""))</f>
        <v/>
      </c>
      <c r="AF360" s="50">
        <f>IF(Z360&lt;6,"",IFERROR(VALUE(SUBSTITUTE(TRIM(MID(SUBSTITUTE(X360," ",REPT(" ",60)),301,60)),".",MID(1/2,2,1))),""))</f>
        <v/>
      </c>
      <c r="AG360" s="50">
        <f>IFERROR(IF(Z360=2,AA360,IF(Z360=4,IF(AA360&lt;0,-1,1)*(ABS(AA360)+AB360/60),IF(Z360=6,IF(AA360&lt;0,-1,1)*(ABS(AA360)+AB360/60+AC360/3600),""))),"")</f>
        <v/>
      </c>
      <c r="AH360" s="50">
        <f>IFERROR(IF(Z360=2,AB360,IF(Z360=4,IF(AC360&lt;0,-1,1)*(ABS(AC360)+AD360/60),IF(Z360=6,IF(AD360&lt;0,-1,1)*(ABS(AD360)+AE360/60+AF360/3600),""))),"")</f>
        <v/>
      </c>
      <c r="AI360" s="50">
        <f>IF(W360,AH360,AG360)</f>
        <v/>
      </c>
      <c r="AJ360" s="50">
        <f>IF(W360,AG360,AH360)</f>
        <v/>
      </c>
      <c r="AK360" s="50">
        <f>IFERROR(IF(U360=0,AI360,U360*ABS(AI360)),"")</f>
        <v/>
      </c>
      <c r="AL360" s="50">
        <f>IFERROR(IF(V360=0,AJ360,V360*ABS(AJ360)),"")</f>
        <v/>
      </c>
      <c r="AM360" s="50">
        <f>IFERROR(AND(U360=0,V360=0,ABS(AK360)&gt;90,ABS(AK360)&lt;=180,ABS(AL360)&lt;=90),FALSE)</f>
        <v/>
      </c>
      <c r="AN360" s="50">
        <f>IF(AM360,AL360,AK360)</f>
        <v/>
      </c>
      <c r="AO360" s="50">
        <f>IF(AM360,AK360,AL360)</f>
        <v/>
      </c>
      <c r="AP360" s="50">
        <f>IF(R360="","",IF(Y360&lt;&gt;"","Contains words or symbols that aren't part of a coordinate.",IF(NOT(OR(Z360=2,Z360=4,Z360=6)),"Couldn't find a latitude and a longitude ("&amp;Z360&amp;IF(Z360=1," number"," numbers")&amp;" found).",IF(COUNT(AA360:AF360)&lt;&gt;Z360,"Some of the numbers couldn't be read.",IF(OR(AND(Z360=4,OR(AB360&lt;0,AB360&gt;=60,AD360&lt;0,AD360&gt;=60)),AND(Z360=6,OR(AB360&lt;0,AB360&gt;=60,AC360&lt;0,AC360&gt;=60,AE360&lt;0,AE360&gt;=60,AF360&lt;0,AF360&gt;=60))),"Minutes and seconds must be between 0 and 60.",IF(OR(ABS(AN360)&gt;90,ABS(AO360)&gt;180),"Out of range: latitude must be between -90 and 90, and longitude between -180 and 180.",""))))))</f>
        <v/>
      </c>
    </row>
    <row r="361">
      <c r="B361" s="44" t="n"/>
      <c r="C361" s="44" t="n"/>
      <c r="D361" s="45">
        <f>IF(R361="","",IF(AP361&lt;&gt;"","NOT VALID GPS COORDINATES",IF(O361="NO CONNECTION","NO CONNECTION",IF(E361="","NOT FOUND",IF(OR(AM361,AND(AN361=0,AO361=0)),"CONVERTED – PLEASE CHECK","CONVERTED")))))</f>
        <v/>
      </c>
      <c r="E361" s="45">
        <f>IF(OR(O361="",O361="NO CONNECTION"),"",IFERROR(_xlfn.FILTERXML(O361,"//local/territory")&amp;" "&amp;_xlfn.FILTERXML(O361,"//local/mapcode"),IFERROR(_xlfn.FILTERXML(O361,"//international/mapcode"),"")))</f>
        <v/>
      </c>
      <c r="F361" s="46">
        <f>IF(E361="","",IFERROR(_xlfn.FILTERXML(O361,"//local/territory"),""))</f>
        <v/>
      </c>
      <c r="G361" s="46">
        <f>IF(E361="","",IFERROR(_xlfn.FILTERXML(O361,"//local/mapcode"),""))</f>
        <v/>
      </c>
      <c r="H361" s="46">
        <f>IF(E361="","",IFERROR(_xlfn.FILTERXML(O361,"//international/mapcode"),""))</f>
        <v/>
      </c>
      <c r="I361" s="46">
        <f>IF(E361="","",IFERROR(HYPERLINK("https://www.mymapcodes.com/go/?t="&amp;IF(G361&lt;&gt;"",F361,"AAA")&amp;"&amp;ma="&amp;LEFT(IF(G361&lt;&gt;"",G361,H361),FIND(".",IF(G361&lt;&gt;"",G361,H361))-1)&amp;"&amp;mb="&amp;MID(IF(G361&lt;&gt;"",G361,H361),FIND(".",IF(G361&lt;&gt;"",G361,H361))+1,99),"Open on MyMapcodes →"),""))</f>
        <v/>
      </c>
      <c r="J361" s="47">
        <f>IF(OR(R361="",AP361&lt;&gt;""),"",ROUND(AN361,6))</f>
        <v/>
      </c>
      <c r="K361" s="47">
        <f>IF(OR(R361="",AP361&lt;&gt;""),"",ROUND(AO361,6))</f>
        <v/>
      </c>
      <c r="L361" s="48">
        <f>IF(R361="","",IF(AP361&lt;&gt;"",AP361,IF(O361="NO CONNECTION","Excel couldn't reach the mapcode service. Click the REFRESH RESULTS box just above the table.",IF(E361="","The mapcode service didn't return a mapcode for this point.",IF(AM361,"Latitude and longitude seemed to be the wrong way round, so they've been swapped. Please check.",IF(AND(AN361=0,AO361=0),"0, 0 is in the sea off West Africa. Please check this is the location you meant.",IF(W361,"Longitude came first, so the order has been switched.",IF(Z361=6,"Converted from degrees, minutes and seconds.",IF(Z361=4,"Converted from degrees and decimal minutes.","")))))))))</f>
        <v/>
      </c>
      <c r="N361" s="49">
        <f>IF(J361="","",MapcodeAPI&amp;"codes/"&amp;SUBSTITUTE(J361&amp;"",MID(1/2,2,1),".")&amp;","&amp;SUBSTITUTE(K361&amp;"",MID(1/2,2,1),"."))&amp;LEFT($B$13,0)</f>
        <v/>
      </c>
      <c r="O361" s="49">
        <f>IF(N361="","",IFERROR(_xlfn.WEBSERVICE(N361),IF(MapcodeAPIBackup="","NO CONNECTION",IFERROR(_xlfn.WEBSERVICE(MapcodeAPIBackup&amp;MID(N361,LEN(MapcodeAPI)+1,999)),"NO CONNECTION"))))</f>
        <v/>
      </c>
      <c r="P361" t="inlineStr">
        <is>
          <t xml:space="preserve"> </t>
        </is>
      </c>
      <c r="R361" s="50">
        <f>IFERROR(IF(AND(TRIM(B361&amp;"")="",TRIM(C361&amp;"")=""),"",TRIM(IF(ISNUMBER(B361),SUBSTITUTE(B361&amp;"",MID(1/2,2,1),"."),B361&amp;"")&amp;IF(TRIM(C361&amp;"")="",""," | "&amp;IF(ISNUMBER(C361),SUBSTITUTE(C361&amp;"",MID(1/2,2,1),"."),C361&amp;"")))),"(error value)")</f>
        <v/>
      </c>
      <c r="S361" s="50">
        <f>IF(R361="","","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"&amp;IFERROR(IF(AND(LEN(R361)-LEN(SUBSTITUTE(R361,"/",""))=1,ISNUMBER(FIND(" ",TRIM(LEFT(R361,FIND("/",R361)-1))))),LEFT(R361,FIND("/",R361)-1),R361),R361)&amp;" ")," "," "),"﻿"," "),"​"," "),"⁠"," ")," "," ")," "," "),CHAR(9)," "),CHAR(10)," "),CHAR(13)," "),"−","-"),"–","-"),"—","-"),"LATITUDE"," "),"LONGITUDE"," "),"COORDINATES"," "),"COORDS"," "),"NORTH"," N "),"SOUTH"," S "),"EAST"," E "),"WEST"," W "),"DEGREES"," "),"DEG"," "),"GPS"," "),"LONG"," "),"LNG"," "),"LON"," "),"LAT"," ")," AND "," "),"&amp;"," ")&amp;" ")</f>
        <v/>
      </c>
      <c r="T361" s="50">
        <f>IF(S361="","",IF(LEN(S361)-LEN(SUBSTITUTE(S361,".",""))&gt;0,SUBSTITUTE(S361,","," "),IF(LEN(S361)-LEN(SUBSTITUTE(S361,",",""))=3,SUBSTITUTE(SUBSTITUTE(S361,",",";",2),",","."),IF(LEN(S361)-LEN(SUBSTITUTE(S361,",",""))=2,SUBSTITUTE(S361,",","."),SUBSTITUTE(S361,","," ")))))</f>
        <v/>
      </c>
      <c r="U361" s="50">
        <f>IF(ISNUMBER(FIND("S",T361)),-1,IF(ISNUMBER(FIND("N",T361)),1,0))</f>
        <v/>
      </c>
      <c r="V361" s="50">
        <f>IF(ISNUMBER(FIND("W",T361)),-1,IF(ISNUMBER(FIND("E",T361)),1,0))</f>
        <v/>
      </c>
      <c r="W361" s="50">
        <f>AND(MIN(IFERROR(FIND("N",T361),999),IFERROR(FIND("S",T361),999))&lt;999,MIN(IFERROR(FIND("E",T361),999),IFERROR(FIND("W",T361),999))&lt;999,MIN(IFERROR(FIND("E",T361),999),IFERROR(FIND("W",T361),999))&lt;MIN(IFERROR(FIND("N",T361),999),IFERROR(FIND("S",T361),999)))</f>
        <v/>
      </c>
      <c r="X361" s="50">
        <f>IF(T361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361,"°"," "),"º"," "),"˚"," "),"'"," "),CHAR(34)," "),"′"," "),"’"," "),"‘"," "),"″"," "),"”"," "),"“"," "),"("," "),")"," "),"["," "),"]"," "),"{"," "),"}"," "),";"," "),"|"," "),"/"," "),"\"," "),":"," "),"="," "),"*"," "),","," "),"N"," "),"S"," "),"E"," "),"W"," "),"_"," ")))</f>
        <v/>
      </c>
      <c r="Y361" s="50">
        <f>IF(X361="","",SUBSTITUTE(SUBSTITUTE(SUBSTITUTE(SUBSTITUTE(SUBSTITUTE(SUBSTITUTE(SUBSTITUTE(SUBSTITUTE(SUBSTITUTE(SUBSTITUTE(SUBSTITUTE(SUBSTITUTE(SUBSTITUTE(X361,"0",""),"1",""),"2",""),"3",""),"4",""),"5",""),"6",""),"7",""),"8",""),"9",""),".",""),"-","")," ",""))</f>
        <v/>
      </c>
      <c r="Z361" s="50">
        <f>IF(X361="",0,LEN(X361)-LEN(SUBSTITUTE(X361," ",""))+1)</f>
        <v/>
      </c>
      <c r="AA361" s="50">
        <f>IF(Z361&lt;1,"",IFERROR(VALUE(SUBSTITUTE(TRIM(MID(SUBSTITUTE(X361," ",REPT(" ",60)),1,60)),".",MID(1/2,2,1))),""))</f>
        <v/>
      </c>
      <c r="AB361" s="50">
        <f>IF(Z361&lt;2,"",IFERROR(VALUE(SUBSTITUTE(TRIM(MID(SUBSTITUTE(X361," ",REPT(" ",60)),61,60)),".",MID(1/2,2,1))),""))</f>
        <v/>
      </c>
      <c r="AC361" s="50">
        <f>IF(Z361&lt;3,"",IFERROR(VALUE(SUBSTITUTE(TRIM(MID(SUBSTITUTE(X361," ",REPT(" ",60)),121,60)),".",MID(1/2,2,1))),""))</f>
        <v/>
      </c>
      <c r="AD361" s="50">
        <f>IF(Z361&lt;4,"",IFERROR(VALUE(SUBSTITUTE(TRIM(MID(SUBSTITUTE(X361," ",REPT(" ",60)),181,60)),".",MID(1/2,2,1))),""))</f>
        <v/>
      </c>
      <c r="AE361" s="50">
        <f>IF(Z361&lt;5,"",IFERROR(VALUE(SUBSTITUTE(TRIM(MID(SUBSTITUTE(X361," ",REPT(" ",60)),241,60)),".",MID(1/2,2,1))),""))</f>
        <v/>
      </c>
      <c r="AF361" s="50">
        <f>IF(Z361&lt;6,"",IFERROR(VALUE(SUBSTITUTE(TRIM(MID(SUBSTITUTE(X361," ",REPT(" ",60)),301,60)),".",MID(1/2,2,1))),""))</f>
        <v/>
      </c>
      <c r="AG361" s="50">
        <f>IFERROR(IF(Z361=2,AA361,IF(Z361=4,IF(AA361&lt;0,-1,1)*(ABS(AA361)+AB361/60),IF(Z361=6,IF(AA361&lt;0,-1,1)*(ABS(AA361)+AB361/60+AC361/3600),""))),"")</f>
        <v/>
      </c>
      <c r="AH361" s="50">
        <f>IFERROR(IF(Z361=2,AB361,IF(Z361=4,IF(AC361&lt;0,-1,1)*(ABS(AC361)+AD361/60),IF(Z361=6,IF(AD361&lt;0,-1,1)*(ABS(AD361)+AE361/60+AF361/3600),""))),"")</f>
        <v/>
      </c>
      <c r="AI361" s="50">
        <f>IF(W361,AH361,AG361)</f>
        <v/>
      </c>
      <c r="AJ361" s="50">
        <f>IF(W361,AG361,AH361)</f>
        <v/>
      </c>
      <c r="AK361" s="50">
        <f>IFERROR(IF(U361=0,AI361,U361*ABS(AI361)),"")</f>
        <v/>
      </c>
      <c r="AL361" s="50">
        <f>IFERROR(IF(V361=0,AJ361,V361*ABS(AJ361)),"")</f>
        <v/>
      </c>
      <c r="AM361" s="50">
        <f>IFERROR(AND(U361=0,V361=0,ABS(AK361)&gt;90,ABS(AK361)&lt;=180,ABS(AL361)&lt;=90),FALSE)</f>
        <v/>
      </c>
      <c r="AN361" s="50">
        <f>IF(AM361,AL361,AK361)</f>
        <v/>
      </c>
      <c r="AO361" s="50">
        <f>IF(AM361,AK361,AL361)</f>
        <v/>
      </c>
      <c r="AP361" s="50">
        <f>IF(R361="","",IF(Y361&lt;&gt;"","Contains words or symbols that aren't part of a coordinate.",IF(NOT(OR(Z361=2,Z361=4,Z361=6)),"Couldn't find a latitude and a longitude ("&amp;Z361&amp;IF(Z361=1," number"," numbers")&amp;" found).",IF(COUNT(AA361:AF361)&lt;&gt;Z361,"Some of the numbers couldn't be read.",IF(OR(AND(Z361=4,OR(AB361&lt;0,AB361&gt;=60,AD361&lt;0,AD361&gt;=60)),AND(Z361=6,OR(AB361&lt;0,AB361&gt;=60,AC361&lt;0,AC361&gt;=60,AE361&lt;0,AE361&gt;=60,AF361&lt;0,AF361&gt;=60))),"Minutes and seconds must be between 0 and 60.",IF(OR(ABS(AN361)&gt;90,ABS(AO361)&gt;180),"Out of range: latitude must be between -90 and 90, and longitude between -180 and 180.",""))))))</f>
        <v/>
      </c>
    </row>
    <row r="362">
      <c r="B362" s="44" t="n"/>
      <c r="C362" s="44" t="n"/>
      <c r="D362" s="45">
        <f>IF(R362="","",IF(AP362&lt;&gt;"","NOT VALID GPS COORDINATES",IF(O362="NO CONNECTION","NO CONNECTION",IF(E362="","NOT FOUND",IF(OR(AM362,AND(AN362=0,AO362=0)),"CONVERTED – PLEASE CHECK","CONVERTED")))))</f>
        <v/>
      </c>
      <c r="E362" s="45">
        <f>IF(OR(O362="",O362="NO CONNECTION"),"",IFERROR(_xlfn.FILTERXML(O362,"//local/territory")&amp;" "&amp;_xlfn.FILTERXML(O362,"//local/mapcode"),IFERROR(_xlfn.FILTERXML(O362,"//international/mapcode"),"")))</f>
        <v/>
      </c>
      <c r="F362" s="46">
        <f>IF(E362="","",IFERROR(_xlfn.FILTERXML(O362,"//local/territory"),""))</f>
        <v/>
      </c>
      <c r="G362" s="46">
        <f>IF(E362="","",IFERROR(_xlfn.FILTERXML(O362,"//local/mapcode"),""))</f>
        <v/>
      </c>
      <c r="H362" s="46">
        <f>IF(E362="","",IFERROR(_xlfn.FILTERXML(O362,"//international/mapcode"),""))</f>
        <v/>
      </c>
      <c r="I362" s="46">
        <f>IF(E362="","",IFERROR(HYPERLINK("https://www.mymapcodes.com/go/?t="&amp;IF(G362&lt;&gt;"",F362,"AAA")&amp;"&amp;ma="&amp;LEFT(IF(G362&lt;&gt;"",G362,H362),FIND(".",IF(G362&lt;&gt;"",G362,H362))-1)&amp;"&amp;mb="&amp;MID(IF(G362&lt;&gt;"",G362,H362),FIND(".",IF(G362&lt;&gt;"",G362,H362))+1,99),"Open on MyMapcodes →"),""))</f>
        <v/>
      </c>
      <c r="J362" s="47">
        <f>IF(OR(R362="",AP362&lt;&gt;""),"",ROUND(AN362,6))</f>
        <v/>
      </c>
      <c r="K362" s="47">
        <f>IF(OR(R362="",AP362&lt;&gt;""),"",ROUND(AO362,6))</f>
        <v/>
      </c>
      <c r="L362" s="48">
        <f>IF(R362="","",IF(AP362&lt;&gt;"",AP362,IF(O362="NO CONNECTION","Excel couldn't reach the mapcode service. Click the REFRESH RESULTS box just above the table.",IF(E362="","The mapcode service didn't return a mapcode for this point.",IF(AM362,"Latitude and longitude seemed to be the wrong way round, so they've been swapped. Please check.",IF(AND(AN362=0,AO362=0),"0, 0 is in the sea off West Africa. Please check this is the location you meant.",IF(W362,"Longitude came first, so the order has been switched.",IF(Z362=6,"Converted from degrees, minutes and seconds.",IF(Z362=4,"Converted from degrees and decimal minutes.","")))))))))</f>
        <v/>
      </c>
      <c r="N362" s="49">
        <f>IF(J362="","",MapcodeAPI&amp;"codes/"&amp;SUBSTITUTE(J362&amp;"",MID(1/2,2,1),".")&amp;","&amp;SUBSTITUTE(K362&amp;"",MID(1/2,2,1),"."))&amp;LEFT($B$13,0)</f>
        <v/>
      </c>
      <c r="O362" s="49">
        <f>IF(N362="","",IFERROR(_xlfn.WEBSERVICE(N362),IF(MapcodeAPIBackup="","NO CONNECTION",IFERROR(_xlfn.WEBSERVICE(MapcodeAPIBackup&amp;MID(N362,LEN(MapcodeAPI)+1,999)),"NO CONNECTION"))))</f>
        <v/>
      </c>
      <c r="P362" t="inlineStr">
        <is>
          <t xml:space="preserve"> </t>
        </is>
      </c>
      <c r="R362" s="50">
        <f>IFERROR(IF(AND(TRIM(B362&amp;"")="",TRIM(C362&amp;"")=""),"",TRIM(IF(ISNUMBER(B362),SUBSTITUTE(B362&amp;"",MID(1/2,2,1),"."),B362&amp;"")&amp;IF(TRIM(C362&amp;"")="",""," | "&amp;IF(ISNUMBER(C362),SUBSTITUTE(C362&amp;"",MID(1/2,2,1),"."),C362&amp;"")))),"(error value)")</f>
        <v/>
      </c>
      <c r="S362" s="50">
        <f>IF(R362="","","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"&amp;IFERROR(IF(AND(LEN(R362)-LEN(SUBSTITUTE(R362,"/",""))=1,ISNUMBER(FIND(" ",TRIM(LEFT(R362,FIND("/",R362)-1))))),LEFT(R362,FIND("/",R362)-1),R362),R362)&amp;" ")," "," "),"﻿"," "),"​"," "),"⁠"," ")," "," ")," "," "),CHAR(9)," "),CHAR(10)," "),CHAR(13)," "),"−","-"),"–","-"),"—","-"),"LATITUDE"," "),"LONGITUDE"," "),"COORDINATES"," "),"COORDS"," "),"NORTH"," N "),"SOUTH"," S "),"EAST"," E "),"WEST"," W "),"DEGREES"," "),"DEG"," "),"GPS"," "),"LONG"," "),"LNG"," "),"LON"," "),"LAT"," ")," AND "," "),"&amp;"," ")&amp;" ")</f>
        <v/>
      </c>
      <c r="T362" s="50">
        <f>IF(S362="","",IF(LEN(S362)-LEN(SUBSTITUTE(S362,".",""))&gt;0,SUBSTITUTE(S362,","," "),IF(LEN(S362)-LEN(SUBSTITUTE(S362,",",""))=3,SUBSTITUTE(SUBSTITUTE(S362,",",";",2),",","."),IF(LEN(S362)-LEN(SUBSTITUTE(S362,",",""))=2,SUBSTITUTE(S362,",","."),SUBSTITUTE(S362,","," ")))))</f>
        <v/>
      </c>
      <c r="U362" s="50">
        <f>IF(ISNUMBER(FIND("S",T362)),-1,IF(ISNUMBER(FIND("N",T362)),1,0))</f>
        <v/>
      </c>
      <c r="V362" s="50">
        <f>IF(ISNUMBER(FIND("W",T362)),-1,IF(ISNUMBER(FIND("E",T362)),1,0))</f>
        <v/>
      </c>
      <c r="W362" s="50">
        <f>AND(MIN(IFERROR(FIND("N",T362),999),IFERROR(FIND("S",T362),999))&lt;999,MIN(IFERROR(FIND("E",T362),999),IFERROR(FIND("W",T362),999))&lt;999,MIN(IFERROR(FIND("E",T362),999),IFERROR(FIND("W",T362),999))&lt;MIN(IFERROR(FIND("N",T362),999),IFERROR(FIND("S",T362),999)))</f>
        <v/>
      </c>
      <c r="X362" s="50">
        <f>IF(T362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362,"°"," "),"º"," "),"˚"," "),"'"," "),CHAR(34)," "),"′"," "),"’"," "),"‘"," "),"″"," "),"”"," "),"“"," "),"("," "),")"," "),"["," "),"]"," "),"{"," "),"}"," "),";"," "),"|"," "),"/"," "),"\"," "),":"," "),"="," "),"*"," "),","," "),"N"," "),"S"," "),"E"," "),"W"," "),"_"," ")))</f>
        <v/>
      </c>
      <c r="Y362" s="50">
        <f>IF(X362="","",SUBSTITUTE(SUBSTITUTE(SUBSTITUTE(SUBSTITUTE(SUBSTITUTE(SUBSTITUTE(SUBSTITUTE(SUBSTITUTE(SUBSTITUTE(SUBSTITUTE(SUBSTITUTE(SUBSTITUTE(SUBSTITUTE(X362,"0",""),"1",""),"2",""),"3",""),"4",""),"5",""),"6",""),"7",""),"8",""),"9",""),".",""),"-","")," ",""))</f>
        <v/>
      </c>
      <c r="Z362" s="50">
        <f>IF(X362="",0,LEN(X362)-LEN(SUBSTITUTE(X362," ",""))+1)</f>
        <v/>
      </c>
      <c r="AA362" s="50">
        <f>IF(Z362&lt;1,"",IFERROR(VALUE(SUBSTITUTE(TRIM(MID(SUBSTITUTE(X362," ",REPT(" ",60)),1,60)),".",MID(1/2,2,1))),""))</f>
        <v/>
      </c>
      <c r="AB362" s="50">
        <f>IF(Z362&lt;2,"",IFERROR(VALUE(SUBSTITUTE(TRIM(MID(SUBSTITUTE(X362," ",REPT(" ",60)),61,60)),".",MID(1/2,2,1))),""))</f>
        <v/>
      </c>
      <c r="AC362" s="50">
        <f>IF(Z362&lt;3,"",IFERROR(VALUE(SUBSTITUTE(TRIM(MID(SUBSTITUTE(X362," ",REPT(" ",60)),121,60)),".",MID(1/2,2,1))),""))</f>
        <v/>
      </c>
      <c r="AD362" s="50">
        <f>IF(Z362&lt;4,"",IFERROR(VALUE(SUBSTITUTE(TRIM(MID(SUBSTITUTE(X362," ",REPT(" ",60)),181,60)),".",MID(1/2,2,1))),""))</f>
        <v/>
      </c>
      <c r="AE362" s="50">
        <f>IF(Z362&lt;5,"",IFERROR(VALUE(SUBSTITUTE(TRIM(MID(SUBSTITUTE(X362," ",REPT(" ",60)),241,60)),".",MID(1/2,2,1))),""))</f>
        <v/>
      </c>
      <c r="AF362" s="50">
        <f>IF(Z362&lt;6,"",IFERROR(VALUE(SUBSTITUTE(TRIM(MID(SUBSTITUTE(X362," ",REPT(" ",60)),301,60)),".",MID(1/2,2,1))),""))</f>
        <v/>
      </c>
      <c r="AG362" s="50">
        <f>IFERROR(IF(Z362=2,AA362,IF(Z362=4,IF(AA362&lt;0,-1,1)*(ABS(AA362)+AB362/60),IF(Z362=6,IF(AA362&lt;0,-1,1)*(ABS(AA362)+AB362/60+AC362/3600),""))),"")</f>
        <v/>
      </c>
      <c r="AH362" s="50">
        <f>IFERROR(IF(Z362=2,AB362,IF(Z362=4,IF(AC362&lt;0,-1,1)*(ABS(AC362)+AD362/60),IF(Z362=6,IF(AD362&lt;0,-1,1)*(ABS(AD362)+AE362/60+AF362/3600),""))),"")</f>
        <v/>
      </c>
      <c r="AI362" s="50">
        <f>IF(W362,AH362,AG362)</f>
        <v/>
      </c>
      <c r="AJ362" s="50">
        <f>IF(W362,AG362,AH362)</f>
        <v/>
      </c>
      <c r="AK362" s="50">
        <f>IFERROR(IF(U362=0,AI362,U362*ABS(AI362)),"")</f>
        <v/>
      </c>
      <c r="AL362" s="50">
        <f>IFERROR(IF(V362=0,AJ362,V362*ABS(AJ362)),"")</f>
        <v/>
      </c>
      <c r="AM362" s="50">
        <f>IFERROR(AND(U362=0,V362=0,ABS(AK362)&gt;90,ABS(AK362)&lt;=180,ABS(AL362)&lt;=90),FALSE)</f>
        <v/>
      </c>
      <c r="AN362" s="50">
        <f>IF(AM362,AL362,AK362)</f>
        <v/>
      </c>
      <c r="AO362" s="50">
        <f>IF(AM362,AK362,AL362)</f>
        <v/>
      </c>
      <c r="AP362" s="50">
        <f>IF(R362="","",IF(Y362&lt;&gt;"","Contains words or symbols that aren't part of a coordinate.",IF(NOT(OR(Z362=2,Z362=4,Z362=6)),"Couldn't find a latitude and a longitude ("&amp;Z362&amp;IF(Z362=1," number"," numbers")&amp;" found).",IF(COUNT(AA362:AF362)&lt;&gt;Z362,"Some of the numbers couldn't be read.",IF(OR(AND(Z362=4,OR(AB362&lt;0,AB362&gt;=60,AD362&lt;0,AD362&gt;=60)),AND(Z362=6,OR(AB362&lt;0,AB362&gt;=60,AC362&lt;0,AC362&gt;=60,AE362&lt;0,AE362&gt;=60,AF362&lt;0,AF362&gt;=60))),"Minutes and seconds must be between 0 and 60.",IF(OR(ABS(AN362)&gt;90,ABS(AO362)&gt;180),"Out of range: latitude must be between -90 and 90, and longitude between -180 and 180.",""))))))</f>
        <v/>
      </c>
    </row>
    <row r="363">
      <c r="B363" s="44" t="n"/>
      <c r="C363" s="44" t="n"/>
      <c r="D363" s="45">
        <f>IF(R363="","",IF(AP363&lt;&gt;"","NOT VALID GPS COORDINATES",IF(O363="NO CONNECTION","NO CONNECTION",IF(E363="","NOT FOUND",IF(OR(AM363,AND(AN363=0,AO363=0)),"CONVERTED – PLEASE CHECK","CONVERTED")))))</f>
        <v/>
      </c>
      <c r="E363" s="45">
        <f>IF(OR(O363="",O363="NO CONNECTION"),"",IFERROR(_xlfn.FILTERXML(O363,"//local/territory")&amp;" "&amp;_xlfn.FILTERXML(O363,"//local/mapcode"),IFERROR(_xlfn.FILTERXML(O363,"//international/mapcode"),"")))</f>
        <v/>
      </c>
      <c r="F363" s="46">
        <f>IF(E363="","",IFERROR(_xlfn.FILTERXML(O363,"//local/territory"),""))</f>
        <v/>
      </c>
      <c r="G363" s="46">
        <f>IF(E363="","",IFERROR(_xlfn.FILTERXML(O363,"//local/mapcode"),""))</f>
        <v/>
      </c>
      <c r="H363" s="46">
        <f>IF(E363="","",IFERROR(_xlfn.FILTERXML(O363,"//international/mapcode"),""))</f>
        <v/>
      </c>
      <c r="I363" s="46">
        <f>IF(E363="","",IFERROR(HYPERLINK("https://www.mymapcodes.com/go/?t="&amp;IF(G363&lt;&gt;"",F363,"AAA")&amp;"&amp;ma="&amp;LEFT(IF(G363&lt;&gt;"",G363,H363),FIND(".",IF(G363&lt;&gt;"",G363,H363))-1)&amp;"&amp;mb="&amp;MID(IF(G363&lt;&gt;"",G363,H363),FIND(".",IF(G363&lt;&gt;"",G363,H363))+1,99),"Open on MyMapcodes →"),""))</f>
        <v/>
      </c>
      <c r="J363" s="47">
        <f>IF(OR(R363="",AP363&lt;&gt;""),"",ROUND(AN363,6))</f>
        <v/>
      </c>
      <c r="K363" s="47">
        <f>IF(OR(R363="",AP363&lt;&gt;""),"",ROUND(AO363,6))</f>
        <v/>
      </c>
      <c r="L363" s="48">
        <f>IF(R363="","",IF(AP363&lt;&gt;"",AP363,IF(O363="NO CONNECTION","Excel couldn't reach the mapcode service. Click the REFRESH RESULTS box just above the table.",IF(E363="","The mapcode service didn't return a mapcode for this point.",IF(AM363,"Latitude and longitude seemed to be the wrong way round, so they've been swapped. Please check.",IF(AND(AN363=0,AO363=0),"0, 0 is in the sea off West Africa. Please check this is the location you meant.",IF(W363,"Longitude came first, so the order has been switched.",IF(Z363=6,"Converted from degrees, minutes and seconds.",IF(Z363=4,"Converted from degrees and decimal minutes.","")))))))))</f>
        <v/>
      </c>
      <c r="N363" s="49">
        <f>IF(J363="","",MapcodeAPI&amp;"codes/"&amp;SUBSTITUTE(J363&amp;"",MID(1/2,2,1),".")&amp;","&amp;SUBSTITUTE(K363&amp;"",MID(1/2,2,1),"."))&amp;LEFT($B$13,0)</f>
        <v/>
      </c>
      <c r="O363" s="49">
        <f>IF(N363="","",IFERROR(_xlfn.WEBSERVICE(N363),IF(MapcodeAPIBackup="","NO CONNECTION",IFERROR(_xlfn.WEBSERVICE(MapcodeAPIBackup&amp;MID(N363,LEN(MapcodeAPI)+1,999)),"NO CONNECTION"))))</f>
        <v/>
      </c>
      <c r="P363" t="inlineStr">
        <is>
          <t xml:space="preserve"> </t>
        </is>
      </c>
      <c r="R363" s="50">
        <f>IFERROR(IF(AND(TRIM(B363&amp;"")="",TRIM(C363&amp;"")=""),"",TRIM(IF(ISNUMBER(B363),SUBSTITUTE(B363&amp;"",MID(1/2,2,1),"."),B363&amp;"")&amp;IF(TRIM(C363&amp;"")="",""," | "&amp;IF(ISNUMBER(C363),SUBSTITUTE(C363&amp;"",MID(1/2,2,1),"."),C363&amp;"")))),"(error value)")</f>
        <v/>
      </c>
      <c r="S363" s="50">
        <f>IF(R363="","","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"&amp;IFERROR(IF(AND(LEN(R363)-LEN(SUBSTITUTE(R363,"/",""))=1,ISNUMBER(FIND(" ",TRIM(LEFT(R363,FIND("/",R363)-1))))),LEFT(R363,FIND("/",R363)-1),R363),R363)&amp;" ")," "," "),"﻿"," "),"​"," "),"⁠"," ")," "," ")," "," "),CHAR(9)," "),CHAR(10)," "),CHAR(13)," "),"−","-"),"–","-"),"—","-"),"LATITUDE"," "),"LONGITUDE"," "),"COORDINATES"," "),"COORDS"," "),"NORTH"," N "),"SOUTH"," S "),"EAST"," E "),"WEST"," W "),"DEGREES"," "),"DEG"," "),"GPS"," "),"LONG"," "),"LNG"," "),"LON"," "),"LAT"," ")," AND "," "),"&amp;"," ")&amp;" ")</f>
        <v/>
      </c>
      <c r="T363" s="50">
        <f>IF(S363="","",IF(LEN(S363)-LEN(SUBSTITUTE(S363,".",""))&gt;0,SUBSTITUTE(S363,","," "),IF(LEN(S363)-LEN(SUBSTITUTE(S363,",",""))=3,SUBSTITUTE(SUBSTITUTE(S363,",",";",2),",","."),IF(LEN(S363)-LEN(SUBSTITUTE(S363,",",""))=2,SUBSTITUTE(S363,",","."),SUBSTITUTE(S363,","," ")))))</f>
        <v/>
      </c>
      <c r="U363" s="50">
        <f>IF(ISNUMBER(FIND("S",T363)),-1,IF(ISNUMBER(FIND("N",T363)),1,0))</f>
        <v/>
      </c>
      <c r="V363" s="50">
        <f>IF(ISNUMBER(FIND("W",T363)),-1,IF(ISNUMBER(FIND("E",T363)),1,0))</f>
        <v/>
      </c>
      <c r="W363" s="50">
        <f>AND(MIN(IFERROR(FIND("N",T363),999),IFERROR(FIND("S",T363),999))&lt;999,MIN(IFERROR(FIND("E",T363),999),IFERROR(FIND("W",T363),999))&lt;999,MIN(IFERROR(FIND("E",T363),999),IFERROR(FIND("W",T363),999))&lt;MIN(IFERROR(FIND("N",T363),999),IFERROR(FIND("S",T363),999)))</f>
        <v/>
      </c>
      <c r="X363" s="50">
        <f>IF(T363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363,"°"," "),"º"," "),"˚"," "),"'"," "),CHAR(34)," "),"′"," "),"’"," "),"‘"," "),"″"," "),"”"," "),"“"," "),"("," "),")"," "),"["," "),"]"," "),"{"," "),"}"," "),";"," "),"|"," "),"/"," "),"\"," "),":"," "),"="," "),"*"," "),","," "),"N"," "),"S"," "),"E"," "),"W"," "),"_"," ")))</f>
        <v/>
      </c>
      <c r="Y363" s="50">
        <f>IF(X363="","",SUBSTITUTE(SUBSTITUTE(SUBSTITUTE(SUBSTITUTE(SUBSTITUTE(SUBSTITUTE(SUBSTITUTE(SUBSTITUTE(SUBSTITUTE(SUBSTITUTE(SUBSTITUTE(SUBSTITUTE(SUBSTITUTE(X363,"0",""),"1",""),"2",""),"3",""),"4",""),"5",""),"6",""),"7",""),"8",""),"9",""),".",""),"-","")," ",""))</f>
        <v/>
      </c>
      <c r="Z363" s="50">
        <f>IF(X363="",0,LEN(X363)-LEN(SUBSTITUTE(X363," ",""))+1)</f>
        <v/>
      </c>
      <c r="AA363" s="50">
        <f>IF(Z363&lt;1,"",IFERROR(VALUE(SUBSTITUTE(TRIM(MID(SUBSTITUTE(X363," ",REPT(" ",60)),1,60)),".",MID(1/2,2,1))),""))</f>
        <v/>
      </c>
      <c r="AB363" s="50">
        <f>IF(Z363&lt;2,"",IFERROR(VALUE(SUBSTITUTE(TRIM(MID(SUBSTITUTE(X363," ",REPT(" ",60)),61,60)),".",MID(1/2,2,1))),""))</f>
        <v/>
      </c>
      <c r="AC363" s="50">
        <f>IF(Z363&lt;3,"",IFERROR(VALUE(SUBSTITUTE(TRIM(MID(SUBSTITUTE(X363," ",REPT(" ",60)),121,60)),".",MID(1/2,2,1))),""))</f>
        <v/>
      </c>
      <c r="AD363" s="50">
        <f>IF(Z363&lt;4,"",IFERROR(VALUE(SUBSTITUTE(TRIM(MID(SUBSTITUTE(X363," ",REPT(" ",60)),181,60)),".",MID(1/2,2,1))),""))</f>
        <v/>
      </c>
      <c r="AE363" s="50">
        <f>IF(Z363&lt;5,"",IFERROR(VALUE(SUBSTITUTE(TRIM(MID(SUBSTITUTE(X363," ",REPT(" ",60)),241,60)),".",MID(1/2,2,1))),""))</f>
        <v/>
      </c>
      <c r="AF363" s="50">
        <f>IF(Z363&lt;6,"",IFERROR(VALUE(SUBSTITUTE(TRIM(MID(SUBSTITUTE(X363," ",REPT(" ",60)),301,60)),".",MID(1/2,2,1))),""))</f>
        <v/>
      </c>
      <c r="AG363" s="50">
        <f>IFERROR(IF(Z363=2,AA363,IF(Z363=4,IF(AA363&lt;0,-1,1)*(ABS(AA363)+AB363/60),IF(Z363=6,IF(AA363&lt;0,-1,1)*(ABS(AA363)+AB363/60+AC363/3600),""))),"")</f>
        <v/>
      </c>
      <c r="AH363" s="50">
        <f>IFERROR(IF(Z363=2,AB363,IF(Z363=4,IF(AC363&lt;0,-1,1)*(ABS(AC363)+AD363/60),IF(Z363=6,IF(AD363&lt;0,-1,1)*(ABS(AD363)+AE363/60+AF363/3600),""))),"")</f>
        <v/>
      </c>
      <c r="AI363" s="50">
        <f>IF(W363,AH363,AG363)</f>
        <v/>
      </c>
      <c r="AJ363" s="50">
        <f>IF(W363,AG363,AH363)</f>
        <v/>
      </c>
      <c r="AK363" s="50">
        <f>IFERROR(IF(U363=0,AI363,U363*ABS(AI363)),"")</f>
        <v/>
      </c>
      <c r="AL363" s="50">
        <f>IFERROR(IF(V363=0,AJ363,V363*ABS(AJ363)),"")</f>
        <v/>
      </c>
      <c r="AM363" s="50">
        <f>IFERROR(AND(U363=0,V363=0,ABS(AK363)&gt;90,ABS(AK363)&lt;=180,ABS(AL363)&lt;=90),FALSE)</f>
        <v/>
      </c>
      <c r="AN363" s="50">
        <f>IF(AM363,AL363,AK363)</f>
        <v/>
      </c>
      <c r="AO363" s="50">
        <f>IF(AM363,AK363,AL363)</f>
        <v/>
      </c>
      <c r="AP363" s="50">
        <f>IF(R363="","",IF(Y363&lt;&gt;"","Contains words or symbols that aren't part of a coordinate.",IF(NOT(OR(Z363=2,Z363=4,Z363=6)),"Couldn't find a latitude and a longitude ("&amp;Z363&amp;IF(Z363=1," number"," numbers")&amp;" found).",IF(COUNT(AA363:AF363)&lt;&gt;Z363,"Some of the numbers couldn't be read.",IF(OR(AND(Z363=4,OR(AB363&lt;0,AB363&gt;=60,AD363&lt;0,AD363&gt;=60)),AND(Z363=6,OR(AB363&lt;0,AB363&gt;=60,AC363&lt;0,AC363&gt;=60,AE363&lt;0,AE363&gt;=60,AF363&lt;0,AF363&gt;=60))),"Minutes and seconds must be between 0 and 60.",IF(OR(ABS(AN363)&gt;90,ABS(AO363)&gt;180),"Out of range: latitude must be between -90 and 90, and longitude between -180 and 180.",""))))))</f>
        <v/>
      </c>
    </row>
    <row r="364">
      <c r="B364" s="44" t="n"/>
      <c r="C364" s="44" t="n"/>
      <c r="D364" s="45">
        <f>IF(R364="","",IF(AP364&lt;&gt;"","NOT VALID GPS COORDINATES",IF(O364="NO CONNECTION","NO CONNECTION",IF(E364="","NOT FOUND",IF(OR(AM364,AND(AN364=0,AO364=0)),"CONVERTED – PLEASE CHECK","CONVERTED")))))</f>
        <v/>
      </c>
      <c r="E364" s="45">
        <f>IF(OR(O364="",O364="NO CONNECTION"),"",IFERROR(_xlfn.FILTERXML(O364,"//local/territory")&amp;" "&amp;_xlfn.FILTERXML(O364,"//local/mapcode"),IFERROR(_xlfn.FILTERXML(O364,"//international/mapcode"),"")))</f>
        <v/>
      </c>
      <c r="F364" s="46">
        <f>IF(E364="","",IFERROR(_xlfn.FILTERXML(O364,"//local/territory"),""))</f>
        <v/>
      </c>
      <c r="G364" s="46">
        <f>IF(E364="","",IFERROR(_xlfn.FILTERXML(O364,"//local/mapcode"),""))</f>
        <v/>
      </c>
      <c r="H364" s="46">
        <f>IF(E364="","",IFERROR(_xlfn.FILTERXML(O364,"//international/mapcode"),""))</f>
        <v/>
      </c>
      <c r="I364" s="46">
        <f>IF(E364="","",IFERROR(HYPERLINK("https://www.mymapcodes.com/go/?t="&amp;IF(G364&lt;&gt;"",F364,"AAA")&amp;"&amp;ma="&amp;LEFT(IF(G364&lt;&gt;"",G364,H364),FIND(".",IF(G364&lt;&gt;"",G364,H364))-1)&amp;"&amp;mb="&amp;MID(IF(G364&lt;&gt;"",G364,H364),FIND(".",IF(G364&lt;&gt;"",G364,H364))+1,99),"Open on MyMapcodes →"),""))</f>
        <v/>
      </c>
      <c r="J364" s="47">
        <f>IF(OR(R364="",AP364&lt;&gt;""),"",ROUND(AN364,6))</f>
        <v/>
      </c>
      <c r="K364" s="47">
        <f>IF(OR(R364="",AP364&lt;&gt;""),"",ROUND(AO364,6))</f>
        <v/>
      </c>
      <c r="L364" s="48">
        <f>IF(R364="","",IF(AP364&lt;&gt;"",AP364,IF(O364="NO CONNECTION","Excel couldn't reach the mapcode service. Click the REFRESH RESULTS box just above the table.",IF(E364="","The mapcode service didn't return a mapcode for this point.",IF(AM364,"Latitude and longitude seemed to be the wrong way round, so they've been swapped. Please check.",IF(AND(AN364=0,AO364=0),"0, 0 is in the sea off West Africa. Please check this is the location you meant.",IF(W364,"Longitude came first, so the order has been switched.",IF(Z364=6,"Converted from degrees, minutes and seconds.",IF(Z364=4,"Converted from degrees and decimal minutes.","")))))))))</f>
        <v/>
      </c>
      <c r="N364" s="49">
        <f>IF(J364="","",MapcodeAPI&amp;"codes/"&amp;SUBSTITUTE(J364&amp;"",MID(1/2,2,1),".")&amp;","&amp;SUBSTITUTE(K364&amp;"",MID(1/2,2,1),"."))&amp;LEFT($B$13,0)</f>
        <v/>
      </c>
      <c r="O364" s="49">
        <f>IF(N364="","",IFERROR(_xlfn.WEBSERVICE(N364),IF(MapcodeAPIBackup="","NO CONNECTION",IFERROR(_xlfn.WEBSERVICE(MapcodeAPIBackup&amp;MID(N364,LEN(MapcodeAPI)+1,999)),"NO CONNECTION"))))</f>
        <v/>
      </c>
      <c r="P364" t="inlineStr">
        <is>
          <t xml:space="preserve"> </t>
        </is>
      </c>
      <c r="R364" s="50">
        <f>IFERROR(IF(AND(TRIM(B364&amp;"")="",TRIM(C364&amp;"")=""),"",TRIM(IF(ISNUMBER(B364),SUBSTITUTE(B364&amp;"",MID(1/2,2,1),"."),B364&amp;"")&amp;IF(TRIM(C364&amp;"")="",""," | "&amp;IF(ISNUMBER(C364),SUBSTITUTE(C364&amp;"",MID(1/2,2,1),"."),C364&amp;"")))),"(error value)")</f>
        <v/>
      </c>
      <c r="S364" s="50">
        <f>IF(R364="","","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"&amp;IFERROR(IF(AND(LEN(R364)-LEN(SUBSTITUTE(R364,"/",""))=1,ISNUMBER(FIND(" ",TRIM(LEFT(R364,FIND("/",R364)-1))))),LEFT(R364,FIND("/",R364)-1),R364),R364)&amp;" ")," "," "),"﻿"," "),"​"," "),"⁠"," ")," "," ")," "," "),CHAR(9)," "),CHAR(10)," "),CHAR(13)," "),"−","-"),"–","-"),"—","-"),"LATITUDE"," "),"LONGITUDE"," "),"COORDINATES"," "),"COORDS"," "),"NORTH"," N "),"SOUTH"," S "),"EAST"," E "),"WEST"," W "),"DEGREES"," "),"DEG"," "),"GPS"," "),"LONG"," "),"LNG"," "),"LON"," "),"LAT"," ")," AND "," "),"&amp;"," ")&amp;" ")</f>
        <v/>
      </c>
      <c r="T364" s="50">
        <f>IF(S364="","",IF(LEN(S364)-LEN(SUBSTITUTE(S364,".",""))&gt;0,SUBSTITUTE(S364,","," "),IF(LEN(S364)-LEN(SUBSTITUTE(S364,",",""))=3,SUBSTITUTE(SUBSTITUTE(S364,",",";",2),",","."),IF(LEN(S364)-LEN(SUBSTITUTE(S364,",",""))=2,SUBSTITUTE(S364,",","."),SUBSTITUTE(S364,","," ")))))</f>
        <v/>
      </c>
      <c r="U364" s="50">
        <f>IF(ISNUMBER(FIND("S",T364)),-1,IF(ISNUMBER(FIND("N",T364)),1,0))</f>
        <v/>
      </c>
      <c r="V364" s="50">
        <f>IF(ISNUMBER(FIND("W",T364)),-1,IF(ISNUMBER(FIND("E",T364)),1,0))</f>
        <v/>
      </c>
      <c r="W364" s="50">
        <f>AND(MIN(IFERROR(FIND("N",T364),999),IFERROR(FIND("S",T364),999))&lt;999,MIN(IFERROR(FIND("E",T364),999),IFERROR(FIND("W",T364),999))&lt;999,MIN(IFERROR(FIND("E",T364),999),IFERROR(FIND("W",T364),999))&lt;MIN(IFERROR(FIND("N",T364),999),IFERROR(FIND("S",T364),999)))</f>
        <v/>
      </c>
      <c r="X364" s="50">
        <f>IF(T364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364,"°"," "),"º"," "),"˚"," "),"'"," "),CHAR(34)," "),"′"," "),"’"," "),"‘"," "),"″"," "),"”"," "),"“"," "),"("," "),")"," "),"["," "),"]"," "),"{"," "),"}"," "),";"," "),"|"," "),"/"," "),"\"," "),":"," "),"="," "),"*"," "),","," "),"N"," "),"S"," "),"E"," "),"W"," "),"_"," ")))</f>
        <v/>
      </c>
      <c r="Y364" s="50">
        <f>IF(X364="","",SUBSTITUTE(SUBSTITUTE(SUBSTITUTE(SUBSTITUTE(SUBSTITUTE(SUBSTITUTE(SUBSTITUTE(SUBSTITUTE(SUBSTITUTE(SUBSTITUTE(SUBSTITUTE(SUBSTITUTE(SUBSTITUTE(X364,"0",""),"1",""),"2",""),"3",""),"4",""),"5",""),"6",""),"7",""),"8",""),"9",""),".",""),"-","")," ",""))</f>
        <v/>
      </c>
      <c r="Z364" s="50">
        <f>IF(X364="",0,LEN(X364)-LEN(SUBSTITUTE(X364," ",""))+1)</f>
        <v/>
      </c>
      <c r="AA364" s="50">
        <f>IF(Z364&lt;1,"",IFERROR(VALUE(SUBSTITUTE(TRIM(MID(SUBSTITUTE(X364," ",REPT(" ",60)),1,60)),".",MID(1/2,2,1))),""))</f>
        <v/>
      </c>
      <c r="AB364" s="50">
        <f>IF(Z364&lt;2,"",IFERROR(VALUE(SUBSTITUTE(TRIM(MID(SUBSTITUTE(X364," ",REPT(" ",60)),61,60)),".",MID(1/2,2,1))),""))</f>
        <v/>
      </c>
      <c r="AC364" s="50">
        <f>IF(Z364&lt;3,"",IFERROR(VALUE(SUBSTITUTE(TRIM(MID(SUBSTITUTE(X364," ",REPT(" ",60)),121,60)),".",MID(1/2,2,1))),""))</f>
        <v/>
      </c>
      <c r="AD364" s="50">
        <f>IF(Z364&lt;4,"",IFERROR(VALUE(SUBSTITUTE(TRIM(MID(SUBSTITUTE(X364," ",REPT(" ",60)),181,60)),".",MID(1/2,2,1))),""))</f>
        <v/>
      </c>
      <c r="AE364" s="50">
        <f>IF(Z364&lt;5,"",IFERROR(VALUE(SUBSTITUTE(TRIM(MID(SUBSTITUTE(X364," ",REPT(" ",60)),241,60)),".",MID(1/2,2,1))),""))</f>
        <v/>
      </c>
      <c r="AF364" s="50">
        <f>IF(Z364&lt;6,"",IFERROR(VALUE(SUBSTITUTE(TRIM(MID(SUBSTITUTE(X364," ",REPT(" ",60)),301,60)),".",MID(1/2,2,1))),""))</f>
        <v/>
      </c>
      <c r="AG364" s="50">
        <f>IFERROR(IF(Z364=2,AA364,IF(Z364=4,IF(AA364&lt;0,-1,1)*(ABS(AA364)+AB364/60),IF(Z364=6,IF(AA364&lt;0,-1,1)*(ABS(AA364)+AB364/60+AC364/3600),""))),"")</f>
        <v/>
      </c>
      <c r="AH364" s="50">
        <f>IFERROR(IF(Z364=2,AB364,IF(Z364=4,IF(AC364&lt;0,-1,1)*(ABS(AC364)+AD364/60),IF(Z364=6,IF(AD364&lt;0,-1,1)*(ABS(AD364)+AE364/60+AF364/3600),""))),"")</f>
        <v/>
      </c>
      <c r="AI364" s="50">
        <f>IF(W364,AH364,AG364)</f>
        <v/>
      </c>
      <c r="AJ364" s="50">
        <f>IF(W364,AG364,AH364)</f>
        <v/>
      </c>
      <c r="AK364" s="50">
        <f>IFERROR(IF(U364=0,AI364,U364*ABS(AI364)),"")</f>
        <v/>
      </c>
      <c r="AL364" s="50">
        <f>IFERROR(IF(V364=0,AJ364,V364*ABS(AJ364)),"")</f>
        <v/>
      </c>
      <c r="AM364" s="50">
        <f>IFERROR(AND(U364=0,V364=0,ABS(AK364)&gt;90,ABS(AK364)&lt;=180,ABS(AL364)&lt;=90),FALSE)</f>
        <v/>
      </c>
      <c r="AN364" s="50">
        <f>IF(AM364,AL364,AK364)</f>
        <v/>
      </c>
      <c r="AO364" s="50">
        <f>IF(AM364,AK364,AL364)</f>
        <v/>
      </c>
      <c r="AP364" s="50">
        <f>IF(R364="","",IF(Y364&lt;&gt;"","Contains words or symbols that aren't part of a coordinate.",IF(NOT(OR(Z364=2,Z364=4,Z364=6)),"Couldn't find a latitude and a longitude ("&amp;Z364&amp;IF(Z364=1," number"," numbers")&amp;" found).",IF(COUNT(AA364:AF364)&lt;&gt;Z364,"Some of the numbers couldn't be read.",IF(OR(AND(Z364=4,OR(AB364&lt;0,AB364&gt;=60,AD364&lt;0,AD364&gt;=60)),AND(Z364=6,OR(AB364&lt;0,AB364&gt;=60,AC364&lt;0,AC364&gt;=60,AE364&lt;0,AE364&gt;=60,AF364&lt;0,AF364&gt;=60))),"Minutes and seconds must be between 0 and 60.",IF(OR(ABS(AN364)&gt;90,ABS(AO364)&gt;180),"Out of range: latitude must be between -90 and 90, and longitude between -180 and 180.",""))))))</f>
        <v/>
      </c>
    </row>
    <row r="365">
      <c r="B365" s="44" t="n"/>
      <c r="C365" s="44" t="n"/>
      <c r="D365" s="45">
        <f>IF(R365="","",IF(AP365&lt;&gt;"","NOT VALID GPS COORDINATES",IF(O365="NO CONNECTION","NO CONNECTION",IF(E365="","NOT FOUND",IF(OR(AM365,AND(AN365=0,AO365=0)),"CONVERTED – PLEASE CHECK","CONVERTED")))))</f>
        <v/>
      </c>
      <c r="E365" s="45">
        <f>IF(OR(O365="",O365="NO CONNECTION"),"",IFERROR(_xlfn.FILTERXML(O365,"//local/territory")&amp;" "&amp;_xlfn.FILTERXML(O365,"//local/mapcode"),IFERROR(_xlfn.FILTERXML(O365,"//international/mapcode"),"")))</f>
        <v/>
      </c>
      <c r="F365" s="46">
        <f>IF(E365="","",IFERROR(_xlfn.FILTERXML(O365,"//local/territory"),""))</f>
        <v/>
      </c>
      <c r="G365" s="46">
        <f>IF(E365="","",IFERROR(_xlfn.FILTERXML(O365,"//local/mapcode"),""))</f>
        <v/>
      </c>
      <c r="H365" s="46">
        <f>IF(E365="","",IFERROR(_xlfn.FILTERXML(O365,"//international/mapcode"),""))</f>
        <v/>
      </c>
      <c r="I365" s="46">
        <f>IF(E365="","",IFERROR(HYPERLINK("https://www.mymapcodes.com/go/?t="&amp;IF(G365&lt;&gt;"",F365,"AAA")&amp;"&amp;ma="&amp;LEFT(IF(G365&lt;&gt;"",G365,H365),FIND(".",IF(G365&lt;&gt;"",G365,H365))-1)&amp;"&amp;mb="&amp;MID(IF(G365&lt;&gt;"",G365,H365),FIND(".",IF(G365&lt;&gt;"",G365,H365))+1,99),"Open on MyMapcodes →"),""))</f>
        <v/>
      </c>
      <c r="J365" s="47">
        <f>IF(OR(R365="",AP365&lt;&gt;""),"",ROUND(AN365,6))</f>
        <v/>
      </c>
      <c r="K365" s="47">
        <f>IF(OR(R365="",AP365&lt;&gt;""),"",ROUND(AO365,6))</f>
        <v/>
      </c>
      <c r="L365" s="48">
        <f>IF(R365="","",IF(AP365&lt;&gt;"",AP365,IF(O365="NO CONNECTION","Excel couldn't reach the mapcode service. Click the REFRESH RESULTS box just above the table.",IF(E365="","The mapcode service didn't return a mapcode for this point.",IF(AM365,"Latitude and longitude seemed to be the wrong way round, so they've been swapped. Please check.",IF(AND(AN365=0,AO365=0),"0, 0 is in the sea off West Africa. Please check this is the location you meant.",IF(W365,"Longitude came first, so the order has been switched.",IF(Z365=6,"Converted from degrees, minutes and seconds.",IF(Z365=4,"Converted from degrees and decimal minutes.","")))))))))</f>
        <v/>
      </c>
      <c r="N365" s="49">
        <f>IF(J365="","",MapcodeAPI&amp;"codes/"&amp;SUBSTITUTE(J365&amp;"",MID(1/2,2,1),".")&amp;","&amp;SUBSTITUTE(K365&amp;"",MID(1/2,2,1),"."))&amp;LEFT($B$13,0)</f>
        <v/>
      </c>
      <c r="O365" s="49">
        <f>IF(N365="","",IFERROR(_xlfn.WEBSERVICE(N365),IF(MapcodeAPIBackup="","NO CONNECTION",IFERROR(_xlfn.WEBSERVICE(MapcodeAPIBackup&amp;MID(N365,LEN(MapcodeAPI)+1,999)),"NO CONNECTION"))))</f>
        <v/>
      </c>
      <c r="P365" t="inlineStr">
        <is>
          <t xml:space="preserve"> </t>
        </is>
      </c>
      <c r="R365" s="50">
        <f>IFERROR(IF(AND(TRIM(B365&amp;"")="",TRIM(C365&amp;"")=""),"",TRIM(IF(ISNUMBER(B365),SUBSTITUTE(B365&amp;"",MID(1/2,2,1),"."),B365&amp;"")&amp;IF(TRIM(C365&amp;"")="",""," | "&amp;IF(ISNUMBER(C365),SUBSTITUTE(C365&amp;"",MID(1/2,2,1),"."),C365&amp;"")))),"(error value)")</f>
        <v/>
      </c>
      <c r="S365" s="50">
        <f>IF(R365="","","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"&amp;IFERROR(IF(AND(LEN(R365)-LEN(SUBSTITUTE(R365,"/",""))=1,ISNUMBER(FIND(" ",TRIM(LEFT(R365,FIND("/",R365)-1))))),LEFT(R365,FIND("/",R365)-1),R365),R365)&amp;" ")," "," "),"﻿"," "),"​"," "),"⁠"," ")," "," ")," "," "),CHAR(9)," "),CHAR(10)," "),CHAR(13)," "),"−","-"),"–","-"),"—","-"),"LATITUDE"," "),"LONGITUDE"," "),"COORDINATES"," "),"COORDS"," "),"NORTH"," N "),"SOUTH"," S "),"EAST"," E "),"WEST"," W "),"DEGREES"," "),"DEG"," "),"GPS"," "),"LONG"," "),"LNG"," "),"LON"," "),"LAT"," ")," AND "," "),"&amp;"," ")&amp;" ")</f>
        <v/>
      </c>
      <c r="T365" s="50">
        <f>IF(S365="","",IF(LEN(S365)-LEN(SUBSTITUTE(S365,".",""))&gt;0,SUBSTITUTE(S365,","," "),IF(LEN(S365)-LEN(SUBSTITUTE(S365,",",""))=3,SUBSTITUTE(SUBSTITUTE(S365,",",";",2),",","."),IF(LEN(S365)-LEN(SUBSTITUTE(S365,",",""))=2,SUBSTITUTE(S365,",","."),SUBSTITUTE(S365,","," ")))))</f>
        <v/>
      </c>
      <c r="U365" s="50">
        <f>IF(ISNUMBER(FIND("S",T365)),-1,IF(ISNUMBER(FIND("N",T365)),1,0))</f>
        <v/>
      </c>
      <c r="V365" s="50">
        <f>IF(ISNUMBER(FIND("W",T365)),-1,IF(ISNUMBER(FIND("E",T365)),1,0))</f>
        <v/>
      </c>
      <c r="W365" s="50">
        <f>AND(MIN(IFERROR(FIND("N",T365),999),IFERROR(FIND("S",T365),999))&lt;999,MIN(IFERROR(FIND("E",T365),999),IFERROR(FIND("W",T365),999))&lt;999,MIN(IFERROR(FIND("E",T365),999),IFERROR(FIND("W",T365),999))&lt;MIN(IFERROR(FIND("N",T365),999),IFERROR(FIND("S",T365),999)))</f>
        <v/>
      </c>
      <c r="X365" s="50">
        <f>IF(T365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365,"°"," "),"º"," "),"˚"," "),"'"," "),CHAR(34)," "),"′"," "),"’"," "),"‘"," "),"″"," "),"”"," "),"“"," "),"("," "),")"," "),"["," "),"]"," "),"{"," "),"}"," "),";"," "),"|"," "),"/"," "),"\"," "),":"," "),"="," "),"*"," "),","," "),"N"," "),"S"," "),"E"," "),"W"," "),"_"," ")))</f>
        <v/>
      </c>
      <c r="Y365" s="50">
        <f>IF(X365="","",SUBSTITUTE(SUBSTITUTE(SUBSTITUTE(SUBSTITUTE(SUBSTITUTE(SUBSTITUTE(SUBSTITUTE(SUBSTITUTE(SUBSTITUTE(SUBSTITUTE(SUBSTITUTE(SUBSTITUTE(SUBSTITUTE(X365,"0",""),"1",""),"2",""),"3",""),"4",""),"5",""),"6",""),"7",""),"8",""),"9",""),".",""),"-","")," ",""))</f>
        <v/>
      </c>
      <c r="Z365" s="50">
        <f>IF(X365="",0,LEN(X365)-LEN(SUBSTITUTE(X365," ",""))+1)</f>
        <v/>
      </c>
      <c r="AA365" s="50">
        <f>IF(Z365&lt;1,"",IFERROR(VALUE(SUBSTITUTE(TRIM(MID(SUBSTITUTE(X365," ",REPT(" ",60)),1,60)),".",MID(1/2,2,1))),""))</f>
        <v/>
      </c>
      <c r="AB365" s="50">
        <f>IF(Z365&lt;2,"",IFERROR(VALUE(SUBSTITUTE(TRIM(MID(SUBSTITUTE(X365," ",REPT(" ",60)),61,60)),".",MID(1/2,2,1))),""))</f>
        <v/>
      </c>
      <c r="AC365" s="50">
        <f>IF(Z365&lt;3,"",IFERROR(VALUE(SUBSTITUTE(TRIM(MID(SUBSTITUTE(X365," ",REPT(" ",60)),121,60)),".",MID(1/2,2,1))),""))</f>
        <v/>
      </c>
      <c r="AD365" s="50">
        <f>IF(Z365&lt;4,"",IFERROR(VALUE(SUBSTITUTE(TRIM(MID(SUBSTITUTE(X365," ",REPT(" ",60)),181,60)),".",MID(1/2,2,1))),""))</f>
        <v/>
      </c>
      <c r="AE365" s="50">
        <f>IF(Z365&lt;5,"",IFERROR(VALUE(SUBSTITUTE(TRIM(MID(SUBSTITUTE(X365," ",REPT(" ",60)),241,60)),".",MID(1/2,2,1))),""))</f>
        <v/>
      </c>
      <c r="AF365" s="50">
        <f>IF(Z365&lt;6,"",IFERROR(VALUE(SUBSTITUTE(TRIM(MID(SUBSTITUTE(X365," ",REPT(" ",60)),301,60)),".",MID(1/2,2,1))),""))</f>
        <v/>
      </c>
      <c r="AG365" s="50">
        <f>IFERROR(IF(Z365=2,AA365,IF(Z365=4,IF(AA365&lt;0,-1,1)*(ABS(AA365)+AB365/60),IF(Z365=6,IF(AA365&lt;0,-1,1)*(ABS(AA365)+AB365/60+AC365/3600),""))),"")</f>
        <v/>
      </c>
      <c r="AH365" s="50">
        <f>IFERROR(IF(Z365=2,AB365,IF(Z365=4,IF(AC365&lt;0,-1,1)*(ABS(AC365)+AD365/60),IF(Z365=6,IF(AD365&lt;0,-1,1)*(ABS(AD365)+AE365/60+AF365/3600),""))),"")</f>
        <v/>
      </c>
      <c r="AI365" s="50">
        <f>IF(W365,AH365,AG365)</f>
        <v/>
      </c>
      <c r="AJ365" s="50">
        <f>IF(W365,AG365,AH365)</f>
        <v/>
      </c>
      <c r="AK365" s="50">
        <f>IFERROR(IF(U365=0,AI365,U365*ABS(AI365)),"")</f>
        <v/>
      </c>
      <c r="AL365" s="50">
        <f>IFERROR(IF(V365=0,AJ365,V365*ABS(AJ365)),"")</f>
        <v/>
      </c>
      <c r="AM365" s="50">
        <f>IFERROR(AND(U365=0,V365=0,ABS(AK365)&gt;90,ABS(AK365)&lt;=180,ABS(AL365)&lt;=90),FALSE)</f>
        <v/>
      </c>
      <c r="AN365" s="50">
        <f>IF(AM365,AL365,AK365)</f>
        <v/>
      </c>
      <c r="AO365" s="50">
        <f>IF(AM365,AK365,AL365)</f>
        <v/>
      </c>
      <c r="AP365" s="50">
        <f>IF(R365="","",IF(Y365&lt;&gt;"","Contains words or symbols that aren't part of a coordinate.",IF(NOT(OR(Z365=2,Z365=4,Z365=6)),"Couldn't find a latitude and a longitude ("&amp;Z365&amp;IF(Z365=1," number"," numbers")&amp;" found).",IF(COUNT(AA365:AF365)&lt;&gt;Z365,"Some of the numbers couldn't be read.",IF(OR(AND(Z365=4,OR(AB365&lt;0,AB365&gt;=60,AD365&lt;0,AD365&gt;=60)),AND(Z365=6,OR(AB365&lt;0,AB365&gt;=60,AC365&lt;0,AC365&gt;=60,AE365&lt;0,AE365&gt;=60,AF365&lt;0,AF365&gt;=60))),"Minutes and seconds must be between 0 and 60.",IF(OR(ABS(AN365)&gt;90,ABS(AO365)&gt;180),"Out of range: latitude must be between -90 and 90, and longitude between -180 and 180.",""))))))</f>
        <v/>
      </c>
    </row>
    <row r="366">
      <c r="B366" s="44" t="n"/>
      <c r="C366" s="44" t="n"/>
      <c r="D366" s="45">
        <f>IF(R366="","",IF(AP366&lt;&gt;"","NOT VALID GPS COORDINATES",IF(O366="NO CONNECTION","NO CONNECTION",IF(E366="","NOT FOUND",IF(OR(AM366,AND(AN366=0,AO366=0)),"CONVERTED – PLEASE CHECK","CONVERTED")))))</f>
        <v/>
      </c>
      <c r="E366" s="45">
        <f>IF(OR(O366="",O366="NO CONNECTION"),"",IFERROR(_xlfn.FILTERXML(O366,"//local/territory")&amp;" "&amp;_xlfn.FILTERXML(O366,"//local/mapcode"),IFERROR(_xlfn.FILTERXML(O366,"//international/mapcode"),"")))</f>
        <v/>
      </c>
      <c r="F366" s="46">
        <f>IF(E366="","",IFERROR(_xlfn.FILTERXML(O366,"//local/territory"),""))</f>
        <v/>
      </c>
      <c r="G366" s="46">
        <f>IF(E366="","",IFERROR(_xlfn.FILTERXML(O366,"//local/mapcode"),""))</f>
        <v/>
      </c>
      <c r="H366" s="46">
        <f>IF(E366="","",IFERROR(_xlfn.FILTERXML(O366,"//international/mapcode"),""))</f>
        <v/>
      </c>
      <c r="I366" s="46">
        <f>IF(E366="","",IFERROR(HYPERLINK("https://www.mymapcodes.com/go/?t="&amp;IF(G366&lt;&gt;"",F366,"AAA")&amp;"&amp;ma="&amp;LEFT(IF(G366&lt;&gt;"",G366,H366),FIND(".",IF(G366&lt;&gt;"",G366,H366))-1)&amp;"&amp;mb="&amp;MID(IF(G366&lt;&gt;"",G366,H366),FIND(".",IF(G366&lt;&gt;"",G366,H366))+1,99),"Open on MyMapcodes →"),""))</f>
        <v/>
      </c>
      <c r="J366" s="47">
        <f>IF(OR(R366="",AP366&lt;&gt;""),"",ROUND(AN366,6))</f>
        <v/>
      </c>
      <c r="K366" s="47">
        <f>IF(OR(R366="",AP366&lt;&gt;""),"",ROUND(AO366,6))</f>
        <v/>
      </c>
      <c r="L366" s="48">
        <f>IF(R366="","",IF(AP366&lt;&gt;"",AP366,IF(O366="NO CONNECTION","Excel couldn't reach the mapcode service. Click the REFRESH RESULTS box just above the table.",IF(E366="","The mapcode service didn't return a mapcode for this point.",IF(AM366,"Latitude and longitude seemed to be the wrong way round, so they've been swapped. Please check.",IF(AND(AN366=0,AO366=0),"0, 0 is in the sea off West Africa. Please check this is the location you meant.",IF(W366,"Longitude came first, so the order has been switched.",IF(Z366=6,"Converted from degrees, minutes and seconds.",IF(Z366=4,"Converted from degrees and decimal minutes.","")))))))))</f>
        <v/>
      </c>
      <c r="N366" s="49">
        <f>IF(J366="","",MapcodeAPI&amp;"codes/"&amp;SUBSTITUTE(J366&amp;"",MID(1/2,2,1),".")&amp;","&amp;SUBSTITUTE(K366&amp;"",MID(1/2,2,1),"."))&amp;LEFT($B$13,0)</f>
        <v/>
      </c>
      <c r="O366" s="49">
        <f>IF(N366="","",IFERROR(_xlfn.WEBSERVICE(N366),IF(MapcodeAPIBackup="","NO CONNECTION",IFERROR(_xlfn.WEBSERVICE(MapcodeAPIBackup&amp;MID(N366,LEN(MapcodeAPI)+1,999)),"NO CONNECTION"))))</f>
        <v/>
      </c>
      <c r="P366" t="inlineStr">
        <is>
          <t xml:space="preserve"> </t>
        </is>
      </c>
      <c r="R366" s="50">
        <f>IFERROR(IF(AND(TRIM(B366&amp;"")="",TRIM(C366&amp;"")=""),"",TRIM(IF(ISNUMBER(B366),SUBSTITUTE(B366&amp;"",MID(1/2,2,1),"."),B366&amp;"")&amp;IF(TRIM(C366&amp;"")="",""," | "&amp;IF(ISNUMBER(C366),SUBSTITUTE(C366&amp;"",MID(1/2,2,1),"."),C366&amp;"")))),"(error value)")</f>
        <v/>
      </c>
      <c r="S366" s="50">
        <f>IF(R366="","","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"&amp;IFERROR(IF(AND(LEN(R366)-LEN(SUBSTITUTE(R366,"/",""))=1,ISNUMBER(FIND(" ",TRIM(LEFT(R366,FIND("/",R366)-1))))),LEFT(R366,FIND("/",R366)-1),R366),R366)&amp;" ")," "," "),"﻿"," "),"​"," "),"⁠"," ")," "," ")," "," "),CHAR(9)," "),CHAR(10)," "),CHAR(13)," "),"−","-"),"–","-"),"—","-"),"LATITUDE"," "),"LONGITUDE"," "),"COORDINATES"," "),"COORDS"," "),"NORTH"," N "),"SOUTH"," S "),"EAST"," E "),"WEST"," W "),"DEGREES"," "),"DEG"," "),"GPS"," "),"LONG"," "),"LNG"," "),"LON"," "),"LAT"," ")," AND "," "),"&amp;"," ")&amp;" ")</f>
        <v/>
      </c>
      <c r="T366" s="50">
        <f>IF(S366="","",IF(LEN(S366)-LEN(SUBSTITUTE(S366,".",""))&gt;0,SUBSTITUTE(S366,","," "),IF(LEN(S366)-LEN(SUBSTITUTE(S366,",",""))=3,SUBSTITUTE(SUBSTITUTE(S366,",",";",2),",","."),IF(LEN(S366)-LEN(SUBSTITUTE(S366,",",""))=2,SUBSTITUTE(S366,",","."),SUBSTITUTE(S366,","," ")))))</f>
        <v/>
      </c>
      <c r="U366" s="50">
        <f>IF(ISNUMBER(FIND("S",T366)),-1,IF(ISNUMBER(FIND("N",T366)),1,0))</f>
        <v/>
      </c>
      <c r="V366" s="50">
        <f>IF(ISNUMBER(FIND("W",T366)),-1,IF(ISNUMBER(FIND("E",T366)),1,0))</f>
        <v/>
      </c>
      <c r="W366" s="50">
        <f>AND(MIN(IFERROR(FIND("N",T366),999),IFERROR(FIND("S",T366),999))&lt;999,MIN(IFERROR(FIND("E",T366),999),IFERROR(FIND("W",T366),999))&lt;999,MIN(IFERROR(FIND("E",T366),999),IFERROR(FIND("W",T366),999))&lt;MIN(IFERROR(FIND("N",T366),999),IFERROR(FIND("S",T366),999)))</f>
        <v/>
      </c>
      <c r="X366" s="50">
        <f>IF(T366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366,"°"," "),"º"," "),"˚"," "),"'"," "),CHAR(34)," "),"′"," "),"’"," "),"‘"," "),"″"," "),"”"," "),"“"," "),"("," "),")"," "),"["," "),"]"," "),"{"," "),"}"," "),";"," "),"|"," "),"/"," "),"\"," "),":"," "),"="," "),"*"," "),","," "),"N"," "),"S"," "),"E"," "),"W"," "),"_"," ")))</f>
        <v/>
      </c>
      <c r="Y366" s="50">
        <f>IF(X366="","",SUBSTITUTE(SUBSTITUTE(SUBSTITUTE(SUBSTITUTE(SUBSTITUTE(SUBSTITUTE(SUBSTITUTE(SUBSTITUTE(SUBSTITUTE(SUBSTITUTE(SUBSTITUTE(SUBSTITUTE(SUBSTITUTE(X366,"0",""),"1",""),"2",""),"3",""),"4",""),"5",""),"6",""),"7",""),"8",""),"9",""),".",""),"-","")," ",""))</f>
        <v/>
      </c>
      <c r="Z366" s="50">
        <f>IF(X366="",0,LEN(X366)-LEN(SUBSTITUTE(X366," ",""))+1)</f>
        <v/>
      </c>
      <c r="AA366" s="50">
        <f>IF(Z366&lt;1,"",IFERROR(VALUE(SUBSTITUTE(TRIM(MID(SUBSTITUTE(X366," ",REPT(" ",60)),1,60)),".",MID(1/2,2,1))),""))</f>
        <v/>
      </c>
      <c r="AB366" s="50">
        <f>IF(Z366&lt;2,"",IFERROR(VALUE(SUBSTITUTE(TRIM(MID(SUBSTITUTE(X366," ",REPT(" ",60)),61,60)),".",MID(1/2,2,1))),""))</f>
        <v/>
      </c>
      <c r="AC366" s="50">
        <f>IF(Z366&lt;3,"",IFERROR(VALUE(SUBSTITUTE(TRIM(MID(SUBSTITUTE(X366," ",REPT(" ",60)),121,60)),".",MID(1/2,2,1))),""))</f>
        <v/>
      </c>
      <c r="AD366" s="50">
        <f>IF(Z366&lt;4,"",IFERROR(VALUE(SUBSTITUTE(TRIM(MID(SUBSTITUTE(X366," ",REPT(" ",60)),181,60)),".",MID(1/2,2,1))),""))</f>
        <v/>
      </c>
      <c r="AE366" s="50">
        <f>IF(Z366&lt;5,"",IFERROR(VALUE(SUBSTITUTE(TRIM(MID(SUBSTITUTE(X366," ",REPT(" ",60)),241,60)),".",MID(1/2,2,1))),""))</f>
        <v/>
      </c>
      <c r="AF366" s="50">
        <f>IF(Z366&lt;6,"",IFERROR(VALUE(SUBSTITUTE(TRIM(MID(SUBSTITUTE(X366," ",REPT(" ",60)),301,60)),".",MID(1/2,2,1))),""))</f>
        <v/>
      </c>
      <c r="AG366" s="50">
        <f>IFERROR(IF(Z366=2,AA366,IF(Z366=4,IF(AA366&lt;0,-1,1)*(ABS(AA366)+AB366/60),IF(Z366=6,IF(AA366&lt;0,-1,1)*(ABS(AA366)+AB366/60+AC366/3600),""))),"")</f>
        <v/>
      </c>
      <c r="AH366" s="50">
        <f>IFERROR(IF(Z366=2,AB366,IF(Z366=4,IF(AC366&lt;0,-1,1)*(ABS(AC366)+AD366/60),IF(Z366=6,IF(AD366&lt;0,-1,1)*(ABS(AD366)+AE366/60+AF366/3600),""))),"")</f>
        <v/>
      </c>
      <c r="AI366" s="50">
        <f>IF(W366,AH366,AG366)</f>
        <v/>
      </c>
      <c r="AJ366" s="50">
        <f>IF(W366,AG366,AH366)</f>
        <v/>
      </c>
      <c r="AK366" s="50">
        <f>IFERROR(IF(U366=0,AI366,U366*ABS(AI366)),"")</f>
        <v/>
      </c>
      <c r="AL366" s="50">
        <f>IFERROR(IF(V366=0,AJ366,V366*ABS(AJ366)),"")</f>
        <v/>
      </c>
      <c r="AM366" s="50">
        <f>IFERROR(AND(U366=0,V366=0,ABS(AK366)&gt;90,ABS(AK366)&lt;=180,ABS(AL366)&lt;=90),FALSE)</f>
        <v/>
      </c>
      <c r="AN366" s="50">
        <f>IF(AM366,AL366,AK366)</f>
        <v/>
      </c>
      <c r="AO366" s="50">
        <f>IF(AM366,AK366,AL366)</f>
        <v/>
      </c>
      <c r="AP366" s="50">
        <f>IF(R366="","",IF(Y366&lt;&gt;"","Contains words or symbols that aren't part of a coordinate.",IF(NOT(OR(Z366=2,Z366=4,Z366=6)),"Couldn't find a latitude and a longitude ("&amp;Z366&amp;IF(Z366=1," number"," numbers")&amp;" found).",IF(COUNT(AA366:AF366)&lt;&gt;Z366,"Some of the numbers couldn't be read.",IF(OR(AND(Z366=4,OR(AB366&lt;0,AB366&gt;=60,AD366&lt;0,AD366&gt;=60)),AND(Z366=6,OR(AB366&lt;0,AB366&gt;=60,AC366&lt;0,AC366&gt;=60,AE366&lt;0,AE366&gt;=60,AF366&lt;0,AF366&gt;=60))),"Minutes and seconds must be between 0 and 60.",IF(OR(ABS(AN366)&gt;90,ABS(AO366)&gt;180),"Out of range: latitude must be between -90 and 90, and longitude between -180 and 180.",""))))))</f>
        <v/>
      </c>
    </row>
    <row r="367">
      <c r="B367" s="44" t="n"/>
      <c r="C367" s="44" t="n"/>
      <c r="D367" s="45">
        <f>IF(R367="","",IF(AP367&lt;&gt;"","NOT VALID GPS COORDINATES",IF(O367="NO CONNECTION","NO CONNECTION",IF(E367="","NOT FOUND",IF(OR(AM367,AND(AN367=0,AO367=0)),"CONVERTED – PLEASE CHECK","CONVERTED")))))</f>
        <v/>
      </c>
      <c r="E367" s="45">
        <f>IF(OR(O367="",O367="NO CONNECTION"),"",IFERROR(_xlfn.FILTERXML(O367,"//local/territory")&amp;" "&amp;_xlfn.FILTERXML(O367,"//local/mapcode"),IFERROR(_xlfn.FILTERXML(O367,"//international/mapcode"),"")))</f>
        <v/>
      </c>
      <c r="F367" s="46">
        <f>IF(E367="","",IFERROR(_xlfn.FILTERXML(O367,"//local/territory"),""))</f>
        <v/>
      </c>
      <c r="G367" s="46">
        <f>IF(E367="","",IFERROR(_xlfn.FILTERXML(O367,"//local/mapcode"),""))</f>
        <v/>
      </c>
      <c r="H367" s="46">
        <f>IF(E367="","",IFERROR(_xlfn.FILTERXML(O367,"//international/mapcode"),""))</f>
        <v/>
      </c>
      <c r="I367" s="46">
        <f>IF(E367="","",IFERROR(HYPERLINK("https://www.mymapcodes.com/go/?t="&amp;IF(G367&lt;&gt;"",F367,"AAA")&amp;"&amp;ma="&amp;LEFT(IF(G367&lt;&gt;"",G367,H367),FIND(".",IF(G367&lt;&gt;"",G367,H367))-1)&amp;"&amp;mb="&amp;MID(IF(G367&lt;&gt;"",G367,H367),FIND(".",IF(G367&lt;&gt;"",G367,H367))+1,99),"Open on MyMapcodes →"),""))</f>
        <v/>
      </c>
      <c r="J367" s="47">
        <f>IF(OR(R367="",AP367&lt;&gt;""),"",ROUND(AN367,6))</f>
        <v/>
      </c>
      <c r="K367" s="47">
        <f>IF(OR(R367="",AP367&lt;&gt;""),"",ROUND(AO367,6))</f>
        <v/>
      </c>
      <c r="L367" s="48">
        <f>IF(R367="","",IF(AP367&lt;&gt;"",AP367,IF(O367="NO CONNECTION","Excel couldn't reach the mapcode service. Click the REFRESH RESULTS box just above the table.",IF(E367="","The mapcode service didn't return a mapcode for this point.",IF(AM367,"Latitude and longitude seemed to be the wrong way round, so they've been swapped. Please check.",IF(AND(AN367=0,AO367=0),"0, 0 is in the sea off West Africa. Please check this is the location you meant.",IF(W367,"Longitude came first, so the order has been switched.",IF(Z367=6,"Converted from degrees, minutes and seconds.",IF(Z367=4,"Converted from degrees and decimal minutes.","")))))))))</f>
        <v/>
      </c>
      <c r="N367" s="49">
        <f>IF(J367="","",MapcodeAPI&amp;"codes/"&amp;SUBSTITUTE(J367&amp;"",MID(1/2,2,1),".")&amp;","&amp;SUBSTITUTE(K367&amp;"",MID(1/2,2,1),"."))&amp;LEFT($B$13,0)</f>
        <v/>
      </c>
      <c r="O367" s="49">
        <f>IF(N367="","",IFERROR(_xlfn.WEBSERVICE(N367),IF(MapcodeAPIBackup="","NO CONNECTION",IFERROR(_xlfn.WEBSERVICE(MapcodeAPIBackup&amp;MID(N367,LEN(MapcodeAPI)+1,999)),"NO CONNECTION"))))</f>
        <v/>
      </c>
      <c r="P367" t="inlineStr">
        <is>
          <t xml:space="preserve"> </t>
        </is>
      </c>
      <c r="R367" s="50">
        <f>IFERROR(IF(AND(TRIM(B367&amp;"")="",TRIM(C367&amp;"")=""),"",TRIM(IF(ISNUMBER(B367),SUBSTITUTE(B367&amp;"",MID(1/2,2,1),"."),B367&amp;"")&amp;IF(TRIM(C367&amp;"")="",""," | "&amp;IF(ISNUMBER(C367),SUBSTITUTE(C367&amp;"",MID(1/2,2,1),"."),C367&amp;"")))),"(error value)")</f>
        <v/>
      </c>
      <c r="S367" s="50">
        <f>IF(R367="","","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"&amp;IFERROR(IF(AND(LEN(R367)-LEN(SUBSTITUTE(R367,"/",""))=1,ISNUMBER(FIND(" ",TRIM(LEFT(R367,FIND("/",R367)-1))))),LEFT(R367,FIND("/",R367)-1),R367),R367)&amp;" ")," "," "),"﻿"," "),"​"," "),"⁠"," ")," "," ")," "," "),CHAR(9)," "),CHAR(10)," "),CHAR(13)," "),"−","-"),"–","-"),"—","-"),"LATITUDE"," "),"LONGITUDE"," "),"COORDINATES"," "),"COORDS"," "),"NORTH"," N "),"SOUTH"," S "),"EAST"," E "),"WEST"," W "),"DEGREES"," "),"DEG"," "),"GPS"," "),"LONG"," "),"LNG"," "),"LON"," "),"LAT"," ")," AND "," "),"&amp;"," ")&amp;" ")</f>
        <v/>
      </c>
      <c r="T367" s="50">
        <f>IF(S367="","",IF(LEN(S367)-LEN(SUBSTITUTE(S367,".",""))&gt;0,SUBSTITUTE(S367,","," "),IF(LEN(S367)-LEN(SUBSTITUTE(S367,",",""))=3,SUBSTITUTE(SUBSTITUTE(S367,",",";",2),",","."),IF(LEN(S367)-LEN(SUBSTITUTE(S367,",",""))=2,SUBSTITUTE(S367,",","."),SUBSTITUTE(S367,","," ")))))</f>
        <v/>
      </c>
      <c r="U367" s="50">
        <f>IF(ISNUMBER(FIND("S",T367)),-1,IF(ISNUMBER(FIND("N",T367)),1,0))</f>
        <v/>
      </c>
      <c r="V367" s="50">
        <f>IF(ISNUMBER(FIND("W",T367)),-1,IF(ISNUMBER(FIND("E",T367)),1,0))</f>
        <v/>
      </c>
      <c r="W367" s="50">
        <f>AND(MIN(IFERROR(FIND("N",T367),999),IFERROR(FIND("S",T367),999))&lt;999,MIN(IFERROR(FIND("E",T367),999),IFERROR(FIND("W",T367),999))&lt;999,MIN(IFERROR(FIND("E",T367),999),IFERROR(FIND("W",T367),999))&lt;MIN(IFERROR(FIND("N",T367),999),IFERROR(FIND("S",T367),999)))</f>
        <v/>
      </c>
      <c r="X367" s="50">
        <f>IF(T367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367,"°"," "),"º"," "),"˚"," "),"'"," "),CHAR(34)," "),"′"," "),"’"," "),"‘"," "),"″"," "),"”"," "),"“"," "),"("," "),")"," "),"["," "),"]"," "),"{"," "),"}"," "),";"," "),"|"," "),"/"," "),"\"," "),":"," "),"="," "),"*"," "),","," "),"N"," "),"S"," "),"E"," "),"W"," "),"_"," ")))</f>
        <v/>
      </c>
      <c r="Y367" s="50">
        <f>IF(X367="","",SUBSTITUTE(SUBSTITUTE(SUBSTITUTE(SUBSTITUTE(SUBSTITUTE(SUBSTITUTE(SUBSTITUTE(SUBSTITUTE(SUBSTITUTE(SUBSTITUTE(SUBSTITUTE(SUBSTITUTE(SUBSTITUTE(X367,"0",""),"1",""),"2",""),"3",""),"4",""),"5",""),"6",""),"7",""),"8",""),"9",""),".",""),"-","")," ",""))</f>
        <v/>
      </c>
      <c r="Z367" s="50">
        <f>IF(X367="",0,LEN(X367)-LEN(SUBSTITUTE(X367," ",""))+1)</f>
        <v/>
      </c>
      <c r="AA367" s="50">
        <f>IF(Z367&lt;1,"",IFERROR(VALUE(SUBSTITUTE(TRIM(MID(SUBSTITUTE(X367," ",REPT(" ",60)),1,60)),".",MID(1/2,2,1))),""))</f>
        <v/>
      </c>
      <c r="AB367" s="50">
        <f>IF(Z367&lt;2,"",IFERROR(VALUE(SUBSTITUTE(TRIM(MID(SUBSTITUTE(X367," ",REPT(" ",60)),61,60)),".",MID(1/2,2,1))),""))</f>
        <v/>
      </c>
      <c r="AC367" s="50">
        <f>IF(Z367&lt;3,"",IFERROR(VALUE(SUBSTITUTE(TRIM(MID(SUBSTITUTE(X367," ",REPT(" ",60)),121,60)),".",MID(1/2,2,1))),""))</f>
        <v/>
      </c>
      <c r="AD367" s="50">
        <f>IF(Z367&lt;4,"",IFERROR(VALUE(SUBSTITUTE(TRIM(MID(SUBSTITUTE(X367," ",REPT(" ",60)),181,60)),".",MID(1/2,2,1))),""))</f>
        <v/>
      </c>
      <c r="AE367" s="50">
        <f>IF(Z367&lt;5,"",IFERROR(VALUE(SUBSTITUTE(TRIM(MID(SUBSTITUTE(X367," ",REPT(" ",60)),241,60)),".",MID(1/2,2,1))),""))</f>
        <v/>
      </c>
      <c r="AF367" s="50">
        <f>IF(Z367&lt;6,"",IFERROR(VALUE(SUBSTITUTE(TRIM(MID(SUBSTITUTE(X367," ",REPT(" ",60)),301,60)),".",MID(1/2,2,1))),""))</f>
        <v/>
      </c>
      <c r="AG367" s="50">
        <f>IFERROR(IF(Z367=2,AA367,IF(Z367=4,IF(AA367&lt;0,-1,1)*(ABS(AA367)+AB367/60),IF(Z367=6,IF(AA367&lt;0,-1,1)*(ABS(AA367)+AB367/60+AC367/3600),""))),"")</f>
        <v/>
      </c>
      <c r="AH367" s="50">
        <f>IFERROR(IF(Z367=2,AB367,IF(Z367=4,IF(AC367&lt;0,-1,1)*(ABS(AC367)+AD367/60),IF(Z367=6,IF(AD367&lt;0,-1,1)*(ABS(AD367)+AE367/60+AF367/3600),""))),"")</f>
        <v/>
      </c>
      <c r="AI367" s="50">
        <f>IF(W367,AH367,AG367)</f>
        <v/>
      </c>
      <c r="AJ367" s="50">
        <f>IF(W367,AG367,AH367)</f>
        <v/>
      </c>
      <c r="AK367" s="50">
        <f>IFERROR(IF(U367=0,AI367,U367*ABS(AI367)),"")</f>
        <v/>
      </c>
      <c r="AL367" s="50">
        <f>IFERROR(IF(V367=0,AJ367,V367*ABS(AJ367)),"")</f>
        <v/>
      </c>
      <c r="AM367" s="50">
        <f>IFERROR(AND(U367=0,V367=0,ABS(AK367)&gt;90,ABS(AK367)&lt;=180,ABS(AL367)&lt;=90),FALSE)</f>
        <v/>
      </c>
      <c r="AN367" s="50">
        <f>IF(AM367,AL367,AK367)</f>
        <v/>
      </c>
      <c r="AO367" s="50">
        <f>IF(AM367,AK367,AL367)</f>
        <v/>
      </c>
      <c r="AP367" s="50">
        <f>IF(R367="","",IF(Y367&lt;&gt;"","Contains words or symbols that aren't part of a coordinate.",IF(NOT(OR(Z367=2,Z367=4,Z367=6)),"Couldn't find a latitude and a longitude ("&amp;Z367&amp;IF(Z367=1," number"," numbers")&amp;" found).",IF(COUNT(AA367:AF367)&lt;&gt;Z367,"Some of the numbers couldn't be read.",IF(OR(AND(Z367=4,OR(AB367&lt;0,AB367&gt;=60,AD367&lt;0,AD367&gt;=60)),AND(Z367=6,OR(AB367&lt;0,AB367&gt;=60,AC367&lt;0,AC367&gt;=60,AE367&lt;0,AE367&gt;=60,AF367&lt;0,AF367&gt;=60))),"Minutes and seconds must be between 0 and 60.",IF(OR(ABS(AN367)&gt;90,ABS(AO367)&gt;180),"Out of range: latitude must be between -90 and 90, and longitude between -180 and 180.",""))))))</f>
        <v/>
      </c>
    </row>
    <row r="368">
      <c r="B368" s="44" t="n"/>
      <c r="C368" s="44" t="n"/>
      <c r="D368" s="45">
        <f>IF(R368="","",IF(AP368&lt;&gt;"","NOT VALID GPS COORDINATES",IF(O368="NO CONNECTION","NO CONNECTION",IF(E368="","NOT FOUND",IF(OR(AM368,AND(AN368=0,AO368=0)),"CONVERTED – PLEASE CHECK","CONVERTED")))))</f>
        <v/>
      </c>
      <c r="E368" s="45">
        <f>IF(OR(O368="",O368="NO CONNECTION"),"",IFERROR(_xlfn.FILTERXML(O368,"//local/territory")&amp;" "&amp;_xlfn.FILTERXML(O368,"//local/mapcode"),IFERROR(_xlfn.FILTERXML(O368,"//international/mapcode"),"")))</f>
        <v/>
      </c>
      <c r="F368" s="46">
        <f>IF(E368="","",IFERROR(_xlfn.FILTERXML(O368,"//local/territory"),""))</f>
        <v/>
      </c>
      <c r="G368" s="46">
        <f>IF(E368="","",IFERROR(_xlfn.FILTERXML(O368,"//local/mapcode"),""))</f>
        <v/>
      </c>
      <c r="H368" s="46">
        <f>IF(E368="","",IFERROR(_xlfn.FILTERXML(O368,"//international/mapcode"),""))</f>
        <v/>
      </c>
      <c r="I368" s="46">
        <f>IF(E368="","",IFERROR(HYPERLINK("https://www.mymapcodes.com/go/?t="&amp;IF(G368&lt;&gt;"",F368,"AAA")&amp;"&amp;ma="&amp;LEFT(IF(G368&lt;&gt;"",G368,H368),FIND(".",IF(G368&lt;&gt;"",G368,H368))-1)&amp;"&amp;mb="&amp;MID(IF(G368&lt;&gt;"",G368,H368),FIND(".",IF(G368&lt;&gt;"",G368,H368))+1,99),"Open on MyMapcodes →"),""))</f>
        <v/>
      </c>
      <c r="J368" s="47">
        <f>IF(OR(R368="",AP368&lt;&gt;""),"",ROUND(AN368,6))</f>
        <v/>
      </c>
      <c r="K368" s="47">
        <f>IF(OR(R368="",AP368&lt;&gt;""),"",ROUND(AO368,6))</f>
        <v/>
      </c>
      <c r="L368" s="48">
        <f>IF(R368="","",IF(AP368&lt;&gt;"",AP368,IF(O368="NO CONNECTION","Excel couldn't reach the mapcode service. Click the REFRESH RESULTS box just above the table.",IF(E368="","The mapcode service didn't return a mapcode for this point.",IF(AM368,"Latitude and longitude seemed to be the wrong way round, so they've been swapped. Please check.",IF(AND(AN368=0,AO368=0),"0, 0 is in the sea off West Africa. Please check this is the location you meant.",IF(W368,"Longitude came first, so the order has been switched.",IF(Z368=6,"Converted from degrees, minutes and seconds.",IF(Z368=4,"Converted from degrees and decimal minutes.","")))))))))</f>
        <v/>
      </c>
      <c r="N368" s="49">
        <f>IF(J368="","",MapcodeAPI&amp;"codes/"&amp;SUBSTITUTE(J368&amp;"",MID(1/2,2,1),".")&amp;","&amp;SUBSTITUTE(K368&amp;"",MID(1/2,2,1),"."))&amp;LEFT($B$13,0)</f>
        <v/>
      </c>
      <c r="O368" s="49">
        <f>IF(N368="","",IFERROR(_xlfn.WEBSERVICE(N368),IF(MapcodeAPIBackup="","NO CONNECTION",IFERROR(_xlfn.WEBSERVICE(MapcodeAPIBackup&amp;MID(N368,LEN(MapcodeAPI)+1,999)),"NO CONNECTION"))))</f>
        <v/>
      </c>
      <c r="P368" t="inlineStr">
        <is>
          <t xml:space="preserve"> </t>
        </is>
      </c>
      <c r="R368" s="50">
        <f>IFERROR(IF(AND(TRIM(B368&amp;"")="",TRIM(C368&amp;"")=""),"",TRIM(IF(ISNUMBER(B368),SUBSTITUTE(B368&amp;"",MID(1/2,2,1),"."),B368&amp;"")&amp;IF(TRIM(C368&amp;"")="",""," | "&amp;IF(ISNUMBER(C368),SUBSTITUTE(C368&amp;"",MID(1/2,2,1),"."),C368&amp;"")))),"(error value)")</f>
        <v/>
      </c>
      <c r="S368" s="50">
        <f>IF(R368="","","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"&amp;IFERROR(IF(AND(LEN(R368)-LEN(SUBSTITUTE(R368,"/",""))=1,ISNUMBER(FIND(" ",TRIM(LEFT(R368,FIND("/",R368)-1))))),LEFT(R368,FIND("/",R368)-1),R368),R368)&amp;" ")," "," "),"﻿"," "),"​"," "),"⁠"," ")," "," ")," "," "),CHAR(9)," "),CHAR(10)," "),CHAR(13)," "),"−","-"),"–","-"),"—","-"),"LATITUDE"," "),"LONGITUDE"," "),"COORDINATES"," "),"COORDS"," "),"NORTH"," N "),"SOUTH"," S "),"EAST"," E "),"WEST"," W "),"DEGREES"," "),"DEG"," "),"GPS"," "),"LONG"," "),"LNG"," "),"LON"," "),"LAT"," ")," AND "," "),"&amp;"," ")&amp;" ")</f>
        <v/>
      </c>
      <c r="T368" s="50">
        <f>IF(S368="","",IF(LEN(S368)-LEN(SUBSTITUTE(S368,".",""))&gt;0,SUBSTITUTE(S368,","," "),IF(LEN(S368)-LEN(SUBSTITUTE(S368,",",""))=3,SUBSTITUTE(SUBSTITUTE(S368,",",";",2),",","."),IF(LEN(S368)-LEN(SUBSTITUTE(S368,",",""))=2,SUBSTITUTE(S368,",","."),SUBSTITUTE(S368,","," ")))))</f>
        <v/>
      </c>
      <c r="U368" s="50">
        <f>IF(ISNUMBER(FIND("S",T368)),-1,IF(ISNUMBER(FIND("N",T368)),1,0))</f>
        <v/>
      </c>
      <c r="V368" s="50">
        <f>IF(ISNUMBER(FIND("W",T368)),-1,IF(ISNUMBER(FIND("E",T368)),1,0))</f>
        <v/>
      </c>
      <c r="W368" s="50">
        <f>AND(MIN(IFERROR(FIND("N",T368),999),IFERROR(FIND("S",T368),999))&lt;999,MIN(IFERROR(FIND("E",T368),999),IFERROR(FIND("W",T368),999))&lt;999,MIN(IFERROR(FIND("E",T368),999),IFERROR(FIND("W",T368),999))&lt;MIN(IFERROR(FIND("N",T368),999),IFERROR(FIND("S",T368),999)))</f>
        <v/>
      </c>
      <c r="X368" s="50">
        <f>IF(T368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368,"°"," "),"º"," "),"˚"," "),"'"," "),CHAR(34)," "),"′"," "),"’"," "),"‘"," "),"″"," "),"”"," "),"“"," "),"("," "),")"," "),"["," "),"]"," "),"{"," "),"}"," "),";"," "),"|"," "),"/"," "),"\"," "),":"," "),"="," "),"*"," "),","," "),"N"," "),"S"," "),"E"," "),"W"," "),"_"," ")))</f>
        <v/>
      </c>
      <c r="Y368" s="50">
        <f>IF(X368="","",SUBSTITUTE(SUBSTITUTE(SUBSTITUTE(SUBSTITUTE(SUBSTITUTE(SUBSTITUTE(SUBSTITUTE(SUBSTITUTE(SUBSTITUTE(SUBSTITUTE(SUBSTITUTE(SUBSTITUTE(SUBSTITUTE(X368,"0",""),"1",""),"2",""),"3",""),"4",""),"5",""),"6",""),"7",""),"8",""),"9",""),".",""),"-","")," ",""))</f>
        <v/>
      </c>
      <c r="Z368" s="50">
        <f>IF(X368="",0,LEN(X368)-LEN(SUBSTITUTE(X368," ",""))+1)</f>
        <v/>
      </c>
      <c r="AA368" s="50">
        <f>IF(Z368&lt;1,"",IFERROR(VALUE(SUBSTITUTE(TRIM(MID(SUBSTITUTE(X368," ",REPT(" ",60)),1,60)),".",MID(1/2,2,1))),""))</f>
        <v/>
      </c>
      <c r="AB368" s="50">
        <f>IF(Z368&lt;2,"",IFERROR(VALUE(SUBSTITUTE(TRIM(MID(SUBSTITUTE(X368," ",REPT(" ",60)),61,60)),".",MID(1/2,2,1))),""))</f>
        <v/>
      </c>
      <c r="AC368" s="50">
        <f>IF(Z368&lt;3,"",IFERROR(VALUE(SUBSTITUTE(TRIM(MID(SUBSTITUTE(X368," ",REPT(" ",60)),121,60)),".",MID(1/2,2,1))),""))</f>
        <v/>
      </c>
      <c r="AD368" s="50">
        <f>IF(Z368&lt;4,"",IFERROR(VALUE(SUBSTITUTE(TRIM(MID(SUBSTITUTE(X368," ",REPT(" ",60)),181,60)),".",MID(1/2,2,1))),""))</f>
        <v/>
      </c>
      <c r="AE368" s="50">
        <f>IF(Z368&lt;5,"",IFERROR(VALUE(SUBSTITUTE(TRIM(MID(SUBSTITUTE(X368," ",REPT(" ",60)),241,60)),".",MID(1/2,2,1))),""))</f>
        <v/>
      </c>
      <c r="AF368" s="50">
        <f>IF(Z368&lt;6,"",IFERROR(VALUE(SUBSTITUTE(TRIM(MID(SUBSTITUTE(X368," ",REPT(" ",60)),301,60)),".",MID(1/2,2,1))),""))</f>
        <v/>
      </c>
      <c r="AG368" s="50">
        <f>IFERROR(IF(Z368=2,AA368,IF(Z368=4,IF(AA368&lt;0,-1,1)*(ABS(AA368)+AB368/60),IF(Z368=6,IF(AA368&lt;0,-1,1)*(ABS(AA368)+AB368/60+AC368/3600),""))),"")</f>
        <v/>
      </c>
      <c r="AH368" s="50">
        <f>IFERROR(IF(Z368=2,AB368,IF(Z368=4,IF(AC368&lt;0,-1,1)*(ABS(AC368)+AD368/60),IF(Z368=6,IF(AD368&lt;0,-1,1)*(ABS(AD368)+AE368/60+AF368/3600),""))),"")</f>
        <v/>
      </c>
      <c r="AI368" s="50">
        <f>IF(W368,AH368,AG368)</f>
        <v/>
      </c>
      <c r="AJ368" s="50">
        <f>IF(W368,AG368,AH368)</f>
        <v/>
      </c>
      <c r="AK368" s="50">
        <f>IFERROR(IF(U368=0,AI368,U368*ABS(AI368)),"")</f>
        <v/>
      </c>
      <c r="AL368" s="50">
        <f>IFERROR(IF(V368=0,AJ368,V368*ABS(AJ368)),"")</f>
        <v/>
      </c>
      <c r="AM368" s="50">
        <f>IFERROR(AND(U368=0,V368=0,ABS(AK368)&gt;90,ABS(AK368)&lt;=180,ABS(AL368)&lt;=90),FALSE)</f>
        <v/>
      </c>
      <c r="AN368" s="50">
        <f>IF(AM368,AL368,AK368)</f>
        <v/>
      </c>
      <c r="AO368" s="50">
        <f>IF(AM368,AK368,AL368)</f>
        <v/>
      </c>
      <c r="AP368" s="50">
        <f>IF(R368="","",IF(Y368&lt;&gt;"","Contains words or symbols that aren't part of a coordinate.",IF(NOT(OR(Z368=2,Z368=4,Z368=6)),"Couldn't find a latitude and a longitude ("&amp;Z368&amp;IF(Z368=1," number"," numbers")&amp;" found).",IF(COUNT(AA368:AF368)&lt;&gt;Z368,"Some of the numbers couldn't be read.",IF(OR(AND(Z368=4,OR(AB368&lt;0,AB368&gt;=60,AD368&lt;0,AD368&gt;=60)),AND(Z368=6,OR(AB368&lt;0,AB368&gt;=60,AC368&lt;0,AC368&gt;=60,AE368&lt;0,AE368&gt;=60,AF368&lt;0,AF368&gt;=60))),"Minutes and seconds must be between 0 and 60.",IF(OR(ABS(AN368)&gt;90,ABS(AO368)&gt;180),"Out of range: latitude must be between -90 and 90, and longitude between -180 and 180.",""))))))</f>
        <v/>
      </c>
    </row>
    <row r="369">
      <c r="B369" s="44" t="n"/>
      <c r="C369" s="44" t="n"/>
      <c r="D369" s="45">
        <f>IF(R369="","",IF(AP369&lt;&gt;"","NOT VALID GPS COORDINATES",IF(O369="NO CONNECTION","NO CONNECTION",IF(E369="","NOT FOUND",IF(OR(AM369,AND(AN369=0,AO369=0)),"CONVERTED – PLEASE CHECK","CONVERTED")))))</f>
        <v/>
      </c>
      <c r="E369" s="45">
        <f>IF(OR(O369="",O369="NO CONNECTION"),"",IFERROR(_xlfn.FILTERXML(O369,"//local/territory")&amp;" "&amp;_xlfn.FILTERXML(O369,"//local/mapcode"),IFERROR(_xlfn.FILTERXML(O369,"//international/mapcode"),"")))</f>
        <v/>
      </c>
      <c r="F369" s="46">
        <f>IF(E369="","",IFERROR(_xlfn.FILTERXML(O369,"//local/territory"),""))</f>
        <v/>
      </c>
      <c r="G369" s="46">
        <f>IF(E369="","",IFERROR(_xlfn.FILTERXML(O369,"//local/mapcode"),""))</f>
        <v/>
      </c>
      <c r="H369" s="46">
        <f>IF(E369="","",IFERROR(_xlfn.FILTERXML(O369,"//international/mapcode"),""))</f>
        <v/>
      </c>
      <c r="I369" s="46">
        <f>IF(E369="","",IFERROR(HYPERLINK("https://www.mymapcodes.com/go/?t="&amp;IF(G369&lt;&gt;"",F369,"AAA")&amp;"&amp;ma="&amp;LEFT(IF(G369&lt;&gt;"",G369,H369),FIND(".",IF(G369&lt;&gt;"",G369,H369))-1)&amp;"&amp;mb="&amp;MID(IF(G369&lt;&gt;"",G369,H369),FIND(".",IF(G369&lt;&gt;"",G369,H369))+1,99),"Open on MyMapcodes →"),""))</f>
        <v/>
      </c>
      <c r="J369" s="47">
        <f>IF(OR(R369="",AP369&lt;&gt;""),"",ROUND(AN369,6))</f>
        <v/>
      </c>
      <c r="K369" s="47">
        <f>IF(OR(R369="",AP369&lt;&gt;""),"",ROUND(AO369,6))</f>
        <v/>
      </c>
      <c r="L369" s="48">
        <f>IF(R369="","",IF(AP369&lt;&gt;"",AP369,IF(O369="NO CONNECTION","Excel couldn't reach the mapcode service. Click the REFRESH RESULTS box just above the table.",IF(E369="","The mapcode service didn't return a mapcode for this point.",IF(AM369,"Latitude and longitude seemed to be the wrong way round, so they've been swapped. Please check.",IF(AND(AN369=0,AO369=0),"0, 0 is in the sea off West Africa. Please check this is the location you meant.",IF(W369,"Longitude came first, so the order has been switched.",IF(Z369=6,"Converted from degrees, minutes and seconds.",IF(Z369=4,"Converted from degrees and decimal minutes.","")))))))))</f>
        <v/>
      </c>
      <c r="N369" s="49">
        <f>IF(J369="","",MapcodeAPI&amp;"codes/"&amp;SUBSTITUTE(J369&amp;"",MID(1/2,2,1),".")&amp;","&amp;SUBSTITUTE(K369&amp;"",MID(1/2,2,1),"."))&amp;LEFT($B$13,0)</f>
        <v/>
      </c>
      <c r="O369" s="49">
        <f>IF(N369="","",IFERROR(_xlfn.WEBSERVICE(N369),IF(MapcodeAPIBackup="","NO CONNECTION",IFERROR(_xlfn.WEBSERVICE(MapcodeAPIBackup&amp;MID(N369,LEN(MapcodeAPI)+1,999)),"NO CONNECTION"))))</f>
        <v/>
      </c>
      <c r="P369" t="inlineStr">
        <is>
          <t xml:space="preserve"> </t>
        </is>
      </c>
      <c r="R369" s="50">
        <f>IFERROR(IF(AND(TRIM(B369&amp;"")="",TRIM(C369&amp;"")=""),"",TRIM(IF(ISNUMBER(B369),SUBSTITUTE(B369&amp;"",MID(1/2,2,1),"."),B369&amp;"")&amp;IF(TRIM(C369&amp;"")="",""," | "&amp;IF(ISNUMBER(C369),SUBSTITUTE(C369&amp;"",MID(1/2,2,1),"."),C369&amp;"")))),"(error value)")</f>
        <v/>
      </c>
      <c r="S369" s="50">
        <f>IF(R369="","","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"&amp;IFERROR(IF(AND(LEN(R369)-LEN(SUBSTITUTE(R369,"/",""))=1,ISNUMBER(FIND(" ",TRIM(LEFT(R369,FIND("/",R369)-1))))),LEFT(R369,FIND("/",R369)-1),R369),R369)&amp;" ")," "," "),"﻿"," "),"​"," "),"⁠"," ")," "," ")," "," "),CHAR(9)," "),CHAR(10)," "),CHAR(13)," "),"−","-"),"–","-"),"—","-"),"LATITUDE"," "),"LONGITUDE"," "),"COORDINATES"," "),"COORDS"," "),"NORTH"," N "),"SOUTH"," S "),"EAST"," E "),"WEST"," W "),"DEGREES"," "),"DEG"," "),"GPS"," "),"LONG"," "),"LNG"," "),"LON"," "),"LAT"," ")," AND "," "),"&amp;"," ")&amp;" ")</f>
        <v/>
      </c>
      <c r="T369" s="50">
        <f>IF(S369="","",IF(LEN(S369)-LEN(SUBSTITUTE(S369,".",""))&gt;0,SUBSTITUTE(S369,","," "),IF(LEN(S369)-LEN(SUBSTITUTE(S369,",",""))=3,SUBSTITUTE(SUBSTITUTE(S369,",",";",2),",","."),IF(LEN(S369)-LEN(SUBSTITUTE(S369,",",""))=2,SUBSTITUTE(S369,",","."),SUBSTITUTE(S369,","," ")))))</f>
        <v/>
      </c>
      <c r="U369" s="50">
        <f>IF(ISNUMBER(FIND("S",T369)),-1,IF(ISNUMBER(FIND("N",T369)),1,0))</f>
        <v/>
      </c>
      <c r="V369" s="50">
        <f>IF(ISNUMBER(FIND("W",T369)),-1,IF(ISNUMBER(FIND("E",T369)),1,0))</f>
        <v/>
      </c>
      <c r="W369" s="50">
        <f>AND(MIN(IFERROR(FIND("N",T369),999),IFERROR(FIND("S",T369),999))&lt;999,MIN(IFERROR(FIND("E",T369),999),IFERROR(FIND("W",T369),999))&lt;999,MIN(IFERROR(FIND("E",T369),999),IFERROR(FIND("W",T369),999))&lt;MIN(IFERROR(FIND("N",T369),999),IFERROR(FIND("S",T369),999)))</f>
        <v/>
      </c>
      <c r="X369" s="50">
        <f>IF(T369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369,"°"," "),"º"," "),"˚"," "),"'"," "),CHAR(34)," "),"′"," "),"’"," "),"‘"," "),"″"," "),"”"," "),"“"," "),"("," "),")"," "),"["," "),"]"," "),"{"," "),"}"," "),";"," "),"|"," "),"/"," "),"\"," "),":"," "),"="," "),"*"," "),","," "),"N"," "),"S"," "),"E"," "),"W"," "),"_"," ")))</f>
        <v/>
      </c>
      <c r="Y369" s="50">
        <f>IF(X369="","",SUBSTITUTE(SUBSTITUTE(SUBSTITUTE(SUBSTITUTE(SUBSTITUTE(SUBSTITUTE(SUBSTITUTE(SUBSTITUTE(SUBSTITUTE(SUBSTITUTE(SUBSTITUTE(SUBSTITUTE(SUBSTITUTE(X369,"0",""),"1",""),"2",""),"3",""),"4",""),"5",""),"6",""),"7",""),"8",""),"9",""),".",""),"-","")," ",""))</f>
        <v/>
      </c>
      <c r="Z369" s="50">
        <f>IF(X369="",0,LEN(X369)-LEN(SUBSTITUTE(X369," ",""))+1)</f>
        <v/>
      </c>
      <c r="AA369" s="50">
        <f>IF(Z369&lt;1,"",IFERROR(VALUE(SUBSTITUTE(TRIM(MID(SUBSTITUTE(X369," ",REPT(" ",60)),1,60)),".",MID(1/2,2,1))),""))</f>
        <v/>
      </c>
      <c r="AB369" s="50">
        <f>IF(Z369&lt;2,"",IFERROR(VALUE(SUBSTITUTE(TRIM(MID(SUBSTITUTE(X369," ",REPT(" ",60)),61,60)),".",MID(1/2,2,1))),""))</f>
        <v/>
      </c>
      <c r="AC369" s="50">
        <f>IF(Z369&lt;3,"",IFERROR(VALUE(SUBSTITUTE(TRIM(MID(SUBSTITUTE(X369," ",REPT(" ",60)),121,60)),".",MID(1/2,2,1))),""))</f>
        <v/>
      </c>
      <c r="AD369" s="50">
        <f>IF(Z369&lt;4,"",IFERROR(VALUE(SUBSTITUTE(TRIM(MID(SUBSTITUTE(X369," ",REPT(" ",60)),181,60)),".",MID(1/2,2,1))),""))</f>
        <v/>
      </c>
      <c r="AE369" s="50">
        <f>IF(Z369&lt;5,"",IFERROR(VALUE(SUBSTITUTE(TRIM(MID(SUBSTITUTE(X369," ",REPT(" ",60)),241,60)),".",MID(1/2,2,1))),""))</f>
        <v/>
      </c>
      <c r="AF369" s="50">
        <f>IF(Z369&lt;6,"",IFERROR(VALUE(SUBSTITUTE(TRIM(MID(SUBSTITUTE(X369," ",REPT(" ",60)),301,60)),".",MID(1/2,2,1))),""))</f>
        <v/>
      </c>
      <c r="AG369" s="50">
        <f>IFERROR(IF(Z369=2,AA369,IF(Z369=4,IF(AA369&lt;0,-1,1)*(ABS(AA369)+AB369/60),IF(Z369=6,IF(AA369&lt;0,-1,1)*(ABS(AA369)+AB369/60+AC369/3600),""))),"")</f>
        <v/>
      </c>
      <c r="AH369" s="50">
        <f>IFERROR(IF(Z369=2,AB369,IF(Z369=4,IF(AC369&lt;0,-1,1)*(ABS(AC369)+AD369/60),IF(Z369=6,IF(AD369&lt;0,-1,1)*(ABS(AD369)+AE369/60+AF369/3600),""))),"")</f>
        <v/>
      </c>
      <c r="AI369" s="50">
        <f>IF(W369,AH369,AG369)</f>
        <v/>
      </c>
      <c r="AJ369" s="50">
        <f>IF(W369,AG369,AH369)</f>
        <v/>
      </c>
      <c r="AK369" s="50">
        <f>IFERROR(IF(U369=0,AI369,U369*ABS(AI369)),"")</f>
        <v/>
      </c>
      <c r="AL369" s="50">
        <f>IFERROR(IF(V369=0,AJ369,V369*ABS(AJ369)),"")</f>
        <v/>
      </c>
      <c r="AM369" s="50">
        <f>IFERROR(AND(U369=0,V369=0,ABS(AK369)&gt;90,ABS(AK369)&lt;=180,ABS(AL369)&lt;=90),FALSE)</f>
        <v/>
      </c>
      <c r="AN369" s="50">
        <f>IF(AM369,AL369,AK369)</f>
        <v/>
      </c>
      <c r="AO369" s="50">
        <f>IF(AM369,AK369,AL369)</f>
        <v/>
      </c>
      <c r="AP369" s="50">
        <f>IF(R369="","",IF(Y369&lt;&gt;"","Contains words or symbols that aren't part of a coordinate.",IF(NOT(OR(Z369=2,Z369=4,Z369=6)),"Couldn't find a latitude and a longitude ("&amp;Z369&amp;IF(Z369=1," number"," numbers")&amp;" found).",IF(COUNT(AA369:AF369)&lt;&gt;Z369,"Some of the numbers couldn't be read.",IF(OR(AND(Z369=4,OR(AB369&lt;0,AB369&gt;=60,AD369&lt;0,AD369&gt;=60)),AND(Z369=6,OR(AB369&lt;0,AB369&gt;=60,AC369&lt;0,AC369&gt;=60,AE369&lt;0,AE369&gt;=60,AF369&lt;0,AF369&gt;=60))),"Minutes and seconds must be between 0 and 60.",IF(OR(ABS(AN369)&gt;90,ABS(AO369)&gt;180),"Out of range: latitude must be between -90 and 90, and longitude between -180 and 180.",""))))))</f>
        <v/>
      </c>
    </row>
    <row r="370">
      <c r="B370" s="44" t="n"/>
      <c r="C370" s="44" t="n"/>
      <c r="D370" s="45">
        <f>IF(R370="","",IF(AP370&lt;&gt;"","NOT VALID GPS COORDINATES",IF(O370="NO CONNECTION","NO CONNECTION",IF(E370="","NOT FOUND",IF(OR(AM370,AND(AN370=0,AO370=0)),"CONVERTED – PLEASE CHECK","CONVERTED")))))</f>
        <v/>
      </c>
      <c r="E370" s="45">
        <f>IF(OR(O370="",O370="NO CONNECTION"),"",IFERROR(_xlfn.FILTERXML(O370,"//local/territory")&amp;" "&amp;_xlfn.FILTERXML(O370,"//local/mapcode"),IFERROR(_xlfn.FILTERXML(O370,"//international/mapcode"),"")))</f>
        <v/>
      </c>
      <c r="F370" s="46">
        <f>IF(E370="","",IFERROR(_xlfn.FILTERXML(O370,"//local/territory"),""))</f>
        <v/>
      </c>
      <c r="G370" s="46">
        <f>IF(E370="","",IFERROR(_xlfn.FILTERXML(O370,"//local/mapcode"),""))</f>
        <v/>
      </c>
      <c r="H370" s="46">
        <f>IF(E370="","",IFERROR(_xlfn.FILTERXML(O370,"//international/mapcode"),""))</f>
        <v/>
      </c>
      <c r="I370" s="46">
        <f>IF(E370="","",IFERROR(HYPERLINK("https://www.mymapcodes.com/go/?t="&amp;IF(G370&lt;&gt;"",F370,"AAA")&amp;"&amp;ma="&amp;LEFT(IF(G370&lt;&gt;"",G370,H370),FIND(".",IF(G370&lt;&gt;"",G370,H370))-1)&amp;"&amp;mb="&amp;MID(IF(G370&lt;&gt;"",G370,H370),FIND(".",IF(G370&lt;&gt;"",G370,H370))+1,99),"Open on MyMapcodes →"),""))</f>
        <v/>
      </c>
      <c r="J370" s="47">
        <f>IF(OR(R370="",AP370&lt;&gt;""),"",ROUND(AN370,6))</f>
        <v/>
      </c>
      <c r="K370" s="47">
        <f>IF(OR(R370="",AP370&lt;&gt;""),"",ROUND(AO370,6))</f>
        <v/>
      </c>
      <c r="L370" s="48">
        <f>IF(R370="","",IF(AP370&lt;&gt;"",AP370,IF(O370="NO CONNECTION","Excel couldn't reach the mapcode service. Click the REFRESH RESULTS box just above the table.",IF(E370="","The mapcode service didn't return a mapcode for this point.",IF(AM370,"Latitude and longitude seemed to be the wrong way round, so they've been swapped. Please check.",IF(AND(AN370=0,AO370=0),"0, 0 is in the sea off West Africa. Please check this is the location you meant.",IF(W370,"Longitude came first, so the order has been switched.",IF(Z370=6,"Converted from degrees, minutes and seconds.",IF(Z370=4,"Converted from degrees and decimal minutes.","")))))))))</f>
        <v/>
      </c>
      <c r="N370" s="49">
        <f>IF(J370="","",MapcodeAPI&amp;"codes/"&amp;SUBSTITUTE(J370&amp;"",MID(1/2,2,1),".")&amp;","&amp;SUBSTITUTE(K370&amp;"",MID(1/2,2,1),"."))&amp;LEFT($B$13,0)</f>
        <v/>
      </c>
      <c r="O370" s="49">
        <f>IF(N370="","",IFERROR(_xlfn.WEBSERVICE(N370),IF(MapcodeAPIBackup="","NO CONNECTION",IFERROR(_xlfn.WEBSERVICE(MapcodeAPIBackup&amp;MID(N370,LEN(MapcodeAPI)+1,999)),"NO CONNECTION"))))</f>
        <v/>
      </c>
      <c r="P370" t="inlineStr">
        <is>
          <t xml:space="preserve"> </t>
        </is>
      </c>
      <c r="R370" s="50">
        <f>IFERROR(IF(AND(TRIM(B370&amp;"")="",TRIM(C370&amp;"")=""),"",TRIM(IF(ISNUMBER(B370),SUBSTITUTE(B370&amp;"",MID(1/2,2,1),"."),B370&amp;"")&amp;IF(TRIM(C370&amp;"")="",""," | "&amp;IF(ISNUMBER(C370),SUBSTITUTE(C370&amp;"",MID(1/2,2,1),"."),C370&amp;"")))),"(error value)")</f>
        <v/>
      </c>
      <c r="S370" s="50">
        <f>IF(R370="","","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"&amp;IFERROR(IF(AND(LEN(R370)-LEN(SUBSTITUTE(R370,"/",""))=1,ISNUMBER(FIND(" ",TRIM(LEFT(R370,FIND("/",R370)-1))))),LEFT(R370,FIND("/",R370)-1),R370),R370)&amp;" ")," "," "),"﻿"," "),"​"," "),"⁠"," ")," "," ")," "," "),CHAR(9)," "),CHAR(10)," "),CHAR(13)," "),"−","-"),"–","-"),"—","-"),"LATITUDE"," "),"LONGITUDE"," "),"COORDINATES"," "),"COORDS"," "),"NORTH"," N "),"SOUTH"," S "),"EAST"," E "),"WEST"," W "),"DEGREES"," "),"DEG"," "),"GPS"," "),"LONG"," "),"LNG"," "),"LON"," "),"LAT"," ")," AND "," "),"&amp;"," ")&amp;" ")</f>
        <v/>
      </c>
      <c r="T370" s="50">
        <f>IF(S370="","",IF(LEN(S370)-LEN(SUBSTITUTE(S370,".",""))&gt;0,SUBSTITUTE(S370,","," "),IF(LEN(S370)-LEN(SUBSTITUTE(S370,",",""))=3,SUBSTITUTE(SUBSTITUTE(S370,",",";",2),",","."),IF(LEN(S370)-LEN(SUBSTITUTE(S370,",",""))=2,SUBSTITUTE(S370,",","."),SUBSTITUTE(S370,","," ")))))</f>
        <v/>
      </c>
      <c r="U370" s="50">
        <f>IF(ISNUMBER(FIND("S",T370)),-1,IF(ISNUMBER(FIND("N",T370)),1,0))</f>
        <v/>
      </c>
      <c r="V370" s="50">
        <f>IF(ISNUMBER(FIND("W",T370)),-1,IF(ISNUMBER(FIND("E",T370)),1,0))</f>
        <v/>
      </c>
      <c r="W370" s="50">
        <f>AND(MIN(IFERROR(FIND("N",T370),999),IFERROR(FIND("S",T370),999))&lt;999,MIN(IFERROR(FIND("E",T370),999),IFERROR(FIND("W",T370),999))&lt;999,MIN(IFERROR(FIND("E",T370),999),IFERROR(FIND("W",T370),999))&lt;MIN(IFERROR(FIND("N",T370),999),IFERROR(FIND("S",T370),999)))</f>
        <v/>
      </c>
      <c r="X370" s="50">
        <f>IF(T370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370,"°"," "),"º"," "),"˚"," "),"'"," "),CHAR(34)," "),"′"," "),"’"," "),"‘"," "),"″"," "),"”"," "),"“"," "),"("," "),")"," "),"["," "),"]"," "),"{"," "),"}"," "),";"," "),"|"," "),"/"," "),"\"," "),":"," "),"="," "),"*"," "),","," "),"N"," "),"S"," "),"E"," "),"W"," "),"_"," ")))</f>
        <v/>
      </c>
      <c r="Y370" s="50">
        <f>IF(X370="","",SUBSTITUTE(SUBSTITUTE(SUBSTITUTE(SUBSTITUTE(SUBSTITUTE(SUBSTITUTE(SUBSTITUTE(SUBSTITUTE(SUBSTITUTE(SUBSTITUTE(SUBSTITUTE(SUBSTITUTE(SUBSTITUTE(X370,"0",""),"1",""),"2",""),"3",""),"4",""),"5",""),"6",""),"7",""),"8",""),"9",""),".",""),"-","")," ",""))</f>
        <v/>
      </c>
      <c r="Z370" s="50">
        <f>IF(X370="",0,LEN(X370)-LEN(SUBSTITUTE(X370," ",""))+1)</f>
        <v/>
      </c>
      <c r="AA370" s="50">
        <f>IF(Z370&lt;1,"",IFERROR(VALUE(SUBSTITUTE(TRIM(MID(SUBSTITUTE(X370," ",REPT(" ",60)),1,60)),".",MID(1/2,2,1))),""))</f>
        <v/>
      </c>
      <c r="AB370" s="50">
        <f>IF(Z370&lt;2,"",IFERROR(VALUE(SUBSTITUTE(TRIM(MID(SUBSTITUTE(X370," ",REPT(" ",60)),61,60)),".",MID(1/2,2,1))),""))</f>
        <v/>
      </c>
      <c r="AC370" s="50">
        <f>IF(Z370&lt;3,"",IFERROR(VALUE(SUBSTITUTE(TRIM(MID(SUBSTITUTE(X370," ",REPT(" ",60)),121,60)),".",MID(1/2,2,1))),""))</f>
        <v/>
      </c>
      <c r="AD370" s="50">
        <f>IF(Z370&lt;4,"",IFERROR(VALUE(SUBSTITUTE(TRIM(MID(SUBSTITUTE(X370," ",REPT(" ",60)),181,60)),".",MID(1/2,2,1))),""))</f>
        <v/>
      </c>
      <c r="AE370" s="50">
        <f>IF(Z370&lt;5,"",IFERROR(VALUE(SUBSTITUTE(TRIM(MID(SUBSTITUTE(X370," ",REPT(" ",60)),241,60)),".",MID(1/2,2,1))),""))</f>
        <v/>
      </c>
      <c r="AF370" s="50">
        <f>IF(Z370&lt;6,"",IFERROR(VALUE(SUBSTITUTE(TRIM(MID(SUBSTITUTE(X370," ",REPT(" ",60)),301,60)),".",MID(1/2,2,1))),""))</f>
        <v/>
      </c>
      <c r="AG370" s="50">
        <f>IFERROR(IF(Z370=2,AA370,IF(Z370=4,IF(AA370&lt;0,-1,1)*(ABS(AA370)+AB370/60),IF(Z370=6,IF(AA370&lt;0,-1,1)*(ABS(AA370)+AB370/60+AC370/3600),""))),"")</f>
        <v/>
      </c>
      <c r="AH370" s="50">
        <f>IFERROR(IF(Z370=2,AB370,IF(Z370=4,IF(AC370&lt;0,-1,1)*(ABS(AC370)+AD370/60),IF(Z370=6,IF(AD370&lt;0,-1,1)*(ABS(AD370)+AE370/60+AF370/3600),""))),"")</f>
        <v/>
      </c>
      <c r="AI370" s="50">
        <f>IF(W370,AH370,AG370)</f>
        <v/>
      </c>
      <c r="AJ370" s="50">
        <f>IF(W370,AG370,AH370)</f>
        <v/>
      </c>
      <c r="AK370" s="50">
        <f>IFERROR(IF(U370=0,AI370,U370*ABS(AI370)),"")</f>
        <v/>
      </c>
      <c r="AL370" s="50">
        <f>IFERROR(IF(V370=0,AJ370,V370*ABS(AJ370)),"")</f>
        <v/>
      </c>
      <c r="AM370" s="50">
        <f>IFERROR(AND(U370=0,V370=0,ABS(AK370)&gt;90,ABS(AK370)&lt;=180,ABS(AL370)&lt;=90),FALSE)</f>
        <v/>
      </c>
      <c r="AN370" s="50">
        <f>IF(AM370,AL370,AK370)</f>
        <v/>
      </c>
      <c r="AO370" s="50">
        <f>IF(AM370,AK370,AL370)</f>
        <v/>
      </c>
      <c r="AP370" s="50">
        <f>IF(R370="","",IF(Y370&lt;&gt;"","Contains words or symbols that aren't part of a coordinate.",IF(NOT(OR(Z370=2,Z370=4,Z370=6)),"Couldn't find a latitude and a longitude ("&amp;Z370&amp;IF(Z370=1," number"," numbers")&amp;" found).",IF(COUNT(AA370:AF370)&lt;&gt;Z370,"Some of the numbers couldn't be read.",IF(OR(AND(Z370=4,OR(AB370&lt;0,AB370&gt;=60,AD370&lt;0,AD370&gt;=60)),AND(Z370=6,OR(AB370&lt;0,AB370&gt;=60,AC370&lt;0,AC370&gt;=60,AE370&lt;0,AE370&gt;=60,AF370&lt;0,AF370&gt;=60))),"Minutes and seconds must be between 0 and 60.",IF(OR(ABS(AN370)&gt;90,ABS(AO370)&gt;180),"Out of range: latitude must be between -90 and 90, and longitude between -180 and 180.",""))))))</f>
        <v/>
      </c>
    </row>
    <row r="371">
      <c r="B371" s="44" t="n"/>
      <c r="C371" s="44" t="n"/>
      <c r="D371" s="45">
        <f>IF(R371="","",IF(AP371&lt;&gt;"","NOT VALID GPS COORDINATES",IF(O371="NO CONNECTION","NO CONNECTION",IF(E371="","NOT FOUND",IF(OR(AM371,AND(AN371=0,AO371=0)),"CONVERTED – PLEASE CHECK","CONVERTED")))))</f>
        <v/>
      </c>
      <c r="E371" s="45">
        <f>IF(OR(O371="",O371="NO CONNECTION"),"",IFERROR(_xlfn.FILTERXML(O371,"//local/territory")&amp;" "&amp;_xlfn.FILTERXML(O371,"//local/mapcode"),IFERROR(_xlfn.FILTERXML(O371,"//international/mapcode"),"")))</f>
        <v/>
      </c>
      <c r="F371" s="46">
        <f>IF(E371="","",IFERROR(_xlfn.FILTERXML(O371,"//local/territory"),""))</f>
        <v/>
      </c>
      <c r="G371" s="46">
        <f>IF(E371="","",IFERROR(_xlfn.FILTERXML(O371,"//local/mapcode"),""))</f>
        <v/>
      </c>
      <c r="H371" s="46">
        <f>IF(E371="","",IFERROR(_xlfn.FILTERXML(O371,"//international/mapcode"),""))</f>
        <v/>
      </c>
      <c r="I371" s="46">
        <f>IF(E371="","",IFERROR(HYPERLINK("https://www.mymapcodes.com/go/?t="&amp;IF(G371&lt;&gt;"",F371,"AAA")&amp;"&amp;ma="&amp;LEFT(IF(G371&lt;&gt;"",G371,H371),FIND(".",IF(G371&lt;&gt;"",G371,H371))-1)&amp;"&amp;mb="&amp;MID(IF(G371&lt;&gt;"",G371,H371),FIND(".",IF(G371&lt;&gt;"",G371,H371))+1,99),"Open on MyMapcodes →"),""))</f>
        <v/>
      </c>
      <c r="J371" s="47">
        <f>IF(OR(R371="",AP371&lt;&gt;""),"",ROUND(AN371,6))</f>
        <v/>
      </c>
      <c r="K371" s="47">
        <f>IF(OR(R371="",AP371&lt;&gt;""),"",ROUND(AO371,6))</f>
        <v/>
      </c>
      <c r="L371" s="48">
        <f>IF(R371="","",IF(AP371&lt;&gt;"",AP371,IF(O371="NO CONNECTION","Excel couldn't reach the mapcode service. Click the REFRESH RESULTS box just above the table.",IF(E371="","The mapcode service didn't return a mapcode for this point.",IF(AM371,"Latitude and longitude seemed to be the wrong way round, so they've been swapped. Please check.",IF(AND(AN371=0,AO371=0),"0, 0 is in the sea off West Africa. Please check this is the location you meant.",IF(W371,"Longitude came first, so the order has been switched.",IF(Z371=6,"Converted from degrees, minutes and seconds.",IF(Z371=4,"Converted from degrees and decimal minutes.","")))))))))</f>
        <v/>
      </c>
      <c r="N371" s="49">
        <f>IF(J371="","",MapcodeAPI&amp;"codes/"&amp;SUBSTITUTE(J371&amp;"",MID(1/2,2,1),".")&amp;","&amp;SUBSTITUTE(K371&amp;"",MID(1/2,2,1),"."))&amp;LEFT($B$13,0)</f>
        <v/>
      </c>
      <c r="O371" s="49">
        <f>IF(N371="","",IFERROR(_xlfn.WEBSERVICE(N371),IF(MapcodeAPIBackup="","NO CONNECTION",IFERROR(_xlfn.WEBSERVICE(MapcodeAPIBackup&amp;MID(N371,LEN(MapcodeAPI)+1,999)),"NO CONNECTION"))))</f>
        <v/>
      </c>
      <c r="P371" t="inlineStr">
        <is>
          <t xml:space="preserve"> </t>
        </is>
      </c>
      <c r="R371" s="50">
        <f>IFERROR(IF(AND(TRIM(B371&amp;"")="",TRIM(C371&amp;"")=""),"",TRIM(IF(ISNUMBER(B371),SUBSTITUTE(B371&amp;"",MID(1/2,2,1),"."),B371&amp;"")&amp;IF(TRIM(C371&amp;"")="",""," | "&amp;IF(ISNUMBER(C371),SUBSTITUTE(C371&amp;"",MID(1/2,2,1),"."),C371&amp;"")))),"(error value)")</f>
        <v/>
      </c>
      <c r="S371" s="50">
        <f>IF(R371="","","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"&amp;IFERROR(IF(AND(LEN(R371)-LEN(SUBSTITUTE(R371,"/",""))=1,ISNUMBER(FIND(" ",TRIM(LEFT(R371,FIND("/",R371)-1))))),LEFT(R371,FIND("/",R371)-1),R371),R371)&amp;" ")," "," "),"﻿"," "),"​"," "),"⁠"," ")," "," ")," "," "),CHAR(9)," "),CHAR(10)," "),CHAR(13)," "),"−","-"),"–","-"),"—","-"),"LATITUDE"," "),"LONGITUDE"," "),"COORDINATES"," "),"COORDS"," "),"NORTH"," N "),"SOUTH"," S "),"EAST"," E "),"WEST"," W "),"DEGREES"," "),"DEG"," "),"GPS"," "),"LONG"," "),"LNG"," "),"LON"," "),"LAT"," ")," AND "," "),"&amp;"," ")&amp;" ")</f>
        <v/>
      </c>
      <c r="T371" s="50">
        <f>IF(S371="","",IF(LEN(S371)-LEN(SUBSTITUTE(S371,".",""))&gt;0,SUBSTITUTE(S371,","," "),IF(LEN(S371)-LEN(SUBSTITUTE(S371,",",""))=3,SUBSTITUTE(SUBSTITUTE(S371,",",";",2),",","."),IF(LEN(S371)-LEN(SUBSTITUTE(S371,",",""))=2,SUBSTITUTE(S371,",","."),SUBSTITUTE(S371,","," ")))))</f>
        <v/>
      </c>
      <c r="U371" s="50">
        <f>IF(ISNUMBER(FIND("S",T371)),-1,IF(ISNUMBER(FIND("N",T371)),1,0))</f>
        <v/>
      </c>
      <c r="V371" s="50">
        <f>IF(ISNUMBER(FIND("W",T371)),-1,IF(ISNUMBER(FIND("E",T371)),1,0))</f>
        <v/>
      </c>
      <c r="W371" s="50">
        <f>AND(MIN(IFERROR(FIND("N",T371),999),IFERROR(FIND("S",T371),999))&lt;999,MIN(IFERROR(FIND("E",T371),999),IFERROR(FIND("W",T371),999))&lt;999,MIN(IFERROR(FIND("E",T371),999),IFERROR(FIND("W",T371),999))&lt;MIN(IFERROR(FIND("N",T371),999),IFERROR(FIND("S",T371),999)))</f>
        <v/>
      </c>
      <c r="X371" s="50">
        <f>IF(T371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371,"°"," "),"º"," "),"˚"," "),"'"," "),CHAR(34)," "),"′"," "),"’"," "),"‘"," "),"″"," "),"”"," "),"“"," "),"("," "),")"," "),"["," "),"]"," "),"{"," "),"}"," "),";"," "),"|"," "),"/"," "),"\"," "),":"," "),"="," "),"*"," "),","," "),"N"," "),"S"," "),"E"," "),"W"," "),"_"," ")))</f>
        <v/>
      </c>
      <c r="Y371" s="50">
        <f>IF(X371="","",SUBSTITUTE(SUBSTITUTE(SUBSTITUTE(SUBSTITUTE(SUBSTITUTE(SUBSTITUTE(SUBSTITUTE(SUBSTITUTE(SUBSTITUTE(SUBSTITUTE(SUBSTITUTE(SUBSTITUTE(SUBSTITUTE(X371,"0",""),"1",""),"2",""),"3",""),"4",""),"5",""),"6",""),"7",""),"8",""),"9",""),".",""),"-","")," ",""))</f>
        <v/>
      </c>
      <c r="Z371" s="50">
        <f>IF(X371="",0,LEN(X371)-LEN(SUBSTITUTE(X371," ",""))+1)</f>
        <v/>
      </c>
      <c r="AA371" s="50">
        <f>IF(Z371&lt;1,"",IFERROR(VALUE(SUBSTITUTE(TRIM(MID(SUBSTITUTE(X371," ",REPT(" ",60)),1,60)),".",MID(1/2,2,1))),""))</f>
        <v/>
      </c>
      <c r="AB371" s="50">
        <f>IF(Z371&lt;2,"",IFERROR(VALUE(SUBSTITUTE(TRIM(MID(SUBSTITUTE(X371," ",REPT(" ",60)),61,60)),".",MID(1/2,2,1))),""))</f>
        <v/>
      </c>
      <c r="AC371" s="50">
        <f>IF(Z371&lt;3,"",IFERROR(VALUE(SUBSTITUTE(TRIM(MID(SUBSTITUTE(X371," ",REPT(" ",60)),121,60)),".",MID(1/2,2,1))),""))</f>
        <v/>
      </c>
      <c r="AD371" s="50">
        <f>IF(Z371&lt;4,"",IFERROR(VALUE(SUBSTITUTE(TRIM(MID(SUBSTITUTE(X371," ",REPT(" ",60)),181,60)),".",MID(1/2,2,1))),""))</f>
        <v/>
      </c>
      <c r="AE371" s="50">
        <f>IF(Z371&lt;5,"",IFERROR(VALUE(SUBSTITUTE(TRIM(MID(SUBSTITUTE(X371," ",REPT(" ",60)),241,60)),".",MID(1/2,2,1))),""))</f>
        <v/>
      </c>
      <c r="AF371" s="50">
        <f>IF(Z371&lt;6,"",IFERROR(VALUE(SUBSTITUTE(TRIM(MID(SUBSTITUTE(X371," ",REPT(" ",60)),301,60)),".",MID(1/2,2,1))),""))</f>
        <v/>
      </c>
      <c r="AG371" s="50">
        <f>IFERROR(IF(Z371=2,AA371,IF(Z371=4,IF(AA371&lt;0,-1,1)*(ABS(AA371)+AB371/60),IF(Z371=6,IF(AA371&lt;0,-1,1)*(ABS(AA371)+AB371/60+AC371/3600),""))),"")</f>
        <v/>
      </c>
      <c r="AH371" s="50">
        <f>IFERROR(IF(Z371=2,AB371,IF(Z371=4,IF(AC371&lt;0,-1,1)*(ABS(AC371)+AD371/60),IF(Z371=6,IF(AD371&lt;0,-1,1)*(ABS(AD371)+AE371/60+AF371/3600),""))),"")</f>
        <v/>
      </c>
      <c r="AI371" s="50">
        <f>IF(W371,AH371,AG371)</f>
        <v/>
      </c>
      <c r="AJ371" s="50">
        <f>IF(W371,AG371,AH371)</f>
        <v/>
      </c>
      <c r="AK371" s="50">
        <f>IFERROR(IF(U371=0,AI371,U371*ABS(AI371)),"")</f>
        <v/>
      </c>
      <c r="AL371" s="50">
        <f>IFERROR(IF(V371=0,AJ371,V371*ABS(AJ371)),"")</f>
        <v/>
      </c>
      <c r="AM371" s="50">
        <f>IFERROR(AND(U371=0,V371=0,ABS(AK371)&gt;90,ABS(AK371)&lt;=180,ABS(AL371)&lt;=90),FALSE)</f>
        <v/>
      </c>
      <c r="AN371" s="50">
        <f>IF(AM371,AL371,AK371)</f>
        <v/>
      </c>
      <c r="AO371" s="50">
        <f>IF(AM371,AK371,AL371)</f>
        <v/>
      </c>
      <c r="AP371" s="50">
        <f>IF(R371="","",IF(Y371&lt;&gt;"","Contains words or symbols that aren't part of a coordinate.",IF(NOT(OR(Z371=2,Z371=4,Z371=6)),"Couldn't find a latitude and a longitude ("&amp;Z371&amp;IF(Z371=1," number"," numbers")&amp;" found).",IF(COUNT(AA371:AF371)&lt;&gt;Z371,"Some of the numbers couldn't be read.",IF(OR(AND(Z371=4,OR(AB371&lt;0,AB371&gt;=60,AD371&lt;0,AD371&gt;=60)),AND(Z371=6,OR(AB371&lt;0,AB371&gt;=60,AC371&lt;0,AC371&gt;=60,AE371&lt;0,AE371&gt;=60,AF371&lt;0,AF371&gt;=60))),"Minutes and seconds must be between 0 and 60.",IF(OR(ABS(AN371)&gt;90,ABS(AO371)&gt;180),"Out of range: latitude must be between -90 and 90, and longitude between -180 and 180.",""))))))</f>
        <v/>
      </c>
    </row>
    <row r="372">
      <c r="B372" s="44" t="n"/>
      <c r="C372" s="44" t="n"/>
      <c r="D372" s="45">
        <f>IF(R372="","",IF(AP372&lt;&gt;"","NOT VALID GPS COORDINATES",IF(O372="NO CONNECTION","NO CONNECTION",IF(E372="","NOT FOUND",IF(OR(AM372,AND(AN372=0,AO372=0)),"CONVERTED – PLEASE CHECK","CONVERTED")))))</f>
        <v/>
      </c>
      <c r="E372" s="45">
        <f>IF(OR(O372="",O372="NO CONNECTION"),"",IFERROR(_xlfn.FILTERXML(O372,"//local/territory")&amp;" "&amp;_xlfn.FILTERXML(O372,"//local/mapcode"),IFERROR(_xlfn.FILTERXML(O372,"//international/mapcode"),"")))</f>
        <v/>
      </c>
      <c r="F372" s="46">
        <f>IF(E372="","",IFERROR(_xlfn.FILTERXML(O372,"//local/territory"),""))</f>
        <v/>
      </c>
      <c r="G372" s="46">
        <f>IF(E372="","",IFERROR(_xlfn.FILTERXML(O372,"//local/mapcode"),""))</f>
        <v/>
      </c>
      <c r="H372" s="46">
        <f>IF(E372="","",IFERROR(_xlfn.FILTERXML(O372,"//international/mapcode"),""))</f>
        <v/>
      </c>
      <c r="I372" s="46">
        <f>IF(E372="","",IFERROR(HYPERLINK("https://www.mymapcodes.com/go/?t="&amp;IF(G372&lt;&gt;"",F372,"AAA")&amp;"&amp;ma="&amp;LEFT(IF(G372&lt;&gt;"",G372,H372),FIND(".",IF(G372&lt;&gt;"",G372,H372))-1)&amp;"&amp;mb="&amp;MID(IF(G372&lt;&gt;"",G372,H372),FIND(".",IF(G372&lt;&gt;"",G372,H372))+1,99),"Open on MyMapcodes →"),""))</f>
        <v/>
      </c>
      <c r="J372" s="47">
        <f>IF(OR(R372="",AP372&lt;&gt;""),"",ROUND(AN372,6))</f>
        <v/>
      </c>
      <c r="K372" s="47">
        <f>IF(OR(R372="",AP372&lt;&gt;""),"",ROUND(AO372,6))</f>
        <v/>
      </c>
      <c r="L372" s="48">
        <f>IF(R372="","",IF(AP372&lt;&gt;"",AP372,IF(O372="NO CONNECTION","Excel couldn't reach the mapcode service. Click the REFRESH RESULTS box just above the table.",IF(E372="","The mapcode service didn't return a mapcode for this point.",IF(AM372,"Latitude and longitude seemed to be the wrong way round, so they've been swapped. Please check.",IF(AND(AN372=0,AO372=0),"0, 0 is in the sea off West Africa. Please check this is the location you meant.",IF(W372,"Longitude came first, so the order has been switched.",IF(Z372=6,"Converted from degrees, minutes and seconds.",IF(Z372=4,"Converted from degrees and decimal minutes.","")))))))))</f>
        <v/>
      </c>
      <c r="N372" s="49">
        <f>IF(J372="","",MapcodeAPI&amp;"codes/"&amp;SUBSTITUTE(J372&amp;"",MID(1/2,2,1),".")&amp;","&amp;SUBSTITUTE(K372&amp;"",MID(1/2,2,1),"."))&amp;LEFT($B$13,0)</f>
        <v/>
      </c>
      <c r="O372" s="49">
        <f>IF(N372="","",IFERROR(_xlfn.WEBSERVICE(N372),IF(MapcodeAPIBackup="","NO CONNECTION",IFERROR(_xlfn.WEBSERVICE(MapcodeAPIBackup&amp;MID(N372,LEN(MapcodeAPI)+1,999)),"NO CONNECTION"))))</f>
        <v/>
      </c>
      <c r="P372" t="inlineStr">
        <is>
          <t xml:space="preserve"> </t>
        </is>
      </c>
      <c r="R372" s="50">
        <f>IFERROR(IF(AND(TRIM(B372&amp;"")="",TRIM(C372&amp;"")=""),"",TRIM(IF(ISNUMBER(B372),SUBSTITUTE(B372&amp;"",MID(1/2,2,1),"."),B372&amp;"")&amp;IF(TRIM(C372&amp;"")="",""," | "&amp;IF(ISNUMBER(C372),SUBSTITUTE(C372&amp;"",MID(1/2,2,1),"."),C372&amp;"")))),"(error value)")</f>
        <v/>
      </c>
      <c r="S372" s="50">
        <f>IF(R372="","","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"&amp;IFERROR(IF(AND(LEN(R372)-LEN(SUBSTITUTE(R372,"/",""))=1,ISNUMBER(FIND(" ",TRIM(LEFT(R372,FIND("/",R372)-1))))),LEFT(R372,FIND("/",R372)-1),R372),R372)&amp;" ")," "," "),"﻿"," "),"​"," "),"⁠"," ")," "," ")," "," "),CHAR(9)," "),CHAR(10)," "),CHAR(13)," "),"−","-"),"–","-"),"—","-"),"LATITUDE"," "),"LONGITUDE"," "),"COORDINATES"," "),"COORDS"," "),"NORTH"," N "),"SOUTH"," S "),"EAST"," E "),"WEST"," W "),"DEGREES"," "),"DEG"," "),"GPS"," "),"LONG"," "),"LNG"," "),"LON"," "),"LAT"," ")," AND "," "),"&amp;"," ")&amp;" ")</f>
        <v/>
      </c>
      <c r="T372" s="50">
        <f>IF(S372="","",IF(LEN(S372)-LEN(SUBSTITUTE(S372,".",""))&gt;0,SUBSTITUTE(S372,","," "),IF(LEN(S372)-LEN(SUBSTITUTE(S372,",",""))=3,SUBSTITUTE(SUBSTITUTE(S372,",",";",2),",","."),IF(LEN(S372)-LEN(SUBSTITUTE(S372,",",""))=2,SUBSTITUTE(S372,",","."),SUBSTITUTE(S372,","," ")))))</f>
        <v/>
      </c>
      <c r="U372" s="50">
        <f>IF(ISNUMBER(FIND("S",T372)),-1,IF(ISNUMBER(FIND("N",T372)),1,0))</f>
        <v/>
      </c>
      <c r="V372" s="50">
        <f>IF(ISNUMBER(FIND("W",T372)),-1,IF(ISNUMBER(FIND("E",T372)),1,0))</f>
        <v/>
      </c>
      <c r="W372" s="50">
        <f>AND(MIN(IFERROR(FIND("N",T372),999),IFERROR(FIND("S",T372),999))&lt;999,MIN(IFERROR(FIND("E",T372),999),IFERROR(FIND("W",T372),999))&lt;999,MIN(IFERROR(FIND("E",T372),999),IFERROR(FIND("W",T372),999))&lt;MIN(IFERROR(FIND("N",T372),999),IFERROR(FIND("S",T372),999)))</f>
        <v/>
      </c>
      <c r="X372" s="50">
        <f>IF(T372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372,"°"," "),"º"," "),"˚"," "),"'"," "),CHAR(34)," "),"′"," "),"’"," "),"‘"," "),"″"," "),"”"," "),"“"," "),"("," "),")"," "),"["," "),"]"," "),"{"," "),"}"," "),";"," "),"|"," "),"/"," "),"\"," "),":"," "),"="," "),"*"," "),","," "),"N"," "),"S"," "),"E"," "),"W"," "),"_"," ")))</f>
        <v/>
      </c>
      <c r="Y372" s="50">
        <f>IF(X372="","",SUBSTITUTE(SUBSTITUTE(SUBSTITUTE(SUBSTITUTE(SUBSTITUTE(SUBSTITUTE(SUBSTITUTE(SUBSTITUTE(SUBSTITUTE(SUBSTITUTE(SUBSTITUTE(SUBSTITUTE(SUBSTITUTE(X372,"0",""),"1",""),"2",""),"3",""),"4",""),"5",""),"6",""),"7",""),"8",""),"9",""),".",""),"-","")," ",""))</f>
        <v/>
      </c>
      <c r="Z372" s="50">
        <f>IF(X372="",0,LEN(X372)-LEN(SUBSTITUTE(X372," ",""))+1)</f>
        <v/>
      </c>
      <c r="AA372" s="50">
        <f>IF(Z372&lt;1,"",IFERROR(VALUE(SUBSTITUTE(TRIM(MID(SUBSTITUTE(X372," ",REPT(" ",60)),1,60)),".",MID(1/2,2,1))),""))</f>
        <v/>
      </c>
      <c r="AB372" s="50">
        <f>IF(Z372&lt;2,"",IFERROR(VALUE(SUBSTITUTE(TRIM(MID(SUBSTITUTE(X372," ",REPT(" ",60)),61,60)),".",MID(1/2,2,1))),""))</f>
        <v/>
      </c>
      <c r="AC372" s="50">
        <f>IF(Z372&lt;3,"",IFERROR(VALUE(SUBSTITUTE(TRIM(MID(SUBSTITUTE(X372," ",REPT(" ",60)),121,60)),".",MID(1/2,2,1))),""))</f>
        <v/>
      </c>
      <c r="AD372" s="50">
        <f>IF(Z372&lt;4,"",IFERROR(VALUE(SUBSTITUTE(TRIM(MID(SUBSTITUTE(X372," ",REPT(" ",60)),181,60)),".",MID(1/2,2,1))),""))</f>
        <v/>
      </c>
      <c r="AE372" s="50">
        <f>IF(Z372&lt;5,"",IFERROR(VALUE(SUBSTITUTE(TRIM(MID(SUBSTITUTE(X372," ",REPT(" ",60)),241,60)),".",MID(1/2,2,1))),""))</f>
        <v/>
      </c>
      <c r="AF372" s="50">
        <f>IF(Z372&lt;6,"",IFERROR(VALUE(SUBSTITUTE(TRIM(MID(SUBSTITUTE(X372," ",REPT(" ",60)),301,60)),".",MID(1/2,2,1))),""))</f>
        <v/>
      </c>
      <c r="AG372" s="50">
        <f>IFERROR(IF(Z372=2,AA372,IF(Z372=4,IF(AA372&lt;0,-1,1)*(ABS(AA372)+AB372/60),IF(Z372=6,IF(AA372&lt;0,-1,1)*(ABS(AA372)+AB372/60+AC372/3600),""))),"")</f>
        <v/>
      </c>
      <c r="AH372" s="50">
        <f>IFERROR(IF(Z372=2,AB372,IF(Z372=4,IF(AC372&lt;0,-1,1)*(ABS(AC372)+AD372/60),IF(Z372=6,IF(AD372&lt;0,-1,1)*(ABS(AD372)+AE372/60+AF372/3600),""))),"")</f>
        <v/>
      </c>
      <c r="AI372" s="50">
        <f>IF(W372,AH372,AG372)</f>
        <v/>
      </c>
      <c r="AJ372" s="50">
        <f>IF(W372,AG372,AH372)</f>
        <v/>
      </c>
      <c r="AK372" s="50">
        <f>IFERROR(IF(U372=0,AI372,U372*ABS(AI372)),"")</f>
        <v/>
      </c>
      <c r="AL372" s="50">
        <f>IFERROR(IF(V372=0,AJ372,V372*ABS(AJ372)),"")</f>
        <v/>
      </c>
      <c r="AM372" s="50">
        <f>IFERROR(AND(U372=0,V372=0,ABS(AK372)&gt;90,ABS(AK372)&lt;=180,ABS(AL372)&lt;=90),FALSE)</f>
        <v/>
      </c>
      <c r="AN372" s="50">
        <f>IF(AM372,AL372,AK372)</f>
        <v/>
      </c>
      <c r="AO372" s="50">
        <f>IF(AM372,AK372,AL372)</f>
        <v/>
      </c>
      <c r="AP372" s="50">
        <f>IF(R372="","",IF(Y372&lt;&gt;"","Contains words or symbols that aren't part of a coordinate.",IF(NOT(OR(Z372=2,Z372=4,Z372=6)),"Couldn't find a latitude and a longitude ("&amp;Z372&amp;IF(Z372=1," number"," numbers")&amp;" found).",IF(COUNT(AA372:AF372)&lt;&gt;Z372,"Some of the numbers couldn't be read.",IF(OR(AND(Z372=4,OR(AB372&lt;0,AB372&gt;=60,AD372&lt;0,AD372&gt;=60)),AND(Z372=6,OR(AB372&lt;0,AB372&gt;=60,AC372&lt;0,AC372&gt;=60,AE372&lt;0,AE372&gt;=60,AF372&lt;0,AF372&gt;=60))),"Minutes and seconds must be between 0 and 60.",IF(OR(ABS(AN372)&gt;90,ABS(AO372)&gt;180),"Out of range: latitude must be between -90 and 90, and longitude between -180 and 180.",""))))))</f>
        <v/>
      </c>
    </row>
    <row r="373">
      <c r="B373" s="44" t="n"/>
      <c r="C373" s="44" t="n"/>
      <c r="D373" s="45">
        <f>IF(R373="","",IF(AP373&lt;&gt;"","NOT VALID GPS COORDINATES",IF(O373="NO CONNECTION","NO CONNECTION",IF(E373="","NOT FOUND",IF(OR(AM373,AND(AN373=0,AO373=0)),"CONVERTED – PLEASE CHECK","CONVERTED")))))</f>
        <v/>
      </c>
      <c r="E373" s="45">
        <f>IF(OR(O373="",O373="NO CONNECTION"),"",IFERROR(_xlfn.FILTERXML(O373,"//local/territory")&amp;" "&amp;_xlfn.FILTERXML(O373,"//local/mapcode"),IFERROR(_xlfn.FILTERXML(O373,"//international/mapcode"),"")))</f>
        <v/>
      </c>
      <c r="F373" s="46">
        <f>IF(E373="","",IFERROR(_xlfn.FILTERXML(O373,"//local/territory"),""))</f>
        <v/>
      </c>
      <c r="G373" s="46">
        <f>IF(E373="","",IFERROR(_xlfn.FILTERXML(O373,"//local/mapcode"),""))</f>
        <v/>
      </c>
      <c r="H373" s="46">
        <f>IF(E373="","",IFERROR(_xlfn.FILTERXML(O373,"//international/mapcode"),""))</f>
        <v/>
      </c>
      <c r="I373" s="46">
        <f>IF(E373="","",IFERROR(HYPERLINK("https://www.mymapcodes.com/go/?t="&amp;IF(G373&lt;&gt;"",F373,"AAA")&amp;"&amp;ma="&amp;LEFT(IF(G373&lt;&gt;"",G373,H373),FIND(".",IF(G373&lt;&gt;"",G373,H373))-1)&amp;"&amp;mb="&amp;MID(IF(G373&lt;&gt;"",G373,H373),FIND(".",IF(G373&lt;&gt;"",G373,H373))+1,99),"Open on MyMapcodes →"),""))</f>
        <v/>
      </c>
      <c r="J373" s="47">
        <f>IF(OR(R373="",AP373&lt;&gt;""),"",ROUND(AN373,6))</f>
        <v/>
      </c>
      <c r="K373" s="47">
        <f>IF(OR(R373="",AP373&lt;&gt;""),"",ROUND(AO373,6))</f>
        <v/>
      </c>
      <c r="L373" s="48">
        <f>IF(R373="","",IF(AP373&lt;&gt;"",AP373,IF(O373="NO CONNECTION","Excel couldn't reach the mapcode service. Click the REFRESH RESULTS box just above the table.",IF(E373="","The mapcode service didn't return a mapcode for this point.",IF(AM373,"Latitude and longitude seemed to be the wrong way round, so they've been swapped. Please check.",IF(AND(AN373=0,AO373=0),"0, 0 is in the sea off West Africa. Please check this is the location you meant.",IF(W373,"Longitude came first, so the order has been switched.",IF(Z373=6,"Converted from degrees, minutes and seconds.",IF(Z373=4,"Converted from degrees and decimal minutes.","")))))))))</f>
        <v/>
      </c>
      <c r="N373" s="49">
        <f>IF(J373="","",MapcodeAPI&amp;"codes/"&amp;SUBSTITUTE(J373&amp;"",MID(1/2,2,1),".")&amp;","&amp;SUBSTITUTE(K373&amp;"",MID(1/2,2,1),"."))&amp;LEFT($B$13,0)</f>
        <v/>
      </c>
      <c r="O373" s="49">
        <f>IF(N373="","",IFERROR(_xlfn.WEBSERVICE(N373),IF(MapcodeAPIBackup="","NO CONNECTION",IFERROR(_xlfn.WEBSERVICE(MapcodeAPIBackup&amp;MID(N373,LEN(MapcodeAPI)+1,999)),"NO CONNECTION"))))</f>
        <v/>
      </c>
      <c r="P373" t="inlineStr">
        <is>
          <t xml:space="preserve"> </t>
        </is>
      </c>
      <c r="R373" s="50">
        <f>IFERROR(IF(AND(TRIM(B373&amp;"")="",TRIM(C373&amp;"")=""),"",TRIM(IF(ISNUMBER(B373),SUBSTITUTE(B373&amp;"",MID(1/2,2,1),"."),B373&amp;"")&amp;IF(TRIM(C373&amp;"")="",""," | "&amp;IF(ISNUMBER(C373),SUBSTITUTE(C373&amp;"",MID(1/2,2,1),"."),C373&amp;"")))),"(error value)")</f>
        <v/>
      </c>
      <c r="S373" s="50">
        <f>IF(R373="","","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"&amp;IFERROR(IF(AND(LEN(R373)-LEN(SUBSTITUTE(R373,"/",""))=1,ISNUMBER(FIND(" ",TRIM(LEFT(R373,FIND("/",R373)-1))))),LEFT(R373,FIND("/",R373)-1),R373),R373)&amp;" ")," "," "),"﻿"," "),"​"," "),"⁠"," ")," "," ")," "," "),CHAR(9)," "),CHAR(10)," "),CHAR(13)," "),"−","-"),"–","-"),"—","-"),"LATITUDE"," "),"LONGITUDE"," "),"COORDINATES"," "),"COORDS"," "),"NORTH"," N "),"SOUTH"," S "),"EAST"," E "),"WEST"," W "),"DEGREES"," "),"DEG"," "),"GPS"," "),"LONG"," "),"LNG"," "),"LON"," "),"LAT"," ")," AND "," "),"&amp;"," ")&amp;" ")</f>
        <v/>
      </c>
      <c r="T373" s="50">
        <f>IF(S373="","",IF(LEN(S373)-LEN(SUBSTITUTE(S373,".",""))&gt;0,SUBSTITUTE(S373,","," "),IF(LEN(S373)-LEN(SUBSTITUTE(S373,",",""))=3,SUBSTITUTE(SUBSTITUTE(S373,",",";",2),",","."),IF(LEN(S373)-LEN(SUBSTITUTE(S373,",",""))=2,SUBSTITUTE(S373,",","."),SUBSTITUTE(S373,","," ")))))</f>
        <v/>
      </c>
      <c r="U373" s="50">
        <f>IF(ISNUMBER(FIND("S",T373)),-1,IF(ISNUMBER(FIND("N",T373)),1,0))</f>
        <v/>
      </c>
      <c r="V373" s="50">
        <f>IF(ISNUMBER(FIND("W",T373)),-1,IF(ISNUMBER(FIND("E",T373)),1,0))</f>
        <v/>
      </c>
      <c r="W373" s="50">
        <f>AND(MIN(IFERROR(FIND("N",T373),999),IFERROR(FIND("S",T373),999))&lt;999,MIN(IFERROR(FIND("E",T373),999),IFERROR(FIND("W",T373),999))&lt;999,MIN(IFERROR(FIND("E",T373),999),IFERROR(FIND("W",T373),999))&lt;MIN(IFERROR(FIND("N",T373),999),IFERROR(FIND("S",T373),999)))</f>
        <v/>
      </c>
      <c r="X373" s="50">
        <f>IF(T373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373,"°"," "),"º"," "),"˚"," "),"'"," "),CHAR(34)," "),"′"," "),"’"," "),"‘"," "),"″"," "),"”"," "),"“"," "),"("," "),")"," "),"["," "),"]"," "),"{"," "),"}"," "),";"," "),"|"," "),"/"," "),"\"," "),":"," "),"="," "),"*"," "),","," "),"N"," "),"S"," "),"E"," "),"W"," "),"_"," ")))</f>
        <v/>
      </c>
      <c r="Y373" s="50">
        <f>IF(X373="","",SUBSTITUTE(SUBSTITUTE(SUBSTITUTE(SUBSTITUTE(SUBSTITUTE(SUBSTITUTE(SUBSTITUTE(SUBSTITUTE(SUBSTITUTE(SUBSTITUTE(SUBSTITUTE(SUBSTITUTE(SUBSTITUTE(X373,"0",""),"1",""),"2",""),"3",""),"4",""),"5",""),"6",""),"7",""),"8",""),"9",""),".",""),"-","")," ",""))</f>
        <v/>
      </c>
      <c r="Z373" s="50">
        <f>IF(X373="",0,LEN(X373)-LEN(SUBSTITUTE(X373," ",""))+1)</f>
        <v/>
      </c>
      <c r="AA373" s="50">
        <f>IF(Z373&lt;1,"",IFERROR(VALUE(SUBSTITUTE(TRIM(MID(SUBSTITUTE(X373," ",REPT(" ",60)),1,60)),".",MID(1/2,2,1))),""))</f>
        <v/>
      </c>
      <c r="AB373" s="50">
        <f>IF(Z373&lt;2,"",IFERROR(VALUE(SUBSTITUTE(TRIM(MID(SUBSTITUTE(X373," ",REPT(" ",60)),61,60)),".",MID(1/2,2,1))),""))</f>
        <v/>
      </c>
      <c r="AC373" s="50">
        <f>IF(Z373&lt;3,"",IFERROR(VALUE(SUBSTITUTE(TRIM(MID(SUBSTITUTE(X373," ",REPT(" ",60)),121,60)),".",MID(1/2,2,1))),""))</f>
        <v/>
      </c>
      <c r="AD373" s="50">
        <f>IF(Z373&lt;4,"",IFERROR(VALUE(SUBSTITUTE(TRIM(MID(SUBSTITUTE(X373," ",REPT(" ",60)),181,60)),".",MID(1/2,2,1))),""))</f>
        <v/>
      </c>
      <c r="AE373" s="50">
        <f>IF(Z373&lt;5,"",IFERROR(VALUE(SUBSTITUTE(TRIM(MID(SUBSTITUTE(X373," ",REPT(" ",60)),241,60)),".",MID(1/2,2,1))),""))</f>
        <v/>
      </c>
      <c r="AF373" s="50">
        <f>IF(Z373&lt;6,"",IFERROR(VALUE(SUBSTITUTE(TRIM(MID(SUBSTITUTE(X373," ",REPT(" ",60)),301,60)),".",MID(1/2,2,1))),""))</f>
        <v/>
      </c>
      <c r="AG373" s="50">
        <f>IFERROR(IF(Z373=2,AA373,IF(Z373=4,IF(AA373&lt;0,-1,1)*(ABS(AA373)+AB373/60),IF(Z373=6,IF(AA373&lt;0,-1,1)*(ABS(AA373)+AB373/60+AC373/3600),""))),"")</f>
        <v/>
      </c>
      <c r="AH373" s="50">
        <f>IFERROR(IF(Z373=2,AB373,IF(Z373=4,IF(AC373&lt;0,-1,1)*(ABS(AC373)+AD373/60),IF(Z373=6,IF(AD373&lt;0,-1,1)*(ABS(AD373)+AE373/60+AF373/3600),""))),"")</f>
        <v/>
      </c>
      <c r="AI373" s="50">
        <f>IF(W373,AH373,AG373)</f>
        <v/>
      </c>
      <c r="AJ373" s="50">
        <f>IF(W373,AG373,AH373)</f>
        <v/>
      </c>
      <c r="AK373" s="50">
        <f>IFERROR(IF(U373=0,AI373,U373*ABS(AI373)),"")</f>
        <v/>
      </c>
      <c r="AL373" s="50">
        <f>IFERROR(IF(V373=0,AJ373,V373*ABS(AJ373)),"")</f>
        <v/>
      </c>
      <c r="AM373" s="50">
        <f>IFERROR(AND(U373=0,V373=0,ABS(AK373)&gt;90,ABS(AK373)&lt;=180,ABS(AL373)&lt;=90),FALSE)</f>
        <v/>
      </c>
      <c r="AN373" s="50">
        <f>IF(AM373,AL373,AK373)</f>
        <v/>
      </c>
      <c r="AO373" s="50">
        <f>IF(AM373,AK373,AL373)</f>
        <v/>
      </c>
      <c r="AP373" s="50">
        <f>IF(R373="","",IF(Y373&lt;&gt;"","Contains words or symbols that aren't part of a coordinate.",IF(NOT(OR(Z373=2,Z373=4,Z373=6)),"Couldn't find a latitude and a longitude ("&amp;Z373&amp;IF(Z373=1," number"," numbers")&amp;" found).",IF(COUNT(AA373:AF373)&lt;&gt;Z373,"Some of the numbers couldn't be read.",IF(OR(AND(Z373=4,OR(AB373&lt;0,AB373&gt;=60,AD373&lt;0,AD373&gt;=60)),AND(Z373=6,OR(AB373&lt;0,AB373&gt;=60,AC373&lt;0,AC373&gt;=60,AE373&lt;0,AE373&gt;=60,AF373&lt;0,AF373&gt;=60))),"Minutes and seconds must be between 0 and 60.",IF(OR(ABS(AN373)&gt;90,ABS(AO373)&gt;180),"Out of range: latitude must be between -90 and 90, and longitude between -180 and 180.",""))))))</f>
        <v/>
      </c>
    </row>
    <row r="374">
      <c r="B374" s="44" t="n"/>
      <c r="C374" s="44" t="n"/>
      <c r="D374" s="45">
        <f>IF(R374="","",IF(AP374&lt;&gt;"","NOT VALID GPS COORDINATES",IF(O374="NO CONNECTION","NO CONNECTION",IF(E374="","NOT FOUND",IF(OR(AM374,AND(AN374=0,AO374=0)),"CONVERTED – PLEASE CHECK","CONVERTED")))))</f>
        <v/>
      </c>
      <c r="E374" s="45">
        <f>IF(OR(O374="",O374="NO CONNECTION"),"",IFERROR(_xlfn.FILTERXML(O374,"//local/territory")&amp;" "&amp;_xlfn.FILTERXML(O374,"//local/mapcode"),IFERROR(_xlfn.FILTERXML(O374,"//international/mapcode"),"")))</f>
        <v/>
      </c>
      <c r="F374" s="46">
        <f>IF(E374="","",IFERROR(_xlfn.FILTERXML(O374,"//local/territory"),""))</f>
        <v/>
      </c>
      <c r="G374" s="46">
        <f>IF(E374="","",IFERROR(_xlfn.FILTERXML(O374,"//local/mapcode"),""))</f>
        <v/>
      </c>
      <c r="H374" s="46">
        <f>IF(E374="","",IFERROR(_xlfn.FILTERXML(O374,"//international/mapcode"),""))</f>
        <v/>
      </c>
      <c r="I374" s="46">
        <f>IF(E374="","",IFERROR(HYPERLINK("https://www.mymapcodes.com/go/?t="&amp;IF(G374&lt;&gt;"",F374,"AAA")&amp;"&amp;ma="&amp;LEFT(IF(G374&lt;&gt;"",G374,H374),FIND(".",IF(G374&lt;&gt;"",G374,H374))-1)&amp;"&amp;mb="&amp;MID(IF(G374&lt;&gt;"",G374,H374),FIND(".",IF(G374&lt;&gt;"",G374,H374))+1,99),"Open on MyMapcodes →"),""))</f>
        <v/>
      </c>
      <c r="J374" s="47">
        <f>IF(OR(R374="",AP374&lt;&gt;""),"",ROUND(AN374,6))</f>
        <v/>
      </c>
      <c r="K374" s="47">
        <f>IF(OR(R374="",AP374&lt;&gt;""),"",ROUND(AO374,6))</f>
        <v/>
      </c>
      <c r="L374" s="48">
        <f>IF(R374="","",IF(AP374&lt;&gt;"",AP374,IF(O374="NO CONNECTION","Excel couldn't reach the mapcode service. Click the REFRESH RESULTS box just above the table.",IF(E374="","The mapcode service didn't return a mapcode for this point.",IF(AM374,"Latitude and longitude seemed to be the wrong way round, so they've been swapped. Please check.",IF(AND(AN374=0,AO374=0),"0, 0 is in the sea off West Africa. Please check this is the location you meant.",IF(W374,"Longitude came first, so the order has been switched.",IF(Z374=6,"Converted from degrees, minutes and seconds.",IF(Z374=4,"Converted from degrees and decimal minutes.","")))))))))</f>
        <v/>
      </c>
      <c r="N374" s="49">
        <f>IF(J374="","",MapcodeAPI&amp;"codes/"&amp;SUBSTITUTE(J374&amp;"",MID(1/2,2,1),".")&amp;","&amp;SUBSTITUTE(K374&amp;"",MID(1/2,2,1),"."))&amp;LEFT($B$13,0)</f>
        <v/>
      </c>
      <c r="O374" s="49">
        <f>IF(N374="","",IFERROR(_xlfn.WEBSERVICE(N374),IF(MapcodeAPIBackup="","NO CONNECTION",IFERROR(_xlfn.WEBSERVICE(MapcodeAPIBackup&amp;MID(N374,LEN(MapcodeAPI)+1,999)),"NO CONNECTION"))))</f>
        <v/>
      </c>
      <c r="P374" t="inlineStr">
        <is>
          <t xml:space="preserve"> </t>
        </is>
      </c>
      <c r="R374" s="50">
        <f>IFERROR(IF(AND(TRIM(B374&amp;"")="",TRIM(C374&amp;"")=""),"",TRIM(IF(ISNUMBER(B374),SUBSTITUTE(B374&amp;"",MID(1/2,2,1),"."),B374&amp;"")&amp;IF(TRIM(C374&amp;"")="",""," | "&amp;IF(ISNUMBER(C374),SUBSTITUTE(C374&amp;"",MID(1/2,2,1),"."),C374&amp;"")))),"(error value)")</f>
        <v/>
      </c>
      <c r="S374" s="50">
        <f>IF(R374="","","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"&amp;IFERROR(IF(AND(LEN(R374)-LEN(SUBSTITUTE(R374,"/",""))=1,ISNUMBER(FIND(" ",TRIM(LEFT(R374,FIND("/",R374)-1))))),LEFT(R374,FIND("/",R374)-1),R374),R374)&amp;" ")," "," "),"﻿"," "),"​"," "),"⁠"," ")," "," ")," "," "),CHAR(9)," "),CHAR(10)," "),CHAR(13)," "),"−","-"),"–","-"),"—","-"),"LATITUDE"," "),"LONGITUDE"," "),"COORDINATES"," "),"COORDS"," "),"NORTH"," N "),"SOUTH"," S "),"EAST"," E "),"WEST"," W "),"DEGREES"," "),"DEG"," "),"GPS"," "),"LONG"," "),"LNG"," "),"LON"," "),"LAT"," ")," AND "," "),"&amp;"," ")&amp;" ")</f>
        <v/>
      </c>
      <c r="T374" s="50">
        <f>IF(S374="","",IF(LEN(S374)-LEN(SUBSTITUTE(S374,".",""))&gt;0,SUBSTITUTE(S374,","," "),IF(LEN(S374)-LEN(SUBSTITUTE(S374,",",""))=3,SUBSTITUTE(SUBSTITUTE(S374,",",";",2),",","."),IF(LEN(S374)-LEN(SUBSTITUTE(S374,",",""))=2,SUBSTITUTE(S374,",","."),SUBSTITUTE(S374,","," ")))))</f>
        <v/>
      </c>
      <c r="U374" s="50">
        <f>IF(ISNUMBER(FIND("S",T374)),-1,IF(ISNUMBER(FIND("N",T374)),1,0))</f>
        <v/>
      </c>
      <c r="V374" s="50">
        <f>IF(ISNUMBER(FIND("W",T374)),-1,IF(ISNUMBER(FIND("E",T374)),1,0))</f>
        <v/>
      </c>
      <c r="W374" s="50">
        <f>AND(MIN(IFERROR(FIND("N",T374),999),IFERROR(FIND("S",T374),999))&lt;999,MIN(IFERROR(FIND("E",T374),999),IFERROR(FIND("W",T374),999))&lt;999,MIN(IFERROR(FIND("E",T374),999),IFERROR(FIND("W",T374),999))&lt;MIN(IFERROR(FIND("N",T374),999),IFERROR(FIND("S",T374),999)))</f>
        <v/>
      </c>
      <c r="X374" s="50">
        <f>IF(T374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374,"°"," "),"º"," "),"˚"," "),"'"," "),CHAR(34)," "),"′"," "),"’"," "),"‘"," "),"″"," "),"”"," "),"“"," "),"("," "),")"," "),"["," "),"]"," "),"{"," "),"}"," "),";"," "),"|"," "),"/"," "),"\"," "),":"," "),"="," "),"*"," "),","," "),"N"," "),"S"," "),"E"," "),"W"," "),"_"," ")))</f>
        <v/>
      </c>
      <c r="Y374" s="50">
        <f>IF(X374="","",SUBSTITUTE(SUBSTITUTE(SUBSTITUTE(SUBSTITUTE(SUBSTITUTE(SUBSTITUTE(SUBSTITUTE(SUBSTITUTE(SUBSTITUTE(SUBSTITUTE(SUBSTITUTE(SUBSTITUTE(SUBSTITUTE(X374,"0",""),"1",""),"2",""),"3",""),"4",""),"5",""),"6",""),"7",""),"8",""),"9",""),".",""),"-","")," ",""))</f>
        <v/>
      </c>
      <c r="Z374" s="50">
        <f>IF(X374="",0,LEN(X374)-LEN(SUBSTITUTE(X374," ",""))+1)</f>
        <v/>
      </c>
      <c r="AA374" s="50">
        <f>IF(Z374&lt;1,"",IFERROR(VALUE(SUBSTITUTE(TRIM(MID(SUBSTITUTE(X374," ",REPT(" ",60)),1,60)),".",MID(1/2,2,1))),""))</f>
        <v/>
      </c>
      <c r="AB374" s="50">
        <f>IF(Z374&lt;2,"",IFERROR(VALUE(SUBSTITUTE(TRIM(MID(SUBSTITUTE(X374," ",REPT(" ",60)),61,60)),".",MID(1/2,2,1))),""))</f>
        <v/>
      </c>
      <c r="AC374" s="50">
        <f>IF(Z374&lt;3,"",IFERROR(VALUE(SUBSTITUTE(TRIM(MID(SUBSTITUTE(X374," ",REPT(" ",60)),121,60)),".",MID(1/2,2,1))),""))</f>
        <v/>
      </c>
      <c r="AD374" s="50">
        <f>IF(Z374&lt;4,"",IFERROR(VALUE(SUBSTITUTE(TRIM(MID(SUBSTITUTE(X374," ",REPT(" ",60)),181,60)),".",MID(1/2,2,1))),""))</f>
        <v/>
      </c>
      <c r="AE374" s="50">
        <f>IF(Z374&lt;5,"",IFERROR(VALUE(SUBSTITUTE(TRIM(MID(SUBSTITUTE(X374," ",REPT(" ",60)),241,60)),".",MID(1/2,2,1))),""))</f>
        <v/>
      </c>
      <c r="AF374" s="50">
        <f>IF(Z374&lt;6,"",IFERROR(VALUE(SUBSTITUTE(TRIM(MID(SUBSTITUTE(X374," ",REPT(" ",60)),301,60)),".",MID(1/2,2,1))),""))</f>
        <v/>
      </c>
      <c r="AG374" s="50">
        <f>IFERROR(IF(Z374=2,AA374,IF(Z374=4,IF(AA374&lt;0,-1,1)*(ABS(AA374)+AB374/60),IF(Z374=6,IF(AA374&lt;0,-1,1)*(ABS(AA374)+AB374/60+AC374/3600),""))),"")</f>
        <v/>
      </c>
      <c r="AH374" s="50">
        <f>IFERROR(IF(Z374=2,AB374,IF(Z374=4,IF(AC374&lt;0,-1,1)*(ABS(AC374)+AD374/60),IF(Z374=6,IF(AD374&lt;0,-1,1)*(ABS(AD374)+AE374/60+AF374/3600),""))),"")</f>
        <v/>
      </c>
      <c r="AI374" s="50">
        <f>IF(W374,AH374,AG374)</f>
        <v/>
      </c>
      <c r="AJ374" s="50">
        <f>IF(W374,AG374,AH374)</f>
        <v/>
      </c>
      <c r="AK374" s="50">
        <f>IFERROR(IF(U374=0,AI374,U374*ABS(AI374)),"")</f>
        <v/>
      </c>
      <c r="AL374" s="50">
        <f>IFERROR(IF(V374=0,AJ374,V374*ABS(AJ374)),"")</f>
        <v/>
      </c>
      <c r="AM374" s="50">
        <f>IFERROR(AND(U374=0,V374=0,ABS(AK374)&gt;90,ABS(AK374)&lt;=180,ABS(AL374)&lt;=90),FALSE)</f>
        <v/>
      </c>
      <c r="AN374" s="50">
        <f>IF(AM374,AL374,AK374)</f>
        <v/>
      </c>
      <c r="AO374" s="50">
        <f>IF(AM374,AK374,AL374)</f>
        <v/>
      </c>
      <c r="AP374" s="50">
        <f>IF(R374="","",IF(Y374&lt;&gt;"","Contains words or symbols that aren't part of a coordinate.",IF(NOT(OR(Z374=2,Z374=4,Z374=6)),"Couldn't find a latitude and a longitude ("&amp;Z374&amp;IF(Z374=1," number"," numbers")&amp;" found).",IF(COUNT(AA374:AF374)&lt;&gt;Z374,"Some of the numbers couldn't be read.",IF(OR(AND(Z374=4,OR(AB374&lt;0,AB374&gt;=60,AD374&lt;0,AD374&gt;=60)),AND(Z374=6,OR(AB374&lt;0,AB374&gt;=60,AC374&lt;0,AC374&gt;=60,AE374&lt;0,AE374&gt;=60,AF374&lt;0,AF374&gt;=60))),"Minutes and seconds must be between 0 and 60.",IF(OR(ABS(AN374)&gt;90,ABS(AO374)&gt;180),"Out of range: latitude must be between -90 and 90, and longitude between -180 and 180.",""))))))</f>
        <v/>
      </c>
    </row>
    <row r="375">
      <c r="B375" s="44" t="n"/>
      <c r="C375" s="44" t="n"/>
      <c r="D375" s="45">
        <f>IF(R375="","",IF(AP375&lt;&gt;"","NOT VALID GPS COORDINATES",IF(O375="NO CONNECTION","NO CONNECTION",IF(E375="","NOT FOUND",IF(OR(AM375,AND(AN375=0,AO375=0)),"CONVERTED – PLEASE CHECK","CONVERTED")))))</f>
        <v/>
      </c>
      <c r="E375" s="45">
        <f>IF(OR(O375="",O375="NO CONNECTION"),"",IFERROR(_xlfn.FILTERXML(O375,"//local/territory")&amp;" "&amp;_xlfn.FILTERXML(O375,"//local/mapcode"),IFERROR(_xlfn.FILTERXML(O375,"//international/mapcode"),"")))</f>
        <v/>
      </c>
      <c r="F375" s="46">
        <f>IF(E375="","",IFERROR(_xlfn.FILTERXML(O375,"//local/territory"),""))</f>
        <v/>
      </c>
      <c r="G375" s="46">
        <f>IF(E375="","",IFERROR(_xlfn.FILTERXML(O375,"//local/mapcode"),""))</f>
        <v/>
      </c>
      <c r="H375" s="46">
        <f>IF(E375="","",IFERROR(_xlfn.FILTERXML(O375,"//international/mapcode"),""))</f>
        <v/>
      </c>
      <c r="I375" s="46">
        <f>IF(E375="","",IFERROR(HYPERLINK("https://www.mymapcodes.com/go/?t="&amp;IF(G375&lt;&gt;"",F375,"AAA")&amp;"&amp;ma="&amp;LEFT(IF(G375&lt;&gt;"",G375,H375),FIND(".",IF(G375&lt;&gt;"",G375,H375))-1)&amp;"&amp;mb="&amp;MID(IF(G375&lt;&gt;"",G375,H375),FIND(".",IF(G375&lt;&gt;"",G375,H375))+1,99),"Open on MyMapcodes →"),""))</f>
        <v/>
      </c>
      <c r="J375" s="47">
        <f>IF(OR(R375="",AP375&lt;&gt;""),"",ROUND(AN375,6))</f>
        <v/>
      </c>
      <c r="K375" s="47">
        <f>IF(OR(R375="",AP375&lt;&gt;""),"",ROUND(AO375,6))</f>
        <v/>
      </c>
      <c r="L375" s="48">
        <f>IF(R375="","",IF(AP375&lt;&gt;"",AP375,IF(O375="NO CONNECTION","Excel couldn't reach the mapcode service. Click the REFRESH RESULTS box just above the table.",IF(E375="","The mapcode service didn't return a mapcode for this point.",IF(AM375,"Latitude and longitude seemed to be the wrong way round, so they've been swapped. Please check.",IF(AND(AN375=0,AO375=0),"0, 0 is in the sea off West Africa. Please check this is the location you meant.",IF(W375,"Longitude came first, so the order has been switched.",IF(Z375=6,"Converted from degrees, minutes and seconds.",IF(Z375=4,"Converted from degrees and decimal minutes.","")))))))))</f>
        <v/>
      </c>
      <c r="N375" s="49">
        <f>IF(J375="","",MapcodeAPI&amp;"codes/"&amp;SUBSTITUTE(J375&amp;"",MID(1/2,2,1),".")&amp;","&amp;SUBSTITUTE(K375&amp;"",MID(1/2,2,1),"."))&amp;LEFT($B$13,0)</f>
        <v/>
      </c>
      <c r="O375" s="49">
        <f>IF(N375="","",IFERROR(_xlfn.WEBSERVICE(N375),IF(MapcodeAPIBackup="","NO CONNECTION",IFERROR(_xlfn.WEBSERVICE(MapcodeAPIBackup&amp;MID(N375,LEN(MapcodeAPI)+1,999)),"NO CONNECTION"))))</f>
        <v/>
      </c>
      <c r="P375" t="inlineStr">
        <is>
          <t xml:space="preserve"> </t>
        </is>
      </c>
      <c r="R375" s="50">
        <f>IFERROR(IF(AND(TRIM(B375&amp;"")="",TRIM(C375&amp;"")=""),"",TRIM(IF(ISNUMBER(B375),SUBSTITUTE(B375&amp;"",MID(1/2,2,1),"."),B375&amp;"")&amp;IF(TRIM(C375&amp;"")="",""," | "&amp;IF(ISNUMBER(C375),SUBSTITUTE(C375&amp;"",MID(1/2,2,1),"."),C375&amp;"")))),"(error value)")</f>
        <v/>
      </c>
      <c r="S375" s="50">
        <f>IF(R375="","","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"&amp;IFERROR(IF(AND(LEN(R375)-LEN(SUBSTITUTE(R375,"/",""))=1,ISNUMBER(FIND(" ",TRIM(LEFT(R375,FIND("/",R375)-1))))),LEFT(R375,FIND("/",R375)-1),R375),R375)&amp;" ")," "," "),"﻿"," "),"​"," "),"⁠"," ")," "," ")," "," "),CHAR(9)," "),CHAR(10)," "),CHAR(13)," "),"−","-"),"–","-"),"—","-"),"LATITUDE"," "),"LONGITUDE"," "),"COORDINATES"," "),"COORDS"," "),"NORTH"," N "),"SOUTH"," S "),"EAST"," E "),"WEST"," W "),"DEGREES"," "),"DEG"," "),"GPS"," "),"LONG"," "),"LNG"," "),"LON"," "),"LAT"," ")," AND "," "),"&amp;"," ")&amp;" ")</f>
        <v/>
      </c>
      <c r="T375" s="50">
        <f>IF(S375="","",IF(LEN(S375)-LEN(SUBSTITUTE(S375,".",""))&gt;0,SUBSTITUTE(S375,","," "),IF(LEN(S375)-LEN(SUBSTITUTE(S375,",",""))=3,SUBSTITUTE(SUBSTITUTE(S375,",",";",2),",","."),IF(LEN(S375)-LEN(SUBSTITUTE(S375,",",""))=2,SUBSTITUTE(S375,",","."),SUBSTITUTE(S375,","," ")))))</f>
        <v/>
      </c>
      <c r="U375" s="50">
        <f>IF(ISNUMBER(FIND("S",T375)),-1,IF(ISNUMBER(FIND("N",T375)),1,0))</f>
        <v/>
      </c>
      <c r="V375" s="50">
        <f>IF(ISNUMBER(FIND("W",T375)),-1,IF(ISNUMBER(FIND("E",T375)),1,0))</f>
        <v/>
      </c>
      <c r="W375" s="50">
        <f>AND(MIN(IFERROR(FIND("N",T375),999),IFERROR(FIND("S",T375),999))&lt;999,MIN(IFERROR(FIND("E",T375),999),IFERROR(FIND("W",T375),999))&lt;999,MIN(IFERROR(FIND("E",T375),999),IFERROR(FIND("W",T375),999))&lt;MIN(IFERROR(FIND("N",T375),999),IFERROR(FIND("S",T375),999)))</f>
        <v/>
      </c>
      <c r="X375" s="50">
        <f>IF(T375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375,"°"," "),"º"," "),"˚"," "),"'"," "),CHAR(34)," "),"′"," "),"’"," "),"‘"," "),"″"," "),"”"," "),"“"," "),"("," "),")"," "),"["," "),"]"," "),"{"," "),"}"," "),";"," "),"|"," "),"/"," "),"\"," "),":"," "),"="," "),"*"," "),","," "),"N"," "),"S"," "),"E"," "),"W"," "),"_"," ")))</f>
        <v/>
      </c>
      <c r="Y375" s="50">
        <f>IF(X375="","",SUBSTITUTE(SUBSTITUTE(SUBSTITUTE(SUBSTITUTE(SUBSTITUTE(SUBSTITUTE(SUBSTITUTE(SUBSTITUTE(SUBSTITUTE(SUBSTITUTE(SUBSTITUTE(SUBSTITUTE(SUBSTITUTE(X375,"0",""),"1",""),"2",""),"3",""),"4",""),"5",""),"6",""),"7",""),"8",""),"9",""),".",""),"-","")," ",""))</f>
        <v/>
      </c>
      <c r="Z375" s="50">
        <f>IF(X375="",0,LEN(X375)-LEN(SUBSTITUTE(X375," ",""))+1)</f>
        <v/>
      </c>
      <c r="AA375" s="50">
        <f>IF(Z375&lt;1,"",IFERROR(VALUE(SUBSTITUTE(TRIM(MID(SUBSTITUTE(X375," ",REPT(" ",60)),1,60)),".",MID(1/2,2,1))),""))</f>
        <v/>
      </c>
      <c r="AB375" s="50">
        <f>IF(Z375&lt;2,"",IFERROR(VALUE(SUBSTITUTE(TRIM(MID(SUBSTITUTE(X375," ",REPT(" ",60)),61,60)),".",MID(1/2,2,1))),""))</f>
        <v/>
      </c>
      <c r="AC375" s="50">
        <f>IF(Z375&lt;3,"",IFERROR(VALUE(SUBSTITUTE(TRIM(MID(SUBSTITUTE(X375," ",REPT(" ",60)),121,60)),".",MID(1/2,2,1))),""))</f>
        <v/>
      </c>
      <c r="AD375" s="50">
        <f>IF(Z375&lt;4,"",IFERROR(VALUE(SUBSTITUTE(TRIM(MID(SUBSTITUTE(X375," ",REPT(" ",60)),181,60)),".",MID(1/2,2,1))),""))</f>
        <v/>
      </c>
      <c r="AE375" s="50">
        <f>IF(Z375&lt;5,"",IFERROR(VALUE(SUBSTITUTE(TRIM(MID(SUBSTITUTE(X375," ",REPT(" ",60)),241,60)),".",MID(1/2,2,1))),""))</f>
        <v/>
      </c>
      <c r="AF375" s="50">
        <f>IF(Z375&lt;6,"",IFERROR(VALUE(SUBSTITUTE(TRIM(MID(SUBSTITUTE(X375," ",REPT(" ",60)),301,60)),".",MID(1/2,2,1))),""))</f>
        <v/>
      </c>
      <c r="AG375" s="50">
        <f>IFERROR(IF(Z375=2,AA375,IF(Z375=4,IF(AA375&lt;0,-1,1)*(ABS(AA375)+AB375/60),IF(Z375=6,IF(AA375&lt;0,-1,1)*(ABS(AA375)+AB375/60+AC375/3600),""))),"")</f>
        <v/>
      </c>
      <c r="AH375" s="50">
        <f>IFERROR(IF(Z375=2,AB375,IF(Z375=4,IF(AC375&lt;0,-1,1)*(ABS(AC375)+AD375/60),IF(Z375=6,IF(AD375&lt;0,-1,1)*(ABS(AD375)+AE375/60+AF375/3600),""))),"")</f>
        <v/>
      </c>
      <c r="AI375" s="50">
        <f>IF(W375,AH375,AG375)</f>
        <v/>
      </c>
      <c r="AJ375" s="50">
        <f>IF(W375,AG375,AH375)</f>
        <v/>
      </c>
      <c r="AK375" s="50">
        <f>IFERROR(IF(U375=0,AI375,U375*ABS(AI375)),"")</f>
        <v/>
      </c>
      <c r="AL375" s="50">
        <f>IFERROR(IF(V375=0,AJ375,V375*ABS(AJ375)),"")</f>
        <v/>
      </c>
      <c r="AM375" s="50">
        <f>IFERROR(AND(U375=0,V375=0,ABS(AK375)&gt;90,ABS(AK375)&lt;=180,ABS(AL375)&lt;=90),FALSE)</f>
        <v/>
      </c>
      <c r="AN375" s="50">
        <f>IF(AM375,AL375,AK375)</f>
        <v/>
      </c>
      <c r="AO375" s="50">
        <f>IF(AM375,AK375,AL375)</f>
        <v/>
      </c>
      <c r="AP375" s="50">
        <f>IF(R375="","",IF(Y375&lt;&gt;"","Contains words or symbols that aren't part of a coordinate.",IF(NOT(OR(Z375=2,Z375=4,Z375=6)),"Couldn't find a latitude and a longitude ("&amp;Z375&amp;IF(Z375=1," number"," numbers")&amp;" found).",IF(COUNT(AA375:AF375)&lt;&gt;Z375,"Some of the numbers couldn't be read.",IF(OR(AND(Z375=4,OR(AB375&lt;0,AB375&gt;=60,AD375&lt;0,AD375&gt;=60)),AND(Z375=6,OR(AB375&lt;0,AB375&gt;=60,AC375&lt;0,AC375&gt;=60,AE375&lt;0,AE375&gt;=60,AF375&lt;0,AF375&gt;=60))),"Minutes and seconds must be between 0 and 60.",IF(OR(ABS(AN375)&gt;90,ABS(AO375)&gt;180),"Out of range: latitude must be between -90 and 90, and longitude between -180 and 180.",""))))))</f>
        <v/>
      </c>
    </row>
    <row r="376">
      <c r="B376" s="44" t="n"/>
      <c r="C376" s="44" t="n"/>
      <c r="D376" s="45">
        <f>IF(R376="","",IF(AP376&lt;&gt;"","NOT VALID GPS COORDINATES",IF(O376="NO CONNECTION","NO CONNECTION",IF(E376="","NOT FOUND",IF(OR(AM376,AND(AN376=0,AO376=0)),"CONVERTED – PLEASE CHECK","CONVERTED")))))</f>
        <v/>
      </c>
      <c r="E376" s="45">
        <f>IF(OR(O376="",O376="NO CONNECTION"),"",IFERROR(_xlfn.FILTERXML(O376,"//local/territory")&amp;" "&amp;_xlfn.FILTERXML(O376,"//local/mapcode"),IFERROR(_xlfn.FILTERXML(O376,"//international/mapcode"),"")))</f>
        <v/>
      </c>
      <c r="F376" s="46">
        <f>IF(E376="","",IFERROR(_xlfn.FILTERXML(O376,"//local/territory"),""))</f>
        <v/>
      </c>
      <c r="G376" s="46">
        <f>IF(E376="","",IFERROR(_xlfn.FILTERXML(O376,"//local/mapcode"),""))</f>
        <v/>
      </c>
      <c r="H376" s="46">
        <f>IF(E376="","",IFERROR(_xlfn.FILTERXML(O376,"//international/mapcode"),""))</f>
        <v/>
      </c>
      <c r="I376" s="46">
        <f>IF(E376="","",IFERROR(HYPERLINK("https://www.mymapcodes.com/go/?t="&amp;IF(G376&lt;&gt;"",F376,"AAA")&amp;"&amp;ma="&amp;LEFT(IF(G376&lt;&gt;"",G376,H376),FIND(".",IF(G376&lt;&gt;"",G376,H376))-1)&amp;"&amp;mb="&amp;MID(IF(G376&lt;&gt;"",G376,H376),FIND(".",IF(G376&lt;&gt;"",G376,H376))+1,99),"Open on MyMapcodes →"),""))</f>
        <v/>
      </c>
      <c r="J376" s="47">
        <f>IF(OR(R376="",AP376&lt;&gt;""),"",ROUND(AN376,6))</f>
        <v/>
      </c>
      <c r="K376" s="47">
        <f>IF(OR(R376="",AP376&lt;&gt;""),"",ROUND(AO376,6))</f>
        <v/>
      </c>
      <c r="L376" s="48">
        <f>IF(R376="","",IF(AP376&lt;&gt;"",AP376,IF(O376="NO CONNECTION","Excel couldn't reach the mapcode service. Click the REFRESH RESULTS box just above the table.",IF(E376="","The mapcode service didn't return a mapcode for this point.",IF(AM376,"Latitude and longitude seemed to be the wrong way round, so they've been swapped. Please check.",IF(AND(AN376=0,AO376=0),"0, 0 is in the sea off West Africa. Please check this is the location you meant.",IF(W376,"Longitude came first, so the order has been switched.",IF(Z376=6,"Converted from degrees, minutes and seconds.",IF(Z376=4,"Converted from degrees and decimal minutes.","")))))))))</f>
        <v/>
      </c>
      <c r="N376" s="49">
        <f>IF(J376="","",MapcodeAPI&amp;"codes/"&amp;SUBSTITUTE(J376&amp;"",MID(1/2,2,1),".")&amp;","&amp;SUBSTITUTE(K376&amp;"",MID(1/2,2,1),"."))&amp;LEFT($B$13,0)</f>
        <v/>
      </c>
      <c r="O376" s="49">
        <f>IF(N376="","",IFERROR(_xlfn.WEBSERVICE(N376),IF(MapcodeAPIBackup="","NO CONNECTION",IFERROR(_xlfn.WEBSERVICE(MapcodeAPIBackup&amp;MID(N376,LEN(MapcodeAPI)+1,999)),"NO CONNECTION"))))</f>
        <v/>
      </c>
      <c r="P376" t="inlineStr">
        <is>
          <t xml:space="preserve"> </t>
        </is>
      </c>
      <c r="R376" s="50">
        <f>IFERROR(IF(AND(TRIM(B376&amp;"")="",TRIM(C376&amp;"")=""),"",TRIM(IF(ISNUMBER(B376),SUBSTITUTE(B376&amp;"",MID(1/2,2,1),"."),B376&amp;"")&amp;IF(TRIM(C376&amp;"")="",""," | "&amp;IF(ISNUMBER(C376),SUBSTITUTE(C376&amp;"",MID(1/2,2,1),"."),C376&amp;"")))),"(error value)")</f>
        <v/>
      </c>
      <c r="S376" s="50">
        <f>IF(R376="","","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"&amp;IFERROR(IF(AND(LEN(R376)-LEN(SUBSTITUTE(R376,"/",""))=1,ISNUMBER(FIND(" ",TRIM(LEFT(R376,FIND("/",R376)-1))))),LEFT(R376,FIND("/",R376)-1),R376),R376)&amp;" ")," "," "),"﻿"," "),"​"," "),"⁠"," ")," "," ")," "," "),CHAR(9)," "),CHAR(10)," "),CHAR(13)," "),"−","-"),"–","-"),"—","-"),"LATITUDE"," "),"LONGITUDE"," "),"COORDINATES"," "),"COORDS"," "),"NORTH"," N "),"SOUTH"," S "),"EAST"," E "),"WEST"," W "),"DEGREES"," "),"DEG"," "),"GPS"," "),"LONG"," "),"LNG"," "),"LON"," "),"LAT"," ")," AND "," "),"&amp;"," ")&amp;" ")</f>
        <v/>
      </c>
      <c r="T376" s="50">
        <f>IF(S376="","",IF(LEN(S376)-LEN(SUBSTITUTE(S376,".",""))&gt;0,SUBSTITUTE(S376,","," "),IF(LEN(S376)-LEN(SUBSTITUTE(S376,",",""))=3,SUBSTITUTE(SUBSTITUTE(S376,",",";",2),",","."),IF(LEN(S376)-LEN(SUBSTITUTE(S376,",",""))=2,SUBSTITUTE(S376,",","."),SUBSTITUTE(S376,","," ")))))</f>
        <v/>
      </c>
      <c r="U376" s="50">
        <f>IF(ISNUMBER(FIND("S",T376)),-1,IF(ISNUMBER(FIND("N",T376)),1,0))</f>
        <v/>
      </c>
      <c r="V376" s="50">
        <f>IF(ISNUMBER(FIND("W",T376)),-1,IF(ISNUMBER(FIND("E",T376)),1,0))</f>
        <v/>
      </c>
      <c r="W376" s="50">
        <f>AND(MIN(IFERROR(FIND("N",T376),999),IFERROR(FIND("S",T376),999))&lt;999,MIN(IFERROR(FIND("E",T376),999),IFERROR(FIND("W",T376),999))&lt;999,MIN(IFERROR(FIND("E",T376),999),IFERROR(FIND("W",T376),999))&lt;MIN(IFERROR(FIND("N",T376),999),IFERROR(FIND("S",T376),999)))</f>
        <v/>
      </c>
      <c r="X376" s="50">
        <f>IF(T376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376,"°"," "),"º"," "),"˚"," "),"'"," "),CHAR(34)," "),"′"," "),"’"," "),"‘"," "),"″"," "),"”"," "),"“"," "),"("," "),")"," "),"["," "),"]"," "),"{"," "),"}"," "),";"," "),"|"," "),"/"," "),"\"," "),":"," "),"="," "),"*"," "),","," "),"N"," "),"S"," "),"E"," "),"W"," "),"_"," ")))</f>
        <v/>
      </c>
      <c r="Y376" s="50">
        <f>IF(X376="","",SUBSTITUTE(SUBSTITUTE(SUBSTITUTE(SUBSTITUTE(SUBSTITUTE(SUBSTITUTE(SUBSTITUTE(SUBSTITUTE(SUBSTITUTE(SUBSTITUTE(SUBSTITUTE(SUBSTITUTE(SUBSTITUTE(X376,"0",""),"1",""),"2",""),"3",""),"4",""),"5",""),"6",""),"7",""),"8",""),"9",""),".",""),"-","")," ",""))</f>
        <v/>
      </c>
      <c r="Z376" s="50">
        <f>IF(X376="",0,LEN(X376)-LEN(SUBSTITUTE(X376," ",""))+1)</f>
        <v/>
      </c>
      <c r="AA376" s="50">
        <f>IF(Z376&lt;1,"",IFERROR(VALUE(SUBSTITUTE(TRIM(MID(SUBSTITUTE(X376," ",REPT(" ",60)),1,60)),".",MID(1/2,2,1))),""))</f>
        <v/>
      </c>
      <c r="AB376" s="50">
        <f>IF(Z376&lt;2,"",IFERROR(VALUE(SUBSTITUTE(TRIM(MID(SUBSTITUTE(X376," ",REPT(" ",60)),61,60)),".",MID(1/2,2,1))),""))</f>
        <v/>
      </c>
      <c r="AC376" s="50">
        <f>IF(Z376&lt;3,"",IFERROR(VALUE(SUBSTITUTE(TRIM(MID(SUBSTITUTE(X376," ",REPT(" ",60)),121,60)),".",MID(1/2,2,1))),""))</f>
        <v/>
      </c>
      <c r="AD376" s="50">
        <f>IF(Z376&lt;4,"",IFERROR(VALUE(SUBSTITUTE(TRIM(MID(SUBSTITUTE(X376," ",REPT(" ",60)),181,60)),".",MID(1/2,2,1))),""))</f>
        <v/>
      </c>
      <c r="AE376" s="50">
        <f>IF(Z376&lt;5,"",IFERROR(VALUE(SUBSTITUTE(TRIM(MID(SUBSTITUTE(X376," ",REPT(" ",60)),241,60)),".",MID(1/2,2,1))),""))</f>
        <v/>
      </c>
      <c r="AF376" s="50">
        <f>IF(Z376&lt;6,"",IFERROR(VALUE(SUBSTITUTE(TRIM(MID(SUBSTITUTE(X376," ",REPT(" ",60)),301,60)),".",MID(1/2,2,1))),""))</f>
        <v/>
      </c>
      <c r="AG376" s="50">
        <f>IFERROR(IF(Z376=2,AA376,IF(Z376=4,IF(AA376&lt;0,-1,1)*(ABS(AA376)+AB376/60),IF(Z376=6,IF(AA376&lt;0,-1,1)*(ABS(AA376)+AB376/60+AC376/3600),""))),"")</f>
        <v/>
      </c>
      <c r="AH376" s="50">
        <f>IFERROR(IF(Z376=2,AB376,IF(Z376=4,IF(AC376&lt;0,-1,1)*(ABS(AC376)+AD376/60),IF(Z376=6,IF(AD376&lt;0,-1,1)*(ABS(AD376)+AE376/60+AF376/3600),""))),"")</f>
        <v/>
      </c>
      <c r="AI376" s="50">
        <f>IF(W376,AH376,AG376)</f>
        <v/>
      </c>
      <c r="AJ376" s="50">
        <f>IF(W376,AG376,AH376)</f>
        <v/>
      </c>
      <c r="AK376" s="50">
        <f>IFERROR(IF(U376=0,AI376,U376*ABS(AI376)),"")</f>
        <v/>
      </c>
      <c r="AL376" s="50">
        <f>IFERROR(IF(V376=0,AJ376,V376*ABS(AJ376)),"")</f>
        <v/>
      </c>
      <c r="AM376" s="50">
        <f>IFERROR(AND(U376=0,V376=0,ABS(AK376)&gt;90,ABS(AK376)&lt;=180,ABS(AL376)&lt;=90),FALSE)</f>
        <v/>
      </c>
      <c r="AN376" s="50">
        <f>IF(AM376,AL376,AK376)</f>
        <v/>
      </c>
      <c r="AO376" s="50">
        <f>IF(AM376,AK376,AL376)</f>
        <v/>
      </c>
      <c r="AP376" s="50">
        <f>IF(R376="","",IF(Y376&lt;&gt;"","Contains words or symbols that aren't part of a coordinate.",IF(NOT(OR(Z376=2,Z376=4,Z376=6)),"Couldn't find a latitude and a longitude ("&amp;Z376&amp;IF(Z376=1," number"," numbers")&amp;" found).",IF(COUNT(AA376:AF376)&lt;&gt;Z376,"Some of the numbers couldn't be read.",IF(OR(AND(Z376=4,OR(AB376&lt;0,AB376&gt;=60,AD376&lt;0,AD376&gt;=60)),AND(Z376=6,OR(AB376&lt;0,AB376&gt;=60,AC376&lt;0,AC376&gt;=60,AE376&lt;0,AE376&gt;=60,AF376&lt;0,AF376&gt;=60))),"Minutes and seconds must be between 0 and 60.",IF(OR(ABS(AN376)&gt;90,ABS(AO376)&gt;180),"Out of range: latitude must be between -90 and 90, and longitude between -180 and 180.",""))))))</f>
        <v/>
      </c>
    </row>
    <row r="377">
      <c r="B377" s="44" t="n"/>
      <c r="C377" s="44" t="n"/>
      <c r="D377" s="45">
        <f>IF(R377="","",IF(AP377&lt;&gt;"","NOT VALID GPS COORDINATES",IF(O377="NO CONNECTION","NO CONNECTION",IF(E377="","NOT FOUND",IF(OR(AM377,AND(AN377=0,AO377=0)),"CONVERTED – PLEASE CHECK","CONVERTED")))))</f>
        <v/>
      </c>
      <c r="E377" s="45">
        <f>IF(OR(O377="",O377="NO CONNECTION"),"",IFERROR(_xlfn.FILTERXML(O377,"//local/territory")&amp;" "&amp;_xlfn.FILTERXML(O377,"//local/mapcode"),IFERROR(_xlfn.FILTERXML(O377,"//international/mapcode"),"")))</f>
        <v/>
      </c>
      <c r="F377" s="46">
        <f>IF(E377="","",IFERROR(_xlfn.FILTERXML(O377,"//local/territory"),""))</f>
        <v/>
      </c>
      <c r="G377" s="46">
        <f>IF(E377="","",IFERROR(_xlfn.FILTERXML(O377,"//local/mapcode"),""))</f>
        <v/>
      </c>
      <c r="H377" s="46">
        <f>IF(E377="","",IFERROR(_xlfn.FILTERXML(O377,"//international/mapcode"),""))</f>
        <v/>
      </c>
      <c r="I377" s="46">
        <f>IF(E377="","",IFERROR(HYPERLINK("https://www.mymapcodes.com/go/?t="&amp;IF(G377&lt;&gt;"",F377,"AAA")&amp;"&amp;ma="&amp;LEFT(IF(G377&lt;&gt;"",G377,H377),FIND(".",IF(G377&lt;&gt;"",G377,H377))-1)&amp;"&amp;mb="&amp;MID(IF(G377&lt;&gt;"",G377,H377),FIND(".",IF(G377&lt;&gt;"",G377,H377))+1,99),"Open on MyMapcodes →"),""))</f>
        <v/>
      </c>
      <c r="J377" s="47">
        <f>IF(OR(R377="",AP377&lt;&gt;""),"",ROUND(AN377,6))</f>
        <v/>
      </c>
      <c r="K377" s="47">
        <f>IF(OR(R377="",AP377&lt;&gt;""),"",ROUND(AO377,6))</f>
        <v/>
      </c>
      <c r="L377" s="48">
        <f>IF(R377="","",IF(AP377&lt;&gt;"",AP377,IF(O377="NO CONNECTION","Excel couldn't reach the mapcode service. Click the REFRESH RESULTS box just above the table.",IF(E377="","The mapcode service didn't return a mapcode for this point.",IF(AM377,"Latitude and longitude seemed to be the wrong way round, so they've been swapped. Please check.",IF(AND(AN377=0,AO377=0),"0, 0 is in the sea off West Africa. Please check this is the location you meant.",IF(W377,"Longitude came first, so the order has been switched.",IF(Z377=6,"Converted from degrees, minutes and seconds.",IF(Z377=4,"Converted from degrees and decimal minutes.","")))))))))</f>
        <v/>
      </c>
      <c r="N377" s="49">
        <f>IF(J377="","",MapcodeAPI&amp;"codes/"&amp;SUBSTITUTE(J377&amp;"",MID(1/2,2,1),".")&amp;","&amp;SUBSTITUTE(K377&amp;"",MID(1/2,2,1),"."))&amp;LEFT($B$13,0)</f>
        <v/>
      </c>
      <c r="O377" s="49">
        <f>IF(N377="","",IFERROR(_xlfn.WEBSERVICE(N377),IF(MapcodeAPIBackup="","NO CONNECTION",IFERROR(_xlfn.WEBSERVICE(MapcodeAPIBackup&amp;MID(N377,LEN(MapcodeAPI)+1,999)),"NO CONNECTION"))))</f>
        <v/>
      </c>
      <c r="P377" t="inlineStr">
        <is>
          <t xml:space="preserve"> </t>
        </is>
      </c>
      <c r="R377" s="50">
        <f>IFERROR(IF(AND(TRIM(B377&amp;"")="",TRIM(C377&amp;"")=""),"",TRIM(IF(ISNUMBER(B377),SUBSTITUTE(B377&amp;"",MID(1/2,2,1),"."),B377&amp;"")&amp;IF(TRIM(C377&amp;"")="",""," | "&amp;IF(ISNUMBER(C377),SUBSTITUTE(C377&amp;"",MID(1/2,2,1),"."),C377&amp;"")))),"(error value)")</f>
        <v/>
      </c>
      <c r="S377" s="50">
        <f>IF(R377="","","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"&amp;IFERROR(IF(AND(LEN(R377)-LEN(SUBSTITUTE(R377,"/",""))=1,ISNUMBER(FIND(" ",TRIM(LEFT(R377,FIND("/",R377)-1))))),LEFT(R377,FIND("/",R377)-1),R377),R377)&amp;" ")," "," "),"﻿"," "),"​"," "),"⁠"," ")," "," ")," "," "),CHAR(9)," "),CHAR(10)," "),CHAR(13)," "),"−","-"),"–","-"),"—","-"),"LATITUDE"," "),"LONGITUDE"," "),"COORDINATES"," "),"COORDS"," "),"NORTH"," N "),"SOUTH"," S "),"EAST"," E "),"WEST"," W "),"DEGREES"," "),"DEG"," "),"GPS"," "),"LONG"," "),"LNG"," "),"LON"," "),"LAT"," ")," AND "," "),"&amp;"," ")&amp;" ")</f>
        <v/>
      </c>
      <c r="T377" s="50">
        <f>IF(S377="","",IF(LEN(S377)-LEN(SUBSTITUTE(S377,".",""))&gt;0,SUBSTITUTE(S377,","," "),IF(LEN(S377)-LEN(SUBSTITUTE(S377,",",""))=3,SUBSTITUTE(SUBSTITUTE(S377,",",";",2),",","."),IF(LEN(S377)-LEN(SUBSTITUTE(S377,",",""))=2,SUBSTITUTE(S377,",","."),SUBSTITUTE(S377,","," ")))))</f>
        <v/>
      </c>
      <c r="U377" s="50">
        <f>IF(ISNUMBER(FIND("S",T377)),-1,IF(ISNUMBER(FIND("N",T377)),1,0))</f>
        <v/>
      </c>
      <c r="V377" s="50">
        <f>IF(ISNUMBER(FIND("W",T377)),-1,IF(ISNUMBER(FIND("E",T377)),1,0))</f>
        <v/>
      </c>
      <c r="W377" s="50">
        <f>AND(MIN(IFERROR(FIND("N",T377),999),IFERROR(FIND("S",T377),999))&lt;999,MIN(IFERROR(FIND("E",T377),999),IFERROR(FIND("W",T377),999))&lt;999,MIN(IFERROR(FIND("E",T377),999),IFERROR(FIND("W",T377),999))&lt;MIN(IFERROR(FIND("N",T377),999),IFERROR(FIND("S",T377),999)))</f>
        <v/>
      </c>
      <c r="X377" s="50">
        <f>IF(T377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377,"°"," "),"º"," "),"˚"," "),"'"," "),CHAR(34)," "),"′"," "),"’"," "),"‘"," "),"″"," "),"”"," "),"“"," "),"("," "),")"," "),"["," "),"]"," "),"{"," "),"}"," "),";"," "),"|"," "),"/"," "),"\"," "),":"," "),"="," "),"*"," "),","," "),"N"," "),"S"," "),"E"," "),"W"," "),"_"," ")))</f>
        <v/>
      </c>
      <c r="Y377" s="50">
        <f>IF(X377="","",SUBSTITUTE(SUBSTITUTE(SUBSTITUTE(SUBSTITUTE(SUBSTITUTE(SUBSTITUTE(SUBSTITUTE(SUBSTITUTE(SUBSTITUTE(SUBSTITUTE(SUBSTITUTE(SUBSTITUTE(SUBSTITUTE(X377,"0",""),"1",""),"2",""),"3",""),"4",""),"5",""),"6",""),"7",""),"8",""),"9",""),".",""),"-","")," ",""))</f>
        <v/>
      </c>
      <c r="Z377" s="50">
        <f>IF(X377="",0,LEN(X377)-LEN(SUBSTITUTE(X377," ",""))+1)</f>
        <v/>
      </c>
      <c r="AA377" s="50">
        <f>IF(Z377&lt;1,"",IFERROR(VALUE(SUBSTITUTE(TRIM(MID(SUBSTITUTE(X377," ",REPT(" ",60)),1,60)),".",MID(1/2,2,1))),""))</f>
        <v/>
      </c>
      <c r="AB377" s="50">
        <f>IF(Z377&lt;2,"",IFERROR(VALUE(SUBSTITUTE(TRIM(MID(SUBSTITUTE(X377," ",REPT(" ",60)),61,60)),".",MID(1/2,2,1))),""))</f>
        <v/>
      </c>
      <c r="AC377" s="50">
        <f>IF(Z377&lt;3,"",IFERROR(VALUE(SUBSTITUTE(TRIM(MID(SUBSTITUTE(X377," ",REPT(" ",60)),121,60)),".",MID(1/2,2,1))),""))</f>
        <v/>
      </c>
      <c r="AD377" s="50">
        <f>IF(Z377&lt;4,"",IFERROR(VALUE(SUBSTITUTE(TRIM(MID(SUBSTITUTE(X377," ",REPT(" ",60)),181,60)),".",MID(1/2,2,1))),""))</f>
        <v/>
      </c>
      <c r="AE377" s="50">
        <f>IF(Z377&lt;5,"",IFERROR(VALUE(SUBSTITUTE(TRIM(MID(SUBSTITUTE(X377," ",REPT(" ",60)),241,60)),".",MID(1/2,2,1))),""))</f>
        <v/>
      </c>
      <c r="AF377" s="50">
        <f>IF(Z377&lt;6,"",IFERROR(VALUE(SUBSTITUTE(TRIM(MID(SUBSTITUTE(X377," ",REPT(" ",60)),301,60)),".",MID(1/2,2,1))),""))</f>
        <v/>
      </c>
      <c r="AG377" s="50">
        <f>IFERROR(IF(Z377=2,AA377,IF(Z377=4,IF(AA377&lt;0,-1,1)*(ABS(AA377)+AB377/60),IF(Z377=6,IF(AA377&lt;0,-1,1)*(ABS(AA377)+AB377/60+AC377/3600),""))),"")</f>
        <v/>
      </c>
      <c r="AH377" s="50">
        <f>IFERROR(IF(Z377=2,AB377,IF(Z377=4,IF(AC377&lt;0,-1,1)*(ABS(AC377)+AD377/60),IF(Z377=6,IF(AD377&lt;0,-1,1)*(ABS(AD377)+AE377/60+AF377/3600),""))),"")</f>
        <v/>
      </c>
      <c r="AI377" s="50">
        <f>IF(W377,AH377,AG377)</f>
        <v/>
      </c>
      <c r="AJ377" s="50">
        <f>IF(W377,AG377,AH377)</f>
        <v/>
      </c>
      <c r="AK377" s="50">
        <f>IFERROR(IF(U377=0,AI377,U377*ABS(AI377)),"")</f>
        <v/>
      </c>
      <c r="AL377" s="50">
        <f>IFERROR(IF(V377=0,AJ377,V377*ABS(AJ377)),"")</f>
        <v/>
      </c>
      <c r="AM377" s="50">
        <f>IFERROR(AND(U377=0,V377=0,ABS(AK377)&gt;90,ABS(AK377)&lt;=180,ABS(AL377)&lt;=90),FALSE)</f>
        <v/>
      </c>
      <c r="AN377" s="50">
        <f>IF(AM377,AL377,AK377)</f>
        <v/>
      </c>
      <c r="AO377" s="50">
        <f>IF(AM377,AK377,AL377)</f>
        <v/>
      </c>
      <c r="AP377" s="50">
        <f>IF(R377="","",IF(Y377&lt;&gt;"","Contains words or symbols that aren't part of a coordinate.",IF(NOT(OR(Z377=2,Z377=4,Z377=6)),"Couldn't find a latitude and a longitude ("&amp;Z377&amp;IF(Z377=1," number"," numbers")&amp;" found).",IF(COUNT(AA377:AF377)&lt;&gt;Z377,"Some of the numbers couldn't be read.",IF(OR(AND(Z377=4,OR(AB377&lt;0,AB377&gt;=60,AD377&lt;0,AD377&gt;=60)),AND(Z377=6,OR(AB377&lt;0,AB377&gt;=60,AC377&lt;0,AC377&gt;=60,AE377&lt;0,AE377&gt;=60,AF377&lt;0,AF377&gt;=60))),"Minutes and seconds must be between 0 and 60.",IF(OR(ABS(AN377)&gt;90,ABS(AO377)&gt;180),"Out of range: latitude must be between -90 and 90, and longitude between -180 and 180.",""))))))</f>
        <v/>
      </c>
    </row>
    <row r="378">
      <c r="B378" s="44" t="n"/>
      <c r="C378" s="44" t="n"/>
      <c r="D378" s="45">
        <f>IF(R378="","",IF(AP378&lt;&gt;"","NOT VALID GPS COORDINATES",IF(O378="NO CONNECTION","NO CONNECTION",IF(E378="","NOT FOUND",IF(OR(AM378,AND(AN378=0,AO378=0)),"CONVERTED – PLEASE CHECK","CONVERTED")))))</f>
        <v/>
      </c>
      <c r="E378" s="45">
        <f>IF(OR(O378="",O378="NO CONNECTION"),"",IFERROR(_xlfn.FILTERXML(O378,"//local/territory")&amp;" "&amp;_xlfn.FILTERXML(O378,"//local/mapcode"),IFERROR(_xlfn.FILTERXML(O378,"//international/mapcode"),"")))</f>
        <v/>
      </c>
      <c r="F378" s="46">
        <f>IF(E378="","",IFERROR(_xlfn.FILTERXML(O378,"//local/territory"),""))</f>
        <v/>
      </c>
      <c r="G378" s="46">
        <f>IF(E378="","",IFERROR(_xlfn.FILTERXML(O378,"//local/mapcode"),""))</f>
        <v/>
      </c>
      <c r="H378" s="46">
        <f>IF(E378="","",IFERROR(_xlfn.FILTERXML(O378,"//international/mapcode"),""))</f>
        <v/>
      </c>
      <c r="I378" s="46">
        <f>IF(E378="","",IFERROR(HYPERLINK("https://www.mymapcodes.com/go/?t="&amp;IF(G378&lt;&gt;"",F378,"AAA")&amp;"&amp;ma="&amp;LEFT(IF(G378&lt;&gt;"",G378,H378),FIND(".",IF(G378&lt;&gt;"",G378,H378))-1)&amp;"&amp;mb="&amp;MID(IF(G378&lt;&gt;"",G378,H378),FIND(".",IF(G378&lt;&gt;"",G378,H378))+1,99),"Open on MyMapcodes →"),""))</f>
        <v/>
      </c>
      <c r="J378" s="47">
        <f>IF(OR(R378="",AP378&lt;&gt;""),"",ROUND(AN378,6))</f>
        <v/>
      </c>
      <c r="K378" s="47">
        <f>IF(OR(R378="",AP378&lt;&gt;""),"",ROUND(AO378,6))</f>
        <v/>
      </c>
      <c r="L378" s="48">
        <f>IF(R378="","",IF(AP378&lt;&gt;"",AP378,IF(O378="NO CONNECTION","Excel couldn't reach the mapcode service. Click the REFRESH RESULTS box just above the table.",IF(E378="","The mapcode service didn't return a mapcode for this point.",IF(AM378,"Latitude and longitude seemed to be the wrong way round, so they've been swapped. Please check.",IF(AND(AN378=0,AO378=0),"0, 0 is in the sea off West Africa. Please check this is the location you meant.",IF(W378,"Longitude came first, so the order has been switched.",IF(Z378=6,"Converted from degrees, minutes and seconds.",IF(Z378=4,"Converted from degrees and decimal minutes.","")))))))))</f>
        <v/>
      </c>
      <c r="N378" s="49">
        <f>IF(J378="","",MapcodeAPI&amp;"codes/"&amp;SUBSTITUTE(J378&amp;"",MID(1/2,2,1),".")&amp;","&amp;SUBSTITUTE(K378&amp;"",MID(1/2,2,1),"."))&amp;LEFT($B$13,0)</f>
        <v/>
      </c>
      <c r="O378" s="49">
        <f>IF(N378="","",IFERROR(_xlfn.WEBSERVICE(N378),IF(MapcodeAPIBackup="","NO CONNECTION",IFERROR(_xlfn.WEBSERVICE(MapcodeAPIBackup&amp;MID(N378,LEN(MapcodeAPI)+1,999)),"NO CONNECTION"))))</f>
        <v/>
      </c>
      <c r="P378" t="inlineStr">
        <is>
          <t xml:space="preserve"> </t>
        </is>
      </c>
      <c r="R378" s="50">
        <f>IFERROR(IF(AND(TRIM(B378&amp;"")="",TRIM(C378&amp;"")=""),"",TRIM(IF(ISNUMBER(B378),SUBSTITUTE(B378&amp;"",MID(1/2,2,1),"."),B378&amp;"")&amp;IF(TRIM(C378&amp;"")="",""," | "&amp;IF(ISNUMBER(C378),SUBSTITUTE(C378&amp;"",MID(1/2,2,1),"."),C378&amp;"")))),"(error value)")</f>
        <v/>
      </c>
      <c r="S378" s="50">
        <f>IF(R378="","","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"&amp;IFERROR(IF(AND(LEN(R378)-LEN(SUBSTITUTE(R378,"/",""))=1,ISNUMBER(FIND(" ",TRIM(LEFT(R378,FIND("/",R378)-1))))),LEFT(R378,FIND("/",R378)-1),R378),R378)&amp;" ")," "," "),"﻿"," "),"​"," "),"⁠"," ")," "," ")," "," "),CHAR(9)," "),CHAR(10)," "),CHAR(13)," "),"−","-"),"–","-"),"—","-"),"LATITUDE"," "),"LONGITUDE"," "),"COORDINATES"," "),"COORDS"," "),"NORTH"," N "),"SOUTH"," S "),"EAST"," E "),"WEST"," W "),"DEGREES"," "),"DEG"," "),"GPS"," "),"LONG"," "),"LNG"," "),"LON"," "),"LAT"," ")," AND "," "),"&amp;"," ")&amp;" ")</f>
        <v/>
      </c>
      <c r="T378" s="50">
        <f>IF(S378="","",IF(LEN(S378)-LEN(SUBSTITUTE(S378,".",""))&gt;0,SUBSTITUTE(S378,","," "),IF(LEN(S378)-LEN(SUBSTITUTE(S378,",",""))=3,SUBSTITUTE(SUBSTITUTE(S378,",",";",2),",","."),IF(LEN(S378)-LEN(SUBSTITUTE(S378,",",""))=2,SUBSTITUTE(S378,",","."),SUBSTITUTE(S378,","," ")))))</f>
        <v/>
      </c>
      <c r="U378" s="50">
        <f>IF(ISNUMBER(FIND("S",T378)),-1,IF(ISNUMBER(FIND("N",T378)),1,0))</f>
        <v/>
      </c>
      <c r="V378" s="50">
        <f>IF(ISNUMBER(FIND("W",T378)),-1,IF(ISNUMBER(FIND("E",T378)),1,0))</f>
        <v/>
      </c>
      <c r="W378" s="50">
        <f>AND(MIN(IFERROR(FIND("N",T378),999),IFERROR(FIND("S",T378),999))&lt;999,MIN(IFERROR(FIND("E",T378),999),IFERROR(FIND("W",T378),999))&lt;999,MIN(IFERROR(FIND("E",T378),999),IFERROR(FIND("W",T378),999))&lt;MIN(IFERROR(FIND("N",T378),999),IFERROR(FIND("S",T378),999)))</f>
        <v/>
      </c>
      <c r="X378" s="50">
        <f>IF(T378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378,"°"," "),"º"," "),"˚"," "),"'"," "),CHAR(34)," "),"′"," "),"’"," "),"‘"," "),"″"," "),"”"," "),"“"," "),"("," "),")"," "),"["," "),"]"," "),"{"," "),"}"," "),";"," "),"|"," "),"/"," "),"\"," "),":"," "),"="," "),"*"," "),","," "),"N"," "),"S"," "),"E"," "),"W"," "),"_"," ")))</f>
        <v/>
      </c>
      <c r="Y378" s="50">
        <f>IF(X378="","",SUBSTITUTE(SUBSTITUTE(SUBSTITUTE(SUBSTITUTE(SUBSTITUTE(SUBSTITUTE(SUBSTITUTE(SUBSTITUTE(SUBSTITUTE(SUBSTITUTE(SUBSTITUTE(SUBSTITUTE(SUBSTITUTE(X378,"0",""),"1",""),"2",""),"3",""),"4",""),"5",""),"6",""),"7",""),"8",""),"9",""),".",""),"-","")," ",""))</f>
        <v/>
      </c>
      <c r="Z378" s="50">
        <f>IF(X378="",0,LEN(X378)-LEN(SUBSTITUTE(X378," ",""))+1)</f>
        <v/>
      </c>
      <c r="AA378" s="50">
        <f>IF(Z378&lt;1,"",IFERROR(VALUE(SUBSTITUTE(TRIM(MID(SUBSTITUTE(X378," ",REPT(" ",60)),1,60)),".",MID(1/2,2,1))),""))</f>
        <v/>
      </c>
      <c r="AB378" s="50">
        <f>IF(Z378&lt;2,"",IFERROR(VALUE(SUBSTITUTE(TRIM(MID(SUBSTITUTE(X378," ",REPT(" ",60)),61,60)),".",MID(1/2,2,1))),""))</f>
        <v/>
      </c>
      <c r="AC378" s="50">
        <f>IF(Z378&lt;3,"",IFERROR(VALUE(SUBSTITUTE(TRIM(MID(SUBSTITUTE(X378," ",REPT(" ",60)),121,60)),".",MID(1/2,2,1))),""))</f>
        <v/>
      </c>
      <c r="AD378" s="50">
        <f>IF(Z378&lt;4,"",IFERROR(VALUE(SUBSTITUTE(TRIM(MID(SUBSTITUTE(X378," ",REPT(" ",60)),181,60)),".",MID(1/2,2,1))),""))</f>
        <v/>
      </c>
      <c r="AE378" s="50">
        <f>IF(Z378&lt;5,"",IFERROR(VALUE(SUBSTITUTE(TRIM(MID(SUBSTITUTE(X378," ",REPT(" ",60)),241,60)),".",MID(1/2,2,1))),""))</f>
        <v/>
      </c>
      <c r="AF378" s="50">
        <f>IF(Z378&lt;6,"",IFERROR(VALUE(SUBSTITUTE(TRIM(MID(SUBSTITUTE(X378," ",REPT(" ",60)),301,60)),".",MID(1/2,2,1))),""))</f>
        <v/>
      </c>
      <c r="AG378" s="50">
        <f>IFERROR(IF(Z378=2,AA378,IF(Z378=4,IF(AA378&lt;0,-1,1)*(ABS(AA378)+AB378/60),IF(Z378=6,IF(AA378&lt;0,-1,1)*(ABS(AA378)+AB378/60+AC378/3600),""))),"")</f>
        <v/>
      </c>
      <c r="AH378" s="50">
        <f>IFERROR(IF(Z378=2,AB378,IF(Z378=4,IF(AC378&lt;0,-1,1)*(ABS(AC378)+AD378/60),IF(Z378=6,IF(AD378&lt;0,-1,1)*(ABS(AD378)+AE378/60+AF378/3600),""))),"")</f>
        <v/>
      </c>
      <c r="AI378" s="50">
        <f>IF(W378,AH378,AG378)</f>
        <v/>
      </c>
      <c r="AJ378" s="50">
        <f>IF(W378,AG378,AH378)</f>
        <v/>
      </c>
      <c r="AK378" s="50">
        <f>IFERROR(IF(U378=0,AI378,U378*ABS(AI378)),"")</f>
        <v/>
      </c>
      <c r="AL378" s="50">
        <f>IFERROR(IF(V378=0,AJ378,V378*ABS(AJ378)),"")</f>
        <v/>
      </c>
      <c r="AM378" s="50">
        <f>IFERROR(AND(U378=0,V378=0,ABS(AK378)&gt;90,ABS(AK378)&lt;=180,ABS(AL378)&lt;=90),FALSE)</f>
        <v/>
      </c>
      <c r="AN378" s="50">
        <f>IF(AM378,AL378,AK378)</f>
        <v/>
      </c>
      <c r="AO378" s="50">
        <f>IF(AM378,AK378,AL378)</f>
        <v/>
      </c>
      <c r="AP378" s="50">
        <f>IF(R378="","",IF(Y378&lt;&gt;"","Contains words or symbols that aren't part of a coordinate.",IF(NOT(OR(Z378=2,Z378=4,Z378=6)),"Couldn't find a latitude and a longitude ("&amp;Z378&amp;IF(Z378=1," number"," numbers")&amp;" found).",IF(COUNT(AA378:AF378)&lt;&gt;Z378,"Some of the numbers couldn't be read.",IF(OR(AND(Z378=4,OR(AB378&lt;0,AB378&gt;=60,AD378&lt;0,AD378&gt;=60)),AND(Z378=6,OR(AB378&lt;0,AB378&gt;=60,AC378&lt;0,AC378&gt;=60,AE378&lt;0,AE378&gt;=60,AF378&lt;0,AF378&gt;=60))),"Minutes and seconds must be between 0 and 60.",IF(OR(ABS(AN378)&gt;90,ABS(AO378)&gt;180),"Out of range: latitude must be between -90 and 90, and longitude between -180 and 180.",""))))))</f>
        <v/>
      </c>
    </row>
    <row r="379">
      <c r="B379" s="44" t="n"/>
      <c r="C379" s="44" t="n"/>
      <c r="D379" s="45">
        <f>IF(R379="","",IF(AP379&lt;&gt;"","NOT VALID GPS COORDINATES",IF(O379="NO CONNECTION","NO CONNECTION",IF(E379="","NOT FOUND",IF(OR(AM379,AND(AN379=0,AO379=0)),"CONVERTED – PLEASE CHECK","CONVERTED")))))</f>
        <v/>
      </c>
      <c r="E379" s="45">
        <f>IF(OR(O379="",O379="NO CONNECTION"),"",IFERROR(_xlfn.FILTERXML(O379,"//local/territory")&amp;" "&amp;_xlfn.FILTERXML(O379,"//local/mapcode"),IFERROR(_xlfn.FILTERXML(O379,"//international/mapcode"),"")))</f>
        <v/>
      </c>
      <c r="F379" s="46">
        <f>IF(E379="","",IFERROR(_xlfn.FILTERXML(O379,"//local/territory"),""))</f>
        <v/>
      </c>
      <c r="G379" s="46">
        <f>IF(E379="","",IFERROR(_xlfn.FILTERXML(O379,"//local/mapcode"),""))</f>
        <v/>
      </c>
      <c r="H379" s="46">
        <f>IF(E379="","",IFERROR(_xlfn.FILTERXML(O379,"//international/mapcode"),""))</f>
        <v/>
      </c>
      <c r="I379" s="46">
        <f>IF(E379="","",IFERROR(HYPERLINK("https://www.mymapcodes.com/go/?t="&amp;IF(G379&lt;&gt;"",F379,"AAA")&amp;"&amp;ma="&amp;LEFT(IF(G379&lt;&gt;"",G379,H379),FIND(".",IF(G379&lt;&gt;"",G379,H379))-1)&amp;"&amp;mb="&amp;MID(IF(G379&lt;&gt;"",G379,H379),FIND(".",IF(G379&lt;&gt;"",G379,H379))+1,99),"Open on MyMapcodes →"),""))</f>
        <v/>
      </c>
      <c r="J379" s="47">
        <f>IF(OR(R379="",AP379&lt;&gt;""),"",ROUND(AN379,6))</f>
        <v/>
      </c>
      <c r="K379" s="47">
        <f>IF(OR(R379="",AP379&lt;&gt;""),"",ROUND(AO379,6))</f>
        <v/>
      </c>
      <c r="L379" s="48">
        <f>IF(R379="","",IF(AP379&lt;&gt;"",AP379,IF(O379="NO CONNECTION","Excel couldn't reach the mapcode service. Click the REFRESH RESULTS box just above the table.",IF(E379="","The mapcode service didn't return a mapcode for this point.",IF(AM379,"Latitude and longitude seemed to be the wrong way round, so they've been swapped. Please check.",IF(AND(AN379=0,AO379=0),"0, 0 is in the sea off West Africa. Please check this is the location you meant.",IF(W379,"Longitude came first, so the order has been switched.",IF(Z379=6,"Converted from degrees, minutes and seconds.",IF(Z379=4,"Converted from degrees and decimal minutes.","")))))))))</f>
        <v/>
      </c>
      <c r="N379" s="49">
        <f>IF(J379="","",MapcodeAPI&amp;"codes/"&amp;SUBSTITUTE(J379&amp;"",MID(1/2,2,1),".")&amp;","&amp;SUBSTITUTE(K379&amp;"",MID(1/2,2,1),"."))&amp;LEFT($B$13,0)</f>
        <v/>
      </c>
      <c r="O379" s="49">
        <f>IF(N379="","",IFERROR(_xlfn.WEBSERVICE(N379),IF(MapcodeAPIBackup="","NO CONNECTION",IFERROR(_xlfn.WEBSERVICE(MapcodeAPIBackup&amp;MID(N379,LEN(MapcodeAPI)+1,999)),"NO CONNECTION"))))</f>
        <v/>
      </c>
      <c r="P379" t="inlineStr">
        <is>
          <t xml:space="preserve"> </t>
        </is>
      </c>
      <c r="R379" s="50">
        <f>IFERROR(IF(AND(TRIM(B379&amp;"")="",TRIM(C379&amp;"")=""),"",TRIM(IF(ISNUMBER(B379),SUBSTITUTE(B379&amp;"",MID(1/2,2,1),"."),B379&amp;"")&amp;IF(TRIM(C379&amp;"")="",""," | "&amp;IF(ISNUMBER(C379),SUBSTITUTE(C379&amp;"",MID(1/2,2,1),"."),C379&amp;"")))),"(error value)")</f>
        <v/>
      </c>
      <c r="S379" s="50">
        <f>IF(R379="","","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"&amp;IFERROR(IF(AND(LEN(R379)-LEN(SUBSTITUTE(R379,"/",""))=1,ISNUMBER(FIND(" ",TRIM(LEFT(R379,FIND("/",R379)-1))))),LEFT(R379,FIND("/",R379)-1),R379),R379)&amp;" ")," "," "),"﻿"," "),"​"," "),"⁠"," ")," "," ")," "," "),CHAR(9)," "),CHAR(10)," "),CHAR(13)," "),"−","-"),"–","-"),"—","-"),"LATITUDE"," "),"LONGITUDE"," "),"COORDINATES"," "),"COORDS"," "),"NORTH"," N "),"SOUTH"," S "),"EAST"," E "),"WEST"," W "),"DEGREES"," "),"DEG"," "),"GPS"," "),"LONG"," "),"LNG"," "),"LON"," "),"LAT"," ")," AND "," "),"&amp;"," ")&amp;" ")</f>
        <v/>
      </c>
      <c r="T379" s="50">
        <f>IF(S379="","",IF(LEN(S379)-LEN(SUBSTITUTE(S379,".",""))&gt;0,SUBSTITUTE(S379,","," "),IF(LEN(S379)-LEN(SUBSTITUTE(S379,",",""))=3,SUBSTITUTE(SUBSTITUTE(S379,",",";",2),",","."),IF(LEN(S379)-LEN(SUBSTITUTE(S379,",",""))=2,SUBSTITUTE(S379,",","."),SUBSTITUTE(S379,","," ")))))</f>
        <v/>
      </c>
      <c r="U379" s="50">
        <f>IF(ISNUMBER(FIND("S",T379)),-1,IF(ISNUMBER(FIND("N",T379)),1,0))</f>
        <v/>
      </c>
      <c r="V379" s="50">
        <f>IF(ISNUMBER(FIND("W",T379)),-1,IF(ISNUMBER(FIND("E",T379)),1,0))</f>
        <v/>
      </c>
      <c r="W379" s="50">
        <f>AND(MIN(IFERROR(FIND("N",T379),999),IFERROR(FIND("S",T379),999))&lt;999,MIN(IFERROR(FIND("E",T379),999),IFERROR(FIND("W",T379),999))&lt;999,MIN(IFERROR(FIND("E",T379),999),IFERROR(FIND("W",T379),999))&lt;MIN(IFERROR(FIND("N",T379),999),IFERROR(FIND("S",T379),999)))</f>
        <v/>
      </c>
      <c r="X379" s="50">
        <f>IF(T379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379,"°"," "),"º"," "),"˚"," "),"'"," "),CHAR(34)," "),"′"," "),"’"," "),"‘"," "),"″"," "),"”"," "),"“"," "),"("," "),")"," "),"["," "),"]"," "),"{"," "),"}"," "),";"," "),"|"," "),"/"," "),"\"," "),":"," "),"="," "),"*"," "),","," "),"N"," "),"S"," "),"E"," "),"W"," "),"_"," ")))</f>
        <v/>
      </c>
      <c r="Y379" s="50">
        <f>IF(X379="","",SUBSTITUTE(SUBSTITUTE(SUBSTITUTE(SUBSTITUTE(SUBSTITUTE(SUBSTITUTE(SUBSTITUTE(SUBSTITUTE(SUBSTITUTE(SUBSTITUTE(SUBSTITUTE(SUBSTITUTE(SUBSTITUTE(X379,"0",""),"1",""),"2",""),"3",""),"4",""),"5",""),"6",""),"7",""),"8",""),"9",""),".",""),"-","")," ",""))</f>
        <v/>
      </c>
      <c r="Z379" s="50">
        <f>IF(X379="",0,LEN(X379)-LEN(SUBSTITUTE(X379," ",""))+1)</f>
        <v/>
      </c>
      <c r="AA379" s="50">
        <f>IF(Z379&lt;1,"",IFERROR(VALUE(SUBSTITUTE(TRIM(MID(SUBSTITUTE(X379," ",REPT(" ",60)),1,60)),".",MID(1/2,2,1))),""))</f>
        <v/>
      </c>
      <c r="AB379" s="50">
        <f>IF(Z379&lt;2,"",IFERROR(VALUE(SUBSTITUTE(TRIM(MID(SUBSTITUTE(X379," ",REPT(" ",60)),61,60)),".",MID(1/2,2,1))),""))</f>
        <v/>
      </c>
      <c r="AC379" s="50">
        <f>IF(Z379&lt;3,"",IFERROR(VALUE(SUBSTITUTE(TRIM(MID(SUBSTITUTE(X379," ",REPT(" ",60)),121,60)),".",MID(1/2,2,1))),""))</f>
        <v/>
      </c>
      <c r="AD379" s="50">
        <f>IF(Z379&lt;4,"",IFERROR(VALUE(SUBSTITUTE(TRIM(MID(SUBSTITUTE(X379," ",REPT(" ",60)),181,60)),".",MID(1/2,2,1))),""))</f>
        <v/>
      </c>
      <c r="AE379" s="50">
        <f>IF(Z379&lt;5,"",IFERROR(VALUE(SUBSTITUTE(TRIM(MID(SUBSTITUTE(X379," ",REPT(" ",60)),241,60)),".",MID(1/2,2,1))),""))</f>
        <v/>
      </c>
      <c r="AF379" s="50">
        <f>IF(Z379&lt;6,"",IFERROR(VALUE(SUBSTITUTE(TRIM(MID(SUBSTITUTE(X379," ",REPT(" ",60)),301,60)),".",MID(1/2,2,1))),""))</f>
        <v/>
      </c>
      <c r="AG379" s="50">
        <f>IFERROR(IF(Z379=2,AA379,IF(Z379=4,IF(AA379&lt;0,-1,1)*(ABS(AA379)+AB379/60),IF(Z379=6,IF(AA379&lt;0,-1,1)*(ABS(AA379)+AB379/60+AC379/3600),""))),"")</f>
        <v/>
      </c>
      <c r="AH379" s="50">
        <f>IFERROR(IF(Z379=2,AB379,IF(Z379=4,IF(AC379&lt;0,-1,1)*(ABS(AC379)+AD379/60),IF(Z379=6,IF(AD379&lt;0,-1,1)*(ABS(AD379)+AE379/60+AF379/3600),""))),"")</f>
        <v/>
      </c>
      <c r="AI379" s="50">
        <f>IF(W379,AH379,AG379)</f>
        <v/>
      </c>
      <c r="AJ379" s="50">
        <f>IF(W379,AG379,AH379)</f>
        <v/>
      </c>
      <c r="AK379" s="50">
        <f>IFERROR(IF(U379=0,AI379,U379*ABS(AI379)),"")</f>
        <v/>
      </c>
      <c r="AL379" s="50">
        <f>IFERROR(IF(V379=0,AJ379,V379*ABS(AJ379)),"")</f>
        <v/>
      </c>
      <c r="AM379" s="50">
        <f>IFERROR(AND(U379=0,V379=0,ABS(AK379)&gt;90,ABS(AK379)&lt;=180,ABS(AL379)&lt;=90),FALSE)</f>
        <v/>
      </c>
      <c r="AN379" s="50">
        <f>IF(AM379,AL379,AK379)</f>
        <v/>
      </c>
      <c r="AO379" s="50">
        <f>IF(AM379,AK379,AL379)</f>
        <v/>
      </c>
      <c r="AP379" s="50">
        <f>IF(R379="","",IF(Y379&lt;&gt;"","Contains words or symbols that aren't part of a coordinate.",IF(NOT(OR(Z379=2,Z379=4,Z379=6)),"Couldn't find a latitude and a longitude ("&amp;Z379&amp;IF(Z379=1," number"," numbers")&amp;" found).",IF(COUNT(AA379:AF379)&lt;&gt;Z379,"Some of the numbers couldn't be read.",IF(OR(AND(Z379=4,OR(AB379&lt;0,AB379&gt;=60,AD379&lt;0,AD379&gt;=60)),AND(Z379=6,OR(AB379&lt;0,AB379&gt;=60,AC379&lt;0,AC379&gt;=60,AE379&lt;0,AE379&gt;=60,AF379&lt;0,AF379&gt;=60))),"Minutes and seconds must be between 0 and 60.",IF(OR(ABS(AN379)&gt;90,ABS(AO379)&gt;180),"Out of range: latitude must be between -90 and 90, and longitude between -180 and 180.",""))))))</f>
        <v/>
      </c>
    </row>
    <row r="380">
      <c r="B380" s="44" t="n"/>
      <c r="C380" s="44" t="n"/>
      <c r="D380" s="45">
        <f>IF(R380="","",IF(AP380&lt;&gt;"","NOT VALID GPS COORDINATES",IF(O380="NO CONNECTION","NO CONNECTION",IF(E380="","NOT FOUND",IF(OR(AM380,AND(AN380=0,AO380=0)),"CONVERTED – PLEASE CHECK","CONVERTED")))))</f>
        <v/>
      </c>
      <c r="E380" s="45">
        <f>IF(OR(O380="",O380="NO CONNECTION"),"",IFERROR(_xlfn.FILTERXML(O380,"//local/territory")&amp;" "&amp;_xlfn.FILTERXML(O380,"//local/mapcode"),IFERROR(_xlfn.FILTERXML(O380,"//international/mapcode"),"")))</f>
        <v/>
      </c>
      <c r="F380" s="46">
        <f>IF(E380="","",IFERROR(_xlfn.FILTERXML(O380,"//local/territory"),""))</f>
        <v/>
      </c>
      <c r="G380" s="46">
        <f>IF(E380="","",IFERROR(_xlfn.FILTERXML(O380,"//local/mapcode"),""))</f>
        <v/>
      </c>
      <c r="H380" s="46">
        <f>IF(E380="","",IFERROR(_xlfn.FILTERXML(O380,"//international/mapcode"),""))</f>
        <v/>
      </c>
      <c r="I380" s="46">
        <f>IF(E380="","",IFERROR(HYPERLINK("https://www.mymapcodes.com/go/?t="&amp;IF(G380&lt;&gt;"",F380,"AAA")&amp;"&amp;ma="&amp;LEFT(IF(G380&lt;&gt;"",G380,H380),FIND(".",IF(G380&lt;&gt;"",G380,H380))-1)&amp;"&amp;mb="&amp;MID(IF(G380&lt;&gt;"",G380,H380),FIND(".",IF(G380&lt;&gt;"",G380,H380))+1,99),"Open on MyMapcodes →"),""))</f>
        <v/>
      </c>
      <c r="J380" s="47">
        <f>IF(OR(R380="",AP380&lt;&gt;""),"",ROUND(AN380,6))</f>
        <v/>
      </c>
      <c r="K380" s="47">
        <f>IF(OR(R380="",AP380&lt;&gt;""),"",ROUND(AO380,6))</f>
        <v/>
      </c>
      <c r="L380" s="48">
        <f>IF(R380="","",IF(AP380&lt;&gt;"",AP380,IF(O380="NO CONNECTION","Excel couldn't reach the mapcode service. Click the REFRESH RESULTS box just above the table.",IF(E380="","The mapcode service didn't return a mapcode for this point.",IF(AM380,"Latitude and longitude seemed to be the wrong way round, so they've been swapped. Please check.",IF(AND(AN380=0,AO380=0),"0, 0 is in the sea off West Africa. Please check this is the location you meant.",IF(W380,"Longitude came first, so the order has been switched.",IF(Z380=6,"Converted from degrees, minutes and seconds.",IF(Z380=4,"Converted from degrees and decimal minutes.","")))))))))</f>
        <v/>
      </c>
      <c r="N380" s="49">
        <f>IF(J380="","",MapcodeAPI&amp;"codes/"&amp;SUBSTITUTE(J380&amp;"",MID(1/2,2,1),".")&amp;","&amp;SUBSTITUTE(K380&amp;"",MID(1/2,2,1),"."))&amp;LEFT($B$13,0)</f>
        <v/>
      </c>
      <c r="O380" s="49">
        <f>IF(N380="","",IFERROR(_xlfn.WEBSERVICE(N380),IF(MapcodeAPIBackup="","NO CONNECTION",IFERROR(_xlfn.WEBSERVICE(MapcodeAPIBackup&amp;MID(N380,LEN(MapcodeAPI)+1,999)),"NO CONNECTION"))))</f>
        <v/>
      </c>
      <c r="P380" t="inlineStr">
        <is>
          <t xml:space="preserve"> </t>
        </is>
      </c>
      <c r="R380" s="50">
        <f>IFERROR(IF(AND(TRIM(B380&amp;"")="",TRIM(C380&amp;"")=""),"",TRIM(IF(ISNUMBER(B380),SUBSTITUTE(B380&amp;"",MID(1/2,2,1),"."),B380&amp;"")&amp;IF(TRIM(C380&amp;"")="",""," | "&amp;IF(ISNUMBER(C380),SUBSTITUTE(C380&amp;"",MID(1/2,2,1),"."),C380&amp;"")))),"(error value)")</f>
        <v/>
      </c>
      <c r="S380" s="50">
        <f>IF(R380="","","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"&amp;IFERROR(IF(AND(LEN(R380)-LEN(SUBSTITUTE(R380,"/",""))=1,ISNUMBER(FIND(" ",TRIM(LEFT(R380,FIND("/",R380)-1))))),LEFT(R380,FIND("/",R380)-1),R380),R380)&amp;" ")," "," "),"﻿"," "),"​"," "),"⁠"," ")," "," ")," "," "),CHAR(9)," "),CHAR(10)," "),CHAR(13)," "),"−","-"),"–","-"),"—","-"),"LATITUDE"," "),"LONGITUDE"," "),"COORDINATES"," "),"COORDS"," "),"NORTH"," N "),"SOUTH"," S "),"EAST"," E "),"WEST"," W "),"DEGREES"," "),"DEG"," "),"GPS"," "),"LONG"," "),"LNG"," "),"LON"," "),"LAT"," ")," AND "," "),"&amp;"," ")&amp;" ")</f>
        <v/>
      </c>
      <c r="T380" s="50">
        <f>IF(S380="","",IF(LEN(S380)-LEN(SUBSTITUTE(S380,".",""))&gt;0,SUBSTITUTE(S380,","," "),IF(LEN(S380)-LEN(SUBSTITUTE(S380,",",""))=3,SUBSTITUTE(SUBSTITUTE(S380,",",";",2),",","."),IF(LEN(S380)-LEN(SUBSTITUTE(S380,",",""))=2,SUBSTITUTE(S380,",","."),SUBSTITUTE(S380,","," ")))))</f>
        <v/>
      </c>
      <c r="U380" s="50">
        <f>IF(ISNUMBER(FIND("S",T380)),-1,IF(ISNUMBER(FIND("N",T380)),1,0))</f>
        <v/>
      </c>
      <c r="V380" s="50">
        <f>IF(ISNUMBER(FIND("W",T380)),-1,IF(ISNUMBER(FIND("E",T380)),1,0))</f>
        <v/>
      </c>
      <c r="W380" s="50">
        <f>AND(MIN(IFERROR(FIND("N",T380),999),IFERROR(FIND("S",T380),999))&lt;999,MIN(IFERROR(FIND("E",T380),999),IFERROR(FIND("W",T380),999))&lt;999,MIN(IFERROR(FIND("E",T380),999),IFERROR(FIND("W",T380),999))&lt;MIN(IFERROR(FIND("N",T380),999),IFERROR(FIND("S",T380),999)))</f>
        <v/>
      </c>
      <c r="X380" s="50">
        <f>IF(T380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380,"°"," "),"º"," "),"˚"," "),"'"," "),CHAR(34)," "),"′"," "),"’"," "),"‘"," "),"″"," "),"”"," "),"“"," "),"("," "),")"," "),"["," "),"]"," "),"{"," "),"}"," "),";"," "),"|"," "),"/"," "),"\"," "),":"," "),"="," "),"*"," "),","," "),"N"," "),"S"," "),"E"," "),"W"," "),"_"," ")))</f>
        <v/>
      </c>
      <c r="Y380" s="50">
        <f>IF(X380="","",SUBSTITUTE(SUBSTITUTE(SUBSTITUTE(SUBSTITUTE(SUBSTITUTE(SUBSTITUTE(SUBSTITUTE(SUBSTITUTE(SUBSTITUTE(SUBSTITUTE(SUBSTITUTE(SUBSTITUTE(SUBSTITUTE(X380,"0",""),"1",""),"2",""),"3",""),"4",""),"5",""),"6",""),"7",""),"8",""),"9",""),".",""),"-","")," ",""))</f>
        <v/>
      </c>
      <c r="Z380" s="50">
        <f>IF(X380="",0,LEN(X380)-LEN(SUBSTITUTE(X380," ",""))+1)</f>
        <v/>
      </c>
      <c r="AA380" s="50">
        <f>IF(Z380&lt;1,"",IFERROR(VALUE(SUBSTITUTE(TRIM(MID(SUBSTITUTE(X380," ",REPT(" ",60)),1,60)),".",MID(1/2,2,1))),""))</f>
        <v/>
      </c>
      <c r="AB380" s="50">
        <f>IF(Z380&lt;2,"",IFERROR(VALUE(SUBSTITUTE(TRIM(MID(SUBSTITUTE(X380," ",REPT(" ",60)),61,60)),".",MID(1/2,2,1))),""))</f>
        <v/>
      </c>
      <c r="AC380" s="50">
        <f>IF(Z380&lt;3,"",IFERROR(VALUE(SUBSTITUTE(TRIM(MID(SUBSTITUTE(X380," ",REPT(" ",60)),121,60)),".",MID(1/2,2,1))),""))</f>
        <v/>
      </c>
      <c r="AD380" s="50">
        <f>IF(Z380&lt;4,"",IFERROR(VALUE(SUBSTITUTE(TRIM(MID(SUBSTITUTE(X380," ",REPT(" ",60)),181,60)),".",MID(1/2,2,1))),""))</f>
        <v/>
      </c>
      <c r="AE380" s="50">
        <f>IF(Z380&lt;5,"",IFERROR(VALUE(SUBSTITUTE(TRIM(MID(SUBSTITUTE(X380," ",REPT(" ",60)),241,60)),".",MID(1/2,2,1))),""))</f>
        <v/>
      </c>
      <c r="AF380" s="50">
        <f>IF(Z380&lt;6,"",IFERROR(VALUE(SUBSTITUTE(TRIM(MID(SUBSTITUTE(X380," ",REPT(" ",60)),301,60)),".",MID(1/2,2,1))),""))</f>
        <v/>
      </c>
      <c r="AG380" s="50">
        <f>IFERROR(IF(Z380=2,AA380,IF(Z380=4,IF(AA380&lt;0,-1,1)*(ABS(AA380)+AB380/60),IF(Z380=6,IF(AA380&lt;0,-1,1)*(ABS(AA380)+AB380/60+AC380/3600),""))),"")</f>
        <v/>
      </c>
      <c r="AH380" s="50">
        <f>IFERROR(IF(Z380=2,AB380,IF(Z380=4,IF(AC380&lt;0,-1,1)*(ABS(AC380)+AD380/60),IF(Z380=6,IF(AD380&lt;0,-1,1)*(ABS(AD380)+AE380/60+AF380/3600),""))),"")</f>
        <v/>
      </c>
      <c r="AI380" s="50">
        <f>IF(W380,AH380,AG380)</f>
        <v/>
      </c>
      <c r="AJ380" s="50">
        <f>IF(W380,AG380,AH380)</f>
        <v/>
      </c>
      <c r="AK380" s="50">
        <f>IFERROR(IF(U380=0,AI380,U380*ABS(AI380)),"")</f>
        <v/>
      </c>
      <c r="AL380" s="50">
        <f>IFERROR(IF(V380=0,AJ380,V380*ABS(AJ380)),"")</f>
        <v/>
      </c>
      <c r="AM380" s="50">
        <f>IFERROR(AND(U380=0,V380=0,ABS(AK380)&gt;90,ABS(AK380)&lt;=180,ABS(AL380)&lt;=90),FALSE)</f>
        <v/>
      </c>
      <c r="AN380" s="50">
        <f>IF(AM380,AL380,AK380)</f>
        <v/>
      </c>
      <c r="AO380" s="50">
        <f>IF(AM380,AK380,AL380)</f>
        <v/>
      </c>
      <c r="AP380" s="50">
        <f>IF(R380="","",IF(Y380&lt;&gt;"","Contains words or symbols that aren't part of a coordinate.",IF(NOT(OR(Z380=2,Z380=4,Z380=6)),"Couldn't find a latitude and a longitude ("&amp;Z380&amp;IF(Z380=1," number"," numbers")&amp;" found).",IF(COUNT(AA380:AF380)&lt;&gt;Z380,"Some of the numbers couldn't be read.",IF(OR(AND(Z380=4,OR(AB380&lt;0,AB380&gt;=60,AD380&lt;0,AD380&gt;=60)),AND(Z380=6,OR(AB380&lt;0,AB380&gt;=60,AC380&lt;0,AC380&gt;=60,AE380&lt;0,AE380&gt;=60,AF380&lt;0,AF380&gt;=60))),"Minutes and seconds must be between 0 and 60.",IF(OR(ABS(AN380)&gt;90,ABS(AO380)&gt;180),"Out of range: latitude must be between -90 and 90, and longitude between -180 and 180.",""))))))</f>
        <v/>
      </c>
    </row>
    <row r="381">
      <c r="B381" s="44" t="n"/>
      <c r="C381" s="44" t="n"/>
      <c r="D381" s="45">
        <f>IF(R381="","",IF(AP381&lt;&gt;"","NOT VALID GPS COORDINATES",IF(O381="NO CONNECTION","NO CONNECTION",IF(E381="","NOT FOUND",IF(OR(AM381,AND(AN381=0,AO381=0)),"CONVERTED – PLEASE CHECK","CONVERTED")))))</f>
        <v/>
      </c>
      <c r="E381" s="45">
        <f>IF(OR(O381="",O381="NO CONNECTION"),"",IFERROR(_xlfn.FILTERXML(O381,"//local/territory")&amp;" "&amp;_xlfn.FILTERXML(O381,"//local/mapcode"),IFERROR(_xlfn.FILTERXML(O381,"//international/mapcode"),"")))</f>
        <v/>
      </c>
      <c r="F381" s="46">
        <f>IF(E381="","",IFERROR(_xlfn.FILTERXML(O381,"//local/territory"),""))</f>
        <v/>
      </c>
      <c r="G381" s="46">
        <f>IF(E381="","",IFERROR(_xlfn.FILTERXML(O381,"//local/mapcode"),""))</f>
        <v/>
      </c>
      <c r="H381" s="46">
        <f>IF(E381="","",IFERROR(_xlfn.FILTERXML(O381,"//international/mapcode"),""))</f>
        <v/>
      </c>
      <c r="I381" s="46">
        <f>IF(E381="","",IFERROR(HYPERLINK("https://www.mymapcodes.com/go/?t="&amp;IF(G381&lt;&gt;"",F381,"AAA")&amp;"&amp;ma="&amp;LEFT(IF(G381&lt;&gt;"",G381,H381),FIND(".",IF(G381&lt;&gt;"",G381,H381))-1)&amp;"&amp;mb="&amp;MID(IF(G381&lt;&gt;"",G381,H381),FIND(".",IF(G381&lt;&gt;"",G381,H381))+1,99),"Open on MyMapcodes →"),""))</f>
        <v/>
      </c>
      <c r="J381" s="47">
        <f>IF(OR(R381="",AP381&lt;&gt;""),"",ROUND(AN381,6))</f>
        <v/>
      </c>
      <c r="K381" s="47">
        <f>IF(OR(R381="",AP381&lt;&gt;""),"",ROUND(AO381,6))</f>
        <v/>
      </c>
      <c r="L381" s="48">
        <f>IF(R381="","",IF(AP381&lt;&gt;"",AP381,IF(O381="NO CONNECTION","Excel couldn't reach the mapcode service. Click the REFRESH RESULTS box just above the table.",IF(E381="","The mapcode service didn't return a mapcode for this point.",IF(AM381,"Latitude and longitude seemed to be the wrong way round, so they've been swapped. Please check.",IF(AND(AN381=0,AO381=0),"0, 0 is in the sea off West Africa. Please check this is the location you meant.",IF(W381,"Longitude came first, so the order has been switched.",IF(Z381=6,"Converted from degrees, minutes and seconds.",IF(Z381=4,"Converted from degrees and decimal minutes.","")))))))))</f>
        <v/>
      </c>
      <c r="N381" s="49">
        <f>IF(J381="","",MapcodeAPI&amp;"codes/"&amp;SUBSTITUTE(J381&amp;"",MID(1/2,2,1),".")&amp;","&amp;SUBSTITUTE(K381&amp;"",MID(1/2,2,1),"."))&amp;LEFT($B$13,0)</f>
        <v/>
      </c>
      <c r="O381" s="49">
        <f>IF(N381="","",IFERROR(_xlfn.WEBSERVICE(N381),IF(MapcodeAPIBackup="","NO CONNECTION",IFERROR(_xlfn.WEBSERVICE(MapcodeAPIBackup&amp;MID(N381,LEN(MapcodeAPI)+1,999)),"NO CONNECTION"))))</f>
        <v/>
      </c>
      <c r="P381" t="inlineStr">
        <is>
          <t xml:space="preserve"> </t>
        </is>
      </c>
      <c r="R381" s="50">
        <f>IFERROR(IF(AND(TRIM(B381&amp;"")="",TRIM(C381&amp;"")=""),"",TRIM(IF(ISNUMBER(B381),SUBSTITUTE(B381&amp;"",MID(1/2,2,1),"."),B381&amp;"")&amp;IF(TRIM(C381&amp;"")="",""," | "&amp;IF(ISNUMBER(C381),SUBSTITUTE(C381&amp;"",MID(1/2,2,1),"."),C381&amp;"")))),"(error value)")</f>
        <v/>
      </c>
      <c r="S381" s="50">
        <f>IF(R381="","","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"&amp;IFERROR(IF(AND(LEN(R381)-LEN(SUBSTITUTE(R381,"/",""))=1,ISNUMBER(FIND(" ",TRIM(LEFT(R381,FIND("/",R381)-1))))),LEFT(R381,FIND("/",R381)-1),R381),R381)&amp;" ")," "," "),"﻿"," "),"​"," "),"⁠"," ")," "," ")," "," "),CHAR(9)," "),CHAR(10)," "),CHAR(13)," "),"−","-"),"–","-"),"—","-"),"LATITUDE"," "),"LONGITUDE"," "),"COORDINATES"," "),"COORDS"," "),"NORTH"," N "),"SOUTH"," S "),"EAST"," E "),"WEST"," W "),"DEGREES"," "),"DEG"," "),"GPS"," "),"LONG"," "),"LNG"," "),"LON"," "),"LAT"," ")," AND "," "),"&amp;"," ")&amp;" ")</f>
        <v/>
      </c>
      <c r="T381" s="50">
        <f>IF(S381="","",IF(LEN(S381)-LEN(SUBSTITUTE(S381,".",""))&gt;0,SUBSTITUTE(S381,","," "),IF(LEN(S381)-LEN(SUBSTITUTE(S381,",",""))=3,SUBSTITUTE(SUBSTITUTE(S381,",",";",2),",","."),IF(LEN(S381)-LEN(SUBSTITUTE(S381,",",""))=2,SUBSTITUTE(S381,",","."),SUBSTITUTE(S381,","," ")))))</f>
        <v/>
      </c>
      <c r="U381" s="50">
        <f>IF(ISNUMBER(FIND("S",T381)),-1,IF(ISNUMBER(FIND("N",T381)),1,0))</f>
        <v/>
      </c>
      <c r="V381" s="50">
        <f>IF(ISNUMBER(FIND("W",T381)),-1,IF(ISNUMBER(FIND("E",T381)),1,0))</f>
        <v/>
      </c>
      <c r="W381" s="50">
        <f>AND(MIN(IFERROR(FIND("N",T381),999),IFERROR(FIND("S",T381),999))&lt;999,MIN(IFERROR(FIND("E",T381),999),IFERROR(FIND("W",T381),999))&lt;999,MIN(IFERROR(FIND("E",T381),999),IFERROR(FIND("W",T381),999))&lt;MIN(IFERROR(FIND("N",T381),999),IFERROR(FIND("S",T381),999)))</f>
        <v/>
      </c>
      <c r="X381" s="50">
        <f>IF(T381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381,"°"," "),"º"," "),"˚"," "),"'"," "),CHAR(34)," "),"′"," "),"’"," "),"‘"," "),"″"," "),"”"," "),"“"," "),"("," "),")"," "),"["," "),"]"," "),"{"," "),"}"," "),";"," "),"|"," "),"/"," "),"\"," "),":"," "),"="," "),"*"," "),","," "),"N"," "),"S"," "),"E"," "),"W"," "),"_"," ")))</f>
        <v/>
      </c>
      <c r="Y381" s="50">
        <f>IF(X381="","",SUBSTITUTE(SUBSTITUTE(SUBSTITUTE(SUBSTITUTE(SUBSTITUTE(SUBSTITUTE(SUBSTITUTE(SUBSTITUTE(SUBSTITUTE(SUBSTITUTE(SUBSTITUTE(SUBSTITUTE(SUBSTITUTE(X381,"0",""),"1",""),"2",""),"3",""),"4",""),"5",""),"6",""),"7",""),"8",""),"9",""),".",""),"-","")," ",""))</f>
        <v/>
      </c>
      <c r="Z381" s="50">
        <f>IF(X381="",0,LEN(X381)-LEN(SUBSTITUTE(X381," ",""))+1)</f>
        <v/>
      </c>
      <c r="AA381" s="50">
        <f>IF(Z381&lt;1,"",IFERROR(VALUE(SUBSTITUTE(TRIM(MID(SUBSTITUTE(X381," ",REPT(" ",60)),1,60)),".",MID(1/2,2,1))),""))</f>
        <v/>
      </c>
      <c r="AB381" s="50">
        <f>IF(Z381&lt;2,"",IFERROR(VALUE(SUBSTITUTE(TRIM(MID(SUBSTITUTE(X381," ",REPT(" ",60)),61,60)),".",MID(1/2,2,1))),""))</f>
        <v/>
      </c>
      <c r="AC381" s="50">
        <f>IF(Z381&lt;3,"",IFERROR(VALUE(SUBSTITUTE(TRIM(MID(SUBSTITUTE(X381," ",REPT(" ",60)),121,60)),".",MID(1/2,2,1))),""))</f>
        <v/>
      </c>
      <c r="AD381" s="50">
        <f>IF(Z381&lt;4,"",IFERROR(VALUE(SUBSTITUTE(TRIM(MID(SUBSTITUTE(X381," ",REPT(" ",60)),181,60)),".",MID(1/2,2,1))),""))</f>
        <v/>
      </c>
      <c r="AE381" s="50">
        <f>IF(Z381&lt;5,"",IFERROR(VALUE(SUBSTITUTE(TRIM(MID(SUBSTITUTE(X381," ",REPT(" ",60)),241,60)),".",MID(1/2,2,1))),""))</f>
        <v/>
      </c>
      <c r="AF381" s="50">
        <f>IF(Z381&lt;6,"",IFERROR(VALUE(SUBSTITUTE(TRIM(MID(SUBSTITUTE(X381," ",REPT(" ",60)),301,60)),".",MID(1/2,2,1))),""))</f>
        <v/>
      </c>
      <c r="AG381" s="50">
        <f>IFERROR(IF(Z381=2,AA381,IF(Z381=4,IF(AA381&lt;0,-1,1)*(ABS(AA381)+AB381/60),IF(Z381=6,IF(AA381&lt;0,-1,1)*(ABS(AA381)+AB381/60+AC381/3600),""))),"")</f>
        <v/>
      </c>
      <c r="AH381" s="50">
        <f>IFERROR(IF(Z381=2,AB381,IF(Z381=4,IF(AC381&lt;0,-1,1)*(ABS(AC381)+AD381/60),IF(Z381=6,IF(AD381&lt;0,-1,1)*(ABS(AD381)+AE381/60+AF381/3600),""))),"")</f>
        <v/>
      </c>
      <c r="AI381" s="50">
        <f>IF(W381,AH381,AG381)</f>
        <v/>
      </c>
      <c r="AJ381" s="50">
        <f>IF(W381,AG381,AH381)</f>
        <v/>
      </c>
      <c r="AK381" s="50">
        <f>IFERROR(IF(U381=0,AI381,U381*ABS(AI381)),"")</f>
        <v/>
      </c>
      <c r="AL381" s="50">
        <f>IFERROR(IF(V381=0,AJ381,V381*ABS(AJ381)),"")</f>
        <v/>
      </c>
      <c r="AM381" s="50">
        <f>IFERROR(AND(U381=0,V381=0,ABS(AK381)&gt;90,ABS(AK381)&lt;=180,ABS(AL381)&lt;=90),FALSE)</f>
        <v/>
      </c>
      <c r="AN381" s="50">
        <f>IF(AM381,AL381,AK381)</f>
        <v/>
      </c>
      <c r="AO381" s="50">
        <f>IF(AM381,AK381,AL381)</f>
        <v/>
      </c>
      <c r="AP381" s="50">
        <f>IF(R381="","",IF(Y381&lt;&gt;"","Contains words or symbols that aren't part of a coordinate.",IF(NOT(OR(Z381=2,Z381=4,Z381=6)),"Couldn't find a latitude and a longitude ("&amp;Z381&amp;IF(Z381=1," number"," numbers")&amp;" found).",IF(COUNT(AA381:AF381)&lt;&gt;Z381,"Some of the numbers couldn't be read.",IF(OR(AND(Z381=4,OR(AB381&lt;0,AB381&gt;=60,AD381&lt;0,AD381&gt;=60)),AND(Z381=6,OR(AB381&lt;0,AB381&gt;=60,AC381&lt;0,AC381&gt;=60,AE381&lt;0,AE381&gt;=60,AF381&lt;0,AF381&gt;=60))),"Minutes and seconds must be between 0 and 60.",IF(OR(ABS(AN381)&gt;90,ABS(AO381)&gt;180),"Out of range: latitude must be between -90 and 90, and longitude between -180 and 180.",""))))))</f>
        <v/>
      </c>
    </row>
    <row r="382">
      <c r="B382" s="44" t="n"/>
      <c r="C382" s="44" t="n"/>
      <c r="D382" s="45">
        <f>IF(R382="","",IF(AP382&lt;&gt;"","NOT VALID GPS COORDINATES",IF(O382="NO CONNECTION","NO CONNECTION",IF(E382="","NOT FOUND",IF(OR(AM382,AND(AN382=0,AO382=0)),"CONVERTED – PLEASE CHECK","CONVERTED")))))</f>
        <v/>
      </c>
      <c r="E382" s="45">
        <f>IF(OR(O382="",O382="NO CONNECTION"),"",IFERROR(_xlfn.FILTERXML(O382,"//local/territory")&amp;" "&amp;_xlfn.FILTERXML(O382,"//local/mapcode"),IFERROR(_xlfn.FILTERXML(O382,"//international/mapcode"),"")))</f>
        <v/>
      </c>
      <c r="F382" s="46">
        <f>IF(E382="","",IFERROR(_xlfn.FILTERXML(O382,"//local/territory"),""))</f>
        <v/>
      </c>
      <c r="G382" s="46">
        <f>IF(E382="","",IFERROR(_xlfn.FILTERXML(O382,"//local/mapcode"),""))</f>
        <v/>
      </c>
      <c r="H382" s="46">
        <f>IF(E382="","",IFERROR(_xlfn.FILTERXML(O382,"//international/mapcode"),""))</f>
        <v/>
      </c>
      <c r="I382" s="46">
        <f>IF(E382="","",IFERROR(HYPERLINK("https://www.mymapcodes.com/go/?t="&amp;IF(G382&lt;&gt;"",F382,"AAA")&amp;"&amp;ma="&amp;LEFT(IF(G382&lt;&gt;"",G382,H382),FIND(".",IF(G382&lt;&gt;"",G382,H382))-1)&amp;"&amp;mb="&amp;MID(IF(G382&lt;&gt;"",G382,H382),FIND(".",IF(G382&lt;&gt;"",G382,H382))+1,99),"Open on MyMapcodes →"),""))</f>
        <v/>
      </c>
      <c r="J382" s="47">
        <f>IF(OR(R382="",AP382&lt;&gt;""),"",ROUND(AN382,6))</f>
        <v/>
      </c>
      <c r="K382" s="47">
        <f>IF(OR(R382="",AP382&lt;&gt;""),"",ROUND(AO382,6))</f>
        <v/>
      </c>
      <c r="L382" s="48">
        <f>IF(R382="","",IF(AP382&lt;&gt;"",AP382,IF(O382="NO CONNECTION","Excel couldn't reach the mapcode service. Click the REFRESH RESULTS box just above the table.",IF(E382="","The mapcode service didn't return a mapcode for this point.",IF(AM382,"Latitude and longitude seemed to be the wrong way round, so they've been swapped. Please check.",IF(AND(AN382=0,AO382=0),"0, 0 is in the sea off West Africa. Please check this is the location you meant.",IF(W382,"Longitude came first, so the order has been switched.",IF(Z382=6,"Converted from degrees, minutes and seconds.",IF(Z382=4,"Converted from degrees and decimal minutes.","")))))))))</f>
        <v/>
      </c>
      <c r="N382" s="49">
        <f>IF(J382="","",MapcodeAPI&amp;"codes/"&amp;SUBSTITUTE(J382&amp;"",MID(1/2,2,1),".")&amp;","&amp;SUBSTITUTE(K382&amp;"",MID(1/2,2,1),"."))&amp;LEFT($B$13,0)</f>
        <v/>
      </c>
      <c r="O382" s="49">
        <f>IF(N382="","",IFERROR(_xlfn.WEBSERVICE(N382),IF(MapcodeAPIBackup="","NO CONNECTION",IFERROR(_xlfn.WEBSERVICE(MapcodeAPIBackup&amp;MID(N382,LEN(MapcodeAPI)+1,999)),"NO CONNECTION"))))</f>
        <v/>
      </c>
      <c r="P382" t="inlineStr">
        <is>
          <t xml:space="preserve"> </t>
        </is>
      </c>
      <c r="R382" s="50">
        <f>IFERROR(IF(AND(TRIM(B382&amp;"")="",TRIM(C382&amp;"")=""),"",TRIM(IF(ISNUMBER(B382),SUBSTITUTE(B382&amp;"",MID(1/2,2,1),"."),B382&amp;"")&amp;IF(TRIM(C382&amp;"")="",""," | "&amp;IF(ISNUMBER(C382),SUBSTITUTE(C382&amp;"",MID(1/2,2,1),"."),C382&amp;"")))),"(error value)")</f>
        <v/>
      </c>
      <c r="S382" s="50">
        <f>IF(R382="","","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"&amp;IFERROR(IF(AND(LEN(R382)-LEN(SUBSTITUTE(R382,"/",""))=1,ISNUMBER(FIND(" ",TRIM(LEFT(R382,FIND("/",R382)-1))))),LEFT(R382,FIND("/",R382)-1),R382),R382)&amp;" ")," "," "),"﻿"," "),"​"," "),"⁠"," ")," "," ")," "," "),CHAR(9)," "),CHAR(10)," "),CHAR(13)," "),"−","-"),"–","-"),"—","-"),"LATITUDE"," "),"LONGITUDE"," "),"COORDINATES"," "),"COORDS"," "),"NORTH"," N "),"SOUTH"," S "),"EAST"," E "),"WEST"," W "),"DEGREES"," "),"DEG"," "),"GPS"," "),"LONG"," "),"LNG"," "),"LON"," "),"LAT"," ")," AND "," "),"&amp;"," ")&amp;" ")</f>
        <v/>
      </c>
      <c r="T382" s="50">
        <f>IF(S382="","",IF(LEN(S382)-LEN(SUBSTITUTE(S382,".",""))&gt;0,SUBSTITUTE(S382,","," "),IF(LEN(S382)-LEN(SUBSTITUTE(S382,",",""))=3,SUBSTITUTE(SUBSTITUTE(S382,",",";",2),",","."),IF(LEN(S382)-LEN(SUBSTITUTE(S382,",",""))=2,SUBSTITUTE(S382,",","."),SUBSTITUTE(S382,","," ")))))</f>
        <v/>
      </c>
      <c r="U382" s="50">
        <f>IF(ISNUMBER(FIND("S",T382)),-1,IF(ISNUMBER(FIND("N",T382)),1,0))</f>
        <v/>
      </c>
      <c r="V382" s="50">
        <f>IF(ISNUMBER(FIND("W",T382)),-1,IF(ISNUMBER(FIND("E",T382)),1,0))</f>
        <v/>
      </c>
      <c r="W382" s="50">
        <f>AND(MIN(IFERROR(FIND("N",T382),999),IFERROR(FIND("S",T382),999))&lt;999,MIN(IFERROR(FIND("E",T382),999),IFERROR(FIND("W",T382),999))&lt;999,MIN(IFERROR(FIND("E",T382),999),IFERROR(FIND("W",T382),999))&lt;MIN(IFERROR(FIND("N",T382),999),IFERROR(FIND("S",T382),999)))</f>
        <v/>
      </c>
      <c r="X382" s="50">
        <f>IF(T382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382,"°"," "),"º"," "),"˚"," "),"'"," "),CHAR(34)," "),"′"," "),"’"," "),"‘"," "),"″"," "),"”"," "),"“"," "),"("," "),")"," "),"["," "),"]"," "),"{"," "),"}"," "),";"," "),"|"," "),"/"," "),"\"," "),":"," "),"="," "),"*"," "),","," "),"N"," "),"S"," "),"E"," "),"W"," "),"_"," ")))</f>
        <v/>
      </c>
      <c r="Y382" s="50">
        <f>IF(X382="","",SUBSTITUTE(SUBSTITUTE(SUBSTITUTE(SUBSTITUTE(SUBSTITUTE(SUBSTITUTE(SUBSTITUTE(SUBSTITUTE(SUBSTITUTE(SUBSTITUTE(SUBSTITUTE(SUBSTITUTE(SUBSTITUTE(X382,"0",""),"1",""),"2",""),"3",""),"4",""),"5",""),"6",""),"7",""),"8",""),"9",""),".",""),"-","")," ",""))</f>
        <v/>
      </c>
      <c r="Z382" s="50">
        <f>IF(X382="",0,LEN(X382)-LEN(SUBSTITUTE(X382," ",""))+1)</f>
        <v/>
      </c>
      <c r="AA382" s="50">
        <f>IF(Z382&lt;1,"",IFERROR(VALUE(SUBSTITUTE(TRIM(MID(SUBSTITUTE(X382," ",REPT(" ",60)),1,60)),".",MID(1/2,2,1))),""))</f>
        <v/>
      </c>
      <c r="AB382" s="50">
        <f>IF(Z382&lt;2,"",IFERROR(VALUE(SUBSTITUTE(TRIM(MID(SUBSTITUTE(X382," ",REPT(" ",60)),61,60)),".",MID(1/2,2,1))),""))</f>
        <v/>
      </c>
      <c r="AC382" s="50">
        <f>IF(Z382&lt;3,"",IFERROR(VALUE(SUBSTITUTE(TRIM(MID(SUBSTITUTE(X382," ",REPT(" ",60)),121,60)),".",MID(1/2,2,1))),""))</f>
        <v/>
      </c>
      <c r="AD382" s="50">
        <f>IF(Z382&lt;4,"",IFERROR(VALUE(SUBSTITUTE(TRIM(MID(SUBSTITUTE(X382," ",REPT(" ",60)),181,60)),".",MID(1/2,2,1))),""))</f>
        <v/>
      </c>
      <c r="AE382" s="50">
        <f>IF(Z382&lt;5,"",IFERROR(VALUE(SUBSTITUTE(TRIM(MID(SUBSTITUTE(X382," ",REPT(" ",60)),241,60)),".",MID(1/2,2,1))),""))</f>
        <v/>
      </c>
      <c r="AF382" s="50">
        <f>IF(Z382&lt;6,"",IFERROR(VALUE(SUBSTITUTE(TRIM(MID(SUBSTITUTE(X382," ",REPT(" ",60)),301,60)),".",MID(1/2,2,1))),""))</f>
        <v/>
      </c>
      <c r="AG382" s="50">
        <f>IFERROR(IF(Z382=2,AA382,IF(Z382=4,IF(AA382&lt;0,-1,1)*(ABS(AA382)+AB382/60),IF(Z382=6,IF(AA382&lt;0,-1,1)*(ABS(AA382)+AB382/60+AC382/3600),""))),"")</f>
        <v/>
      </c>
      <c r="AH382" s="50">
        <f>IFERROR(IF(Z382=2,AB382,IF(Z382=4,IF(AC382&lt;0,-1,1)*(ABS(AC382)+AD382/60),IF(Z382=6,IF(AD382&lt;0,-1,1)*(ABS(AD382)+AE382/60+AF382/3600),""))),"")</f>
        <v/>
      </c>
      <c r="AI382" s="50">
        <f>IF(W382,AH382,AG382)</f>
        <v/>
      </c>
      <c r="AJ382" s="50">
        <f>IF(W382,AG382,AH382)</f>
        <v/>
      </c>
      <c r="AK382" s="50">
        <f>IFERROR(IF(U382=0,AI382,U382*ABS(AI382)),"")</f>
        <v/>
      </c>
      <c r="AL382" s="50">
        <f>IFERROR(IF(V382=0,AJ382,V382*ABS(AJ382)),"")</f>
        <v/>
      </c>
      <c r="AM382" s="50">
        <f>IFERROR(AND(U382=0,V382=0,ABS(AK382)&gt;90,ABS(AK382)&lt;=180,ABS(AL382)&lt;=90),FALSE)</f>
        <v/>
      </c>
      <c r="AN382" s="50">
        <f>IF(AM382,AL382,AK382)</f>
        <v/>
      </c>
      <c r="AO382" s="50">
        <f>IF(AM382,AK382,AL382)</f>
        <v/>
      </c>
      <c r="AP382" s="50">
        <f>IF(R382="","",IF(Y382&lt;&gt;"","Contains words or symbols that aren't part of a coordinate.",IF(NOT(OR(Z382=2,Z382=4,Z382=6)),"Couldn't find a latitude and a longitude ("&amp;Z382&amp;IF(Z382=1," number"," numbers")&amp;" found).",IF(COUNT(AA382:AF382)&lt;&gt;Z382,"Some of the numbers couldn't be read.",IF(OR(AND(Z382=4,OR(AB382&lt;0,AB382&gt;=60,AD382&lt;0,AD382&gt;=60)),AND(Z382=6,OR(AB382&lt;0,AB382&gt;=60,AC382&lt;0,AC382&gt;=60,AE382&lt;0,AE382&gt;=60,AF382&lt;0,AF382&gt;=60))),"Minutes and seconds must be between 0 and 60.",IF(OR(ABS(AN382)&gt;90,ABS(AO382)&gt;180),"Out of range: latitude must be between -90 and 90, and longitude between -180 and 180.",""))))))</f>
        <v/>
      </c>
    </row>
    <row r="383">
      <c r="B383" s="44" t="n"/>
      <c r="C383" s="44" t="n"/>
      <c r="D383" s="45">
        <f>IF(R383="","",IF(AP383&lt;&gt;"","NOT VALID GPS COORDINATES",IF(O383="NO CONNECTION","NO CONNECTION",IF(E383="","NOT FOUND",IF(OR(AM383,AND(AN383=0,AO383=0)),"CONVERTED – PLEASE CHECK","CONVERTED")))))</f>
        <v/>
      </c>
      <c r="E383" s="45">
        <f>IF(OR(O383="",O383="NO CONNECTION"),"",IFERROR(_xlfn.FILTERXML(O383,"//local/territory")&amp;" "&amp;_xlfn.FILTERXML(O383,"//local/mapcode"),IFERROR(_xlfn.FILTERXML(O383,"//international/mapcode"),"")))</f>
        <v/>
      </c>
      <c r="F383" s="46">
        <f>IF(E383="","",IFERROR(_xlfn.FILTERXML(O383,"//local/territory"),""))</f>
        <v/>
      </c>
      <c r="G383" s="46">
        <f>IF(E383="","",IFERROR(_xlfn.FILTERXML(O383,"//local/mapcode"),""))</f>
        <v/>
      </c>
      <c r="H383" s="46">
        <f>IF(E383="","",IFERROR(_xlfn.FILTERXML(O383,"//international/mapcode"),""))</f>
        <v/>
      </c>
      <c r="I383" s="46">
        <f>IF(E383="","",IFERROR(HYPERLINK("https://www.mymapcodes.com/go/?t="&amp;IF(G383&lt;&gt;"",F383,"AAA")&amp;"&amp;ma="&amp;LEFT(IF(G383&lt;&gt;"",G383,H383),FIND(".",IF(G383&lt;&gt;"",G383,H383))-1)&amp;"&amp;mb="&amp;MID(IF(G383&lt;&gt;"",G383,H383),FIND(".",IF(G383&lt;&gt;"",G383,H383))+1,99),"Open on MyMapcodes →"),""))</f>
        <v/>
      </c>
      <c r="J383" s="47">
        <f>IF(OR(R383="",AP383&lt;&gt;""),"",ROUND(AN383,6))</f>
        <v/>
      </c>
      <c r="K383" s="47">
        <f>IF(OR(R383="",AP383&lt;&gt;""),"",ROUND(AO383,6))</f>
        <v/>
      </c>
      <c r="L383" s="48">
        <f>IF(R383="","",IF(AP383&lt;&gt;"",AP383,IF(O383="NO CONNECTION","Excel couldn't reach the mapcode service. Click the REFRESH RESULTS box just above the table.",IF(E383="","The mapcode service didn't return a mapcode for this point.",IF(AM383,"Latitude and longitude seemed to be the wrong way round, so they've been swapped. Please check.",IF(AND(AN383=0,AO383=0),"0, 0 is in the sea off West Africa. Please check this is the location you meant.",IF(W383,"Longitude came first, so the order has been switched.",IF(Z383=6,"Converted from degrees, minutes and seconds.",IF(Z383=4,"Converted from degrees and decimal minutes.","")))))))))</f>
        <v/>
      </c>
      <c r="N383" s="49">
        <f>IF(J383="","",MapcodeAPI&amp;"codes/"&amp;SUBSTITUTE(J383&amp;"",MID(1/2,2,1),".")&amp;","&amp;SUBSTITUTE(K383&amp;"",MID(1/2,2,1),"."))&amp;LEFT($B$13,0)</f>
        <v/>
      </c>
      <c r="O383" s="49">
        <f>IF(N383="","",IFERROR(_xlfn.WEBSERVICE(N383),IF(MapcodeAPIBackup="","NO CONNECTION",IFERROR(_xlfn.WEBSERVICE(MapcodeAPIBackup&amp;MID(N383,LEN(MapcodeAPI)+1,999)),"NO CONNECTION"))))</f>
        <v/>
      </c>
      <c r="P383" t="inlineStr">
        <is>
          <t xml:space="preserve"> </t>
        </is>
      </c>
      <c r="R383" s="50">
        <f>IFERROR(IF(AND(TRIM(B383&amp;"")="",TRIM(C383&amp;"")=""),"",TRIM(IF(ISNUMBER(B383),SUBSTITUTE(B383&amp;"",MID(1/2,2,1),"."),B383&amp;"")&amp;IF(TRIM(C383&amp;"")="",""," | "&amp;IF(ISNUMBER(C383),SUBSTITUTE(C383&amp;"",MID(1/2,2,1),"."),C383&amp;"")))),"(error value)")</f>
        <v/>
      </c>
      <c r="S383" s="50">
        <f>IF(R383="","","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"&amp;IFERROR(IF(AND(LEN(R383)-LEN(SUBSTITUTE(R383,"/",""))=1,ISNUMBER(FIND(" ",TRIM(LEFT(R383,FIND("/",R383)-1))))),LEFT(R383,FIND("/",R383)-1),R383),R383)&amp;" ")," "," "),"﻿"," "),"​"," "),"⁠"," ")," "," ")," "," "),CHAR(9)," "),CHAR(10)," "),CHAR(13)," "),"−","-"),"–","-"),"—","-"),"LATITUDE"," "),"LONGITUDE"," "),"COORDINATES"," "),"COORDS"," "),"NORTH"," N "),"SOUTH"," S "),"EAST"," E "),"WEST"," W "),"DEGREES"," "),"DEG"," "),"GPS"," "),"LONG"," "),"LNG"," "),"LON"," "),"LAT"," ")," AND "," "),"&amp;"," ")&amp;" ")</f>
        <v/>
      </c>
      <c r="T383" s="50">
        <f>IF(S383="","",IF(LEN(S383)-LEN(SUBSTITUTE(S383,".",""))&gt;0,SUBSTITUTE(S383,","," "),IF(LEN(S383)-LEN(SUBSTITUTE(S383,",",""))=3,SUBSTITUTE(SUBSTITUTE(S383,",",";",2),",","."),IF(LEN(S383)-LEN(SUBSTITUTE(S383,",",""))=2,SUBSTITUTE(S383,",","."),SUBSTITUTE(S383,","," ")))))</f>
        <v/>
      </c>
      <c r="U383" s="50">
        <f>IF(ISNUMBER(FIND("S",T383)),-1,IF(ISNUMBER(FIND("N",T383)),1,0))</f>
        <v/>
      </c>
      <c r="V383" s="50">
        <f>IF(ISNUMBER(FIND("W",T383)),-1,IF(ISNUMBER(FIND("E",T383)),1,0))</f>
        <v/>
      </c>
      <c r="W383" s="50">
        <f>AND(MIN(IFERROR(FIND("N",T383),999),IFERROR(FIND("S",T383),999))&lt;999,MIN(IFERROR(FIND("E",T383),999),IFERROR(FIND("W",T383),999))&lt;999,MIN(IFERROR(FIND("E",T383),999),IFERROR(FIND("W",T383),999))&lt;MIN(IFERROR(FIND("N",T383),999),IFERROR(FIND("S",T383),999)))</f>
        <v/>
      </c>
      <c r="X383" s="50">
        <f>IF(T383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383,"°"," "),"º"," "),"˚"," "),"'"," "),CHAR(34)," "),"′"," "),"’"," "),"‘"," "),"″"," "),"”"," "),"“"," "),"("," "),")"," "),"["," "),"]"," "),"{"," "),"}"," "),";"," "),"|"," "),"/"," "),"\"," "),":"," "),"="," "),"*"," "),","," "),"N"," "),"S"," "),"E"," "),"W"," "),"_"," ")))</f>
        <v/>
      </c>
      <c r="Y383" s="50">
        <f>IF(X383="","",SUBSTITUTE(SUBSTITUTE(SUBSTITUTE(SUBSTITUTE(SUBSTITUTE(SUBSTITUTE(SUBSTITUTE(SUBSTITUTE(SUBSTITUTE(SUBSTITUTE(SUBSTITUTE(SUBSTITUTE(SUBSTITUTE(X383,"0",""),"1",""),"2",""),"3",""),"4",""),"5",""),"6",""),"7",""),"8",""),"9",""),".",""),"-","")," ",""))</f>
        <v/>
      </c>
      <c r="Z383" s="50">
        <f>IF(X383="",0,LEN(X383)-LEN(SUBSTITUTE(X383," ",""))+1)</f>
        <v/>
      </c>
      <c r="AA383" s="50">
        <f>IF(Z383&lt;1,"",IFERROR(VALUE(SUBSTITUTE(TRIM(MID(SUBSTITUTE(X383," ",REPT(" ",60)),1,60)),".",MID(1/2,2,1))),""))</f>
        <v/>
      </c>
      <c r="AB383" s="50">
        <f>IF(Z383&lt;2,"",IFERROR(VALUE(SUBSTITUTE(TRIM(MID(SUBSTITUTE(X383," ",REPT(" ",60)),61,60)),".",MID(1/2,2,1))),""))</f>
        <v/>
      </c>
      <c r="AC383" s="50">
        <f>IF(Z383&lt;3,"",IFERROR(VALUE(SUBSTITUTE(TRIM(MID(SUBSTITUTE(X383," ",REPT(" ",60)),121,60)),".",MID(1/2,2,1))),""))</f>
        <v/>
      </c>
      <c r="AD383" s="50">
        <f>IF(Z383&lt;4,"",IFERROR(VALUE(SUBSTITUTE(TRIM(MID(SUBSTITUTE(X383," ",REPT(" ",60)),181,60)),".",MID(1/2,2,1))),""))</f>
        <v/>
      </c>
      <c r="AE383" s="50">
        <f>IF(Z383&lt;5,"",IFERROR(VALUE(SUBSTITUTE(TRIM(MID(SUBSTITUTE(X383," ",REPT(" ",60)),241,60)),".",MID(1/2,2,1))),""))</f>
        <v/>
      </c>
      <c r="AF383" s="50">
        <f>IF(Z383&lt;6,"",IFERROR(VALUE(SUBSTITUTE(TRIM(MID(SUBSTITUTE(X383," ",REPT(" ",60)),301,60)),".",MID(1/2,2,1))),""))</f>
        <v/>
      </c>
      <c r="AG383" s="50">
        <f>IFERROR(IF(Z383=2,AA383,IF(Z383=4,IF(AA383&lt;0,-1,1)*(ABS(AA383)+AB383/60),IF(Z383=6,IF(AA383&lt;0,-1,1)*(ABS(AA383)+AB383/60+AC383/3600),""))),"")</f>
        <v/>
      </c>
      <c r="AH383" s="50">
        <f>IFERROR(IF(Z383=2,AB383,IF(Z383=4,IF(AC383&lt;0,-1,1)*(ABS(AC383)+AD383/60),IF(Z383=6,IF(AD383&lt;0,-1,1)*(ABS(AD383)+AE383/60+AF383/3600),""))),"")</f>
        <v/>
      </c>
      <c r="AI383" s="50">
        <f>IF(W383,AH383,AG383)</f>
        <v/>
      </c>
      <c r="AJ383" s="50">
        <f>IF(W383,AG383,AH383)</f>
        <v/>
      </c>
      <c r="AK383" s="50">
        <f>IFERROR(IF(U383=0,AI383,U383*ABS(AI383)),"")</f>
        <v/>
      </c>
      <c r="AL383" s="50">
        <f>IFERROR(IF(V383=0,AJ383,V383*ABS(AJ383)),"")</f>
        <v/>
      </c>
      <c r="AM383" s="50">
        <f>IFERROR(AND(U383=0,V383=0,ABS(AK383)&gt;90,ABS(AK383)&lt;=180,ABS(AL383)&lt;=90),FALSE)</f>
        <v/>
      </c>
      <c r="AN383" s="50">
        <f>IF(AM383,AL383,AK383)</f>
        <v/>
      </c>
      <c r="AO383" s="50">
        <f>IF(AM383,AK383,AL383)</f>
        <v/>
      </c>
      <c r="AP383" s="50">
        <f>IF(R383="","",IF(Y383&lt;&gt;"","Contains words or symbols that aren't part of a coordinate.",IF(NOT(OR(Z383=2,Z383=4,Z383=6)),"Couldn't find a latitude and a longitude ("&amp;Z383&amp;IF(Z383=1," number"," numbers")&amp;" found).",IF(COUNT(AA383:AF383)&lt;&gt;Z383,"Some of the numbers couldn't be read.",IF(OR(AND(Z383=4,OR(AB383&lt;0,AB383&gt;=60,AD383&lt;0,AD383&gt;=60)),AND(Z383=6,OR(AB383&lt;0,AB383&gt;=60,AC383&lt;0,AC383&gt;=60,AE383&lt;0,AE383&gt;=60,AF383&lt;0,AF383&gt;=60))),"Minutes and seconds must be between 0 and 60.",IF(OR(ABS(AN383)&gt;90,ABS(AO383)&gt;180),"Out of range: latitude must be between -90 and 90, and longitude between -180 and 180.",""))))))</f>
        <v/>
      </c>
    </row>
    <row r="384">
      <c r="B384" s="44" t="n"/>
      <c r="C384" s="44" t="n"/>
      <c r="D384" s="45">
        <f>IF(R384="","",IF(AP384&lt;&gt;"","NOT VALID GPS COORDINATES",IF(O384="NO CONNECTION","NO CONNECTION",IF(E384="","NOT FOUND",IF(OR(AM384,AND(AN384=0,AO384=0)),"CONVERTED – PLEASE CHECK","CONVERTED")))))</f>
        <v/>
      </c>
      <c r="E384" s="45">
        <f>IF(OR(O384="",O384="NO CONNECTION"),"",IFERROR(_xlfn.FILTERXML(O384,"//local/territory")&amp;" "&amp;_xlfn.FILTERXML(O384,"//local/mapcode"),IFERROR(_xlfn.FILTERXML(O384,"//international/mapcode"),"")))</f>
        <v/>
      </c>
      <c r="F384" s="46">
        <f>IF(E384="","",IFERROR(_xlfn.FILTERXML(O384,"//local/territory"),""))</f>
        <v/>
      </c>
      <c r="G384" s="46">
        <f>IF(E384="","",IFERROR(_xlfn.FILTERXML(O384,"//local/mapcode"),""))</f>
        <v/>
      </c>
      <c r="H384" s="46">
        <f>IF(E384="","",IFERROR(_xlfn.FILTERXML(O384,"//international/mapcode"),""))</f>
        <v/>
      </c>
      <c r="I384" s="46">
        <f>IF(E384="","",IFERROR(HYPERLINK("https://www.mymapcodes.com/go/?t="&amp;IF(G384&lt;&gt;"",F384,"AAA")&amp;"&amp;ma="&amp;LEFT(IF(G384&lt;&gt;"",G384,H384),FIND(".",IF(G384&lt;&gt;"",G384,H384))-1)&amp;"&amp;mb="&amp;MID(IF(G384&lt;&gt;"",G384,H384),FIND(".",IF(G384&lt;&gt;"",G384,H384))+1,99),"Open on MyMapcodes →"),""))</f>
        <v/>
      </c>
      <c r="J384" s="47">
        <f>IF(OR(R384="",AP384&lt;&gt;""),"",ROUND(AN384,6))</f>
        <v/>
      </c>
      <c r="K384" s="47">
        <f>IF(OR(R384="",AP384&lt;&gt;""),"",ROUND(AO384,6))</f>
        <v/>
      </c>
      <c r="L384" s="48">
        <f>IF(R384="","",IF(AP384&lt;&gt;"",AP384,IF(O384="NO CONNECTION","Excel couldn't reach the mapcode service. Click the REFRESH RESULTS box just above the table.",IF(E384="","The mapcode service didn't return a mapcode for this point.",IF(AM384,"Latitude and longitude seemed to be the wrong way round, so they've been swapped. Please check.",IF(AND(AN384=0,AO384=0),"0, 0 is in the sea off West Africa. Please check this is the location you meant.",IF(W384,"Longitude came first, so the order has been switched.",IF(Z384=6,"Converted from degrees, minutes and seconds.",IF(Z384=4,"Converted from degrees and decimal minutes.","")))))))))</f>
        <v/>
      </c>
      <c r="N384" s="49">
        <f>IF(J384="","",MapcodeAPI&amp;"codes/"&amp;SUBSTITUTE(J384&amp;"",MID(1/2,2,1),".")&amp;","&amp;SUBSTITUTE(K384&amp;"",MID(1/2,2,1),"."))&amp;LEFT($B$13,0)</f>
        <v/>
      </c>
      <c r="O384" s="49">
        <f>IF(N384="","",IFERROR(_xlfn.WEBSERVICE(N384),IF(MapcodeAPIBackup="","NO CONNECTION",IFERROR(_xlfn.WEBSERVICE(MapcodeAPIBackup&amp;MID(N384,LEN(MapcodeAPI)+1,999)),"NO CONNECTION"))))</f>
        <v/>
      </c>
      <c r="P384" t="inlineStr">
        <is>
          <t xml:space="preserve"> </t>
        </is>
      </c>
      <c r="R384" s="50">
        <f>IFERROR(IF(AND(TRIM(B384&amp;"")="",TRIM(C384&amp;"")=""),"",TRIM(IF(ISNUMBER(B384),SUBSTITUTE(B384&amp;"",MID(1/2,2,1),"."),B384&amp;"")&amp;IF(TRIM(C384&amp;"")="",""," | "&amp;IF(ISNUMBER(C384),SUBSTITUTE(C384&amp;"",MID(1/2,2,1),"."),C384&amp;"")))),"(error value)")</f>
        <v/>
      </c>
      <c r="S384" s="50">
        <f>IF(R384="","","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"&amp;IFERROR(IF(AND(LEN(R384)-LEN(SUBSTITUTE(R384,"/",""))=1,ISNUMBER(FIND(" ",TRIM(LEFT(R384,FIND("/",R384)-1))))),LEFT(R384,FIND("/",R384)-1),R384),R384)&amp;" ")," "," "),"﻿"," "),"​"," "),"⁠"," ")," "," ")," "," "),CHAR(9)," "),CHAR(10)," "),CHAR(13)," "),"−","-"),"–","-"),"—","-"),"LATITUDE"," "),"LONGITUDE"," "),"COORDINATES"," "),"COORDS"," "),"NORTH"," N "),"SOUTH"," S "),"EAST"," E "),"WEST"," W "),"DEGREES"," "),"DEG"," "),"GPS"," "),"LONG"," "),"LNG"," "),"LON"," "),"LAT"," ")," AND "," "),"&amp;"," ")&amp;" ")</f>
        <v/>
      </c>
      <c r="T384" s="50">
        <f>IF(S384="","",IF(LEN(S384)-LEN(SUBSTITUTE(S384,".",""))&gt;0,SUBSTITUTE(S384,","," "),IF(LEN(S384)-LEN(SUBSTITUTE(S384,",",""))=3,SUBSTITUTE(SUBSTITUTE(S384,",",";",2),",","."),IF(LEN(S384)-LEN(SUBSTITUTE(S384,",",""))=2,SUBSTITUTE(S384,",","."),SUBSTITUTE(S384,","," ")))))</f>
        <v/>
      </c>
      <c r="U384" s="50">
        <f>IF(ISNUMBER(FIND("S",T384)),-1,IF(ISNUMBER(FIND("N",T384)),1,0))</f>
        <v/>
      </c>
      <c r="V384" s="50">
        <f>IF(ISNUMBER(FIND("W",T384)),-1,IF(ISNUMBER(FIND("E",T384)),1,0))</f>
        <v/>
      </c>
      <c r="W384" s="50">
        <f>AND(MIN(IFERROR(FIND("N",T384),999),IFERROR(FIND("S",T384),999))&lt;999,MIN(IFERROR(FIND("E",T384),999),IFERROR(FIND("W",T384),999))&lt;999,MIN(IFERROR(FIND("E",T384),999),IFERROR(FIND("W",T384),999))&lt;MIN(IFERROR(FIND("N",T384),999),IFERROR(FIND("S",T384),999)))</f>
        <v/>
      </c>
      <c r="X384" s="50">
        <f>IF(T384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384,"°"," "),"º"," "),"˚"," "),"'"," "),CHAR(34)," "),"′"," "),"’"," "),"‘"," "),"″"," "),"”"," "),"“"," "),"("," "),")"," "),"["," "),"]"," "),"{"," "),"}"," "),";"," "),"|"," "),"/"," "),"\"," "),":"," "),"="," "),"*"," "),","," "),"N"," "),"S"," "),"E"," "),"W"," "),"_"," ")))</f>
        <v/>
      </c>
      <c r="Y384" s="50">
        <f>IF(X384="","",SUBSTITUTE(SUBSTITUTE(SUBSTITUTE(SUBSTITUTE(SUBSTITUTE(SUBSTITUTE(SUBSTITUTE(SUBSTITUTE(SUBSTITUTE(SUBSTITUTE(SUBSTITUTE(SUBSTITUTE(SUBSTITUTE(X384,"0",""),"1",""),"2",""),"3",""),"4",""),"5",""),"6",""),"7",""),"8",""),"9",""),".",""),"-","")," ",""))</f>
        <v/>
      </c>
      <c r="Z384" s="50">
        <f>IF(X384="",0,LEN(X384)-LEN(SUBSTITUTE(X384," ",""))+1)</f>
        <v/>
      </c>
      <c r="AA384" s="50">
        <f>IF(Z384&lt;1,"",IFERROR(VALUE(SUBSTITUTE(TRIM(MID(SUBSTITUTE(X384," ",REPT(" ",60)),1,60)),".",MID(1/2,2,1))),""))</f>
        <v/>
      </c>
      <c r="AB384" s="50">
        <f>IF(Z384&lt;2,"",IFERROR(VALUE(SUBSTITUTE(TRIM(MID(SUBSTITUTE(X384," ",REPT(" ",60)),61,60)),".",MID(1/2,2,1))),""))</f>
        <v/>
      </c>
      <c r="AC384" s="50">
        <f>IF(Z384&lt;3,"",IFERROR(VALUE(SUBSTITUTE(TRIM(MID(SUBSTITUTE(X384," ",REPT(" ",60)),121,60)),".",MID(1/2,2,1))),""))</f>
        <v/>
      </c>
      <c r="AD384" s="50">
        <f>IF(Z384&lt;4,"",IFERROR(VALUE(SUBSTITUTE(TRIM(MID(SUBSTITUTE(X384," ",REPT(" ",60)),181,60)),".",MID(1/2,2,1))),""))</f>
        <v/>
      </c>
      <c r="AE384" s="50">
        <f>IF(Z384&lt;5,"",IFERROR(VALUE(SUBSTITUTE(TRIM(MID(SUBSTITUTE(X384," ",REPT(" ",60)),241,60)),".",MID(1/2,2,1))),""))</f>
        <v/>
      </c>
      <c r="AF384" s="50">
        <f>IF(Z384&lt;6,"",IFERROR(VALUE(SUBSTITUTE(TRIM(MID(SUBSTITUTE(X384," ",REPT(" ",60)),301,60)),".",MID(1/2,2,1))),""))</f>
        <v/>
      </c>
      <c r="AG384" s="50">
        <f>IFERROR(IF(Z384=2,AA384,IF(Z384=4,IF(AA384&lt;0,-1,1)*(ABS(AA384)+AB384/60),IF(Z384=6,IF(AA384&lt;0,-1,1)*(ABS(AA384)+AB384/60+AC384/3600),""))),"")</f>
        <v/>
      </c>
      <c r="AH384" s="50">
        <f>IFERROR(IF(Z384=2,AB384,IF(Z384=4,IF(AC384&lt;0,-1,1)*(ABS(AC384)+AD384/60),IF(Z384=6,IF(AD384&lt;0,-1,1)*(ABS(AD384)+AE384/60+AF384/3600),""))),"")</f>
        <v/>
      </c>
      <c r="AI384" s="50">
        <f>IF(W384,AH384,AG384)</f>
        <v/>
      </c>
      <c r="AJ384" s="50">
        <f>IF(W384,AG384,AH384)</f>
        <v/>
      </c>
      <c r="AK384" s="50">
        <f>IFERROR(IF(U384=0,AI384,U384*ABS(AI384)),"")</f>
        <v/>
      </c>
      <c r="AL384" s="50">
        <f>IFERROR(IF(V384=0,AJ384,V384*ABS(AJ384)),"")</f>
        <v/>
      </c>
      <c r="AM384" s="50">
        <f>IFERROR(AND(U384=0,V384=0,ABS(AK384)&gt;90,ABS(AK384)&lt;=180,ABS(AL384)&lt;=90),FALSE)</f>
        <v/>
      </c>
      <c r="AN384" s="50">
        <f>IF(AM384,AL384,AK384)</f>
        <v/>
      </c>
      <c r="AO384" s="50">
        <f>IF(AM384,AK384,AL384)</f>
        <v/>
      </c>
      <c r="AP384" s="50">
        <f>IF(R384="","",IF(Y384&lt;&gt;"","Contains words or symbols that aren't part of a coordinate.",IF(NOT(OR(Z384=2,Z384=4,Z384=6)),"Couldn't find a latitude and a longitude ("&amp;Z384&amp;IF(Z384=1," number"," numbers")&amp;" found).",IF(COUNT(AA384:AF384)&lt;&gt;Z384,"Some of the numbers couldn't be read.",IF(OR(AND(Z384=4,OR(AB384&lt;0,AB384&gt;=60,AD384&lt;0,AD384&gt;=60)),AND(Z384=6,OR(AB384&lt;0,AB384&gt;=60,AC384&lt;0,AC384&gt;=60,AE384&lt;0,AE384&gt;=60,AF384&lt;0,AF384&gt;=60))),"Minutes and seconds must be between 0 and 60.",IF(OR(ABS(AN384)&gt;90,ABS(AO384)&gt;180),"Out of range: latitude must be between -90 and 90, and longitude between -180 and 180.",""))))))</f>
        <v/>
      </c>
    </row>
    <row r="385">
      <c r="B385" s="44" t="n"/>
      <c r="C385" s="44" t="n"/>
      <c r="D385" s="45">
        <f>IF(R385="","",IF(AP385&lt;&gt;"","NOT VALID GPS COORDINATES",IF(O385="NO CONNECTION","NO CONNECTION",IF(E385="","NOT FOUND",IF(OR(AM385,AND(AN385=0,AO385=0)),"CONVERTED – PLEASE CHECK","CONVERTED")))))</f>
        <v/>
      </c>
      <c r="E385" s="45">
        <f>IF(OR(O385="",O385="NO CONNECTION"),"",IFERROR(_xlfn.FILTERXML(O385,"//local/territory")&amp;" "&amp;_xlfn.FILTERXML(O385,"//local/mapcode"),IFERROR(_xlfn.FILTERXML(O385,"//international/mapcode"),"")))</f>
        <v/>
      </c>
      <c r="F385" s="46">
        <f>IF(E385="","",IFERROR(_xlfn.FILTERXML(O385,"//local/territory"),""))</f>
        <v/>
      </c>
      <c r="G385" s="46">
        <f>IF(E385="","",IFERROR(_xlfn.FILTERXML(O385,"//local/mapcode"),""))</f>
        <v/>
      </c>
      <c r="H385" s="46">
        <f>IF(E385="","",IFERROR(_xlfn.FILTERXML(O385,"//international/mapcode"),""))</f>
        <v/>
      </c>
      <c r="I385" s="46">
        <f>IF(E385="","",IFERROR(HYPERLINK("https://www.mymapcodes.com/go/?t="&amp;IF(G385&lt;&gt;"",F385,"AAA")&amp;"&amp;ma="&amp;LEFT(IF(G385&lt;&gt;"",G385,H385),FIND(".",IF(G385&lt;&gt;"",G385,H385))-1)&amp;"&amp;mb="&amp;MID(IF(G385&lt;&gt;"",G385,H385),FIND(".",IF(G385&lt;&gt;"",G385,H385))+1,99),"Open on MyMapcodes →"),""))</f>
        <v/>
      </c>
      <c r="J385" s="47">
        <f>IF(OR(R385="",AP385&lt;&gt;""),"",ROUND(AN385,6))</f>
        <v/>
      </c>
      <c r="K385" s="47">
        <f>IF(OR(R385="",AP385&lt;&gt;""),"",ROUND(AO385,6))</f>
        <v/>
      </c>
      <c r="L385" s="48">
        <f>IF(R385="","",IF(AP385&lt;&gt;"",AP385,IF(O385="NO CONNECTION","Excel couldn't reach the mapcode service. Click the REFRESH RESULTS box just above the table.",IF(E385="","The mapcode service didn't return a mapcode for this point.",IF(AM385,"Latitude and longitude seemed to be the wrong way round, so they've been swapped. Please check.",IF(AND(AN385=0,AO385=0),"0, 0 is in the sea off West Africa. Please check this is the location you meant.",IF(W385,"Longitude came first, so the order has been switched.",IF(Z385=6,"Converted from degrees, minutes and seconds.",IF(Z385=4,"Converted from degrees and decimal minutes.","")))))))))</f>
        <v/>
      </c>
      <c r="N385" s="49">
        <f>IF(J385="","",MapcodeAPI&amp;"codes/"&amp;SUBSTITUTE(J385&amp;"",MID(1/2,2,1),".")&amp;","&amp;SUBSTITUTE(K385&amp;"",MID(1/2,2,1),"."))&amp;LEFT($B$13,0)</f>
        <v/>
      </c>
      <c r="O385" s="49">
        <f>IF(N385="","",IFERROR(_xlfn.WEBSERVICE(N385),IF(MapcodeAPIBackup="","NO CONNECTION",IFERROR(_xlfn.WEBSERVICE(MapcodeAPIBackup&amp;MID(N385,LEN(MapcodeAPI)+1,999)),"NO CONNECTION"))))</f>
        <v/>
      </c>
      <c r="P385" t="inlineStr">
        <is>
          <t xml:space="preserve"> </t>
        </is>
      </c>
      <c r="R385" s="50">
        <f>IFERROR(IF(AND(TRIM(B385&amp;"")="",TRIM(C385&amp;"")=""),"",TRIM(IF(ISNUMBER(B385),SUBSTITUTE(B385&amp;"",MID(1/2,2,1),"."),B385&amp;"")&amp;IF(TRIM(C385&amp;"")="",""," | "&amp;IF(ISNUMBER(C385),SUBSTITUTE(C385&amp;"",MID(1/2,2,1),"."),C385&amp;"")))),"(error value)")</f>
        <v/>
      </c>
      <c r="S385" s="50">
        <f>IF(R385="","","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"&amp;IFERROR(IF(AND(LEN(R385)-LEN(SUBSTITUTE(R385,"/",""))=1,ISNUMBER(FIND(" ",TRIM(LEFT(R385,FIND("/",R385)-1))))),LEFT(R385,FIND("/",R385)-1),R385),R385)&amp;" ")," "," "),"﻿"," "),"​"," "),"⁠"," ")," "," ")," "," "),CHAR(9)," "),CHAR(10)," "),CHAR(13)," "),"−","-"),"–","-"),"—","-"),"LATITUDE"," "),"LONGITUDE"," "),"COORDINATES"," "),"COORDS"," "),"NORTH"," N "),"SOUTH"," S "),"EAST"," E "),"WEST"," W "),"DEGREES"," "),"DEG"," "),"GPS"," "),"LONG"," "),"LNG"," "),"LON"," "),"LAT"," ")," AND "," "),"&amp;"," ")&amp;" ")</f>
        <v/>
      </c>
      <c r="T385" s="50">
        <f>IF(S385="","",IF(LEN(S385)-LEN(SUBSTITUTE(S385,".",""))&gt;0,SUBSTITUTE(S385,","," "),IF(LEN(S385)-LEN(SUBSTITUTE(S385,",",""))=3,SUBSTITUTE(SUBSTITUTE(S385,",",";",2),",","."),IF(LEN(S385)-LEN(SUBSTITUTE(S385,",",""))=2,SUBSTITUTE(S385,",","."),SUBSTITUTE(S385,","," ")))))</f>
        <v/>
      </c>
      <c r="U385" s="50">
        <f>IF(ISNUMBER(FIND("S",T385)),-1,IF(ISNUMBER(FIND("N",T385)),1,0))</f>
        <v/>
      </c>
      <c r="V385" s="50">
        <f>IF(ISNUMBER(FIND("W",T385)),-1,IF(ISNUMBER(FIND("E",T385)),1,0))</f>
        <v/>
      </c>
      <c r="W385" s="50">
        <f>AND(MIN(IFERROR(FIND("N",T385),999),IFERROR(FIND("S",T385),999))&lt;999,MIN(IFERROR(FIND("E",T385),999),IFERROR(FIND("W",T385),999))&lt;999,MIN(IFERROR(FIND("E",T385),999),IFERROR(FIND("W",T385),999))&lt;MIN(IFERROR(FIND("N",T385),999),IFERROR(FIND("S",T385),999)))</f>
        <v/>
      </c>
      <c r="X385" s="50">
        <f>IF(T385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385,"°"," "),"º"," "),"˚"," "),"'"," "),CHAR(34)," "),"′"," "),"’"," "),"‘"," "),"″"," "),"”"," "),"“"," "),"("," "),")"," "),"["," "),"]"," "),"{"," "),"}"," "),";"," "),"|"," "),"/"," "),"\"," "),":"," "),"="," "),"*"," "),","," "),"N"," "),"S"," "),"E"," "),"W"," "),"_"," ")))</f>
        <v/>
      </c>
      <c r="Y385" s="50">
        <f>IF(X385="","",SUBSTITUTE(SUBSTITUTE(SUBSTITUTE(SUBSTITUTE(SUBSTITUTE(SUBSTITUTE(SUBSTITUTE(SUBSTITUTE(SUBSTITUTE(SUBSTITUTE(SUBSTITUTE(SUBSTITUTE(SUBSTITUTE(X385,"0",""),"1",""),"2",""),"3",""),"4",""),"5",""),"6",""),"7",""),"8",""),"9",""),".",""),"-","")," ",""))</f>
        <v/>
      </c>
      <c r="Z385" s="50">
        <f>IF(X385="",0,LEN(X385)-LEN(SUBSTITUTE(X385," ",""))+1)</f>
        <v/>
      </c>
      <c r="AA385" s="50">
        <f>IF(Z385&lt;1,"",IFERROR(VALUE(SUBSTITUTE(TRIM(MID(SUBSTITUTE(X385," ",REPT(" ",60)),1,60)),".",MID(1/2,2,1))),""))</f>
        <v/>
      </c>
      <c r="AB385" s="50">
        <f>IF(Z385&lt;2,"",IFERROR(VALUE(SUBSTITUTE(TRIM(MID(SUBSTITUTE(X385," ",REPT(" ",60)),61,60)),".",MID(1/2,2,1))),""))</f>
        <v/>
      </c>
      <c r="AC385" s="50">
        <f>IF(Z385&lt;3,"",IFERROR(VALUE(SUBSTITUTE(TRIM(MID(SUBSTITUTE(X385," ",REPT(" ",60)),121,60)),".",MID(1/2,2,1))),""))</f>
        <v/>
      </c>
      <c r="AD385" s="50">
        <f>IF(Z385&lt;4,"",IFERROR(VALUE(SUBSTITUTE(TRIM(MID(SUBSTITUTE(X385," ",REPT(" ",60)),181,60)),".",MID(1/2,2,1))),""))</f>
        <v/>
      </c>
      <c r="AE385" s="50">
        <f>IF(Z385&lt;5,"",IFERROR(VALUE(SUBSTITUTE(TRIM(MID(SUBSTITUTE(X385," ",REPT(" ",60)),241,60)),".",MID(1/2,2,1))),""))</f>
        <v/>
      </c>
      <c r="AF385" s="50">
        <f>IF(Z385&lt;6,"",IFERROR(VALUE(SUBSTITUTE(TRIM(MID(SUBSTITUTE(X385," ",REPT(" ",60)),301,60)),".",MID(1/2,2,1))),""))</f>
        <v/>
      </c>
      <c r="AG385" s="50">
        <f>IFERROR(IF(Z385=2,AA385,IF(Z385=4,IF(AA385&lt;0,-1,1)*(ABS(AA385)+AB385/60),IF(Z385=6,IF(AA385&lt;0,-1,1)*(ABS(AA385)+AB385/60+AC385/3600),""))),"")</f>
        <v/>
      </c>
      <c r="AH385" s="50">
        <f>IFERROR(IF(Z385=2,AB385,IF(Z385=4,IF(AC385&lt;0,-1,1)*(ABS(AC385)+AD385/60),IF(Z385=6,IF(AD385&lt;0,-1,1)*(ABS(AD385)+AE385/60+AF385/3600),""))),"")</f>
        <v/>
      </c>
      <c r="AI385" s="50">
        <f>IF(W385,AH385,AG385)</f>
        <v/>
      </c>
      <c r="AJ385" s="50">
        <f>IF(W385,AG385,AH385)</f>
        <v/>
      </c>
      <c r="AK385" s="50">
        <f>IFERROR(IF(U385=0,AI385,U385*ABS(AI385)),"")</f>
        <v/>
      </c>
      <c r="AL385" s="50">
        <f>IFERROR(IF(V385=0,AJ385,V385*ABS(AJ385)),"")</f>
        <v/>
      </c>
      <c r="AM385" s="50">
        <f>IFERROR(AND(U385=0,V385=0,ABS(AK385)&gt;90,ABS(AK385)&lt;=180,ABS(AL385)&lt;=90),FALSE)</f>
        <v/>
      </c>
      <c r="AN385" s="50">
        <f>IF(AM385,AL385,AK385)</f>
        <v/>
      </c>
      <c r="AO385" s="50">
        <f>IF(AM385,AK385,AL385)</f>
        <v/>
      </c>
      <c r="AP385" s="50">
        <f>IF(R385="","",IF(Y385&lt;&gt;"","Contains words or symbols that aren't part of a coordinate.",IF(NOT(OR(Z385=2,Z385=4,Z385=6)),"Couldn't find a latitude and a longitude ("&amp;Z385&amp;IF(Z385=1," number"," numbers")&amp;" found).",IF(COUNT(AA385:AF385)&lt;&gt;Z385,"Some of the numbers couldn't be read.",IF(OR(AND(Z385=4,OR(AB385&lt;0,AB385&gt;=60,AD385&lt;0,AD385&gt;=60)),AND(Z385=6,OR(AB385&lt;0,AB385&gt;=60,AC385&lt;0,AC385&gt;=60,AE385&lt;0,AE385&gt;=60,AF385&lt;0,AF385&gt;=60))),"Minutes and seconds must be between 0 and 60.",IF(OR(ABS(AN385)&gt;90,ABS(AO385)&gt;180),"Out of range: latitude must be between -90 and 90, and longitude between -180 and 180.",""))))))</f>
        <v/>
      </c>
    </row>
    <row r="386">
      <c r="B386" s="44" t="n"/>
      <c r="C386" s="44" t="n"/>
      <c r="D386" s="45">
        <f>IF(R386="","",IF(AP386&lt;&gt;"","NOT VALID GPS COORDINATES",IF(O386="NO CONNECTION","NO CONNECTION",IF(E386="","NOT FOUND",IF(OR(AM386,AND(AN386=0,AO386=0)),"CONVERTED – PLEASE CHECK","CONVERTED")))))</f>
        <v/>
      </c>
      <c r="E386" s="45">
        <f>IF(OR(O386="",O386="NO CONNECTION"),"",IFERROR(_xlfn.FILTERXML(O386,"//local/territory")&amp;" "&amp;_xlfn.FILTERXML(O386,"//local/mapcode"),IFERROR(_xlfn.FILTERXML(O386,"//international/mapcode"),"")))</f>
        <v/>
      </c>
      <c r="F386" s="46">
        <f>IF(E386="","",IFERROR(_xlfn.FILTERXML(O386,"//local/territory"),""))</f>
        <v/>
      </c>
      <c r="G386" s="46">
        <f>IF(E386="","",IFERROR(_xlfn.FILTERXML(O386,"//local/mapcode"),""))</f>
        <v/>
      </c>
      <c r="H386" s="46">
        <f>IF(E386="","",IFERROR(_xlfn.FILTERXML(O386,"//international/mapcode"),""))</f>
        <v/>
      </c>
      <c r="I386" s="46">
        <f>IF(E386="","",IFERROR(HYPERLINK("https://www.mymapcodes.com/go/?t="&amp;IF(G386&lt;&gt;"",F386,"AAA")&amp;"&amp;ma="&amp;LEFT(IF(G386&lt;&gt;"",G386,H386),FIND(".",IF(G386&lt;&gt;"",G386,H386))-1)&amp;"&amp;mb="&amp;MID(IF(G386&lt;&gt;"",G386,H386),FIND(".",IF(G386&lt;&gt;"",G386,H386))+1,99),"Open on MyMapcodes →"),""))</f>
        <v/>
      </c>
      <c r="J386" s="47">
        <f>IF(OR(R386="",AP386&lt;&gt;""),"",ROUND(AN386,6))</f>
        <v/>
      </c>
      <c r="K386" s="47">
        <f>IF(OR(R386="",AP386&lt;&gt;""),"",ROUND(AO386,6))</f>
        <v/>
      </c>
      <c r="L386" s="48">
        <f>IF(R386="","",IF(AP386&lt;&gt;"",AP386,IF(O386="NO CONNECTION","Excel couldn't reach the mapcode service. Click the REFRESH RESULTS box just above the table.",IF(E386="","The mapcode service didn't return a mapcode for this point.",IF(AM386,"Latitude and longitude seemed to be the wrong way round, so they've been swapped. Please check.",IF(AND(AN386=0,AO386=0),"0, 0 is in the sea off West Africa. Please check this is the location you meant.",IF(W386,"Longitude came first, so the order has been switched.",IF(Z386=6,"Converted from degrees, minutes and seconds.",IF(Z386=4,"Converted from degrees and decimal minutes.","")))))))))</f>
        <v/>
      </c>
      <c r="N386" s="49">
        <f>IF(J386="","",MapcodeAPI&amp;"codes/"&amp;SUBSTITUTE(J386&amp;"",MID(1/2,2,1),".")&amp;","&amp;SUBSTITUTE(K386&amp;"",MID(1/2,2,1),"."))&amp;LEFT($B$13,0)</f>
        <v/>
      </c>
      <c r="O386" s="49">
        <f>IF(N386="","",IFERROR(_xlfn.WEBSERVICE(N386),IF(MapcodeAPIBackup="","NO CONNECTION",IFERROR(_xlfn.WEBSERVICE(MapcodeAPIBackup&amp;MID(N386,LEN(MapcodeAPI)+1,999)),"NO CONNECTION"))))</f>
        <v/>
      </c>
      <c r="P386" t="inlineStr">
        <is>
          <t xml:space="preserve"> </t>
        </is>
      </c>
      <c r="R386" s="50">
        <f>IFERROR(IF(AND(TRIM(B386&amp;"")="",TRIM(C386&amp;"")=""),"",TRIM(IF(ISNUMBER(B386),SUBSTITUTE(B386&amp;"",MID(1/2,2,1),"."),B386&amp;"")&amp;IF(TRIM(C386&amp;"")="",""," | "&amp;IF(ISNUMBER(C386),SUBSTITUTE(C386&amp;"",MID(1/2,2,1),"."),C386&amp;"")))),"(error value)")</f>
        <v/>
      </c>
      <c r="S386" s="50">
        <f>IF(R386="","","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"&amp;IFERROR(IF(AND(LEN(R386)-LEN(SUBSTITUTE(R386,"/",""))=1,ISNUMBER(FIND(" ",TRIM(LEFT(R386,FIND("/",R386)-1))))),LEFT(R386,FIND("/",R386)-1),R386),R386)&amp;" ")," "," "),"﻿"," "),"​"," "),"⁠"," ")," "," ")," "," "),CHAR(9)," "),CHAR(10)," "),CHAR(13)," "),"−","-"),"–","-"),"—","-"),"LATITUDE"," "),"LONGITUDE"," "),"COORDINATES"," "),"COORDS"," "),"NORTH"," N "),"SOUTH"," S "),"EAST"," E "),"WEST"," W "),"DEGREES"," "),"DEG"," "),"GPS"," "),"LONG"," "),"LNG"," "),"LON"," "),"LAT"," ")," AND "," "),"&amp;"," ")&amp;" ")</f>
        <v/>
      </c>
      <c r="T386" s="50">
        <f>IF(S386="","",IF(LEN(S386)-LEN(SUBSTITUTE(S386,".",""))&gt;0,SUBSTITUTE(S386,","," "),IF(LEN(S386)-LEN(SUBSTITUTE(S386,",",""))=3,SUBSTITUTE(SUBSTITUTE(S386,",",";",2),",","."),IF(LEN(S386)-LEN(SUBSTITUTE(S386,",",""))=2,SUBSTITUTE(S386,",","."),SUBSTITUTE(S386,","," ")))))</f>
        <v/>
      </c>
      <c r="U386" s="50">
        <f>IF(ISNUMBER(FIND("S",T386)),-1,IF(ISNUMBER(FIND("N",T386)),1,0))</f>
        <v/>
      </c>
      <c r="V386" s="50">
        <f>IF(ISNUMBER(FIND("W",T386)),-1,IF(ISNUMBER(FIND("E",T386)),1,0))</f>
        <v/>
      </c>
      <c r="W386" s="50">
        <f>AND(MIN(IFERROR(FIND("N",T386),999),IFERROR(FIND("S",T386),999))&lt;999,MIN(IFERROR(FIND("E",T386),999),IFERROR(FIND("W",T386),999))&lt;999,MIN(IFERROR(FIND("E",T386),999),IFERROR(FIND("W",T386),999))&lt;MIN(IFERROR(FIND("N",T386),999),IFERROR(FIND("S",T386),999)))</f>
        <v/>
      </c>
      <c r="X386" s="50">
        <f>IF(T386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386,"°"," "),"º"," "),"˚"," "),"'"," "),CHAR(34)," "),"′"," "),"’"," "),"‘"," "),"″"," "),"”"," "),"“"," "),"("," "),")"," "),"["," "),"]"," "),"{"," "),"}"," "),";"," "),"|"," "),"/"," "),"\"," "),":"," "),"="," "),"*"," "),","," "),"N"," "),"S"," "),"E"," "),"W"," "),"_"," ")))</f>
        <v/>
      </c>
      <c r="Y386" s="50">
        <f>IF(X386="","",SUBSTITUTE(SUBSTITUTE(SUBSTITUTE(SUBSTITUTE(SUBSTITUTE(SUBSTITUTE(SUBSTITUTE(SUBSTITUTE(SUBSTITUTE(SUBSTITUTE(SUBSTITUTE(SUBSTITUTE(SUBSTITUTE(X386,"0",""),"1",""),"2",""),"3",""),"4",""),"5",""),"6",""),"7",""),"8",""),"9",""),".",""),"-","")," ",""))</f>
        <v/>
      </c>
      <c r="Z386" s="50">
        <f>IF(X386="",0,LEN(X386)-LEN(SUBSTITUTE(X386," ",""))+1)</f>
        <v/>
      </c>
      <c r="AA386" s="50">
        <f>IF(Z386&lt;1,"",IFERROR(VALUE(SUBSTITUTE(TRIM(MID(SUBSTITUTE(X386," ",REPT(" ",60)),1,60)),".",MID(1/2,2,1))),""))</f>
        <v/>
      </c>
      <c r="AB386" s="50">
        <f>IF(Z386&lt;2,"",IFERROR(VALUE(SUBSTITUTE(TRIM(MID(SUBSTITUTE(X386," ",REPT(" ",60)),61,60)),".",MID(1/2,2,1))),""))</f>
        <v/>
      </c>
      <c r="AC386" s="50">
        <f>IF(Z386&lt;3,"",IFERROR(VALUE(SUBSTITUTE(TRIM(MID(SUBSTITUTE(X386," ",REPT(" ",60)),121,60)),".",MID(1/2,2,1))),""))</f>
        <v/>
      </c>
      <c r="AD386" s="50">
        <f>IF(Z386&lt;4,"",IFERROR(VALUE(SUBSTITUTE(TRIM(MID(SUBSTITUTE(X386," ",REPT(" ",60)),181,60)),".",MID(1/2,2,1))),""))</f>
        <v/>
      </c>
      <c r="AE386" s="50">
        <f>IF(Z386&lt;5,"",IFERROR(VALUE(SUBSTITUTE(TRIM(MID(SUBSTITUTE(X386," ",REPT(" ",60)),241,60)),".",MID(1/2,2,1))),""))</f>
        <v/>
      </c>
      <c r="AF386" s="50">
        <f>IF(Z386&lt;6,"",IFERROR(VALUE(SUBSTITUTE(TRIM(MID(SUBSTITUTE(X386," ",REPT(" ",60)),301,60)),".",MID(1/2,2,1))),""))</f>
        <v/>
      </c>
      <c r="AG386" s="50">
        <f>IFERROR(IF(Z386=2,AA386,IF(Z386=4,IF(AA386&lt;0,-1,1)*(ABS(AA386)+AB386/60),IF(Z386=6,IF(AA386&lt;0,-1,1)*(ABS(AA386)+AB386/60+AC386/3600),""))),"")</f>
        <v/>
      </c>
      <c r="AH386" s="50">
        <f>IFERROR(IF(Z386=2,AB386,IF(Z386=4,IF(AC386&lt;0,-1,1)*(ABS(AC386)+AD386/60),IF(Z386=6,IF(AD386&lt;0,-1,1)*(ABS(AD386)+AE386/60+AF386/3600),""))),"")</f>
        <v/>
      </c>
      <c r="AI386" s="50">
        <f>IF(W386,AH386,AG386)</f>
        <v/>
      </c>
      <c r="AJ386" s="50">
        <f>IF(W386,AG386,AH386)</f>
        <v/>
      </c>
      <c r="AK386" s="50">
        <f>IFERROR(IF(U386=0,AI386,U386*ABS(AI386)),"")</f>
        <v/>
      </c>
      <c r="AL386" s="50">
        <f>IFERROR(IF(V386=0,AJ386,V386*ABS(AJ386)),"")</f>
        <v/>
      </c>
      <c r="AM386" s="50">
        <f>IFERROR(AND(U386=0,V386=0,ABS(AK386)&gt;90,ABS(AK386)&lt;=180,ABS(AL386)&lt;=90),FALSE)</f>
        <v/>
      </c>
      <c r="AN386" s="50">
        <f>IF(AM386,AL386,AK386)</f>
        <v/>
      </c>
      <c r="AO386" s="50">
        <f>IF(AM386,AK386,AL386)</f>
        <v/>
      </c>
      <c r="AP386" s="50">
        <f>IF(R386="","",IF(Y386&lt;&gt;"","Contains words or symbols that aren't part of a coordinate.",IF(NOT(OR(Z386=2,Z386=4,Z386=6)),"Couldn't find a latitude and a longitude ("&amp;Z386&amp;IF(Z386=1," number"," numbers")&amp;" found).",IF(COUNT(AA386:AF386)&lt;&gt;Z386,"Some of the numbers couldn't be read.",IF(OR(AND(Z386=4,OR(AB386&lt;0,AB386&gt;=60,AD386&lt;0,AD386&gt;=60)),AND(Z386=6,OR(AB386&lt;0,AB386&gt;=60,AC386&lt;0,AC386&gt;=60,AE386&lt;0,AE386&gt;=60,AF386&lt;0,AF386&gt;=60))),"Minutes and seconds must be between 0 and 60.",IF(OR(ABS(AN386)&gt;90,ABS(AO386)&gt;180),"Out of range: latitude must be between -90 and 90, and longitude between -180 and 180.",""))))))</f>
        <v/>
      </c>
    </row>
    <row r="387">
      <c r="B387" s="44" t="n"/>
      <c r="C387" s="44" t="n"/>
      <c r="D387" s="45">
        <f>IF(R387="","",IF(AP387&lt;&gt;"","NOT VALID GPS COORDINATES",IF(O387="NO CONNECTION","NO CONNECTION",IF(E387="","NOT FOUND",IF(OR(AM387,AND(AN387=0,AO387=0)),"CONVERTED – PLEASE CHECK","CONVERTED")))))</f>
        <v/>
      </c>
      <c r="E387" s="45">
        <f>IF(OR(O387="",O387="NO CONNECTION"),"",IFERROR(_xlfn.FILTERXML(O387,"//local/territory")&amp;" "&amp;_xlfn.FILTERXML(O387,"//local/mapcode"),IFERROR(_xlfn.FILTERXML(O387,"//international/mapcode"),"")))</f>
        <v/>
      </c>
      <c r="F387" s="46">
        <f>IF(E387="","",IFERROR(_xlfn.FILTERXML(O387,"//local/territory"),""))</f>
        <v/>
      </c>
      <c r="G387" s="46">
        <f>IF(E387="","",IFERROR(_xlfn.FILTERXML(O387,"//local/mapcode"),""))</f>
        <v/>
      </c>
      <c r="H387" s="46">
        <f>IF(E387="","",IFERROR(_xlfn.FILTERXML(O387,"//international/mapcode"),""))</f>
        <v/>
      </c>
      <c r="I387" s="46">
        <f>IF(E387="","",IFERROR(HYPERLINK("https://www.mymapcodes.com/go/?t="&amp;IF(G387&lt;&gt;"",F387,"AAA")&amp;"&amp;ma="&amp;LEFT(IF(G387&lt;&gt;"",G387,H387),FIND(".",IF(G387&lt;&gt;"",G387,H387))-1)&amp;"&amp;mb="&amp;MID(IF(G387&lt;&gt;"",G387,H387),FIND(".",IF(G387&lt;&gt;"",G387,H387))+1,99),"Open on MyMapcodes →"),""))</f>
        <v/>
      </c>
      <c r="J387" s="47">
        <f>IF(OR(R387="",AP387&lt;&gt;""),"",ROUND(AN387,6))</f>
        <v/>
      </c>
      <c r="K387" s="47">
        <f>IF(OR(R387="",AP387&lt;&gt;""),"",ROUND(AO387,6))</f>
        <v/>
      </c>
      <c r="L387" s="48">
        <f>IF(R387="","",IF(AP387&lt;&gt;"",AP387,IF(O387="NO CONNECTION","Excel couldn't reach the mapcode service. Click the REFRESH RESULTS box just above the table.",IF(E387="","The mapcode service didn't return a mapcode for this point.",IF(AM387,"Latitude and longitude seemed to be the wrong way round, so they've been swapped. Please check.",IF(AND(AN387=0,AO387=0),"0, 0 is in the sea off West Africa. Please check this is the location you meant.",IF(W387,"Longitude came first, so the order has been switched.",IF(Z387=6,"Converted from degrees, minutes and seconds.",IF(Z387=4,"Converted from degrees and decimal minutes.","")))))))))</f>
        <v/>
      </c>
      <c r="N387" s="49">
        <f>IF(J387="","",MapcodeAPI&amp;"codes/"&amp;SUBSTITUTE(J387&amp;"",MID(1/2,2,1),".")&amp;","&amp;SUBSTITUTE(K387&amp;"",MID(1/2,2,1),"."))&amp;LEFT($B$13,0)</f>
        <v/>
      </c>
      <c r="O387" s="49">
        <f>IF(N387="","",IFERROR(_xlfn.WEBSERVICE(N387),IF(MapcodeAPIBackup="","NO CONNECTION",IFERROR(_xlfn.WEBSERVICE(MapcodeAPIBackup&amp;MID(N387,LEN(MapcodeAPI)+1,999)),"NO CONNECTION"))))</f>
        <v/>
      </c>
      <c r="P387" t="inlineStr">
        <is>
          <t xml:space="preserve"> </t>
        </is>
      </c>
      <c r="R387" s="50">
        <f>IFERROR(IF(AND(TRIM(B387&amp;"")="",TRIM(C387&amp;"")=""),"",TRIM(IF(ISNUMBER(B387),SUBSTITUTE(B387&amp;"",MID(1/2,2,1),"."),B387&amp;"")&amp;IF(TRIM(C387&amp;"")="",""," | "&amp;IF(ISNUMBER(C387),SUBSTITUTE(C387&amp;"",MID(1/2,2,1),"."),C387&amp;"")))),"(error value)")</f>
        <v/>
      </c>
      <c r="S387" s="50">
        <f>IF(R387="","","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"&amp;IFERROR(IF(AND(LEN(R387)-LEN(SUBSTITUTE(R387,"/",""))=1,ISNUMBER(FIND(" ",TRIM(LEFT(R387,FIND("/",R387)-1))))),LEFT(R387,FIND("/",R387)-1),R387),R387)&amp;" ")," "," "),"﻿"," "),"​"," "),"⁠"," ")," "," ")," "," "),CHAR(9)," "),CHAR(10)," "),CHAR(13)," "),"−","-"),"–","-"),"—","-"),"LATITUDE"," "),"LONGITUDE"," "),"COORDINATES"," "),"COORDS"," "),"NORTH"," N "),"SOUTH"," S "),"EAST"," E "),"WEST"," W "),"DEGREES"," "),"DEG"," "),"GPS"," "),"LONG"," "),"LNG"," "),"LON"," "),"LAT"," ")," AND "," "),"&amp;"," ")&amp;" ")</f>
        <v/>
      </c>
      <c r="T387" s="50">
        <f>IF(S387="","",IF(LEN(S387)-LEN(SUBSTITUTE(S387,".",""))&gt;0,SUBSTITUTE(S387,","," "),IF(LEN(S387)-LEN(SUBSTITUTE(S387,",",""))=3,SUBSTITUTE(SUBSTITUTE(S387,",",";",2),",","."),IF(LEN(S387)-LEN(SUBSTITUTE(S387,",",""))=2,SUBSTITUTE(S387,",","."),SUBSTITUTE(S387,","," ")))))</f>
        <v/>
      </c>
      <c r="U387" s="50">
        <f>IF(ISNUMBER(FIND("S",T387)),-1,IF(ISNUMBER(FIND("N",T387)),1,0))</f>
        <v/>
      </c>
      <c r="V387" s="50">
        <f>IF(ISNUMBER(FIND("W",T387)),-1,IF(ISNUMBER(FIND("E",T387)),1,0))</f>
        <v/>
      </c>
      <c r="W387" s="50">
        <f>AND(MIN(IFERROR(FIND("N",T387),999),IFERROR(FIND("S",T387),999))&lt;999,MIN(IFERROR(FIND("E",T387),999),IFERROR(FIND("W",T387),999))&lt;999,MIN(IFERROR(FIND("E",T387),999),IFERROR(FIND("W",T387),999))&lt;MIN(IFERROR(FIND("N",T387),999),IFERROR(FIND("S",T387),999)))</f>
        <v/>
      </c>
      <c r="X387" s="50">
        <f>IF(T387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387,"°"," "),"º"," "),"˚"," "),"'"," "),CHAR(34)," "),"′"," "),"’"," "),"‘"," "),"″"," "),"”"," "),"“"," "),"("," "),")"," "),"["," "),"]"," "),"{"," "),"}"," "),";"," "),"|"," "),"/"," "),"\"," "),":"," "),"="," "),"*"," "),","," "),"N"," "),"S"," "),"E"," "),"W"," "),"_"," ")))</f>
        <v/>
      </c>
      <c r="Y387" s="50">
        <f>IF(X387="","",SUBSTITUTE(SUBSTITUTE(SUBSTITUTE(SUBSTITUTE(SUBSTITUTE(SUBSTITUTE(SUBSTITUTE(SUBSTITUTE(SUBSTITUTE(SUBSTITUTE(SUBSTITUTE(SUBSTITUTE(SUBSTITUTE(X387,"0",""),"1",""),"2",""),"3",""),"4",""),"5",""),"6",""),"7",""),"8",""),"9",""),".",""),"-","")," ",""))</f>
        <v/>
      </c>
      <c r="Z387" s="50">
        <f>IF(X387="",0,LEN(X387)-LEN(SUBSTITUTE(X387," ",""))+1)</f>
        <v/>
      </c>
      <c r="AA387" s="50">
        <f>IF(Z387&lt;1,"",IFERROR(VALUE(SUBSTITUTE(TRIM(MID(SUBSTITUTE(X387," ",REPT(" ",60)),1,60)),".",MID(1/2,2,1))),""))</f>
        <v/>
      </c>
      <c r="AB387" s="50">
        <f>IF(Z387&lt;2,"",IFERROR(VALUE(SUBSTITUTE(TRIM(MID(SUBSTITUTE(X387," ",REPT(" ",60)),61,60)),".",MID(1/2,2,1))),""))</f>
        <v/>
      </c>
      <c r="AC387" s="50">
        <f>IF(Z387&lt;3,"",IFERROR(VALUE(SUBSTITUTE(TRIM(MID(SUBSTITUTE(X387," ",REPT(" ",60)),121,60)),".",MID(1/2,2,1))),""))</f>
        <v/>
      </c>
      <c r="AD387" s="50">
        <f>IF(Z387&lt;4,"",IFERROR(VALUE(SUBSTITUTE(TRIM(MID(SUBSTITUTE(X387," ",REPT(" ",60)),181,60)),".",MID(1/2,2,1))),""))</f>
        <v/>
      </c>
      <c r="AE387" s="50">
        <f>IF(Z387&lt;5,"",IFERROR(VALUE(SUBSTITUTE(TRIM(MID(SUBSTITUTE(X387," ",REPT(" ",60)),241,60)),".",MID(1/2,2,1))),""))</f>
        <v/>
      </c>
      <c r="AF387" s="50">
        <f>IF(Z387&lt;6,"",IFERROR(VALUE(SUBSTITUTE(TRIM(MID(SUBSTITUTE(X387," ",REPT(" ",60)),301,60)),".",MID(1/2,2,1))),""))</f>
        <v/>
      </c>
      <c r="AG387" s="50">
        <f>IFERROR(IF(Z387=2,AA387,IF(Z387=4,IF(AA387&lt;0,-1,1)*(ABS(AA387)+AB387/60),IF(Z387=6,IF(AA387&lt;0,-1,1)*(ABS(AA387)+AB387/60+AC387/3600),""))),"")</f>
        <v/>
      </c>
      <c r="AH387" s="50">
        <f>IFERROR(IF(Z387=2,AB387,IF(Z387=4,IF(AC387&lt;0,-1,1)*(ABS(AC387)+AD387/60),IF(Z387=6,IF(AD387&lt;0,-1,1)*(ABS(AD387)+AE387/60+AF387/3600),""))),"")</f>
        <v/>
      </c>
      <c r="AI387" s="50">
        <f>IF(W387,AH387,AG387)</f>
        <v/>
      </c>
      <c r="AJ387" s="50">
        <f>IF(W387,AG387,AH387)</f>
        <v/>
      </c>
      <c r="AK387" s="50">
        <f>IFERROR(IF(U387=0,AI387,U387*ABS(AI387)),"")</f>
        <v/>
      </c>
      <c r="AL387" s="50">
        <f>IFERROR(IF(V387=0,AJ387,V387*ABS(AJ387)),"")</f>
        <v/>
      </c>
      <c r="AM387" s="50">
        <f>IFERROR(AND(U387=0,V387=0,ABS(AK387)&gt;90,ABS(AK387)&lt;=180,ABS(AL387)&lt;=90),FALSE)</f>
        <v/>
      </c>
      <c r="AN387" s="50">
        <f>IF(AM387,AL387,AK387)</f>
        <v/>
      </c>
      <c r="AO387" s="50">
        <f>IF(AM387,AK387,AL387)</f>
        <v/>
      </c>
      <c r="AP387" s="50">
        <f>IF(R387="","",IF(Y387&lt;&gt;"","Contains words or symbols that aren't part of a coordinate.",IF(NOT(OR(Z387=2,Z387=4,Z387=6)),"Couldn't find a latitude and a longitude ("&amp;Z387&amp;IF(Z387=1," number"," numbers")&amp;" found).",IF(COUNT(AA387:AF387)&lt;&gt;Z387,"Some of the numbers couldn't be read.",IF(OR(AND(Z387=4,OR(AB387&lt;0,AB387&gt;=60,AD387&lt;0,AD387&gt;=60)),AND(Z387=6,OR(AB387&lt;0,AB387&gt;=60,AC387&lt;0,AC387&gt;=60,AE387&lt;0,AE387&gt;=60,AF387&lt;0,AF387&gt;=60))),"Minutes and seconds must be between 0 and 60.",IF(OR(ABS(AN387)&gt;90,ABS(AO387)&gt;180),"Out of range: latitude must be between -90 and 90, and longitude between -180 and 180.",""))))))</f>
        <v/>
      </c>
    </row>
    <row r="388">
      <c r="B388" s="44" t="n"/>
      <c r="C388" s="44" t="n"/>
      <c r="D388" s="45">
        <f>IF(R388="","",IF(AP388&lt;&gt;"","NOT VALID GPS COORDINATES",IF(O388="NO CONNECTION","NO CONNECTION",IF(E388="","NOT FOUND",IF(OR(AM388,AND(AN388=0,AO388=0)),"CONVERTED – PLEASE CHECK","CONVERTED")))))</f>
        <v/>
      </c>
      <c r="E388" s="45">
        <f>IF(OR(O388="",O388="NO CONNECTION"),"",IFERROR(_xlfn.FILTERXML(O388,"//local/territory")&amp;" "&amp;_xlfn.FILTERXML(O388,"//local/mapcode"),IFERROR(_xlfn.FILTERXML(O388,"//international/mapcode"),"")))</f>
        <v/>
      </c>
      <c r="F388" s="46">
        <f>IF(E388="","",IFERROR(_xlfn.FILTERXML(O388,"//local/territory"),""))</f>
        <v/>
      </c>
      <c r="G388" s="46">
        <f>IF(E388="","",IFERROR(_xlfn.FILTERXML(O388,"//local/mapcode"),""))</f>
        <v/>
      </c>
      <c r="H388" s="46">
        <f>IF(E388="","",IFERROR(_xlfn.FILTERXML(O388,"//international/mapcode"),""))</f>
        <v/>
      </c>
      <c r="I388" s="46">
        <f>IF(E388="","",IFERROR(HYPERLINK("https://www.mymapcodes.com/go/?t="&amp;IF(G388&lt;&gt;"",F388,"AAA")&amp;"&amp;ma="&amp;LEFT(IF(G388&lt;&gt;"",G388,H388),FIND(".",IF(G388&lt;&gt;"",G388,H388))-1)&amp;"&amp;mb="&amp;MID(IF(G388&lt;&gt;"",G388,H388),FIND(".",IF(G388&lt;&gt;"",G388,H388))+1,99),"Open on MyMapcodes →"),""))</f>
        <v/>
      </c>
      <c r="J388" s="47">
        <f>IF(OR(R388="",AP388&lt;&gt;""),"",ROUND(AN388,6))</f>
        <v/>
      </c>
      <c r="K388" s="47">
        <f>IF(OR(R388="",AP388&lt;&gt;""),"",ROUND(AO388,6))</f>
        <v/>
      </c>
      <c r="L388" s="48">
        <f>IF(R388="","",IF(AP388&lt;&gt;"",AP388,IF(O388="NO CONNECTION","Excel couldn't reach the mapcode service. Click the REFRESH RESULTS box just above the table.",IF(E388="","The mapcode service didn't return a mapcode for this point.",IF(AM388,"Latitude and longitude seemed to be the wrong way round, so they've been swapped. Please check.",IF(AND(AN388=0,AO388=0),"0, 0 is in the sea off West Africa. Please check this is the location you meant.",IF(W388,"Longitude came first, so the order has been switched.",IF(Z388=6,"Converted from degrees, minutes and seconds.",IF(Z388=4,"Converted from degrees and decimal minutes.","")))))))))</f>
        <v/>
      </c>
      <c r="N388" s="49">
        <f>IF(J388="","",MapcodeAPI&amp;"codes/"&amp;SUBSTITUTE(J388&amp;"",MID(1/2,2,1),".")&amp;","&amp;SUBSTITUTE(K388&amp;"",MID(1/2,2,1),"."))&amp;LEFT($B$13,0)</f>
        <v/>
      </c>
      <c r="O388" s="49">
        <f>IF(N388="","",IFERROR(_xlfn.WEBSERVICE(N388),IF(MapcodeAPIBackup="","NO CONNECTION",IFERROR(_xlfn.WEBSERVICE(MapcodeAPIBackup&amp;MID(N388,LEN(MapcodeAPI)+1,999)),"NO CONNECTION"))))</f>
        <v/>
      </c>
      <c r="P388" t="inlineStr">
        <is>
          <t xml:space="preserve"> </t>
        </is>
      </c>
      <c r="R388" s="50">
        <f>IFERROR(IF(AND(TRIM(B388&amp;"")="",TRIM(C388&amp;"")=""),"",TRIM(IF(ISNUMBER(B388),SUBSTITUTE(B388&amp;"",MID(1/2,2,1),"."),B388&amp;"")&amp;IF(TRIM(C388&amp;"")="",""," | "&amp;IF(ISNUMBER(C388),SUBSTITUTE(C388&amp;"",MID(1/2,2,1),"."),C388&amp;"")))),"(error value)")</f>
        <v/>
      </c>
      <c r="S388" s="50">
        <f>IF(R388="","","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"&amp;IFERROR(IF(AND(LEN(R388)-LEN(SUBSTITUTE(R388,"/",""))=1,ISNUMBER(FIND(" ",TRIM(LEFT(R388,FIND("/",R388)-1))))),LEFT(R388,FIND("/",R388)-1),R388),R388)&amp;" ")," "," "),"﻿"," "),"​"," "),"⁠"," ")," "," ")," "," "),CHAR(9)," "),CHAR(10)," "),CHAR(13)," "),"−","-"),"–","-"),"—","-"),"LATITUDE"," "),"LONGITUDE"," "),"COORDINATES"," "),"COORDS"," "),"NORTH"," N "),"SOUTH"," S "),"EAST"," E "),"WEST"," W "),"DEGREES"," "),"DEG"," "),"GPS"," "),"LONG"," "),"LNG"," "),"LON"," "),"LAT"," ")," AND "," "),"&amp;"," ")&amp;" ")</f>
        <v/>
      </c>
      <c r="T388" s="50">
        <f>IF(S388="","",IF(LEN(S388)-LEN(SUBSTITUTE(S388,".",""))&gt;0,SUBSTITUTE(S388,","," "),IF(LEN(S388)-LEN(SUBSTITUTE(S388,",",""))=3,SUBSTITUTE(SUBSTITUTE(S388,",",";",2),",","."),IF(LEN(S388)-LEN(SUBSTITUTE(S388,",",""))=2,SUBSTITUTE(S388,",","."),SUBSTITUTE(S388,","," ")))))</f>
        <v/>
      </c>
      <c r="U388" s="50">
        <f>IF(ISNUMBER(FIND("S",T388)),-1,IF(ISNUMBER(FIND("N",T388)),1,0))</f>
        <v/>
      </c>
      <c r="V388" s="50">
        <f>IF(ISNUMBER(FIND("W",T388)),-1,IF(ISNUMBER(FIND("E",T388)),1,0))</f>
        <v/>
      </c>
      <c r="W388" s="50">
        <f>AND(MIN(IFERROR(FIND("N",T388),999),IFERROR(FIND("S",T388),999))&lt;999,MIN(IFERROR(FIND("E",T388),999),IFERROR(FIND("W",T388),999))&lt;999,MIN(IFERROR(FIND("E",T388),999),IFERROR(FIND("W",T388),999))&lt;MIN(IFERROR(FIND("N",T388),999),IFERROR(FIND("S",T388),999)))</f>
        <v/>
      </c>
      <c r="X388" s="50">
        <f>IF(T388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388,"°"," "),"º"," "),"˚"," "),"'"," "),CHAR(34)," "),"′"," "),"’"," "),"‘"," "),"″"," "),"”"," "),"“"," "),"("," "),")"," "),"["," "),"]"," "),"{"," "),"}"," "),";"," "),"|"," "),"/"," "),"\"," "),":"," "),"="," "),"*"," "),","," "),"N"," "),"S"," "),"E"," "),"W"," "),"_"," ")))</f>
        <v/>
      </c>
      <c r="Y388" s="50">
        <f>IF(X388="","",SUBSTITUTE(SUBSTITUTE(SUBSTITUTE(SUBSTITUTE(SUBSTITUTE(SUBSTITUTE(SUBSTITUTE(SUBSTITUTE(SUBSTITUTE(SUBSTITUTE(SUBSTITUTE(SUBSTITUTE(SUBSTITUTE(X388,"0",""),"1",""),"2",""),"3",""),"4",""),"5",""),"6",""),"7",""),"8",""),"9",""),".",""),"-","")," ",""))</f>
        <v/>
      </c>
      <c r="Z388" s="50">
        <f>IF(X388="",0,LEN(X388)-LEN(SUBSTITUTE(X388," ",""))+1)</f>
        <v/>
      </c>
      <c r="AA388" s="50">
        <f>IF(Z388&lt;1,"",IFERROR(VALUE(SUBSTITUTE(TRIM(MID(SUBSTITUTE(X388," ",REPT(" ",60)),1,60)),".",MID(1/2,2,1))),""))</f>
        <v/>
      </c>
      <c r="AB388" s="50">
        <f>IF(Z388&lt;2,"",IFERROR(VALUE(SUBSTITUTE(TRIM(MID(SUBSTITUTE(X388," ",REPT(" ",60)),61,60)),".",MID(1/2,2,1))),""))</f>
        <v/>
      </c>
      <c r="AC388" s="50">
        <f>IF(Z388&lt;3,"",IFERROR(VALUE(SUBSTITUTE(TRIM(MID(SUBSTITUTE(X388," ",REPT(" ",60)),121,60)),".",MID(1/2,2,1))),""))</f>
        <v/>
      </c>
      <c r="AD388" s="50">
        <f>IF(Z388&lt;4,"",IFERROR(VALUE(SUBSTITUTE(TRIM(MID(SUBSTITUTE(X388," ",REPT(" ",60)),181,60)),".",MID(1/2,2,1))),""))</f>
        <v/>
      </c>
      <c r="AE388" s="50">
        <f>IF(Z388&lt;5,"",IFERROR(VALUE(SUBSTITUTE(TRIM(MID(SUBSTITUTE(X388," ",REPT(" ",60)),241,60)),".",MID(1/2,2,1))),""))</f>
        <v/>
      </c>
      <c r="AF388" s="50">
        <f>IF(Z388&lt;6,"",IFERROR(VALUE(SUBSTITUTE(TRIM(MID(SUBSTITUTE(X388," ",REPT(" ",60)),301,60)),".",MID(1/2,2,1))),""))</f>
        <v/>
      </c>
      <c r="AG388" s="50">
        <f>IFERROR(IF(Z388=2,AA388,IF(Z388=4,IF(AA388&lt;0,-1,1)*(ABS(AA388)+AB388/60),IF(Z388=6,IF(AA388&lt;0,-1,1)*(ABS(AA388)+AB388/60+AC388/3600),""))),"")</f>
        <v/>
      </c>
      <c r="AH388" s="50">
        <f>IFERROR(IF(Z388=2,AB388,IF(Z388=4,IF(AC388&lt;0,-1,1)*(ABS(AC388)+AD388/60),IF(Z388=6,IF(AD388&lt;0,-1,1)*(ABS(AD388)+AE388/60+AF388/3600),""))),"")</f>
        <v/>
      </c>
      <c r="AI388" s="50">
        <f>IF(W388,AH388,AG388)</f>
        <v/>
      </c>
      <c r="AJ388" s="50">
        <f>IF(W388,AG388,AH388)</f>
        <v/>
      </c>
      <c r="AK388" s="50">
        <f>IFERROR(IF(U388=0,AI388,U388*ABS(AI388)),"")</f>
        <v/>
      </c>
      <c r="AL388" s="50">
        <f>IFERROR(IF(V388=0,AJ388,V388*ABS(AJ388)),"")</f>
        <v/>
      </c>
      <c r="AM388" s="50">
        <f>IFERROR(AND(U388=0,V388=0,ABS(AK388)&gt;90,ABS(AK388)&lt;=180,ABS(AL388)&lt;=90),FALSE)</f>
        <v/>
      </c>
      <c r="AN388" s="50">
        <f>IF(AM388,AL388,AK388)</f>
        <v/>
      </c>
      <c r="AO388" s="50">
        <f>IF(AM388,AK388,AL388)</f>
        <v/>
      </c>
      <c r="AP388" s="50">
        <f>IF(R388="","",IF(Y388&lt;&gt;"","Contains words or symbols that aren't part of a coordinate.",IF(NOT(OR(Z388=2,Z388=4,Z388=6)),"Couldn't find a latitude and a longitude ("&amp;Z388&amp;IF(Z388=1," number"," numbers")&amp;" found).",IF(COUNT(AA388:AF388)&lt;&gt;Z388,"Some of the numbers couldn't be read.",IF(OR(AND(Z388=4,OR(AB388&lt;0,AB388&gt;=60,AD388&lt;0,AD388&gt;=60)),AND(Z388=6,OR(AB388&lt;0,AB388&gt;=60,AC388&lt;0,AC388&gt;=60,AE388&lt;0,AE388&gt;=60,AF388&lt;0,AF388&gt;=60))),"Minutes and seconds must be between 0 and 60.",IF(OR(ABS(AN388)&gt;90,ABS(AO388)&gt;180),"Out of range: latitude must be between -90 and 90, and longitude between -180 and 180.",""))))))</f>
        <v/>
      </c>
    </row>
    <row r="389">
      <c r="B389" s="44" t="n"/>
      <c r="C389" s="44" t="n"/>
      <c r="D389" s="45">
        <f>IF(R389="","",IF(AP389&lt;&gt;"","NOT VALID GPS COORDINATES",IF(O389="NO CONNECTION","NO CONNECTION",IF(E389="","NOT FOUND",IF(OR(AM389,AND(AN389=0,AO389=0)),"CONVERTED – PLEASE CHECK","CONVERTED")))))</f>
        <v/>
      </c>
      <c r="E389" s="45">
        <f>IF(OR(O389="",O389="NO CONNECTION"),"",IFERROR(_xlfn.FILTERXML(O389,"//local/territory")&amp;" "&amp;_xlfn.FILTERXML(O389,"//local/mapcode"),IFERROR(_xlfn.FILTERXML(O389,"//international/mapcode"),"")))</f>
        <v/>
      </c>
      <c r="F389" s="46">
        <f>IF(E389="","",IFERROR(_xlfn.FILTERXML(O389,"//local/territory"),""))</f>
        <v/>
      </c>
      <c r="G389" s="46">
        <f>IF(E389="","",IFERROR(_xlfn.FILTERXML(O389,"//local/mapcode"),""))</f>
        <v/>
      </c>
      <c r="H389" s="46">
        <f>IF(E389="","",IFERROR(_xlfn.FILTERXML(O389,"//international/mapcode"),""))</f>
        <v/>
      </c>
      <c r="I389" s="46">
        <f>IF(E389="","",IFERROR(HYPERLINK("https://www.mymapcodes.com/go/?t="&amp;IF(G389&lt;&gt;"",F389,"AAA")&amp;"&amp;ma="&amp;LEFT(IF(G389&lt;&gt;"",G389,H389),FIND(".",IF(G389&lt;&gt;"",G389,H389))-1)&amp;"&amp;mb="&amp;MID(IF(G389&lt;&gt;"",G389,H389),FIND(".",IF(G389&lt;&gt;"",G389,H389))+1,99),"Open on MyMapcodes →"),""))</f>
        <v/>
      </c>
      <c r="J389" s="47">
        <f>IF(OR(R389="",AP389&lt;&gt;""),"",ROUND(AN389,6))</f>
        <v/>
      </c>
      <c r="K389" s="47">
        <f>IF(OR(R389="",AP389&lt;&gt;""),"",ROUND(AO389,6))</f>
        <v/>
      </c>
      <c r="L389" s="48">
        <f>IF(R389="","",IF(AP389&lt;&gt;"",AP389,IF(O389="NO CONNECTION","Excel couldn't reach the mapcode service. Click the REFRESH RESULTS box just above the table.",IF(E389="","The mapcode service didn't return a mapcode for this point.",IF(AM389,"Latitude and longitude seemed to be the wrong way round, so they've been swapped. Please check.",IF(AND(AN389=0,AO389=0),"0, 0 is in the sea off West Africa. Please check this is the location you meant.",IF(W389,"Longitude came first, so the order has been switched.",IF(Z389=6,"Converted from degrees, minutes and seconds.",IF(Z389=4,"Converted from degrees and decimal minutes.","")))))))))</f>
        <v/>
      </c>
      <c r="N389" s="49">
        <f>IF(J389="","",MapcodeAPI&amp;"codes/"&amp;SUBSTITUTE(J389&amp;"",MID(1/2,2,1),".")&amp;","&amp;SUBSTITUTE(K389&amp;"",MID(1/2,2,1),"."))&amp;LEFT($B$13,0)</f>
        <v/>
      </c>
      <c r="O389" s="49">
        <f>IF(N389="","",IFERROR(_xlfn.WEBSERVICE(N389),IF(MapcodeAPIBackup="","NO CONNECTION",IFERROR(_xlfn.WEBSERVICE(MapcodeAPIBackup&amp;MID(N389,LEN(MapcodeAPI)+1,999)),"NO CONNECTION"))))</f>
        <v/>
      </c>
      <c r="P389" t="inlineStr">
        <is>
          <t xml:space="preserve"> </t>
        </is>
      </c>
      <c r="R389" s="50">
        <f>IFERROR(IF(AND(TRIM(B389&amp;"")="",TRIM(C389&amp;"")=""),"",TRIM(IF(ISNUMBER(B389),SUBSTITUTE(B389&amp;"",MID(1/2,2,1),"."),B389&amp;"")&amp;IF(TRIM(C389&amp;"")="",""," | "&amp;IF(ISNUMBER(C389),SUBSTITUTE(C389&amp;"",MID(1/2,2,1),"."),C389&amp;"")))),"(error value)")</f>
        <v/>
      </c>
      <c r="S389" s="50">
        <f>IF(R389="","","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"&amp;IFERROR(IF(AND(LEN(R389)-LEN(SUBSTITUTE(R389,"/",""))=1,ISNUMBER(FIND(" ",TRIM(LEFT(R389,FIND("/",R389)-1))))),LEFT(R389,FIND("/",R389)-1),R389),R389)&amp;" ")," "," "),"﻿"," "),"​"," "),"⁠"," ")," "," ")," "," "),CHAR(9)," "),CHAR(10)," "),CHAR(13)," "),"−","-"),"–","-"),"—","-"),"LATITUDE"," "),"LONGITUDE"," "),"COORDINATES"," "),"COORDS"," "),"NORTH"," N "),"SOUTH"," S "),"EAST"," E "),"WEST"," W "),"DEGREES"," "),"DEG"," "),"GPS"," "),"LONG"," "),"LNG"," "),"LON"," "),"LAT"," ")," AND "," "),"&amp;"," ")&amp;" ")</f>
        <v/>
      </c>
      <c r="T389" s="50">
        <f>IF(S389="","",IF(LEN(S389)-LEN(SUBSTITUTE(S389,".",""))&gt;0,SUBSTITUTE(S389,","," "),IF(LEN(S389)-LEN(SUBSTITUTE(S389,",",""))=3,SUBSTITUTE(SUBSTITUTE(S389,",",";",2),",","."),IF(LEN(S389)-LEN(SUBSTITUTE(S389,",",""))=2,SUBSTITUTE(S389,",","."),SUBSTITUTE(S389,","," ")))))</f>
        <v/>
      </c>
      <c r="U389" s="50">
        <f>IF(ISNUMBER(FIND("S",T389)),-1,IF(ISNUMBER(FIND("N",T389)),1,0))</f>
        <v/>
      </c>
      <c r="V389" s="50">
        <f>IF(ISNUMBER(FIND("W",T389)),-1,IF(ISNUMBER(FIND("E",T389)),1,0))</f>
        <v/>
      </c>
      <c r="W389" s="50">
        <f>AND(MIN(IFERROR(FIND("N",T389),999),IFERROR(FIND("S",T389),999))&lt;999,MIN(IFERROR(FIND("E",T389),999),IFERROR(FIND("W",T389),999))&lt;999,MIN(IFERROR(FIND("E",T389),999),IFERROR(FIND("W",T389),999))&lt;MIN(IFERROR(FIND("N",T389),999),IFERROR(FIND("S",T389),999)))</f>
        <v/>
      </c>
      <c r="X389" s="50">
        <f>IF(T389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389,"°"," "),"º"," "),"˚"," "),"'"," "),CHAR(34)," "),"′"," "),"’"," "),"‘"," "),"″"," "),"”"," "),"“"," "),"("," "),")"," "),"["," "),"]"," "),"{"," "),"}"," "),";"," "),"|"," "),"/"," "),"\"," "),":"," "),"="," "),"*"," "),","," "),"N"," "),"S"," "),"E"," "),"W"," "),"_"," ")))</f>
        <v/>
      </c>
      <c r="Y389" s="50">
        <f>IF(X389="","",SUBSTITUTE(SUBSTITUTE(SUBSTITUTE(SUBSTITUTE(SUBSTITUTE(SUBSTITUTE(SUBSTITUTE(SUBSTITUTE(SUBSTITUTE(SUBSTITUTE(SUBSTITUTE(SUBSTITUTE(SUBSTITUTE(X389,"0",""),"1",""),"2",""),"3",""),"4",""),"5",""),"6",""),"7",""),"8",""),"9",""),".",""),"-","")," ",""))</f>
        <v/>
      </c>
      <c r="Z389" s="50">
        <f>IF(X389="",0,LEN(X389)-LEN(SUBSTITUTE(X389," ",""))+1)</f>
        <v/>
      </c>
      <c r="AA389" s="50">
        <f>IF(Z389&lt;1,"",IFERROR(VALUE(SUBSTITUTE(TRIM(MID(SUBSTITUTE(X389," ",REPT(" ",60)),1,60)),".",MID(1/2,2,1))),""))</f>
        <v/>
      </c>
      <c r="AB389" s="50">
        <f>IF(Z389&lt;2,"",IFERROR(VALUE(SUBSTITUTE(TRIM(MID(SUBSTITUTE(X389," ",REPT(" ",60)),61,60)),".",MID(1/2,2,1))),""))</f>
        <v/>
      </c>
      <c r="AC389" s="50">
        <f>IF(Z389&lt;3,"",IFERROR(VALUE(SUBSTITUTE(TRIM(MID(SUBSTITUTE(X389," ",REPT(" ",60)),121,60)),".",MID(1/2,2,1))),""))</f>
        <v/>
      </c>
      <c r="AD389" s="50">
        <f>IF(Z389&lt;4,"",IFERROR(VALUE(SUBSTITUTE(TRIM(MID(SUBSTITUTE(X389," ",REPT(" ",60)),181,60)),".",MID(1/2,2,1))),""))</f>
        <v/>
      </c>
      <c r="AE389" s="50">
        <f>IF(Z389&lt;5,"",IFERROR(VALUE(SUBSTITUTE(TRIM(MID(SUBSTITUTE(X389," ",REPT(" ",60)),241,60)),".",MID(1/2,2,1))),""))</f>
        <v/>
      </c>
      <c r="AF389" s="50">
        <f>IF(Z389&lt;6,"",IFERROR(VALUE(SUBSTITUTE(TRIM(MID(SUBSTITUTE(X389," ",REPT(" ",60)),301,60)),".",MID(1/2,2,1))),""))</f>
        <v/>
      </c>
      <c r="AG389" s="50">
        <f>IFERROR(IF(Z389=2,AA389,IF(Z389=4,IF(AA389&lt;0,-1,1)*(ABS(AA389)+AB389/60),IF(Z389=6,IF(AA389&lt;0,-1,1)*(ABS(AA389)+AB389/60+AC389/3600),""))),"")</f>
        <v/>
      </c>
      <c r="AH389" s="50">
        <f>IFERROR(IF(Z389=2,AB389,IF(Z389=4,IF(AC389&lt;0,-1,1)*(ABS(AC389)+AD389/60),IF(Z389=6,IF(AD389&lt;0,-1,1)*(ABS(AD389)+AE389/60+AF389/3600),""))),"")</f>
        <v/>
      </c>
      <c r="AI389" s="50">
        <f>IF(W389,AH389,AG389)</f>
        <v/>
      </c>
      <c r="AJ389" s="50">
        <f>IF(W389,AG389,AH389)</f>
        <v/>
      </c>
      <c r="AK389" s="50">
        <f>IFERROR(IF(U389=0,AI389,U389*ABS(AI389)),"")</f>
        <v/>
      </c>
      <c r="AL389" s="50">
        <f>IFERROR(IF(V389=0,AJ389,V389*ABS(AJ389)),"")</f>
        <v/>
      </c>
      <c r="AM389" s="50">
        <f>IFERROR(AND(U389=0,V389=0,ABS(AK389)&gt;90,ABS(AK389)&lt;=180,ABS(AL389)&lt;=90),FALSE)</f>
        <v/>
      </c>
      <c r="AN389" s="50">
        <f>IF(AM389,AL389,AK389)</f>
        <v/>
      </c>
      <c r="AO389" s="50">
        <f>IF(AM389,AK389,AL389)</f>
        <v/>
      </c>
      <c r="AP389" s="50">
        <f>IF(R389="","",IF(Y389&lt;&gt;"","Contains words or symbols that aren't part of a coordinate.",IF(NOT(OR(Z389=2,Z389=4,Z389=6)),"Couldn't find a latitude and a longitude ("&amp;Z389&amp;IF(Z389=1," number"," numbers")&amp;" found).",IF(COUNT(AA389:AF389)&lt;&gt;Z389,"Some of the numbers couldn't be read.",IF(OR(AND(Z389=4,OR(AB389&lt;0,AB389&gt;=60,AD389&lt;0,AD389&gt;=60)),AND(Z389=6,OR(AB389&lt;0,AB389&gt;=60,AC389&lt;0,AC389&gt;=60,AE389&lt;0,AE389&gt;=60,AF389&lt;0,AF389&gt;=60))),"Minutes and seconds must be between 0 and 60.",IF(OR(ABS(AN389)&gt;90,ABS(AO389)&gt;180),"Out of range: latitude must be between -90 and 90, and longitude between -180 and 180.",""))))))</f>
        <v/>
      </c>
    </row>
    <row r="390">
      <c r="B390" s="44" t="n"/>
      <c r="C390" s="44" t="n"/>
      <c r="D390" s="45">
        <f>IF(R390="","",IF(AP390&lt;&gt;"","NOT VALID GPS COORDINATES",IF(O390="NO CONNECTION","NO CONNECTION",IF(E390="","NOT FOUND",IF(OR(AM390,AND(AN390=0,AO390=0)),"CONVERTED – PLEASE CHECK","CONVERTED")))))</f>
        <v/>
      </c>
      <c r="E390" s="45">
        <f>IF(OR(O390="",O390="NO CONNECTION"),"",IFERROR(_xlfn.FILTERXML(O390,"//local/territory")&amp;" "&amp;_xlfn.FILTERXML(O390,"//local/mapcode"),IFERROR(_xlfn.FILTERXML(O390,"//international/mapcode"),"")))</f>
        <v/>
      </c>
      <c r="F390" s="46">
        <f>IF(E390="","",IFERROR(_xlfn.FILTERXML(O390,"//local/territory"),""))</f>
        <v/>
      </c>
      <c r="G390" s="46">
        <f>IF(E390="","",IFERROR(_xlfn.FILTERXML(O390,"//local/mapcode"),""))</f>
        <v/>
      </c>
      <c r="H390" s="46">
        <f>IF(E390="","",IFERROR(_xlfn.FILTERXML(O390,"//international/mapcode"),""))</f>
        <v/>
      </c>
      <c r="I390" s="46">
        <f>IF(E390="","",IFERROR(HYPERLINK("https://www.mymapcodes.com/go/?t="&amp;IF(G390&lt;&gt;"",F390,"AAA")&amp;"&amp;ma="&amp;LEFT(IF(G390&lt;&gt;"",G390,H390),FIND(".",IF(G390&lt;&gt;"",G390,H390))-1)&amp;"&amp;mb="&amp;MID(IF(G390&lt;&gt;"",G390,H390),FIND(".",IF(G390&lt;&gt;"",G390,H390))+1,99),"Open on MyMapcodes →"),""))</f>
        <v/>
      </c>
      <c r="J390" s="47">
        <f>IF(OR(R390="",AP390&lt;&gt;""),"",ROUND(AN390,6))</f>
        <v/>
      </c>
      <c r="K390" s="47">
        <f>IF(OR(R390="",AP390&lt;&gt;""),"",ROUND(AO390,6))</f>
        <v/>
      </c>
      <c r="L390" s="48">
        <f>IF(R390="","",IF(AP390&lt;&gt;"",AP390,IF(O390="NO CONNECTION","Excel couldn't reach the mapcode service. Click the REFRESH RESULTS box just above the table.",IF(E390="","The mapcode service didn't return a mapcode for this point.",IF(AM390,"Latitude and longitude seemed to be the wrong way round, so they've been swapped. Please check.",IF(AND(AN390=0,AO390=0),"0, 0 is in the sea off West Africa. Please check this is the location you meant.",IF(W390,"Longitude came first, so the order has been switched.",IF(Z390=6,"Converted from degrees, minutes and seconds.",IF(Z390=4,"Converted from degrees and decimal minutes.","")))))))))</f>
        <v/>
      </c>
      <c r="N390" s="49">
        <f>IF(J390="","",MapcodeAPI&amp;"codes/"&amp;SUBSTITUTE(J390&amp;"",MID(1/2,2,1),".")&amp;","&amp;SUBSTITUTE(K390&amp;"",MID(1/2,2,1),"."))&amp;LEFT($B$13,0)</f>
        <v/>
      </c>
      <c r="O390" s="49">
        <f>IF(N390="","",IFERROR(_xlfn.WEBSERVICE(N390),IF(MapcodeAPIBackup="","NO CONNECTION",IFERROR(_xlfn.WEBSERVICE(MapcodeAPIBackup&amp;MID(N390,LEN(MapcodeAPI)+1,999)),"NO CONNECTION"))))</f>
        <v/>
      </c>
      <c r="P390" t="inlineStr">
        <is>
          <t xml:space="preserve"> </t>
        </is>
      </c>
      <c r="R390" s="50">
        <f>IFERROR(IF(AND(TRIM(B390&amp;"")="",TRIM(C390&amp;"")=""),"",TRIM(IF(ISNUMBER(B390),SUBSTITUTE(B390&amp;"",MID(1/2,2,1),"."),B390&amp;"")&amp;IF(TRIM(C390&amp;"")="",""," | "&amp;IF(ISNUMBER(C390),SUBSTITUTE(C390&amp;"",MID(1/2,2,1),"."),C390&amp;"")))),"(error value)")</f>
        <v/>
      </c>
      <c r="S390" s="50">
        <f>IF(R390="","","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"&amp;IFERROR(IF(AND(LEN(R390)-LEN(SUBSTITUTE(R390,"/",""))=1,ISNUMBER(FIND(" ",TRIM(LEFT(R390,FIND("/",R390)-1))))),LEFT(R390,FIND("/",R390)-1),R390),R390)&amp;" ")," "," "),"﻿"," "),"​"," "),"⁠"," ")," "," ")," "," "),CHAR(9)," "),CHAR(10)," "),CHAR(13)," "),"−","-"),"–","-"),"—","-"),"LATITUDE"," "),"LONGITUDE"," "),"COORDINATES"," "),"COORDS"," "),"NORTH"," N "),"SOUTH"," S "),"EAST"," E "),"WEST"," W "),"DEGREES"," "),"DEG"," "),"GPS"," "),"LONG"," "),"LNG"," "),"LON"," "),"LAT"," ")," AND "," "),"&amp;"," ")&amp;" ")</f>
        <v/>
      </c>
      <c r="T390" s="50">
        <f>IF(S390="","",IF(LEN(S390)-LEN(SUBSTITUTE(S390,".",""))&gt;0,SUBSTITUTE(S390,","," "),IF(LEN(S390)-LEN(SUBSTITUTE(S390,",",""))=3,SUBSTITUTE(SUBSTITUTE(S390,",",";",2),",","."),IF(LEN(S390)-LEN(SUBSTITUTE(S390,",",""))=2,SUBSTITUTE(S390,",","."),SUBSTITUTE(S390,","," ")))))</f>
        <v/>
      </c>
      <c r="U390" s="50">
        <f>IF(ISNUMBER(FIND("S",T390)),-1,IF(ISNUMBER(FIND("N",T390)),1,0))</f>
        <v/>
      </c>
      <c r="V390" s="50">
        <f>IF(ISNUMBER(FIND("W",T390)),-1,IF(ISNUMBER(FIND("E",T390)),1,0))</f>
        <v/>
      </c>
      <c r="W390" s="50">
        <f>AND(MIN(IFERROR(FIND("N",T390),999),IFERROR(FIND("S",T390),999))&lt;999,MIN(IFERROR(FIND("E",T390),999),IFERROR(FIND("W",T390),999))&lt;999,MIN(IFERROR(FIND("E",T390),999),IFERROR(FIND("W",T390),999))&lt;MIN(IFERROR(FIND("N",T390),999),IFERROR(FIND("S",T390),999)))</f>
        <v/>
      </c>
      <c r="X390" s="50">
        <f>IF(T390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390,"°"," "),"º"," "),"˚"," "),"'"," "),CHAR(34)," "),"′"," "),"’"," "),"‘"," "),"″"," "),"”"," "),"“"," "),"("," "),")"," "),"["," "),"]"," "),"{"," "),"}"," "),";"," "),"|"," "),"/"," "),"\"," "),":"," "),"="," "),"*"," "),","," "),"N"," "),"S"," "),"E"," "),"W"," "),"_"," ")))</f>
        <v/>
      </c>
      <c r="Y390" s="50">
        <f>IF(X390="","",SUBSTITUTE(SUBSTITUTE(SUBSTITUTE(SUBSTITUTE(SUBSTITUTE(SUBSTITUTE(SUBSTITUTE(SUBSTITUTE(SUBSTITUTE(SUBSTITUTE(SUBSTITUTE(SUBSTITUTE(SUBSTITUTE(X390,"0",""),"1",""),"2",""),"3",""),"4",""),"5",""),"6",""),"7",""),"8",""),"9",""),".",""),"-","")," ",""))</f>
        <v/>
      </c>
      <c r="Z390" s="50">
        <f>IF(X390="",0,LEN(X390)-LEN(SUBSTITUTE(X390," ",""))+1)</f>
        <v/>
      </c>
      <c r="AA390" s="50">
        <f>IF(Z390&lt;1,"",IFERROR(VALUE(SUBSTITUTE(TRIM(MID(SUBSTITUTE(X390," ",REPT(" ",60)),1,60)),".",MID(1/2,2,1))),""))</f>
        <v/>
      </c>
      <c r="AB390" s="50">
        <f>IF(Z390&lt;2,"",IFERROR(VALUE(SUBSTITUTE(TRIM(MID(SUBSTITUTE(X390," ",REPT(" ",60)),61,60)),".",MID(1/2,2,1))),""))</f>
        <v/>
      </c>
      <c r="AC390" s="50">
        <f>IF(Z390&lt;3,"",IFERROR(VALUE(SUBSTITUTE(TRIM(MID(SUBSTITUTE(X390," ",REPT(" ",60)),121,60)),".",MID(1/2,2,1))),""))</f>
        <v/>
      </c>
      <c r="AD390" s="50">
        <f>IF(Z390&lt;4,"",IFERROR(VALUE(SUBSTITUTE(TRIM(MID(SUBSTITUTE(X390," ",REPT(" ",60)),181,60)),".",MID(1/2,2,1))),""))</f>
        <v/>
      </c>
      <c r="AE390" s="50">
        <f>IF(Z390&lt;5,"",IFERROR(VALUE(SUBSTITUTE(TRIM(MID(SUBSTITUTE(X390," ",REPT(" ",60)),241,60)),".",MID(1/2,2,1))),""))</f>
        <v/>
      </c>
      <c r="AF390" s="50">
        <f>IF(Z390&lt;6,"",IFERROR(VALUE(SUBSTITUTE(TRIM(MID(SUBSTITUTE(X390," ",REPT(" ",60)),301,60)),".",MID(1/2,2,1))),""))</f>
        <v/>
      </c>
      <c r="AG390" s="50">
        <f>IFERROR(IF(Z390=2,AA390,IF(Z390=4,IF(AA390&lt;0,-1,1)*(ABS(AA390)+AB390/60),IF(Z390=6,IF(AA390&lt;0,-1,1)*(ABS(AA390)+AB390/60+AC390/3600),""))),"")</f>
        <v/>
      </c>
      <c r="AH390" s="50">
        <f>IFERROR(IF(Z390=2,AB390,IF(Z390=4,IF(AC390&lt;0,-1,1)*(ABS(AC390)+AD390/60),IF(Z390=6,IF(AD390&lt;0,-1,1)*(ABS(AD390)+AE390/60+AF390/3600),""))),"")</f>
        <v/>
      </c>
      <c r="AI390" s="50">
        <f>IF(W390,AH390,AG390)</f>
        <v/>
      </c>
      <c r="AJ390" s="50">
        <f>IF(W390,AG390,AH390)</f>
        <v/>
      </c>
      <c r="AK390" s="50">
        <f>IFERROR(IF(U390=0,AI390,U390*ABS(AI390)),"")</f>
        <v/>
      </c>
      <c r="AL390" s="50">
        <f>IFERROR(IF(V390=0,AJ390,V390*ABS(AJ390)),"")</f>
        <v/>
      </c>
      <c r="AM390" s="50">
        <f>IFERROR(AND(U390=0,V390=0,ABS(AK390)&gt;90,ABS(AK390)&lt;=180,ABS(AL390)&lt;=90),FALSE)</f>
        <v/>
      </c>
      <c r="AN390" s="50">
        <f>IF(AM390,AL390,AK390)</f>
        <v/>
      </c>
      <c r="AO390" s="50">
        <f>IF(AM390,AK390,AL390)</f>
        <v/>
      </c>
      <c r="AP390" s="50">
        <f>IF(R390="","",IF(Y390&lt;&gt;"","Contains words or symbols that aren't part of a coordinate.",IF(NOT(OR(Z390=2,Z390=4,Z390=6)),"Couldn't find a latitude and a longitude ("&amp;Z390&amp;IF(Z390=1," number"," numbers")&amp;" found).",IF(COUNT(AA390:AF390)&lt;&gt;Z390,"Some of the numbers couldn't be read.",IF(OR(AND(Z390=4,OR(AB390&lt;0,AB390&gt;=60,AD390&lt;0,AD390&gt;=60)),AND(Z390=6,OR(AB390&lt;0,AB390&gt;=60,AC390&lt;0,AC390&gt;=60,AE390&lt;0,AE390&gt;=60,AF390&lt;0,AF390&gt;=60))),"Minutes and seconds must be between 0 and 60.",IF(OR(ABS(AN390)&gt;90,ABS(AO390)&gt;180),"Out of range: latitude must be between -90 and 90, and longitude between -180 and 180.",""))))))</f>
        <v/>
      </c>
    </row>
    <row r="391">
      <c r="B391" s="44" t="n"/>
      <c r="C391" s="44" t="n"/>
      <c r="D391" s="45">
        <f>IF(R391="","",IF(AP391&lt;&gt;"","NOT VALID GPS COORDINATES",IF(O391="NO CONNECTION","NO CONNECTION",IF(E391="","NOT FOUND",IF(OR(AM391,AND(AN391=0,AO391=0)),"CONVERTED – PLEASE CHECK","CONVERTED")))))</f>
        <v/>
      </c>
      <c r="E391" s="45">
        <f>IF(OR(O391="",O391="NO CONNECTION"),"",IFERROR(_xlfn.FILTERXML(O391,"//local/territory")&amp;" "&amp;_xlfn.FILTERXML(O391,"//local/mapcode"),IFERROR(_xlfn.FILTERXML(O391,"//international/mapcode"),"")))</f>
        <v/>
      </c>
      <c r="F391" s="46">
        <f>IF(E391="","",IFERROR(_xlfn.FILTERXML(O391,"//local/territory"),""))</f>
        <v/>
      </c>
      <c r="G391" s="46">
        <f>IF(E391="","",IFERROR(_xlfn.FILTERXML(O391,"//local/mapcode"),""))</f>
        <v/>
      </c>
      <c r="H391" s="46">
        <f>IF(E391="","",IFERROR(_xlfn.FILTERXML(O391,"//international/mapcode"),""))</f>
        <v/>
      </c>
      <c r="I391" s="46">
        <f>IF(E391="","",IFERROR(HYPERLINK("https://www.mymapcodes.com/go/?t="&amp;IF(G391&lt;&gt;"",F391,"AAA")&amp;"&amp;ma="&amp;LEFT(IF(G391&lt;&gt;"",G391,H391),FIND(".",IF(G391&lt;&gt;"",G391,H391))-1)&amp;"&amp;mb="&amp;MID(IF(G391&lt;&gt;"",G391,H391),FIND(".",IF(G391&lt;&gt;"",G391,H391))+1,99),"Open on MyMapcodes →"),""))</f>
        <v/>
      </c>
      <c r="J391" s="47">
        <f>IF(OR(R391="",AP391&lt;&gt;""),"",ROUND(AN391,6))</f>
        <v/>
      </c>
      <c r="K391" s="47">
        <f>IF(OR(R391="",AP391&lt;&gt;""),"",ROUND(AO391,6))</f>
        <v/>
      </c>
      <c r="L391" s="48">
        <f>IF(R391="","",IF(AP391&lt;&gt;"",AP391,IF(O391="NO CONNECTION","Excel couldn't reach the mapcode service. Click the REFRESH RESULTS box just above the table.",IF(E391="","The mapcode service didn't return a mapcode for this point.",IF(AM391,"Latitude and longitude seemed to be the wrong way round, so they've been swapped. Please check.",IF(AND(AN391=0,AO391=0),"0, 0 is in the sea off West Africa. Please check this is the location you meant.",IF(W391,"Longitude came first, so the order has been switched.",IF(Z391=6,"Converted from degrees, minutes and seconds.",IF(Z391=4,"Converted from degrees and decimal minutes.","")))))))))</f>
        <v/>
      </c>
      <c r="N391" s="49">
        <f>IF(J391="","",MapcodeAPI&amp;"codes/"&amp;SUBSTITUTE(J391&amp;"",MID(1/2,2,1),".")&amp;","&amp;SUBSTITUTE(K391&amp;"",MID(1/2,2,1),"."))&amp;LEFT($B$13,0)</f>
        <v/>
      </c>
      <c r="O391" s="49">
        <f>IF(N391="","",IFERROR(_xlfn.WEBSERVICE(N391),IF(MapcodeAPIBackup="","NO CONNECTION",IFERROR(_xlfn.WEBSERVICE(MapcodeAPIBackup&amp;MID(N391,LEN(MapcodeAPI)+1,999)),"NO CONNECTION"))))</f>
        <v/>
      </c>
      <c r="P391" t="inlineStr">
        <is>
          <t xml:space="preserve"> </t>
        </is>
      </c>
      <c r="R391" s="50">
        <f>IFERROR(IF(AND(TRIM(B391&amp;"")="",TRIM(C391&amp;"")=""),"",TRIM(IF(ISNUMBER(B391),SUBSTITUTE(B391&amp;"",MID(1/2,2,1),"."),B391&amp;"")&amp;IF(TRIM(C391&amp;"")="",""," | "&amp;IF(ISNUMBER(C391),SUBSTITUTE(C391&amp;"",MID(1/2,2,1),"."),C391&amp;"")))),"(error value)")</f>
        <v/>
      </c>
      <c r="S391" s="50">
        <f>IF(R391="","","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"&amp;IFERROR(IF(AND(LEN(R391)-LEN(SUBSTITUTE(R391,"/",""))=1,ISNUMBER(FIND(" ",TRIM(LEFT(R391,FIND("/",R391)-1))))),LEFT(R391,FIND("/",R391)-1),R391),R391)&amp;" ")," "," "),"﻿"," "),"​"," "),"⁠"," ")," "," ")," "," "),CHAR(9)," "),CHAR(10)," "),CHAR(13)," "),"−","-"),"–","-"),"—","-"),"LATITUDE"," "),"LONGITUDE"," "),"COORDINATES"," "),"COORDS"," "),"NORTH"," N "),"SOUTH"," S "),"EAST"," E "),"WEST"," W "),"DEGREES"," "),"DEG"," "),"GPS"," "),"LONG"," "),"LNG"," "),"LON"," "),"LAT"," ")," AND "," "),"&amp;"," ")&amp;" ")</f>
        <v/>
      </c>
      <c r="T391" s="50">
        <f>IF(S391="","",IF(LEN(S391)-LEN(SUBSTITUTE(S391,".",""))&gt;0,SUBSTITUTE(S391,","," "),IF(LEN(S391)-LEN(SUBSTITUTE(S391,",",""))=3,SUBSTITUTE(SUBSTITUTE(S391,",",";",2),",","."),IF(LEN(S391)-LEN(SUBSTITUTE(S391,",",""))=2,SUBSTITUTE(S391,",","."),SUBSTITUTE(S391,","," ")))))</f>
        <v/>
      </c>
      <c r="U391" s="50">
        <f>IF(ISNUMBER(FIND("S",T391)),-1,IF(ISNUMBER(FIND("N",T391)),1,0))</f>
        <v/>
      </c>
      <c r="V391" s="50">
        <f>IF(ISNUMBER(FIND("W",T391)),-1,IF(ISNUMBER(FIND("E",T391)),1,0))</f>
        <v/>
      </c>
      <c r="W391" s="50">
        <f>AND(MIN(IFERROR(FIND("N",T391),999),IFERROR(FIND("S",T391),999))&lt;999,MIN(IFERROR(FIND("E",T391),999),IFERROR(FIND("W",T391),999))&lt;999,MIN(IFERROR(FIND("E",T391),999),IFERROR(FIND("W",T391),999))&lt;MIN(IFERROR(FIND("N",T391),999),IFERROR(FIND("S",T391),999)))</f>
        <v/>
      </c>
      <c r="X391" s="50">
        <f>IF(T391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391,"°"," "),"º"," "),"˚"," "),"'"," "),CHAR(34)," "),"′"," "),"’"," "),"‘"," "),"″"," "),"”"," "),"“"," "),"("," "),")"," "),"["," "),"]"," "),"{"," "),"}"," "),";"," "),"|"," "),"/"," "),"\"," "),":"," "),"="," "),"*"," "),","," "),"N"," "),"S"," "),"E"," "),"W"," "),"_"," ")))</f>
        <v/>
      </c>
      <c r="Y391" s="50">
        <f>IF(X391="","",SUBSTITUTE(SUBSTITUTE(SUBSTITUTE(SUBSTITUTE(SUBSTITUTE(SUBSTITUTE(SUBSTITUTE(SUBSTITUTE(SUBSTITUTE(SUBSTITUTE(SUBSTITUTE(SUBSTITUTE(SUBSTITUTE(X391,"0",""),"1",""),"2",""),"3",""),"4",""),"5",""),"6",""),"7",""),"8",""),"9",""),".",""),"-","")," ",""))</f>
        <v/>
      </c>
      <c r="Z391" s="50">
        <f>IF(X391="",0,LEN(X391)-LEN(SUBSTITUTE(X391," ",""))+1)</f>
        <v/>
      </c>
      <c r="AA391" s="50">
        <f>IF(Z391&lt;1,"",IFERROR(VALUE(SUBSTITUTE(TRIM(MID(SUBSTITUTE(X391," ",REPT(" ",60)),1,60)),".",MID(1/2,2,1))),""))</f>
        <v/>
      </c>
      <c r="AB391" s="50">
        <f>IF(Z391&lt;2,"",IFERROR(VALUE(SUBSTITUTE(TRIM(MID(SUBSTITUTE(X391," ",REPT(" ",60)),61,60)),".",MID(1/2,2,1))),""))</f>
        <v/>
      </c>
      <c r="AC391" s="50">
        <f>IF(Z391&lt;3,"",IFERROR(VALUE(SUBSTITUTE(TRIM(MID(SUBSTITUTE(X391," ",REPT(" ",60)),121,60)),".",MID(1/2,2,1))),""))</f>
        <v/>
      </c>
      <c r="AD391" s="50">
        <f>IF(Z391&lt;4,"",IFERROR(VALUE(SUBSTITUTE(TRIM(MID(SUBSTITUTE(X391," ",REPT(" ",60)),181,60)),".",MID(1/2,2,1))),""))</f>
        <v/>
      </c>
      <c r="AE391" s="50">
        <f>IF(Z391&lt;5,"",IFERROR(VALUE(SUBSTITUTE(TRIM(MID(SUBSTITUTE(X391," ",REPT(" ",60)),241,60)),".",MID(1/2,2,1))),""))</f>
        <v/>
      </c>
      <c r="AF391" s="50">
        <f>IF(Z391&lt;6,"",IFERROR(VALUE(SUBSTITUTE(TRIM(MID(SUBSTITUTE(X391," ",REPT(" ",60)),301,60)),".",MID(1/2,2,1))),""))</f>
        <v/>
      </c>
      <c r="AG391" s="50">
        <f>IFERROR(IF(Z391=2,AA391,IF(Z391=4,IF(AA391&lt;0,-1,1)*(ABS(AA391)+AB391/60),IF(Z391=6,IF(AA391&lt;0,-1,1)*(ABS(AA391)+AB391/60+AC391/3600),""))),"")</f>
        <v/>
      </c>
      <c r="AH391" s="50">
        <f>IFERROR(IF(Z391=2,AB391,IF(Z391=4,IF(AC391&lt;0,-1,1)*(ABS(AC391)+AD391/60),IF(Z391=6,IF(AD391&lt;0,-1,1)*(ABS(AD391)+AE391/60+AF391/3600),""))),"")</f>
        <v/>
      </c>
      <c r="AI391" s="50">
        <f>IF(W391,AH391,AG391)</f>
        <v/>
      </c>
      <c r="AJ391" s="50">
        <f>IF(W391,AG391,AH391)</f>
        <v/>
      </c>
      <c r="AK391" s="50">
        <f>IFERROR(IF(U391=0,AI391,U391*ABS(AI391)),"")</f>
        <v/>
      </c>
      <c r="AL391" s="50">
        <f>IFERROR(IF(V391=0,AJ391,V391*ABS(AJ391)),"")</f>
        <v/>
      </c>
      <c r="AM391" s="50">
        <f>IFERROR(AND(U391=0,V391=0,ABS(AK391)&gt;90,ABS(AK391)&lt;=180,ABS(AL391)&lt;=90),FALSE)</f>
        <v/>
      </c>
      <c r="AN391" s="50">
        <f>IF(AM391,AL391,AK391)</f>
        <v/>
      </c>
      <c r="AO391" s="50">
        <f>IF(AM391,AK391,AL391)</f>
        <v/>
      </c>
      <c r="AP391" s="50">
        <f>IF(R391="","",IF(Y391&lt;&gt;"","Contains words or symbols that aren't part of a coordinate.",IF(NOT(OR(Z391=2,Z391=4,Z391=6)),"Couldn't find a latitude and a longitude ("&amp;Z391&amp;IF(Z391=1," number"," numbers")&amp;" found).",IF(COUNT(AA391:AF391)&lt;&gt;Z391,"Some of the numbers couldn't be read.",IF(OR(AND(Z391=4,OR(AB391&lt;0,AB391&gt;=60,AD391&lt;0,AD391&gt;=60)),AND(Z391=6,OR(AB391&lt;0,AB391&gt;=60,AC391&lt;0,AC391&gt;=60,AE391&lt;0,AE391&gt;=60,AF391&lt;0,AF391&gt;=60))),"Minutes and seconds must be between 0 and 60.",IF(OR(ABS(AN391)&gt;90,ABS(AO391)&gt;180),"Out of range: latitude must be between -90 and 90, and longitude between -180 and 180.",""))))))</f>
        <v/>
      </c>
    </row>
    <row r="392">
      <c r="B392" s="44" t="n"/>
      <c r="C392" s="44" t="n"/>
      <c r="D392" s="45">
        <f>IF(R392="","",IF(AP392&lt;&gt;"","NOT VALID GPS COORDINATES",IF(O392="NO CONNECTION","NO CONNECTION",IF(E392="","NOT FOUND",IF(OR(AM392,AND(AN392=0,AO392=0)),"CONVERTED – PLEASE CHECK","CONVERTED")))))</f>
        <v/>
      </c>
      <c r="E392" s="45">
        <f>IF(OR(O392="",O392="NO CONNECTION"),"",IFERROR(_xlfn.FILTERXML(O392,"//local/territory")&amp;" "&amp;_xlfn.FILTERXML(O392,"//local/mapcode"),IFERROR(_xlfn.FILTERXML(O392,"//international/mapcode"),"")))</f>
        <v/>
      </c>
      <c r="F392" s="46">
        <f>IF(E392="","",IFERROR(_xlfn.FILTERXML(O392,"//local/territory"),""))</f>
        <v/>
      </c>
      <c r="G392" s="46">
        <f>IF(E392="","",IFERROR(_xlfn.FILTERXML(O392,"//local/mapcode"),""))</f>
        <v/>
      </c>
      <c r="H392" s="46">
        <f>IF(E392="","",IFERROR(_xlfn.FILTERXML(O392,"//international/mapcode"),""))</f>
        <v/>
      </c>
      <c r="I392" s="46">
        <f>IF(E392="","",IFERROR(HYPERLINK("https://www.mymapcodes.com/go/?t="&amp;IF(G392&lt;&gt;"",F392,"AAA")&amp;"&amp;ma="&amp;LEFT(IF(G392&lt;&gt;"",G392,H392),FIND(".",IF(G392&lt;&gt;"",G392,H392))-1)&amp;"&amp;mb="&amp;MID(IF(G392&lt;&gt;"",G392,H392),FIND(".",IF(G392&lt;&gt;"",G392,H392))+1,99),"Open on MyMapcodes →"),""))</f>
        <v/>
      </c>
      <c r="J392" s="47">
        <f>IF(OR(R392="",AP392&lt;&gt;""),"",ROUND(AN392,6))</f>
        <v/>
      </c>
      <c r="K392" s="47">
        <f>IF(OR(R392="",AP392&lt;&gt;""),"",ROUND(AO392,6))</f>
        <v/>
      </c>
      <c r="L392" s="48">
        <f>IF(R392="","",IF(AP392&lt;&gt;"",AP392,IF(O392="NO CONNECTION","Excel couldn't reach the mapcode service. Click the REFRESH RESULTS box just above the table.",IF(E392="","The mapcode service didn't return a mapcode for this point.",IF(AM392,"Latitude and longitude seemed to be the wrong way round, so they've been swapped. Please check.",IF(AND(AN392=0,AO392=0),"0, 0 is in the sea off West Africa. Please check this is the location you meant.",IF(W392,"Longitude came first, so the order has been switched.",IF(Z392=6,"Converted from degrees, minutes and seconds.",IF(Z392=4,"Converted from degrees and decimal minutes.","")))))))))</f>
        <v/>
      </c>
      <c r="N392" s="49">
        <f>IF(J392="","",MapcodeAPI&amp;"codes/"&amp;SUBSTITUTE(J392&amp;"",MID(1/2,2,1),".")&amp;","&amp;SUBSTITUTE(K392&amp;"",MID(1/2,2,1),"."))&amp;LEFT($B$13,0)</f>
        <v/>
      </c>
      <c r="O392" s="49">
        <f>IF(N392="","",IFERROR(_xlfn.WEBSERVICE(N392),IF(MapcodeAPIBackup="","NO CONNECTION",IFERROR(_xlfn.WEBSERVICE(MapcodeAPIBackup&amp;MID(N392,LEN(MapcodeAPI)+1,999)),"NO CONNECTION"))))</f>
        <v/>
      </c>
      <c r="P392" t="inlineStr">
        <is>
          <t xml:space="preserve"> </t>
        </is>
      </c>
      <c r="R392" s="50">
        <f>IFERROR(IF(AND(TRIM(B392&amp;"")="",TRIM(C392&amp;"")=""),"",TRIM(IF(ISNUMBER(B392),SUBSTITUTE(B392&amp;"",MID(1/2,2,1),"."),B392&amp;"")&amp;IF(TRIM(C392&amp;"")="",""," | "&amp;IF(ISNUMBER(C392),SUBSTITUTE(C392&amp;"",MID(1/2,2,1),"."),C392&amp;"")))),"(error value)")</f>
        <v/>
      </c>
      <c r="S392" s="50">
        <f>IF(R392="","","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"&amp;IFERROR(IF(AND(LEN(R392)-LEN(SUBSTITUTE(R392,"/",""))=1,ISNUMBER(FIND(" ",TRIM(LEFT(R392,FIND("/",R392)-1))))),LEFT(R392,FIND("/",R392)-1),R392),R392)&amp;" ")," "," "),"﻿"," "),"​"," "),"⁠"," ")," "," ")," "," "),CHAR(9)," "),CHAR(10)," "),CHAR(13)," "),"−","-"),"–","-"),"—","-"),"LATITUDE"," "),"LONGITUDE"," "),"COORDINATES"," "),"COORDS"," "),"NORTH"," N "),"SOUTH"," S "),"EAST"," E "),"WEST"," W "),"DEGREES"," "),"DEG"," "),"GPS"," "),"LONG"," "),"LNG"," "),"LON"," "),"LAT"," ")," AND "," "),"&amp;"," ")&amp;" ")</f>
        <v/>
      </c>
      <c r="T392" s="50">
        <f>IF(S392="","",IF(LEN(S392)-LEN(SUBSTITUTE(S392,".",""))&gt;0,SUBSTITUTE(S392,","," "),IF(LEN(S392)-LEN(SUBSTITUTE(S392,",",""))=3,SUBSTITUTE(SUBSTITUTE(S392,",",";",2),",","."),IF(LEN(S392)-LEN(SUBSTITUTE(S392,",",""))=2,SUBSTITUTE(S392,",","."),SUBSTITUTE(S392,","," ")))))</f>
        <v/>
      </c>
      <c r="U392" s="50">
        <f>IF(ISNUMBER(FIND("S",T392)),-1,IF(ISNUMBER(FIND("N",T392)),1,0))</f>
        <v/>
      </c>
      <c r="V392" s="50">
        <f>IF(ISNUMBER(FIND("W",T392)),-1,IF(ISNUMBER(FIND("E",T392)),1,0))</f>
        <v/>
      </c>
      <c r="W392" s="50">
        <f>AND(MIN(IFERROR(FIND("N",T392),999),IFERROR(FIND("S",T392),999))&lt;999,MIN(IFERROR(FIND("E",T392),999),IFERROR(FIND("W",T392),999))&lt;999,MIN(IFERROR(FIND("E",T392),999),IFERROR(FIND("W",T392),999))&lt;MIN(IFERROR(FIND("N",T392),999),IFERROR(FIND("S",T392),999)))</f>
        <v/>
      </c>
      <c r="X392" s="50">
        <f>IF(T392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392,"°"," "),"º"," "),"˚"," "),"'"," "),CHAR(34)," "),"′"," "),"’"," "),"‘"," "),"″"," "),"”"," "),"“"," "),"("," "),")"," "),"["," "),"]"," "),"{"," "),"}"," "),";"," "),"|"," "),"/"," "),"\"," "),":"," "),"="," "),"*"," "),","," "),"N"," "),"S"," "),"E"," "),"W"," "),"_"," ")))</f>
        <v/>
      </c>
      <c r="Y392" s="50">
        <f>IF(X392="","",SUBSTITUTE(SUBSTITUTE(SUBSTITUTE(SUBSTITUTE(SUBSTITUTE(SUBSTITUTE(SUBSTITUTE(SUBSTITUTE(SUBSTITUTE(SUBSTITUTE(SUBSTITUTE(SUBSTITUTE(SUBSTITUTE(X392,"0",""),"1",""),"2",""),"3",""),"4",""),"5",""),"6",""),"7",""),"8",""),"9",""),".",""),"-","")," ",""))</f>
        <v/>
      </c>
      <c r="Z392" s="50">
        <f>IF(X392="",0,LEN(X392)-LEN(SUBSTITUTE(X392," ",""))+1)</f>
        <v/>
      </c>
      <c r="AA392" s="50">
        <f>IF(Z392&lt;1,"",IFERROR(VALUE(SUBSTITUTE(TRIM(MID(SUBSTITUTE(X392," ",REPT(" ",60)),1,60)),".",MID(1/2,2,1))),""))</f>
        <v/>
      </c>
      <c r="AB392" s="50">
        <f>IF(Z392&lt;2,"",IFERROR(VALUE(SUBSTITUTE(TRIM(MID(SUBSTITUTE(X392," ",REPT(" ",60)),61,60)),".",MID(1/2,2,1))),""))</f>
        <v/>
      </c>
      <c r="AC392" s="50">
        <f>IF(Z392&lt;3,"",IFERROR(VALUE(SUBSTITUTE(TRIM(MID(SUBSTITUTE(X392," ",REPT(" ",60)),121,60)),".",MID(1/2,2,1))),""))</f>
        <v/>
      </c>
      <c r="AD392" s="50">
        <f>IF(Z392&lt;4,"",IFERROR(VALUE(SUBSTITUTE(TRIM(MID(SUBSTITUTE(X392," ",REPT(" ",60)),181,60)),".",MID(1/2,2,1))),""))</f>
        <v/>
      </c>
      <c r="AE392" s="50">
        <f>IF(Z392&lt;5,"",IFERROR(VALUE(SUBSTITUTE(TRIM(MID(SUBSTITUTE(X392," ",REPT(" ",60)),241,60)),".",MID(1/2,2,1))),""))</f>
        <v/>
      </c>
      <c r="AF392" s="50">
        <f>IF(Z392&lt;6,"",IFERROR(VALUE(SUBSTITUTE(TRIM(MID(SUBSTITUTE(X392," ",REPT(" ",60)),301,60)),".",MID(1/2,2,1))),""))</f>
        <v/>
      </c>
      <c r="AG392" s="50">
        <f>IFERROR(IF(Z392=2,AA392,IF(Z392=4,IF(AA392&lt;0,-1,1)*(ABS(AA392)+AB392/60),IF(Z392=6,IF(AA392&lt;0,-1,1)*(ABS(AA392)+AB392/60+AC392/3600),""))),"")</f>
        <v/>
      </c>
      <c r="AH392" s="50">
        <f>IFERROR(IF(Z392=2,AB392,IF(Z392=4,IF(AC392&lt;0,-1,1)*(ABS(AC392)+AD392/60),IF(Z392=6,IF(AD392&lt;0,-1,1)*(ABS(AD392)+AE392/60+AF392/3600),""))),"")</f>
        <v/>
      </c>
      <c r="AI392" s="50">
        <f>IF(W392,AH392,AG392)</f>
        <v/>
      </c>
      <c r="AJ392" s="50">
        <f>IF(W392,AG392,AH392)</f>
        <v/>
      </c>
      <c r="AK392" s="50">
        <f>IFERROR(IF(U392=0,AI392,U392*ABS(AI392)),"")</f>
        <v/>
      </c>
      <c r="AL392" s="50">
        <f>IFERROR(IF(V392=0,AJ392,V392*ABS(AJ392)),"")</f>
        <v/>
      </c>
      <c r="AM392" s="50">
        <f>IFERROR(AND(U392=0,V392=0,ABS(AK392)&gt;90,ABS(AK392)&lt;=180,ABS(AL392)&lt;=90),FALSE)</f>
        <v/>
      </c>
      <c r="AN392" s="50">
        <f>IF(AM392,AL392,AK392)</f>
        <v/>
      </c>
      <c r="AO392" s="50">
        <f>IF(AM392,AK392,AL392)</f>
        <v/>
      </c>
      <c r="AP392" s="50">
        <f>IF(R392="","",IF(Y392&lt;&gt;"","Contains words or symbols that aren't part of a coordinate.",IF(NOT(OR(Z392=2,Z392=4,Z392=6)),"Couldn't find a latitude and a longitude ("&amp;Z392&amp;IF(Z392=1," number"," numbers")&amp;" found).",IF(COUNT(AA392:AF392)&lt;&gt;Z392,"Some of the numbers couldn't be read.",IF(OR(AND(Z392=4,OR(AB392&lt;0,AB392&gt;=60,AD392&lt;0,AD392&gt;=60)),AND(Z392=6,OR(AB392&lt;0,AB392&gt;=60,AC392&lt;0,AC392&gt;=60,AE392&lt;0,AE392&gt;=60,AF392&lt;0,AF392&gt;=60))),"Minutes and seconds must be between 0 and 60.",IF(OR(ABS(AN392)&gt;90,ABS(AO392)&gt;180),"Out of range: latitude must be between -90 and 90, and longitude between -180 and 180.",""))))))</f>
        <v/>
      </c>
    </row>
    <row r="393">
      <c r="B393" s="44" t="n"/>
      <c r="C393" s="44" t="n"/>
      <c r="D393" s="45">
        <f>IF(R393="","",IF(AP393&lt;&gt;"","NOT VALID GPS COORDINATES",IF(O393="NO CONNECTION","NO CONNECTION",IF(E393="","NOT FOUND",IF(OR(AM393,AND(AN393=0,AO393=0)),"CONVERTED – PLEASE CHECK","CONVERTED")))))</f>
        <v/>
      </c>
      <c r="E393" s="45">
        <f>IF(OR(O393="",O393="NO CONNECTION"),"",IFERROR(_xlfn.FILTERXML(O393,"//local/territory")&amp;" "&amp;_xlfn.FILTERXML(O393,"//local/mapcode"),IFERROR(_xlfn.FILTERXML(O393,"//international/mapcode"),"")))</f>
        <v/>
      </c>
      <c r="F393" s="46">
        <f>IF(E393="","",IFERROR(_xlfn.FILTERXML(O393,"//local/territory"),""))</f>
        <v/>
      </c>
      <c r="G393" s="46">
        <f>IF(E393="","",IFERROR(_xlfn.FILTERXML(O393,"//local/mapcode"),""))</f>
        <v/>
      </c>
      <c r="H393" s="46">
        <f>IF(E393="","",IFERROR(_xlfn.FILTERXML(O393,"//international/mapcode"),""))</f>
        <v/>
      </c>
      <c r="I393" s="46">
        <f>IF(E393="","",IFERROR(HYPERLINK("https://www.mymapcodes.com/go/?t="&amp;IF(G393&lt;&gt;"",F393,"AAA")&amp;"&amp;ma="&amp;LEFT(IF(G393&lt;&gt;"",G393,H393),FIND(".",IF(G393&lt;&gt;"",G393,H393))-1)&amp;"&amp;mb="&amp;MID(IF(G393&lt;&gt;"",G393,H393),FIND(".",IF(G393&lt;&gt;"",G393,H393))+1,99),"Open on MyMapcodes →"),""))</f>
        <v/>
      </c>
      <c r="J393" s="47">
        <f>IF(OR(R393="",AP393&lt;&gt;""),"",ROUND(AN393,6))</f>
        <v/>
      </c>
      <c r="K393" s="47">
        <f>IF(OR(R393="",AP393&lt;&gt;""),"",ROUND(AO393,6))</f>
        <v/>
      </c>
      <c r="L393" s="48">
        <f>IF(R393="","",IF(AP393&lt;&gt;"",AP393,IF(O393="NO CONNECTION","Excel couldn't reach the mapcode service. Click the REFRESH RESULTS box just above the table.",IF(E393="","The mapcode service didn't return a mapcode for this point.",IF(AM393,"Latitude and longitude seemed to be the wrong way round, so they've been swapped. Please check.",IF(AND(AN393=0,AO393=0),"0, 0 is in the sea off West Africa. Please check this is the location you meant.",IF(W393,"Longitude came first, so the order has been switched.",IF(Z393=6,"Converted from degrees, minutes and seconds.",IF(Z393=4,"Converted from degrees and decimal minutes.","")))))))))</f>
        <v/>
      </c>
      <c r="N393" s="49">
        <f>IF(J393="","",MapcodeAPI&amp;"codes/"&amp;SUBSTITUTE(J393&amp;"",MID(1/2,2,1),".")&amp;","&amp;SUBSTITUTE(K393&amp;"",MID(1/2,2,1),"."))&amp;LEFT($B$13,0)</f>
        <v/>
      </c>
      <c r="O393" s="49">
        <f>IF(N393="","",IFERROR(_xlfn.WEBSERVICE(N393),IF(MapcodeAPIBackup="","NO CONNECTION",IFERROR(_xlfn.WEBSERVICE(MapcodeAPIBackup&amp;MID(N393,LEN(MapcodeAPI)+1,999)),"NO CONNECTION"))))</f>
        <v/>
      </c>
      <c r="P393" t="inlineStr">
        <is>
          <t xml:space="preserve"> </t>
        </is>
      </c>
      <c r="R393" s="50">
        <f>IFERROR(IF(AND(TRIM(B393&amp;"")="",TRIM(C393&amp;"")=""),"",TRIM(IF(ISNUMBER(B393),SUBSTITUTE(B393&amp;"",MID(1/2,2,1),"."),B393&amp;"")&amp;IF(TRIM(C393&amp;"")="",""," | "&amp;IF(ISNUMBER(C393),SUBSTITUTE(C393&amp;"",MID(1/2,2,1),"."),C393&amp;"")))),"(error value)")</f>
        <v/>
      </c>
      <c r="S393" s="50">
        <f>IF(R393="","","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"&amp;IFERROR(IF(AND(LEN(R393)-LEN(SUBSTITUTE(R393,"/",""))=1,ISNUMBER(FIND(" ",TRIM(LEFT(R393,FIND("/",R393)-1))))),LEFT(R393,FIND("/",R393)-1),R393),R393)&amp;" ")," "," "),"﻿"," "),"​"," "),"⁠"," ")," "," ")," "," "),CHAR(9)," "),CHAR(10)," "),CHAR(13)," "),"−","-"),"–","-"),"—","-"),"LATITUDE"," "),"LONGITUDE"," "),"COORDINATES"," "),"COORDS"," "),"NORTH"," N "),"SOUTH"," S "),"EAST"," E "),"WEST"," W "),"DEGREES"," "),"DEG"," "),"GPS"," "),"LONG"," "),"LNG"," "),"LON"," "),"LAT"," ")," AND "," "),"&amp;"," ")&amp;" ")</f>
        <v/>
      </c>
      <c r="T393" s="50">
        <f>IF(S393="","",IF(LEN(S393)-LEN(SUBSTITUTE(S393,".",""))&gt;0,SUBSTITUTE(S393,","," "),IF(LEN(S393)-LEN(SUBSTITUTE(S393,",",""))=3,SUBSTITUTE(SUBSTITUTE(S393,",",";",2),",","."),IF(LEN(S393)-LEN(SUBSTITUTE(S393,",",""))=2,SUBSTITUTE(S393,",","."),SUBSTITUTE(S393,","," ")))))</f>
        <v/>
      </c>
      <c r="U393" s="50">
        <f>IF(ISNUMBER(FIND("S",T393)),-1,IF(ISNUMBER(FIND("N",T393)),1,0))</f>
        <v/>
      </c>
      <c r="V393" s="50">
        <f>IF(ISNUMBER(FIND("W",T393)),-1,IF(ISNUMBER(FIND("E",T393)),1,0))</f>
        <v/>
      </c>
      <c r="W393" s="50">
        <f>AND(MIN(IFERROR(FIND("N",T393),999),IFERROR(FIND("S",T393),999))&lt;999,MIN(IFERROR(FIND("E",T393),999),IFERROR(FIND("W",T393),999))&lt;999,MIN(IFERROR(FIND("E",T393),999),IFERROR(FIND("W",T393),999))&lt;MIN(IFERROR(FIND("N",T393),999),IFERROR(FIND("S",T393),999)))</f>
        <v/>
      </c>
      <c r="X393" s="50">
        <f>IF(T393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393,"°"," "),"º"," "),"˚"," "),"'"," "),CHAR(34)," "),"′"," "),"’"," "),"‘"," "),"″"," "),"”"," "),"“"," "),"("," "),")"," "),"["," "),"]"," "),"{"," "),"}"," "),";"," "),"|"," "),"/"," "),"\"," "),":"," "),"="," "),"*"," "),","," "),"N"," "),"S"," "),"E"," "),"W"," "),"_"," ")))</f>
        <v/>
      </c>
      <c r="Y393" s="50">
        <f>IF(X393="","",SUBSTITUTE(SUBSTITUTE(SUBSTITUTE(SUBSTITUTE(SUBSTITUTE(SUBSTITUTE(SUBSTITUTE(SUBSTITUTE(SUBSTITUTE(SUBSTITUTE(SUBSTITUTE(SUBSTITUTE(SUBSTITUTE(X393,"0",""),"1",""),"2",""),"3",""),"4",""),"5",""),"6",""),"7",""),"8",""),"9",""),".",""),"-","")," ",""))</f>
        <v/>
      </c>
      <c r="Z393" s="50">
        <f>IF(X393="",0,LEN(X393)-LEN(SUBSTITUTE(X393," ",""))+1)</f>
        <v/>
      </c>
      <c r="AA393" s="50">
        <f>IF(Z393&lt;1,"",IFERROR(VALUE(SUBSTITUTE(TRIM(MID(SUBSTITUTE(X393," ",REPT(" ",60)),1,60)),".",MID(1/2,2,1))),""))</f>
        <v/>
      </c>
      <c r="AB393" s="50">
        <f>IF(Z393&lt;2,"",IFERROR(VALUE(SUBSTITUTE(TRIM(MID(SUBSTITUTE(X393," ",REPT(" ",60)),61,60)),".",MID(1/2,2,1))),""))</f>
        <v/>
      </c>
      <c r="AC393" s="50">
        <f>IF(Z393&lt;3,"",IFERROR(VALUE(SUBSTITUTE(TRIM(MID(SUBSTITUTE(X393," ",REPT(" ",60)),121,60)),".",MID(1/2,2,1))),""))</f>
        <v/>
      </c>
      <c r="AD393" s="50">
        <f>IF(Z393&lt;4,"",IFERROR(VALUE(SUBSTITUTE(TRIM(MID(SUBSTITUTE(X393," ",REPT(" ",60)),181,60)),".",MID(1/2,2,1))),""))</f>
        <v/>
      </c>
      <c r="AE393" s="50">
        <f>IF(Z393&lt;5,"",IFERROR(VALUE(SUBSTITUTE(TRIM(MID(SUBSTITUTE(X393," ",REPT(" ",60)),241,60)),".",MID(1/2,2,1))),""))</f>
        <v/>
      </c>
      <c r="AF393" s="50">
        <f>IF(Z393&lt;6,"",IFERROR(VALUE(SUBSTITUTE(TRIM(MID(SUBSTITUTE(X393," ",REPT(" ",60)),301,60)),".",MID(1/2,2,1))),""))</f>
        <v/>
      </c>
      <c r="AG393" s="50">
        <f>IFERROR(IF(Z393=2,AA393,IF(Z393=4,IF(AA393&lt;0,-1,1)*(ABS(AA393)+AB393/60),IF(Z393=6,IF(AA393&lt;0,-1,1)*(ABS(AA393)+AB393/60+AC393/3600),""))),"")</f>
        <v/>
      </c>
      <c r="AH393" s="50">
        <f>IFERROR(IF(Z393=2,AB393,IF(Z393=4,IF(AC393&lt;0,-1,1)*(ABS(AC393)+AD393/60),IF(Z393=6,IF(AD393&lt;0,-1,1)*(ABS(AD393)+AE393/60+AF393/3600),""))),"")</f>
        <v/>
      </c>
      <c r="AI393" s="50">
        <f>IF(W393,AH393,AG393)</f>
        <v/>
      </c>
      <c r="AJ393" s="50">
        <f>IF(W393,AG393,AH393)</f>
        <v/>
      </c>
      <c r="AK393" s="50">
        <f>IFERROR(IF(U393=0,AI393,U393*ABS(AI393)),"")</f>
        <v/>
      </c>
      <c r="AL393" s="50">
        <f>IFERROR(IF(V393=0,AJ393,V393*ABS(AJ393)),"")</f>
        <v/>
      </c>
      <c r="AM393" s="50">
        <f>IFERROR(AND(U393=0,V393=0,ABS(AK393)&gt;90,ABS(AK393)&lt;=180,ABS(AL393)&lt;=90),FALSE)</f>
        <v/>
      </c>
      <c r="AN393" s="50">
        <f>IF(AM393,AL393,AK393)</f>
        <v/>
      </c>
      <c r="AO393" s="50">
        <f>IF(AM393,AK393,AL393)</f>
        <v/>
      </c>
      <c r="AP393" s="50">
        <f>IF(R393="","",IF(Y393&lt;&gt;"","Contains words or symbols that aren't part of a coordinate.",IF(NOT(OR(Z393=2,Z393=4,Z393=6)),"Couldn't find a latitude and a longitude ("&amp;Z393&amp;IF(Z393=1," number"," numbers")&amp;" found).",IF(COUNT(AA393:AF393)&lt;&gt;Z393,"Some of the numbers couldn't be read.",IF(OR(AND(Z393=4,OR(AB393&lt;0,AB393&gt;=60,AD393&lt;0,AD393&gt;=60)),AND(Z393=6,OR(AB393&lt;0,AB393&gt;=60,AC393&lt;0,AC393&gt;=60,AE393&lt;0,AE393&gt;=60,AF393&lt;0,AF393&gt;=60))),"Minutes and seconds must be between 0 and 60.",IF(OR(ABS(AN393)&gt;90,ABS(AO393)&gt;180),"Out of range: latitude must be between -90 and 90, and longitude between -180 and 180.",""))))))</f>
        <v/>
      </c>
    </row>
    <row r="394">
      <c r="B394" s="44" t="n"/>
      <c r="C394" s="44" t="n"/>
      <c r="D394" s="45">
        <f>IF(R394="","",IF(AP394&lt;&gt;"","NOT VALID GPS COORDINATES",IF(O394="NO CONNECTION","NO CONNECTION",IF(E394="","NOT FOUND",IF(OR(AM394,AND(AN394=0,AO394=0)),"CONVERTED – PLEASE CHECK","CONVERTED")))))</f>
        <v/>
      </c>
      <c r="E394" s="45">
        <f>IF(OR(O394="",O394="NO CONNECTION"),"",IFERROR(_xlfn.FILTERXML(O394,"//local/territory")&amp;" "&amp;_xlfn.FILTERXML(O394,"//local/mapcode"),IFERROR(_xlfn.FILTERXML(O394,"//international/mapcode"),"")))</f>
        <v/>
      </c>
      <c r="F394" s="46">
        <f>IF(E394="","",IFERROR(_xlfn.FILTERXML(O394,"//local/territory"),""))</f>
        <v/>
      </c>
      <c r="G394" s="46">
        <f>IF(E394="","",IFERROR(_xlfn.FILTERXML(O394,"//local/mapcode"),""))</f>
        <v/>
      </c>
      <c r="H394" s="46">
        <f>IF(E394="","",IFERROR(_xlfn.FILTERXML(O394,"//international/mapcode"),""))</f>
        <v/>
      </c>
      <c r="I394" s="46">
        <f>IF(E394="","",IFERROR(HYPERLINK("https://www.mymapcodes.com/go/?t="&amp;IF(G394&lt;&gt;"",F394,"AAA")&amp;"&amp;ma="&amp;LEFT(IF(G394&lt;&gt;"",G394,H394),FIND(".",IF(G394&lt;&gt;"",G394,H394))-1)&amp;"&amp;mb="&amp;MID(IF(G394&lt;&gt;"",G394,H394),FIND(".",IF(G394&lt;&gt;"",G394,H394))+1,99),"Open on MyMapcodes →"),""))</f>
        <v/>
      </c>
      <c r="J394" s="47">
        <f>IF(OR(R394="",AP394&lt;&gt;""),"",ROUND(AN394,6))</f>
        <v/>
      </c>
      <c r="K394" s="47">
        <f>IF(OR(R394="",AP394&lt;&gt;""),"",ROUND(AO394,6))</f>
        <v/>
      </c>
      <c r="L394" s="48">
        <f>IF(R394="","",IF(AP394&lt;&gt;"",AP394,IF(O394="NO CONNECTION","Excel couldn't reach the mapcode service. Click the REFRESH RESULTS box just above the table.",IF(E394="","The mapcode service didn't return a mapcode for this point.",IF(AM394,"Latitude and longitude seemed to be the wrong way round, so they've been swapped. Please check.",IF(AND(AN394=0,AO394=0),"0, 0 is in the sea off West Africa. Please check this is the location you meant.",IF(W394,"Longitude came first, so the order has been switched.",IF(Z394=6,"Converted from degrees, minutes and seconds.",IF(Z394=4,"Converted from degrees and decimal minutes.","")))))))))</f>
        <v/>
      </c>
      <c r="N394" s="49">
        <f>IF(J394="","",MapcodeAPI&amp;"codes/"&amp;SUBSTITUTE(J394&amp;"",MID(1/2,2,1),".")&amp;","&amp;SUBSTITUTE(K394&amp;"",MID(1/2,2,1),"."))&amp;LEFT($B$13,0)</f>
        <v/>
      </c>
      <c r="O394" s="49">
        <f>IF(N394="","",IFERROR(_xlfn.WEBSERVICE(N394),IF(MapcodeAPIBackup="","NO CONNECTION",IFERROR(_xlfn.WEBSERVICE(MapcodeAPIBackup&amp;MID(N394,LEN(MapcodeAPI)+1,999)),"NO CONNECTION"))))</f>
        <v/>
      </c>
      <c r="P394" t="inlineStr">
        <is>
          <t xml:space="preserve"> </t>
        </is>
      </c>
      <c r="R394" s="50">
        <f>IFERROR(IF(AND(TRIM(B394&amp;"")="",TRIM(C394&amp;"")=""),"",TRIM(IF(ISNUMBER(B394),SUBSTITUTE(B394&amp;"",MID(1/2,2,1),"."),B394&amp;"")&amp;IF(TRIM(C394&amp;"")="",""," | "&amp;IF(ISNUMBER(C394),SUBSTITUTE(C394&amp;"",MID(1/2,2,1),"."),C394&amp;"")))),"(error value)")</f>
        <v/>
      </c>
      <c r="S394" s="50">
        <f>IF(R394="","","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"&amp;IFERROR(IF(AND(LEN(R394)-LEN(SUBSTITUTE(R394,"/",""))=1,ISNUMBER(FIND(" ",TRIM(LEFT(R394,FIND("/",R394)-1))))),LEFT(R394,FIND("/",R394)-1),R394),R394)&amp;" ")," "," "),"﻿"," "),"​"," "),"⁠"," ")," "," ")," "," "),CHAR(9)," "),CHAR(10)," "),CHAR(13)," "),"−","-"),"–","-"),"—","-"),"LATITUDE"," "),"LONGITUDE"," "),"COORDINATES"," "),"COORDS"," "),"NORTH"," N "),"SOUTH"," S "),"EAST"," E "),"WEST"," W "),"DEGREES"," "),"DEG"," "),"GPS"," "),"LONG"," "),"LNG"," "),"LON"," "),"LAT"," ")," AND "," "),"&amp;"," ")&amp;" ")</f>
        <v/>
      </c>
      <c r="T394" s="50">
        <f>IF(S394="","",IF(LEN(S394)-LEN(SUBSTITUTE(S394,".",""))&gt;0,SUBSTITUTE(S394,","," "),IF(LEN(S394)-LEN(SUBSTITUTE(S394,",",""))=3,SUBSTITUTE(SUBSTITUTE(S394,",",";",2),",","."),IF(LEN(S394)-LEN(SUBSTITUTE(S394,",",""))=2,SUBSTITUTE(S394,",","."),SUBSTITUTE(S394,","," ")))))</f>
        <v/>
      </c>
      <c r="U394" s="50">
        <f>IF(ISNUMBER(FIND("S",T394)),-1,IF(ISNUMBER(FIND("N",T394)),1,0))</f>
        <v/>
      </c>
      <c r="V394" s="50">
        <f>IF(ISNUMBER(FIND("W",T394)),-1,IF(ISNUMBER(FIND("E",T394)),1,0))</f>
        <v/>
      </c>
      <c r="W394" s="50">
        <f>AND(MIN(IFERROR(FIND("N",T394),999),IFERROR(FIND("S",T394),999))&lt;999,MIN(IFERROR(FIND("E",T394),999),IFERROR(FIND("W",T394),999))&lt;999,MIN(IFERROR(FIND("E",T394),999),IFERROR(FIND("W",T394),999))&lt;MIN(IFERROR(FIND("N",T394),999),IFERROR(FIND("S",T394),999)))</f>
        <v/>
      </c>
      <c r="X394" s="50">
        <f>IF(T394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394,"°"," "),"º"," "),"˚"," "),"'"," "),CHAR(34)," "),"′"," "),"’"," "),"‘"," "),"″"," "),"”"," "),"“"," "),"("," "),")"," "),"["," "),"]"," "),"{"," "),"}"," "),";"," "),"|"," "),"/"," "),"\"," "),":"," "),"="," "),"*"," "),","," "),"N"," "),"S"," "),"E"," "),"W"," "),"_"," ")))</f>
        <v/>
      </c>
      <c r="Y394" s="50">
        <f>IF(X394="","",SUBSTITUTE(SUBSTITUTE(SUBSTITUTE(SUBSTITUTE(SUBSTITUTE(SUBSTITUTE(SUBSTITUTE(SUBSTITUTE(SUBSTITUTE(SUBSTITUTE(SUBSTITUTE(SUBSTITUTE(SUBSTITUTE(X394,"0",""),"1",""),"2",""),"3",""),"4",""),"5",""),"6",""),"7",""),"8",""),"9",""),".",""),"-","")," ",""))</f>
        <v/>
      </c>
      <c r="Z394" s="50">
        <f>IF(X394="",0,LEN(X394)-LEN(SUBSTITUTE(X394," ",""))+1)</f>
        <v/>
      </c>
      <c r="AA394" s="50">
        <f>IF(Z394&lt;1,"",IFERROR(VALUE(SUBSTITUTE(TRIM(MID(SUBSTITUTE(X394," ",REPT(" ",60)),1,60)),".",MID(1/2,2,1))),""))</f>
        <v/>
      </c>
      <c r="AB394" s="50">
        <f>IF(Z394&lt;2,"",IFERROR(VALUE(SUBSTITUTE(TRIM(MID(SUBSTITUTE(X394," ",REPT(" ",60)),61,60)),".",MID(1/2,2,1))),""))</f>
        <v/>
      </c>
      <c r="AC394" s="50">
        <f>IF(Z394&lt;3,"",IFERROR(VALUE(SUBSTITUTE(TRIM(MID(SUBSTITUTE(X394," ",REPT(" ",60)),121,60)),".",MID(1/2,2,1))),""))</f>
        <v/>
      </c>
      <c r="AD394" s="50">
        <f>IF(Z394&lt;4,"",IFERROR(VALUE(SUBSTITUTE(TRIM(MID(SUBSTITUTE(X394," ",REPT(" ",60)),181,60)),".",MID(1/2,2,1))),""))</f>
        <v/>
      </c>
      <c r="AE394" s="50">
        <f>IF(Z394&lt;5,"",IFERROR(VALUE(SUBSTITUTE(TRIM(MID(SUBSTITUTE(X394," ",REPT(" ",60)),241,60)),".",MID(1/2,2,1))),""))</f>
        <v/>
      </c>
      <c r="AF394" s="50">
        <f>IF(Z394&lt;6,"",IFERROR(VALUE(SUBSTITUTE(TRIM(MID(SUBSTITUTE(X394," ",REPT(" ",60)),301,60)),".",MID(1/2,2,1))),""))</f>
        <v/>
      </c>
      <c r="AG394" s="50">
        <f>IFERROR(IF(Z394=2,AA394,IF(Z394=4,IF(AA394&lt;0,-1,1)*(ABS(AA394)+AB394/60),IF(Z394=6,IF(AA394&lt;0,-1,1)*(ABS(AA394)+AB394/60+AC394/3600),""))),"")</f>
        <v/>
      </c>
      <c r="AH394" s="50">
        <f>IFERROR(IF(Z394=2,AB394,IF(Z394=4,IF(AC394&lt;0,-1,1)*(ABS(AC394)+AD394/60),IF(Z394=6,IF(AD394&lt;0,-1,1)*(ABS(AD394)+AE394/60+AF394/3600),""))),"")</f>
        <v/>
      </c>
      <c r="AI394" s="50">
        <f>IF(W394,AH394,AG394)</f>
        <v/>
      </c>
      <c r="AJ394" s="50">
        <f>IF(W394,AG394,AH394)</f>
        <v/>
      </c>
      <c r="AK394" s="50">
        <f>IFERROR(IF(U394=0,AI394,U394*ABS(AI394)),"")</f>
        <v/>
      </c>
      <c r="AL394" s="50">
        <f>IFERROR(IF(V394=0,AJ394,V394*ABS(AJ394)),"")</f>
        <v/>
      </c>
      <c r="AM394" s="50">
        <f>IFERROR(AND(U394=0,V394=0,ABS(AK394)&gt;90,ABS(AK394)&lt;=180,ABS(AL394)&lt;=90),FALSE)</f>
        <v/>
      </c>
      <c r="AN394" s="50">
        <f>IF(AM394,AL394,AK394)</f>
        <v/>
      </c>
      <c r="AO394" s="50">
        <f>IF(AM394,AK394,AL394)</f>
        <v/>
      </c>
      <c r="AP394" s="50">
        <f>IF(R394="","",IF(Y394&lt;&gt;"","Contains words or symbols that aren't part of a coordinate.",IF(NOT(OR(Z394=2,Z394=4,Z394=6)),"Couldn't find a latitude and a longitude ("&amp;Z394&amp;IF(Z394=1," number"," numbers")&amp;" found).",IF(COUNT(AA394:AF394)&lt;&gt;Z394,"Some of the numbers couldn't be read.",IF(OR(AND(Z394=4,OR(AB394&lt;0,AB394&gt;=60,AD394&lt;0,AD394&gt;=60)),AND(Z394=6,OR(AB394&lt;0,AB394&gt;=60,AC394&lt;0,AC394&gt;=60,AE394&lt;0,AE394&gt;=60,AF394&lt;0,AF394&gt;=60))),"Minutes and seconds must be between 0 and 60.",IF(OR(ABS(AN394)&gt;90,ABS(AO394)&gt;180),"Out of range: latitude must be between -90 and 90, and longitude between -180 and 180.",""))))))</f>
        <v/>
      </c>
    </row>
    <row r="395">
      <c r="B395" s="44" t="n"/>
      <c r="C395" s="44" t="n"/>
      <c r="D395" s="45">
        <f>IF(R395="","",IF(AP395&lt;&gt;"","NOT VALID GPS COORDINATES",IF(O395="NO CONNECTION","NO CONNECTION",IF(E395="","NOT FOUND",IF(OR(AM395,AND(AN395=0,AO395=0)),"CONVERTED – PLEASE CHECK","CONVERTED")))))</f>
        <v/>
      </c>
      <c r="E395" s="45">
        <f>IF(OR(O395="",O395="NO CONNECTION"),"",IFERROR(_xlfn.FILTERXML(O395,"//local/territory")&amp;" "&amp;_xlfn.FILTERXML(O395,"//local/mapcode"),IFERROR(_xlfn.FILTERXML(O395,"//international/mapcode"),"")))</f>
        <v/>
      </c>
      <c r="F395" s="46">
        <f>IF(E395="","",IFERROR(_xlfn.FILTERXML(O395,"//local/territory"),""))</f>
        <v/>
      </c>
      <c r="G395" s="46">
        <f>IF(E395="","",IFERROR(_xlfn.FILTERXML(O395,"//local/mapcode"),""))</f>
        <v/>
      </c>
      <c r="H395" s="46">
        <f>IF(E395="","",IFERROR(_xlfn.FILTERXML(O395,"//international/mapcode"),""))</f>
        <v/>
      </c>
      <c r="I395" s="46">
        <f>IF(E395="","",IFERROR(HYPERLINK("https://www.mymapcodes.com/go/?t="&amp;IF(G395&lt;&gt;"",F395,"AAA")&amp;"&amp;ma="&amp;LEFT(IF(G395&lt;&gt;"",G395,H395),FIND(".",IF(G395&lt;&gt;"",G395,H395))-1)&amp;"&amp;mb="&amp;MID(IF(G395&lt;&gt;"",G395,H395),FIND(".",IF(G395&lt;&gt;"",G395,H395))+1,99),"Open on MyMapcodes →"),""))</f>
        <v/>
      </c>
      <c r="J395" s="47">
        <f>IF(OR(R395="",AP395&lt;&gt;""),"",ROUND(AN395,6))</f>
        <v/>
      </c>
      <c r="K395" s="47">
        <f>IF(OR(R395="",AP395&lt;&gt;""),"",ROUND(AO395,6))</f>
        <v/>
      </c>
      <c r="L395" s="48">
        <f>IF(R395="","",IF(AP395&lt;&gt;"",AP395,IF(O395="NO CONNECTION","Excel couldn't reach the mapcode service. Click the REFRESH RESULTS box just above the table.",IF(E395="","The mapcode service didn't return a mapcode for this point.",IF(AM395,"Latitude and longitude seemed to be the wrong way round, so they've been swapped. Please check.",IF(AND(AN395=0,AO395=0),"0, 0 is in the sea off West Africa. Please check this is the location you meant.",IF(W395,"Longitude came first, so the order has been switched.",IF(Z395=6,"Converted from degrees, minutes and seconds.",IF(Z395=4,"Converted from degrees and decimal minutes.","")))))))))</f>
        <v/>
      </c>
      <c r="N395" s="49">
        <f>IF(J395="","",MapcodeAPI&amp;"codes/"&amp;SUBSTITUTE(J395&amp;"",MID(1/2,2,1),".")&amp;","&amp;SUBSTITUTE(K395&amp;"",MID(1/2,2,1),"."))&amp;LEFT($B$13,0)</f>
        <v/>
      </c>
      <c r="O395" s="49">
        <f>IF(N395="","",IFERROR(_xlfn.WEBSERVICE(N395),IF(MapcodeAPIBackup="","NO CONNECTION",IFERROR(_xlfn.WEBSERVICE(MapcodeAPIBackup&amp;MID(N395,LEN(MapcodeAPI)+1,999)),"NO CONNECTION"))))</f>
        <v/>
      </c>
      <c r="P395" t="inlineStr">
        <is>
          <t xml:space="preserve"> </t>
        </is>
      </c>
      <c r="R395" s="50">
        <f>IFERROR(IF(AND(TRIM(B395&amp;"")="",TRIM(C395&amp;"")=""),"",TRIM(IF(ISNUMBER(B395),SUBSTITUTE(B395&amp;"",MID(1/2,2,1),"."),B395&amp;"")&amp;IF(TRIM(C395&amp;"")="",""," | "&amp;IF(ISNUMBER(C395),SUBSTITUTE(C395&amp;"",MID(1/2,2,1),"."),C395&amp;"")))),"(error value)")</f>
        <v/>
      </c>
      <c r="S395" s="50">
        <f>IF(R395="","","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"&amp;IFERROR(IF(AND(LEN(R395)-LEN(SUBSTITUTE(R395,"/",""))=1,ISNUMBER(FIND(" ",TRIM(LEFT(R395,FIND("/",R395)-1))))),LEFT(R395,FIND("/",R395)-1),R395),R395)&amp;" ")," "," "),"﻿"," "),"​"," "),"⁠"," ")," "," ")," "," "),CHAR(9)," "),CHAR(10)," "),CHAR(13)," "),"−","-"),"–","-"),"—","-"),"LATITUDE"," "),"LONGITUDE"," "),"COORDINATES"," "),"COORDS"," "),"NORTH"," N "),"SOUTH"," S "),"EAST"," E "),"WEST"," W "),"DEGREES"," "),"DEG"," "),"GPS"," "),"LONG"," "),"LNG"," "),"LON"," "),"LAT"," ")," AND "," "),"&amp;"," ")&amp;" ")</f>
        <v/>
      </c>
      <c r="T395" s="50">
        <f>IF(S395="","",IF(LEN(S395)-LEN(SUBSTITUTE(S395,".",""))&gt;0,SUBSTITUTE(S395,","," "),IF(LEN(S395)-LEN(SUBSTITUTE(S395,",",""))=3,SUBSTITUTE(SUBSTITUTE(S395,",",";",2),",","."),IF(LEN(S395)-LEN(SUBSTITUTE(S395,",",""))=2,SUBSTITUTE(S395,",","."),SUBSTITUTE(S395,","," ")))))</f>
        <v/>
      </c>
      <c r="U395" s="50">
        <f>IF(ISNUMBER(FIND("S",T395)),-1,IF(ISNUMBER(FIND("N",T395)),1,0))</f>
        <v/>
      </c>
      <c r="V395" s="50">
        <f>IF(ISNUMBER(FIND("W",T395)),-1,IF(ISNUMBER(FIND("E",T395)),1,0))</f>
        <v/>
      </c>
      <c r="W395" s="50">
        <f>AND(MIN(IFERROR(FIND("N",T395),999),IFERROR(FIND("S",T395),999))&lt;999,MIN(IFERROR(FIND("E",T395),999),IFERROR(FIND("W",T395),999))&lt;999,MIN(IFERROR(FIND("E",T395),999),IFERROR(FIND("W",T395),999))&lt;MIN(IFERROR(FIND("N",T395),999),IFERROR(FIND("S",T395),999)))</f>
        <v/>
      </c>
      <c r="X395" s="50">
        <f>IF(T395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395,"°"," "),"º"," "),"˚"," "),"'"," "),CHAR(34)," "),"′"," "),"’"," "),"‘"," "),"″"," "),"”"," "),"“"," "),"("," "),")"," "),"["," "),"]"," "),"{"," "),"}"," "),";"," "),"|"," "),"/"," "),"\"," "),":"," "),"="," "),"*"," "),","," "),"N"," "),"S"," "),"E"," "),"W"," "),"_"," ")))</f>
        <v/>
      </c>
      <c r="Y395" s="50">
        <f>IF(X395="","",SUBSTITUTE(SUBSTITUTE(SUBSTITUTE(SUBSTITUTE(SUBSTITUTE(SUBSTITUTE(SUBSTITUTE(SUBSTITUTE(SUBSTITUTE(SUBSTITUTE(SUBSTITUTE(SUBSTITUTE(SUBSTITUTE(X395,"0",""),"1",""),"2",""),"3",""),"4",""),"5",""),"6",""),"7",""),"8",""),"9",""),".",""),"-","")," ",""))</f>
        <v/>
      </c>
      <c r="Z395" s="50">
        <f>IF(X395="",0,LEN(X395)-LEN(SUBSTITUTE(X395," ",""))+1)</f>
        <v/>
      </c>
      <c r="AA395" s="50">
        <f>IF(Z395&lt;1,"",IFERROR(VALUE(SUBSTITUTE(TRIM(MID(SUBSTITUTE(X395," ",REPT(" ",60)),1,60)),".",MID(1/2,2,1))),""))</f>
        <v/>
      </c>
      <c r="AB395" s="50">
        <f>IF(Z395&lt;2,"",IFERROR(VALUE(SUBSTITUTE(TRIM(MID(SUBSTITUTE(X395," ",REPT(" ",60)),61,60)),".",MID(1/2,2,1))),""))</f>
        <v/>
      </c>
      <c r="AC395" s="50">
        <f>IF(Z395&lt;3,"",IFERROR(VALUE(SUBSTITUTE(TRIM(MID(SUBSTITUTE(X395," ",REPT(" ",60)),121,60)),".",MID(1/2,2,1))),""))</f>
        <v/>
      </c>
      <c r="AD395" s="50">
        <f>IF(Z395&lt;4,"",IFERROR(VALUE(SUBSTITUTE(TRIM(MID(SUBSTITUTE(X395," ",REPT(" ",60)),181,60)),".",MID(1/2,2,1))),""))</f>
        <v/>
      </c>
      <c r="AE395" s="50">
        <f>IF(Z395&lt;5,"",IFERROR(VALUE(SUBSTITUTE(TRIM(MID(SUBSTITUTE(X395," ",REPT(" ",60)),241,60)),".",MID(1/2,2,1))),""))</f>
        <v/>
      </c>
      <c r="AF395" s="50">
        <f>IF(Z395&lt;6,"",IFERROR(VALUE(SUBSTITUTE(TRIM(MID(SUBSTITUTE(X395," ",REPT(" ",60)),301,60)),".",MID(1/2,2,1))),""))</f>
        <v/>
      </c>
      <c r="AG395" s="50">
        <f>IFERROR(IF(Z395=2,AA395,IF(Z395=4,IF(AA395&lt;0,-1,1)*(ABS(AA395)+AB395/60),IF(Z395=6,IF(AA395&lt;0,-1,1)*(ABS(AA395)+AB395/60+AC395/3600),""))),"")</f>
        <v/>
      </c>
      <c r="AH395" s="50">
        <f>IFERROR(IF(Z395=2,AB395,IF(Z395=4,IF(AC395&lt;0,-1,1)*(ABS(AC395)+AD395/60),IF(Z395=6,IF(AD395&lt;0,-1,1)*(ABS(AD395)+AE395/60+AF395/3600),""))),"")</f>
        <v/>
      </c>
      <c r="AI395" s="50">
        <f>IF(W395,AH395,AG395)</f>
        <v/>
      </c>
      <c r="AJ395" s="50">
        <f>IF(W395,AG395,AH395)</f>
        <v/>
      </c>
      <c r="AK395" s="50">
        <f>IFERROR(IF(U395=0,AI395,U395*ABS(AI395)),"")</f>
        <v/>
      </c>
      <c r="AL395" s="50">
        <f>IFERROR(IF(V395=0,AJ395,V395*ABS(AJ395)),"")</f>
        <v/>
      </c>
      <c r="AM395" s="50">
        <f>IFERROR(AND(U395=0,V395=0,ABS(AK395)&gt;90,ABS(AK395)&lt;=180,ABS(AL395)&lt;=90),FALSE)</f>
        <v/>
      </c>
      <c r="AN395" s="50">
        <f>IF(AM395,AL395,AK395)</f>
        <v/>
      </c>
      <c r="AO395" s="50">
        <f>IF(AM395,AK395,AL395)</f>
        <v/>
      </c>
      <c r="AP395" s="50">
        <f>IF(R395="","",IF(Y395&lt;&gt;"","Contains words or symbols that aren't part of a coordinate.",IF(NOT(OR(Z395=2,Z395=4,Z395=6)),"Couldn't find a latitude and a longitude ("&amp;Z395&amp;IF(Z395=1," number"," numbers")&amp;" found).",IF(COUNT(AA395:AF395)&lt;&gt;Z395,"Some of the numbers couldn't be read.",IF(OR(AND(Z395=4,OR(AB395&lt;0,AB395&gt;=60,AD395&lt;0,AD395&gt;=60)),AND(Z395=6,OR(AB395&lt;0,AB395&gt;=60,AC395&lt;0,AC395&gt;=60,AE395&lt;0,AE395&gt;=60,AF395&lt;0,AF395&gt;=60))),"Minutes and seconds must be between 0 and 60.",IF(OR(ABS(AN395)&gt;90,ABS(AO395)&gt;180),"Out of range: latitude must be between -90 and 90, and longitude between -180 and 180.",""))))))</f>
        <v/>
      </c>
    </row>
    <row r="396">
      <c r="B396" s="44" t="n"/>
      <c r="C396" s="44" t="n"/>
      <c r="D396" s="45">
        <f>IF(R396="","",IF(AP396&lt;&gt;"","NOT VALID GPS COORDINATES",IF(O396="NO CONNECTION","NO CONNECTION",IF(E396="","NOT FOUND",IF(OR(AM396,AND(AN396=0,AO396=0)),"CONVERTED – PLEASE CHECK","CONVERTED")))))</f>
        <v/>
      </c>
      <c r="E396" s="45">
        <f>IF(OR(O396="",O396="NO CONNECTION"),"",IFERROR(_xlfn.FILTERXML(O396,"//local/territory")&amp;" "&amp;_xlfn.FILTERXML(O396,"//local/mapcode"),IFERROR(_xlfn.FILTERXML(O396,"//international/mapcode"),"")))</f>
        <v/>
      </c>
      <c r="F396" s="46">
        <f>IF(E396="","",IFERROR(_xlfn.FILTERXML(O396,"//local/territory"),""))</f>
        <v/>
      </c>
      <c r="G396" s="46">
        <f>IF(E396="","",IFERROR(_xlfn.FILTERXML(O396,"//local/mapcode"),""))</f>
        <v/>
      </c>
      <c r="H396" s="46">
        <f>IF(E396="","",IFERROR(_xlfn.FILTERXML(O396,"//international/mapcode"),""))</f>
        <v/>
      </c>
      <c r="I396" s="46">
        <f>IF(E396="","",IFERROR(HYPERLINK("https://www.mymapcodes.com/go/?t="&amp;IF(G396&lt;&gt;"",F396,"AAA")&amp;"&amp;ma="&amp;LEFT(IF(G396&lt;&gt;"",G396,H396),FIND(".",IF(G396&lt;&gt;"",G396,H396))-1)&amp;"&amp;mb="&amp;MID(IF(G396&lt;&gt;"",G396,H396),FIND(".",IF(G396&lt;&gt;"",G396,H396))+1,99),"Open on MyMapcodes →"),""))</f>
        <v/>
      </c>
      <c r="J396" s="47">
        <f>IF(OR(R396="",AP396&lt;&gt;""),"",ROUND(AN396,6))</f>
        <v/>
      </c>
      <c r="K396" s="47">
        <f>IF(OR(R396="",AP396&lt;&gt;""),"",ROUND(AO396,6))</f>
        <v/>
      </c>
      <c r="L396" s="48">
        <f>IF(R396="","",IF(AP396&lt;&gt;"",AP396,IF(O396="NO CONNECTION","Excel couldn't reach the mapcode service. Click the REFRESH RESULTS box just above the table.",IF(E396="","The mapcode service didn't return a mapcode for this point.",IF(AM396,"Latitude and longitude seemed to be the wrong way round, so they've been swapped. Please check.",IF(AND(AN396=0,AO396=0),"0, 0 is in the sea off West Africa. Please check this is the location you meant.",IF(W396,"Longitude came first, so the order has been switched.",IF(Z396=6,"Converted from degrees, minutes and seconds.",IF(Z396=4,"Converted from degrees and decimal minutes.","")))))))))</f>
        <v/>
      </c>
      <c r="N396" s="49">
        <f>IF(J396="","",MapcodeAPI&amp;"codes/"&amp;SUBSTITUTE(J396&amp;"",MID(1/2,2,1),".")&amp;","&amp;SUBSTITUTE(K396&amp;"",MID(1/2,2,1),"."))&amp;LEFT($B$13,0)</f>
        <v/>
      </c>
      <c r="O396" s="49">
        <f>IF(N396="","",IFERROR(_xlfn.WEBSERVICE(N396),IF(MapcodeAPIBackup="","NO CONNECTION",IFERROR(_xlfn.WEBSERVICE(MapcodeAPIBackup&amp;MID(N396,LEN(MapcodeAPI)+1,999)),"NO CONNECTION"))))</f>
        <v/>
      </c>
      <c r="P396" t="inlineStr">
        <is>
          <t xml:space="preserve"> </t>
        </is>
      </c>
      <c r="R396" s="50">
        <f>IFERROR(IF(AND(TRIM(B396&amp;"")="",TRIM(C396&amp;"")=""),"",TRIM(IF(ISNUMBER(B396),SUBSTITUTE(B396&amp;"",MID(1/2,2,1),"."),B396&amp;"")&amp;IF(TRIM(C396&amp;"")="",""," | "&amp;IF(ISNUMBER(C396),SUBSTITUTE(C396&amp;"",MID(1/2,2,1),"."),C396&amp;"")))),"(error value)")</f>
        <v/>
      </c>
      <c r="S396" s="50">
        <f>IF(R396="","","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"&amp;IFERROR(IF(AND(LEN(R396)-LEN(SUBSTITUTE(R396,"/",""))=1,ISNUMBER(FIND(" ",TRIM(LEFT(R396,FIND("/",R396)-1))))),LEFT(R396,FIND("/",R396)-1),R396),R396)&amp;" ")," "," "),"﻿"," "),"​"," "),"⁠"," ")," "," ")," "," "),CHAR(9)," "),CHAR(10)," "),CHAR(13)," "),"−","-"),"–","-"),"—","-"),"LATITUDE"," "),"LONGITUDE"," "),"COORDINATES"," "),"COORDS"," "),"NORTH"," N "),"SOUTH"," S "),"EAST"," E "),"WEST"," W "),"DEGREES"," "),"DEG"," "),"GPS"," "),"LONG"," "),"LNG"," "),"LON"," "),"LAT"," ")," AND "," "),"&amp;"," ")&amp;" ")</f>
        <v/>
      </c>
      <c r="T396" s="50">
        <f>IF(S396="","",IF(LEN(S396)-LEN(SUBSTITUTE(S396,".",""))&gt;0,SUBSTITUTE(S396,","," "),IF(LEN(S396)-LEN(SUBSTITUTE(S396,",",""))=3,SUBSTITUTE(SUBSTITUTE(S396,",",";",2),",","."),IF(LEN(S396)-LEN(SUBSTITUTE(S396,",",""))=2,SUBSTITUTE(S396,",","."),SUBSTITUTE(S396,","," ")))))</f>
        <v/>
      </c>
      <c r="U396" s="50">
        <f>IF(ISNUMBER(FIND("S",T396)),-1,IF(ISNUMBER(FIND("N",T396)),1,0))</f>
        <v/>
      </c>
      <c r="V396" s="50">
        <f>IF(ISNUMBER(FIND("W",T396)),-1,IF(ISNUMBER(FIND("E",T396)),1,0))</f>
        <v/>
      </c>
      <c r="W396" s="50">
        <f>AND(MIN(IFERROR(FIND("N",T396),999),IFERROR(FIND("S",T396),999))&lt;999,MIN(IFERROR(FIND("E",T396),999),IFERROR(FIND("W",T396),999))&lt;999,MIN(IFERROR(FIND("E",T396),999),IFERROR(FIND("W",T396),999))&lt;MIN(IFERROR(FIND("N",T396),999),IFERROR(FIND("S",T396),999)))</f>
        <v/>
      </c>
      <c r="X396" s="50">
        <f>IF(T396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396,"°"," "),"º"," "),"˚"," "),"'"," "),CHAR(34)," "),"′"," "),"’"," "),"‘"," "),"″"," "),"”"," "),"“"," "),"("," "),")"," "),"["," "),"]"," "),"{"," "),"}"," "),";"," "),"|"," "),"/"," "),"\"," "),":"," "),"="," "),"*"," "),","," "),"N"," "),"S"," "),"E"," "),"W"," "),"_"," ")))</f>
        <v/>
      </c>
      <c r="Y396" s="50">
        <f>IF(X396="","",SUBSTITUTE(SUBSTITUTE(SUBSTITUTE(SUBSTITUTE(SUBSTITUTE(SUBSTITUTE(SUBSTITUTE(SUBSTITUTE(SUBSTITUTE(SUBSTITUTE(SUBSTITUTE(SUBSTITUTE(SUBSTITUTE(X396,"0",""),"1",""),"2",""),"3",""),"4",""),"5",""),"6",""),"7",""),"8",""),"9",""),".",""),"-","")," ",""))</f>
        <v/>
      </c>
      <c r="Z396" s="50">
        <f>IF(X396="",0,LEN(X396)-LEN(SUBSTITUTE(X396," ",""))+1)</f>
        <v/>
      </c>
      <c r="AA396" s="50">
        <f>IF(Z396&lt;1,"",IFERROR(VALUE(SUBSTITUTE(TRIM(MID(SUBSTITUTE(X396," ",REPT(" ",60)),1,60)),".",MID(1/2,2,1))),""))</f>
        <v/>
      </c>
      <c r="AB396" s="50">
        <f>IF(Z396&lt;2,"",IFERROR(VALUE(SUBSTITUTE(TRIM(MID(SUBSTITUTE(X396," ",REPT(" ",60)),61,60)),".",MID(1/2,2,1))),""))</f>
        <v/>
      </c>
      <c r="AC396" s="50">
        <f>IF(Z396&lt;3,"",IFERROR(VALUE(SUBSTITUTE(TRIM(MID(SUBSTITUTE(X396," ",REPT(" ",60)),121,60)),".",MID(1/2,2,1))),""))</f>
        <v/>
      </c>
      <c r="AD396" s="50">
        <f>IF(Z396&lt;4,"",IFERROR(VALUE(SUBSTITUTE(TRIM(MID(SUBSTITUTE(X396," ",REPT(" ",60)),181,60)),".",MID(1/2,2,1))),""))</f>
        <v/>
      </c>
      <c r="AE396" s="50">
        <f>IF(Z396&lt;5,"",IFERROR(VALUE(SUBSTITUTE(TRIM(MID(SUBSTITUTE(X396," ",REPT(" ",60)),241,60)),".",MID(1/2,2,1))),""))</f>
        <v/>
      </c>
      <c r="AF396" s="50">
        <f>IF(Z396&lt;6,"",IFERROR(VALUE(SUBSTITUTE(TRIM(MID(SUBSTITUTE(X396," ",REPT(" ",60)),301,60)),".",MID(1/2,2,1))),""))</f>
        <v/>
      </c>
      <c r="AG396" s="50">
        <f>IFERROR(IF(Z396=2,AA396,IF(Z396=4,IF(AA396&lt;0,-1,1)*(ABS(AA396)+AB396/60),IF(Z396=6,IF(AA396&lt;0,-1,1)*(ABS(AA396)+AB396/60+AC396/3600),""))),"")</f>
        <v/>
      </c>
      <c r="AH396" s="50">
        <f>IFERROR(IF(Z396=2,AB396,IF(Z396=4,IF(AC396&lt;0,-1,1)*(ABS(AC396)+AD396/60),IF(Z396=6,IF(AD396&lt;0,-1,1)*(ABS(AD396)+AE396/60+AF396/3600),""))),"")</f>
        <v/>
      </c>
      <c r="AI396" s="50">
        <f>IF(W396,AH396,AG396)</f>
        <v/>
      </c>
      <c r="AJ396" s="50">
        <f>IF(W396,AG396,AH396)</f>
        <v/>
      </c>
      <c r="AK396" s="50">
        <f>IFERROR(IF(U396=0,AI396,U396*ABS(AI396)),"")</f>
        <v/>
      </c>
      <c r="AL396" s="50">
        <f>IFERROR(IF(V396=0,AJ396,V396*ABS(AJ396)),"")</f>
        <v/>
      </c>
      <c r="AM396" s="50">
        <f>IFERROR(AND(U396=0,V396=0,ABS(AK396)&gt;90,ABS(AK396)&lt;=180,ABS(AL396)&lt;=90),FALSE)</f>
        <v/>
      </c>
      <c r="AN396" s="50">
        <f>IF(AM396,AL396,AK396)</f>
        <v/>
      </c>
      <c r="AO396" s="50">
        <f>IF(AM396,AK396,AL396)</f>
        <v/>
      </c>
      <c r="AP396" s="50">
        <f>IF(R396="","",IF(Y396&lt;&gt;"","Contains words or symbols that aren't part of a coordinate.",IF(NOT(OR(Z396=2,Z396=4,Z396=6)),"Couldn't find a latitude and a longitude ("&amp;Z396&amp;IF(Z396=1," number"," numbers")&amp;" found).",IF(COUNT(AA396:AF396)&lt;&gt;Z396,"Some of the numbers couldn't be read.",IF(OR(AND(Z396=4,OR(AB396&lt;0,AB396&gt;=60,AD396&lt;0,AD396&gt;=60)),AND(Z396=6,OR(AB396&lt;0,AB396&gt;=60,AC396&lt;0,AC396&gt;=60,AE396&lt;0,AE396&gt;=60,AF396&lt;0,AF396&gt;=60))),"Minutes and seconds must be between 0 and 60.",IF(OR(ABS(AN396)&gt;90,ABS(AO396)&gt;180),"Out of range: latitude must be between -90 and 90, and longitude between -180 and 180.",""))))))</f>
        <v/>
      </c>
    </row>
    <row r="397">
      <c r="B397" s="44" t="n"/>
      <c r="C397" s="44" t="n"/>
      <c r="D397" s="45">
        <f>IF(R397="","",IF(AP397&lt;&gt;"","NOT VALID GPS COORDINATES",IF(O397="NO CONNECTION","NO CONNECTION",IF(E397="","NOT FOUND",IF(OR(AM397,AND(AN397=0,AO397=0)),"CONVERTED – PLEASE CHECK","CONVERTED")))))</f>
        <v/>
      </c>
      <c r="E397" s="45">
        <f>IF(OR(O397="",O397="NO CONNECTION"),"",IFERROR(_xlfn.FILTERXML(O397,"//local/territory")&amp;" "&amp;_xlfn.FILTERXML(O397,"//local/mapcode"),IFERROR(_xlfn.FILTERXML(O397,"//international/mapcode"),"")))</f>
        <v/>
      </c>
      <c r="F397" s="46">
        <f>IF(E397="","",IFERROR(_xlfn.FILTERXML(O397,"//local/territory"),""))</f>
        <v/>
      </c>
      <c r="G397" s="46">
        <f>IF(E397="","",IFERROR(_xlfn.FILTERXML(O397,"//local/mapcode"),""))</f>
        <v/>
      </c>
      <c r="H397" s="46">
        <f>IF(E397="","",IFERROR(_xlfn.FILTERXML(O397,"//international/mapcode"),""))</f>
        <v/>
      </c>
      <c r="I397" s="46">
        <f>IF(E397="","",IFERROR(HYPERLINK("https://www.mymapcodes.com/go/?t="&amp;IF(G397&lt;&gt;"",F397,"AAA")&amp;"&amp;ma="&amp;LEFT(IF(G397&lt;&gt;"",G397,H397),FIND(".",IF(G397&lt;&gt;"",G397,H397))-1)&amp;"&amp;mb="&amp;MID(IF(G397&lt;&gt;"",G397,H397),FIND(".",IF(G397&lt;&gt;"",G397,H397))+1,99),"Open on MyMapcodes →"),""))</f>
        <v/>
      </c>
      <c r="J397" s="47">
        <f>IF(OR(R397="",AP397&lt;&gt;""),"",ROUND(AN397,6))</f>
        <v/>
      </c>
      <c r="K397" s="47">
        <f>IF(OR(R397="",AP397&lt;&gt;""),"",ROUND(AO397,6))</f>
        <v/>
      </c>
      <c r="L397" s="48">
        <f>IF(R397="","",IF(AP397&lt;&gt;"",AP397,IF(O397="NO CONNECTION","Excel couldn't reach the mapcode service. Click the REFRESH RESULTS box just above the table.",IF(E397="","The mapcode service didn't return a mapcode for this point.",IF(AM397,"Latitude and longitude seemed to be the wrong way round, so they've been swapped. Please check.",IF(AND(AN397=0,AO397=0),"0, 0 is in the sea off West Africa. Please check this is the location you meant.",IF(W397,"Longitude came first, so the order has been switched.",IF(Z397=6,"Converted from degrees, minutes and seconds.",IF(Z397=4,"Converted from degrees and decimal minutes.","")))))))))</f>
        <v/>
      </c>
      <c r="N397" s="49">
        <f>IF(J397="","",MapcodeAPI&amp;"codes/"&amp;SUBSTITUTE(J397&amp;"",MID(1/2,2,1),".")&amp;","&amp;SUBSTITUTE(K397&amp;"",MID(1/2,2,1),"."))&amp;LEFT($B$13,0)</f>
        <v/>
      </c>
      <c r="O397" s="49">
        <f>IF(N397="","",IFERROR(_xlfn.WEBSERVICE(N397),IF(MapcodeAPIBackup="","NO CONNECTION",IFERROR(_xlfn.WEBSERVICE(MapcodeAPIBackup&amp;MID(N397,LEN(MapcodeAPI)+1,999)),"NO CONNECTION"))))</f>
        <v/>
      </c>
      <c r="P397" t="inlineStr">
        <is>
          <t xml:space="preserve"> </t>
        </is>
      </c>
      <c r="R397" s="50">
        <f>IFERROR(IF(AND(TRIM(B397&amp;"")="",TRIM(C397&amp;"")=""),"",TRIM(IF(ISNUMBER(B397),SUBSTITUTE(B397&amp;"",MID(1/2,2,1),"."),B397&amp;"")&amp;IF(TRIM(C397&amp;"")="",""," | "&amp;IF(ISNUMBER(C397),SUBSTITUTE(C397&amp;"",MID(1/2,2,1),"."),C397&amp;"")))),"(error value)")</f>
        <v/>
      </c>
      <c r="S397" s="50">
        <f>IF(R397="","","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"&amp;IFERROR(IF(AND(LEN(R397)-LEN(SUBSTITUTE(R397,"/",""))=1,ISNUMBER(FIND(" ",TRIM(LEFT(R397,FIND("/",R397)-1))))),LEFT(R397,FIND("/",R397)-1),R397),R397)&amp;" ")," "," "),"﻿"," "),"​"," "),"⁠"," ")," "," ")," "," "),CHAR(9)," "),CHAR(10)," "),CHAR(13)," "),"−","-"),"–","-"),"—","-"),"LATITUDE"," "),"LONGITUDE"," "),"COORDINATES"," "),"COORDS"," "),"NORTH"," N "),"SOUTH"," S "),"EAST"," E "),"WEST"," W "),"DEGREES"," "),"DEG"," "),"GPS"," "),"LONG"," "),"LNG"," "),"LON"," "),"LAT"," ")," AND "," "),"&amp;"," ")&amp;" ")</f>
        <v/>
      </c>
      <c r="T397" s="50">
        <f>IF(S397="","",IF(LEN(S397)-LEN(SUBSTITUTE(S397,".",""))&gt;0,SUBSTITUTE(S397,","," "),IF(LEN(S397)-LEN(SUBSTITUTE(S397,",",""))=3,SUBSTITUTE(SUBSTITUTE(S397,",",";",2),",","."),IF(LEN(S397)-LEN(SUBSTITUTE(S397,",",""))=2,SUBSTITUTE(S397,",","."),SUBSTITUTE(S397,","," ")))))</f>
        <v/>
      </c>
      <c r="U397" s="50">
        <f>IF(ISNUMBER(FIND("S",T397)),-1,IF(ISNUMBER(FIND("N",T397)),1,0))</f>
        <v/>
      </c>
      <c r="V397" s="50">
        <f>IF(ISNUMBER(FIND("W",T397)),-1,IF(ISNUMBER(FIND("E",T397)),1,0))</f>
        <v/>
      </c>
      <c r="W397" s="50">
        <f>AND(MIN(IFERROR(FIND("N",T397),999),IFERROR(FIND("S",T397),999))&lt;999,MIN(IFERROR(FIND("E",T397),999),IFERROR(FIND("W",T397),999))&lt;999,MIN(IFERROR(FIND("E",T397),999),IFERROR(FIND("W",T397),999))&lt;MIN(IFERROR(FIND("N",T397),999),IFERROR(FIND("S",T397),999)))</f>
        <v/>
      </c>
      <c r="X397" s="50">
        <f>IF(T397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397,"°"," "),"º"," "),"˚"," "),"'"," "),CHAR(34)," "),"′"," "),"’"," "),"‘"," "),"″"," "),"”"," "),"“"," "),"("," "),")"," "),"["," "),"]"," "),"{"," "),"}"," "),";"," "),"|"," "),"/"," "),"\"," "),":"," "),"="," "),"*"," "),","," "),"N"," "),"S"," "),"E"," "),"W"," "),"_"," ")))</f>
        <v/>
      </c>
      <c r="Y397" s="50">
        <f>IF(X397="","",SUBSTITUTE(SUBSTITUTE(SUBSTITUTE(SUBSTITUTE(SUBSTITUTE(SUBSTITUTE(SUBSTITUTE(SUBSTITUTE(SUBSTITUTE(SUBSTITUTE(SUBSTITUTE(SUBSTITUTE(SUBSTITUTE(X397,"0",""),"1",""),"2",""),"3",""),"4",""),"5",""),"6",""),"7",""),"8",""),"9",""),".",""),"-","")," ",""))</f>
        <v/>
      </c>
      <c r="Z397" s="50">
        <f>IF(X397="",0,LEN(X397)-LEN(SUBSTITUTE(X397," ",""))+1)</f>
        <v/>
      </c>
      <c r="AA397" s="50">
        <f>IF(Z397&lt;1,"",IFERROR(VALUE(SUBSTITUTE(TRIM(MID(SUBSTITUTE(X397," ",REPT(" ",60)),1,60)),".",MID(1/2,2,1))),""))</f>
        <v/>
      </c>
      <c r="AB397" s="50">
        <f>IF(Z397&lt;2,"",IFERROR(VALUE(SUBSTITUTE(TRIM(MID(SUBSTITUTE(X397," ",REPT(" ",60)),61,60)),".",MID(1/2,2,1))),""))</f>
        <v/>
      </c>
      <c r="AC397" s="50">
        <f>IF(Z397&lt;3,"",IFERROR(VALUE(SUBSTITUTE(TRIM(MID(SUBSTITUTE(X397," ",REPT(" ",60)),121,60)),".",MID(1/2,2,1))),""))</f>
        <v/>
      </c>
      <c r="AD397" s="50">
        <f>IF(Z397&lt;4,"",IFERROR(VALUE(SUBSTITUTE(TRIM(MID(SUBSTITUTE(X397," ",REPT(" ",60)),181,60)),".",MID(1/2,2,1))),""))</f>
        <v/>
      </c>
      <c r="AE397" s="50">
        <f>IF(Z397&lt;5,"",IFERROR(VALUE(SUBSTITUTE(TRIM(MID(SUBSTITUTE(X397," ",REPT(" ",60)),241,60)),".",MID(1/2,2,1))),""))</f>
        <v/>
      </c>
      <c r="AF397" s="50">
        <f>IF(Z397&lt;6,"",IFERROR(VALUE(SUBSTITUTE(TRIM(MID(SUBSTITUTE(X397," ",REPT(" ",60)),301,60)),".",MID(1/2,2,1))),""))</f>
        <v/>
      </c>
      <c r="AG397" s="50">
        <f>IFERROR(IF(Z397=2,AA397,IF(Z397=4,IF(AA397&lt;0,-1,1)*(ABS(AA397)+AB397/60),IF(Z397=6,IF(AA397&lt;0,-1,1)*(ABS(AA397)+AB397/60+AC397/3600),""))),"")</f>
        <v/>
      </c>
      <c r="AH397" s="50">
        <f>IFERROR(IF(Z397=2,AB397,IF(Z397=4,IF(AC397&lt;0,-1,1)*(ABS(AC397)+AD397/60),IF(Z397=6,IF(AD397&lt;0,-1,1)*(ABS(AD397)+AE397/60+AF397/3600),""))),"")</f>
        <v/>
      </c>
      <c r="AI397" s="50">
        <f>IF(W397,AH397,AG397)</f>
        <v/>
      </c>
      <c r="AJ397" s="50">
        <f>IF(W397,AG397,AH397)</f>
        <v/>
      </c>
      <c r="AK397" s="50">
        <f>IFERROR(IF(U397=0,AI397,U397*ABS(AI397)),"")</f>
        <v/>
      </c>
      <c r="AL397" s="50">
        <f>IFERROR(IF(V397=0,AJ397,V397*ABS(AJ397)),"")</f>
        <v/>
      </c>
      <c r="AM397" s="50">
        <f>IFERROR(AND(U397=0,V397=0,ABS(AK397)&gt;90,ABS(AK397)&lt;=180,ABS(AL397)&lt;=90),FALSE)</f>
        <v/>
      </c>
      <c r="AN397" s="50">
        <f>IF(AM397,AL397,AK397)</f>
        <v/>
      </c>
      <c r="AO397" s="50">
        <f>IF(AM397,AK397,AL397)</f>
        <v/>
      </c>
      <c r="AP397" s="50">
        <f>IF(R397="","",IF(Y397&lt;&gt;"","Contains words or symbols that aren't part of a coordinate.",IF(NOT(OR(Z397=2,Z397=4,Z397=6)),"Couldn't find a latitude and a longitude ("&amp;Z397&amp;IF(Z397=1," number"," numbers")&amp;" found).",IF(COUNT(AA397:AF397)&lt;&gt;Z397,"Some of the numbers couldn't be read.",IF(OR(AND(Z397=4,OR(AB397&lt;0,AB397&gt;=60,AD397&lt;0,AD397&gt;=60)),AND(Z397=6,OR(AB397&lt;0,AB397&gt;=60,AC397&lt;0,AC397&gt;=60,AE397&lt;0,AE397&gt;=60,AF397&lt;0,AF397&gt;=60))),"Minutes and seconds must be between 0 and 60.",IF(OR(ABS(AN397)&gt;90,ABS(AO397)&gt;180),"Out of range: latitude must be between -90 and 90, and longitude between -180 and 180.",""))))))</f>
        <v/>
      </c>
    </row>
    <row r="398">
      <c r="B398" s="44" t="n"/>
      <c r="C398" s="44" t="n"/>
      <c r="D398" s="45">
        <f>IF(R398="","",IF(AP398&lt;&gt;"","NOT VALID GPS COORDINATES",IF(O398="NO CONNECTION","NO CONNECTION",IF(E398="","NOT FOUND",IF(OR(AM398,AND(AN398=0,AO398=0)),"CONVERTED – PLEASE CHECK","CONVERTED")))))</f>
        <v/>
      </c>
      <c r="E398" s="45">
        <f>IF(OR(O398="",O398="NO CONNECTION"),"",IFERROR(_xlfn.FILTERXML(O398,"//local/territory")&amp;" "&amp;_xlfn.FILTERXML(O398,"//local/mapcode"),IFERROR(_xlfn.FILTERXML(O398,"//international/mapcode"),"")))</f>
        <v/>
      </c>
      <c r="F398" s="46">
        <f>IF(E398="","",IFERROR(_xlfn.FILTERXML(O398,"//local/territory"),""))</f>
        <v/>
      </c>
      <c r="G398" s="46">
        <f>IF(E398="","",IFERROR(_xlfn.FILTERXML(O398,"//local/mapcode"),""))</f>
        <v/>
      </c>
      <c r="H398" s="46">
        <f>IF(E398="","",IFERROR(_xlfn.FILTERXML(O398,"//international/mapcode"),""))</f>
        <v/>
      </c>
      <c r="I398" s="46">
        <f>IF(E398="","",IFERROR(HYPERLINK("https://www.mymapcodes.com/go/?t="&amp;IF(G398&lt;&gt;"",F398,"AAA")&amp;"&amp;ma="&amp;LEFT(IF(G398&lt;&gt;"",G398,H398),FIND(".",IF(G398&lt;&gt;"",G398,H398))-1)&amp;"&amp;mb="&amp;MID(IF(G398&lt;&gt;"",G398,H398),FIND(".",IF(G398&lt;&gt;"",G398,H398))+1,99),"Open on MyMapcodes →"),""))</f>
        <v/>
      </c>
      <c r="J398" s="47">
        <f>IF(OR(R398="",AP398&lt;&gt;""),"",ROUND(AN398,6))</f>
        <v/>
      </c>
      <c r="K398" s="47">
        <f>IF(OR(R398="",AP398&lt;&gt;""),"",ROUND(AO398,6))</f>
        <v/>
      </c>
      <c r="L398" s="48">
        <f>IF(R398="","",IF(AP398&lt;&gt;"",AP398,IF(O398="NO CONNECTION","Excel couldn't reach the mapcode service. Click the REFRESH RESULTS box just above the table.",IF(E398="","The mapcode service didn't return a mapcode for this point.",IF(AM398,"Latitude and longitude seemed to be the wrong way round, so they've been swapped. Please check.",IF(AND(AN398=0,AO398=0),"0, 0 is in the sea off West Africa. Please check this is the location you meant.",IF(W398,"Longitude came first, so the order has been switched.",IF(Z398=6,"Converted from degrees, minutes and seconds.",IF(Z398=4,"Converted from degrees and decimal minutes.","")))))))))</f>
        <v/>
      </c>
      <c r="N398" s="49">
        <f>IF(J398="","",MapcodeAPI&amp;"codes/"&amp;SUBSTITUTE(J398&amp;"",MID(1/2,2,1),".")&amp;","&amp;SUBSTITUTE(K398&amp;"",MID(1/2,2,1),"."))&amp;LEFT($B$13,0)</f>
        <v/>
      </c>
      <c r="O398" s="49">
        <f>IF(N398="","",IFERROR(_xlfn.WEBSERVICE(N398),IF(MapcodeAPIBackup="","NO CONNECTION",IFERROR(_xlfn.WEBSERVICE(MapcodeAPIBackup&amp;MID(N398,LEN(MapcodeAPI)+1,999)),"NO CONNECTION"))))</f>
        <v/>
      </c>
      <c r="P398" t="inlineStr">
        <is>
          <t xml:space="preserve"> </t>
        </is>
      </c>
      <c r="R398" s="50">
        <f>IFERROR(IF(AND(TRIM(B398&amp;"")="",TRIM(C398&amp;"")=""),"",TRIM(IF(ISNUMBER(B398),SUBSTITUTE(B398&amp;"",MID(1/2,2,1),"."),B398&amp;"")&amp;IF(TRIM(C398&amp;"")="",""," | "&amp;IF(ISNUMBER(C398),SUBSTITUTE(C398&amp;"",MID(1/2,2,1),"."),C398&amp;"")))),"(error value)")</f>
        <v/>
      </c>
      <c r="S398" s="50">
        <f>IF(R398="","","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"&amp;IFERROR(IF(AND(LEN(R398)-LEN(SUBSTITUTE(R398,"/",""))=1,ISNUMBER(FIND(" ",TRIM(LEFT(R398,FIND("/",R398)-1))))),LEFT(R398,FIND("/",R398)-1),R398),R398)&amp;" ")," "," "),"﻿"," "),"​"," "),"⁠"," ")," "," ")," "," "),CHAR(9)," "),CHAR(10)," "),CHAR(13)," "),"−","-"),"–","-"),"—","-"),"LATITUDE"," "),"LONGITUDE"," "),"COORDINATES"," "),"COORDS"," "),"NORTH"," N "),"SOUTH"," S "),"EAST"," E "),"WEST"," W "),"DEGREES"," "),"DEG"," "),"GPS"," "),"LONG"," "),"LNG"," "),"LON"," "),"LAT"," ")," AND "," "),"&amp;"," ")&amp;" ")</f>
        <v/>
      </c>
      <c r="T398" s="50">
        <f>IF(S398="","",IF(LEN(S398)-LEN(SUBSTITUTE(S398,".",""))&gt;0,SUBSTITUTE(S398,","," "),IF(LEN(S398)-LEN(SUBSTITUTE(S398,",",""))=3,SUBSTITUTE(SUBSTITUTE(S398,",",";",2),",","."),IF(LEN(S398)-LEN(SUBSTITUTE(S398,",",""))=2,SUBSTITUTE(S398,",","."),SUBSTITUTE(S398,","," ")))))</f>
        <v/>
      </c>
      <c r="U398" s="50">
        <f>IF(ISNUMBER(FIND("S",T398)),-1,IF(ISNUMBER(FIND("N",T398)),1,0))</f>
        <v/>
      </c>
      <c r="V398" s="50">
        <f>IF(ISNUMBER(FIND("W",T398)),-1,IF(ISNUMBER(FIND("E",T398)),1,0))</f>
        <v/>
      </c>
      <c r="W398" s="50">
        <f>AND(MIN(IFERROR(FIND("N",T398),999),IFERROR(FIND("S",T398),999))&lt;999,MIN(IFERROR(FIND("E",T398),999),IFERROR(FIND("W",T398),999))&lt;999,MIN(IFERROR(FIND("E",T398),999),IFERROR(FIND("W",T398),999))&lt;MIN(IFERROR(FIND("N",T398),999),IFERROR(FIND("S",T398),999)))</f>
        <v/>
      </c>
      <c r="X398" s="50">
        <f>IF(T398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398,"°"," "),"º"," "),"˚"," "),"'"," "),CHAR(34)," "),"′"," "),"’"," "),"‘"," "),"″"," "),"”"," "),"“"," "),"("," "),")"," "),"["," "),"]"," "),"{"," "),"}"," "),";"," "),"|"," "),"/"," "),"\"," "),":"," "),"="," "),"*"," "),","," "),"N"," "),"S"," "),"E"," "),"W"," "),"_"," ")))</f>
        <v/>
      </c>
      <c r="Y398" s="50">
        <f>IF(X398="","",SUBSTITUTE(SUBSTITUTE(SUBSTITUTE(SUBSTITUTE(SUBSTITUTE(SUBSTITUTE(SUBSTITUTE(SUBSTITUTE(SUBSTITUTE(SUBSTITUTE(SUBSTITUTE(SUBSTITUTE(SUBSTITUTE(X398,"0",""),"1",""),"2",""),"3",""),"4",""),"5",""),"6",""),"7",""),"8",""),"9",""),".",""),"-","")," ",""))</f>
        <v/>
      </c>
      <c r="Z398" s="50">
        <f>IF(X398="",0,LEN(X398)-LEN(SUBSTITUTE(X398," ",""))+1)</f>
        <v/>
      </c>
      <c r="AA398" s="50">
        <f>IF(Z398&lt;1,"",IFERROR(VALUE(SUBSTITUTE(TRIM(MID(SUBSTITUTE(X398," ",REPT(" ",60)),1,60)),".",MID(1/2,2,1))),""))</f>
        <v/>
      </c>
      <c r="AB398" s="50">
        <f>IF(Z398&lt;2,"",IFERROR(VALUE(SUBSTITUTE(TRIM(MID(SUBSTITUTE(X398," ",REPT(" ",60)),61,60)),".",MID(1/2,2,1))),""))</f>
        <v/>
      </c>
      <c r="AC398" s="50">
        <f>IF(Z398&lt;3,"",IFERROR(VALUE(SUBSTITUTE(TRIM(MID(SUBSTITUTE(X398," ",REPT(" ",60)),121,60)),".",MID(1/2,2,1))),""))</f>
        <v/>
      </c>
      <c r="AD398" s="50">
        <f>IF(Z398&lt;4,"",IFERROR(VALUE(SUBSTITUTE(TRIM(MID(SUBSTITUTE(X398," ",REPT(" ",60)),181,60)),".",MID(1/2,2,1))),""))</f>
        <v/>
      </c>
      <c r="AE398" s="50">
        <f>IF(Z398&lt;5,"",IFERROR(VALUE(SUBSTITUTE(TRIM(MID(SUBSTITUTE(X398," ",REPT(" ",60)),241,60)),".",MID(1/2,2,1))),""))</f>
        <v/>
      </c>
      <c r="AF398" s="50">
        <f>IF(Z398&lt;6,"",IFERROR(VALUE(SUBSTITUTE(TRIM(MID(SUBSTITUTE(X398," ",REPT(" ",60)),301,60)),".",MID(1/2,2,1))),""))</f>
        <v/>
      </c>
      <c r="AG398" s="50">
        <f>IFERROR(IF(Z398=2,AA398,IF(Z398=4,IF(AA398&lt;0,-1,1)*(ABS(AA398)+AB398/60),IF(Z398=6,IF(AA398&lt;0,-1,1)*(ABS(AA398)+AB398/60+AC398/3600),""))),"")</f>
        <v/>
      </c>
      <c r="AH398" s="50">
        <f>IFERROR(IF(Z398=2,AB398,IF(Z398=4,IF(AC398&lt;0,-1,1)*(ABS(AC398)+AD398/60),IF(Z398=6,IF(AD398&lt;0,-1,1)*(ABS(AD398)+AE398/60+AF398/3600),""))),"")</f>
        <v/>
      </c>
      <c r="AI398" s="50">
        <f>IF(W398,AH398,AG398)</f>
        <v/>
      </c>
      <c r="AJ398" s="50">
        <f>IF(W398,AG398,AH398)</f>
        <v/>
      </c>
      <c r="AK398" s="50">
        <f>IFERROR(IF(U398=0,AI398,U398*ABS(AI398)),"")</f>
        <v/>
      </c>
      <c r="AL398" s="50">
        <f>IFERROR(IF(V398=0,AJ398,V398*ABS(AJ398)),"")</f>
        <v/>
      </c>
      <c r="AM398" s="50">
        <f>IFERROR(AND(U398=0,V398=0,ABS(AK398)&gt;90,ABS(AK398)&lt;=180,ABS(AL398)&lt;=90),FALSE)</f>
        <v/>
      </c>
      <c r="AN398" s="50">
        <f>IF(AM398,AL398,AK398)</f>
        <v/>
      </c>
      <c r="AO398" s="50">
        <f>IF(AM398,AK398,AL398)</f>
        <v/>
      </c>
      <c r="AP398" s="50">
        <f>IF(R398="","",IF(Y398&lt;&gt;"","Contains words or symbols that aren't part of a coordinate.",IF(NOT(OR(Z398=2,Z398=4,Z398=6)),"Couldn't find a latitude and a longitude ("&amp;Z398&amp;IF(Z398=1," number"," numbers")&amp;" found).",IF(COUNT(AA398:AF398)&lt;&gt;Z398,"Some of the numbers couldn't be read.",IF(OR(AND(Z398=4,OR(AB398&lt;0,AB398&gt;=60,AD398&lt;0,AD398&gt;=60)),AND(Z398=6,OR(AB398&lt;0,AB398&gt;=60,AC398&lt;0,AC398&gt;=60,AE398&lt;0,AE398&gt;=60,AF398&lt;0,AF398&gt;=60))),"Minutes and seconds must be between 0 and 60.",IF(OR(ABS(AN398)&gt;90,ABS(AO398)&gt;180),"Out of range: latitude must be between -90 and 90, and longitude between -180 and 180.",""))))))</f>
        <v/>
      </c>
    </row>
    <row r="399">
      <c r="B399" s="44" t="n"/>
      <c r="C399" s="44" t="n"/>
      <c r="D399" s="45">
        <f>IF(R399="","",IF(AP399&lt;&gt;"","NOT VALID GPS COORDINATES",IF(O399="NO CONNECTION","NO CONNECTION",IF(E399="","NOT FOUND",IF(OR(AM399,AND(AN399=0,AO399=0)),"CONVERTED – PLEASE CHECK","CONVERTED")))))</f>
        <v/>
      </c>
      <c r="E399" s="45">
        <f>IF(OR(O399="",O399="NO CONNECTION"),"",IFERROR(_xlfn.FILTERXML(O399,"//local/territory")&amp;" "&amp;_xlfn.FILTERXML(O399,"//local/mapcode"),IFERROR(_xlfn.FILTERXML(O399,"//international/mapcode"),"")))</f>
        <v/>
      </c>
      <c r="F399" s="46">
        <f>IF(E399="","",IFERROR(_xlfn.FILTERXML(O399,"//local/territory"),""))</f>
        <v/>
      </c>
      <c r="G399" s="46">
        <f>IF(E399="","",IFERROR(_xlfn.FILTERXML(O399,"//local/mapcode"),""))</f>
        <v/>
      </c>
      <c r="H399" s="46">
        <f>IF(E399="","",IFERROR(_xlfn.FILTERXML(O399,"//international/mapcode"),""))</f>
        <v/>
      </c>
      <c r="I399" s="46">
        <f>IF(E399="","",IFERROR(HYPERLINK("https://www.mymapcodes.com/go/?t="&amp;IF(G399&lt;&gt;"",F399,"AAA")&amp;"&amp;ma="&amp;LEFT(IF(G399&lt;&gt;"",G399,H399),FIND(".",IF(G399&lt;&gt;"",G399,H399))-1)&amp;"&amp;mb="&amp;MID(IF(G399&lt;&gt;"",G399,H399),FIND(".",IF(G399&lt;&gt;"",G399,H399))+1,99),"Open on MyMapcodes →"),""))</f>
        <v/>
      </c>
      <c r="J399" s="47">
        <f>IF(OR(R399="",AP399&lt;&gt;""),"",ROUND(AN399,6))</f>
        <v/>
      </c>
      <c r="K399" s="47">
        <f>IF(OR(R399="",AP399&lt;&gt;""),"",ROUND(AO399,6))</f>
        <v/>
      </c>
      <c r="L399" s="48">
        <f>IF(R399="","",IF(AP399&lt;&gt;"",AP399,IF(O399="NO CONNECTION","Excel couldn't reach the mapcode service. Click the REFRESH RESULTS box just above the table.",IF(E399="","The mapcode service didn't return a mapcode for this point.",IF(AM399,"Latitude and longitude seemed to be the wrong way round, so they've been swapped. Please check.",IF(AND(AN399=0,AO399=0),"0, 0 is in the sea off West Africa. Please check this is the location you meant.",IF(W399,"Longitude came first, so the order has been switched.",IF(Z399=6,"Converted from degrees, minutes and seconds.",IF(Z399=4,"Converted from degrees and decimal minutes.","")))))))))</f>
        <v/>
      </c>
      <c r="N399" s="49">
        <f>IF(J399="","",MapcodeAPI&amp;"codes/"&amp;SUBSTITUTE(J399&amp;"",MID(1/2,2,1),".")&amp;","&amp;SUBSTITUTE(K399&amp;"",MID(1/2,2,1),"."))&amp;LEFT($B$13,0)</f>
        <v/>
      </c>
      <c r="O399" s="49">
        <f>IF(N399="","",IFERROR(_xlfn.WEBSERVICE(N399),IF(MapcodeAPIBackup="","NO CONNECTION",IFERROR(_xlfn.WEBSERVICE(MapcodeAPIBackup&amp;MID(N399,LEN(MapcodeAPI)+1,999)),"NO CONNECTION"))))</f>
        <v/>
      </c>
      <c r="P399" t="inlineStr">
        <is>
          <t xml:space="preserve"> </t>
        </is>
      </c>
      <c r="R399" s="50">
        <f>IFERROR(IF(AND(TRIM(B399&amp;"")="",TRIM(C399&amp;"")=""),"",TRIM(IF(ISNUMBER(B399),SUBSTITUTE(B399&amp;"",MID(1/2,2,1),"."),B399&amp;"")&amp;IF(TRIM(C399&amp;"")="",""," | "&amp;IF(ISNUMBER(C399),SUBSTITUTE(C399&amp;"",MID(1/2,2,1),"."),C399&amp;"")))),"(error value)")</f>
        <v/>
      </c>
      <c r="S399" s="50">
        <f>IF(R399="","","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"&amp;IFERROR(IF(AND(LEN(R399)-LEN(SUBSTITUTE(R399,"/",""))=1,ISNUMBER(FIND(" ",TRIM(LEFT(R399,FIND("/",R399)-1))))),LEFT(R399,FIND("/",R399)-1),R399),R399)&amp;" ")," "," "),"﻿"," "),"​"," "),"⁠"," ")," "," ")," "," "),CHAR(9)," "),CHAR(10)," "),CHAR(13)," "),"−","-"),"–","-"),"—","-"),"LATITUDE"," "),"LONGITUDE"," "),"COORDINATES"," "),"COORDS"," "),"NORTH"," N "),"SOUTH"," S "),"EAST"," E "),"WEST"," W "),"DEGREES"," "),"DEG"," "),"GPS"," "),"LONG"," "),"LNG"," "),"LON"," "),"LAT"," ")," AND "," "),"&amp;"," ")&amp;" ")</f>
        <v/>
      </c>
      <c r="T399" s="50">
        <f>IF(S399="","",IF(LEN(S399)-LEN(SUBSTITUTE(S399,".",""))&gt;0,SUBSTITUTE(S399,","," "),IF(LEN(S399)-LEN(SUBSTITUTE(S399,",",""))=3,SUBSTITUTE(SUBSTITUTE(S399,",",";",2),",","."),IF(LEN(S399)-LEN(SUBSTITUTE(S399,",",""))=2,SUBSTITUTE(S399,",","."),SUBSTITUTE(S399,","," ")))))</f>
        <v/>
      </c>
      <c r="U399" s="50">
        <f>IF(ISNUMBER(FIND("S",T399)),-1,IF(ISNUMBER(FIND("N",T399)),1,0))</f>
        <v/>
      </c>
      <c r="V399" s="50">
        <f>IF(ISNUMBER(FIND("W",T399)),-1,IF(ISNUMBER(FIND("E",T399)),1,0))</f>
        <v/>
      </c>
      <c r="W399" s="50">
        <f>AND(MIN(IFERROR(FIND("N",T399),999),IFERROR(FIND("S",T399),999))&lt;999,MIN(IFERROR(FIND("E",T399),999),IFERROR(FIND("W",T399),999))&lt;999,MIN(IFERROR(FIND("E",T399),999),IFERROR(FIND("W",T399),999))&lt;MIN(IFERROR(FIND("N",T399),999),IFERROR(FIND("S",T399),999)))</f>
        <v/>
      </c>
      <c r="X399" s="50">
        <f>IF(T399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399,"°"," "),"º"," "),"˚"," "),"'"," "),CHAR(34)," "),"′"," "),"’"," "),"‘"," "),"″"," "),"”"," "),"“"," "),"("," "),")"," "),"["," "),"]"," "),"{"," "),"}"," "),";"," "),"|"," "),"/"," "),"\"," "),":"," "),"="," "),"*"," "),","," "),"N"," "),"S"," "),"E"," "),"W"," "),"_"," ")))</f>
        <v/>
      </c>
      <c r="Y399" s="50">
        <f>IF(X399="","",SUBSTITUTE(SUBSTITUTE(SUBSTITUTE(SUBSTITUTE(SUBSTITUTE(SUBSTITUTE(SUBSTITUTE(SUBSTITUTE(SUBSTITUTE(SUBSTITUTE(SUBSTITUTE(SUBSTITUTE(SUBSTITUTE(X399,"0",""),"1",""),"2",""),"3",""),"4",""),"5",""),"6",""),"7",""),"8",""),"9",""),".",""),"-","")," ",""))</f>
        <v/>
      </c>
      <c r="Z399" s="50">
        <f>IF(X399="",0,LEN(X399)-LEN(SUBSTITUTE(X399," ",""))+1)</f>
        <v/>
      </c>
      <c r="AA399" s="50">
        <f>IF(Z399&lt;1,"",IFERROR(VALUE(SUBSTITUTE(TRIM(MID(SUBSTITUTE(X399," ",REPT(" ",60)),1,60)),".",MID(1/2,2,1))),""))</f>
        <v/>
      </c>
      <c r="AB399" s="50">
        <f>IF(Z399&lt;2,"",IFERROR(VALUE(SUBSTITUTE(TRIM(MID(SUBSTITUTE(X399," ",REPT(" ",60)),61,60)),".",MID(1/2,2,1))),""))</f>
        <v/>
      </c>
      <c r="AC399" s="50">
        <f>IF(Z399&lt;3,"",IFERROR(VALUE(SUBSTITUTE(TRIM(MID(SUBSTITUTE(X399," ",REPT(" ",60)),121,60)),".",MID(1/2,2,1))),""))</f>
        <v/>
      </c>
      <c r="AD399" s="50">
        <f>IF(Z399&lt;4,"",IFERROR(VALUE(SUBSTITUTE(TRIM(MID(SUBSTITUTE(X399," ",REPT(" ",60)),181,60)),".",MID(1/2,2,1))),""))</f>
        <v/>
      </c>
      <c r="AE399" s="50">
        <f>IF(Z399&lt;5,"",IFERROR(VALUE(SUBSTITUTE(TRIM(MID(SUBSTITUTE(X399," ",REPT(" ",60)),241,60)),".",MID(1/2,2,1))),""))</f>
        <v/>
      </c>
      <c r="AF399" s="50">
        <f>IF(Z399&lt;6,"",IFERROR(VALUE(SUBSTITUTE(TRIM(MID(SUBSTITUTE(X399," ",REPT(" ",60)),301,60)),".",MID(1/2,2,1))),""))</f>
        <v/>
      </c>
      <c r="AG399" s="50">
        <f>IFERROR(IF(Z399=2,AA399,IF(Z399=4,IF(AA399&lt;0,-1,1)*(ABS(AA399)+AB399/60),IF(Z399=6,IF(AA399&lt;0,-1,1)*(ABS(AA399)+AB399/60+AC399/3600),""))),"")</f>
        <v/>
      </c>
      <c r="AH399" s="50">
        <f>IFERROR(IF(Z399=2,AB399,IF(Z399=4,IF(AC399&lt;0,-1,1)*(ABS(AC399)+AD399/60),IF(Z399=6,IF(AD399&lt;0,-1,1)*(ABS(AD399)+AE399/60+AF399/3600),""))),"")</f>
        <v/>
      </c>
      <c r="AI399" s="50">
        <f>IF(W399,AH399,AG399)</f>
        <v/>
      </c>
      <c r="AJ399" s="50">
        <f>IF(W399,AG399,AH399)</f>
        <v/>
      </c>
      <c r="AK399" s="50">
        <f>IFERROR(IF(U399=0,AI399,U399*ABS(AI399)),"")</f>
        <v/>
      </c>
      <c r="AL399" s="50">
        <f>IFERROR(IF(V399=0,AJ399,V399*ABS(AJ399)),"")</f>
        <v/>
      </c>
      <c r="AM399" s="50">
        <f>IFERROR(AND(U399=0,V399=0,ABS(AK399)&gt;90,ABS(AK399)&lt;=180,ABS(AL399)&lt;=90),FALSE)</f>
        <v/>
      </c>
      <c r="AN399" s="50">
        <f>IF(AM399,AL399,AK399)</f>
        <v/>
      </c>
      <c r="AO399" s="50">
        <f>IF(AM399,AK399,AL399)</f>
        <v/>
      </c>
      <c r="AP399" s="50">
        <f>IF(R399="","",IF(Y399&lt;&gt;"","Contains words or symbols that aren't part of a coordinate.",IF(NOT(OR(Z399=2,Z399=4,Z399=6)),"Couldn't find a latitude and a longitude ("&amp;Z399&amp;IF(Z399=1," number"," numbers")&amp;" found).",IF(COUNT(AA399:AF399)&lt;&gt;Z399,"Some of the numbers couldn't be read.",IF(OR(AND(Z399=4,OR(AB399&lt;0,AB399&gt;=60,AD399&lt;0,AD399&gt;=60)),AND(Z399=6,OR(AB399&lt;0,AB399&gt;=60,AC399&lt;0,AC399&gt;=60,AE399&lt;0,AE399&gt;=60,AF399&lt;0,AF399&gt;=60))),"Minutes and seconds must be between 0 and 60.",IF(OR(ABS(AN399)&gt;90,ABS(AO399)&gt;180),"Out of range: latitude must be between -90 and 90, and longitude between -180 and 180.",""))))))</f>
        <v/>
      </c>
    </row>
    <row r="400">
      <c r="B400" s="44" t="n"/>
      <c r="C400" s="44" t="n"/>
      <c r="D400" s="45">
        <f>IF(R400="","",IF(AP400&lt;&gt;"","NOT VALID GPS COORDINATES",IF(O400="NO CONNECTION","NO CONNECTION",IF(E400="","NOT FOUND",IF(OR(AM400,AND(AN400=0,AO400=0)),"CONVERTED – PLEASE CHECK","CONVERTED")))))</f>
        <v/>
      </c>
      <c r="E400" s="45">
        <f>IF(OR(O400="",O400="NO CONNECTION"),"",IFERROR(_xlfn.FILTERXML(O400,"//local/territory")&amp;" "&amp;_xlfn.FILTERXML(O400,"//local/mapcode"),IFERROR(_xlfn.FILTERXML(O400,"//international/mapcode"),"")))</f>
        <v/>
      </c>
      <c r="F400" s="46">
        <f>IF(E400="","",IFERROR(_xlfn.FILTERXML(O400,"//local/territory"),""))</f>
        <v/>
      </c>
      <c r="G400" s="46">
        <f>IF(E400="","",IFERROR(_xlfn.FILTERXML(O400,"//local/mapcode"),""))</f>
        <v/>
      </c>
      <c r="H400" s="46">
        <f>IF(E400="","",IFERROR(_xlfn.FILTERXML(O400,"//international/mapcode"),""))</f>
        <v/>
      </c>
      <c r="I400" s="46">
        <f>IF(E400="","",IFERROR(HYPERLINK("https://www.mymapcodes.com/go/?t="&amp;IF(G400&lt;&gt;"",F400,"AAA")&amp;"&amp;ma="&amp;LEFT(IF(G400&lt;&gt;"",G400,H400),FIND(".",IF(G400&lt;&gt;"",G400,H400))-1)&amp;"&amp;mb="&amp;MID(IF(G400&lt;&gt;"",G400,H400),FIND(".",IF(G400&lt;&gt;"",G400,H400))+1,99),"Open on MyMapcodes →"),""))</f>
        <v/>
      </c>
      <c r="J400" s="47">
        <f>IF(OR(R400="",AP400&lt;&gt;""),"",ROUND(AN400,6))</f>
        <v/>
      </c>
      <c r="K400" s="47">
        <f>IF(OR(R400="",AP400&lt;&gt;""),"",ROUND(AO400,6))</f>
        <v/>
      </c>
      <c r="L400" s="48">
        <f>IF(R400="","",IF(AP400&lt;&gt;"",AP400,IF(O400="NO CONNECTION","Excel couldn't reach the mapcode service. Click the REFRESH RESULTS box just above the table.",IF(E400="","The mapcode service didn't return a mapcode for this point.",IF(AM400,"Latitude and longitude seemed to be the wrong way round, so they've been swapped. Please check.",IF(AND(AN400=0,AO400=0),"0, 0 is in the sea off West Africa. Please check this is the location you meant.",IF(W400,"Longitude came first, so the order has been switched.",IF(Z400=6,"Converted from degrees, minutes and seconds.",IF(Z400=4,"Converted from degrees and decimal minutes.","")))))))))</f>
        <v/>
      </c>
      <c r="N400" s="49">
        <f>IF(J400="","",MapcodeAPI&amp;"codes/"&amp;SUBSTITUTE(J400&amp;"",MID(1/2,2,1),".")&amp;","&amp;SUBSTITUTE(K400&amp;"",MID(1/2,2,1),"."))&amp;LEFT($B$13,0)</f>
        <v/>
      </c>
      <c r="O400" s="49">
        <f>IF(N400="","",IFERROR(_xlfn.WEBSERVICE(N400),IF(MapcodeAPIBackup="","NO CONNECTION",IFERROR(_xlfn.WEBSERVICE(MapcodeAPIBackup&amp;MID(N400,LEN(MapcodeAPI)+1,999)),"NO CONNECTION"))))</f>
        <v/>
      </c>
      <c r="P400" t="inlineStr">
        <is>
          <t xml:space="preserve"> </t>
        </is>
      </c>
      <c r="R400" s="50">
        <f>IFERROR(IF(AND(TRIM(B400&amp;"")="",TRIM(C400&amp;"")=""),"",TRIM(IF(ISNUMBER(B400),SUBSTITUTE(B400&amp;"",MID(1/2,2,1),"."),B400&amp;"")&amp;IF(TRIM(C400&amp;"")="",""," | "&amp;IF(ISNUMBER(C400),SUBSTITUTE(C400&amp;"",MID(1/2,2,1),"."),C400&amp;"")))),"(error value)")</f>
        <v/>
      </c>
      <c r="S400" s="50">
        <f>IF(R400="","","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"&amp;IFERROR(IF(AND(LEN(R400)-LEN(SUBSTITUTE(R400,"/",""))=1,ISNUMBER(FIND(" ",TRIM(LEFT(R400,FIND("/",R400)-1))))),LEFT(R400,FIND("/",R400)-1),R400),R400)&amp;" ")," "," "),"﻿"," "),"​"," "),"⁠"," ")," "," ")," "," "),CHAR(9)," "),CHAR(10)," "),CHAR(13)," "),"−","-"),"–","-"),"—","-"),"LATITUDE"," "),"LONGITUDE"," "),"COORDINATES"," "),"COORDS"," "),"NORTH"," N "),"SOUTH"," S "),"EAST"," E "),"WEST"," W "),"DEGREES"," "),"DEG"," "),"GPS"," "),"LONG"," "),"LNG"," "),"LON"," "),"LAT"," ")," AND "," "),"&amp;"," ")&amp;" ")</f>
        <v/>
      </c>
      <c r="T400" s="50">
        <f>IF(S400="","",IF(LEN(S400)-LEN(SUBSTITUTE(S400,".",""))&gt;0,SUBSTITUTE(S400,","," "),IF(LEN(S400)-LEN(SUBSTITUTE(S400,",",""))=3,SUBSTITUTE(SUBSTITUTE(S400,",",";",2),",","."),IF(LEN(S400)-LEN(SUBSTITUTE(S400,",",""))=2,SUBSTITUTE(S400,",","."),SUBSTITUTE(S400,","," ")))))</f>
        <v/>
      </c>
      <c r="U400" s="50">
        <f>IF(ISNUMBER(FIND("S",T400)),-1,IF(ISNUMBER(FIND("N",T400)),1,0))</f>
        <v/>
      </c>
      <c r="V400" s="50">
        <f>IF(ISNUMBER(FIND("W",T400)),-1,IF(ISNUMBER(FIND("E",T400)),1,0))</f>
        <v/>
      </c>
      <c r="W400" s="50">
        <f>AND(MIN(IFERROR(FIND("N",T400),999),IFERROR(FIND("S",T400),999))&lt;999,MIN(IFERROR(FIND("E",T400),999),IFERROR(FIND("W",T400),999))&lt;999,MIN(IFERROR(FIND("E",T400),999),IFERROR(FIND("W",T400),999))&lt;MIN(IFERROR(FIND("N",T400),999),IFERROR(FIND("S",T400),999)))</f>
        <v/>
      </c>
      <c r="X400" s="50">
        <f>IF(T400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400,"°"," "),"º"," "),"˚"," "),"'"," "),CHAR(34)," "),"′"," "),"’"," "),"‘"," "),"″"," "),"”"," "),"“"," "),"("," "),")"," "),"["," "),"]"," "),"{"," "),"}"," "),";"," "),"|"," "),"/"," "),"\"," "),":"," "),"="," "),"*"," "),","," "),"N"," "),"S"," "),"E"," "),"W"," "),"_"," ")))</f>
        <v/>
      </c>
      <c r="Y400" s="50">
        <f>IF(X400="","",SUBSTITUTE(SUBSTITUTE(SUBSTITUTE(SUBSTITUTE(SUBSTITUTE(SUBSTITUTE(SUBSTITUTE(SUBSTITUTE(SUBSTITUTE(SUBSTITUTE(SUBSTITUTE(SUBSTITUTE(SUBSTITUTE(X400,"0",""),"1",""),"2",""),"3",""),"4",""),"5",""),"6",""),"7",""),"8",""),"9",""),".",""),"-","")," ",""))</f>
        <v/>
      </c>
      <c r="Z400" s="50">
        <f>IF(X400="",0,LEN(X400)-LEN(SUBSTITUTE(X400," ",""))+1)</f>
        <v/>
      </c>
      <c r="AA400" s="50">
        <f>IF(Z400&lt;1,"",IFERROR(VALUE(SUBSTITUTE(TRIM(MID(SUBSTITUTE(X400," ",REPT(" ",60)),1,60)),".",MID(1/2,2,1))),""))</f>
        <v/>
      </c>
      <c r="AB400" s="50">
        <f>IF(Z400&lt;2,"",IFERROR(VALUE(SUBSTITUTE(TRIM(MID(SUBSTITUTE(X400," ",REPT(" ",60)),61,60)),".",MID(1/2,2,1))),""))</f>
        <v/>
      </c>
      <c r="AC400" s="50">
        <f>IF(Z400&lt;3,"",IFERROR(VALUE(SUBSTITUTE(TRIM(MID(SUBSTITUTE(X400," ",REPT(" ",60)),121,60)),".",MID(1/2,2,1))),""))</f>
        <v/>
      </c>
      <c r="AD400" s="50">
        <f>IF(Z400&lt;4,"",IFERROR(VALUE(SUBSTITUTE(TRIM(MID(SUBSTITUTE(X400," ",REPT(" ",60)),181,60)),".",MID(1/2,2,1))),""))</f>
        <v/>
      </c>
      <c r="AE400" s="50">
        <f>IF(Z400&lt;5,"",IFERROR(VALUE(SUBSTITUTE(TRIM(MID(SUBSTITUTE(X400," ",REPT(" ",60)),241,60)),".",MID(1/2,2,1))),""))</f>
        <v/>
      </c>
      <c r="AF400" s="50">
        <f>IF(Z400&lt;6,"",IFERROR(VALUE(SUBSTITUTE(TRIM(MID(SUBSTITUTE(X400," ",REPT(" ",60)),301,60)),".",MID(1/2,2,1))),""))</f>
        <v/>
      </c>
      <c r="AG400" s="50">
        <f>IFERROR(IF(Z400=2,AA400,IF(Z400=4,IF(AA400&lt;0,-1,1)*(ABS(AA400)+AB400/60),IF(Z400=6,IF(AA400&lt;0,-1,1)*(ABS(AA400)+AB400/60+AC400/3600),""))),"")</f>
        <v/>
      </c>
      <c r="AH400" s="50">
        <f>IFERROR(IF(Z400=2,AB400,IF(Z400=4,IF(AC400&lt;0,-1,1)*(ABS(AC400)+AD400/60),IF(Z400=6,IF(AD400&lt;0,-1,1)*(ABS(AD400)+AE400/60+AF400/3600),""))),"")</f>
        <v/>
      </c>
      <c r="AI400" s="50">
        <f>IF(W400,AH400,AG400)</f>
        <v/>
      </c>
      <c r="AJ400" s="50">
        <f>IF(W400,AG400,AH400)</f>
        <v/>
      </c>
      <c r="AK400" s="50">
        <f>IFERROR(IF(U400=0,AI400,U400*ABS(AI400)),"")</f>
        <v/>
      </c>
      <c r="AL400" s="50">
        <f>IFERROR(IF(V400=0,AJ400,V400*ABS(AJ400)),"")</f>
        <v/>
      </c>
      <c r="AM400" s="50">
        <f>IFERROR(AND(U400=0,V400=0,ABS(AK400)&gt;90,ABS(AK400)&lt;=180,ABS(AL400)&lt;=90),FALSE)</f>
        <v/>
      </c>
      <c r="AN400" s="50">
        <f>IF(AM400,AL400,AK400)</f>
        <v/>
      </c>
      <c r="AO400" s="50">
        <f>IF(AM400,AK400,AL400)</f>
        <v/>
      </c>
      <c r="AP400" s="50">
        <f>IF(R400="","",IF(Y400&lt;&gt;"","Contains words or symbols that aren't part of a coordinate.",IF(NOT(OR(Z400=2,Z400=4,Z400=6)),"Couldn't find a latitude and a longitude ("&amp;Z400&amp;IF(Z400=1," number"," numbers")&amp;" found).",IF(COUNT(AA400:AF400)&lt;&gt;Z400,"Some of the numbers couldn't be read.",IF(OR(AND(Z400=4,OR(AB400&lt;0,AB400&gt;=60,AD400&lt;0,AD400&gt;=60)),AND(Z400=6,OR(AB400&lt;0,AB400&gt;=60,AC400&lt;0,AC400&gt;=60,AE400&lt;0,AE400&gt;=60,AF400&lt;0,AF400&gt;=60))),"Minutes and seconds must be between 0 and 60.",IF(OR(ABS(AN400)&gt;90,ABS(AO400)&gt;180),"Out of range: latitude must be between -90 and 90, and longitude between -180 and 180.",""))))))</f>
        <v/>
      </c>
    </row>
    <row r="401">
      <c r="B401" s="44" t="n"/>
      <c r="C401" s="44" t="n"/>
      <c r="D401" s="45">
        <f>IF(R401="","",IF(AP401&lt;&gt;"","NOT VALID GPS COORDINATES",IF(O401="NO CONNECTION","NO CONNECTION",IF(E401="","NOT FOUND",IF(OR(AM401,AND(AN401=0,AO401=0)),"CONVERTED – PLEASE CHECK","CONVERTED")))))</f>
        <v/>
      </c>
      <c r="E401" s="45">
        <f>IF(OR(O401="",O401="NO CONNECTION"),"",IFERROR(_xlfn.FILTERXML(O401,"//local/territory")&amp;" "&amp;_xlfn.FILTERXML(O401,"//local/mapcode"),IFERROR(_xlfn.FILTERXML(O401,"//international/mapcode"),"")))</f>
        <v/>
      </c>
      <c r="F401" s="46">
        <f>IF(E401="","",IFERROR(_xlfn.FILTERXML(O401,"//local/territory"),""))</f>
        <v/>
      </c>
      <c r="G401" s="46">
        <f>IF(E401="","",IFERROR(_xlfn.FILTERXML(O401,"//local/mapcode"),""))</f>
        <v/>
      </c>
      <c r="H401" s="46">
        <f>IF(E401="","",IFERROR(_xlfn.FILTERXML(O401,"//international/mapcode"),""))</f>
        <v/>
      </c>
      <c r="I401" s="46">
        <f>IF(E401="","",IFERROR(HYPERLINK("https://www.mymapcodes.com/go/?t="&amp;IF(G401&lt;&gt;"",F401,"AAA")&amp;"&amp;ma="&amp;LEFT(IF(G401&lt;&gt;"",G401,H401),FIND(".",IF(G401&lt;&gt;"",G401,H401))-1)&amp;"&amp;mb="&amp;MID(IF(G401&lt;&gt;"",G401,H401),FIND(".",IF(G401&lt;&gt;"",G401,H401))+1,99),"Open on MyMapcodes →"),""))</f>
        <v/>
      </c>
      <c r="J401" s="47">
        <f>IF(OR(R401="",AP401&lt;&gt;""),"",ROUND(AN401,6))</f>
        <v/>
      </c>
      <c r="K401" s="47">
        <f>IF(OR(R401="",AP401&lt;&gt;""),"",ROUND(AO401,6))</f>
        <v/>
      </c>
      <c r="L401" s="48">
        <f>IF(R401="","",IF(AP401&lt;&gt;"",AP401,IF(O401="NO CONNECTION","Excel couldn't reach the mapcode service. Click the REFRESH RESULTS box just above the table.",IF(E401="","The mapcode service didn't return a mapcode for this point.",IF(AM401,"Latitude and longitude seemed to be the wrong way round, so they've been swapped. Please check.",IF(AND(AN401=0,AO401=0),"0, 0 is in the sea off West Africa. Please check this is the location you meant.",IF(W401,"Longitude came first, so the order has been switched.",IF(Z401=6,"Converted from degrees, minutes and seconds.",IF(Z401=4,"Converted from degrees and decimal minutes.","")))))))))</f>
        <v/>
      </c>
      <c r="N401" s="49">
        <f>IF(J401="","",MapcodeAPI&amp;"codes/"&amp;SUBSTITUTE(J401&amp;"",MID(1/2,2,1),".")&amp;","&amp;SUBSTITUTE(K401&amp;"",MID(1/2,2,1),"."))&amp;LEFT($B$13,0)</f>
        <v/>
      </c>
      <c r="O401" s="49">
        <f>IF(N401="","",IFERROR(_xlfn.WEBSERVICE(N401),IF(MapcodeAPIBackup="","NO CONNECTION",IFERROR(_xlfn.WEBSERVICE(MapcodeAPIBackup&amp;MID(N401,LEN(MapcodeAPI)+1,999)),"NO CONNECTION"))))</f>
        <v/>
      </c>
      <c r="P401" t="inlineStr">
        <is>
          <t xml:space="preserve"> </t>
        </is>
      </c>
      <c r="R401" s="50">
        <f>IFERROR(IF(AND(TRIM(B401&amp;"")="",TRIM(C401&amp;"")=""),"",TRIM(IF(ISNUMBER(B401),SUBSTITUTE(B401&amp;"",MID(1/2,2,1),"."),B401&amp;"")&amp;IF(TRIM(C401&amp;"")="",""," | "&amp;IF(ISNUMBER(C401),SUBSTITUTE(C401&amp;"",MID(1/2,2,1),"."),C401&amp;"")))),"(error value)")</f>
        <v/>
      </c>
      <c r="S401" s="50">
        <f>IF(R401="","","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"&amp;IFERROR(IF(AND(LEN(R401)-LEN(SUBSTITUTE(R401,"/",""))=1,ISNUMBER(FIND(" ",TRIM(LEFT(R401,FIND("/",R401)-1))))),LEFT(R401,FIND("/",R401)-1),R401),R401)&amp;" ")," "," "),"﻿"," "),"​"," "),"⁠"," ")," "," ")," "," "),CHAR(9)," "),CHAR(10)," "),CHAR(13)," "),"−","-"),"–","-"),"—","-"),"LATITUDE"," "),"LONGITUDE"," "),"COORDINATES"," "),"COORDS"," "),"NORTH"," N "),"SOUTH"," S "),"EAST"," E "),"WEST"," W "),"DEGREES"," "),"DEG"," "),"GPS"," "),"LONG"," "),"LNG"," "),"LON"," "),"LAT"," ")," AND "," "),"&amp;"," ")&amp;" ")</f>
        <v/>
      </c>
      <c r="T401" s="50">
        <f>IF(S401="","",IF(LEN(S401)-LEN(SUBSTITUTE(S401,".",""))&gt;0,SUBSTITUTE(S401,","," "),IF(LEN(S401)-LEN(SUBSTITUTE(S401,",",""))=3,SUBSTITUTE(SUBSTITUTE(S401,",",";",2),",","."),IF(LEN(S401)-LEN(SUBSTITUTE(S401,",",""))=2,SUBSTITUTE(S401,",","."),SUBSTITUTE(S401,","," ")))))</f>
        <v/>
      </c>
      <c r="U401" s="50">
        <f>IF(ISNUMBER(FIND("S",T401)),-1,IF(ISNUMBER(FIND("N",T401)),1,0))</f>
        <v/>
      </c>
      <c r="V401" s="50">
        <f>IF(ISNUMBER(FIND("W",T401)),-1,IF(ISNUMBER(FIND("E",T401)),1,0))</f>
        <v/>
      </c>
      <c r="W401" s="50">
        <f>AND(MIN(IFERROR(FIND("N",T401),999),IFERROR(FIND("S",T401),999))&lt;999,MIN(IFERROR(FIND("E",T401),999),IFERROR(FIND("W",T401),999))&lt;999,MIN(IFERROR(FIND("E",T401),999),IFERROR(FIND("W",T401),999))&lt;MIN(IFERROR(FIND("N",T401),999),IFERROR(FIND("S",T401),999)))</f>
        <v/>
      </c>
      <c r="X401" s="50">
        <f>IF(T401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401,"°"," "),"º"," "),"˚"," "),"'"," "),CHAR(34)," "),"′"," "),"’"," "),"‘"," "),"″"," "),"”"," "),"“"," "),"("," "),")"," "),"["," "),"]"," "),"{"," "),"}"," "),";"," "),"|"," "),"/"," "),"\"," "),":"," "),"="," "),"*"," "),","," "),"N"," "),"S"," "),"E"," "),"W"," "),"_"," ")))</f>
        <v/>
      </c>
      <c r="Y401" s="50">
        <f>IF(X401="","",SUBSTITUTE(SUBSTITUTE(SUBSTITUTE(SUBSTITUTE(SUBSTITUTE(SUBSTITUTE(SUBSTITUTE(SUBSTITUTE(SUBSTITUTE(SUBSTITUTE(SUBSTITUTE(SUBSTITUTE(SUBSTITUTE(X401,"0",""),"1",""),"2",""),"3",""),"4",""),"5",""),"6",""),"7",""),"8",""),"9",""),".",""),"-","")," ",""))</f>
        <v/>
      </c>
      <c r="Z401" s="50">
        <f>IF(X401="",0,LEN(X401)-LEN(SUBSTITUTE(X401," ",""))+1)</f>
        <v/>
      </c>
      <c r="AA401" s="50">
        <f>IF(Z401&lt;1,"",IFERROR(VALUE(SUBSTITUTE(TRIM(MID(SUBSTITUTE(X401," ",REPT(" ",60)),1,60)),".",MID(1/2,2,1))),""))</f>
        <v/>
      </c>
      <c r="AB401" s="50">
        <f>IF(Z401&lt;2,"",IFERROR(VALUE(SUBSTITUTE(TRIM(MID(SUBSTITUTE(X401," ",REPT(" ",60)),61,60)),".",MID(1/2,2,1))),""))</f>
        <v/>
      </c>
      <c r="AC401" s="50">
        <f>IF(Z401&lt;3,"",IFERROR(VALUE(SUBSTITUTE(TRIM(MID(SUBSTITUTE(X401," ",REPT(" ",60)),121,60)),".",MID(1/2,2,1))),""))</f>
        <v/>
      </c>
      <c r="AD401" s="50">
        <f>IF(Z401&lt;4,"",IFERROR(VALUE(SUBSTITUTE(TRIM(MID(SUBSTITUTE(X401," ",REPT(" ",60)),181,60)),".",MID(1/2,2,1))),""))</f>
        <v/>
      </c>
      <c r="AE401" s="50">
        <f>IF(Z401&lt;5,"",IFERROR(VALUE(SUBSTITUTE(TRIM(MID(SUBSTITUTE(X401," ",REPT(" ",60)),241,60)),".",MID(1/2,2,1))),""))</f>
        <v/>
      </c>
      <c r="AF401" s="50">
        <f>IF(Z401&lt;6,"",IFERROR(VALUE(SUBSTITUTE(TRIM(MID(SUBSTITUTE(X401," ",REPT(" ",60)),301,60)),".",MID(1/2,2,1))),""))</f>
        <v/>
      </c>
      <c r="AG401" s="50">
        <f>IFERROR(IF(Z401=2,AA401,IF(Z401=4,IF(AA401&lt;0,-1,1)*(ABS(AA401)+AB401/60),IF(Z401=6,IF(AA401&lt;0,-1,1)*(ABS(AA401)+AB401/60+AC401/3600),""))),"")</f>
        <v/>
      </c>
      <c r="AH401" s="50">
        <f>IFERROR(IF(Z401=2,AB401,IF(Z401=4,IF(AC401&lt;0,-1,1)*(ABS(AC401)+AD401/60),IF(Z401=6,IF(AD401&lt;0,-1,1)*(ABS(AD401)+AE401/60+AF401/3600),""))),"")</f>
        <v/>
      </c>
      <c r="AI401" s="50">
        <f>IF(W401,AH401,AG401)</f>
        <v/>
      </c>
      <c r="AJ401" s="50">
        <f>IF(W401,AG401,AH401)</f>
        <v/>
      </c>
      <c r="AK401" s="50">
        <f>IFERROR(IF(U401=0,AI401,U401*ABS(AI401)),"")</f>
        <v/>
      </c>
      <c r="AL401" s="50">
        <f>IFERROR(IF(V401=0,AJ401,V401*ABS(AJ401)),"")</f>
        <v/>
      </c>
      <c r="AM401" s="50">
        <f>IFERROR(AND(U401=0,V401=0,ABS(AK401)&gt;90,ABS(AK401)&lt;=180,ABS(AL401)&lt;=90),FALSE)</f>
        <v/>
      </c>
      <c r="AN401" s="50">
        <f>IF(AM401,AL401,AK401)</f>
        <v/>
      </c>
      <c r="AO401" s="50">
        <f>IF(AM401,AK401,AL401)</f>
        <v/>
      </c>
      <c r="AP401" s="50">
        <f>IF(R401="","",IF(Y401&lt;&gt;"","Contains words or symbols that aren't part of a coordinate.",IF(NOT(OR(Z401=2,Z401=4,Z401=6)),"Couldn't find a latitude and a longitude ("&amp;Z401&amp;IF(Z401=1," number"," numbers")&amp;" found).",IF(COUNT(AA401:AF401)&lt;&gt;Z401,"Some of the numbers couldn't be read.",IF(OR(AND(Z401=4,OR(AB401&lt;0,AB401&gt;=60,AD401&lt;0,AD401&gt;=60)),AND(Z401=6,OR(AB401&lt;0,AB401&gt;=60,AC401&lt;0,AC401&gt;=60,AE401&lt;0,AE401&gt;=60,AF401&lt;0,AF401&gt;=60))),"Minutes and seconds must be between 0 and 60.",IF(OR(ABS(AN401)&gt;90,ABS(AO401)&gt;180),"Out of range: latitude must be between -90 and 90, and longitude between -180 and 180.",""))))))</f>
        <v/>
      </c>
    </row>
    <row r="402">
      <c r="B402" s="44" t="n"/>
      <c r="C402" s="44" t="n"/>
      <c r="D402" s="45">
        <f>IF(R402="","",IF(AP402&lt;&gt;"","NOT VALID GPS COORDINATES",IF(O402="NO CONNECTION","NO CONNECTION",IF(E402="","NOT FOUND",IF(OR(AM402,AND(AN402=0,AO402=0)),"CONVERTED – PLEASE CHECK","CONVERTED")))))</f>
        <v/>
      </c>
      <c r="E402" s="45">
        <f>IF(OR(O402="",O402="NO CONNECTION"),"",IFERROR(_xlfn.FILTERXML(O402,"//local/territory")&amp;" "&amp;_xlfn.FILTERXML(O402,"//local/mapcode"),IFERROR(_xlfn.FILTERXML(O402,"//international/mapcode"),"")))</f>
        <v/>
      </c>
      <c r="F402" s="46">
        <f>IF(E402="","",IFERROR(_xlfn.FILTERXML(O402,"//local/territory"),""))</f>
        <v/>
      </c>
      <c r="G402" s="46">
        <f>IF(E402="","",IFERROR(_xlfn.FILTERXML(O402,"//local/mapcode"),""))</f>
        <v/>
      </c>
      <c r="H402" s="46">
        <f>IF(E402="","",IFERROR(_xlfn.FILTERXML(O402,"//international/mapcode"),""))</f>
        <v/>
      </c>
      <c r="I402" s="46">
        <f>IF(E402="","",IFERROR(HYPERLINK("https://www.mymapcodes.com/go/?t="&amp;IF(G402&lt;&gt;"",F402,"AAA")&amp;"&amp;ma="&amp;LEFT(IF(G402&lt;&gt;"",G402,H402),FIND(".",IF(G402&lt;&gt;"",G402,H402))-1)&amp;"&amp;mb="&amp;MID(IF(G402&lt;&gt;"",G402,H402),FIND(".",IF(G402&lt;&gt;"",G402,H402))+1,99),"Open on MyMapcodes →"),""))</f>
        <v/>
      </c>
      <c r="J402" s="47">
        <f>IF(OR(R402="",AP402&lt;&gt;""),"",ROUND(AN402,6))</f>
        <v/>
      </c>
      <c r="K402" s="47">
        <f>IF(OR(R402="",AP402&lt;&gt;""),"",ROUND(AO402,6))</f>
        <v/>
      </c>
      <c r="L402" s="48">
        <f>IF(R402="","",IF(AP402&lt;&gt;"",AP402,IF(O402="NO CONNECTION","Excel couldn't reach the mapcode service. Click the REFRESH RESULTS box just above the table.",IF(E402="","The mapcode service didn't return a mapcode for this point.",IF(AM402,"Latitude and longitude seemed to be the wrong way round, so they've been swapped. Please check.",IF(AND(AN402=0,AO402=0),"0, 0 is in the sea off West Africa. Please check this is the location you meant.",IF(W402,"Longitude came first, so the order has been switched.",IF(Z402=6,"Converted from degrees, minutes and seconds.",IF(Z402=4,"Converted from degrees and decimal minutes.","")))))))))</f>
        <v/>
      </c>
      <c r="N402" s="49">
        <f>IF(J402="","",MapcodeAPI&amp;"codes/"&amp;SUBSTITUTE(J402&amp;"",MID(1/2,2,1),".")&amp;","&amp;SUBSTITUTE(K402&amp;"",MID(1/2,2,1),"."))&amp;LEFT($B$13,0)</f>
        <v/>
      </c>
      <c r="O402" s="49">
        <f>IF(N402="","",IFERROR(_xlfn.WEBSERVICE(N402),IF(MapcodeAPIBackup="","NO CONNECTION",IFERROR(_xlfn.WEBSERVICE(MapcodeAPIBackup&amp;MID(N402,LEN(MapcodeAPI)+1,999)),"NO CONNECTION"))))</f>
        <v/>
      </c>
      <c r="P402" t="inlineStr">
        <is>
          <t xml:space="preserve"> </t>
        </is>
      </c>
      <c r="R402" s="50">
        <f>IFERROR(IF(AND(TRIM(B402&amp;"")="",TRIM(C402&amp;"")=""),"",TRIM(IF(ISNUMBER(B402),SUBSTITUTE(B402&amp;"",MID(1/2,2,1),"."),B402&amp;"")&amp;IF(TRIM(C402&amp;"")="",""," | "&amp;IF(ISNUMBER(C402),SUBSTITUTE(C402&amp;"",MID(1/2,2,1),"."),C402&amp;"")))),"(error value)")</f>
        <v/>
      </c>
      <c r="S402" s="50">
        <f>IF(R402="","","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"&amp;IFERROR(IF(AND(LEN(R402)-LEN(SUBSTITUTE(R402,"/",""))=1,ISNUMBER(FIND(" ",TRIM(LEFT(R402,FIND("/",R402)-1))))),LEFT(R402,FIND("/",R402)-1),R402),R402)&amp;" ")," "," "),"﻿"," "),"​"," "),"⁠"," ")," "," ")," "," "),CHAR(9)," "),CHAR(10)," "),CHAR(13)," "),"−","-"),"–","-"),"—","-"),"LATITUDE"," "),"LONGITUDE"," "),"COORDINATES"," "),"COORDS"," "),"NORTH"," N "),"SOUTH"," S "),"EAST"," E "),"WEST"," W "),"DEGREES"," "),"DEG"," "),"GPS"," "),"LONG"," "),"LNG"," "),"LON"," "),"LAT"," ")," AND "," "),"&amp;"," ")&amp;" ")</f>
        <v/>
      </c>
      <c r="T402" s="50">
        <f>IF(S402="","",IF(LEN(S402)-LEN(SUBSTITUTE(S402,".",""))&gt;0,SUBSTITUTE(S402,","," "),IF(LEN(S402)-LEN(SUBSTITUTE(S402,",",""))=3,SUBSTITUTE(SUBSTITUTE(S402,",",";",2),",","."),IF(LEN(S402)-LEN(SUBSTITUTE(S402,",",""))=2,SUBSTITUTE(S402,",","."),SUBSTITUTE(S402,","," ")))))</f>
        <v/>
      </c>
      <c r="U402" s="50">
        <f>IF(ISNUMBER(FIND("S",T402)),-1,IF(ISNUMBER(FIND("N",T402)),1,0))</f>
        <v/>
      </c>
      <c r="V402" s="50">
        <f>IF(ISNUMBER(FIND("W",T402)),-1,IF(ISNUMBER(FIND("E",T402)),1,0))</f>
        <v/>
      </c>
      <c r="W402" s="50">
        <f>AND(MIN(IFERROR(FIND("N",T402),999),IFERROR(FIND("S",T402),999))&lt;999,MIN(IFERROR(FIND("E",T402),999),IFERROR(FIND("W",T402),999))&lt;999,MIN(IFERROR(FIND("E",T402),999),IFERROR(FIND("W",T402),999))&lt;MIN(IFERROR(FIND("N",T402),999),IFERROR(FIND("S",T402),999)))</f>
        <v/>
      </c>
      <c r="X402" s="50">
        <f>IF(T402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402,"°"," "),"º"," "),"˚"," "),"'"," "),CHAR(34)," "),"′"," "),"’"," "),"‘"," "),"″"," "),"”"," "),"“"," "),"("," "),")"," "),"["," "),"]"," "),"{"," "),"}"," "),";"," "),"|"," "),"/"," "),"\"," "),":"," "),"="," "),"*"," "),","," "),"N"," "),"S"," "),"E"," "),"W"," "),"_"," ")))</f>
        <v/>
      </c>
      <c r="Y402" s="50">
        <f>IF(X402="","",SUBSTITUTE(SUBSTITUTE(SUBSTITUTE(SUBSTITUTE(SUBSTITUTE(SUBSTITUTE(SUBSTITUTE(SUBSTITUTE(SUBSTITUTE(SUBSTITUTE(SUBSTITUTE(SUBSTITUTE(SUBSTITUTE(X402,"0",""),"1",""),"2",""),"3",""),"4",""),"5",""),"6",""),"7",""),"8",""),"9",""),".",""),"-","")," ",""))</f>
        <v/>
      </c>
      <c r="Z402" s="50">
        <f>IF(X402="",0,LEN(X402)-LEN(SUBSTITUTE(X402," ",""))+1)</f>
        <v/>
      </c>
      <c r="AA402" s="50">
        <f>IF(Z402&lt;1,"",IFERROR(VALUE(SUBSTITUTE(TRIM(MID(SUBSTITUTE(X402," ",REPT(" ",60)),1,60)),".",MID(1/2,2,1))),""))</f>
        <v/>
      </c>
      <c r="AB402" s="50">
        <f>IF(Z402&lt;2,"",IFERROR(VALUE(SUBSTITUTE(TRIM(MID(SUBSTITUTE(X402," ",REPT(" ",60)),61,60)),".",MID(1/2,2,1))),""))</f>
        <v/>
      </c>
      <c r="AC402" s="50">
        <f>IF(Z402&lt;3,"",IFERROR(VALUE(SUBSTITUTE(TRIM(MID(SUBSTITUTE(X402," ",REPT(" ",60)),121,60)),".",MID(1/2,2,1))),""))</f>
        <v/>
      </c>
      <c r="AD402" s="50">
        <f>IF(Z402&lt;4,"",IFERROR(VALUE(SUBSTITUTE(TRIM(MID(SUBSTITUTE(X402," ",REPT(" ",60)),181,60)),".",MID(1/2,2,1))),""))</f>
        <v/>
      </c>
      <c r="AE402" s="50">
        <f>IF(Z402&lt;5,"",IFERROR(VALUE(SUBSTITUTE(TRIM(MID(SUBSTITUTE(X402," ",REPT(" ",60)),241,60)),".",MID(1/2,2,1))),""))</f>
        <v/>
      </c>
      <c r="AF402" s="50">
        <f>IF(Z402&lt;6,"",IFERROR(VALUE(SUBSTITUTE(TRIM(MID(SUBSTITUTE(X402," ",REPT(" ",60)),301,60)),".",MID(1/2,2,1))),""))</f>
        <v/>
      </c>
      <c r="AG402" s="50">
        <f>IFERROR(IF(Z402=2,AA402,IF(Z402=4,IF(AA402&lt;0,-1,1)*(ABS(AA402)+AB402/60),IF(Z402=6,IF(AA402&lt;0,-1,1)*(ABS(AA402)+AB402/60+AC402/3600),""))),"")</f>
        <v/>
      </c>
      <c r="AH402" s="50">
        <f>IFERROR(IF(Z402=2,AB402,IF(Z402=4,IF(AC402&lt;0,-1,1)*(ABS(AC402)+AD402/60),IF(Z402=6,IF(AD402&lt;0,-1,1)*(ABS(AD402)+AE402/60+AF402/3600),""))),"")</f>
        <v/>
      </c>
      <c r="AI402" s="50">
        <f>IF(W402,AH402,AG402)</f>
        <v/>
      </c>
      <c r="AJ402" s="50">
        <f>IF(W402,AG402,AH402)</f>
        <v/>
      </c>
      <c r="AK402" s="50">
        <f>IFERROR(IF(U402=0,AI402,U402*ABS(AI402)),"")</f>
        <v/>
      </c>
      <c r="AL402" s="50">
        <f>IFERROR(IF(V402=0,AJ402,V402*ABS(AJ402)),"")</f>
        <v/>
      </c>
      <c r="AM402" s="50">
        <f>IFERROR(AND(U402=0,V402=0,ABS(AK402)&gt;90,ABS(AK402)&lt;=180,ABS(AL402)&lt;=90),FALSE)</f>
        <v/>
      </c>
      <c r="AN402" s="50">
        <f>IF(AM402,AL402,AK402)</f>
        <v/>
      </c>
      <c r="AO402" s="50">
        <f>IF(AM402,AK402,AL402)</f>
        <v/>
      </c>
      <c r="AP402" s="50">
        <f>IF(R402="","",IF(Y402&lt;&gt;"","Contains words or symbols that aren't part of a coordinate.",IF(NOT(OR(Z402=2,Z402=4,Z402=6)),"Couldn't find a latitude and a longitude ("&amp;Z402&amp;IF(Z402=1," number"," numbers")&amp;" found).",IF(COUNT(AA402:AF402)&lt;&gt;Z402,"Some of the numbers couldn't be read.",IF(OR(AND(Z402=4,OR(AB402&lt;0,AB402&gt;=60,AD402&lt;0,AD402&gt;=60)),AND(Z402=6,OR(AB402&lt;0,AB402&gt;=60,AC402&lt;0,AC402&gt;=60,AE402&lt;0,AE402&gt;=60,AF402&lt;0,AF402&gt;=60))),"Minutes and seconds must be between 0 and 60.",IF(OR(ABS(AN402)&gt;90,ABS(AO402)&gt;180),"Out of range: latitude must be between -90 and 90, and longitude between -180 and 180.",""))))))</f>
        <v/>
      </c>
    </row>
    <row r="403">
      <c r="B403" s="44" t="n"/>
      <c r="C403" s="44" t="n"/>
      <c r="D403" s="45">
        <f>IF(R403="","",IF(AP403&lt;&gt;"","NOT VALID GPS COORDINATES",IF(O403="NO CONNECTION","NO CONNECTION",IF(E403="","NOT FOUND",IF(OR(AM403,AND(AN403=0,AO403=0)),"CONVERTED – PLEASE CHECK","CONVERTED")))))</f>
        <v/>
      </c>
      <c r="E403" s="45">
        <f>IF(OR(O403="",O403="NO CONNECTION"),"",IFERROR(_xlfn.FILTERXML(O403,"//local/territory")&amp;" "&amp;_xlfn.FILTERXML(O403,"//local/mapcode"),IFERROR(_xlfn.FILTERXML(O403,"//international/mapcode"),"")))</f>
        <v/>
      </c>
      <c r="F403" s="46">
        <f>IF(E403="","",IFERROR(_xlfn.FILTERXML(O403,"//local/territory"),""))</f>
        <v/>
      </c>
      <c r="G403" s="46">
        <f>IF(E403="","",IFERROR(_xlfn.FILTERXML(O403,"//local/mapcode"),""))</f>
        <v/>
      </c>
      <c r="H403" s="46">
        <f>IF(E403="","",IFERROR(_xlfn.FILTERXML(O403,"//international/mapcode"),""))</f>
        <v/>
      </c>
      <c r="I403" s="46">
        <f>IF(E403="","",IFERROR(HYPERLINK("https://www.mymapcodes.com/go/?t="&amp;IF(G403&lt;&gt;"",F403,"AAA")&amp;"&amp;ma="&amp;LEFT(IF(G403&lt;&gt;"",G403,H403),FIND(".",IF(G403&lt;&gt;"",G403,H403))-1)&amp;"&amp;mb="&amp;MID(IF(G403&lt;&gt;"",G403,H403),FIND(".",IF(G403&lt;&gt;"",G403,H403))+1,99),"Open on MyMapcodes →"),""))</f>
        <v/>
      </c>
      <c r="J403" s="47">
        <f>IF(OR(R403="",AP403&lt;&gt;""),"",ROUND(AN403,6))</f>
        <v/>
      </c>
      <c r="K403" s="47">
        <f>IF(OR(R403="",AP403&lt;&gt;""),"",ROUND(AO403,6))</f>
        <v/>
      </c>
      <c r="L403" s="48">
        <f>IF(R403="","",IF(AP403&lt;&gt;"",AP403,IF(O403="NO CONNECTION","Excel couldn't reach the mapcode service. Click the REFRESH RESULTS box just above the table.",IF(E403="","The mapcode service didn't return a mapcode for this point.",IF(AM403,"Latitude and longitude seemed to be the wrong way round, so they've been swapped. Please check.",IF(AND(AN403=0,AO403=0),"0, 0 is in the sea off West Africa. Please check this is the location you meant.",IF(W403,"Longitude came first, so the order has been switched.",IF(Z403=6,"Converted from degrees, minutes and seconds.",IF(Z403=4,"Converted from degrees and decimal minutes.","")))))))))</f>
        <v/>
      </c>
      <c r="N403" s="49">
        <f>IF(J403="","",MapcodeAPI&amp;"codes/"&amp;SUBSTITUTE(J403&amp;"",MID(1/2,2,1),".")&amp;","&amp;SUBSTITUTE(K403&amp;"",MID(1/2,2,1),"."))&amp;LEFT($B$13,0)</f>
        <v/>
      </c>
      <c r="O403" s="49">
        <f>IF(N403="","",IFERROR(_xlfn.WEBSERVICE(N403),IF(MapcodeAPIBackup="","NO CONNECTION",IFERROR(_xlfn.WEBSERVICE(MapcodeAPIBackup&amp;MID(N403,LEN(MapcodeAPI)+1,999)),"NO CONNECTION"))))</f>
        <v/>
      </c>
      <c r="P403" t="inlineStr">
        <is>
          <t xml:space="preserve"> </t>
        </is>
      </c>
      <c r="R403" s="50">
        <f>IFERROR(IF(AND(TRIM(B403&amp;"")="",TRIM(C403&amp;"")=""),"",TRIM(IF(ISNUMBER(B403),SUBSTITUTE(B403&amp;"",MID(1/2,2,1),"."),B403&amp;"")&amp;IF(TRIM(C403&amp;"")="",""," | "&amp;IF(ISNUMBER(C403),SUBSTITUTE(C403&amp;"",MID(1/2,2,1),"."),C403&amp;"")))),"(error value)")</f>
        <v/>
      </c>
      <c r="S403" s="50">
        <f>IF(R403="","","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"&amp;IFERROR(IF(AND(LEN(R403)-LEN(SUBSTITUTE(R403,"/",""))=1,ISNUMBER(FIND(" ",TRIM(LEFT(R403,FIND("/",R403)-1))))),LEFT(R403,FIND("/",R403)-1),R403),R403)&amp;" ")," "," "),"﻿"," "),"​"," "),"⁠"," ")," "," ")," "," "),CHAR(9)," "),CHAR(10)," "),CHAR(13)," "),"−","-"),"–","-"),"—","-"),"LATITUDE"," "),"LONGITUDE"," "),"COORDINATES"," "),"COORDS"," "),"NORTH"," N "),"SOUTH"," S "),"EAST"," E "),"WEST"," W "),"DEGREES"," "),"DEG"," "),"GPS"," "),"LONG"," "),"LNG"," "),"LON"," "),"LAT"," ")," AND "," "),"&amp;"," ")&amp;" ")</f>
        <v/>
      </c>
      <c r="T403" s="50">
        <f>IF(S403="","",IF(LEN(S403)-LEN(SUBSTITUTE(S403,".",""))&gt;0,SUBSTITUTE(S403,","," "),IF(LEN(S403)-LEN(SUBSTITUTE(S403,",",""))=3,SUBSTITUTE(SUBSTITUTE(S403,",",";",2),",","."),IF(LEN(S403)-LEN(SUBSTITUTE(S403,",",""))=2,SUBSTITUTE(S403,",","."),SUBSTITUTE(S403,","," ")))))</f>
        <v/>
      </c>
      <c r="U403" s="50">
        <f>IF(ISNUMBER(FIND("S",T403)),-1,IF(ISNUMBER(FIND("N",T403)),1,0))</f>
        <v/>
      </c>
      <c r="V403" s="50">
        <f>IF(ISNUMBER(FIND("W",T403)),-1,IF(ISNUMBER(FIND("E",T403)),1,0))</f>
        <v/>
      </c>
      <c r="W403" s="50">
        <f>AND(MIN(IFERROR(FIND("N",T403),999),IFERROR(FIND("S",T403),999))&lt;999,MIN(IFERROR(FIND("E",T403),999),IFERROR(FIND("W",T403),999))&lt;999,MIN(IFERROR(FIND("E",T403),999),IFERROR(FIND("W",T403),999))&lt;MIN(IFERROR(FIND("N",T403),999),IFERROR(FIND("S",T403),999)))</f>
        <v/>
      </c>
      <c r="X403" s="50">
        <f>IF(T403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403,"°"," "),"º"," "),"˚"," "),"'"," "),CHAR(34)," "),"′"," "),"’"," "),"‘"," "),"″"," "),"”"," "),"“"," "),"("," "),")"," "),"["," "),"]"," "),"{"," "),"}"," "),";"," "),"|"," "),"/"," "),"\"," "),":"," "),"="," "),"*"," "),","," "),"N"," "),"S"," "),"E"," "),"W"," "),"_"," ")))</f>
        <v/>
      </c>
      <c r="Y403" s="50">
        <f>IF(X403="","",SUBSTITUTE(SUBSTITUTE(SUBSTITUTE(SUBSTITUTE(SUBSTITUTE(SUBSTITUTE(SUBSTITUTE(SUBSTITUTE(SUBSTITUTE(SUBSTITUTE(SUBSTITUTE(SUBSTITUTE(SUBSTITUTE(X403,"0",""),"1",""),"2",""),"3",""),"4",""),"5",""),"6",""),"7",""),"8",""),"9",""),".",""),"-","")," ",""))</f>
        <v/>
      </c>
      <c r="Z403" s="50">
        <f>IF(X403="",0,LEN(X403)-LEN(SUBSTITUTE(X403," ",""))+1)</f>
        <v/>
      </c>
      <c r="AA403" s="50">
        <f>IF(Z403&lt;1,"",IFERROR(VALUE(SUBSTITUTE(TRIM(MID(SUBSTITUTE(X403," ",REPT(" ",60)),1,60)),".",MID(1/2,2,1))),""))</f>
        <v/>
      </c>
      <c r="AB403" s="50">
        <f>IF(Z403&lt;2,"",IFERROR(VALUE(SUBSTITUTE(TRIM(MID(SUBSTITUTE(X403," ",REPT(" ",60)),61,60)),".",MID(1/2,2,1))),""))</f>
        <v/>
      </c>
      <c r="AC403" s="50">
        <f>IF(Z403&lt;3,"",IFERROR(VALUE(SUBSTITUTE(TRIM(MID(SUBSTITUTE(X403," ",REPT(" ",60)),121,60)),".",MID(1/2,2,1))),""))</f>
        <v/>
      </c>
      <c r="AD403" s="50">
        <f>IF(Z403&lt;4,"",IFERROR(VALUE(SUBSTITUTE(TRIM(MID(SUBSTITUTE(X403," ",REPT(" ",60)),181,60)),".",MID(1/2,2,1))),""))</f>
        <v/>
      </c>
      <c r="AE403" s="50">
        <f>IF(Z403&lt;5,"",IFERROR(VALUE(SUBSTITUTE(TRIM(MID(SUBSTITUTE(X403," ",REPT(" ",60)),241,60)),".",MID(1/2,2,1))),""))</f>
        <v/>
      </c>
      <c r="AF403" s="50">
        <f>IF(Z403&lt;6,"",IFERROR(VALUE(SUBSTITUTE(TRIM(MID(SUBSTITUTE(X403," ",REPT(" ",60)),301,60)),".",MID(1/2,2,1))),""))</f>
        <v/>
      </c>
      <c r="AG403" s="50">
        <f>IFERROR(IF(Z403=2,AA403,IF(Z403=4,IF(AA403&lt;0,-1,1)*(ABS(AA403)+AB403/60),IF(Z403=6,IF(AA403&lt;0,-1,1)*(ABS(AA403)+AB403/60+AC403/3600),""))),"")</f>
        <v/>
      </c>
      <c r="AH403" s="50">
        <f>IFERROR(IF(Z403=2,AB403,IF(Z403=4,IF(AC403&lt;0,-1,1)*(ABS(AC403)+AD403/60),IF(Z403=6,IF(AD403&lt;0,-1,1)*(ABS(AD403)+AE403/60+AF403/3600),""))),"")</f>
        <v/>
      </c>
      <c r="AI403" s="50">
        <f>IF(W403,AH403,AG403)</f>
        <v/>
      </c>
      <c r="AJ403" s="50">
        <f>IF(W403,AG403,AH403)</f>
        <v/>
      </c>
      <c r="AK403" s="50">
        <f>IFERROR(IF(U403=0,AI403,U403*ABS(AI403)),"")</f>
        <v/>
      </c>
      <c r="AL403" s="50">
        <f>IFERROR(IF(V403=0,AJ403,V403*ABS(AJ403)),"")</f>
        <v/>
      </c>
      <c r="AM403" s="50">
        <f>IFERROR(AND(U403=0,V403=0,ABS(AK403)&gt;90,ABS(AK403)&lt;=180,ABS(AL403)&lt;=90),FALSE)</f>
        <v/>
      </c>
      <c r="AN403" s="50">
        <f>IF(AM403,AL403,AK403)</f>
        <v/>
      </c>
      <c r="AO403" s="50">
        <f>IF(AM403,AK403,AL403)</f>
        <v/>
      </c>
      <c r="AP403" s="50">
        <f>IF(R403="","",IF(Y403&lt;&gt;"","Contains words or symbols that aren't part of a coordinate.",IF(NOT(OR(Z403=2,Z403=4,Z403=6)),"Couldn't find a latitude and a longitude ("&amp;Z403&amp;IF(Z403=1," number"," numbers")&amp;" found).",IF(COUNT(AA403:AF403)&lt;&gt;Z403,"Some of the numbers couldn't be read.",IF(OR(AND(Z403=4,OR(AB403&lt;0,AB403&gt;=60,AD403&lt;0,AD403&gt;=60)),AND(Z403=6,OR(AB403&lt;0,AB403&gt;=60,AC403&lt;0,AC403&gt;=60,AE403&lt;0,AE403&gt;=60,AF403&lt;0,AF403&gt;=60))),"Minutes and seconds must be between 0 and 60.",IF(OR(ABS(AN403)&gt;90,ABS(AO403)&gt;180),"Out of range: latitude must be between -90 and 90, and longitude between -180 and 180.",""))))))</f>
        <v/>
      </c>
    </row>
    <row r="404">
      <c r="B404" s="44" t="n"/>
      <c r="C404" s="44" t="n"/>
      <c r="D404" s="45">
        <f>IF(R404="","",IF(AP404&lt;&gt;"","NOT VALID GPS COORDINATES",IF(O404="NO CONNECTION","NO CONNECTION",IF(E404="","NOT FOUND",IF(OR(AM404,AND(AN404=0,AO404=0)),"CONVERTED – PLEASE CHECK","CONVERTED")))))</f>
        <v/>
      </c>
      <c r="E404" s="45">
        <f>IF(OR(O404="",O404="NO CONNECTION"),"",IFERROR(_xlfn.FILTERXML(O404,"//local/territory")&amp;" "&amp;_xlfn.FILTERXML(O404,"//local/mapcode"),IFERROR(_xlfn.FILTERXML(O404,"//international/mapcode"),"")))</f>
        <v/>
      </c>
      <c r="F404" s="46">
        <f>IF(E404="","",IFERROR(_xlfn.FILTERXML(O404,"//local/territory"),""))</f>
        <v/>
      </c>
      <c r="G404" s="46">
        <f>IF(E404="","",IFERROR(_xlfn.FILTERXML(O404,"//local/mapcode"),""))</f>
        <v/>
      </c>
      <c r="H404" s="46">
        <f>IF(E404="","",IFERROR(_xlfn.FILTERXML(O404,"//international/mapcode"),""))</f>
        <v/>
      </c>
      <c r="I404" s="46">
        <f>IF(E404="","",IFERROR(HYPERLINK("https://www.mymapcodes.com/go/?t="&amp;IF(G404&lt;&gt;"",F404,"AAA")&amp;"&amp;ma="&amp;LEFT(IF(G404&lt;&gt;"",G404,H404),FIND(".",IF(G404&lt;&gt;"",G404,H404))-1)&amp;"&amp;mb="&amp;MID(IF(G404&lt;&gt;"",G404,H404),FIND(".",IF(G404&lt;&gt;"",G404,H404))+1,99),"Open on MyMapcodes →"),""))</f>
        <v/>
      </c>
      <c r="J404" s="47">
        <f>IF(OR(R404="",AP404&lt;&gt;""),"",ROUND(AN404,6))</f>
        <v/>
      </c>
      <c r="K404" s="47">
        <f>IF(OR(R404="",AP404&lt;&gt;""),"",ROUND(AO404,6))</f>
        <v/>
      </c>
      <c r="L404" s="48">
        <f>IF(R404="","",IF(AP404&lt;&gt;"",AP404,IF(O404="NO CONNECTION","Excel couldn't reach the mapcode service. Click the REFRESH RESULTS box just above the table.",IF(E404="","The mapcode service didn't return a mapcode for this point.",IF(AM404,"Latitude and longitude seemed to be the wrong way round, so they've been swapped. Please check.",IF(AND(AN404=0,AO404=0),"0, 0 is in the sea off West Africa. Please check this is the location you meant.",IF(W404,"Longitude came first, so the order has been switched.",IF(Z404=6,"Converted from degrees, minutes and seconds.",IF(Z404=4,"Converted from degrees and decimal minutes.","")))))))))</f>
        <v/>
      </c>
      <c r="N404" s="49">
        <f>IF(J404="","",MapcodeAPI&amp;"codes/"&amp;SUBSTITUTE(J404&amp;"",MID(1/2,2,1),".")&amp;","&amp;SUBSTITUTE(K404&amp;"",MID(1/2,2,1),"."))&amp;LEFT($B$13,0)</f>
        <v/>
      </c>
      <c r="O404" s="49">
        <f>IF(N404="","",IFERROR(_xlfn.WEBSERVICE(N404),IF(MapcodeAPIBackup="","NO CONNECTION",IFERROR(_xlfn.WEBSERVICE(MapcodeAPIBackup&amp;MID(N404,LEN(MapcodeAPI)+1,999)),"NO CONNECTION"))))</f>
        <v/>
      </c>
      <c r="P404" t="inlineStr">
        <is>
          <t xml:space="preserve"> </t>
        </is>
      </c>
      <c r="R404" s="50">
        <f>IFERROR(IF(AND(TRIM(B404&amp;"")="",TRIM(C404&amp;"")=""),"",TRIM(IF(ISNUMBER(B404),SUBSTITUTE(B404&amp;"",MID(1/2,2,1),"."),B404&amp;"")&amp;IF(TRIM(C404&amp;"")="",""," | "&amp;IF(ISNUMBER(C404),SUBSTITUTE(C404&amp;"",MID(1/2,2,1),"."),C404&amp;"")))),"(error value)")</f>
        <v/>
      </c>
      <c r="S404" s="50">
        <f>IF(R404="","","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"&amp;IFERROR(IF(AND(LEN(R404)-LEN(SUBSTITUTE(R404,"/",""))=1,ISNUMBER(FIND(" ",TRIM(LEFT(R404,FIND("/",R404)-1))))),LEFT(R404,FIND("/",R404)-1),R404),R404)&amp;" ")," "," "),"﻿"," "),"​"," "),"⁠"," ")," "," ")," "," "),CHAR(9)," "),CHAR(10)," "),CHAR(13)," "),"−","-"),"–","-"),"—","-"),"LATITUDE"," "),"LONGITUDE"," "),"COORDINATES"," "),"COORDS"," "),"NORTH"," N "),"SOUTH"," S "),"EAST"," E "),"WEST"," W "),"DEGREES"," "),"DEG"," "),"GPS"," "),"LONG"," "),"LNG"," "),"LON"," "),"LAT"," ")," AND "," "),"&amp;"," ")&amp;" ")</f>
        <v/>
      </c>
      <c r="T404" s="50">
        <f>IF(S404="","",IF(LEN(S404)-LEN(SUBSTITUTE(S404,".",""))&gt;0,SUBSTITUTE(S404,","," "),IF(LEN(S404)-LEN(SUBSTITUTE(S404,",",""))=3,SUBSTITUTE(SUBSTITUTE(S404,",",";",2),",","."),IF(LEN(S404)-LEN(SUBSTITUTE(S404,",",""))=2,SUBSTITUTE(S404,",","."),SUBSTITUTE(S404,","," ")))))</f>
        <v/>
      </c>
      <c r="U404" s="50">
        <f>IF(ISNUMBER(FIND("S",T404)),-1,IF(ISNUMBER(FIND("N",T404)),1,0))</f>
        <v/>
      </c>
      <c r="V404" s="50">
        <f>IF(ISNUMBER(FIND("W",T404)),-1,IF(ISNUMBER(FIND("E",T404)),1,0))</f>
        <v/>
      </c>
      <c r="W404" s="50">
        <f>AND(MIN(IFERROR(FIND("N",T404),999),IFERROR(FIND("S",T404),999))&lt;999,MIN(IFERROR(FIND("E",T404),999),IFERROR(FIND("W",T404),999))&lt;999,MIN(IFERROR(FIND("E",T404),999),IFERROR(FIND("W",T404),999))&lt;MIN(IFERROR(FIND("N",T404),999),IFERROR(FIND("S",T404),999)))</f>
        <v/>
      </c>
      <c r="X404" s="50">
        <f>IF(T404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404,"°"," "),"º"," "),"˚"," "),"'"," "),CHAR(34)," "),"′"," "),"’"," "),"‘"," "),"″"," "),"”"," "),"“"," "),"("," "),")"," "),"["," "),"]"," "),"{"," "),"}"," "),";"," "),"|"," "),"/"," "),"\"," "),":"," "),"="," "),"*"," "),","," "),"N"," "),"S"," "),"E"," "),"W"," "),"_"," ")))</f>
        <v/>
      </c>
      <c r="Y404" s="50">
        <f>IF(X404="","",SUBSTITUTE(SUBSTITUTE(SUBSTITUTE(SUBSTITUTE(SUBSTITUTE(SUBSTITUTE(SUBSTITUTE(SUBSTITUTE(SUBSTITUTE(SUBSTITUTE(SUBSTITUTE(SUBSTITUTE(SUBSTITUTE(X404,"0",""),"1",""),"2",""),"3",""),"4",""),"5",""),"6",""),"7",""),"8",""),"9",""),".",""),"-","")," ",""))</f>
        <v/>
      </c>
      <c r="Z404" s="50">
        <f>IF(X404="",0,LEN(X404)-LEN(SUBSTITUTE(X404," ",""))+1)</f>
        <v/>
      </c>
      <c r="AA404" s="50">
        <f>IF(Z404&lt;1,"",IFERROR(VALUE(SUBSTITUTE(TRIM(MID(SUBSTITUTE(X404," ",REPT(" ",60)),1,60)),".",MID(1/2,2,1))),""))</f>
        <v/>
      </c>
      <c r="AB404" s="50">
        <f>IF(Z404&lt;2,"",IFERROR(VALUE(SUBSTITUTE(TRIM(MID(SUBSTITUTE(X404," ",REPT(" ",60)),61,60)),".",MID(1/2,2,1))),""))</f>
        <v/>
      </c>
      <c r="AC404" s="50">
        <f>IF(Z404&lt;3,"",IFERROR(VALUE(SUBSTITUTE(TRIM(MID(SUBSTITUTE(X404," ",REPT(" ",60)),121,60)),".",MID(1/2,2,1))),""))</f>
        <v/>
      </c>
      <c r="AD404" s="50">
        <f>IF(Z404&lt;4,"",IFERROR(VALUE(SUBSTITUTE(TRIM(MID(SUBSTITUTE(X404," ",REPT(" ",60)),181,60)),".",MID(1/2,2,1))),""))</f>
        <v/>
      </c>
      <c r="AE404" s="50">
        <f>IF(Z404&lt;5,"",IFERROR(VALUE(SUBSTITUTE(TRIM(MID(SUBSTITUTE(X404," ",REPT(" ",60)),241,60)),".",MID(1/2,2,1))),""))</f>
        <v/>
      </c>
      <c r="AF404" s="50">
        <f>IF(Z404&lt;6,"",IFERROR(VALUE(SUBSTITUTE(TRIM(MID(SUBSTITUTE(X404," ",REPT(" ",60)),301,60)),".",MID(1/2,2,1))),""))</f>
        <v/>
      </c>
      <c r="AG404" s="50">
        <f>IFERROR(IF(Z404=2,AA404,IF(Z404=4,IF(AA404&lt;0,-1,1)*(ABS(AA404)+AB404/60),IF(Z404=6,IF(AA404&lt;0,-1,1)*(ABS(AA404)+AB404/60+AC404/3600),""))),"")</f>
        <v/>
      </c>
      <c r="AH404" s="50">
        <f>IFERROR(IF(Z404=2,AB404,IF(Z404=4,IF(AC404&lt;0,-1,1)*(ABS(AC404)+AD404/60),IF(Z404=6,IF(AD404&lt;0,-1,1)*(ABS(AD404)+AE404/60+AF404/3600),""))),"")</f>
        <v/>
      </c>
      <c r="AI404" s="50">
        <f>IF(W404,AH404,AG404)</f>
        <v/>
      </c>
      <c r="AJ404" s="50">
        <f>IF(W404,AG404,AH404)</f>
        <v/>
      </c>
      <c r="AK404" s="50">
        <f>IFERROR(IF(U404=0,AI404,U404*ABS(AI404)),"")</f>
        <v/>
      </c>
      <c r="AL404" s="50">
        <f>IFERROR(IF(V404=0,AJ404,V404*ABS(AJ404)),"")</f>
        <v/>
      </c>
      <c r="AM404" s="50">
        <f>IFERROR(AND(U404=0,V404=0,ABS(AK404)&gt;90,ABS(AK404)&lt;=180,ABS(AL404)&lt;=90),FALSE)</f>
        <v/>
      </c>
      <c r="AN404" s="50">
        <f>IF(AM404,AL404,AK404)</f>
        <v/>
      </c>
      <c r="AO404" s="50">
        <f>IF(AM404,AK404,AL404)</f>
        <v/>
      </c>
      <c r="AP404" s="50">
        <f>IF(R404="","",IF(Y404&lt;&gt;"","Contains words or symbols that aren't part of a coordinate.",IF(NOT(OR(Z404=2,Z404=4,Z404=6)),"Couldn't find a latitude and a longitude ("&amp;Z404&amp;IF(Z404=1," number"," numbers")&amp;" found).",IF(COUNT(AA404:AF404)&lt;&gt;Z404,"Some of the numbers couldn't be read.",IF(OR(AND(Z404=4,OR(AB404&lt;0,AB404&gt;=60,AD404&lt;0,AD404&gt;=60)),AND(Z404=6,OR(AB404&lt;0,AB404&gt;=60,AC404&lt;0,AC404&gt;=60,AE404&lt;0,AE404&gt;=60,AF404&lt;0,AF404&gt;=60))),"Minutes and seconds must be between 0 and 60.",IF(OR(ABS(AN404)&gt;90,ABS(AO404)&gt;180),"Out of range: latitude must be between -90 and 90, and longitude between -180 and 180.",""))))))</f>
        <v/>
      </c>
    </row>
    <row r="405">
      <c r="B405" s="44" t="n"/>
      <c r="C405" s="44" t="n"/>
      <c r="D405" s="45">
        <f>IF(R405="","",IF(AP405&lt;&gt;"","NOT VALID GPS COORDINATES",IF(O405="NO CONNECTION","NO CONNECTION",IF(E405="","NOT FOUND",IF(OR(AM405,AND(AN405=0,AO405=0)),"CONVERTED – PLEASE CHECK","CONVERTED")))))</f>
        <v/>
      </c>
      <c r="E405" s="45">
        <f>IF(OR(O405="",O405="NO CONNECTION"),"",IFERROR(_xlfn.FILTERXML(O405,"//local/territory")&amp;" "&amp;_xlfn.FILTERXML(O405,"//local/mapcode"),IFERROR(_xlfn.FILTERXML(O405,"//international/mapcode"),"")))</f>
        <v/>
      </c>
      <c r="F405" s="46">
        <f>IF(E405="","",IFERROR(_xlfn.FILTERXML(O405,"//local/territory"),""))</f>
        <v/>
      </c>
      <c r="G405" s="46">
        <f>IF(E405="","",IFERROR(_xlfn.FILTERXML(O405,"//local/mapcode"),""))</f>
        <v/>
      </c>
      <c r="H405" s="46">
        <f>IF(E405="","",IFERROR(_xlfn.FILTERXML(O405,"//international/mapcode"),""))</f>
        <v/>
      </c>
      <c r="I405" s="46">
        <f>IF(E405="","",IFERROR(HYPERLINK("https://www.mymapcodes.com/go/?t="&amp;IF(G405&lt;&gt;"",F405,"AAA")&amp;"&amp;ma="&amp;LEFT(IF(G405&lt;&gt;"",G405,H405),FIND(".",IF(G405&lt;&gt;"",G405,H405))-1)&amp;"&amp;mb="&amp;MID(IF(G405&lt;&gt;"",G405,H405),FIND(".",IF(G405&lt;&gt;"",G405,H405))+1,99),"Open on MyMapcodes →"),""))</f>
        <v/>
      </c>
      <c r="J405" s="47">
        <f>IF(OR(R405="",AP405&lt;&gt;""),"",ROUND(AN405,6))</f>
        <v/>
      </c>
      <c r="K405" s="47">
        <f>IF(OR(R405="",AP405&lt;&gt;""),"",ROUND(AO405,6))</f>
        <v/>
      </c>
      <c r="L405" s="48">
        <f>IF(R405="","",IF(AP405&lt;&gt;"",AP405,IF(O405="NO CONNECTION","Excel couldn't reach the mapcode service. Click the REFRESH RESULTS box just above the table.",IF(E405="","The mapcode service didn't return a mapcode for this point.",IF(AM405,"Latitude and longitude seemed to be the wrong way round, so they've been swapped. Please check.",IF(AND(AN405=0,AO405=0),"0, 0 is in the sea off West Africa. Please check this is the location you meant.",IF(W405,"Longitude came first, so the order has been switched.",IF(Z405=6,"Converted from degrees, minutes and seconds.",IF(Z405=4,"Converted from degrees and decimal minutes.","")))))))))</f>
        <v/>
      </c>
      <c r="N405" s="49">
        <f>IF(J405="","",MapcodeAPI&amp;"codes/"&amp;SUBSTITUTE(J405&amp;"",MID(1/2,2,1),".")&amp;","&amp;SUBSTITUTE(K405&amp;"",MID(1/2,2,1),"."))&amp;LEFT($B$13,0)</f>
        <v/>
      </c>
      <c r="O405" s="49">
        <f>IF(N405="","",IFERROR(_xlfn.WEBSERVICE(N405),IF(MapcodeAPIBackup="","NO CONNECTION",IFERROR(_xlfn.WEBSERVICE(MapcodeAPIBackup&amp;MID(N405,LEN(MapcodeAPI)+1,999)),"NO CONNECTION"))))</f>
        <v/>
      </c>
      <c r="P405" t="inlineStr">
        <is>
          <t xml:space="preserve"> </t>
        </is>
      </c>
      <c r="R405" s="50">
        <f>IFERROR(IF(AND(TRIM(B405&amp;"")="",TRIM(C405&amp;"")=""),"",TRIM(IF(ISNUMBER(B405),SUBSTITUTE(B405&amp;"",MID(1/2,2,1),"."),B405&amp;"")&amp;IF(TRIM(C405&amp;"")="",""," | "&amp;IF(ISNUMBER(C405),SUBSTITUTE(C405&amp;"",MID(1/2,2,1),"."),C405&amp;"")))),"(error value)")</f>
        <v/>
      </c>
      <c r="S405" s="50">
        <f>IF(R405="","","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"&amp;IFERROR(IF(AND(LEN(R405)-LEN(SUBSTITUTE(R405,"/",""))=1,ISNUMBER(FIND(" ",TRIM(LEFT(R405,FIND("/",R405)-1))))),LEFT(R405,FIND("/",R405)-1),R405),R405)&amp;" ")," "," "),"﻿"," "),"​"," "),"⁠"," ")," "," ")," "," "),CHAR(9)," "),CHAR(10)," "),CHAR(13)," "),"−","-"),"–","-"),"—","-"),"LATITUDE"," "),"LONGITUDE"," "),"COORDINATES"," "),"COORDS"," "),"NORTH"," N "),"SOUTH"," S "),"EAST"," E "),"WEST"," W "),"DEGREES"," "),"DEG"," "),"GPS"," "),"LONG"," "),"LNG"," "),"LON"," "),"LAT"," ")," AND "," "),"&amp;"," ")&amp;" ")</f>
        <v/>
      </c>
      <c r="T405" s="50">
        <f>IF(S405="","",IF(LEN(S405)-LEN(SUBSTITUTE(S405,".",""))&gt;0,SUBSTITUTE(S405,","," "),IF(LEN(S405)-LEN(SUBSTITUTE(S405,",",""))=3,SUBSTITUTE(SUBSTITUTE(S405,",",";",2),",","."),IF(LEN(S405)-LEN(SUBSTITUTE(S405,",",""))=2,SUBSTITUTE(S405,",","."),SUBSTITUTE(S405,","," ")))))</f>
        <v/>
      </c>
      <c r="U405" s="50">
        <f>IF(ISNUMBER(FIND("S",T405)),-1,IF(ISNUMBER(FIND("N",T405)),1,0))</f>
        <v/>
      </c>
      <c r="V405" s="50">
        <f>IF(ISNUMBER(FIND("W",T405)),-1,IF(ISNUMBER(FIND("E",T405)),1,0))</f>
        <v/>
      </c>
      <c r="W405" s="50">
        <f>AND(MIN(IFERROR(FIND("N",T405),999),IFERROR(FIND("S",T405),999))&lt;999,MIN(IFERROR(FIND("E",T405),999),IFERROR(FIND("W",T405),999))&lt;999,MIN(IFERROR(FIND("E",T405),999),IFERROR(FIND("W",T405),999))&lt;MIN(IFERROR(FIND("N",T405),999),IFERROR(FIND("S",T405),999)))</f>
        <v/>
      </c>
      <c r="X405" s="50">
        <f>IF(T405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405,"°"," "),"º"," "),"˚"," "),"'"," "),CHAR(34)," "),"′"," "),"’"," "),"‘"," "),"″"," "),"”"," "),"“"," "),"("," "),")"," "),"["," "),"]"," "),"{"," "),"}"," "),";"," "),"|"," "),"/"," "),"\"," "),":"," "),"="," "),"*"," "),","," "),"N"," "),"S"," "),"E"," "),"W"," "),"_"," ")))</f>
        <v/>
      </c>
      <c r="Y405" s="50">
        <f>IF(X405="","",SUBSTITUTE(SUBSTITUTE(SUBSTITUTE(SUBSTITUTE(SUBSTITUTE(SUBSTITUTE(SUBSTITUTE(SUBSTITUTE(SUBSTITUTE(SUBSTITUTE(SUBSTITUTE(SUBSTITUTE(SUBSTITUTE(X405,"0",""),"1",""),"2",""),"3",""),"4",""),"5",""),"6",""),"7",""),"8",""),"9",""),".",""),"-","")," ",""))</f>
        <v/>
      </c>
      <c r="Z405" s="50">
        <f>IF(X405="",0,LEN(X405)-LEN(SUBSTITUTE(X405," ",""))+1)</f>
        <v/>
      </c>
      <c r="AA405" s="50">
        <f>IF(Z405&lt;1,"",IFERROR(VALUE(SUBSTITUTE(TRIM(MID(SUBSTITUTE(X405," ",REPT(" ",60)),1,60)),".",MID(1/2,2,1))),""))</f>
        <v/>
      </c>
      <c r="AB405" s="50">
        <f>IF(Z405&lt;2,"",IFERROR(VALUE(SUBSTITUTE(TRIM(MID(SUBSTITUTE(X405," ",REPT(" ",60)),61,60)),".",MID(1/2,2,1))),""))</f>
        <v/>
      </c>
      <c r="AC405" s="50">
        <f>IF(Z405&lt;3,"",IFERROR(VALUE(SUBSTITUTE(TRIM(MID(SUBSTITUTE(X405," ",REPT(" ",60)),121,60)),".",MID(1/2,2,1))),""))</f>
        <v/>
      </c>
      <c r="AD405" s="50">
        <f>IF(Z405&lt;4,"",IFERROR(VALUE(SUBSTITUTE(TRIM(MID(SUBSTITUTE(X405," ",REPT(" ",60)),181,60)),".",MID(1/2,2,1))),""))</f>
        <v/>
      </c>
      <c r="AE405" s="50">
        <f>IF(Z405&lt;5,"",IFERROR(VALUE(SUBSTITUTE(TRIM(MID(SUBSTITUTE(X405," ",REPT(" ",60)),241,60)),".",MID(1/2,2,1))),""))</f>
        <v/>
      </c>
      <c r="AF405" s="50">
        <f>IF(Z405&lt;6,"",IFERROR(VALUE(SUBSTITUTE(TRIM(MID(SUBSTITUTE(X405," ",REPT(" ",60)),301,60)),".",MID(1/2,2,1))),""))</f>
        <v/>
      </c>
      <c r="AG405" s="50">
        <f>IFERROR(IF(Z405=2,AA405,IF(Z405=4,IF(AA405&lt;0,-1,1)*(ABS(AA405)+AB405/60),IF(Z405=6,IF(AA405&lt;0,-1,1)*(ABS(AA405)+AB405/60+AC405/3600),""))),"")</f>
        <v/>
      </c>
      <c r="AH405" s="50">
        <f>IFERROR(IF(Z405=2,AB405,IF(Z405=4,IF(AC405&lt;0,-1,1)*(ABS(AC405)+AD405/60),IF(Z405=6,IF(AD405&lt;0,-1,1)*(ABS(AD405)+AE405/60+AF405/3600),""))),"")</f>
        <v/>
      </c>
      <c r="AI405" s="50">
        <f>IF(W405,AH405,AG405)</f>
        <v/>
      </c>
      <c r="AJ405" s="50">
        <f>IF(W405,AG405,AH405)</f>
        <v/>
      </c>
      <c r="AK405" s="50">
        <f>IFERROR(IF(U405=0,AI405,U405*ABS(AI405)),"")</f>
        <v/>
      </c>
      <c r="AL405" s="50">
        <f>IFERROR(IF(V405=0,AJ405,V405*ABS(AJ405)),"")</f>
        <v/>
      </c>
      <c r="AM405" s="50">
        <f>IFERROR(AND(U405=0,V405=0,ABS(AK405)&gt;90,ABS(AK405)&lt;=180,ABS(AL405)&lt;=90),FALSE)</f>
        <v/>
      </c>
      <c r="AN405" s="50">
        <f>IF(AM405,AL405,AK405)</f>
        <v/>
      </c>
      <c r="AO405" s="50">
        <f>IF(AM405,AK405,AL405)</f>
        <v/>
      </c>
      <c r="AP405" s="50">
        <f>IF(R405="","",IF(Y405&lt;&gt;"","Contains words or symbols that aren't part of a coordinate.",IF(NOT(OR(Z405=2,Z405=4,Z405=6)),"Couldn't find a latitude and a longitude ("&amp;Z405&amp;IF(Z405=1," number"," numbers")&amp;" found).",IF(COUNT(AA405:AF405)&lt;&gt;Z405,"Some of the numbers couldn't be read.",IF(OR(AND(Z405=4,OR(AB405&lt;0,AB405&gt;=60,AD405&lt;0,AD405&gt;=60)),AND(Z405=6,OR(AB405&lt;0,AB405&gt;=60,AC405&lt;0,AC405&gt;=60,AE405&lt;0,AE405&gt;=60,AF405&lt;0,AF405&gt;=60))),"Minutes and seconds must be between 0 and 60.",IF(OR(ABS(AN405)&gt;90,ABS(AO405)&gt;180),"Out of range: latitude must be between -90 and 90, and longitude between -180 and 180.",""))))))</f>
        <v/>
      </c>
    </row>
    <row r="406">
      <c r="B406" s="44" t="n"/>
      <c r="C406" s="44" t="n"/>
      <c r="D406" s="45">
        <f>IF(R406="","",IF(AP406&lt;&gt;"","NOT VALID GPS COORDINATES",IF(O406="NO CONNECTION","NO CONNECTION",IF(E406="","NOT FOUND",IF(OR(AM406,AND(AN406=0,AO406=0)),"CONVERTED – PLEASE CHECK","CONVERTED")))))</f>
        <v/>
      </c>
      <c r="E406" s="45">
        <f>IF(OR(O406="",O406="NO CONNECTION"),"",IFERROR(_xlfn.FILTERXML(O406,"//local/territory")&amp;" "&amp;_xlfn.FILTERXML(O406,"//local/mapcode"),IFERROR(_xlfn.FILTERXML(O406,"//international/mapcode"),"")))</f>
        <v/>
      </c>
      <c r="F406" s="46">
        <f>IF(E406="","",IFERROR(_xlfn.FILTERXML(O406,"//local/territory"),""))</f>
        <v/>
      </c>
      <c r="G406" s="46">
        <f>IF(E406="","",IFERROR(_xlfn.FILTERXML(O406,"//local/mapcode"),""))</f>
        <v/>
      </c>
      <c r="H406" s="46">
        <f>IF(E406="","",IFERROR(_xlfn.FILTERXML(O406,"//international/mapcode"),""))</f>
        <v/>
      </c>
      <c r="I406" s="46">
        <f>IF(E406="","",IFERROR(HYPERLINK("https://www.mymapcodes.com/go/?t="&amp;IF(G406&lt;&gt;"",F406,"AAA")&amp;"&amp;ma="&amp;LEFT(IF(G406&lt;&gt;"",G406,H406),FIND(".",IF(G406&lt;&gt;"",G406,H406))-1)&amp;"&amp;mb="&amp;MID(IF(G406&lt;&gt;"",G406,H406),FIND(".",IF(G406&lt;&gt;"",G406,H406))+1,99),"Open on MyMapcodes →"),""))</f>
        <v/>
      </c>
      <c r="J406" s="47">
        <f>IF(OR(R406="",AP406&lt;&gt;""),"",ROUND(AN406,6))</f>
        <v/>
      </c>
      <c r="K406" s="47">
        <f>IF(OR(R406="",AP406&lt;&gt;""),"",ROUND(AO406,6))</f>
        <v/>
      </c>
      <c r="L406" s="48">
        <f>IF(R406="","",IF(AP406&lt;&gt;"",AP406,IF(O406="NO CONNECTION","Excel couldn't reach the mapcode service. Click the REFRESH RESULTS box just above the table.",IF(E406="","The mapcode service didn't return a mapcode for this point.",IF(AM406,"Latitude and longitude seemed to be the wrong way round, so they've been swapped. Please check.",IF(AND(AN406=0,AO406=0),"0, 0 is in the sea off West Africa. Please check this is the location you meant.",IF(W406,"Longitude came first, so the order has been switched.",IF(Z406=6,"Converted from degrees, minutes and seconds.",IF(Z406=4,"Converted from degrees and decimal minutes.","")))))))))</f>
        <v/>
      </c>
      <c r="N406" s="49">
        <f>IF(J406="","",MapcodeAPI&amp;"codes/"&amp;SUBSTITUTE(J406&amp;"",MID(1/2,2,1),".")&amp;","&amp;SUBSTITUTE(K406&amp;"",MID(1/2,2,1),"."))&amp;LEFT($B$13,0)</f>
        <v/>
      </c>
      <c r="O406" s="49">
        <f>IF(N406="","",IFERROR(_xlfn.WEBSERVICE(N406),IF(MapcodeAPIBackup="","NO CONNECTION",IFERROR(_xlfn.WEBSERVICE(MapcodeAPIBackup&amp;MID(N406,LEN(MapcodeAPI)+1,999)),"NO CONNECTION"))))</f>
        <v/>
      </c>
      <c r="P406" t="inlineStr">
        <is>
          <t xml:space="preserve"> </t>
        </is>
      </c>
      <c r="R406" s="50">
        <f>IFERROR(IF(AND(TRIM(B406&amp;"")="",TRIM(C406&amp;"")=""),"",TRIM(IF(ISNUMBER(B406),SUBSTITUTE(B406&amp;"",MID(1/2,2,1),"."),B406&amp;"")&amp;IF(TRIM(C406&amp;"")="",""," | "&amp;IF(ISNUMBER(C406),SUBSTITUTE(C406&amp;"",MID(1/2,2,1),"."),C406&amp;"")))),"(error value)")</f>
        <v/>
      </c>
      <c r="S406" s="50">
        <f>IF(R406="","","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"&amp;IFERROR(IF(AND(LEN(R406)-LEN(SUBSTITUTE(R406,"/",""))=1,ISNUMBER(FIND(" ",TRIM(LEFT(R406,FIND("/",R406)-1))))),LEFT(R406,FIND("/",R406)-1),R406),R406)&amp;" ")," "," "),"﻿"," "),"​"," "),"⁠"," ")," "," ")," "," "),CHAR(9)," "),CHAR(10)," "),CHAR(13)," "),"−","-"),"–","-"),"—","-"),"LATITUDE"," "),"LONGITUDE"," "),"COORDINATES"," "),"COORDS"," "),"NORTH"," N "),"SOUTH"," S "),"EAST"," E "),"WEST"," W "),"DEGREES"," "),"DEG"," "),"GPS"," "),"LONG"," "),"LNG"," "),"LON"," "),"LAT"," ")," AND "," "),"&amp;"," ")&amp;" ")</f>
        <v/>
      </c>
      <c r="T406" s="50">
        <f>IF(S406="","",IF(LEN(S406)-LEN(SUBSTITUTE(S406,".",""))&gt;0,SUBSTITUTE(S406,","," "),IF(LEN(S406)-LEN(SUBSTITUTE(S406,",",""))=3,SUBSTITUTE(SUBSTITUTE(S406,",",";",2),",","."),IF(LEN(S406)-LEN(SUBSTITUTE(S406,",",""))=2,SUBSTITUTE(S406,",","."),SUBSTITUTE(S406,","," ")))))</f>
        <v/>
      </c>
      <c r="U406" s="50">
        <f>IF(ISNUMBER(FIND("S",T406)),-1,IF(ISNUMBER(FIND("N",T406)),1,0))</f>
        <v/>
      </c>
      <c r="V406" s="50">
        <f>IF(ISNUMBER(FIND("W",T406)),-1,IF(ISNUMBER(FIND("E",T406)),1,0))</f>
        <v/>
      </c>
      <c r="W406" s="50">
        <f>AND(MIN(IFERROR(FIND("N",T406),999),IFERROR(FIND("S",T406),999))&lt;999,MIN(IFERROR(FIND("E",T406),999),IFERROR(FIND("W",T406),999))&lt;999,MIN(IFERROR(FIND("E",T406),999),IFERROR(FIND("W",T406),999))&lt;MIN(IFERROR(FIND("N",T406),999),IFERROR(FIND("S",T406),999)))</f>
        <v/>
      </c>
      <c r="X406" s="50">
        <f>IF(T406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406,"°"," "),"º"," "),"˚"," "),"'"," "),CHAR(34)," "),"′"," "),"’"," "),"‘"," "),"″"," "),"”"," "),"“"," "),"("," "),")"," "),"["," "),"]"," "),"{"," "),"}"," "),";"," "),"|"," "),"/"," "),"\"," "),":"," "),"="," "),"*"," "),","," "),"N"," "),"S"," "),"E"," "),"W"," "),"_"," ")))</f>
        <v/>
      </c>
      <c r="Y406" s="50">
        <f>IF(X406="","",SUBSTITUTE(SUBSTITUTE(SUBSTITUTE(SUBSTITUTE(SUBSTITUTE(SUBSTITUTE(SUBSTITUTE(SUBSTITUTE(SUBSTITUTE(SUBSTITUTE(SUBSTITUTE(SUBSTITUTE(SUBSTITUTE(X406,"0",""),"1",""),"2",""),"3",""),"4",""),"5",""),"6",""),"7",""),"8",""),"9",""),".",""),"-","")," ",""))</f>
        <v/>
      </c>
      <c r="Z406" s="50">
        <f>IF(X406="",0,LEN(X406)-LEN(SUBSTITUTE(X406," ",""))+1)</f>
        <v/>
      </c>
      <c r="AA406" s="50">
        <f>IF(Z406&lt;1,"",IFERROR(VALUE(SUBSTITUTE(TRIM(MID(SUBSTITUTE(X406," ",REPT(" ",60)),1,60)),".",MID(1/2,2,1))),""))</f>
        <v/>
      </c>
      <c r="AB406" s="50">
        <f>IF(Z406&lt;2,"",IFERROR(VALUE(SUBSTITUTE(TRIM(MID(SUBSTITUTE(X406," ",REPT(" ",60)),61,60)),".",MID(1/2,2,1))),""))</f>
        <v/>
      </c>
      <c r="AC406" s="50">
        <f>IF(Z406&lt;3,"",IFERROR(VALUE(SUBSTITUTE(TRIM(MID(SUBSTITUTE(X406," ",REPT(" ",60)),121,60)),".",MID(1/2,2,1))),""))</f>
        <v/>
      </c>
      <c r="AD406" s="50">
        <f>IF(Z406&lt;4,"",IFERROR(VALUE(SUBSTITUTE(TRIM(MID(SUBSTITUTE(X406," ",REPT(" ",60)),181,60)),".",MID(1/2,2,1))),""))</f>
        <v/>
      </c>
      <c r="AE406" s="50">
        <f>IF(Z406&lt;5,"",IFERROR(VALUE(SUBSTITUTE(TRIM(MID(SUBSTITUTE(X406," ",REPT(" ",60)),241,60)),".",MID(1/2,2,1))),""))</f>
        <v/>
      </c>
      <c r="AF406" s="50">
        <f>IF(Z406&lt;6,"",IFERROR(VALUE(SUBSTITUTE(TRIM(MID(SUBSTITUTE(X406," ",REPT(" ",60)),301,60)),".",MID(1/2,2,1))),""))</f>
        <v/>
      </c>
      <c r="AG406" s="50">
        <f>IFERROR(IF(Z406=2,AA406,IF(Z406=4,IF(AA406&lt;0,-1,1)*(ABS(AA406)+AB406/60),IF(Z406=6,IF(AA406&lt;0,-1,1)*(ABS(AA406)+AB406/60+AC406/3600),""))),"")</f>
        <v/>
      </c>
      <c r="AH406" s="50">
        <f>IFERROR(IF(Z406=2,AB406,IF(Z406=4,IF(AC406&lt;0,-1,1)*(ABS(AC406)+AD406/60),IF(Z406=6,IF(AD406&lt;0,-1,1)*(ABS(AD406)+AE406/60+AF406/3600),""))),"")</f>
        <v/>
      </c>
      <c r="AI406" s="50">
        <f>IF(W406,AH406,AG406)</f>
        <v/>
      </c>
      <c r="AJ406" s="50">
        <f>IF(W406,AG406,AH406)</f>
        <v/>
      </c>
      <c r="AK406" s="50">
        <f>IFERROR(IF(U406=0,AI406,U406*ABS(AI406)),"")</f>
        <v/>
      </c>
      <c r="AL406" s="50">
        <f>IFERROR(IF(V406=0,AJ406,V406*ABS(AJ406)),"")</f>
        <v/>
      </c>
      <c r="AM406" s="50">
        <f>IFERROR(AND(U406=0,V406=0,ABS(AK406)&gt;90,ABS(AK406)&lt;=180,ABS(AL406)&lt;=90),FALSE)</f>
        <v/>
      </c>
      <c r="AN406" s="50">
        <f>IF(AM406,AL406,AK406)</f>
        <v/>
      </c>
      <c r="AO406" s="50">
        <f>IF(AM406,AK406,AL406)</f>
        <v/>
      </c>
      <c r="AP406" s="50">
        <f>IF(R406="","",IF(Y406&lt;&gt;"","Contains words or symbols that aren't part of a coordinate.",IF(NOT(OR(Z406=2,Z406=4,Z406=6)),"Couldn't find a latitude and a longitude ("&amp;Z406&amp;IF(Z406=1," number"," numbers")&amp;" found).",IF(COUNT(AA406:AF406)&lt;&gt;Z406,"Some of the numbers couldn't be read.",IF(OR(AND(Z406=4,OR(AB406&lt;0,AB406&gt;=60,AD406&lt;0,AD406&gt;=60)),AND(Z406=6,OR(AB406&lt;0,AB406&gt;=60,AC406&lt;0,AC406&gt;=60,AE406&lt;0,AE406&gt;=60,AF406&lt;0,AF406&gt;=60))),"Minutes and seconds must be between 0 and 60.",IF(OR(ABS(AN406)&gt;90,ABS(AO406)&gt;180),"Out of range: latitude must be between -90 and 90, and longitude between -180 and 180.",""))))))</f>
        <v/>
      </c>
    </row>
    <row r="407">
      <c r="B407" s="44" t="n"/>
      <c r="C407" s="44" t="n"/>
      <c r="D407" s="45">
        <f>IF(R407="","",IF(AP407&lt;&gt;"","NOT VALID GPS COORDINATES",IF(O407="NO CONNECTION","NO CONNECTION",IF(E407="","NOT FOUND",IF(OR(AM407,AND(AN407=0,AO407=0)),"CONVERTED – PLEASE CHECK","CONVERTED")))))</f>
        <v/>
      </c>
      <c r="E407" s="45">
        <f>IF(OR(O407="",O407="NO CONNECTION"),"",IFERROR(_xlfn.FILTERXML(O407,"//local/territory")&amp;" "&amp;_xlfn.FILTERXML(O407,"//local/mapcode"),IFERROR(_xlfn.FILTERXML(O407,"//international/mapcode"),"")))</f>
        <v/>
      </c>
      <c r="F407" s="46">
        <f>IF(E407="","",IFERROR(_xlfn.FILTERXML(O407,"//local/territory"),""))</f>
        <v/>
      </c>
      <c r="G407" s="46">
        <f>IF(E407="","",IFERROR(_xlfn.FILTERXML(O407,"//local/mapcode"),""))</f>
        <v/>
      </c>
      <c r="H407" s="46">
        <f>IF(E407="","",IFERROR(_xlfn.FILTERXML(O407,"//international/mapcode"),""))</f>
        <v/>
      </c>
      <c r="I407" s="46">
        <f>IF(E407="","",IFERROR(HYPERLINK("https://www.mymapcodes.com/go/?t="&amp;IF(G407&lt;&gt;"",F407,"AAA")&amp;"&amp;ma="&amp;LEFT(IF(G407&lt;&gt;"",G407,H407),FIND(".",IF(G407&lt;&gt;"",G407,H407))-1)&amp;"&amp;mb="&amp;MID(IF(G407&lt;&gt;"",G407,H407),FIND(".",IF(G407&lt;&gt;"",G407,H407))+1,99),"Open on MyMapcodes →"),""))</f>
        <v/>
      </c>
      <c r="J407" s="47">
        <f>IF(OR(R407="",AP407&lt;&gt;""),"",ROUND(AN407,6))</f>
        <v/>
      </c>
      <c r="K407" s="47">
        <f>IF(OR(R407="",AP407&lt;&gt;""),"",ROUND(AO407,6))</f>
        <v/>
      </c>
      <c r="L407" s="48">
        <f>IF(R407="","",IF(AP407&lt;&gt;"",AP407,IF(O407="NO CONNECTION","Excel couldn't reach the mapcode service. Click the REFRESH RESULTS box just above the table.",IF(E407="","The mapcode service didn't return a mapcode for this point.",IF(AM407,"Latitude and longitude seemed to be the wrong way round, so they've been swapped. Please check.",IF(AND(AN407=0,AO407=0),"0, 0 is in the sea off West Africa. Please check this is the location you meant.",IF(W407,"Longitude came first, so the order has been switched.",IF(Z407=6,"Converted from degrees, minutes and seconds.",IF(Z407=4,"Converted from degrees and decimal minutes.","")))))))))</f>
        <v/>
      </c>
      <c r="N407" s="49">
        <f>IF(J407="","",MapcodeAPI&amp;"codes/"&amp;SUBSTITUTE(J407&amp;"",MID(1/2,2,1),".")&amp;","&amp;SUBSTITUTE(K407&amp;"",MID(1/2,2,1),"."))&amp;LEFT($B$13,0)</f>
        <v/>
      </c>
      <c r="O407" s="49">
        <f>IF(N407="","",IFERROR(_xlfn.WEBSERVICE(N407),IF(MapcodeAPIBackup="","NO CONNECTION",IFERROR(_xlfn.WEBSERVICE(MapcodeAPIBackup&amp;MID(N407,LEN(MapcodeAPI)+1,999)),"NO CONNECTION"))))</f>
        <v/>
      </c>
      <c r="P407" t="inlineStr">
        <is>
          <t xml:space="preserve"> </t>
        </is>
      </c>
      <c r="R407" s="50">
        <f>IFERROR(IF(AND(TRIM(B407&amp;"")="",TRIM(C407&amp;"")=""),"",TRIM(IF(ISNUMBER(B407),SUBSTITUTE(B407&amp;"",MID(1/2,2,1),"."),B407&amp;"")&amp;IF(TRIM(C407&amp;"")="",""," | "&amp;IF(ISNUMBER(C407),SUBSTITUTE(C407&amp;"",MID(1/2,2,1),"."),C407&amp;"")))),"(error value)")</f>
        <v/>
      </c>
      <c r="S407" s="50">
        <f>IF(R407="","","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"&amp;IFERROR(IF(AND(LEN(R407)-LEN(SUBSTITUTE(R407,"/",""))=1,ISNUMBER(FIND(" ",TRIM(LEFT(R407,FIND("/",R407)-1))))),LEFT(R407,FIND("/",R407)-1),R407),R407)&amp;" ")," "," "),"﻿"," "),"​"," "),"⁠"," ")," "," ")," "," "),CHAR(9)," "),CHAR(10)," "),CHAR(13)," "),"−","-"),"–","-"),"—","-"),"LATITUDE"," "),"LONGITUDE"," "),"COORDINATES"," "),"COORDS"," "),"NORTH"," N "),"SOUTH"," S "),"EAST"," E "),"WEST"," W "),"DEGREES"," "),"DEG"," "),"GPS"," "),"LONG"," "),"LNG"," "),"LON"," "),"LAT"," ")," AND "," "),"&amp;"," ")&amp;" ")</f>
        <v/>
      </c>
      <c r="T407" s="50">
        <f>IF(S407="","",IF(LEN(S407)-LEN(SUBSTITUTE(S407,".",""))&gt;0,SUBSTITUTE(S407,","," "),IF(LEN(S407)-LEN(SUBSTITUTE(S407,",",""))=3,SUBSTITUTE(SUBSTITUTE(S407,",",";",2),",","."),IF(LEN(S407)-LEN(SUBSTITUTE(S407,",",""))=2,SUBSTITUTE(S407,",","."),SUBSTITUTE(S407,","," ")))))</f>
        <v/>
      </c>
      <c r="U407" s="50">
        <f>IF(ISNUMBER(FIND("S",T407)),-1,IF(ISNUMBER(FIND("N",T407)),1,0))</f>
        <v/>
      </c>
      <c r="V407" s="50">
        <f>IF(ISNUMBER(FIND("W",T407)),-1,IF(ISNUMBER(FIND("E",T407)),1,0))</f>
        <v/>
      </c>
      <c r="W407" s="50">
        <f>AND(MIN(IFERROR(FIND("N",T407),999),IFERROR(FIND("S",T407),999))&lt;999,MIN(IFERROR(FIND("E",T407),999),IFERROR(FIND("W",T407),999))&lt;999,MIN(IFERROR(FIND("E",T407),999),IFERROR(FIND("W",T407),999))&lt;MIN(IFERROR(FIND("N",T407),999),IFERROR(FIND("S",T407),999)))</f>
        <v/>
      </c>
      <c r="X407" s="50">
        <f>IF(T407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407,"°"," "),"º"," "),"˚"," "),"'"," "),CHAR(34)," "),"′"," "),"’"," "),"‘"," "),"″"," "),"”"," "),"“"," "),"("," "),")"," "),"["," "),"]"," "),"{"," "),"}"," "),";"," "),"|"," "),"/"," "),"\"," "),":"," "),"="," "),"*"," "),","," "),"N"," "),"S"," "),"E"," "),"W"," "),"_"," ")))</f>
        <v/>
      </c>
      <c r="Y407" s="50">
        <f>IF(X407="","",SUBSTITUTE(SUBSTITUTE(SUBSTITUTE(SUBSTITUTE(SUBSTITUTE(SUBSTITUTE(SUBSTITUTE(SUBSTITUTE(SUBSTITUTE(SUBSTITUTE(SUBSTITUTE(SUBSTITUTE(SUBSTITUTE(X407,"0",""),"1",""),"2",""),"3",""),"4",""),"5",""),"6",""),"7",""),"8",""),"9",""),".",""),"-","")," ",""))</f>
        <v/>
      </c>
      <c r="Z407" s="50">
        <f>IF(X407="",0,LEN(X407)-LEN(SUBSTITUTE(X407," ",""))+1)</f>
        <v/>
      </c>
      <c r="AA407" s="50">
        <f>IF(Z407&lt;1,"",IFERROR(VALUE(SUBSTITUTE(TRIM(MID(SUBSTITUTE(X407," ",REPT(" ",60)),1,60)),".",MID(1/2,2,1))),""))</f>
        <v/>
      </c>
      <c r="AB407" s="50">
        <f>IF(Z407&lt;2,"",IFERROR(VALUE(SUBSTITUTE(TRIM(MID(SUBSTITUTE(X407," ",REPT(" ",60)),61,60)),".",MID(1/2,2,1))),""))</f>
        <v/>
      </c>
      <c r="AC407" s="50">
        <f>IF(Z407&lt;3,"",IFERROR(VALUE(SUBSTITUTE(TRIM(MID(SUBSTITUTE(X407," ",REPT(" ",60)),121,60)),".",MID(1/2,2,1))),""))</f>
        <v/>
      </c>
      <c r="AD407" s="50">
        <f>IF(Z407&lt;4,"",IFERROR(VALUE(SUBSTITUTE(TRIM(MID(SUBSTITUTE(X407," ",REPT(" ",60)),181,60)),".",MID(1/2,2,1))),""))</f>
        <v/>
      </c>
      <c r="AE407" s="50">
        <f>IF(Z407&lt;5,"",IFERROR(VALUE(SUBSTITUTE(TRIM(MID(SUBSTITUTE(X407," ",REPT(" ",60)),241,60)),".",MID(1/2,2,1))),""))</f>
        <v/>
      </c>
      <c r="AF407" s="50">
        <f>IF(Z407&lt;6,"",IFERROR(VALUE(SUBSTITUTE(TRIM(MID(SUBSTITUTE(X407," ",REPT(" ",60)),301,60)),".",MID(1/2,2,1))),""))</f>
        <v/>
      </c>
      <c r="AG407" s="50">
        <f>IFERROR(IF(Z407=2,AA407,IF(Z407=4,IF(AA407&lt;0,-1,1)*(ABS(AA407)+AB407/60),IF(Z407=6,IF(AA407&lt;0,-1,1)*(ABS(AA407)+AB407/60+AC407/3600),""))),"")</f>
        <v/>
      </c>
      <c r="AH407" s="50">
        <f>IFERROR(IF(Z407=2,AB407,IF(Z407=4,IF(AC407&lt;0,-1,1)*(ABS(AC407)+AD407/60),IF(Z407=6,IF(AD407&lt;0,-1,1)*(ABS(AD407)+AE407/60+AF407/3600),""))),"")</f>
        <v/>
      </c>
      <c r="AI407" s="50">
        <f>IF(W407,AH407,AG407)</f>
        <v/>
      </c>
      <c r="AJ407" s="50">
        <f>IF(W407,AG407,AH407)</f>
        <v/>
      </c>
      <c r="AK407" s="50">
        <f>IFERROR(IF(U407=0,AI407,U407*ABS(AI407)),"")</f>
        <v/>
      </c>
      <c r="AL407" s="50">
        <f>IFERROR(IF(V407=0,AJ407,V407*ABS(AJ407)),"")</f>
        <v/>
      </c>
      <c r="AM407" s="50">
        <f>IFERROR(AND(U407=0,V407=0,ABS(AK407)&gt;90,ABS(AK407)&lt;=180,ABS(AL407)&lt;=90),FALSE)</f>
        <v/>
      </c>
      <c r="AN407" s="50">
        <f>IF(AM407,AL407,AK407)</f>
        <v/>
      </c>
      <c r="AO407" s="50">
        <f>IF(AM407,AK407,AL407)</f>
        <v/>
      </c>
      <c r="AP407" s="50">
        <f>IF(R407="","",IF(Y407&lt;&gt;"","Contains words or symbols that aren't part of a coordinate.",IF(NOT(OR(Z407=2,Z407=4,Z407=6)),"Couldn't find a latitude and a longitude ("&amp;Z407&amp;IF(Z407=1," number"," numbers")&amp;" found).",IF(COUNT(AA407:AF407)&lt;&gt;Z407,"Some of the numbers couldn't be read.",IF(OR(AND(Z407=4,OR(AB407&lt;0,AB407&gt;=60,AD407&lt;0,AD407&gt;=60)),AND(Z407=6,OR(AB407&lt;0,AB407&gt;=60,AC407&lt;0,AC407&gt;=60,AE407&lt;0,AE407&gt;=60,AF407&lt;0,AF407&gt;=60))),"Minutes and seconds must be between 0 and 60.",IF(OR(ABS(AN407)&gt;90,ABS(AO407)&gt;180),"Out of range: latitude must be between -90 and 90, and longitude between -180 and 180.",""))))))</f>
        <v/>
      </c>
    </row>
    <row r="408">
      <c r="B408" s="44" t="n"/>
      <c r="C408" s="44" t="n"/>
      <c r="D408" s="45">
        <f>IF(R408="","",IF(AP408&lt;&gt;"","NOT VALID GPS COORDINATES",IF(O408="NO CONNECTION","NO CONNECTION",IF(E408="","NOT FOUND",IF(OR(AM408,AND(AN408=0,AO408=0)),"CONVERTED – PLEASE CHECK","CONVERTED")))))</f>
        <v/>
      </c>
      <c r="E408" s="45">
        <f>IF(OR(O408="",O408="NO CONNECTION"),"",IFERROR(_xlfn.FILTERXML(O408,"//local/territory")&amp;" "&amp;_xlfn.FILTERXML(O408,"//local/mapcode"),IFERROR(_xlfn.FILTERXML(O408,"//international/mapcode"),"")))</f>
        <v/>
      </c>
      <c r="F408" s="46">
        <f>IF(E408="","",IFERROR(_xlfn.FILTERXML(O408,"//local/territory"),""))</f>
        <v/>
      </c>
      <c r="G408" s="46">
        <f>IF(E408="","",IFERROR(_xlfn.FILTERXML(O408,"//local/mapcode"),""))</f>
        <v/>
      </c>
      <c r="H408" s="46">
        <f>IF(E408="","",IFERROR(_xlfn.FILTERXML(O408,"//international/mapcode"),""))</f>
        <v/>
      </c>
      <c r="I408" s="46">
        <f>IF(E408="","",IFERROR(HYPERLINK("https://www.mymapcodes.com/go/?t="&amp;IF(G408&lt;&gt;"",F408,"AAA")&amp;"&amp;ma="&amp;LEFT(IF(G408&lt;&gt;"",G408,H408),FIND(".",IF(G408&lt;&gt;"",G408,H408))-1)&amp;"&amp;mb="&amp;MID(IF(G408&lt;&gt;"",G408,H408),FIND(".",IF(G408&lt;&gt;"",G408,H408))+1,99),"Open on MyMapcodes →"),""))</f>
        <v/>
      </c>
      <c r="J408" s="47">
        <f>IF(OR(R408="",AP408&lt;&gt;""),"",ROUND(AN408,6))</f>
        <v/>
      </c>
      <c r="K408" s="47">
        <f>IF(OR(R408="",AP408&lt;&gt;""),"",ROUND(AO408,6))</f>
        <v/>
      </c>
      <c r="L408" s="48">
        <f>IF(R408="","",IF(AP408&lt;&gt;"",AP408,IF(O408="NO CONNECTION","Excel couldn't reach the mapcode service. Click the REFRESH RESULTS box just above the table.",IF(E408="","The mapcode service didn't return a mapcode for this point.",IF(AM408,"Latitude and longitude seemed to be the wrong way round, so they've been swapped. Please check.",IF(AND(AN408=0,AO408=0),"0, 0 is in the sea off West Africa. Please check this is the location you meant.",IF(W408,"Longitude came first, so the order has been switched.",IF(Z408=6,"Converted from degrees, minutes and seconds.",IF(Z408=4,"Converted from degrees and decimal minutes.","")))))))))</f>
        <v/>
      </c>
      <c r="N408" s="49">
        <f>IF(J408="","",MapcodeAPI&amp;"codes/"&amp;SUBSTITUTE(J408&amp;"",MID(1/2,2,1),".")&amp;","&amp;SUBSTITUTE(K408&amp;"",MID(1/2,2,1),"."))&amp;LEFT($B$13,0)</f>
        <v/>
      </c>
      <c r="O408" s="49">
        <f>IF(N408="","",IFERROR(_xlfn.WEBSERVICE(N408),IF(MapcodeAPIBackup="","NO CONNECTION",IFERROR(_xlfn.WEBSERVICE(MapcodeAPIBackup&amp;MID(N408,LEN(MapcodeAPI)+1,999)),"NO CONNECTION"))))</f>
        <v/>
      </c>
      <c r="P408" t="inlineStr">
        <is>
          <t xml:space="preserve"> </t>
        </is>
      </c>
      <c r="R408" s="50">
        <f>IFERROR(IF(AND(TRIM(B408&amp;"")="",TRIM(C408&amp;"")=""),"",TRIM(IF(ISNUMBER(B408),SUBSTITUTE(B408&amp;"",MID(1/2,2,1),"."),B408&amp;"")&amp;IF(TRIM(C408&amp;"")="",""," | "&amp;IF(ISNUMBER(C408),SUBSTITUTE(C408&amp;"",MID(1/2,2,1),"."),C408&amp;"")))),"(error value)")</f>
        <v/>
      </c>
      <c r="S408" s="50">
        <f>IF(R408="","","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"&amp;IFERROR(IF(AND(LEN(R408)-LEN(SUBSTITUTE(R408,"/",""))=1,ISNUMBER(FIND(" ",TRIM(LEFT(R408,FIND("/",R408)-1))))),LEFT(R408,FIND("/",R408)-1),R408),R408)&amp;" ")," "," "),"﻿"," "),"​"," "),"⁠"," ")," "," ")," "," "),CHAR(9)," "),CHAR(10)," "),CHAR(13)," "),"−","-"),"–","-"),"—","-"),"LATITUDE"," "),"LONGITUDE"," "),"COORDINATES"," "),"COORDS"," "),"NORTH"," N "),"SOUTH"," S "),"EAST"," E "),"WEST"," W "),"DEGREES"," "),"DEG"," "),"GPS"," "),"LONG"," "),"LNG"," "),"LON"," "),"LAT"," ")," AND "," "),"&amp;"," ")&amp;" ")</f>
        <v/>
      </c>
      <c r="T408" s="50">
        <f>IF(S408="","",IF(LEN(S408)-LEN(SUBSTITUTE(S408,".",""))&gt;0,SUBSTITUTE(S408,","," "),IF(LEN(S408)-LEN(SUBSTITUTE(S408,",",""))=3,SUBSTITUTE(SUBSTITUTE(S408,",",";",2),",","."),IF(LEN(S408)-LEN(SUBSTITUTE(S408,",",""))=2,SUBSTITUTE(S408,",","."),SUBSTITUTE(S408,","," ")))))</f>
        <v/>
      </c>
      <c r="U408" s="50">
        <f>IF(ISNUMBER(FIND("S",T408)),-1,IF(ISNUMBER(FIND("N",T408)),1,0))</f>
        <v/>
      </c>
      <c r="V408" s="50">
        <f>IF(ISNUMBER(FIND("W",T408)),-1,IF(ISNUMBER(FIND("E",T408)),1,0))</f>
        <v/>
      </c>
      <c r="W408" s="50">
        <f>AND(MIN(IFERROR(FIND("N",T408),999),IFERROR(FIND("S",T408),999))&lt;999,MIN(IFERROR(FIND("E",T408),999),IFERROR(FIND("W",T408),999))&lt;999,MIN(IFERROR(FIND("E",T408),999),IFERROR(FIND("W",T408),999))&lt;MIN(IFERROR(FIND("N",T408),999),IFERROR(FIND("S",T408),999)))</f>
        <v/>
      </c>
      <c r="X408" s="50">
        <f>IF(T408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408,"°"," "),"º"," "),"˚"," "),"'"," "),CHAR(34)," "),"′"," "),"’"," "),"‘"," "),"″"," "),"”"," "),"“"," "),"("," "),")"," "),"["," "),"]"," "),"{"," "),"}"," "),";"," "),"|"," "),"/"," "),"\"," "),":"," "),"="," "),"*"," "),","," "),"N"," "),"S"," "),"E"," "),"W"," "),"_"," ")))</f>
        <v/>
      </c>
      <c r="Y408" s="50">
        <f>IF(X408="","",SUBSTITUTE(SUBSTITUTE(SUBSTITUTE(SUBSTITUTE(SUBSTITUTE(SUBSTITUTE(SUBSTITUTE(SUBSTITUTE(SUBSTITUTE(SUBSTITUTE(SUBSTITUTE(SUBSTITUTE(SUBSTITUTE(X408,"0",""),"1",""),"2",""),"3",""),"4",""),"5",""),"6",""),"7",""),"8",""),"9",""),".",""),"-","")," ",""))</f>
        <v/>
      </c>
      <c r="Z408" s="50">
        <f>IF(X408="",0,LEN(X408)-LEN(SUBSTITUTE(X408," ",""))+1)</f>
        <v/>
      </c>
      <c r="AA408" s="50">
        <f>IF(Z408&lt;1,"",IFERROR(VALUE(SUBSTITUTE(TRIM(MID(SUBSTITUTE(X408," ",REPT(" ",60)),1,60)),".",MID(1/2,2,1))),""))</f>
        <v/>
      </c>
      <c r="AB408" s="50">
        <f>IF(Z408&lt;2,"",IFERROR(VALUE(SUBSTITUTE(TRIM(MID(SUBSTITUTE(X408," ",REPT(" ",60)),61,60)),".",MID(1/2,2,1))),""))</f>
        <v/>
      </c>
      <c r="AC408" s="50">
        <f>IF(Z408&lt;3,"",IFERROR(VALUE(SUBSTITUTE(TRIM(MID(SUBSTITUTE(X408," ",REPT(" ",60)),121,60)),".",MID(1/2,2,1))),""))</f>
        <v/>
      </c>
      <c r="AD408" s="50">
        <f>IF(Z408&lt;4,"",IFERROR(VALUE(SUBSTITUTE(TRIM(MID(SUBSTITUTE(X408," ",REPT(" ",60)),181,60)),".",MID(1/2,2,1))),""))</f>
        <v/>
      </c>
      <c r="AE408" s="50">
        <f>IF(Z408&lt;5,"",IFERROR(VALUE(SUBSTITUTE(TRIM(MID(SUBSTITUTE(X408," ",REPT(" ",60)),241,60)),".",MID(1/2,2,1))),""))</f>
        <v/>
      </c>
      <c r="AF408" s="50">
        <f>IF(Z408&lt;6,"",IFERROR(VALUE(SUBSTITUTE(TRIM(MID(SUBSTITUTE(X408," ",REPT(" ",60)),301,60)),".",MID(1/2,2,1))),""))</f>
        <v/>
      </c>
      <c r="AG408" s="50">
        <f>IFERROR(IF(Z408=2,AA408,IF(Z408=4,IF(AA408&lt;0,-1,1)*(ABS(AA408)+AB408/60),IF(Z408=6,IF(AA408&lt;0,-1,1)*(ABS(AA408)+AB408/60+AC408/3600),""))),"")</f>
        <v/>
      </c>
      <c r="AH408" s="50">
        <f>IFERROR(IF(Z408=2,AB408,IF(Z408=4,IF(AC408&lt;0,-1,1)*(ABS(AC408)+AD408/60),IF(Z408=6,IF(AD408&lt;0,-1,1)*(ABS(AD408)+AE408/60+AF408/3600),""))),"")</f>
        <v/>
      </c>
      <c r="AI408" s="50">
        <f>IF(W408,AH408,AG408)</f>
        <v/>
      </c>
      <c r="AJ408" s="50">
        <f>IF(W408,AG408,AH408)</f>
        <v/>
      </c>
      <c r="AK408" s="50">
        <f>IFERROR(IF(U408=0,AI408,U408*ABS(AI408)),"")</f>
        <v/>
      </c>
      <c r="AL408" s="50">
        <f>IFERROR(IF(V408=0,AJ408,V408*ABS(AJ408)),"")</f>
        <v/>
      </c>
      <c r="AM408" s="50">
        <f>IFERROR(AND(U408=0,V408=0,ABS(AK408)&gt;90,ABS(AK408)&lt;=180,ABS(AL408)&lt;=90),FALSE)</f>
        <v/>
      </c>
      <c r="AN408" s="50">
        <f>IF(AM408,AL408,AK408)</f>
        <v/>
      </c>
      <c r="AO408" s="50">
        <f>IF(AM408,AK408,AL408)</f>
        <v/>
      </c>
      <c r="AP408" s="50">
        <f>IF(R408="","",IF(Y408&lt;&gt;"","Contains words or symbols that aren't part of a coordinate.",IF(NOT(OR(Z408=2,Z408=4,Z408=6)),"Couldn't find a latitude and a longitude ("&amp;Z408&amp;IF(Z408=1," number"," numbers")&amp;" found).",IF(COUNT(AA408:AF408)&lt;&gt;Z408,"Some of the numbers couldn't be read.",IF(OR(AND(Z408=4,OR(AB408&lt;0,AB408&gt;=60,AD408&lt;0,AD408&gt;=60)),AND(Z408=6,OR(AB408&lt;0,AB408&gt;=60,AC408&lt;0,AC408&gt;=60,AE408&lt;0,AE408&gt;=60,AF408&lt;0,AF408&gt;=60))),"Minutes and seconds must be between 0 and 60.",IF(OR(ABS(AN408)&gt;90,ABS(AO408)&gt;180),"Out of range: latitude must be between -90 and 90, and longitude between -180 and 180.",""))))))</f>
        <v/>
      </c>
    </row>
    <row r="409">
      <c r="B409" s="44" t="n"/>
      <c r="C409" s="44" t="n"/>
      <c r="D409" s="45">
        <f>IF(R409="","",IF(AP409&lt;&gt;"","NOT VALID GPS COORDINATES",IF(O409="NO CONNECTION","NO CONNECTION",IF(E409="","NOT FOUND",IF(OR(AM409,AND(AN409=0,AO409=0)),"CONVERTED – PLEASE CHECK","CONVERTED")))))</f>
        <v/>
      </c>
      <c r="E409" s="45">
        <f>IF(OR(O409="",O409="NO CONNECTION"),"",IFERROR(_xlfn.FILTERXML(O409,"//local/territory")&amp;" "&amp;_xlfn.FILTERXML(O409,"//local/mapcode"),IFERROR(_xlfn.FILTERXML(O409,"//international/mapcode"),"")))</f>
        <v/>
      </c>
      <c r="F409" s="46">
        <f>IF(E409="","",IFERROR(_xlfn.FILTERXML(O409,"//local/territory"),""))</f>
        <v/>
      </c>
      <c r="G409" s="46">
        <f>IF(E409="","",IFERROR(_xlfn.FILTERXML(O409,"//local/mapcode"),""))</f>
        <v/>
      </c>
      <c r="H409" s="46">
        <f>IF(E409="","",IFERROR(_xlfn.FILTERXML(O409,"//international/mapcode"),""))</f>
        <v/>
      </c>
      <c r="I409" s="46">
        <f>IF(E409="","",IFERROR(HYPERLINK("https://www.mymapcodes.com/go/?t="&amp;IF(G409&lt;&gt;"",F409,"AAA")&amp;"&amp;ma="&amp;LEFT(IF(G409&lt;&gt;"",G409,H409),FIND(".",IF(G409&lt;&gt;"",G409,H409))-1)&amp;"&amp;mb="&amp;MID(IF(G409&lt;&gt;"",G409,H409),FIND(".",IF(G409&lt;&gt;"",G409,H409))+1,99),"Open on MyMapcodes →"),""))</f>
        <v/>
      </c>
      <c r="J409" s="47">
        <f>IF(OR(R409="",AP409&lt;&gt;""),"",ROUND(AN409,6))</f>
        <v/>
      </c>
      <c r="K409" s="47">
        <f>IF(OR(R409="",AP409&lt;&gt;""),"",ROUND(AO409,6))</f>
        <v/>
      </c>
      <c r="L409" s="48">
        <f>IF(R409="","",IF(AP409&lt;&gt;"",AP409,IF(O409="NO CONNECTION","Excel couldn't reach the mapcode service. Click the REFRESH RESULTS box just above the table.",IF(E409="","The mapcode service didn't return a mapcode for this point.",IF(AM409,"Latitude and longitude seemed to be the wrong way round, so they've been swapped. Please check.",IF(AND(AN409=0,AO409=0),"0, 0 is in the sea off West Africa. Please check this is the location you meant.",IF(W409,"Longitude came first, so the order has been switched.",IF(Z409=6,"Converted from degrees, minutes and seconds.",IF(Z409=4,"Converted from degrees and decimal minutes.","")))))))))</f>
        <v/>
      </c>
      <c r="N409" s="49">
        <f>IF(J409="","",MapcodeAPI&amp;"codes/"&amp;SUBSTITUTE(J409&amp;"",MID(1/2,2,1),".")&amp;","&amp;SUBSTITUTE(K409&amp;"",MID(1/2,2,1),"."))&amp;LEFT($B$13,0)</f>
        <v/>
      </c>
      <c r="O409" s="49">
        <f>IF(N409="","",IFERROR(_xlfn.WEBSERVICE(N409),IF(MapcodeAPIBackup="","NO CONNECTION",IFERROR(_xlfn.WEBSERVICE(MapcodeAPIBackup&amp;MID(N409,LEN(MapcodeAPI)+1,999)),"NO CONNECTION"))))</f>
        <v/>
      </c>
      <c r="P409" t="inlineStr">
        <is>
          <t xml:space="preserve"> </t>
        </is>
      </c>
      <c r="R409" s="50">
        <f>IFERROR(IF(AND(TRIM(B409&amp;"")="",TRIM(C409&amp;"")=""),"",TRIM(IF(ISNUMBER(B409),SUBSTITUTE(B409&amp;"",MID(1/2,2,1),"."),B409&amp;"")&amp;IF(TRIM(C409&amp;"")="",""," | "&amp;IF(ISNUMBER(C409),SUBSTITUTE(C409&amp;"",MID(1/2,2,1),"."),C409&amp;"")))),"(error value)")</f>
        <v/>
      </c>
      <c r="S409" s="50">
        <f>IF(R409="","","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"&amp;IFERROR(IF(AND(LEN(R409)-LEN(SUBSTITUTE(R409,"/",""))=1,ISNUMBER(FIND(" ",TRIM(LEFT(R409,FIND("/",R409)-1))))),LEFT(R409,FIND("/",R409)-1),R409),R409)&amp;" ")," "," "),"﻿"," "),"​"," "),"⁠"," ")," "," ")," "," "),CHAR(9)," "),CHAR(10)," "),CHAR(13)," "),"−","-"),"–","-"),"—","-"),"LATITUDE"," "),"LONGITUDE"," "),"COORDINATES"," "),"COORDS"," "),"NORTH"," N "),"SOUTH"," S "),"EAST"," E "),"WEST"," W "),"DEGREES"," "),"DEG"," "),"GPS"," "),"LONG"," "),"LNG"," "),"LON"," "),"LAT"," ")," AND "," "),"&amp;"," ")&amp;" ")</f>
        <v/>
      </c>
      <c r="T409" s="50">
        <f>IF(S409="","",IF(LEN(S409)-LEN(SUBSTITUTE(S409,".",""))&gt;0,SUBSTITUTE(S409,","," "),IF(LEN(S409)-LEN(SUBSTITUTE(S409,",",""))=3,SUBSTITUTE(SUBSTITUTE(S409,",",";",2),",","."),IF(LEN(S409)-LEN(SUBSTITUTE(S409,",",""))=2,SUBSTITUTE(S409,",","."),SUBSTITUTE(S409,","," ")))))</f>
        <v/>
      </c>
      <c r="U409" s="50">
        <f>IF(ISNUMBER(FIND("S",T409)),-1,IF(ISNUMBER(FIND("N",T409)),1,0))</f>
        <v/>
      </c>
      <c r="V409" s="50">
        <f>IF(ISNUMBER(FIND("W",T409)),-1,IF(ISNUMBER(FIND("E",T409)),1,0))</f>
        <v/>
      </c>
      <c r="W409" s="50">
        <f>AND(MIN(IFERROR(FIND("N",T409),999),IFERROR(FIND("S",T409),999))&lt;999,MIN(IFERROR(FIND("E",T409),999),IFERROR(FIND("W",T409),999))&lt;999,MIN(IFERROR(FIND("E",T409),999),IFERROR(FIND("W",T409),999))&lt;MIN(IFERROR(FIND("N",T409),999),IFERROR(FIND("S",T409),999)))</f>
        <v/>
      </c>
      <c r="X409" s="50">
        <f>IF(T409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409,"°"," "),"º"," "),"˚"," "),"'"," "),CHAR(34)," "),"′"," "),"’"," "),"‘"," "),"″"," "),"”"," "),"“"," "),"("," "),")"," "),"["," "),"]"," "),"{"," "),"}"," "),";"," "),"|"," "),"/"," "),"\"," "),":"," "),"="," "),"*"," "),","," "),"N"," "),"S"," "),"E"," "),"W"," "),"_"," ")))</f>
        <v/>
      </c>
      <c r="Y409" s="50">
        <f>IF(X409="","",SUBSTITUTE(SUBSTITUTE(SUBSTITUTE(SUBSTITUTE(SUBSTITUTE(SUBSTITUTE(SUBSTITUTE(SUBSTITUTE(SUBSTITUTE(SUBSTITUTE(SUBSTITUTE(SUBSTITUTE(SUBSTITUTE(X409,"0",""),"1",""),"2",""),"3",""),"4",""),"5",""),"6",""),"7",""),"8",""),"9",""),".",""),"-","")," ",""))</f>
        <v/>
      </c>
      <c r="Z409" s="50">
        <f>IF(X409="",0,LEN(X409)-LEN(SUBSTITUTE(X409," ",""))+1)</f>
        <v/>
      </c>
      <c r="AA409" s="50">
        <f>IF(Z409&lt;1,"",IFERROR(VALUE(SUBSTITUTE(TRIM(MID(SUBSTITUTE(X409," ",REPT(" ",60)),1,60)),".",MID(1/2,2,1))),""))</f>
        <v/>
      </c>
      <c r="AB409" s="50">
        <f>IF(Z409&lt;2,"",IFERROR(VALUE(SUBSTITUTE(TRIM(MID(SUBSTITUTE(X409," ",REPT(" ",60)),61,60)),".",MID(1/2,2,1))),""))</f>
        <v/>
      </c>
      <c r="AC409" s="50">
        <f>IF(Z409&lt;3,"",IFERROR(VALUE(SUBSTITUTE(TRIM(MID(SUBSTITUTE(X409," ",REPT(" ",60)),121,60)),".",MID(1/2,2,1))),""))</f>
        <v/>
      </c>
      <c r="AD409" s="50">
        <f>IF(Z409&lt;4,"",IFERROR(VALUE(SUBSTITUTE(TRIM(MID(SUBSTITUTE(X409," ",REPT(" ",60)),181,60)),".",MID(1/2,2,1))),""))</f>
        <v/>
      </c>
      <c r="AE409" s="50">
        <f>IF(Z409&lt;5,"",IFERROR(VALUE(SUBSTITUTE(TRIM(MID(SUBSTITUTE(X409," ",REPT(" ",60)),241,60)),".",MID(1/2,2,1))),""))</f>
        <v/>
      </c>
      <c r="AF409" s="50">
        <f>IF(Z409&lt;6,"",IFERROR(VALUE(SUBSTITUTE(TRIM(MID(SUBSTITUTE(X409," ",REPT(" ",60)),301,60)),".",MID(1/2,2,1))),""))</f>
        <v/>
      </c>
      <c r="AG409" s="50">
        <f>IFERROR(IF(Z409=2,AA409,IF(Z409=4,IF(AA409&lt;0,-1,1)*(ABS(AA409)+AB409/60),IF(Z409=6,IF(AA409&lt;0,-1,1)*(ABS(AA409)+AB409/60+AC409/3600),""))),"")</f>
        <v/>
      </c>
      <c r="AH409" s="50">
        <f>IFERROR(IF(Z409=2,AB409,IF(Z409=4,IF(AC409&lt;0,-1,1)*(ABS(AC409)+AD409/60),IF(Z409=6,IF(AD409&lt;0,-1,1)*(ABS(AD409)+AE409/60+AF409/3600),""))),"")</f>
        <v/>
      </c>
      <c r="AI409" s="50">
        <f>IF(W409,AH409,AG409)</f>
        <v/>
      </c>
      <c r="AJ409" s="50">
        <f>IF(W409,AG409,AH409)</f>
        <v/>
      </c>
      <c r="AK409" s="50">
        <f>IFERROR(IF(U409=0,AI409,U409*ABS(AI409)),"")</f>
        <v/>
      </c>
      <c r="AL409" s="50">
        <f>IFERROR(IF(V409=0,AJ409,V409*ABS(AJ409)),"")</f>
        <v/>
      </c>
      <c r="AM409" s="50">
        <f>IFERROR(AND(U409=0,V409=0,ABS(AK409)&gt;90,ABS(AK409)&lt;=180,ABS(AL409)&lt;=90),FALSE)</f>
        <v/>
      </c>
      <c r="AN409" s="50">
        <f>IF(AM409,AL409,AK409)</f>
        <v/>
      </c>
      <c r="AO409" s="50">
        <f>IF(AM409,AK409,AL409)</f>
        <v/>
      </c>
      <c r="AP409" s="50">
        <f>IF(R409="","",IF(Y409&lt;&gt;"","Contains words or symbols that aren't part of a coordinate.",IF(NOT(OR(Z409=2,Z409=4,Z409=6)),"Couldn't find a latitude and a longitude ("&amp;Z409&amp;IF(Z409=1," number"," numbers")&amp;" found).",IF(COUNT(AA409:AF409)&lt;&gt;Z409,"Some of the numbers couldn't be read.",IF(OR(AND(Z409=4,OR(AB409&lt;0,AB409&gt;=60,AD409&lt;0,AD409&gt;=60)),AND(Z409=6,OR(AB409&lt;0,AB409&gt;=60,AC409&lt;0,AC409&gt;=60,AE409&lt;0,AE409&gt;=60,AF409&lt;0,AF409&gt;=60))),"Minutes and seconds must be between 0 and 60.",IF(OR(ABS(AN409)&gt;90,ABS(AO409)&gt;180),"Out of range: latitude must be between -90 and 90, and longitude between -180 and 180.",""))))))</f>
        <v/>
      </c>
    </row>
    <row r="410">
      <c r="B410" s="44" t="n"/>
      <c r="C410" s="44" t="n"/>
      <c r="D410" s="45">
        <f>IF(R410="","",IF(AP410&lt;&gt;"","NOT VALID GPS COORDINATES",IF(O410="NO CONNECTION","NO CONNECTION",IF(E410="","NOT FOUND",IF(OR(AM410,AND(AN410=0,AO410=0)),"CONVERTED – PLEASE CHECK","CONVERTED")))))</f>
        <v/>
      </c>
      <c r="E410" s="45">
        <f>IF(OR(O410="",O410="NO CONNECTION"),"",IFERROR(_xlfn.FILTERXML(O410,"//local/territory")&amp;" "&amp;_xlfn.FILTERXML(O410,"//local/mapcode"),IFERROR(_xlfn.FILTERXML(O410,"//international/mapcode"),"")))</f>
        <v/>
      </c>
      <c r="F410" s="46">
        <f>IF(E410="","",IFERROR(_xlfn.FILTERXML(O410,"//local/territory"),""))</f>
        <v/>
      </c>
      <c r="G410" s="46">
        <f>IF(E410="","",IFERROR(_xlfn.FILTERXML(O410,"//local/mapcode"),""))</f>
        <v/>
      </c>
      <c r="H410" s="46">
        <f>IF(E410="","",IFERROR(_xlfn.FILTERXML(O410,"//international/mapcode"),""))</f>
        <v/>
      </c>
      <c r="I410" s="46">
        <f>IF(E410="","",IFERROR(HYPERLINK("https://www.mymapcodes.com/go/?t="&amp;IF(G410&lt;&gt;"",F410,"AAA")&amp;"&amp;ma="&amp;LEFT(IF(G410&lt;&gt;"",G410,H410),FIND(".",IF(G410&lt;&gt;"",G410,H410))-1)&amp;"&amp;mb="&amp;MID(IF(G410&lt;&gt;"",G410,H410),FIND(".",IF(G410&lt;&gt;"",G410,H410))+1,99),"Open on MyMapcodes →"),""))</f>
        <v/>
      </c>
      <c r="J410" s="47">
        <f>IF(OR(R410="",AP410&lt;&gt;""),"",ROUND(AN410,6))</f>
        <v/>
      </c>
      <c r="K410" s="47">
        <f>IF(OR(R410="",AP410&lt;&gt;""),"",ROUND(AO410,6))</f>
        <v/>
      </c>
      <c r="L410" s="48">
        <f>IF(R410="","",IF(AP410&lt;&gt;"",AP410,IF(O410="NO CONNECTION","Excel couldn't reach the mapcode service. Click the REFRESH RESULTS box just above the table.",IF(E410="","The mapcode service didn't return a mapcode for this point.",IF(AM410,"Latitude and longitude seemed to be the wrong way round, so they've been swapped. Please check.",IF(AND(AN410=0,AO410=0),"0, 0 is in the sea off West Africa. Please check this is the location you meant.",IF(W410,"Longitude came first, so the order has been switched.",IF(Z410=6,"Converted from degrees, minutes and seconds.",IF(Z410=4,"Converted from degrees and decimal minutes.","")))))))))</f>
        <v/>
      </c>
      <c r="N410" s="49">
        <f>IF(J410="","",MapcodeAPI&amp;"codes/"&amp;SUBSTITUTE(J410&amp;"",MID(1/2,2,1),".")&amp;","&amp;SUBSTITUTE(K410&amp;"",MID(1/2,2,1),"."))&amp;LEFT($B$13,0)</f>
        <v/>
      </c>
      <c r="O410" s="49">
        <f>IF(N410="","",IFERROR(_xlfn.WEBSERVICE(N410),IF(MapcodeAPIBackup="","NO CONNECTION",IFERROR(_xlfn.WEBSERVICE(MapcodeAPIBackup&amp;MID(N410,LEN(MapcodeAPI)+1,999)),"NO CONNECTION"))))</f>
        <v/>
      </c>
      <c r="P410" t="inlineStr">
        <is>
          <t xml:space="preserve"> </t>
        </is>
      </c>
      <c r="R410" s="50">
        <f>IFERROR(IF(AND(TRIM(B410&amp;"")="",TRIM(C410&amp;"")=""),"",TRIM(IF(ISNUMBER(B410),SUBSTITUTE(B410&amp;"",MID(1/2,2,1),"."),B410&amp;"")&amp;IF(TRIM(C410&amp;"")="",""," | "&amp;IF(ISNUMBER(C410),SUBSTITUTE(C410&amp;"",MID(1/2,2,1),"."),C410&amp;"")))),"(error value)")</f>
        <v/>
      </c>
      <c r="S410" s="50">
        <f>IF(R410="","","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"&amp;IFERROR(IF(AND(LEN(R410)-LEN(SUBSTITUTE(R410,"/",""))=1,ISNUMBER(FIND(" ",TRIM(LEFT(R410,FIND("/",R410)-1))))),LEFT(R410,FIND("/",R410)-1),R410),R410)&amp;" ")," "," "),"﻿"," "),"​"," "),"⁠"," ")," "," ")," "," "),CHAR(9)," "),CHAR(10)," "),CHAR(13)," "),"−","-"),"–","-"),"—","-"),"LATITUDE"," "),"LONGITUDE"," "),"COORDINATES"," "),"COORDS"," "),"NORTH"," N "),"SOUTH"," S "),"EAST"," E "),"WEST"," W "),"DEGREES"," "),"DEG"," "),"GPS"," "),"LONG"," "),"LNG"," "),"LON"," "),"LAT"," ")," AND "," "),"&amp;"," ")&amp;" ")</f>
        <v/>
      </c>
      <c r="T410" s="50">
        <f>IF(S410="","",IF(LEN(S410)-LEN(SUBSTITUTE(S410,".",""))&gt;0,SUBSTITUTE(S410,","," "),IF(LEN(S410)-LEN(SUBSTITUTE(S410,",",""))=3,SUBSTITUTE(SUBSTITUTE(S410,",",";",2),",","."),IF(LEN(S410)-LEN(SUBSTITUTE(S410,",",""))=2,SUBSTITUTE(S410,",","."),SUBSTITUTE(S410,","," ")))))</f>
        <v/>
      </c>
      <c r="U410" s="50">
        <f>IF(ISNUMBER(FIND("S",T410)),-1,IF(ISNUMBER(FIND("N",T410)),1,0))</f>
        <v/>
      </c>
      <c r="V410" s="50">
        <f>IF(ISNUMBER(FIND("W",T410)),-1,IF(ISNUMBER(FIND("E",T410)),1,0))</f>
        <v/>
      </c>
      <c r="W410" s="50">
        <f>AND(MIN(IFERROR(FIND("N",T410),999),IFERROR(FIND("S",T410),999))&lt;999,MIN(IFERROR(FIND("E",T410),999),IFERROR(FIND("W",T410),999))&lt;999,MIN(IFERROR(FIND("E",T410),999),IFERROR(FIND("W",T410),999))&lt;MIN(IFERROR(FIND("N",T410),999),IFERROR(FIND("S",T410),999)))</f>
        <v/>
      </c>
      <c r="X410" s="50">
        <f>IF(T410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410,"°"," "),"º"," "),"˚"," "),"'"," "),CHAR(34)," "),"′"," "),"’"," "),"‘"," "),"″"," "),"”"," "),"“"," "),"("," "),")"," "),"["," "),"]"," "),"{"," "),"}"," "),";"," "),"|"," "),"/"," "),"\"," "),":"," "),"="," "),"*"," "),","," "),"N"," "),"S"," "),"E"," "),"W"," "),"_"," ")))</f>
        <v/>
      </c>
      <c r="Y410" s="50">
        <f>IF(X410="","",SUBSTITUTE(SUBSTITUTE(SUBSTITUTE(SUBSTITUTE(SUBSTITUTE(SUBSTITUTE(SUBSTITUTE(SUBSTITUTE(SUBSTITUTE(SUBSTITUTE(SUBSTITUTE(SUBSTITUTE(SUBSTITUTE(X410,"0",""),"1",""),"2",""),"3",""),"4",""),"5",""),"6",""),"7",""),"8",""),"9",""),".",""),"-","")," ",""))</f>
        <v/>
      </c>
      <c r="Z410" s="50">
        <f>IF(X410="",0,LEN(X410)-LEN(SUBSTITUTE(X410," ",""))+1)</f>
        <v/>
      </c>
      <c r="AA410" s="50">
        <f>IF(Z410&lt;1,"",IFERROR(VALUE(SUBSTITUTE(TRIM(MID(SUBSTITUTE(X410," ",REPT(" ",60)),1,60)),".",MID(1/2,2,1))),""))</f>
        <v/>
      </c>
      <c r="AB410" s="50">
        <f>IF(Z410&lt;2,"",IFERROR(VALUE(SUBSTITUTE(TRIM(MID(SUBSTITUTE(X410," ",REPT(" ",60)),61,60)),".",MID(1/2,2,1))),""))</f>
        <v/>
      </c>
      <c r="AC410" s="50">
        <f>IF(Z410&lt;3,"",IFERROR(VALUE(SUBSTITUTE(TRIM(MID(SUBSTITUTE(X410," ",REPT(" ",60)),121,60)),".",MID(1/2,2,1))),""))</f>
        <v/>
      </c>
      <c r="AD410" s="50">
        <f>IF(Z410&lt;4,"",IFERROR(VALUE(SUBSTITUTE(TRIM(MID(SUBSTITUTE(X410," ",REPT(" ",60)),181,60)),".",MID(1/2,2,1))),""))</f>
        <v/>
      </c>
      <c r="AE410" s="50">
        <f>IF(Z410&lt;5,"",IFERROR(VALUE(SUBSTITUTE(TRIM(MID(SUBSTITUTE(X410," ",REPT(" ",60)),241,60)),".",MID(1/2,2,1))),""))</f>
        <v/>
      </c>
      <c r="AF410" s="50">
        <f>IF(Z410&lt;6,"",IFERROR(VALUE(SUBSTITUTE(TRIM(MID(SUBSTITUTE(X410," ",REPT(" ",60)),301,60)),".",MID(1/2,2,1))),""))</f>
        <v/>
      </c>
      <c r="AG410" s="50">
        <f>IFERROR(IF(Z410=2,AA410,IF(Z410=4,IF(AA410&lt;0,-1,1)*(ABS(AA410)+AB410/60),IF(Z410=6,IF(AA410&lt;0,-1,1)*(ABS(AA410)+AB410/60+AC410/3600),""))),"")</f>
        <v/>
      </c>
      <c r="AH410" s="50">
        <f>IFERROR(IF(Z410=2,AB410,IF(Z410=4,IF(AC410&lt;0,-1,1)*(ABS(AC410)+AD410/60),IF(Z410=6,IF(AD410&lt;0,-1,1)*(ABS(AD410)+AE410/60+AF410/3600),""))),"")</f>
        <v/>
      </c>
      <c r="AI410" s="50">
        <f>IF(W410,AH410,AG410)</f>
        <v/>
      </c>
      <c r="AJ410" s="50">
        <f>IF(W410,AG410,AH410)</f>
        <v/>
      </c>
      <c r="AK410" s="50">
        <f>IFERROR(IF(U410=0,AI410,U410*ABS(AI410)),"")</f>
        <v/>
      </c>
      <c r="AL410" s="50">
        <f>IFERROR(IF(V410=0,AJ410,V410*ABS(AJ410)),"")</f>
        <v/>
      </c>
      <c r="AM410" s="50">
        <f>IFERROR(AND(U410=0,V410=0,ABS(AK410)&gt;90,ABS(AK410)&lt;=180,ABS(AL410)&lt;=90),FALSE)</f>
        <v/>
      </c>
      <c r="AN410" s="50">
        <f>IF(AM410,AL410,AK410)</f>
        <v/>
      </c>
      <c r="AO410" s="50">
        <f>IF(AM410,AK410,AL410)</f>
        <v/>
      </c>
      <c r="AP410" s="50">
        <f>IF(R410="","",IF(Y410&lt;&gt;"","Contains words or symbols that aren't part of a coordinate.",IF(NOT(OR(Z410=2,Z410=4,Z410=6)),"Couldn't find a latitude and a longitude ("&amp;Z410&amp;IF(Z410=1," number"," numbers")&amp;" found).",IF(COUNT(AA410:AF410)&lt;&gt;Z410,"Some of the numbers couldn't be read.",IF(OR(AND(Z410=4,OR(AB410&lt;0,AB410&gt;=60,AD410&lt;0,AD410&gt;=60)),AND(Z410=6,OR(AB410&lt;0,AB410&gt;=60,AC410&lt;0,AC410&gt;=60,AE410&lt;0,AE410&gt;=60,AF410&lt;0,AF410&gt;=60))),"Minutes and seconds must be between 0 and 60.",IF(OR(ABS(AN410)&gt;90,ABS(AO410)&gt;180),"Out of range: latitude must be between -90 and 90, and longitude between -180 and 180.",""))))))</f>
        <v/>
      </c>
    </row>
    <row r="411">
      <c r="B411" s="44" t="n"/>
      <c r="C411" s="44" t="n"/>
      <c r="D411" s="45">
        <f>IF(R411="","",IF(AP411&lt;&gt;"","NOT VALID GPS COORDINATES",IF(O411="NO CONNECTION","NO CONNECTION",IF(E411="","NOT FOUND",IF(OR(AM411,AND(AN411=0,AO411=0)),"CONVERTED – PLEASE CHECK","CONVERTED")))))</f>
        <v/>
      </c>
      <c r="E411" s="45">
        <f>IF(OR(O411="",O411="NO CONNECTION"),"",IFERROR(_xlfn.FILTERXML(O411,"//local/territory")&amp;" "&amp;_xlfn.FILTERXML(O411,"//local/mapcode"),IFERROR(_xlfn.FILTERXML(O411,"//international/mapcode"),"")))</f>
        <v/>
      </c>
      <c r="F411" s="46">
        <f>IF(E411="","",IFERROR(_xlfn.FILTERXML(O411,"//local/territory"),""))</f>
        <v/>
      </c>
      <c r="G411" s="46">
        <f>IF(E411="","",IFERROR(_xlfn.FILTERXML(O411,"//local/mapcode"),""))</f>
        <v/>
      </c>
      <c r="H411" s="46">
        <f>IF(E411="","",IFERROR(_xlfn.FILTERXML(O411,"//international/mapcode"),""))</f>
        <v/>
      </c>
      <c r="I411" s="46">
        <f>IF(E411="","",IFERROR(HYPERLINK("https://www.mymapcodes.com/go/?t="&amp;IF(G411&lt;&gt;"",F411,"AAA")&amp;"&amp;ma="&amp;LEFT(IF(G411&lt;&gt;"",G411,H411),FIND(".",IF(G411&lt;&gt;"",G411,H411))-1)&amp;"&amp;mb="&amp;MID(IF(G411&lt;&gt;"",G411,H411),FIND(".",IF(G411&lt;&gt;"",G411,H411))+1,99),"Open on MyMapcodes →"),""))</f>
        <v/>
      </c>
      <c r="J411" s="47">
        <f>IF(OR(R411="",AP411&lt;&gt;""),"",ROUND(AN411,6))</f>
        <v/>
      </c>
      <c r="K411" s="47">
        <f>IF(OR(R411="",AP411&lt;&gt;""),"",ROUND(AO411,6))</f>
        <v/>
      </c>
      <c r="L411" s="48">
        <f>IF(R411="","",IF(AP411&lt;&gt;"",AP411,IF(O411="NO CONNECTION","Excel couldn't reach the mapcode service. Click the REFRESH RESULTS box just above the table.",IF(E411="","The mapcode service didn't return a mapcode for this point.",IF(AM411,"Latitude and longitude seemed to be the wrong way round, so they've been swapped. Please check.",IF(AND(AN411=0,AO411=0),"0, 0 is in the sea off West Africa. Please check this is the location you meant.",IF(W411,"Longitude came first, so the order has been switched.",IF(Z411=6,"Converted from degrees, minutes and seconds.",IF(Z411=4,"Converted from degrees and decimal minutes.","")))))))))</f>
        <v/>
      </c>
      <c r="N411" s="49">
        <f>IF(J411="","",MapcodeAPI&amp;"codes/"&amp;SUBSTITUTE(J411&amp;"",MID(1/2,2,1),".")&amp;","&amp;SUBSTITUTE(K411&amp;"",MID(1/2,2,1),"."))&amp;LEFT($B$13,0)</f>
        <v/>
      </c>
      <c r="O411" s="49">
        <f>IF(N411="","",IFERROR(_xlfn.WEBSERVICE(N411),IF(MapcodeAPIBackup="","NO CONNECTION",IFERROR(_xlfn.WEBSERVICE(MapcodeAPIBackup&amp;MID(N411,LEN(MapcodeAPI)+1,999)),"NO CONNECTION"))))</f>
        <v/>
      </c>
      <c r="P411" t="inlineStr">
        <is>
          <t xml:space="preserve"> </t>
        </is>
      </c>
      <c r="R411" s="50">
        <f>IFERROR(IF(AND(TRIM(B411&amp;"")="",TRIM(C411&amp;"")=""),"",TRIM(IF(ISNUMBER(B411),SUBSTITUTE(B411&amp;"",MID(1/2,2,1),"."),B411&amp;"")&amp;IF(TRIM(C411&amp;"")="",""," | "&amp;IF(ISNUMBER(C411),SUBSTITUTE(C411&amp;"",MID(1/2,2,1),"."),C411&amp;"")))),"(error value)")</f>
        <v/>
      </c>
      <c r="S411" s="50">
        <f>IF(R411="","","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"&amp;IFERROR(IF(AND(LEN(R411)-LEN(SUBSTITUTE(R411,"/",""))=1,ISNUMBER(FIND(" ",TRIM(LEFT(R411,FIND("/",R411)-1))))),LEFT(R411,FIND("/",R411)-1),R411),R411)&amp;" ")," "," "),"﻿"," "),"​"," "),"⁠"," ")," "," ")," "," "),CHAR(9)," "),CHAR(10)," "),CHAR(13)," "),"−","-"),"–","-"),"—","-"),"LATITUDE"," "),"LONGITUDE"," "),"COORDINATES"," "),"COORDS"," "),"NORTH"," N "),"SOUTH"," S "),"EAST"," E "),"WEST"," W "),"DEGREES"," "),"DEG"," "),"GPS"," "),"LONG"," "),"LNG"," "),"LON"," "),"LAT"," ")," AND "," "),"&amp;"," ")&amp;" ")</f>
        <v/>
      </c>
      <c r="T411" s="50">
        <f>IF(S411="","",IF(LEN(S411)-LEN(SUBSTITUTE(S411,".",""))&gt;0,SUBSTITUTE(S411,","," "),IF(LEN(S411)-LEN(SUBSTITUTE(S411,",",""))=3,SUBSTITUTE(SUBSTITUTE(S411,",",";",2),",","."),IF(LEN(S411)-LEN(SUBSTITUTE(S411,",",""))=2,SUBSTITUTE(S411,",","."),SUBSTITUTE(S411,","," ")))))</f>
        <v/>
      </c>
      <c r="U411" s="50">
        <f>IF(ISNUMBER(FIND("S",T411)),-1,IF(ISNUMBER(FIND("N",T411)),1,0))</f>
        <v/>
      </c>
      <c r="V411" s="50">
        <f>IF(ISNUMBER(FIND("W",T411)),-1,IF(ISNUMBER(FIND("E",T411)),1,0))</f>
        <v/>
      </c>
      <c r="W411" s="50">
        <f>AND(MIN(IFERROR(FIND("N",T411),999),IFERROR(FIND("S",T411),999))&lt;999,MIN(IFERROR(FIND("E",T411),999),IFERROR(FIND("W",T411),999))&lt;999,MIN(IFERROR(FIND("E",T411),999),IFERROR(FIND("W",T411),999))&lt;MIN(IFERROR(FIND("N",T411),999),IFERROR(FIND("S",T411),999)))</f>
        <v/>
      </c>
      <c r="X411" s="50">
        <f>IF(T411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411,"°"," "),"º"," "),"˚"," "),"'"," "),CHAR(34)," "),"′"," "),"’"," "),"‘"," "),"″"," "),"”"," "),"“"," "),"("," "),")"," "),"["," "),"]"," "),"{"," "),"}"," "),";"," "),"|"," "),"/"," "),"\"," "),":"," "),"="," "),"*"," "),","," "),"N"," "),"S"," "),"E"," "),"W"," "),"_"," ")))</f>
        <v/>
      </c>
      <c r="Y411" s="50">
        <f>IF(X411="","",SUBSTITUTE(SUBSTITUTE(SUBSTITUTE(SUBSTITUTE(SUBSTITUTE(SUBSTITUTE(SUBSTITUTE(SUBSTITUTE(SUBSTITUTE(SUBSTITUTE(SUBSTITUTE(SUBSTITUTE(SUBSTITUTE(X411,"0",""),"1",""),"2",""),"3",""),"4",""),"5",""),"6",""),"7",""),"8",""),"9",""),".",""),"-","")," ",""))</f>
        <v/>
      </c>
      <c r="Z411" s="50">
        <f>IF(X411="",0,LEN(X411)-LEN(SUBSTITUTE(X411," ",""))+1)</f>
        <v/>
      </c>
      <c r="AA411" s="50">
        <f>IF(Z411&lt;1,"",IFERROR(VALUE(SUBSTITUTE(TRIM(MID(SUBSTITUTE(X411," ",REPT(" ",60)),1,60)),".",MID(1/2,2,1))),""))</f>
        <v/>
      </c>
      <c r="AB411" s="50">
        <f>IF(Z411&lt;2,"",IFERROR(VALUE(SUBSTITUTE(TRIM(MID(SUBSTITUTE(X411," ",REPT(" ",60)),61,60)),".",MID(1/2,2,1))),""))</f>
        <v/>
      </c>
      <c r="AC411" s="50">
        <f>IF(Z411&lt;3,"",IFERROR(VALUE(SUBSTITUTE(TRIM(MID(SUBSTITUTE(X411," ",REPT(" ",60)),121,60)),".",MID(1/2,2,1))),""))</f>
        <v/>
      </c>
      <c r="AD411" s="50">
        <f>IF(Z411&lt;4,"",IFERROR(VALUE(SUBSTITUTE(TRIM(MID(SUBSTITUTE(X411," ",REPT(" ",60)),181,60)),".",MID(1/2,2,1))),""))</f>
        <v/>
      </c>
      <c r="AE411" s="50">
        <f>IF(Z411&lt;5,"",IFERROR(VALUE(SUBSTITUTE(TRIM(MID(SUBSTITUTE(X411," ",REPT(" ",60)),241,60)),".",MID(1/2,2,1))),""))</f>
        <v/>
      </c>
      <c r="AF411" s="50">
        <f>IF(Z411&lt;6,"",IFERROR(VALUE(SUBSTITUTE(TRIM(MID(SUBSTITUTE(X411," ",REPT(" ",60)),301,60)),".",MID(1/2,2,1))),""))</f>
        <v/>
      </c>
      <c r="AG411" s="50">
        <f>IFERROR(IF(Z411=2,AA411,IF(Z411=4,IF(AA411&lt;0,-1,1)*(ABS(AA411)+AB411/60),IF(Z411=6,IF(AA411&lt;0,-1,1)*(ABS(AA411)+AB411/60+AC411/3600),""))),"")</f>
        <v/>
      </c>
      <c r="AH411" s="50">
        <f>IFERROR(IF(Z411=2,AB411,IF(Z411=4,IF(AC411&lt;0,-1,1)*(ABS(AC411)+AD411/60),IF(Z411=6,IF(AD411&lt;0,-1,1)*(ABS(AD411)+AE411/60+AF411/3600),""))),"")</f>
        <v/>
      </c>
      <c r="AI411" s="50">
        <f>IF(W411,AH411,AG411)</f>
        <v/>
      </c>
      <c r="AJ411" s="50">
        <f>IF(W411,AG411,AH411)</f>
        <v/>
      </c>
      <c r="AK411" s="50">
        <f>IFERROR(IF(U411=0,AI411,U411*ABS(AI411)),"")</f>
        <v/>
      </c>
      <c r="AL411" s="50">
        <f>IFERROR(IF(V411=0,AJ411,V411*ABS(AJ411)),"")</f>
        <v/>
      </c>
      <c r="AM411" s="50">
        <f>IFERROR(AND(U411=0,V411=0,ABS(AK411)&gt;90,ABS(AK411)&lt;=180,ABS(AL411)&lt;=90),FALSE)</f>
        <v/>
      </c>
      <c r="AN411" s="50">
        <f>IF(AM411,AL411,AK411)</f>
        <v/>
      </c>
      <c r="AO411" s="50">
        <f>IF(AM411,AK411,AL411)</f>
        <v/>
      </c>
      <c r="AP411" s="50">
        <f>IF(R411="","",IF(Y411&lt;&gt;"","Contains words or symbols that aren't part of a coordinate.",IF(NOT(OR(Z411=2,Z411=4,Z411=6)),"Couldn't find a latitude and a longitude ("&amp;Z411&amp;IF(Z411=1," number"," numbers")&amp;" found).",IF(COUNT(AA411:AF411)&lt;&gt;Z411,"Some of the numbers couldn't be read.",IF(OR(AND(Z411=4,OR(AB411&lt;0,AB411&gt;=60,AD411&lt;0,AD411&gt;=60)),AND(Z411=6,OR(AB411&lt;0,AB411&gt;=60,AC411&lt;0,AC411&gt;=60,AE411&lt;0,AE411&gt;=60,AF411&lt;0,AF411&gt;=60))),"Minutes and seconds must be between 0 and 60.",IF(OR(ABS(AN411)&gt;90,ABS(AO411)&gt;180),"Out of range: latitude must be between -90 and 90, and longitude between -180 and 180.",""))))))</f>
        <v/>
      </c>
    </row>
    <row r="412">
      <c r="B412" s="44" t="n"/>
      <c r="C412" s="44" t="n"/>
      <c r="D412" s="45">
        <f>IF(R412="","",IF(AP412&lt;&gt;"","NOT VALID GPS COORDINATES",IF(O412="NO CONNECTION","NO CONNECTION",IF(E412="","NOT FOUND",IF(OR(AM412,AND(AN412=0,AO412=0)),"CONVERTED – PLEASE CHECK","CONVERTED")))))</f>
        <v/>
      </c>
      <c r="E412" s="45">
        <f>IF(OR(O412="",O412="NO CONNECTION"),"",IFERROR(_xlfn.FILTERXML(O412,"//local/territory")&amp;" "&amp;_xlfn.FILTERXML(O412,"//local/mapcode"),IFERROR(_xlfn.FILTERXML(O412,"//international/mapcode"),"")))</f>
        <v/>
      </c>
      <c r="F412" s="46">
        <f>IF(E412="","",IFERROR(_xlfn.FILTERXML(O412,"//local/territory"),""))</f>
        <v/>
      </c>
      <c r="G412" s="46">
        <f>IF(E412="","",IFERROR(_xlfn.FILTERXML(O412,"//local/mapcode"),""))</f>
        <v/>
      </c>
      <c r="H412" s="46">
        <f>IF(E412="","",IFERROR(_xlfn.FILTERXML(O412,"//international/mapcode"),""))</f>
        <v/>
      </c>
      <c r="I412" s="46">
        <f>IF(E412="","",IFERROR(HYPERLINK("https://www.mymapcodes.com/go/?t="&amp;IF(G412&lt;&gt;"",F412,"AAA")&amp;"&amp;ma="&amp;LEFT(IF(G412&lt;&gt;"",G412,H412),FIND(".",IF(G412&lt;&gt;"",G412,H412))-1)&amp;"&amp;mb="&amp;MID(IF(G412&lt;&gt;"",G412,H412),FIND(".",IF(G412&lt;&gt;"",G412,H412))+1,99),"Open on MyMapcodes →"),""))</f>
        <v/>
      </c>
      <c r="J412" s="47">
        <f>IF(OR(R412="",AP412&lt;&gt;""),"",ROUND(AN412,6))</f>
        <v/>
      </c>
      <c r="K412" s="47">
        <f>IF(OR(R412="",AP412&lt;&gt;""),"",ROUND(AO412,6))</f>
        <v/>
      </c>
      <c r="L412" s="48">
        <f>IF(R412="","",IF(AP412&lt;&gt;"",AP412,IF(O412="NO CONNECTION","Excel couldn't reach the mapcode service. Click the REFRESH RESULTS box just above the table.",IF(E412="","The mapcode service didn't return a mapcode for this point.",IF(AM412,"Latitude and longitude seemed to be the wrong way round, so they've been swapped. Please check.",IF(AND(AN412=0,AO412=0),"0, 0 is in the sea off West Africa. Please check this is the location you meant.",IF(W412,"Longitude came first, so the order has been switched.",IF(Z412=6,"Converted from degrees, minutes and seconds.",IF(Z412=4,"Converted from degrees and decimal minutes.","")))))))))</f>
        <v/>
      </c>
      <c r="N412" s="49">
        <f>IF(J412="","",MapcodeAPI&amp;"codes/"&amp;SUBSTITUTE(J412&amp;"",MID(1/2,2,1),".")&amp;","&amp;SUBSTITUTE(K412&amp;"",MID(1/2,2,1),"."))&amp;LEFT($B$13,0)</f>
        <v/>
      </c>
      <c r="O412" s="49">
        <f>IF(N412="","",IFERROR(_xlfn.WEBSERVICE(N412),IF(MapcodeAPIBackup="","NO CONNECTION",IFERROR(_xlfn.WEBSERVICE(MapcodeAPIBackup&amp;MID(N412,LEN(MapcodeAPI)+1,999)),"NO CONNECTION"))))</f>
        <v/>
      </c>
      <c r="P412" t="inlineStr">
        <is>
          <t xml:space="preserve"> </t>
        </is>
      </c>
      <c r="R412" s="50">
        <f>IFERROR(IF(AND(TRIM(B412&amp;"")="",TRIM(C412&amp;"")=""),"",TRIM(IF(ISNUMBER(B412),SUBSTITUTE(B412&amp;"",MID(1/2,2,1),"."),B412&amp;"")&amp;IF(TRIM(C412&amp;"")="",""," | "&amp;IF(ISNUMBER(C412),SUBSTITUTE(C412&amp;"",MID(1/2,2,1),"."),C412&amp;"")))),"(error value)")</f>
        <v/>
      </c>
      <c r="S412" s="50">
        <f>IF(R412="","","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"&amp;IFERROR(IF(AND(LEN(R412)-LEN(SUBSTITUTE(R412,"/",""))=1,ISNUMBER(FIND(" ",TRIM(LEFT(R412,FIND("/",R412)-1))))),LEFT(R412,FIND("/",R412)-1),R412),R412)&amp;" ")," "," "),"﻿"," "),"​"," "),"⁠"," ")," "," ")," "," "),CHAR(9)," "),CHAR(10)," "),CHAR(13)," "),"−","-"),"–","-"),"—","-"),"LATITUDE"," "),"LONGITUDE"," "),"COORDINATES"," "),"COORDS"," "),"NORTH"," N "),"SOUTH"," S "),"EAST"," E "),"WEST"," W "),"DEGREES"," "),"DEG"," "),"GPS"," "),"LONG"," "),"LNG"," "),"LON"," "),"LAT"," ")," AND "," "),"&amp;"," ")&amp;" ")</f>
        <v/>
      </c>
      <c r="T412" s="50">
        <f>IF(S412="","",IF(LEN(S412)-LEN(SUBSTITUTE(S412,".",""))&gt;0,SUBSTITUTE(S412,","," "),IF(LEN(S412)-LEN(SUBSTITUTE(S412,",",""))=3,SUBSTITUTE(SUBSTITUTE(S412,",",";",2),",","."),IF(LEN(S412)-LEN(SUBSTITUTE(S412,",",""))=2,SUBSTITUTE(S412,",","."),SUBSTITUTE(S412,","," ")))))</f>
        <v/>
      </c>
      <c r="U412" s="50">
        <f>IF(ISNUMBER(FIND("S",T412)),-1,IF(ISNUMBER(FIND("N",T412)),1,0))</f>
        <v/>
      </c>
      <c r="V412" s="50">
        <f>IF(ISNUMBER(FIND("W",T412)),-1,IF(ISNUMBER(FIND("E",T412)),1,0))</f>
        <v/>
      </c>
      <c r="W412" s="50">
        <f>AND(MIN(IFERROR(FIND("N",T412),999),IFERROR(FIND("S",T412),999))&lt;999,MIN(IFERROR(FIND("E",T412),999),IFERROR(FIND("W",T412),999))&lt;999,MIN(IFERROR(FIND("E",T412),999),IFERROR(FIND("W",T412),999))&lt;MIN(IFERROR(FIND("N",T412),999),IFERROR(FIND("S",T412),999)))</f>
        <v/>
      </c>
      <c r="X412" s="50">
        <f>IF(T412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412,"°"," "),"º"," "),"˚"," "),"'"," "),CHAR(34)," "),"′"," "),"’"," "),"‘"," "),"″"," "),"”"," "),"“"," "),"("," "),")"," "),"["," "),"]"," "),"{"," "),"}"," "),";"," "),"|"," "),"/"," "),"\"," "),":"," "),"="," "),"*"," "),","," "),"N"," "),"S"," "),"E"," "),"W"," "),"_"," ")))</f>
        <v/>
      </c>
      <c r="Y412" s="50">
        <f>IF(X412="","",SUBSTITUTE(SUBSTITUTE(SUBSTITUTE(SUBSTITUTE(SUBSTITUTE(SUBSTITUTE(SUBSTITUTE(SUBSTITUTE(SUBSTITUTE(SUBSTITUTE(SUBSTITUTE(SUBSTITUTE(SUBSTITUTE(X412,"0",""),"1",""),"2",""),"3",""),"4",""),"5",""),"6",""),"7",""),"8",""),"9",""),".",""),"-","")," ",""))</f>
        <v/>
      </c>
      <c r="Z412" s="50">
        <f>IF(X412="",0,LEN(X412)-LEN(SUBSTITUTE(X412," ",""))+1)</f>
        <v/>
      </c>
      <c r="AA412" s="50">
        <f>IF(Z412&lt;1,"",IFERROR(VALUE(SUBSTITUTE(TRIM(MID(SUBSTITUTE(X412," ",REPT(" ",60)),1,60)),".",MID(1/2,2,1))),""))</f>
        <v/>
      </c>
      <c r="AB412" s="50">
        <f>IF(Z412&lt;2,"",IFERROR(VALUE(SUBSTITUTE(TRIM(MID(SUBSTITUTE(X412," ",REPT(" ",60)),61,60)),".",MID(1/2,2,1))),""))</f>
        <v/>
      </c>
      <c r="AC412" s="50">
        <f>IF(Z412&lt;3,"",IFERROR(VALUE(SUBSTITUTE(TRIM(MID(SUBSTITUTE(X412," ",REPT(" ",60)),121,60)),".",MID(1/2,2,1))),""))</f>
        <v/>
      </c>
      <c r="AD412" s="50">
        <f>IF(Z412&lt;4,"",IFERROR(VALUE(SUBSTITUTE(TRIM(MID(SUBSTITUTE(X412," ",REPT(" ",60)),181,60)),".",MID(1/2,2,1))),""))</f>
        <v/>
      </c>
      <c r="AE412" s="50">
        <f>IF(Z412&lt;5,"",IFERROR(VALUE(SUBSTITUTE(TRIM(MID(SUBSTITUTE(X412," ",REPT(" ",60)),241,60)),".",MID(1/2,2,1))),""))</f>
        <v/>
      </c>
      <c r="AF412" s="50">
        <f>IF(Z412&lt;6,"",IFERROR(VALUE(SUBSTITUTE(TRIM(MID(SUBSTITUTE(X412," ",REPT(" ",60)),301,60)),".",MID(1/2,2,1))),""))</f>
        <v/>
      </c>
      <c r="AG412" s="50">
        <f>IFERROR(IF(Z412=2,AA412,IF(Z412=4,IF(AA412&lt;0,-1,1)*(ABS(AA412)+AB412/60),IF(Z412=6,IF(AA412&lt;0,-1,1)*(ABS(AA412)+AB412/60+AC412/3600),""))),"")</f>
        <v/>
      </c>
      <c r="AH412" s="50">
        <f>IFERROR(IF(Z412=2,AB412,IF(Z412=4,IF(AC412&lt;0,-1,1)*(ABS(AC412)+AD412/60),IF(Z412=6,IF(AD412&lt;0,-1,1)*(ABS(AD412)+AE412/60+AF412/3600),""))),"")</f>
        <v/>
      </c>
      <c r="AI412" s="50">
        <f>IF(W412,AH412,AG412)</f>
        <v/>
      </c>
      <c r="AJ412" s="50">
        <f>IF(W412,AG412,AH412)</f>
        <v/>
      </c>
      <c r="AK412" s="50">
        <f>IFERROR(IF(U412=0,AI412,U412*ABS(AI412)),"")</f>
        <v/>
      </c>
      <c r="AL412" s="50">
        <f>IFERROR(IF(V412=0,AJ412,V412*ABS(AJ412)),"")</f>
        <v/>
      </c>
      <c r="AM412" s="50">
        <f>IFERROR(AND(U412=0,V412=0,ABS(AK412)&gt;90,ABS(AK412)&lt;=180,ABS(AL412)&lt;=90),FALSE)</f>
        <v/>
      </c>
      <c r="AN412" s="50">
        <f>IF(AM412,AL412,AK412)</f>
        <v/>
      </c>
      <c r="AO412" s="50">
        <f>IF(AM412,AK412,AL412)</f>
        <v/>
      </c>
      <c r="AP412" s="50">
        <f>IF(R412="","",IF(Y412&lt;&gt;"","Contains words or symbols that aren't part of a coordinate.",IF(NOT(OR(Z412=2,Z412=4,Z412=6)),"Couldn't find a latitude and a longitude ("&amp;Z412&amp;IF(Z412=1," number"," numbers")&amp;" found).",IF(COUNT(AA412:AF412)&lt;&gt;Z412,"Some of the numbers couldn't be read.",IF(OR(AND(Z412=4,OR(AB412&lt;0,AB412&gt;=60,AD412&lt;0,AD412&gt;=60)),AND(Z412=6,OR(AB412&lt;0,AB412&gt;=60,AC412&lt;0,AC412&gt;=60,AE412&lt;0,AE412&gt;=60,AF412&lt;0,AF412&gt;=60))),"Minutes and seconds must be between 0 and 60.",IF(OR(ABS(AN412)&gt;90,ABS(AO412)&gt;180),"Out of range: latitude must be between -90 and 90, and longitude between -180 and 180.",""))))))</f>
        <v/>
      </c>
    </row>
    <row r="413">
      <c r="B413" s="44" t="n"/>
      <c r="C413" s="44" t="n"/>
      <c r="D413" s="45">
        <f>IF(R413="","",IF(AP413&lt;&gt;"","NOT VALID GPS COORDINATES",IF(O413="NO CONNECTION","NO CONNECTION",IF(E413="","NOT FOUND",IF(OR(AM413,AND(AN413=0,AO413=0)),"CONVERTED – PLEASE CHECK","CONVERTED")))))</f>
        <v/>
      </c>
      <c r="E413" s="45">
        <f>IF(OR(O413="",O413="NO CONNECTION"),"",IFERROR(_xlfn.FILTERXML(O413,"//local/territory")&amp;" "&amp;_xlfn.FILTERXML(O413,"//local/mapcode"),IFERROR(_xlfn.FILTERXML(O413,"//international/mapcode"),"")))</f>
        <v/>
      </c>
      <c r="F413" s="46">
        <f>IF(E413="","",IFERROR(_xlfn.FILTERXML(O413,"//local/territory"),""))</f>
        <v/>
      </c>
      <c r="G413" s="46">
        <f>IF(E413="","",IFERROR(_xlfn.FILTERXML(O413,"//local/mapcode"),""))</f>
        <v/>
      </c>
      <c r="H413" s="46">
        <f>IF(E413="","",IFERROR(_xlfn.FILTERXML(O413,"//international/mapcode"),""))</f>
        <v/>
      </c>
      <c r="I413" s="46">
        <f>IF(E413="","",IFERROR(HYPERLINK("https://www.mymapcodes.com/go/?t="&amp;IF(G413&lt;&gt;"",F413,"AAA")&amp;"&amp;ma="&amp;LEFT(IF(G413&lt;&gt;"",G413,H413),FIND(".",IF(G413&lt;&gt;"",G413,H413))-1)&amp;"&amp;mb="&amp;MID(IF(G413&lt;&gt;"",G413,H413),FIND(".",IF(G413&lt;&gt;"",G413,H413))+1,99),"Open on MyMapcodes →"),""))</f>
        <v/>
      </c>
      <c r="J413" s="47">
        <f>IF(OR(R413="",AP413&lt;&gt;""),"",ROUND(AN413,6))</f>
        <v/>
      </c>
      <c r="K413" s="47">
        <f>IF(OR(R413="",AP413&lt;&gt;""),"",ROUND(AO413,6))</f>
        <v/>
      </c>
      <c r="L413" s="48">
        <f>IF(R413="","",IF(AP413&lt;&gt;"",AP413,IF(O413="NO CONNECTION","Excel couldn't reach the mapcode service. Click the REFRESH RESULTS box just above the table.",IF(E413="","The mapcode service didn't return a mapcode for this point.",IF(AM413,"Latitude and longitude seemed to be the wrong way round, so they've been swapped. Please check.",IF(AND(AN413=0,AO413=0),"0, 0 is in the sea off West Africa. Please check this is the location you meant.",IF(W413,"Longitude came first, so the order has been switched.",IF(Z413=6,"Converted from degrees, minutes and seconds.",IF(Z413=4,"Converted from degrees and decimal minutes.","")))))))))</f>
        <v/>
      </c>
      <c r="N413" s="49">
        <f>IF(J413="","",MapcodeAPI&amp;"codes/"&amp;SUBSTITUTE(J413&amp;"",MID(1/2,2,1),".")&amp;","&amp;SUBSTITUTE(K413&amp;"",MID(1/2,2,1),"."))&amp;LEFT($B$13,0)</f>
        <v/>
      </c>
      <c r="O413" s="49">
        <f>IF(N413="","",IFERROR(_xlfn.WEBSERVICE(N413),IF(MapcodeAPIBackup="","NO CONNECTION",IFERROR(_xlfn.WEBSERVICE(MapcodeAPIBackup&amp;MID(N413,LEN(MapcodeAPI)+1,999)),"NO CONNECTION"))))</f>
        <v/>
      </c>
      <c r="P413" t="inlineStr">
        <is>
          <t xml:space="preserve"> </t>
        </is>
      </c>
      <c r="R413" s="50">
        <f>IFERROR(IF(AND(TRIM(B413&amp;"")="",TRIM(C413&amp;"")=""),"",TRIM(IF(ISNUMBER(B413),SUBSTITUTE(B413&amp;"",MID(1/2,2,1),"."),B413&amp;"")&amp;IF(TRIM(C413&amp;"")="",""," | "&amp;IF(ISNUMBER(C413),SUBSTITUTE(C413&amp;"",MID(1/2,2,1),"."),C413&amp;"")))),"(error value)")</f>
        <v/>
      </c>
      <c r="S413" s="50">
        <f>IF(R413="","","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"&amp;IFERROR(IF(AND(LEN(R413)-LEN(SUBSTITUTE(R413,"/",""))=1,ISNUMBER(FIND(" ",TRIM(LEFT(R413,FIND("/",R413)-1))))),LEFT(R413,FIND("/",R413)-1),R413),R413)&amp;" ")," "," "),"﻿"," "),"​"," "),"⁠"," ")," "," ")," "," "),CHAR(9)," "),CHAR(10)," "),CHAR(13)," "),"−","-"),"–","-"),"—","-"),"LATITUDE"," "),"LONGITUDE"," "),"COORDINATES"," "),"COORDS"," "),"NORTH"," N "),"SOUTH"," S "),"EAST"," E "),"WEST"," W "),"DEGREES"," "),"DEG"," "),"GPS"," "),"LONG"," "),"LNG"," "),"LON"," "),"LAT"," ")," AND "," "),"&amp;"," ")&amp;" ")</f>
        <v/>
      </c>
      <c r="T413" s="50">
        <f>IF(S413="","",IF(LEN(S413)-LEN(SUBSTITUTE(S413,".",""))&gt;0,SUBSTITUTE(S413,","," "),IF(LEN(S413)-LEN(SUBSTITUTE(S413,",",""))=3,SUBSTITUTE(SUBSTITUTE(S413,",",";",2),",","."),IF(LEN(S413)-LEN(SUBSTITUTE(S413,",",""))=2,SUBSTITUTE(S413,",","."),SUBSTITUTE(S413,","," ")))))</f>
        <v/>
      </c>
      <c r="U413" s="50">
        <f>IF(ISNUMBER(FIND("S",T413)),-1,IF(ISNUMBER(FIND("N",T413)),1,0))</f>
        <v/>
      </c>
      <c r="V413" s="50">
        <f>IF(ISNUMBER(FIND("W",T413)),-1,IF(ISNUMBER(FIND("E",T413)),1,0))</f>
        <v/>
      </c>
      <c r="W413" s="50">
        <f>AND(MIN(IFERROR(FIND("N",T413),999),IFERROR(FIND("S",T413),999))&lt;999,MIN(IFERROR(FIND("E",T413),999),IFERROR(FIND("W",T413),999))&lt;999,MIN(IFERROR(FIND("E",T413),999),IFERROR(FIND("W",T413),999))&lt;MIN(IFERROR(FIND("N",T413),999),IFERROR(FIND("S",T413),999)))</f>
        <v/>
      </c>
      <c r="X413" s="50">
        <f>IF(T413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413,"°"," "),"º"," "),"˚"," "),"'"," "),CHAR(34)," "),"′"," "),"’"," "),"‘"," "),"″"," "),"”"," "),"“"," "),"("," "),")"," "),"["," "),"]"," "),"{"," "),"}"," "),";"," "),"|"," "),"/"," "),"\"," "),":"," "),"="," "),"*"," "),","," "),"N"," "),"S"," "),"E"," "),"W"," "),"_"," ")))</f>
        <v/>
      </c>
      <c r="Y413" s="50">
        <f>IF(X413="","",SUBSTITUTE(SUBSTITUTE(SUBSTITUTE(SUBSTITUTE(SUBSTITUTE(SUBSTITUTE(SUBSTITUTE(SUBSTITUTE(SUBSTITUTE(SUBSTITUTE(SUBSTITUTE(SUBSTITUTE(SUBSTITUTE(X413,"0",""),"1",""),"2",""),"3",""),"4",""),"5",""),"6",""),"7",""),"8",""),"9",""),".",""),"-","")," ",""))</f>
        <v/>
      </c>
      <c r="Z413" s="50">
        <f>IF(X413="",0,LEN(X413)-LEN(SUBSTITUTE(X413," ",""))+1)</f>
        <v/>
      </c>
      <c r="AA413" s="50">
        <f>IF(Z413&lt;1,"",IFERROR(VALUE(SUBSTITUTE(TRIM(MID(SUBSTITUTE(X413," ",REPT(" ",60)),1,60)),".",MID(1/2,2,1))),""))</f>
        <v/>
      </c>
      <c r="AB413" s="50">
        <f>IF(Z413&lt;2,"",IFERROR(VALUE(SUBSTITUTE(TRIM(MID(SUBSTITUTE(X413," ",REPT(" ",60)),61,60)),".",MID(1/2,2,1))),""))</f>
        <v/>
      </c>
      <c r="AC413" s="50">
        <f>IF(Z413&lt;3,"",IFERROR(VALUE(SUBSTITUTE(TRIM(MID(SUBSTITUTE(X413," ",REPT(" ",60)),121,60)),".",MID(1/2,2,1))),""))</f>
        <v/>
      </c>
      <c r="AD413" s="50">
        <f>IF(Z413&lt;4,"",IFERROR(VALUE(SUBSTITUTE(TRIM(MID(SUBSTITUTE(X413," ",REPT(" ",60)),181,60)),".",MID(1/2,2,1))),""))</f>
        <v/>
      </c>
      <c r="AE413" s="50">
        <f>IF(Z413&lt;5,"",IFERROR(VALUE(SUBSTITUTE(TRIM(MID(SUBSTITUTE(X413," ",REPT(" ",60)),241,60)),".",MID(1/2,2,1))),""))</f>
        <v/>
      </c>
      <c r="AF413" s="50">
        <f>IF(Z413&lt;6,"",IFERROR(VALUE(SUBSTITUTE(TRIM(MID(SUBSTITUTE(X413," ",REPT(" ",60)),301,60)),".",MID(1/2,2,1))),""))</f>
        <v/>
      </c>
      <c r="AG413" s="50">
        <f>IFERROR(IF(Z413=2,AA413,IF(Z413=4,IF(AA413&lt;0,-1,1)*(ABS(AA413)+AB413/60),IF(Z413=6,IF(AA413&lt;0,-1,1)*(ABS(AA413)+AB413/60+AC413/3600),""))),"")</f>
        <v/>
      </c>
      <c r="AH413" s="50">
        <f>IFERROR(IF(Z413=2,AB413,IF(Z413=4,IF(AC413&lt;0,-1,1)*(ABS(AC413)+AD413/60),IF(Z413=6,IF(AD413&lt;0,-1,1)*(ABS(AD413)+AE413/60+AF413/3600),""))),"")</f>
        <v/>
      </c>
      <c r="AI413" s="50">
        <f>IF(W413,AH413,AG413)</f>
        <v/>
      </c>
      <c r="AJ413" s="50">
        <f>IF(W413,AG413,AH413)</f>
        <v/>
      </c>
      <c r="AK413" s="50">
        <f>IFERROR(IF(U413=0,AI413,U413*ABS(AI413)),"")</f>
        <v/>
      </c>
      <c r="AL413" s="50">
        <f>IFERROR(IF(V413=0,AJ413,V413*ABS(AJ413)),"")</f>
        <v/>
      </c>
      <c r="AM413" s="50">
        <f>IFERROR(AND(U413=0,V413=0,ABS(AK413)&gt;90,ABS(AK413)&lt;=180,ABS(AL413)&lt;=90),FALSE)</f>
        <v/>
      </c>
      <c r="AN413" s="50">
        <f>IF(AM413,AL413,AK413)</f>
        <v/>
      </c>
      <c r="AO413" s="50">
        <f>IF(AM413,AK413,AL413)</f>
        <v/>
      </c>
      <c r="AP413" s="50">
        <f>IF(R413="","",IF(Y413&lt;&gt;"","Contains words or symbols that aren't part of a coordinate.",IF(NOT(OR(Z413=2,Z413=4,Z413=6)),"Couldn't find a latitude and a longitude ("&amp;Z413&amp;IF(Z413=1," number"," numbers")&amp;" found).",IF(COUNT(AA413:AF413)&lt;&gt;Z413,"Some of the numbers couldn't be read.",IF(OR(AND(Z413=4,OR(AB413&lt;0,AB413&gt;=60,AD413&lt;0,AD413&gt;=60)),AND(Z413=6,OR(AB413&lt;0,AB413&gt;=60,AC413&lt;0,AC413&gt;=60,AE413&lt;0,AE413&gt;=60,AF413&lt;0,AF413&gt;=60))),"Minutes and seconds must be between 0 and 60.",IF(OR(ABS(AN413)&gt;90,ABS(AO413)&gt;180),"Out of range: latitude must be between -90 and 90, and longitude between -180 and 180.",""))))))</f>
        <v/>
      </c>
    </row>
    <row r="414">
      <c r="B414" s="44" t="n"/>
      <c r="C414" s="44" t="n"/>
      <c r="D414" s="45">
        <f>IF(R414="","",IF(AP414&lt;&gt;"","NOT VALID GPS COORDINATES",IF(O414="NO CONNECTION","NO CONNECTION",IF(E414="","NOT FOUND",IF(OR(AM414,AND(AN414=0,AO414=0)),"CONVERTED – PLEASE CHECK","CONVERTED")))))</f>
        <v/>
      </c>
      <c r="E414" s="45">
        <f>IF(OR(O414="",O414="NO CONNECTION"),"",IFERROR(_xlfn.FILTERXML(O414,"//local/territory")&amp;" "&amp;_xlfn.FILTERXML(O414,"//local/mapcode"),IFERROR(_xlfn.FILTERXML(O414,"//international/mapcode"),"")))</f>
        <v/>
      </c>
      <c r="F414" s="46">
        <f>IF(E414="","",IFERROR(_xlfn.FILTERXML(O414,"//local/territory"),""))</f>
        <v/>
      </c>
      <c r="G414" s="46">
        <f>IF(E414="","",IFERROR(_xlfn.FILTERXML(O414,"//local/mapcode"),""))</f>
        <v/>
      </c>
      <c r="H414" s="46">
        <f>IF(E414="","",IFERROR(_xlfn.FILTERXML(O414,"//international/mapcode"),""))</f>
        <v/>
      </c>
      <c r="I414" s="46">
        <f>IF(E414="","",IFERROR(HYPERLINK("https://www.mymapcodes.com/go/?t="&amp;IF(G414&lt;&gt;"",F414,"AAA")&amp;"&amp;ma="&amp;LEFT(IF(G414&lt;&gt;"",G414,H414),FIND(".",IF(G414&lt;&gt;"",G414,H414))-1)&amp;"&amp;mb="&amp;MID(IF(G414&lt;&gt;"",G414,H414),FIND(".",IF(G414&lt;&gt;"",G414,H414))+1,99),"Open on MyMapcodes →"),""))</f>
        <v/>
      </c>
      <c r="J414" s="47">
        <f>IF(OR(R414="",AP414&lt;&gt;""),"",ROUND(AN414,6))</f>
        <v/>
      </c>
      <c r="K414" s="47">
        <f>IF(OR(R414="",AP414&lt;&gt;""),"",ROUND(AO414,6))</f>
        <v/>
      </c>
      <c r="L414" s="48">
        <f>IF(R414="","",IF(AP414&lt;&gt;"",AP414,IF(O414="NO CONNECTION","Excel couldn't reach the mapcode service. Click the REFRESH RESULTS box just above the table.",IF(E414="","The mapcode service didn't return a mapcode for this point.",IF(AM414,"Latitude and longitude seemed to be the wrong way round, so they've been swapped. Please check.",IF(AND(AN414=0,AO414=0),"0, 0 is in the sea off West Africa. Please check this is the location you meant.",IF(W414,"Longitude came first, so the order has been switched.",IF(Z414=6,"Converted from degrees, minutes and seconds.",IF(Z414=4,"Converted from degrees and decimal minutes.","")))))))))</f>
        <v/>
      </c>
      <c r="N414" s="49">
        <f>IF(J414="","",MapcodeAPI&amp;"codes/"&amp;SUBSTITUTE(J414&amp;"",MID(1/2,2,1),".")&amp;","&amp;SUBSTITUTE(K414&amp;"",MID(1/2,2,1),"."))&amp;LEFT($B$13,0)</f>
        <v/>
      </c>
      <c r="O414" s="49">
        <f>IF(N414="","",IFERROR(_xlfn.WEBSERVICE(N414),IF(MapcodeAPIBackup="","NO CONNECTION",IFERROR(_xlfn.WEBSERVICE(MapcodeAPIBackup&amp;MID(N414,LEN(MapcodeAPI)+1,999)),"NO CONNECTION"))))</f>
        <v/>
      </c>
      <c r="P414" t="inlineStr">
        <is>
          <t xml:space="preserve"> </t>
        </is>
      </c>
      <c r="R414" s="50">
        <f>IFERROR(IF(AND(TRIM(B414&amp;"")="",TRIM(C414&amp;"")=""),"",TRIM(IF(ISNUMBER(B414),SUBSTITUTE(B414&amp;"",MID(1/2,2,1),"."),B414&amp;"")&amp;IF(TRIM(C414&amp;"")="",""," | "&amp;IF(ISNUMBER(C414),SUBSTITUTE(C414&amp;"",MID(1/2,2,1),"."),C414&amp;"")))),"(error value)")</f>
        <v/>
      </c>
      <c r="S414" s="50">
        <f>IF(R414="","","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"&amp;IFERROR(IF(AND(LEN(R414)-LEN(SUBSTITUTE(R414,"/",""))=1,ISNUMBER(FIND(" ",TRIM(LEFT(R414,FIND("/",R414)-1))))),LEFT(R414,FIND("/",R414)-1),R414),R414)&amp;" ")," "," "),"﻿"," "),"​"," "),"⁠"," ")," "," ")," "," "),CHAR(9)," "),CHAR(10)," "),CHAR(13)," "),"−","-"),"–","-"),"—","-"),"LATITUDE"," "),"LONGITUDE"," "),"COORDINATES"," "),"COORDS"," "),"NORTH"," N "),"SOUTH"," S "),"EAST"," E "),"WEST"," W "),"DEGREES"," "),"DEG"," "),"GPS"," "),"LONG"," "),"LNG"," "),"LON"," "),"LAT"," ")," AND "," "),"&amp;"," ")&amp;" ")</f>
        <v/>
      </c>
      <c r="T414" s="50">
        <f>IF(S414="","",IF(LEN(S414)-LEN(SUBSTITUTE(S414,".",""))&gt;0,SUBSTITUTE(S414,","," "),IF(LEN(S414)-LEN(SUBSTITUTE(S414,",",""))=3,SUBSTITUTE(SUBSTITUTE(S414,",",";",2),",","."),IF(LEN(S414)-LEN(SUBSTITUTE(S414,",",""))=2,SUBSTITUTE(S414,",","."),SUBSTITUTE(S414,","," ")))))</f>
        <v/>
      </c>
      <c r="U414" s="50">
        <f>IF(ISNUMBER(FIND("S",T414)),-1,IF(ISNUMBER(FIND("N",T414)),1,0))</f>
        <v/>
      </c>
      <c r="V414" s="50">
        <f>IF(ISNUMBER(FIND("W",T414)),-1,IF(ISNUMBER(FIND("E",T414)),1,0))</f>
        <v/>
      </c>
      <c r="W414" s="50">
        <f>AND(MIN(IFERROR(FIND("N",T414),999),IFERROR(FIND("S",T414),999))&lt;999,MIN(IFERROR(FIND("E",T414),999),IFERROR(FIND("W",T414),999))&lt;999,MIN(IFERROR(FIND("E",T414),999),IFERROR(FIND("W",T414),999))&lt;MIN(IFERROR(FIND("N",T414),999),IFERROR(FIND("S",T414),999)))</f>
        <v/>
      </c>
      <c r="X414" s="50">
        <f>IF(T414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414,"°"," "),"º"," "),"˚"," "),"'"," "),CHAR(34)," "),"′"," "),"’"," "),"‘"," "),"″"," "),"”"," "),"“"," "),"("," "),")"," "),"["," "),"]"," "),"{"," "),"}"," "),";"," "),"|"," "),"/"," "),"\"," "),":"," "),"="," "),"*"," "),","," "),"N"," "),"S"," "),"E"," "),"W"," "),"_"," ")))</f>
        <v/>
      </c>
      <c r="Y414" s="50">
        <f>IF(X414="","",SUBSTITUTE(SUBSTITUTE(SUBSTITUTE(SUBSTITUTE(SUBSTITUTE(SUBSTITUTE(SUBSTITUTE(SUBSTITUTE(SUBSTITUTE(SUBSTITUTE(SUBSTITUTE(SUBSTITUTE(SUBSTITUTE(X414,"0",""),"1",""),"2",""),"3",""),"4",""),"5",""),"6",""),"7",""),"8",""),"9",""),".",""),"-","")," ",""))</f>
        <v/>
      </c>
      <c r="Z414" s="50">
        <f>IF(X414="",0,LEN(X414)-LEN(SUBSTITUTE(X414," ",""))+1)</f>
        <v/>
      </c>
      <c r="AA414" s="50">
        <f>IF(Z414&lt;1,"",IFERROR(VALUE(SUBSTITUTE(TRIM(MID(SUBSTITUTE(X414," ",REPT(" ",60)),1,60)),".",MID(1/2,2,1))),""))</f>
        <v/>
      </c>
      <c r="AB414" s="50">
        <f>IF(Z414&lt;2,"",IFERROR(VALUE(SUBSTITUTE(TRIM(MID(SUBSTITUTE(X414," ",REPT(" ",60)),61,60)),".",MID(1/2,2,1))),""))</f>
        <v/>
      </c>
      <c r="AC414" s="50">
        <f>IF(Z414&lt;3,"",IFERROR(VALUE(SUBSTITUTE(TRIM(MID(SUBSTITUTE(X414," ",REPT(" ",60)),121,60)),".",MID(1/2,2,1))),""))</f>
        <v/>
      </c>
      <c r="AD414" s="50">
        <f>IF(Z414&lt;4,"",IFERROR(VALUE(SUBSTITUTE(TRIM(MID(SUBSTITUTE(X414," ",REPT(" ",60)),181,60)),".",MID(1/2,2,1))),""))</f>
        <v/>
      </c>
      <c r="AE414" s="50">
        <f>IF(Z414&lt;5,"",IFERROR(VALUE(SUBSTITUTE(TRIM(MID(SUBSTITUTE(X414," ",REPT(" ",60)),241,60)),".",MID(1/2,2,1))),""))</f>
        <v/>
      </c>
      <c r="AF414" s="50">
        <f>IF(Z414&lt;6,"",IFERROR(VALUE(SUBSTITUTE(TRIM(MID(SUBSTITUTE(X414," ",REPT(" ",60)),301,60)),".",MID(1/2,2,1))),""))</f>
        <v/>
      </c>
      <c r="AG414" s="50">
        <f>IFERROR(IF(Z414=2,AA414,IF(Z414=4,IF(AA414&lt;0,-1,1)*(ABS(AA414)+AB414/60),IF(Z414=6,IF(AA414&lt;0,-1,1)*(ABS(AA414)+AB414/60+AC414/3600),""))),"")</f>
        <v/>
      </c>
      <c r="AH414" s="50">
        <f>IFERROR(IF(Z414=2,AB414,IF(Z414=4,IF(AC414&lt;0,-1,1)*(ABS(AC414)+AD414/60),IF(Z414=6,IF(AD414&lt;0,-1,1)*(ABS(AD414)+AE414/60+AF414/3600),""))),"")</f>
        <v/>
      </c>
      <c r="AI414" s="50">
        <f>IF(W414,AH414,AG414)</f>
        <v/>
      </c>
      <c r="AJ414" s="50">
        <f>IF(W414,AG414,AH414)</f>
        <v/>
      </c>
      <c r="AK414" s="50">
        <f>IFERROR(IF(U414=0,AI414,U414*ABS(AI414)),"")</f>
        <v/>
      </c>
      <c r="AL414" s="50">
        <f>IFERROR(IF(V414=0,AJ414,V414*ABS(AJ414)),"")</f>
        <v/>
      </c>
      <c r="AM414" s="50">
        <f>IFERROR(AND(U414=0,V414=0,ABS(AK414)&gt;90,ABS(AK414)&lt;=180,ABS(AL414)&lt;=90),FALSE)</f>
        <v/>
      </c>
      <c r="AN414" s="50">
        <f>IF(AM414,AL414,AK414)</f>
        <v/>
      </c>
      <c r="AO414" s="50">
        <f>IF(AM414,AK414,AL414)</f>
        <v/>
      </c>
      <c r="AP414" s="50">
        <f>IF(R414="","",IF(Y414&lt;&gt;"","Contains words or symbols that aren't part of a coordinate.",IF(NOT(OR(Z414=2,Z414=4,Z414=6)),"Couldn't find a latitude and a longitude ("&amp;Z414&amp;IF(Z414=1," number"," numbers")&amp;" found).",IF(COUNT(AA414:AF414)&lt;&gt;Z414,"Some of the numbers couldn't be read.",IF(OR(AND(Z414=4,OR(AB414&lt;0,AB414&gt;=60,AD414&lt;0,AD414&gt;=60)),AND(Z414=6,OR(AB414&lt;0,AB414&gt;=60,AC414&lt;0,AC414&gt;=60,AE414&lt;0,AE414&gt;=60,AF414&lt;0,AF414&gt;=60))),"Minutes and seconds must be between 0 and 60.",IF(OR(ABS(AN414)&gt;90,ABS(AO414)&gt;180),"Out of range: latitude must be between -90 and 90, and longitude between -180 and 180.",""))))))</f>
        <v/>
      </c>
    </row>
    <row r="415">
      <c r="B415" s="44" t="n"/>
      <c r="C415" s="44" t="n"/>
      <c r="D415" s="45">
        <f>IF(R415="","",IF(AP415&lt;&gt;"","NOT VALID GPS COORDINATES",IF(O415="NO CONNECTION","NO CONNECTION",IF(E415="","NOT FOUND",IF(OR(AM415,AND(AN415=0,AO415=0)),"CONVERTED – PLEASE CHECK","CONVERTED")))))</f>
        <v/>
      </c>
      <c r="E415" s="45">
        <f>IF(OR(O415="",O415="NO CONNECTION"),"",IFERROR(_xlfn.FILTERXML(O415,"//local/territory")&amp;" "&amp;_xlfn.FILTERXML(O415,"//local/mapcode"),IFERROR(_xlfn.FILTERXML(O415,"//international/mapcode"),"")))</f>
        <v/>
      </c>
      <c r="F415" s="46">
        <f>IF(E415="","",IFERROR(_xlfn.FILTERXML(O415,"//local/territory"),""))</f>
        <v/>
      </c>
      <c r="G415" s="46">
        <f>IF(E415="","",IFERROR(_xlfn.FILTERXML(O415,"//local/mapcode"),""))</f>
        <v/>
      </c>
      <c r="H415" s="46">
        <f>IF(E415="","",IFERROR(_xlfn.FILTERXML(O415,"//international/mapcode"),""))</f>
        <v/>
      </c>
      <c r="I415" s="46">
        <f>IF(E415="","",IFERROR(HYPERLINK("https://www.mymapcodes.com/go/?t="&amp;IF(G415&lt;&gt;"",F415,"AAA")&amp;"&amp;ma="&amp;LEFT(IF(G415&lt;&gt;"",G415,H415),FIND(".",IF(G415&lt;&gt;"",G415,H415))-1)&amp;"&amp;mb="&amp;MID(IF(G415&lt;&gt;"",G415,H415),FIND(".",IF(G415&lt;&gt;"",G415,H415))+1,99),"Open on MyMapcodes →"),""))</f>
        <v/>
      </c>
      <c r="J415" s="47">
        <f>IF(OR(R415="",AP415&lt;&gt;""),"",ROUND(AN415,6))</f>
        <v/>
      </c>
      <c r="K415" s="47">
        <f>IF(OR(R415="",AP415&lt;&gt;""),"",ROUND(AO415,6))</f>
        <v/>
      </c>
      <c r="L415" s="48">
        <f>IF(R415="","",IF(AP415&lt;&gt;"",AP415,IF(O415="NO CONNECTION","Excel couldn't reach the mapcode service. Click the REFRESH RESULTS box just above the table.",IF(E415="","The mapcode service didn't return a mapcode for this point.",IF(AM415,"Latitude and longitude seemed to be the wrong way round, so they've been swapped. Please check.",IF(AND(AN415=0,AO415=0),"0, 0 is in the sea off West Africa. Please check this is the location you meant.",IF(W415,"Longitude came first, so the order has been switched.",IF(Z415=6,"Converted from degrees, minutes and seconds.",IF(Z415=4,"Converted from degrees and decimal minutes.","")))))))))</f>
        <v/>
      </c>
      <c r="N415" s="49">
        <f>IF(J415="","",MapcodeAPI&amp;"codes/"&amp;SUBSTITUTE(J415&amp;"",MID(1/2,2,1),".")&amp;","&amp;SUBSTITUTE(K415&amp;"",MID(1/2,2,1),"."))&amp;LEFT($B$13,0)</f>
        <v/>
      </c>
      <c r="O415" s="49">
        <f>IF(N415="","",IFERROR(_xlfn.WEBSERVICE(N415),IF(MapcodeAPIBackup="","NO CONNECTION",IFERROR(_xlfn.WEBSERVICE(MapcodeAPIBackup&amp;MID(N415,LEN(MapcodeAPI)+1,999)),"NO CONNECTION"))))</f>
        <v/>
      </c>
      <c r="P415" t="inlineStr">
        <is>
          <t xml:space="preserve"> </t>
        </is>
      </c>
      <c r="R415" s="50">
        <f>IFERROR(IF(AND(TRIM(B415&amp;"")="",TRIM(C415&amp;"")=""),"",TRIM(IF(ISNUMBER(B415),SUBSTITUTE(B415&amp;"",MID(1/2,2,1),"."),B415&amp;"")&amp;IF(TRIM(C415&amp;"")="",""," | "&amp;IF(ISNUMBER(C415),SUBSTITUTE(C415&amp;"",MID(1/2,2,1),"."),C415&amp;"")))),"(error value)")</f>
        <v/>
      </c>
      <c r="S415" s="50">
        <f>IF(R415="","","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"&amp;IFERROR(IF(AND(LEN(R415)-LEN(SUBSTITUTE(R415,"/",""))=1,ISNUMBER(FIND(" ",TRIM(LEFT(R415,FIND("/",R415)-1))))),LEFT(R415,FIND("/",R415)-1),R415),R415)&amp;" ")," "," "),"﻿"," "),"​"," "),"⁠"," ")," "," ")," "," "),CHAR(9)," "),CHAR(10)," "),CHAR(13)," "),"−","-"),"–","-"),"—","-"),"LATITUDE"," "),"LONGITUDE"," "),"COORDINATES"," "),"COORDS"," "),"NORTH"," N "),"SOUTH"," S "),"EAST"," E "),"WEST"," W "),"DEGREES"," "),"DEG"," "),"GPS"," "),"LONG"," "),"LNG"," "),"LON"," "),"LAT"," ")," AND "," "),"&amp;"," ")&amp;" ")</f>
        <v/>
      </c>
      <c r="T415" s="50">
        <f>IF(S415="","",IF(LEN(S415)-LEN(SUBSTITUTE(S415,".",""))&gt;0,SUBSTITUTE(S415,","," "),IF(LEN(S415)-LEN(SUBSTITUTE(S415,",",""))=3,SUBSTITUTE(SUBSTITUTE(S415,",",";",2),",","."),IF(LEN(S415)-LEN(SUBSTITUTE(S415,",",""))=2,SUBSTITUTE(S415,",","."),SUBSTITUTE(S415,","," ")))))</f>
        <v/>
      </c>
      <c r="U415" s="50">
        <f>IF(ISNUMBER(FIND("S",T415)),-1,IF(ISNUMBER(FIND("N",T415)),1,0))</f>
        <v/>
      </c>
      <c r="V415" s="50">
        <f>IF(ISNUMBER(FIND("W",T415)),-1,IF(ISNUMBER(FIND("E",T415)),1,0))</f>
        <v/>
      </c>
      <c r="W415" s="50">
        <f>AND(MIN(IFERROR(FIND("N",T415),999),IFERROR(FIND("S",T415),999))&lt;999,MIN(IFERROR(FIND("E",T415),999),IFERROR(FIND("W",T415),999))&lt;999,MIN(IFERROR(FIND("E",T415),999),IFERROR(FIND("W",T415),999))&lt;MIN(IFERROR(FIND("N",T415),999),IFERROR(FIND("S",T415),999)))</f>
        <v/>
      </c>
      <c r="X415" s="50">
        <f>IF(T415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415,"°"," "),"º"," "),"˚"," "),"'"," "),CHAR(34)," "),"′"," "),"’"," "),"‘"," "),"″"," "),"”"," "),"“"," "),"("," "),")"," "),"["," "),"]"," "),"{"," "),"}"," "),";"," "),"|"," "),"/"," "),"\"," "),":"," "),"="," "),"*"," "),","," "),"N"," "),"S"," "),"E"," "),"W"," "),"_"," ")))</f>
        <v/>
      </c>
      <c r="Y415" s="50">
        <f>IF(X415="","",SUBSTITUTE(SUBSTITUTE(SUBSTITUTE(SUBSTITUTE(SUBSTITUTE(SUBSTITUTE(SUBSTITUTE(SUBSTITUTE(SUBSTITUTE(SUBSTITUTE(SUBSTITUTE(SUBSTITUTE(SUBSTITUTE(X415,"0",""),"1",""),"2",""),"3",""),"4",""),"5",""),"6",""),"7",""),"8",""),"9",""),".",""),"-","")," ",""))</f>
        <v/>
      </c>
      <c r="Z415" s="50">
        <f>IF(X415="",0,LEN(X415)-LEN(SUBSTITUTE(X415," ",""))+1)</f>
        <v/>
      </c>
      <c r="AA415" s="50">
        <f>IF(Z415&lt;1,"",IFERROR(VALUE(SUBSTITUTE(TRIM(MID(SUBSTITUTE(X415," ",REPT(" ",60)),1,60)),".",MID(1/2,2,1))),""))</f>
        <v/>
      </c>
      <c r="AB415" s="50">
        <f>IF(Z415&lt;2,"",IFERROR(VALUE(SUBSTITUTE(TRIM(MID(SUBSTITUTE(X415," ",REPT(" ",60)),61,60)),".",MID(1/2,2,1))),""))</f>
        <v/>
      </c>
      <c r="AC415" s="50">
        <f>IF(Z415&lt;3,"",IFERROR(VALUE(SUBSTITUTE(TRIM(MID(SUBSTITUTE(X415," ",REPT(" ",60)),121,60)),".",MID(1/2,2,1))),""))</f>
        <v/>
      </c>
      <c r="AD415" s="50">
        <f>IF(Z415&lt;4,"",IFERROR(VALUE(SUBSTITUTE(TRIM(MID(SUBSTITUTE(X415," ",REPT(" ",60)),181,60)),".",MID(1/2,2,1))),""))</f>
        <v/>
      </c>
      <c r="AE415" s="50">
        <f>IF(Z415&lt;5,"",IFERROR(VALUE(SUBSTITUTE(TRIM(MID(SUBSTITUTE(X415," ",REPT(" ",60)),241,60)),".",MID(1/2,2,1))),""))</f>
        <v/>
      </c>
      <c r="AF415" s="50">
        <f>IF(Z415&lt;6,"",IFERROR(VALUE(SUBSTITUTE(TRIM(MID(SUBSTITUTE(X415," ",REPT(" ",60)),301,60)),".",MID(1/2,2,1))),""))</f>
        <v/>
      </c>
      <c r="AG415" s="50">
        <f>IFERROR(IF(Z415=2,AA415,IF(Z415=4,IF(AA415&lt;0,-1,1)*(ABS(AA415)+AB415/60),IF(Z415=6,IF(AA415&lt;0,-1,1)*(ABS(AA415)+AB415/60+AC415/3600),""))),"")</f>
        <v/>
      </c>
      <c r="AH415" s="50">
        <f>IFERROR(IF(Z415=2,AB415,IF(Z415=4,IF(AC415&lt;0,-1,1)*(ABS(AC415)+AD415/60),IF(Z415=6,IF(AD415&lt;0,-1,1)*(ABS(AD415)+AE415/60+AF415/3600),""))),"")</f>
        <v/>
      </c>
      <c r="AI415" s="50">
        <f>IF(W415,AH415,AG415)</f>
        <v/>
      </c>
      <c r="AJ415" s="50">
        <f>IF(W415,AG415,AH415)</f>
        <v/>
      </c>
      <c r="AK415" s="50">
        <f>IFERROR(IF(U415=0,AI415,U415*ABS(AI415)),"")</f>
        <v/>
      </c>
      <c r="AL415" s="50">
        <f>IFERROR(IF(V415=0,AJ415,V415*ABS(AJ415)),"")</f>
        <v/>
      </c>
      <c r="AM415" s="50">
        <f>IFERROR(AND(U415=0,V415=0,ABS(AK415)&gt;90,ABS(AK415)&lt;=180,ABS(AL415)&lt;=90),FALSE)</f>
        <v/>
      </c>
      <c r="AN415" s="50">
        <f>IF(AM415,AL415,AK415)</f>
        <v/>
      </c>
      <c r="AO415" s="50">
        <f>IF(AM415,AK415,AL415)</f>
        <v/>
      </c>
      <c r="AP415" s="50">
        <f>IF(R415="","",IF(Y415&lt;&gt;"","Contains words or symbols that aren't part of a coordinate.",IF(NOT(OR(Z415=2,Z415=4,Z415=6)),"Couldn't find a latitude and a longitude ("&amp;Z415&amp;IF(Z415=1," number"," numbers")&amp;" found).",IF(COUNT(AA415:AF415)&lt;&gt;Z415,"Some of the numbers couldn't be read.",IF(OR(AND(Z415=4,OR(AB415&lt;0,AB415&gt;=60,AD415&lt;0,AD415&gt;=60)),AND(Z415=6,OR(AB415&lt;0,AB415&gt;=60,AC415&lt;0,AC415&gt;=60,AE415&lt;0,AE415&gt;=60,AF415&lt;0,AF415&gt;=60))),"Minutes and seconds must be between 0 and 60.",IF(OR(ABS(AN415)&gt;90,ABS(AO415)&gt;180),"Out of range: latitude must be between -90 and 90, and longitude between -180 and 180.",""))))))</f>
        <v/>
      </c>
    </row>
    <row r="416">
      <c r="B416" s="44" t="n"/>
      <c r="C416" s="44" t="n"/>
      <c r="D416" s="45">
        <f>IF(R416="","",IF(AP416&lt;&gt;"","NOT VALID GPS COORDINATES",IF(O416="NO CONNECTION","NO CONNECTION",IF(E416="","NOT FOUND",IF(OR(AM416,AND(AN416=0,AO416=0)),"CONVERTED – PLEASE CHECK","CONVERTED")))))</f>
        <v/>
      </c>
      <c r="E416" s="45">
        <f>IF(OR(O416="",O416="NO CONNECTION"),"",IFERROR(_xlfn.FILTERXML(O416,"//local/territory")&amp;" "&amp;_xlfn.FILTERXML(O416,"//local/mapcode"),IFERROR(_xlfn.FILTERXML(O416,"//international/mapcode"),"")))</f>
        <v/>
      </c>
      <c r="F416" s="46">
        <f>IF(E416="","",IFERROR(_xlfn.FILTERXML(O416,"//local/territory"),""))</f>
        <v/>
      </c>
      <c r="G416" s="46">
        <f>IF(E416="","",IFERROR(_xlfn.FILTERXML(O416,"//local/mapcode"),""))</f>
        <v/>
      </c>
      <c r="H416" s="46">
        <f>IF(E416="","",IFERROR(_xlfn.FILTERXML(O416,"//international/mapcode"),""))</f>
        <v/>
      </c>
      <c r="I416" s="46">
        <f>IF(E416="","",IFERROR(HYPERLINK("https://www.mymapcodes.com/go/?t="&amp;IF(G416&lt;&gt;"",F416,"AAA")&amp;"&amp;ma="&amp;LEFT(IF(G416&lt;&gt;"",G416,H416),FIND(".",IF(G416&lt;&gt;"",G416,H416))-1)&amp;"&amp;mb="&amp;MID(IF(G416&lt;&gt;"",G416,H416),FIND(".",IF(G416&lt;&gt;"",G416,H416))+1,99),"Open on MyMapcodes →"),""))</f>
        <v/>
      </c>
      <c r="J416" s="47">
        <f>IF(OR(R416="",AP416&lt;&gt;""),"",ROUND(AN416,6))</f>
        <v/>
      </c>
      <c r="K416" s="47">
        <f>IF(OR(R416="",AP416&lt;&gt;""),"",ROUND(AO416,6))</f>
        <v/>
      </c>
      <c r="L416" s="48">
        <f>IF(R416="","",IF(AP416&lt;&gt;"",AP416,IF(O416="NO CONNECTION","Excel couldn't reach the mapcode service. Click the REFRESH RESULTS box just above the table.",IF(E416="","The mapcode service didn't return a mapcode for this point.",IF(AM416,"Latitude and longitude seemed to be the wrong way round, so they've been swapped. Please check.",IF(AND(AN416=0,AO416=0),"0, 0 is in the sea off West Africa. Please check this is the location you meant.",IF(W416,"Longitude came first, so the order has been switched.",IF(Z416=6,"Converted from degrees, minutes and seconds.",IF(Z416=4,"Converted from degrees and decimal minutes.","")))))))))</f>
        <v/>
      </c>
      <c r="N416" s="49">
        <f>IF(J416="","",MapcodeAPI&amp;"codes/"&amp;SUBSTITUTE(J416&amp;"",MID(1/2,2,1),".")&amp;","&amp;SUBSTITUTE(K416&amp;"",MID(1/2,2,1),"."))&amp;LEFT($B$13,0)</f>
        <v/>
      </c>
      <c r="O416" s="49">
        <f>IF(N416="","",IFERROR(_xlfn.WEBSERVICE(N416),IF(MapcodeAPIBackup="","NO CONNECTION",IFERROR(_xlfn.WEBSERVICE(MapcodeAPIBackup&amp;MID(N416,LEN(MapcodeAPI)+1,999)),"NO CONNECTION"))))</f>
        <v/>
      </c>
      <c r="P416" t="inlineStr">
        <is>
          <t xml:space="preserve"> </t>
        </is>
      </c>
      <c r="R416" s="50">
        <f>IFERROR(IF(AND(TRIM(B416&amp;"")="",TRIM(C416&amp;"")=""),"",TRIM(IF(ISNUMBER(B416),SUBSTITUTE(B416&amp;"",MID(1/2,2,1),"."),B416&amp;"")&amp;IF(TRIM(C416&amp;"")="",""," | "&amp;IF(ISNUMBER(C416),SUBSTITUTE(C416&amp;"",MID(1/2,2,1),"."),C416&amp;"")))),"(error value)")</f>
        <v/>
      </c>
      <c r="S416" s="50">
        <f>IF(R416="","","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"&amp;IFERROR(IF(AND(LEN(R416)-LEN(SUBSTITUTE(R416,"/",""))=1,ISNUMBER(FIND(" ",TRIM(LEFT(R416,FIND("/",R416)-1))))),LEFT(R416,FIND("/",R416)-1),R416),R416)&amp;" ")," "," "),"﻿"," "),"​"," "),"⁠"," ")," "," ")," "," "),CHAR(9)," "),CHAR(10)," "),CHAR(13)," "),"−","-"),"–","-"),"—","-"),"LATITUDE"," "),"LONGITUDE"," "),"COORDINATES"," "),"COORDS"," "),"NORTH"," N "),"SOUTH"," S "),"EAST"," E "),"WEST"," W "),"DEGREES"," "),"DEG"," "),"GPS"," "),"LONG"," "),"LNG"," "),"LON"," "),"LAT"," ")," AND "," "),"&amp;"," ")&amp;" ")</f>
        <v/>
      </c>
      <c r="T416" s="50">
        <f>IF(S416="","",IF(LEN(S416)-LEN(SUBSTITUTE(S416,".",""))&gt;0,SUBSTITUTE(S416,","," "),IF(LEN(S416)-LEN(SUBSTITUTE(S416,",",""))=3,SUBSTITUTE(SUBSTITUTE(S416,",",";",2),",","."),IF(LEN(S416)-LEN(SUBSTITUTE(S416,",",""))=2,SUBSTITUTE(S416,",","."),SUBSTITUTE(S416,","," ")))))</f>
        <v/>
      </c>
      <c r="U416" s="50">
        <f>IF(ISNUMBER(FIND("S",T416)),-1,IF(ISNUMBER(FIND("N",T416)),1,0))</f>
        <v/>
      </c>
      <c r="V416" s="50">
        <f>IF(ISNUMBER(FIND("W",T416)),-1,IF(ISNUMBER(FIND("E",T416)),1,0))</f>
        <v/>
      </c>
      <c r="W416" s="50">
        <f>AND(MIN(IFERROR(FIND("N",T416),999),IFERROR(FIND("S",T416),999))&lt;999,MIN(IFERROR(FIND("E",T416),999),IFERROR(FIND("W",T416),999))&lt;999,MIN(IFERROR(FIND("E",T416),999),IFERROR(FIND("W",T416),999))&lt;MIN(IFERROR(FIND("N",T416),999),IFERROR(FIND("S",T416),999)))</f>
        <v/>
      </c>
      <c r="X416" s="50">
        <f>IF(T416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416,"°"," "),"º"," "),"˚"," "),"'"," "),CHAR(34)," "),"′"," "),"’"," "),"‘"," "),"″"," "),"”"," "),"“"," "),"("," "),")"," "),"["," "),"]"," "),"{"," "),"}"," "),";"," "),"|"," "),"/"," "),"\"," "),":"," "),"="," "),"*"," "),","," "),"N"," "),"S"," "),"E"," "),"W"," "),"_"," ")))</f>
        <v/>
      </c>
      <c r="Y416" s="50">
        <f>IF(X416="","",SUBSTITUTE(SUBSTITUTE(SUBSTITUTE(SUBSTITUTE(SUBSTITUTE(SUBSTITUTE(SUBSTITUTE(SUBSTITUTE(SUBSTITUTE(SUBSTITUTE(SUBSTITUTE(SUBSTITUTE(SUBSTITUTE(X416,"0",""),"1",""),"2",""),"3",""),"4",""),"5",""),"6",""),"7",""),"8",""),"9",""),".",""),"-","")," ",""))</f>
        <v/>
      </c>
      <c r="Z416" s="50">
        <f>IF(X416="",0,LEN(X416)-LEN(SUBSTITUTE(X416," ",""))+1)</f>
        <v/>
      </c>
      <c r="AA416" s="50">
        <f>IF(Z416&lt;1,"",IFERROR(VALUE(SUBSTITUTE(TRIM(MID(SUBSTITUTE(X416," ",REPT(" ",60)),1,60)),".",MID(1/2,2,1))),""))</f>
        <v/>
      </c>
      <c r="AB416" s="50">
        <f>IF(Z416&lt;2,"",IFERROR(VALUE(SUBSTITUTE(TRIM(MID(SUBSTITUTE(X416," ",REPT(" ",60)),61,60)),".",MID(1/2,2,1))),""))</f>
        <v/>
      </c>
      <c r="AC416" s="50">
        <f>IF(Z416&lt;3,"",IFERROR(VALUE(SUBSTITUTE(TRIM(MID(SUBSTITUTE(X416," ",REPT(" ",60)),121,60)),".",MID(1/2,2,1))),""))</f>
        <v/>
      </c>
      <c r="AD416" s="50">
        <f>IF(Z416&lt;4,"",IFERROR(VALUE(SUBSTITUTE(TRIM(MID(SUBSTITUTE(X416," ",REPT(" ",60)),181,60)),".",MID(1/2,2,1))),""))</f>
        <v/>
      </c>
      <c r="AE416" s="50">
        <f>IF(Z416&lt;5,"",IFERROR(VALUE(SUBSTITUTE(TRIM(MID(SUBSTITUTE(X416," ",REPT(" ",60)),241,60)),".",MID(1/2,2,1))),""))</f>
        <v/>
      </c>
      <c r="AF416" s="50">
        <f>IF(Z416&lt;6,"",IFERROR(VALUE(SUBSTITUTE(TRIM(MID(SUBSTITUTE(X416," ",REPT(" ",60)),301,60)),".",MID(1/2,2,1))),""))</f>
        <v/>
      </c>
      <c r="AG416" s="50">
        <f>IFERROR(IF(Z416=2,AA416,IF(Z416=4,IF(AA416&lt;0,-1,1)*(ABS(AA416)+AB416/60),IF(Z416=6,IF(AA416&lt;0,-1,1)*(ABS(AA416)+AB416/60+AC416/3600),""))),"")</f>
        <v/>
      </c>
      <c r="AH416" s="50">
        <f>IFERROR(IF(Z416=2,AB416,IF(Z416=4,IF(AC416&lt;0,-1,1)*(ABS(AC416)+AD416/60),IF(Z416=6,IF(AD416&lt;0,-1,1)*(ABS(AD416)+AE416/60+AF416/3600),""))),"")</f>
        <v/>
      </c>
      <c r="AI416" s="50">
        <f>IF(W416,AH416,AG416)</f>
        <v/>
      </c>
      <c r="AJ416" s="50">
        <f>IF(W416,AG416,AH416)</f>
        <v/>
      </c>
      <c r="AK416" s="50">
        <f>IFERROR(IF(U416=0,AI416,U416*ABS(AI416)),"")</f>
        <v/>
      </c>
      <c r="AL416" s="50">
        <f>IFERROR(IF(V416=0,AJ416,V416*ABS(AJ416)),"")</f>
        <v/>
      </c>
      <c r="AM416" s="50">
        <f>IFERROR(AND(U416=0,V416=0,ABS(AK416)&gt;90,ABS(AK416)&lt;=180,ABS(AL416)&lt;=90),FALSE)</f>
        <v/>
      </c>
      <c r="AN416" s="50">
        <f>IF(AM416,AL416,AK416)</f>
        <v/>
      </c>
      <c r="AO416" s="50">
        <f>IF(AM416,AK416,AL416)</f>
        <v/>
      </c>
      <c r="AP416" s="50">
        <f>IF(R416="","",IF(Y416&lt;&gt;"","Contains words or symbols that aren't part of a coordinate.",IF(NOT(OR(Z416=2,Z416=4,Z416=6)),"Couldn't find a latitude and a longitude ("&amp;Z416&amp;IF(Z416=1," number"," numbers")&amp;" found).",IF(COUNT(AA416:AF416)&lt;&gt;Z416,"Some of the numbers couldn't be read.",IF(OR(AND(Z416=4,OR(AB416&lt;0,AB416&gt;=60,AD416&lt;0,AD416&gt;=60)),AND(Z416=6,OR(AB416&lt;0,AB416&gt;=60,AC416&lt;0,AC416&gt;=60,AE416&lt;0,AE416&gt;=60,AF416&lt;0,AF416&gt;=60))),"Minutes and seconds must be between 0 and 60.",IF(OR(ABS(AN416)&gt;90,ABS(AO416)&gt;180),"Out of range: latitude must be between -90 and 90, and longitude between -180 and 180.",""))))))</f>
        <v/>
      </c>
    </row>
    <row r="417">
      <c r="B417" s="44" t="n"/>
      <c r="C417" s="44" t="n"/>
      <c r="D417" s="45">
        <f>IF(R417="","",IF(AP417&lt;&gt;"","NOT VALID GPS COORDINATES",IF(O417="NO CONNECTION","NO CONNECTION",IF(E417="","NOT FOUND",IF(OR(AM417,AND(AN417=0,AO417=0)),"CONVERTED – PLEASE CHECK","CONVERTED")))))</f>
        <v/>
      </c>
      <c r="E417" s="45">
        <f>IF(OR(O417="",O417="NO CONNECTION"),"",IFERROR(_xlfn.FILTERXML(O417,"//local/territory")&amp;" "&amp;_xlfn.FILTERXML(O417,"//local/mapcode"),IFERROR(_xlfn.FILTERXML(O417,"//international/mapcode"),"")))</f>
        <v/>
      </c>
      <c r="F417" s="46">
        <f>IF(E417="","",IFERROR(_xlfn.FILTERXML(O417,"//local/territory"),""))</f>
        <v/>
      </c>
      <c r="G417" s="46">
        <f>IF(E417="","",IFERROR(_xlfn.FILTERXML(O417,"//local/mapcode"),""))</f>
        <v/>
      </c>
      <c r="H417" s="46">
        <f>IF(E417="","",IFERROR(_xlfn.FILTERXML(O417,"//international/mapcode"),""))</f>
        <v/>
      </c>
      <c r="I417" s="46">
        <f>IF(E417="","",IFERROR(HYPERLINK("https://www.mymapcodes.com/go/?t="&amp;IF(G417&lt;&gt;"",F417,"AAA")&amp;"&amp;ma="&amp;LEFT(IF(G417&lt;&gt;"",G417,H417),FIND(".",IF(G417&lt;&gt;"",G417,H417))-1)&amp;"&amp;mb="&amp;MID(IF(G417&lt;&gt;"",G417,H417),FIND(".",IF(G417&lt;&gt;"",G417,H417))+1,99),"Open on MyMapcodes →"),""))</f>
        <v/>
      </c>
      <c r="J417" s="47">
        <f>IF(OR(R417="",AP417&lt;&gt;""),"",ROUND(AN417,6))</f>
        <v/>
      </c>
      <c r="K417" s="47">
        <f>IF(OR(R417="",AP417&lt;&gt;""),"",ROUND(AO417,6))</f>
        <v/>
      </c>
      <c r="L417" s="48">
        <f>IF(R417="","",IF(AP417&lt;&gt;"",AP417,IF(O417="NO CONNECTION","Excel couldn't reach the mapcode service. Click the REFRESH RESULTS box just above the table.",IF(E417="","The mapcode service didn't return a mapcode for this point.",IF(AM417,"Latitude and longitude seemed to be the wrong way round, so they've been swapped. Please check.",IF(AND(AN417=0,AO417=0),"0, 0 is in the sea off West Africa. Please check this is the location you meant.",IF(W417,"Longitude came first, so the order has been switched.",IF(Z417=6,"Converted from degrees, minutes and seconds.",IF(Z417=4,"Converted from degrees and decimal minutes.","")))))))))</f>
        <v/>
      </c>
      <c r="N417" s="49">
        <f>IF(J417="","",MapcodeAPI&amp;"codes/"&amp;SUBSTITUTE(J417&amp;"",MID(1/2,2,1),".")&amp;","&amp;SUBSTITUTE(K417&amp;"",MID(1/2,2,1),"."))&amp;LEFT($B$13,0)</f>
        <v/>
      </c>
      <c r="O417" s="49">
        <f>IF(N417="","",IFERROR(_xlfn.WEBSERVICE(N417),IF(MapcodeAPIBackup="","NO CONNECTION",IFERROR(_xlfn.WEBSERVICE(MapcodeAPIBackup&amp;MID(N417,LEN(MapcodeAPI)+1,999)),"NO CONNECTION"))))</f>
        <v/>
      </c>
      <c r="P417" t="inlineStr">
        <is>
          <t xml:space="preserve"> </t>
        </is>
      </c>
      <c r="R417" s="50">
        <f>IFERROR(IF(AND(TRIM(B417&amp;"")="",TRIM(C417&amp;"")=""),"",TRIM(IF(ISNUMBER(B417),SUBSTITUTE(B417&amp;"",MID(1/2,2,1),"."),B417&amp;"")&amp;IF(TRIM(C417&amp;"")="",""," | "&amp;IF(ISNUMBER(C417),SUBSTITUTE(C417&amp;"",MID(1/2,2,1),"."),C417&amp;"")))),"(error value)")</f>
        <v/>
      </c>
      <c r="S417" s="50">
        <f>IF(R417="","","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"&amp;IFERROR(IF(AND(LEN(R417)-LEN(SUBSTITUTE(R417,"/",""))=1,ISNUMBER(FIND(" ",TRIM(LEFT(R417,FIND("/",R417)-1))))),LEFT(R417,FIND("/",R417)-1),R417),R417)&amp;" ")," "," "),"﻿"," "),"​"," "),"⁠"," ")," "," ")," "," "),CHAR(9)," "),CHAR(10)," "),CHAR(13)," "),"−","-"),"–","-"),"—","-"),"LATITUDE"," "),"LONGITUDE"," "),"COORDINATES"," "),"COORDS"," "),"NORTH"," N "),"SOUTH"," S "),"EAST"," E "),"WEST"," W "),"DEGREES"," "),"DEG"," "),"GPS"," "),"LONG"," "),"LNG"," "),"LON"," "),"LAT"," ")," AND "," "),"&amp;"," ")&amp;" ")</f>
        <v/>
      </c>
      <c r="T417" s="50">
        <f>IF(S417="","",IF(LEN(S417)-LEN(SUBSTITUTE(S417,".",""))&gt;0,SUBSTITUTE(S417,","," "),IF(LEN(S417)-LEN(SUBSTITUTE(S417,",",""))=3,SUBSTITUTE(SUBSTITUTE(S417,",",";",2),",","."),IF(LEN(S417)-LEN(SUBSTITUTE(S417,",",""))=2,SUBSTITUTE(S417,",","."),SUBSTITUTE(S417,","," ")))))</f>
        <v/>
      </c>
      <c r="U417" s="50">
        <f>IF(ISNUMBER(FIND("S",T417)),-1,IF(ISNUMBER(FIND("N",T417)),1,0))</f>
        <v/>
      </c>
      <c r="V417" s="50">
        <f>IF(ISNUMBER(FIND("W",T417)),-1,IF(ISNUMBER(FIND("E",T417)),1,0))</f>
        <v/>
      </c>
      <c r="W417" s="50">
        <f>AND(MIN(IFERROR(FIND("N",T417),999),IFERROR(FIND("S",T417),999))&lt;999,MIN(IFERROR(FIND("E",T417),999),IFERROR(FIND("W",T417),999))&lt;999,MIN(IFERROR(FIND("E",T417),999),IFERROR(FIND("W",T417),999))&lt;MIN(IFERROR(FIND("N",T417),999),IFERROR(FIND("S",T417),999)))</f>
        <v/>
      </c>
      <c r="X417" s="50">
        <f>IF(T417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417,"°"," "),"º"," "),"˚"," "),"'"," "),CHAR(34)," "),"′"," "),"’"," "),"‘"," "),"″"," "),"”"," "),"“"," "),"("," "),")"," "),"["," "),"]"," "),"{"," "),"}"," "),";"," "),"|"," "),"/"," "),"\"," "),":"," "),"="," "),"*"," "),","," "),"N"," "),"S"," "),"E"," "),"W"," "),"_"," ")))</f>
        <v/>
      </c>
      <c r="Y417" s="50">
        <f>IF(X417="","",SUBSTITUTE(SUBSTITUTE(SUBSTITUTE(SUBSTITUTE(SUBSTITUTE(SUBSTITUTE(SUBSTITUTE(SUBSTITUTE(SUBSTITUTE(SUBSTITUTE(SUBSTITUTE(SUBSTITUTE(SUBSTITUTE(X417,"0",""),"1",""),"2",""),"3",""),"4",""),"5",""),"6",""),"7",""),"8",""),"9",""),".",""),"-","")," ",""))</f>
        <v/>
      </c>
      <c r="Z417" s="50">
        <f>IF(X417="",0,LEN(X417)-LEN(SUBSTITUTE(X417," ",""))+1)</f>
        <v/>
      </c>
      <c r="AA417" s="50">
        <f>IF(Z417&lt;1,"",IFERROR(VALUE(SUBSTITUTE(TRIM(MID(SUBSTITUTE(X417," ",REPT(" ",60)),1,60)),".",MID(1/2,2,1))),""))</f>
        <v/>
      </c>
      <c r="AB417" s="50">
        <f>IF(Z417&lt;2,"",IFERROR(VALUE(SUBSTITUTE(TRIM(MID(SUBSTITUTE(X417," ",REPT(" ",60)),61,60)),".",MID(1/2,2,1))),""))</f>
        <v/>
      </c>
      <c r="AC417" s="50">
        <f>IF(Z417&lt;3,"",IFERROR(VALUE(SUBSTITUTE(TRIM(MID(SUBSTITUTE(X417," ",REPT(" ",60)),121,60)),".",MID(1/2,2,1))),""))</f>
        <v/>
      </c>
      <c r="AD417" s="50">
        <f>IF(Z417&lt;4,"",IFERROR(VALUE(SUBSTITUTE(TRIM(MID(SUBSTITUTE(X417," ",REPT(" ",60)),181,60)),".",MID(1/2,2,1))),""))</f>
        <v/>
      </c>
      <c r="AE417" s="50">
        <f>IF(Z417&lt;5,"",IFERROR(VALUE(SUBSTITUTE(TRIM(MID(SUBSTITUTE(X417," ",REPT(" ",60)),241,60)),".",MID(1/2,2,1))),""))</f>
        <v/>
      </c>
      <c r="AF417" s="50">
        <f>IF(Z417&lt;6,"",IFERROR(VALUE(SUBSTITUTE(TRIM(MID(SUBSTITUTE(X417," ",REPT(" ",60)),301,60)),".",MID(1/2,2,1))),""))</f>
        <v/>
      </c>
      <c r="AG417" s="50">
        <f>IFERROR(IF(Z417=2,AA417,IF(Z417=4,IF(AA417&lt;0,-1,1)*(ABS(AA417)+AB417/60),IF(Z417=6,IF(AA417&lt;0,-1,1)*(ABS(AA417)+AB417/60+AC417/3600),""))),"")</f>
        <v/>
      </c>
      <c r="AH417" s="50">
        <f>IFERROR(IF(Z417=2,AB417,IF(Z417=4,IF(AC417&lt;0,-1,1)*(ABS(AC417)+AD417/60),IF(Z417=6,IF(AD417&lt;0,-1,1)*(ABS(AD417)+AE417/60+AF417/3600),""))),"")</f>
        <v/>
      </c>
      <c r="AI417" s="50">
        <f>IF(W417,AH417,AG417)</f>
        <v/>
      </c>
      <c r="AJ417" s="50">
        <f>IF(W417,AG417,AH417)</f>
        <v/>
      </c>
      <c r="AK417" s="50">
        <f>IFERROR(IF(U417=0,AI417,U417*ABS(AI417)),"")</f>
        <v/>
      </c>
      <c r="AL417" s="50">
        <f>IFERROR(IF(V417=0,AJ417,V417*ABS(AJ417)),"")</f>
        <v/>
      </c>
      <c r="AM417" s="50">
        <f>IFERROR(AND(U417=0,V417=0,ABS(AK417)&gt;90,ABS(AK417)&lt;=180,ABS(AL417)&lt;=90),FALSE)</f>
        <v/>
      </c>
      <c r="AN417" s="50">
        <f>IF(AM417,AL417,AK417)</f>
        <v/>
      </c>
      <c r="AO417" s="50">
        <f>IF(AM417,AK417,AL417)</f>
        <v/>
      </c>
      <c r="AP417" s="50">
        <f>IF(R417="","",IF(Y417&lt;&gt;"","Contains words or symbols that aren't part of a coordinate.",IF(NOT(OR(Z417=2,Z417=4,Z417=6)),"Couldn't find a latitude and a longitude ("&amp;Z417&amp;IF(Z417=1," number"," numbers")&amp;" found).",IF(COUNT(AA417:AF417)&lt;&gt;Z417,"Some of the numbers couldn't be read.",IF(OR(AND(Z417=4,OR(AB417&lt;0,AB417&gt;=60,AD417&lt;0,AD417&gt;=60)),AND(Z417=6,OR(AB417&lt;0,AB417&gt;=60,AC417&lt;0,AC417&gt;=60,AE417&lt;0,AE417&gt;=60,AF417&lt;0,AF417&gt;=60))),"Minutes and seconds must be between 0 and 60.",IF(OR(ABS(AN417)&gt;90,ABS(AO417)&gt;180),"Out of range: latitude must be between -90 and 90, and longitude between -180 and 180.",""))))))</f>
        <v/>
      </c>
    </row>
    <row r="418">
      <c r="B418" s="44" t="n"/>
      <c r="C418" s="44" t="n"/>
      <c r="D418" s="45">
        <f>IF(R418="","",IF(AP418&lt;&gt;"","NOT VALID GPS COORDINATES",IF(O418="NO CONNECTION","NO CONNECTION",IF(E418="","NOT FOUND",IF(OR(AM418,AND(AN418=0,AO418=0)),"CONVERTED – PLEASE CHECK","CONVERTED")))))</f>
        <v/>
      </c>
      <c r="E418" s="45">
        <f>IF(OR(O418="",O418="NO CONNECTION"),"",IFERROR(_xlfn.FILTERXML(O418,"//local/territory")&amp;" "&amp;_xlfn.FILTERXML(O418,"//local/mapcode"),IFERROR(_xlfn.FILTERXML(O418,"//international/mapcode"),"")))</f>
        <v/>
      </c>
      <c r="F418" s="46">
        <f>IF(E418="","",IFERROR(_xlfn.FILTERXML(O418,"//local/territory"),""))</f>
        <v/>
      </c>
      <c r="G418" s="46">
        <f>IF(E418="","",IFERROR(_xlfn.FILTERXML(O418,"//local/mapcode"),""))</f>
        <v/>
      </c>
      <c r="H418" s="46">
        <f>IF(E418="","",IFERROR(_xlfn.FILTERXML(O418,"//international/mapcode"),""))</f>
        <v/>
      </c>
      <c r="I418" s="46">
        <f>IF(E418="","",IFERROR(HYPERLINK("https://www.mymapcodes.com/go/?t="&amp;IF(G418&lt;&gt;"",F418,"AAA")&amp;"&amp;ma="&amp;LEFT(IF(G418&lt;&gt;"",G418,H418),FIND(".",IF(G418&lt;&gt;"",G418,H418))-1)&amp;"&amp;mb="&amp;MID(IF(G418&lt;&gt;"",G418,H418),FIND(".",IF(G418&lt;&gt;"",G418,H418))+1,99),"Open on MyMapcodes →"),""))</f>
        <v/>
      </c>
      <c r="J418" s="47">
        <f>IF(OR(R418="",AP418&lt;&gt;""),"",ROUND(AN418,6))</f>
        <v/>
      </c>
      <c r="K418" s="47">
        <f>IF(OR(R418="",AP418&lt;&gt;""),"",ROUND(AO418,6))</f>
        <v/>
      </c>
      <c r="L418" s="48">
        <f>IF(R418="","",IF(AP418&lt;&gt;"",AP418,IF(O418="NO CONNECTION","Excel couldn't reach the mapcode service. Click the REFRESH RESULTS box just above the table.",IF(E418="","The mapcode service didn't return a mapcode for this point.",IF(AM418,"Latitude and longitude seemed to be the wrong way round, so they've been swapped. Please check.",IF(AND(AN418=0,AO418=0),"0, 0 is in the sea off West Africa. Please check this is the location you meant.",IF(W418,"Longitude came first, so the order has been switched.",IF(Z418=6,"Converted from degrees, minutes and seconds.",IF(Z418=4,"Converted from degrees and decimal minutes.","")))))))))</f>
        <v/>
      </c>
      <c r="N418" s="49">
        <f>IF(J418="","",MapcodeAPI&amp;"codes/"&amp;SUBSTITUTE(J418&amp;"",MID(1/2,2,1),".")&amp;","&amp;SUBSTITUTE(K418&amp;"",MID(1/2,2,1),"."))&amp;LEFT($B$13,0)</f>
        <v/>
      </c>
      <c r="O418" s="49">
        <f>IF(N418="","",IFERROR(_xlfn.WEBSERVICE(N418),IF(MapcodeAPIBackup="","NO CONNECTION",IFERROR(_xlfn.WEBSERVICE(MapcodeAPIBackup&amp;MID(N418,LEN(MapcodeAPI)+1,999)),"NO CONNECTION"))))</f>
        <v/>
      </c>
      <c r="P418" t="inlineStr">
        <is>
          <t xml:space="preserve"> </t>
        </is>
      </c>
      <c r="R418" s="50">
        <f>IFERROR(IF(AND(TRIM(B418&amp;"")="",TRIM(C418&amp;"")=""),"",TRIM(IF(ISNUMBER(B418),SUBSTITUTE(B418&amp;"",MID(1/2,2,1),"."),B418&amp;"")&amp;IF(TRIM(C418&amp;"")="",""," | "&amp;IF(ISNUMBER(C418),SUBSTITUTE(C418&amp;"",MID(1/2,2,1),"."),C418&amp;"")))),"(error value)")</f>
        <v/>
      </c>
      <c r="S418" s="50">
        <f>IF(R418="","","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"&amp;IFERROR(IF(AND(LEN(R418)-LEN(SUBSTITUTE(R418,"/",""))=1,ISNUMBER(FIND(" ",TRIM(LEFT(R418,FIND("/",R418)-1))))),LEFT(R418,FIND("/",R418)-1),R418),R418)&amp;" ")," "," "),"﻿"," "),"​"," "),"⁠"," ")," "," ")," "," "),CHAR(9)," "),CHAR(10)," "),CHAR(13)," "),"−","-"),"–","-"),"—","-"),"LATITUDE"," "),"LONGITUDE"," "),"COORDINATES"," "),"COORDS"," "),"NORTH"," N "),"SOUTH"," S "),"EAST"," E "),"WEST"," W "),"DEGREES"," "),"DEG"," "),"GPS"," "),"LONG"," "),"LNG"," "),"LON"," "),"LAT"," ")," AND "," "),"&amp;"," ")&amp;" ")</f>
        <v/>
      </c>
      <c r="T418" s="50">
        <f>IF(S418="","",IF(LEN(S418)-LEN(SUBSTITUTE(S418,".",""))&gt;0,SUBSTITUTE(S418,","," "),IF(LEN(S418)-LEN(SUBSTITUTE(S418,",",""))=3,SUBSTITUTE(SUBSTITUTE(S418,",",";",2),",","."),IF(LEN(S418)-LEN(SUBSTITUTE(S418,",",""))=2,SUBSTITUTE(S418,",","."),SUBSTITUTE(S418,","," ")))))</f>
        <v/>
      </c>
      <c r="U418" s="50">
        <f>IF(ISNUMBER(FIND("S",T418)),-1,IF(ISNUMBER(FIND("N",T418)),1,0))</f>
        <v/>
      </c>
      <c r="V418" s="50">
        <f>IF(ISNUMBER(FIND("W",T418)),-1,IF(ISNUMBER(FIND("E",T418)),1,0))</f>
        <v/>
      </c>
      <c r="W418" s="50">
        <f>AND(MIN(IFERROR(FIND("N",T418),999),IFERROR(FIND("S",T418),999))&lt;999,MIN(IFERROR(FIND("E",T418),999),IFERROR(FIND("W",T418),999))&lt;999,MIN(IFERROR(FIND("E",T418),999),IFERROR(FIND("W",T418),999))&lt;MIN(IFERROR(FIND("N",T418),999),IFERROR(FIND("S",T418),999)))</f>
        <v/>
      </c>
      <c r="X418" s="50">
        <f>IF(T418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418,"°"," "),"º"," "),"˚"," "),"'"," "),CHAR(34)," "),"′"," "),"’"," "),"‘"," "),"″"," "),"”"," "),"“"," "),"("," "),")"," "),"["," "),"]"," "),"{"," "),"}"," "),";"," "),"|"," "),"/"," "),"\"," "),":"," "),"="," "),"*"," "),","," "),"N"," "),"S"," "),"E"," "),"W"," "),"_"," ")))</f>
        <v/>
      </c>
      <c r="Y418" s="50">
        <f>IF(X418="","",SUBSTITUTE(SUBSTITUTE(SUBSTITUTE(SUBSTITUTE(SUBSTITUTE(SUBSTITUTE(SUBSTITUTE(SUBSTITUTE(SUBSTITUTE(SUBSTITUTE(SUBSTITUTE(SUBSTITUTE(SUBSTITUTE(X418,"0",""),"1",""),"2",""),"3",""),"4",""),"5",""),"6",""),"7",""),"8",""),"9",""),".",""),"-","")," ",""))</f>
        <v/>
      </c>
      <c r="Z418" s="50">
        <f>IF(X418="",0,LEN(X418)-LEN(SUBSTITUTE(X418," ",""))+1)</f>
        <v/>
      </c>
      <c r="AA418" s="50">
        <f>IF(Z418&lt;1,"",IFERROR(VALUE(SUBSTITUTE(TRIM(MID(SUBSTITUTE(X418," ",REPT(" ",60)),1,60)),".",MID(1/2,2,1))),""))</f>
        <v/>
      </c>
      <c r="AB418" s="50">
        <f>IF(Z418&lt;2,"",IFERROR(VALUE(SUBSTITUTE(TRIM(MID(SUBSTITUTE(X418," ",REPT(" ",60)),61,60)),".",MID(1/2,2,1))),""))</f>
        <v/>
      </c>
      <c r="AC418" s="50">
        <f>IF(Z418&lt;3,"",IFERROR(VALUE(SUBSTITUTE(TRIM(MID(SUBSTITUTE(X418," ",REPT(" ",60)),121,60)),".",MID(1/2,2,1))),""))</f>
        <v/>
      </c>
      <c r="AD418" s="50">
        <f>IF(Z418&lt;4,"",IFERROR(VALUE(SUBSTITUTE(TRIM(MID(SUBSTITUTE(X418," ",REPT(" ",60)),181,60)),".",MID(1/2,2,1))),""))</f>
        <v/>
      </c>
      <c r="AE418" s="50">
        <f>IF(Z418&lt;5,"",IFERROR(VALUE(SUBSTITUTE(TRIM(MID(SUBSTITUTE(X418," ",REPT(" ",60)),241,60)),".",MID(1/2,2,1))),""))</f>
        <v/>
      </c>
      <c r="AF418" s="50">
        <f>IF(Z418&lt;6,"",IFERROR(VALUE(SUBSTITUTE(TRIM(MID(SUBSTITUTE(X418," ",REPT(" ",60)),301,60)),".",MID(1/2,2,1))),""))</f>
        <v/>
      </c>
      <c r="AG418" s="50">
        <f>IFERROR(IF(Z418=2,AA418,IF(Z418=4,IF(AA418&lt;0,-1,1)*(ABS(AA418)+AB418/60),IF(Z418=6,IF(AA418&lt;0,-1,1)*(ABS(AA418)+AB418/60+AC418/3600),""))),"")</f>
        <v/>
      </c>
      <c r="AH418" s="50">
        <f>IFERROR(IF(Z418=2,AB418,IF(Z418=4,IF(AC418&lt;0,-1,1)*(ABS(AC418)+AD418/60),IF(Z418=6,IF(AD418&lt;0,-1,1)*(ABS(AD418)+AE418/60+AF418/3600),""))),"")</f>
        <v/>
      </c>
      <c r="AI418" s="50">
        <f>IF(W418,AH418,AG418)</f>
        <v/>
      </c>
      <c r="AJ418" s="50">
        <f>IF(W418,AG418,AH418)</f>
        <v/>
      </c>
      <c r="AK418" s="50">
        <f>IFERROR(IF(U418=0,AI418,U418*ABS(AI418)),"")</f>
        <v/>
      </c>
      <c r="AL418" s="50">
        <f>IFERROR(IF(V418=0,AJ418,V418*ABS(AJ418)),"")</f>
        <v/>
      </c>
      <c r="AM418" s="50">
        <f>IFERROR(AND(U418=0,V418=0,ABS(AK418)&gt;90,ABS(AK418)&lt;=180,ABS(AL418)&lt;=90),FALSE)</f>
        <v/>
      </c>
      <c r="AN418" s="50">
        <f>IF(AM418,AL418,AK418)</f>
        <v/>
      </c>
      <c r="AO418" s="50">
        <f>IF(AM418,AK418,AL418)</f>
        <v/>
      </c>
      <c r="AP418" s="50">
        <f>IF(R418="","",IF(Y418&lt;&gt;"","Contains words or symbols that aren't part of a coordinate.",IF(NOT(OR(Z418=2,Z418=4,Z418=6)),"Couldn't find a latitude and a longitude ("&amp;Z418&amp;IF(Z418=1," number"," numbers")&amp;" found).",IF(COUNT(AA418:AF418)&lt;&gt;Z418,"Some of the numbers couldn't be read.",IF(OR(AND(Z418=4,OR(AB418&lt;0,AB418&gt;=60,AD418&lt;0,AD418&gt;=60)),AND(Z418=6,OR(AB418&lt;0,AB418&gt;=60,AC418&lt;0,AC418&gt;=60,AE418&lt;0,AE418&gt;=60,AF418&lt;0,AF418&gt;=60))),"Minutes and seconds must be between 0 and 60.",IF(OR(ABS(AN418)&gt;90,ABS(AO418)&gt;180),"Out of range: latitude must be between -90 and 90, and longitude between -180 and 180.",""))))))</f>
        <v/>
      </c>
    </row>
    <row r="419">
      <c r="B419" s="44" t="n"/>
      <c r="C419" s="44" t="n"/>
      <c r="D419" s="45">
        <f>IF(R419="","",IF(AP419&lt;&gt;"","NOT VALID GPS COORDINATES",IF(O419="NO CONNECTION","NO CONNECTION",IF(E419="","NOT FOUND",IF(OR(AM419,AND(AN419=0,AO419=0)),"CONVERTED – PLEASE CHECK","CONVERTED")))))</f>
        <v/>
      </c>
      <c r="E419" s="45">
        <f>IF(OR(O419="",O419="NO CONNECTION"),"",IFERROR(_xlfn.FILTERXML(O419,"//local/territory")&amp;" "&amp;_xlfn.FILTERXML(O419,"//local/mapcode"),IFERROR(_xlfn.FILTERXML(O419,"//international/mapcode"),"")))</f>
        <v/>
      </c>
      <c r="F419" s="46">
        <f>IF(E419="","",IFERROR(_xlfn.FILTERXML(O419,"//local/territory"),""))</f>
        <v/>
      </c>
      <c r="G419" s="46">
        <f>IF(E419="","",IFERROR(_xlfn.FILTERXML(O419,"//local/mapcode"),""))</f>
        <v/>
      </c>
      <c r="H419" s="46">
        <f>IF(E419="","",IFERROR(_xlfn.FILTERXML(O419,"//international/mapcode"),""))</f>
        <v/>
      </c>
      <c r="I419" s="46">
        <f>IF(E419="","",IFERROR(HYPERLINK("https://www.mymapcodes.com/go/?t="&amp;IF(G419&lt;&gt;"",F419,"AAA")&amp;"&amp;ma="&amp;LEFT(IF(G419&lt;&gt;"",G419,H419),FIND(".",IF(G419&lt;&gt;"",G419,H419))-1)&amp;"&amp;mb="&amp;MID(IF(G419&lt;&gt;"",G419,H419),FIND(".",IF(G419&lt;&gt;"",G419,H419))+1,99),"Open on MyMapcodes →"),""))</f>
        <v/>
      </c>
      <c r="J419" s="47">
        <f>IF(OR(R419="",AP419&lt;&gt;""),"",ROUND(AN419,6))</f>
        <v/>
      </c>
      <c r="K419" s="47">
        <f>IF(OR(R419="",AP419&lt;&gt;""),"",ROUND(AO419,6))</f>
        <v/>
      </c>
      <c r="L419" s="48">
        <f>IF(R419="","",IF(AP419&lt;&gt;"",AP419,IF(O419="NO CONNECTION","Excel couldn't reach the mapcode service. Click the REFRESH RESULTS box just above the table.",IF(E419="","The mapcode service didn't return a mapcode for this point.",IF(AM419,"Latitude and longitude seemed to be the wrong way round, so they've been swapped. Please check.",IF(AND(AN419=0,AO419=0),"0, 0 is in the sea off West Africa. Please check this is the location you meant.",IF(W419,"Longitude came first, so the order has been switched.",IF(Z419=6,"Converted from degrees, minutes and seconds.",IF(Z419=4,"Converted from degrees and decimal minutes.","")))))))))</f>
        <v/>
      </c>
      <c r="N419" s="49">
        <f>IF(J419="","",MapcodeAPI&amp;"codes/"&amp;SUBSTITUTE(J419&amp;"",MID(1/2,2,1),".")&amp;","&amp;SUBSTITUTE(K419&amp;"",MID(1/2,2,1),"."))&amp;LEFT($B$13,0)</f>
        <v/>
      </c>
      <c r="O419" s="49">
        <f>IF(N419="","",IFERROR(_xlfn.WEBSERVICE(N419),IF(MapcodeAPIBackup="","NO CONNECTION",IFERROR(_xlfn.WEBSERVICE(MapcodeAPIBackup&amp;MID(N419,LEN(MapcodeAPI)+1,999)),"NO CONNECTION"))))</f>
        <v/>
      </c>
      <c r="P419" t="inlineStr">
        <is>
          <t xml:space="preserve"> </t>
        </is>
      </c>
      <c r="R419" s="50">
        <f>IFERROR(IF(AND(TRIM(B419&amp;"")="",TRIM(C419&amp;"")=""),"",TRIM(IF(ISNUMBER(B419),SUBSTITUTE(B419&amp;"",MID(1/2,2,1),"."),B419&amp;"")&amp;IF(TRIM(C419&amp;"")="",""," | "&amp;IF(ISNUMBER(C419),SUBSTITUTE(C419&amp;"",MID(1/2,2,1),"."),C419&amp;"")))),"(error value)")</f>
        <v/>
      </c>
      <c r="S419" s="50">
        <f>IF(R419="","","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"&amp;IFERROR(IF(AND(LEN(R419)-LEN(SUBSTITUTE(R419,"/",""))=1,ISNUMBER(FIND(" ",TRIM(LEFT(R419,FIND("/",R419)-1))))),LEFT(R419,FIND("/",R419)-1),R419),R419)&amp;" ")," "," "),"﻿"," "),"​"," "),"⁠"," ")," "," ")," "," "),CHAR(9)," "),CHAR(10)," "),CHAR(13)," "),"−","-"),"–","-"),"—","-"),"LATITUDE"," "),"LONGITUDE"," "),"COORDINATES"," "),"COORDS"," "),"NORTH"," N "),"SOUTH"," S "),"EAST"," E "),"WEST"," W "),"DEGREES"," "),"DEG"," "),"GPS"," "),"LONG"," "),"LNG"," "),"LON"," "),"LAT"," ")," AND "," "),"&amp;"," ")&amp;" ")</f>
        <v/>
      </c>
      <c r="T419" s="50">
        <f>IF(S419="","",IF(LEN(S419)-LEN(SUBSTITUTE(S419,".",""))&gt;0,SUBSTITUTE(S419,","," "),IF(LEN(S419)-LEN(SUBSTITUTE(S419,",",""))=3,SUBSTITUTE(SUBSTITUTE(S419,",",";",2),",","."),IF(LEN(S419)-LEN(SUBSTITUTE(S419,",",""))=2,SUBSTITUTE(S419,",","."),SUBSTITUTE(S419,","," ")))))</f>
        <v/>
      </c>
      <c r="U419" s="50">
        <f>IF(ISNUMBER(FIND("S",T419)),-1,IF(ISNUMBER(FIND("N",T419)),1,0))</f>
        <v/>
      </c>
      <c r="V419" s="50">
        <f>IF(ISNUMBER(FIND("W",T419)),-1,IF(ISNUMBER(FIND("E",T419)),1,0))</f>
        <v/>
      </c>
      <c r="W419" s="50">
        <f>AND(MIN(IFERROR(FIND("N",T419),999),IFERROR(FIND("S",T419),999))&lt;999,MIN(IFERROR(FIND("E",T419),999),IFERROR(FIND("W",T419),999))&lt;999,MIN(IFERROR(FIND("E",T419),999),IFERROR(FIND("W",T419),999))&lt;MIN(IFERROR(FIND("N",T419),999),IFERROR(FIND("S",T419),999)))</f>
        <v/>
      </c>
      <c r="X419" s="50">
        <f>IF(T419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419,"°"," "),"º"," "),"˚"," "),"'"," "),CHAR(34)," "),"′"," "),"’"," "),"‘"," "),"″"," "),"”"," "),"“"," "),"("," "),")"," "),"["," "),"]"," "),"{"," "),"}"," "),";"," "),"|"," "),"/"," "),"\"," "),":"," "),"="," "),"*"," "),","," "),"N"," "),"S"," "),"E"," "),"W"," "),"_"," ")))</f>
        <v/>
      </c>
      <c r="Y419" s="50">
        <f>IF(X419="","",SUBSTITUTE(SUBSTITUTE(SUBSTITUTE(SUBSTITUTE(SUBSTITUTE(SUBSTITUTE(SUBSTITUTE(SUBSTITUTE(SUBSTITUTE(SUBSTITUTE(SUBSTITUTE(SUBSTITUTE(SUBSTITUTE(X419,"0",""),"1",""),"2",""),"3",""),"4",""),"5",""),"6",""),"7",""),"8",""),"9",""),".",""),"-","")," ",""))</f>
        <v/>
      </c>
      <c r="Z419" s="50">
        <f>IF(X419="",0,LEN(X419)-LEN(SUBSTITUTE(X419," ",""))+1)</f>
        <v/>
      </c>
      <c r="AA419" s="50">
        <f>IF(Z419&lt;1,"",IFERROR(VALUE(SUBSTITUTE(TRIM(MID(SUBSTITUTE(X419," ",REPT(" ",60)),1,60)),".",MID(1/2,2,1))),""))</f>
        <v/>
      </c>
      <c r="AB419" s="50">
        <f>IF(Z419&lt;2,"",IFERROR(VALUE(SUBSTITUTE(TRIM(MID(SUBSTITUTE(X419," ",REPT(" ",60)),61,60)),".",MID(1/2,2,1))),""))</f>
        <v/>
      </c>
      <c r="AC419" s="50">
        <f>IF(Z419&lt;3,"",IFERROR(VALUE(SUBSTITUTE(TRIM(MID(SUBSTITUTE(X419," ",REPT(" ",60)),121,60)),".",MID(1/2,2,1))),""))</f>
        <v/>
      </c>
      <c r="AD419" s="50">
        <f>IF(Z419&lt;4,"",IFERROR(VALUE(SUBSTITUTE(TRIM(MID(SUBSTITUTE(X419," ",REPT(" ",60)),181,60)),".",MID(1/2,2,1))),""))</f>
        <v/>
      </c>
      <c r="AE419" s="50">
        <f>IF(Z419&lt;5,"",IFERROR(VALUE(SUBSTITUTE(TRIM(MID(SUBSTITUTE(X419," ",REPT(" ",60)),241,60)),".",MID(1/2,2,1))),""))</f>
        <v/>
      </c>
      <c r="AF419" s="50">
        <f>IF(Z419&lt;6,"",IFERROR(VALUE(SUBSTITUTE(TRIM(MID(SUBSTITUTE(X419," ",REPT(" ",60)),301,60)),".",MID(1/2,2,1))),""))</f>
        <v/>
      </c>
      <c r="AG419" s="50">
        <f>IFERROR(IF(Z419=2,AA419,IF(Z419=4,IF(AA419&lt;0,-1,1)*(ABS(AA419)+AB419/60),IF(Z419=6,IF(AA419&lt;0,-1,1)*(ABS(AA419)+AB419/60+AC419/3600),""))),"")</f>
        <v/>
      </c>
      <c r="AH419" s="50">
        <f>IFERROR(IF(Z419=2,AB419,IF(Z419=4,IF(AC419&lt;0,-1,1)*(ABS(AC419)+AD419/60),IF(Z419=6,IF(AD419&lt;0,-1,1)*(ABS(AD419)+AE419/60+AF419/3600),""))),"")</f>
        <v/>
      </c>
      <c r="AI419" s="50">
        <f>IF(W419,AH419,AG419)</f>
        <v/>
      </c>
      <c r="AJ419" s="50">
        <f>IF(W419,AG419,AH419)</f>
        <v/>
      </c>
      <c r="AK419" s="50">
        <f>IFERROR(IF(U419=0,AI419,U419*ABS(AI419)),"")</f>
        <v/>
      </c>
      <c r="AL419" s="50">
        <f>IFERROR(IF(V419=0,AJ419,V419*ABS(AJ419)),"")</f>
        <v/>
      </c>
      <c r="AM419" s="50">
        <f>IFERROR(AND(U419=0,V419=0,ABS(AK419)&gt;90,ABS(AK419)&lt;=180,ABS(AL419)&lt;=90),FALSE)</f>
        <v/>
      </c>
      <c r="AN419" s="50">
        <f>IF(AM419,AL419,AK419)</f>
        <v/>
      </c>
      <c r="AO419" s="50">
        <f>IF(AM419,AK419,AL419)</f>
        <v/>
      </c>
      <c r="AP419" s="50">
        <f>IF(R419="","",IF(Y419&lt;&gt;"","Contains words or symbols that aren't part of a coordinate.",IF(NOT(OR(Z419=2,Z419=4,Z419=6)),"Couldn't find a latitude and a longitude ("&amp;Z419&amp;IF(Z419=1," number"," numbers")&amp;" found).",IF(COUNT(AA419:AF419)&lt;&gt;Z419,"Some of the numbers couldn't be read.",IF(OR(AND(Z419=4,OR(AB419&lt;0,AB419&gt;=60,AD419&lt;0,AD419&gt;=60)),AND(Z419=6,OR(AB419&lt;0,AB419&gt;=60,AC419&lt;0,AC419&gt;=60,AE419&lt;0,AE419&gt;=60,AF419&lt;0,AF419&gt;=60))),"Minutes and seconds must be between 0 and 60.",IF(OR(ABS(AN419)&gt;90,ABS(AO419)&gt;180),"Out of range: latitude must be between -90 and 90, and longitude between -180 and 180.",""))))))</f>
        <v/>
      </c>
    </row>
    <row r="420">
      <c r="B420" s="44" t="n"/>
      <c r="C420" s="44" t="n"/>
      <c r="D420" s="45">
        <f>IF(R420="","",IF(AP420&lt;&gt;"","NOT VALID GPS COORDINATES",IF(O420="NO CONNECTION","NO CONNECTION",IF(E420="","NOT FOUND",IF(OR(AM420,AND(AN420=0,AO420=0)),"CONVERTED – PLEASE CHECK","CONVERTED")))))</f>
        <v/>
      </c>
      <c r="E420" s="45">
        <f>IF(OR(O420="",O420="NO CONNECTION"),"",IFERROR(_xlfn.FILTERXML(O420,"//local/territory")&amp;" "&amp;_xlfn.FILTERXML(O420,"//local/mapcode"),IFERROR(_xlfn.FILTERXML(O420,"//international/mapcode"),"")))</f>
        <v/>
      </c>
      <c r="F420" s="46">
        <f>IF(E420="","",IFERROR(_xlfn.FILTERXML(O420,"//local/territory"),""))</f>
        <v/>
      </c>
      <c r="G420" s="46">
        <f>IF(E420="","",IFERROR(_xlfn.FILTERXML(O420,"//local/mapcode"),""))</f>
        <v/>
      </c>
      <c r="H420" s="46">
        <f>IF(E420="","",IFERROR(_xlfn.FILTERXML(O420,"//international/mapcode"),""))</f>
        <v/>
      </c>
      <c r="I420" s="46">
        <f>IF(E420="","",IFERROR(HYPERLINK("https://www.mymapcodes.com/go/?t="&amp;IF(G420&lt;&gt;"",F420,"AAA")&amp;"&amp;ma="&amp;LEFT(IF(G420&lt;&gt;"",G420,H420),FIND(".",IF(G420&lt;&gt;"",G420,H420))-1)&amp;"&amp;mb="&amp;MID(IF(G420&lt;&gt;"",G420,H420),FIND(".",IF(G420&lt;&gt;"",G420,H420))+1,99),"Open on MyMapcodes →"),""))</f>
        <v/>
      </c>
      <c r="J420" s="47">
        <f>IF(OR(R420="",AP420&lt;&gt;""),"",ROUND(AN420,6))</f>
        <v/>
      </c>
      <c r="K420" s="47">
        <f>IF(OR(R420="",AP420&lt;&gt;""),"",ROUND(AO420,6))</f>
        <v/>
      </c>
      <c r="L420" s="48">
        <f>IF(R420="","",IF(AP420&lt;&gt;"",AP420,IF(O420="NO CONNECTION","Excel couldn't reach the mapcode service. Click the REFRESH RESULTS box just above the table.",IF(E420="","The mapcode service didn't return a mapcode for this point.",IF(AM420,"Latitude and longitude seemed to be the wrong way round, so they've been swapped. Please check.",IF(AND(AN420=0,AO420=0),"0, 0 is in the sea off West Africa. Please check this is the location you meant.",IF(W420,"Longitude came first, so the order has been switched.",IF(Z420=6,"Converted from degrees, minutes and seconds.",IF(Z420=4,"Converted from degrees and decimal minutes.","")))))))))</f>
        <v/>
      </c>
      <c r="N420" s="49">
        <f>IF(J420="","",MapcodeAPI&amp;"codes/"&amp;SUBSTITUTE(J420&amp;"",MID(1/2,2,1),".")&amp;","&amp;SUBSTITUTE(K420&amp;"",MID(1/2,2,1),"."))&amp;LEFT($B$13,0)</f>
        <v/>
      </c>
      <c r="O420" s="49">
        <f>IF(N420="","",IFERROR(_xlfn.WEBSERVICE(N420),IF(MapcodeAPIBackup="","NO CONNECTION",IFERROR(_xlfn.WEBSERVICE(MapcodeAPIBackup&amp;MID(N420,LEN(MapcodeAPI)+1,999)),"NO CONNECTION"))))</f>
        <v/>
      </c>
      <c r="P420" t="inlineStr">
        <is>
          <t xml:space="preserve"> </t>
        </is>
      </c>
      <c r="R420" s="50">
        <f>IFERROR(IF(AND(TRIM(B420&amp;"")="",TRIM(C420&amp;"")=""),"",TRIM(IF(ISNUMBER(B420),SUBSTITUTE(B420&amp;"",MID(1/2,2,1),"."),B420&amp;"")&amp;IF(TRIM(C420&amp;"")="",""," | "&amp;IF(ISNUMBER(C420),SUBSTITUTE(C420&amp;"",MID(1/2,2,1),"."),C420&amp;"")))),"(error value)")</f>
        <v/>
      </c>
      <c r="S420" s="50">
        <f>IF(R420="","","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"&amp;IFERROR(IF(AND(LEN(R420)-LEN(SUBSTITUTE(R420,"/",""))=1,ISNUMBER(FIND(" ",TRIM(LEFT(R420,FIND("/",R420)-1))))),LEFT(R420,FIND("/",R420)-1),R420),R420)&amp;" ")," "," "),"﻿"," "),"​"," "),"⁠"," ")," "," ")," "," "),CHAR(9)," "),CHAR(10)," "),CHAR(13)," "),"−","-"),"–","-"),"—","-"),"LATITUDE"," "),"LONGITUDE"," "),"COORDINATES"," "),"COORDS"," "),"NORTH"," N "),"SOUTH"," S "),"EAST"," E "),"WEST"," W "),"DEGREES"," "),"DEG"," "),"GPS"," "),"LONG"," "),"LNG"," "),"LON"," "),"LAT"," ")," AND "," "),"&amp;"," ")&amp;" ")</f>
        <v/>
      </c>
      <c r="T420" s="50">
        <f>IF(S420="","",IF(LEN(S420)-LEN(SUBSTITUTE(S420,".",""))&gt;0,SUBSTITUTE(S420,","," "),IF(LEN(S420)-LEN(SUBSTITUTE(S420,",",""))=3,SUBSTITUTE(SUBSTITUTE(S420,",",";",2),",","."),IF(LEN(S420)-LEN(SUBSTITUTE(S420,",",""))=2,SUBSTITUTE(S420,",","."),SUBSTITUTE(S420,","," ")))))</f>
        <v/>
      </c>
      <c r="U420" s="50">
        <f>IF(ISNUMBER(FIND("S",T420)),-1,IF(ISNUMBER(FIND("N",T420)),1,0))</f>
        <v/>
      </c>
      <c r="V420" s="50">
        <f>IF(ISNUMBER(FIND("W",T420)),-1,IF(ISNUMBER(FIND("E",T420)),1,0))</f>
        <v/>
      </c>
      <c r="W420" s="50">
        <f>AND(MIN(IFERROR(FIND("N",T420),999),IFERROR(FIND("S",T420),999))&lt;999,MIN(IFERROR(FIND("E",T420),999),IFERROR(FIND("W",T420),999))&lt;999,MIN(IFERROR(FIND("E",T420),999),IFERROR(FIND("W",T420),999))&lt;MIN(IFERROR(FIND("N",T420),999),IFERROR(FIND("S",T420),999)))</f>
        <v/>
      </c>
      <c r="X420" s="50">
        <f>IF(T420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420,"°"," "),"º"," "),"˚"," "),"'"," "),CHAR(34)," "),"′"," "),"’"," "),"‘"," "),"″"," "),"”"," "),"“"," "),"("," "),")"," "),"["," "),"]"," "),"{"," "),"}"," "),";"," "),"|"," "),"/"," "),"\"," "),":"," "),"="," "),"*"," "),","," "),"N"," "),"S"," "),"E"," "),"W"," "),"_"," ")))</f>
        <v/>
      </c>
      <c r="Y420" s="50">
        <f>IF(X420="","",SUBSTITUTE(SUBSTITUTE(SUBSTITUTE(SUBSTITUTE(SUBSTITUTE(SUBSTITUTE(SUBSTITUTE(SUBSTITUTE(SUBSTITUTE(SUBSTITUTE(SUBSTITUTE(SUBSTITUTE(SUBSTITUTE(X420,"0",""),"1",""),"2",""),"3",""),"4",""),"5",""),"6",""),"7",""),"8",""),"9",""),".",""),"-","")," ",""))</f>
        <v/>
      </c>
      <c r="Z420" s="50">
        <f>IF(X420="",0,LEN(X420)-LEN(SUBSTITUTE(X420," ",""))+1)</f>
        <v/>
      </c>
      <c r="AA420" s="50">
        <f>IF(Z420&lt;1,"",IFERROR(VALUE(SUBSTITUTE(TRIM(MID(SUBSTITUTE(X420," ",REPT(" ",60)),1,60)),".",MID(1/2,2,1))),""))</f>
        <v/>
      </c>
      <c r="AB420" s="50">
        <f>IF(Z420&lt;2,"",IFERROR(VALUE(SUBSTITUTE(TRIM(MID(SUBSTITUTE(X420," ",REPT(" ",60)),61,60)),".",MID(1/2,2,1))),""))</f>
        <v/>
      </c>
      <c r="AC420" s="50">
        <f>IF(Z420&lt;3,"",IFERROR(VALUE(SUBSTITUTE(TRIM(MID(SUBSTITUTE(X420," ",REPT(" ",60)),121,60)),".",MID(1/2,2,1))),""))</f>
        <v/>
      </c>
      <c r="AD420" s="50">
        <f>IF(Z420&lt;4,"",IFERROR(VALUE(SUBSTITUTE(TRIM(MID(SUBSTITUTE(X420," ",REPT(" ",60)),181,60)),".",MID(1/2,2,1))),""))</f>
        <v/>
      </c>
      <c r="AE420" s="50">
        <f>IF(Z420&lt;5,"",IFERROR(VALUE(SUBSTITUTE(TRIM(MID(SUBSTITUTE(X420," ",REPT(" ",60)),241,60)),".",MID(1/2,2,1))),""))</f>
        <v/>
      </c>
      <c r="AF420" s="50">
        <f>IF(Z420&lt;6,"",IFERROR(VALUE(SUBSTITUTE(TRIM(MID(SUBSTITUTE(X420," ",REPT(" ",60)),301,60)),".",MID(1/2,2,1))),""))</f>
        <v/>
      </c>
      <c r="AG420" s="50">
        <f>IFERROR(IF(Z420=2,AA420,IF(Z420=4,IF(AA420&lt;0,-1,1)*(ABS(AA420)+AB420/60),IF(Z420=6,IF(AA420&lt;0,-1,1)*(ABS(AA420)+AB420/60+AC420/3600),""))),"")</f>
        <v/>
      </c>
      <c r="AH420" s="50">
        <f>IFERROR(IF(Z420=2,AB420,IF(Z420=4,IF(AC420&lt;0,-1,1)*(ABS(AC420)+AD420/60),IF(Z420=6,IF(AD420&lt;0,-1,1)*(ABS(AD420)+AE420/60+AF420/3600),""))),"")</f>
        <v/>
      </c>
      <c r="AI420" s="50">
        <f>IF(W420,AH420,AG420)</f>
        <v/>
      </c>
      <c r="AJ420" s="50">
        <f>IF(W420,AG420,AH420)</f>
        <v/>
      </c>
      <c r="AK420" s="50">
        <f>IFERROR(IF(U420=0,AI420,U420*ABS(AI420)),"")</f>
        <v/>
      </c>
      <c r="AL420" s="50">
        <f>IFERROR(IF(V420=0,AJ420,V420*ABS(AJ420)),"")</f>
        <v/>
      </c>
      <c r="AM420" s="50">
        <f>IFERROR(AND(U420=0,V420=0,ABS(AK420)&gt;90,ABS(AK420)&lt;=180,ABS(AL420)&lt;=90),FALSE)</f>
        <v/>
      </c>
      <c r="AN420" s="50">
        <f>IF(AM420,AL420,AK420)</f>
        <v/>
      </c>
      <c r="AO420" s="50">
        <f>IF(AM420,AK420,AL420)</f>
        <v/>
      </c>
      <c r="AP420" s="50">
        <f>IF(R420="","",IF(Y420&lt;&gt;"","Contains words or symbols that aren't part of a coordinate.",IF(NOT(OR(Z420=2,Z420=4,Z420=6)),"Couldn't find a latitude and a longitude ("&amp;Z420&amp;IF(Z420=1," number"," numbers")&amp;" found).",IF(COUNT(AA420:AF420)&lt;&gt;Z420,"Some of the numbers couldn't be read.",IF(OR(AND(Z420=4,OR(AB420&lt;0,AB420&gt;=60,AD420&lt;0,AD420&gt;=60)),AND(Z420=6,OR(AB420&lt;0,AB420&gt;=60,AC420&lt;0,AC420&gt;=60,AE420&lt;0,AE420&gt;=60,AF420&lt;0,AF420&gt;=60))),"Minutes and seconds must be between 0 and 60.",IF(OR(ABS(AN420)&gt;90,ABS(AO420)&gt;180),"Out of range: latitude must be between -90 and 90, and longitude between -180 and 180.",""))))))</f>
        <v/>
      </c>
    </row>
    <row r="421">
      <c r="B421" s="44" t="n"/>
      <c r="C421" s="44" t="n"/>
      <c r="D421" s="45">
        <f>IF(R421="","",IF(AP421&lt;&gt;"","NOT VALID GPS COORDINATES",IF(O421="NO CONNECTION","NO CONNECTION",IF(E421="","NOT FOUND",IF(OR(AM421,AND(AN421=0,AO421=0)),"CONVERTED – PLEASE CHECK","CONVERTED")))))</f>
        <v/>
      </c>
      <c r="E421" s="45">
        <f>IF(OR(O421="",O421="NO CONNECTION"),"",IFERROR(_xlfn.FILTERXML(O421,"//local/territory")&amp;" "&amp;_xlfn.FILTERXML(O421,"//local/mapcode"),IFERROR(_xlfn.FILTERXML(O421,"//international/mapcode"),"")))</f>
        <v/>
      </c>
      <c r="F421" s="46">
        <f>IF(E421="","",IFERROR(_xlfn.FILTERXML(O421,"//local/territory"),""))</f>
        <v/>
      </c>
      <c r="G421" s="46">
        <f>IF(E421="","",IFERROR(_xlfn.FILTERXML(O421,"//local/mapcode"),""))</f>
        <v/>
      </c>
      <c r="H421" s="46">
        <f>IF(E421="","",IFERROR(_xlfn.FILTERXML(O421,"//international/mapcode"),""))</f>
        <v/>
      </c>
      <c r="I421" s="46">
        <f>IF(E421="","",IFERROR(HYPERLINK("https://www.mymapcodes.com/go/?t="&amp;IF(G421&lt;&gt;"",F421,"AAA")&amp;"&amp;ma="&amp;LEFT(IF(G421&lt;&gt;"",G421,H421),FIND(".",IF(G421&lt;&gt;"",G421,H421))-1)&amp;"&amp;mb="&amp;MID(IF(G421&lt;&gt;"",G421,H421),FIND(".",IF(G421&lt;&gt;"",G421,H421))+1,99),"Open on MyMapcodes →"),""))</f>
        <v/>
      </c>
      <c r="J421" s="47">
        <f>IF(OR(R421="",AP421&lt;&gt;""),"",ROUND(AN421,6))</f>
        <v/>
      </c>
      <c r="K421" s="47">
        <f>IF(OR(R421="",AP421&lt;&gt;""),"",ROUND(AO421,6))</f>
        <v/>
      </c>
      <c r="L421" s="48">
        <f>IF(R421="","",IF(AP421&lt;&gt;"",AP421,IF(O421="NO CONNECTION","Excel couldn't reach the mapcode service. Click the REFRESH RESULTS box just above the table.",IF(E421="","The mapcode service didn't return a mapcode for this point.",IF(AM421,"Latitude and longitude seemed to be the wrong way round, so they've been swapped. Please check.",IF(AND(AN421=0,AO421=0),"0, 0 is in the sea off West Africa. Please check this is the location you meant.",IF(W421,"Longitude came first, so the order has been switched.",IF(Z421=6,"Converted from degrees, minutes and seconds.",IF(Z421=4,"Converted from degrees and decimal minutes.","")))))))))</f>
        <v/>
      </c>
      <c r="N421" s="49">
        <f>IF(J421="","",MapcodeAPI&amp;"codes/"&amp;SUBSTITUTE(J421&amp;"",MID(1/2,2,1),".")&amp;","&amp;SUBSTITUTE(K421&amp;"",MID(1/2,2,1),"."))&amp;LEFT($B$13,0)</f>
        <v/>
      </c>
      <c r="O421" s="49">
        <f>IF(N421="","",IFERROR(_xlfn.WEBSERVICE(N421),IF(MapcodeAPIBackup="","NO CONNECTION",IFERROR(_xlfn.WEBSERVICE(MapcodeAPIBackup&amp;MID(N421,LEN(MapcodeAPI)+1,999)),"NO CONNECTION"))))</f>
        <v/>
      </c>
      <c r="P421" t="inlineStr">
        <is>
          <t xml:space="preserve"> </t>
        </is>
      </c>
      <c r="R421" s="50">
        <f>IFERROR(IF(AND(TRIM(B421&amp;"")="",TRIM(C421&amp;"")=""),"",TRIM(IF(ISNUMBER(B421),SUBSTITUTE(B421&amp;"",MID(1/2,2,1),"."),B421&amp;"")&amp;IF(TRIM(C421&amp;"")="",""," | "&amp;IF(ISNUMBER(C421),SUBSTITUTE(C421&amp;"",MID(1/2,2,1),"."),C421&amp;"")))),"(error value)")</f>
        <v/>
      </c>
      <c r="S421" s="50">
        <f>IF(R421="","","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"&amp;IFERROR(IF(AND(LEN(R421)-LEN(SUBSTITUTE(R421,"/",""))=1,ISNUMBER(FIND(" ",TRIM(LEFT(R421,FIND("/",R421)-1))))),LEFT(R421,FIND("/",R421)-1),R421),R421)&amp;" ")," "," "),"﻿"," "),"​"," "),"⁠"," ")," "," ")," "," "),CHAR(9)," "),CHAR(10)," "),CHAR(13)," "),"−","-"),"–","-"),"—","-"),"LATITUDE"," "),"LONGITUDE"," "),"COORDINATES"," "),"COORDS"," "),"NORTH"," N "),"SOUTH"," S "),"EAST"," E "),"WEST"," W "),"DEGREES"," "),"DEG"," "),"GPS"," "),"LONG"," "),"LNG"," "),"LON"," "),"LAT"," ")," AND "," "),"&amp;"," ")&amp;" ")</f>
        <v/>
      </c>
      <c r="T421" s="50">
        <f>IF(S421="","",IF(LEN(S421)-LEN(SUBSTITUTE(S421,".",""))&gt;0,SUBSTITUTE(S421,","," "),IF(LEN(S421)-LEN(SUBSTITUTE(S421,",",""))=3,SUBSTITUTE(SUBSTITUTE(S421,",",";",2),",","."),IF(LEN(S421)-LEN(SUBSTITUTE(S421,",",""))=2,SUBSTITUTE(S421,",","."),SUBSTITUTE(S421,","," ")))))</f>
        <v/>
      </c>
      <c r="U421" s="50">
        <f>IF(ISNUMBER(FIND("S",T421)),-1,IF(ISNUMBER(FIND("N",T421)),1,0))</f>
        <v/>
      </c>
      <c r="V421" s="50">
        <f>IF(ISNUMBER(FIND("W",T421)),-1,IF(ISNUMBER(FIND("E",T421)),1,0))</f>
        <v/>
      </c>
      <c r="W421" s="50">
        <f>AND(MIN(IFERROR(FIND("N",T421),999),IFERROR(FIND("S",T421),999))&lt;999,MIN(IFERROR(FIND("E",T421),999),IFERROR(FIND("W",T421),999))&lt;999,MIN(IFERROR(FIND("E",T421),999),IFERROR(FIND("W",T421),999))&lt;MIN(IFERROR(FIND("N",T421),999),IFERROR(FIND("S",T421),999)))</f>
        <v/>
      </c>
      <c r="X421" s="50">
        <f>IF(T421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421,"°"," "),"º"," "),"˚"," "),"'"," "),CHAR(34)," "),"′"," "),"’"," "),"‘"," "),"″"," "),"”"," "),"“"," "),"("," "),")"," "),"["," "),"]"," "),"{"," "),"}"," "),";"," "),"|"," "),"/"," "),"\"," "),":"," "),"="," "),"*"," "),","," "),"N"," "),"S"," "),"E"," "),"W"," "),"_"," ")))</f>
        <v/>
      </c>
      <c r="Y421" s="50">
        <f>IF(X421="","",SUBSTITUTE(SUBSTITUTE(SUBSTITUTE(SUBSTITUTE(SUBSTITUTE(SUBSTITUTE(SUBSTITUTE(SUBSTITUTE(SUBSTITUTE(SUBSTITUTE(SUBSTITUTE(SUBSTITUTE(SUBSTITUTE(X421,"0",""),"1",""),"2",""),"3",""),"4",""),"5",""),"6",""),"7",""),"8",""),"9",""),".",""),"-","")," ",""))</f>
        <v/>
      </c>
      <c r="Z421" s="50">
        <f>IF(X421="",0,LEN(X421)-LEN(SUBSTITUTE(X421," ",""))+1)</f>
        <v/>
      </c>
      <c r="AA421" s="50">
        <f>IF(Z421&lt;1,"",IFERROR(VALUE(SUBSTITUTE(TRIM(MID(SUBSTITUTE(X421," ",REPT(" ",60)),1,60)),".",MID(1/2,2,1))),""))</f>
        <v/>
      </c>
      <c r="AB421" s="50">
        <f>IF(Z421&lt;2,"",IFERROR(VALUE(SUBSTITUTE(TRIM(MID(SUBSTITUTE(X421," ",REPT(" ",60)),61,60)),".",MID(1/2,2,1))),""))</f>
        <v/>
      </c>
      <c r="AC421" s="50">
        <f>IF(Z421&lt;3,"",IFERROR(VALUE(SUBSTITUTE(TRIM(MID(SUBSTITUTE(X421," ",REPT(" ",60)),121,60)),".",MID(1/2,2,1))),""))</f>
        <v/>
      </c>
      <c r="AD421" s="50">
        <f>IF(Z421&lt;4,"",IFERROR(VALUE(SUBSTITUTE(TRIM(MID(SUBSTITUTE(X421," ",REPT(" ",60)),181,60)),".",MID(1/2,2,1))),""))</f>
        <v/>
      </c>
      <c r="AE421" s="50">
        <f>IF(Z421&lt;5,"",IFERROR(VALUE(SUBSTITUTE(TRIM(MID(SUBSTITUTE(X421," ",REPT(" ",60)),241,60)),".",MID(1/2,2,1))),""))</f>
        <v/>
      </c>
      <c r="AF421" s="50">
        <f>IF(Z421&lt;6,"",IFERROR(VALUE(SUBSTITUTE(TRIM(MID(SUBSTITUTE(X421," ",REPT(" ",60)),301,60)),".",MID(1/2,2,1))),""))</f>
        <v/>
      </c>
      <c r="AG421" s="50">
        <f>IFERROR(IF(Z421=2,AA421,IF(Z421=4,IF(AA421&lt;0,-1,1)*(ABS(AA421)+AB421/60),IF(Z421=6,IF(AA421&lt;0,-1,1)*(ABS(AA421)+AB421/60+AC421/3600),""))),"")</f>
        <v/>
      </c>
      <c r="AH421" s="50">
        <f>IFERROR(IF(Z421=2,AB421,IF(Z421=4,IF(AC421&lt;0,-1,1)*(ABS(AC421)+AD421/60),IF(Z421=6,IF(AD421&lt;0,-1,1)*(ABS(AD421)+AE421/60+AF421/3600),""))),"")</f>
        <v/>
      </c>
      <c r="AI421" s="50">
        <f>IF(W421,AH421,AG421)</f>
        <v/>
      </c>
      <c r="AJ421" s="50">
        <f>IF(W421,AG421,AH421)</f>
        <v/>
      </c>
      <c r="AK421" s="50">
        <f>IFERROR(IF(U421=0,AI421,U421*ABS(AI421)),"")</f>
        <v/>
      </c>
      <c r="AL421" s="50">
        <f>IFERROR(IF(V421=0,AJ421,V421*ABS(AJ421)),"")</f>
        <v/>
      </c>
      <c r="AM421" s="50">
        <f>IFERROR(AND(U421=0,V421=0,ABS(AK421)&gt;90,ABS(AK421)&lt;=180,ABS(AL421)&lt;=90),FALSE)</f>
        <v/>
      </c>
      <c r="AN421" s="50">
        <f>IF(AM421,AL421,AK421)</f>
        <v/>
      </c>
      <c r="AO421" s="50">
        <f>IF(AM421,AK421,AL421)</f>
        <v/>
      </c>
      <c r="AP421" s="50">
        <f>IF(R421="","",IF(Y421&lt;&gt;"","Contains words or symbols that aren't part of a coordinate.",IF(NOT(OR(Z421=2,Z421=4,Z421=6)),"Couldn't find a latitude and a longitude ("&amp;Z421&amp;IF(Z421=1," number"," numbers")&amp;" found).",IF(COUNT(AA421:AF421)&lt;&gt;Z421,"Some of the numbers couldn't be read.",IF(OR(AND(Z421=4,OR(AB421&lt;0,AB421&gt;=60,AD421&lt;0,AD421&gt;=60)),AND(Z421=6,OR(AB421&lt;0,AB421&gt;=60,AC421&lt;0,AC421&gt;=60,AE421&lt;0,AE421&gt;=60,AF421&lt;0,AF421&gt;=60))),"Minutes and seconds must be between 0 and 60.",IF(OR(ABS(AN421)&gt;90,ABS(AO421)&gt;180),"Out of range: latitude must be between -90 and 90, and longitude between -180 and 180.",""))))))</f>
        <v/>
      </c>
    </row>
    <row r="422">
      <c r="B422" s="44" t="n"/>
      <c r="C422" s="44" t="n"/>
      <c r="D422" s="45">
        <f>IF(R422="","",IF(AP422&lt;&gt;"","NOT VALID GPS COORDINATES",IF(O422="NO CONNECTION","NO CONNECTION",IF(E422="","NOT FOUND",IF(OR(AM422,AND(AN422=0,AO422=0)),"CONVERTED – PLEASE CHECK","CONVERTED")))))</f>
        <v/>
      </c>
      <c r="E422" s="45">
        <f>IF(OR(O422="",O422="NO CONNECTION"),"",IFERROR(_xlfn.FILTERXML(O422,"//local/territory")&amp;" "&amp;_xlfn.FILTERXML(O422,"//local/mapcode"),IFERROR(_xlfn.FILTERXML(O422,"//international/mapcode"),"")))</f>
        <v/>
      </c>
      <c r="F422" s="46">
        <f>IF(E422="","",IFERROR(_xlfn.FILTERXML(O422,"//local/territory"),""))</f>
        <v/>
      </c>
      <c r="G422" s="46">
        <f>IF(E422="","",IFERROR(_xlfn.FILTERXML(O422,"//local/mapcode"),""))</f>
        <v/>
      </c>
      <c r="H422" s="46">
        <f>IF(E422="","",IFERROR(_xlfn.FILTERXML(O422,"//international/mapcode"),""))</f>
        <v/>
      </c>
      <c r="I422" s="46">
        <f>IF(E422="","",IFERROR(HYPERLINK("https://www.mymapcodes.com/go/?t="&amp;IF(G422&lt;&gt;"",F422,"AAA")&amp;"&amp;ma="&amp;LEFT(IF(G422&lt;&gt;"",G422,H422),FIND(".",IF(G422&lt;&gt;"",G422,H422))-1)&amp;"&amp;mb="&amp;MID(IF(G422&lt;&gt;"",G422,H422),FIND(".",IF(G422&lt;&gt;"",G422,H422))+1,99),"Open on MyMapcodes →"),""))</f>
        <v/>
      </c>
      <c r="J422" s="47">
        <f>IF(OR(R422="",AP422&lt;&gt;""),"",ROUND(AN422,6))</f>
        <v/>
      </c>
      <c r="K422" s="47">
        <f>IF(OR(R422="",AP422&lt;&gt;""),"",ROUND(AO422,6))</f>
        <v/>
      </c>
      <c r="L422" s="48">
        <f>IF(R422="","",IF(AP422&lt;&gt;"",AP422,IF(O422="NO CONNECTION","Excel couldn't reach the mapcode service. Click the REFRESH RESULTS box just above the table.",IF(E422="","The mapcode service didn't return a mapcode for this point.",IF(AM422,"Latitude and longitude seemed to be the wrong way round, so they've been swapped. Please check.",IF(AND(AN422=0,AO422=0),"0, 0 is in the sea off West Africa. Please check this is the location you meant.",IF(W422,"Longitude came first, so the order has been switched.",IF(Z422=6,"Converted from degrees, minutes and seconds.",IF(Z422=4,"Converted from degrees and decimal minutes.","")))))))))</f>
        <v/>
      </c>
      <c r="N422" s="49">
        <f>IF(J422="","",MapcodeAPI&amp;"codes/"&amp;SUBSTITUTE(J422&amp;"",MID(1/2,2,1),".")&amp;","&amp;SUBSTITUTE(K422&amp;"",MID(1/2,2,1),"."))&amp;LEFT($B$13,0)</f>
        <v/>
      </c>
      <c r="O422" s="49">
        <f>IF(N422="","",IFERROR(_xlfn.WEBSERVICE(N422),IF(MapcodeAPIBackup="","NO CONNECTION",IFERROR(_xlfn.WEBSERVICE(MapcodeAPIBackup&amp;MID(N422,LEN(MapcodeAPI)+1,999)),"NO CONNECTION"))))</f>
        <v/>
      </c>
      <c r="P422" t="inlineStr">
        <is>
          <t xml:space="preserve"> </t>
        </is>
      </c>
      <c r="R422" s="50">
        <f>IFERROR(IF(AND(TRIM(B422&amp;"")="",TRIM(C422&amp;"")=""),"",TRIM(IF(ISNUMBER(B422),SUBSTITUTE(B422&amp;"",MID(1/2,2,1),"."),B422&amp;"")&amp;IF(TRIM(C422&amp;"")="",""," | "&amp;IF(ISNUMBER(C422),SUBSTITUTE(C422&amp;"",MID(1/2,2,1),"."),C422&amp;"")))),"(error value)")</f>
        <v/>
      </c>
      <c r="S422" s="50">
        <f>IF(R422="","","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"&amp;IFERROR(IF(AND(LEN(R422)-LEN(SUBSTITUTE(R422,"/",""))=1,ISNUMBER(FIND(" ",TRIM(LEFT(R422,FIND("/",R422)-1))))),LEFT(R422,FIND("/",R422)-1),R422),R422)&amp;" ")," "," "),"﻿"," "),"​"," "),"⁠"," ")," "," ")," "," "),CHAR(9)," "),CHAR(10)," "),CHAR(13)," "),"−","-"),"–","-"),"—","-"),"LATITUDE"," "),"LONGITUDE"," "),"COORDINATES"," "),"COORDS"," "),"NORTH"," N "),"SOUTH"," S "),"EAST"," E "),"WEST"," W "),"DEGREES"," "),"DEG"," "),"GPS"," "),"LONG"," "),"LNG"," "),"LON"," "),"LAT"," ")," AND "," "),"&amp;"," ")&amp;" ")</f>
        <v/>
      </c>
      <c r="T422" s="50">
        <f>IF(S422="","",IF(LEN(S422)-LEN(SUBSTITUTE(S422,".",""))&gt;0,SUBSTITUTE(S422,","," "),IF(LEN(S422)-LEN(SUBSTITUTE(S422,",",""))=3,SUBSTITUTE(SUBSTITUTE(S422,",",";",2),",","."),IF(LEN(S422)-LEN(SUBSTITUTE(S422,",",""))=2,SUBSTITUTE(S422,",","."),SUBSTITUTE(S422,","," ")))))</f>
        <v/>
      </c>
      <c r="U422" s="50">
        <f>IF(ISNUMBER(FIND("S",T422)),-1,IF(ISNUMBER(FIND("N",T422)),1,0))</f>
        <v/>
      </c>
      <c r="V422" s="50">
        <f>IF(ISNUMBER(FIND("W",T422)),-1,IF(ISNUMBER(FIND("E",T422)),1,0))</f>
        <v/>
      </c>
      <c r="W422" s="50">
        <f>AND(MIN(IFERROR(FIND("N",T422),999),IFERROR(FIND("S",T422),999))&lt;999,MIN(IFERROR(FIND("E",T422),999),IFERROR(FIND("W",T422),999))&lt;999,MIN(IFERROR(FIND("E",T422),999),IFERROR(FIND("W",T422),999))&lt;MIN(IFERROR(FIND("N",T422),999),IFERROR(FIND("S",T422),999)))</f>
        <v/>
      </c>
      <c r="X422" s="50">
        <f>IF(T422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422,"°"," "),"º"," "),"˚"," "),"'"," "),CHAR(34)," "),"′"," "),"’"," "),"‘"," "),"″"," "),"”"," "),"“"," "),"("," "),")"," "),"["," "),"]"," "),"{"," "),"}"," "),";"," "),"|"," "),"/"," "),"\"," "),":"," "),"="," "),"*"," "),","," "),"N"," "),"S"," "),"E"," "),"W"," "),"_"," ")))</f>
        <v/>
      </c>
      <c r="Y422" s="50">
        <f>IF(X422="","",SUBSTITUTE(SUBSTITUTE(SUBSTITUTE(SUBSTITUTE(SUBSTITUTE(SUBSTITUTE(SUBSTITUTE(SUBSTITUTE(SUBSTITUTE(SUBSTITUTE(SUBSTITUTE(SUBSTITUTE(SUBSTITUTE(X422,"0",""),"1",""),"2",""),"3",""),"4",""),"5",""),"6",""),"7",""),"8",""),"9",""),".",""),"-","")," ",""))</f>
        <v/>
      </c>
      <c r="Z422" s="50">
        <f>IF(X422="",0,LEN(X422)-LEN(SUBSTITUTE(X422," ",""))+1)</f>
        <v/>
      </c>
      <c r="AA422" s="50">
        <f>IF(Z422&lt;1,"",IFERROR(VALUE(SUBSTITUTE(TRIM(MID(SUBSTITUTE(X422," ",REPT(" ",60)),1,60)),".",MID(1/2,2,1))),""))</f>
        <v/>
      </c>
      <c r="AB422" s="50">
        <f>IF(Z422&lt;2,"",IFERROR(VALUE(SUBSTITUTE(TRIM(MID(SUBSTITUTE(X422," ",REPT(" ",60)),61,60)),".",MID(1/2,2,1))),""))</f>
        <v/>
      </c>
      <c r="AC422" s="50">
        <f>IF(Z422&lt;3,"",IFERROR(VALUE(SUBSTITUTE(TRIM(MID(SUBSTITUTE(X422," ",REPT(" ",60)),121,60)),".",MID(1/2,2,1))),""))</f>
        <v/>
      </c>
      <c r="AD422" s="50">
        <f>IF(Z422&lt;4,"",IFERROR(VALUE(SUBSTITUTE(TRIM(MID(SUBSTITUTE(X422," ",REPT(" ",60)),181,60)),".",MID(1/2,2,1))),""))</f>
        <v/>
      </c>
      <c r="AE422" s="50">
        <f>IF(Z422&lt;5,"",IFERROR(VALUE(SUBSTITUTE(TRIM(MID(SUBSTITUTE(X422," ",REPT(" ",60)),241,60)),".",MID(1/2,2,1))),""))</f>
        <v/>
      </c>
      <c r="AF422" s="50">
        <f>IF(Z422&lt;6,"",IFERROR(VALUE(SUBSTITUTE(TRIM(MID(SUBSTITUTE(X422," ",REPT(" ",60)),301,60)),".",MID(1/2,2,1))),""))</f>
        <v/>
      </c>
      <c r="AG422" s="50">
        <f>IFERROR(IF(Z422=2,AA422,IF(Z422=4,IF(AA422&lt;0,-1,1)*(ABS(AA422)+AB422/60),IF(Z422=6,IF(AA422&lt;0,-1,1)*(ABS(AA422)+AB422/60+AC422/3600),""))),"")</f>
        <v/>
      </c>
      <c r="AH422" s="50">
        <f>IFERROR(IF(Z422=2,AB422,IF(Z422=4,IF(AC422&lt;0,-1,1)*(ABS(AC422)+AD422/60),IF(Z422=6,IF(AD422&lt;0,-1,1)*(ABS(AD422)+AE422/60+AF422/3600),""))),"")</f>
        <v/>
      </c>
      <c r="AI422" s="50">
        <f>IF(W422,AH422,AG422)</f>
        <v/>
      </c>
      <c r="AJ422" s="50">
        <f>IF(W422,AG422,AH422)</f>
        <v/>
      </c>
      <c r="AK422" s="50">
        <f>IFERROR(IF(U422=0,AI422,U422*ABS(AI422)),"")</f>
        <v/>
      </c>
      <c r="AL422" s="50">
        <f>IFERROR(IF(V422=0,AJ422,V422*ABS(AJ422)),"")</f>
        <v/>
      </c>
      <c r="AM422" s="50">
        <f>IFERROR(AND(U422=0,V422=0,ABS(AK422)&gt;90,ABS(AK422)&lt;=180,ABS(AL422)&lt;=90),FALSE)</f>
        <v/>
      </c>
      <c r="AN422" s="50">
        <f>IF(AM422,AL422,AK422)</f>
        <v/>
      </c>
      <c r="AO422" s="50">
        <f>IF(AM422,AK422,AL422)</f>
        <v/>
      </c>
      <c r="AP422" s="50">
        <f>IF(R422="","",IF(Y422&lt;&gt;"","Contains words or symbols that aren't part of a coordinate.",IF(NOT(OR(Z422=2,Z422=4,Z422=6)),"Couldn't find a latitude and a longitude ("&amp;Z422&amp;IF(Z422=1," number"," numbers")&amp;" found).",IF(COUNT(AA422:AF422)&lt;&gt;Z422,"Some of the numbers couldn't be read.",IF(OR(AND(Z422=4,OR(AB422&lt;0,AB422&gt;=60,AD422&lt;0,AD422&gt;=60)),AND(Z422=6,OR(AB422&lt;0,AB422&gt;=60,AC422&lt;0,AC422&gt;=60,AE422&lt;0,AE422&gt;=60,AF422&lt;0,AF422&gt;=60))),"Minutes and seconds must be between 0 and 60.",IF(OR(ABS(AN422)&gt;90,ABS(AO422)&gt;180),"Out of range: latitude must be between -90 and 90, and longitude between -180 and 180.",""))))))</f>
        <v/>
      </c>
    </row>
    <row r="423">
      <c r="B423" s="44" t="n"/>
      <c r="C423" s="44" t="n"/>
      <c r="D423" s="45">
        <f>IF(R423="","",IF(AP423&lt;&gt;"","NOT VALID GPS COORDINATES",IF(O423="NO CONNECTION","NO CONNECTION",IF(E423="","NOT FOUND",IF(OR(AM423,AND(AN423=0,AO423=0)),"CONVERTED – PLEASE CHECK","CONVERTED")))))</f>
        <v/>
      </c>
      <c r="E423" s="45">
        <f>IF(OR(O423="",O423="NO CONNECTION"),"",IFERROR(_xlfn.FILTERXML(O423,"//local/territory")&amp;" "&amp;_xlfn.FILTERXML(O423,"//local/mapcode"),IFERROR(_xlfn.FILTERXML(O423,"//international/mapcode"),"")))</f>
        <v/>
      </c>
      <c r="F423" s="46">
        <f>IF(E423="","",IFERROR(_xlfn.FILTERXML(O423,"//local/territory"),""))</f>
        <v/>
      </c>
      <c r="G423" s="46">
        <f>IF(E423="","",IFERROR(_xlfn.FILTERXML(O423,"//local/mapcode"),""))</f>
        <v/>
      </c>
      <c r="H423" s="46">
        <f>IF(E423="","",IFERROR(_xlfn.FILTERXML(O423,"//international/mapcode"),""))</f>
        <v/>
      </c>
      <c r="I423" s="46">
        <f>IF(E423="","",IFERROR(HYPERLINK("https://www.mymapcodes.com/go/?t="&amp;IF(G423&lt;&gt;"",F423,"AAA")&amp;"&amp;ma="&amp;LEFT(IF(G423&lt;&gt;"",G423,H423),FIND(".",IF(G423&lt;&gt;"",G423,H423))-1)&amp;"&amp;mb="&amp;MID(IF(G423&lt;&gt;"",G423,H423),FIND(".",IF(G423&lt;&gt;"",G423,H423))+1,99),"Open on MyMapcodes →"),""))</f>
        <v/>
      </c>
      <c r="J423" s="47">
        <f>IF(OR(R423="",AP423&lt;&gt;""),"",ROUND(AN423,6))</f>
        <v/>
      </c>
      <c r="K423" s="47">
        <f>IF(OR(R423="",AP423&lt;&gt;""),"",ROUND(AO423,6))</f>
        <v/>
      </c>
      <c r="L423" s="48">
        <f>IF(R423="","",IF(AP423&lt;&gt;"",AP423,IF(O423="NO CONNECTION","Excel couldn't reach the mapcode service. Click the REFRESH RESULTS box just above the table.",IF(E423="","The mapcode service didn't return a mapcode for this point.",IF(AM423,"Latitude and longitude seemed to be the wrong way round, so they've been swapped. Please check.",IF(AND(AN423=0,AO423=0),"0, 0 is in the sea off West Africa. Please check this is the location you meant.",IF(W423,"Longitude came first, so the order has been switched.",IF(Z423=6,"Converted from degrees, minutes and seconds.",IF(Z423=4,"Converted from degrees and decimal minutes.","")))))))))</f>
        <v/>
      </c>
      <c r="N423" s="49">
        <f>IF(J423="","",MapcodeAPI&amp;"codes/"&amp;SUBSTITUTE(J423&amp;"",MID(1/2,2,1),".")&amp;","&amp;SUBSTITUTE(K423&amp;"",MID(1/2,2,1),"."))&amp;LEFT($B$13,0)</f>
        <v/>
      </c>
      <c r="O423" s="49">
        <f>IF(N423="","",IFERROR(_xlfn.WEBSERVICE(N423),IF(MapcodeAPIBackup="","NO CONNECTION",IFERROR(_xlfn.WEBSERVICE(MapcodeAPIBackup&amp;MID(N423,LEN(MapcodeAPI)+1,999)),"NO CONNECTION"))))</f>
        <v/>
      </c>
      <c r="P423" t="inlineStr">
        <is>
          <t xml:space="preserve"> </t>
        </is>
      </c>
      <c r="R423" s="50">
        <f>IFERROR(IF(AND(TRIM(B423&amp;"")="",TRIM(C423&amp;"")=""),"",TRIM(IF(ISNUMBER(B423),SUBSTITUTE(B423&amp;"",MID(1/2,2,1),"."),B423&amp;"")&amp;IF(TRIM(C423&amp;"")="",""," | "&amp;IF(ISNUMBER(C423),SUBSTITUTE(C423&amp;"",MID(1/2,2,1),"."),C423&amp;"")))),"(error value)")</f>
        <v/>
      </c>
      <c r="S423" s="50">
        <f>IF(R423="","","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"&amp;IFERROR(IF(AND(LEN(R423)-LEN(SUBSTITUTE(R423,"/",""))=1,ISNUMBER(FIND(" ",TRIM(LEFT(R423,FIND("/",R423)-1))))),LEFT(R423,FIND("/",R423)-1),R423),R423)&amp;" ")," "," "),"﻿"," "),"​"," "),"⁠"," ")," "," ")," "," "),CHAR(9)," "),CHAR(10)," "),CHAR(13)," "),"−","-"),"–","-"),"—","-"),"LATITUDE"," "),"LONGITUDE"," "),"COORDINATES"," "),"COORDS"," "),"NORTH"," N "),"SOUTH"," S "),"EAST"," E "),"WEST"," W "),"DEGREES"," "),"DEG"," "),"GPS"," "),"LONG"," "),"LNG"," "),"LON"," "),"LAT"," ")," AND "," "),"&amp;"," ")&amp;" ")</f>
        <v/>
      </c>
      <c r="T423" s="50">
        <f>IF(S423="","",IF(LEN(S423)-LEN(SUBSTITUTE(S423,".",""))&gt;0,SUBSTITUTE(S423,","," "),IF(LEN(S423)-LEN(SUBSTITUTE(S423,",",""))=3,SUBSTITUTE(SUBSTITUTE(S423,",",";",2),",","."),IF(LEN(S423)-LEN(SUBSTITUTE(S423,",",""))=2,SUBSTITUTE(S423,",","."),SUBSTITUTE(S423,","," ")))))</f>
        <v/>
      </c>
      <c r="U423" s="50">
        <f>IF(ISNUMBER(FIND("S",T423)),-1,IF(ISNUMBER(FIND("N",T423)),1,0))</f>
        <v/>
      </c>
      <c r="V423" s="50">
        <f>IF(ISNUMBER(FIND("W",T423)),-1,IF(ISNUMBER(FIND("E",T423)),1,0))</f>
        <v/>
      </c>
      <c r="W423" s="50">
        <f>AND(MIN(IFERROR(FIND("N",T423),999),IFERROR(FIND("S",T423),999))&lt;999,MIN(IFERROR(FIND("E",T423),999),IFERROR(FIND("W",T423),999))&lt;999,MIN(IFERROR(FIND("E",T423),999),IFERROR(FIND("W",T423),999))&lt;MIN(IFERROR(FIND("N",T423),999),IFERROR(FIND("S",T423),999)))</f>
        <v/>
      </c>
      <c r="X423" s="50">
        <f>IF(T423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423,"°"," "),"º"," "),"˚"," "),"'"," "),CHAR(34)," "),"′"," "),"’"," "),"‘"," "),"″"," "),"”"," "),"“"," "),"("," "),")"," "),"["," "),"]"," "),"{"," "),"}"," "),";"," "),"|"," "),"/"," "),"\"," "),":"," "),"="," "),"*"," "),","," "),"N"," "),"S"," "),"E"," "),"W"," "),"_"," ")))</f>
        <v/>
      </c>
      <c r="Y423" s="50">
        <f>IF(X423="","",SUBSTITUTE(SUBSTITUTE(SUBSTITUTE(SUBSTITUTE(SUBSTITUTE(SUBSTITUTE(SUBSTITUTE(SUBSTITUTE(SUBSTITUTE(SUBSTITUTE(SUBSTITUTE(SUBSTITUTE(SUBSTITUTE(X423,"0",""),"1",""),"2",""),"3",""),"4",""),"5",""),"6",""),"7",""),"8",""),"9",""),".",""),"-","")," ",""))</f>
        <v/>
      </c>
      <c r="Z423" s="50">
        <f>IF(X423="",0,LEN(X423)-LEN(SUBSTITUTE(X423," ",""))+1)</f>
        <v/>
      </c>
      <c r="AA423" s="50">
        <f>IF(Z423&lt;1,"",IFERROR(VALUE(SUBSTITUTE(TRIM(MID(SUBSTITUTE(X423," ",REPT(" ",60)),1,60)),".",MID(1/2,2,1))),""))</f>
        <v/>
      </c>
      <c r="AB423" s="50">
        <f>IF(Z423&lt;2,"",IFERROR(VALUE(SUBSTITUTE(TRIM(MID(SUBSTITUTE(X423," ",REPT(" ",60)),61,60)),".",MID(1/2,2,1))),""))</f>
        <v/>
      </c>
      <c r="AC423" s="50">
        <f>IF(Z423&lt;3,"",IFERROR(VALUE(SUBSTITUTE(TRIM(MID(SUBSTITUTE(X423," ",REPT(" ",60)),121,60)),".",MID(1/2,2,1))),""))</f>
        <v/>
      </c>
      <c r="AD423" s="50">
        <f>IF(Z423&lt;4,"",IFERROR(VALUE(SUBSTITUTE(TRIM(MID(SUBSTITUTE(X423," ",REPT(" ",60)),181,60)),".",MID(1/2,2,1))),""))</f>
        <v/>
      </c>
      <c r="AE423" s="50">
        <f>IF(Z423&lt;5,"",IFERROR(VALUE(SUBSTITUTE(TRIM(MID(SUBSTITUTE(X423," ",REPT(" ",60)),241,60)),".",MID(1/2,2,1))),""))</f>
        <v/>
      </c>
      <c r="AF423" s="50">
        <f>IF(Z423&lt;6,"",IFERROR(VALUE(SUBSTITUTE(TRIM(MID(SUBSTITUTE(X423," ",REPT(" ",60)),301,60)),".",MID(1/2,2,1))),""))</f>
        <v/>
      </c>
      <c r="AG423" s="50">
        <f>IFERROR(IF(Z423=2,AA423,IF(Z423=4,IF(AA423&lt;0,-1,1)*(ABS(AA423)+AB423/60),IF(Z423=6,IF(AA423&lt;0,-1,1)*(ABS(AA423)+AB423/60+AC423/3600),""))),"")</f>
        <v/>
      </c>
      <c r="AH423" s="50">
        <f>IFERROR(IF(Z423=2,AB423,IF(Z423=4,IF(AC423&lt;0,-1,1)*(ABS(AC423)+AD423/60),IF(Z423=6,IF(AD423&lt;0,-1,1)*(ABS(AD423)+AE423/60+AF423/3600),""))),"")</f>
        <v/>
      </c>
      <c r="AI423" s="50">
        <f>IF(W423,AH423,AG423)</f>
        <v/>
      </c>
      <c r="AJ423" s="50">
        <f>IF(W423,AG423,AH423)</f>
        <v/>
      </c>
      <c r="AK423" s="50">
        <f>IFERROR(IF(U423=0,AI423,U423*ABS(AI423)),"")</f>
        <v/>
      </c>
      <c r="AL423" s="50">
        <f>IFERROR(IF(V423=0,AJ423,V423*ABS(AJ423)),"")</f>
        <v/>
      </c>
      <c r="AM423" s="50">
        <f>IFERROR(AND(U423=0,V423=0,ABS(AK423)&gt;90,ABS(AK423)&lt;=180,ABS(AL423)&lt;=90),FALSE)</f>
        <v/>
      </c>
      <c r="AN423" s="50">
        <f>IF(AM423,AL423,AK423)</f>
        <v/>
      </c>
      <c r="AO423" s="50">
        <f>IF(AM423,AK423,AL423)</f>
        <v/>
      </c>
      <c r="AP423" s="50">
        <f>IF(R423="","",IF(Y423&lt;&gt;"","Contains words or symbols that aren't part of a coordinate.",IF(NOT(OR(Z423=2,Z423=4,Z423=6)),"Couldn't find a latitude and a longitude ("&amp;Z423&amp;IF(Z423=1," number"," numbers")&amp;" found).",IF(COUNT(AA423:AF423)&lt;&gt;Z423,"Some of the numbers couldn't be read.",IF(OR(AND(Z423=4,OR(AB423&lt;0,AB423&gt;=60,AD423&lt;0,AD423&gt;=60)),AND(Z423=6,OR(AB423&lt;0,AB423&gt;=60,AC423&lt;0,AC423&gt;=60,AE423&lt;0,AE423&gt;=60,AF423&lt;0,AF423&gt;=60))),"Minutes and seconds must be between 0 and 60.",IF(OR(ABS(AN423)&gt;90,ABS(AO423)&gt;180),"Out of range: latitude must be between -90 and 90, and longitude between -180 and 180.",""))))))</f>
        <v/>
      </c>
    </row>
    <row r="424">
      <c r="B424" s="44" t="n"/>
      <c r="C424" s="44" t="n"/>
      <c r="D424" s="45">
        <f>IF(R424="","",IF(AP424&lt;&gt;"","NOT VALID GPS COORDINATES",IF(O424="NO CONNECTION","NO CONNECTION",IF(E424="","NOT FOUND",IF(OR(AM424,AND(AN424=0,AO424=0)),"CONVERTED – PLEASE CHECK","CONVERTED")))))</f>
        <v/>
      </c>
      <c r="E424" s="45">
        <f>IF(OR(O424="",O424="NO CONNECTION"),"",IFERROR(_xlfn.FILTERXML(O424,"//local/territory")&amp;" "&amp;_xlfn.FILTERXML(O424,"//local/mapcode"),IFERROR(_xlfn.FILTERXML(O424,"//international/mapcode"),"")))</f>
        <v/>
      </c>
      <c r="F424" s="46">
        <f>IF(E424="","",IFERROR(_xlfn.FILTERXML(O424,"//local/territory"),""))</f>
        <v/>
      </c>
      <c r="G424" s="46">
        <f>IF(E424="","",IFERROR(_xlfn.FILTERXML(O424,"//local/mapcode"),""))</f>
        <v/>
      </c>
      <c r="H424" s="46">
        <f>IF(E424="","",IFERROR(_xlfn.FILTERXML(O424,"//international/mapcode"),""))</f>
        <v/>
      </c>
      <c r="I424" s="46">
        <f>IF(E424="","",IFERROR(HYPERLINK("https://www.mymapcodes.com/go/?t="&amp;IF(G424&lt;&gt;"",F424,"AAA")&amp;"&amp;ma="&amp;LEFT(IF(G424&lt;&gt;"",G424,H424),FIND(".",IF(G424&lt;&gt;"",G424,H424))-1)&amp;"&amp;mb="&amp;MID(IF(G424&lt;&gt;"",G424,H424),FIND(".",IF(G424&lt;&gt;"",G424,H424))+1,99),"Open on MyMapcodes →"),""))</f>
        <v/>
      </c>
      <c r="J424" s="47">
        <f>IF(OR(R424="",AP424&lt;&gt;""),"",ROUND(AN424,6))</f>
        <v/>
      </c>
      <c r="K424" s="47">
        <f>IF(OR(R424="",AP424&lt;&gt;""),"",ROUND(AO424,6))</f>
        <v/>
      </c>
      <c r="L424" s="48">
        <f>IF(R424="","",IF(AP424&lt;&gt;"",AP424,IF(O424="NO CONNECTION","Excel couldn't reach the mapcode service. Click the REFRESH RESULTS box just above the table.",IF(E424="","The mapcode service didn't return a mapcode for this point.",IF(AM424,"Latitude and longitude seemed to be the wrong way round, so they've been swapped. Please check.",IF(AND(AN424=0,AO424=0),"0, 0 is in the sea off West Africa. Please check this is the location you meant.",IF(W424,"Longitude came first, so the order has been switched.",IF(Z424=6,"Converted from degrees, minutes and seconds.",IF(Z424=4,"Converted from degrees and decimal minutes.","")))))))))</f>
        <v/>
      </c>
      <c r="N424" s="49">
        <f>IF(J424="","",MapcodeAPI&amp;"codes/"&amp;SUBSTITUTE(J424&amp;"",MID(1/2,2,1),".")&amp;","&amp;SUBSTITUTE(K424&amp;"",MID(1/2,2,1),"."))&amp;LEFT($B$13,0)</f>
        <v/>
      </c>
      <c r="O424" s="49">
        <f>IF(N424="","",IFERROR(_xlfn.WEBSERVICE(N424),IF(MapcodeAPIBackup="","NO CONNECTION",IFERROR(_xlfn.WEBSERVICE(MapcodeAPIBackup&amp;MID(N424,LEN(MapcodeAPI)+1,999)),"NO CONNECTION"))))</f>
        <v/>
      </c>
      <c r="P424" t="inlineStr">
        <is>
          <t xml:space="preserve"> </t>
        </is>
      </c>
      <c r="R424" s="50">
        <f>IFERROR(IF(AND(TRIM(B424&amp;"")="",TRIM(C424&amp;"")=""),"",TRIM(IF(ISNUMBER(B424),SUBSTITUTE(B424&amp;"",MID(1/2,2,1),"."),B424&amp;"")&amp;IF(TRIM(C424&amp;"")="",""," | "&amp;IF(ISNUMBER(C424),SUBSTITUTE(C424&amp;"",MID(1/2,2,1),"."),C424&amp;"")))),"(error value)")</f>
        <v/>
      </c>
      <c r="S424" s="50">
        <f>IF(R424="","","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"&amp;IFERROR(IF(AND(LEN(R424)-LEN(SUBSTITUTE(R424,"/",""))=1,ISNUMBER(FIND(" ",TRIM(LEFT(R424,FIND("/",R424)-1))))),LEFT(R424,FIND("/",R424)-1),R424),R424)&amp;" ")," "," "),"﻿"," "),"​"," "),"⁠"," ")," "," ")," "," "),CHAR(9)," "),CHAR(10)," "),CHAR(13)," "),"−","-"),"–","-"),"—","-"),"LATITUDE"," "),"LONGITUDE"," "),"COORDINATES"," "),"COORDS"," "),"NORTH"," N "),"SOUTH"," S "),"EAST"," E "),"WEST"," W "),"DEGREES"," "),"DEG"," "),"GPS"," "),"LONG"," "),"LNG"," "),"LON"," "),"LAT"," ")," AND "," "),"&amp;"," ")&amp;" ")</f>
        <v/>
      </c>
      <c r="T424" s="50">
        <f>IF(S424="","",IF(LEN(S424)-LEN(SUBSTITUTE(S424,".",""))&gt;0,SUBSTITUTE(S424,","," "),IF(LEN(S424)-LEN(SUBSTITUTE(S424,",",""))=3,SUBSTITUTE(SUBSTITUTE(S424,",",";",2),",","."),IF(LEN(S424)-LEN(SUBSTITUTE(S424,",",""))=2,SUBSTITUTE(S424,",","."),SUBSTITUTE(S424,","," ")))))</f>
        <v/>
      </c>
      <c r="U424" s="50">
        <f>IF(ISNUMBER(FIND("S",T424)),-1,IF(ISNUMBER(FIND("N",T424)),1,0))</f>
        <v/>
      </c>
      <c r="V424" s="50">
        <f>IF(ISNUMBER(FIND("W",T424)),-1,IF(ISNUMBER(FIND("E",T424)),1,0))</f>
        <v/>
      </c>
      <c r="W424" s="50">
        <f>AND(MIN(IFERROR(FIND("N",T424),999),IFERROR(FIND("S",T424),999))&lt;999,MIN(IFERROR(FIND("E",T424),999),IFERROR(FIND("W",T424),999))&lt;999,MIN(IFERROR(FIND("E",T424),999),IFERROR(FIND("W",T424),999))&lt;MIN(IFERROR(FIND("N",T424),999),IFERROR(FIND("S",T424),999)))</f>
        <v/>
      </c>
      <c r="X424" s="50">
        <f>IF(T424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424,"°"," "),"º"," "),"˚"," "),"'"," "),CHAR(34)," "),"′"," "),"’"," "),"‘"," "),"″"," "),"”"," "),"“"," "),"("," "),")"," "),"["," "),"]"," "),"{"," "),"}"," "),";"," "),"|"," "),"/"," "),"\"," "),":"," "),"="," "),"*"," "),","," "),"N"," "),"S"," "),"E"," "),"W"," "),"_"," ")))</f>
        <v/>
      </c>
      <c r="Y424" s="50">
        <f>IF(X424="","",SUBSTITUTE(SUBSTITUTE(SUBSTITUTE(SUBSTITUTE(SUBSTITUTE(SUBSTITUTE(SUBSTITUTE(SUBSTITUTE(SUBSTITUTE(SUBSTITUTE(SUBSTITUTE(SUBSTITUTE(SUBSTITUTE(X424,"0",""),"1",""),"2",""),"3",""),"4",""),"5",""),"6",""),"7",""),"8",""),"9",""),".",""),"-","")," ",""))</f>
        <v/>
      </c>
      <c r="Z424" s="50">
        <f>IF(X424="",0,LEN(X424)-LEN(SUBSTITUTE(X424," ",""))+1)</f>
        <v/>
      </c>
      <c r="AA424" s="50">
        <f>IF(Z424&lt;1,"",IFERROR(VALUE(SUBSTITUTE(TRIM(MID(SUBSTITUTE(X424," ",REPT(" ",60)),1,60)),".",MID(1/2,2,1))),""))</f>
        <v/>
      </c>
      <c r="AB424" s="50">
        <f>IF(Z424&lt;2,"",IFERROR(VALUE(SUBSTITUTE(TRIM(MID(SUBSTITUTE(X424," ",REPT(" ",60)),61,60)),".",MID(1/2,2,1))),""))</f>
        <v/>
      </c>
      <c r="AC424" s="50">
        <f>IF(Z424&lt;3,"",IFERROR(VALUE(SUBSTITUTE(TRIM(MID(SUBSTITUTE(X424," ",REPT(" ",60)),121,60)),".",MID(1/2,2,1))),""))</f>
        <v/>
      </c>
      <c r="AD424" s="50">
        <f>IF(Z424&lt;4,"",IFERROR(VALUE(SUBSTITUTE(TRIM(MID(SUBSTITUTE(X424," ",REPT(" ",60)),181,60)),".",MID(1/2,2,1))),""))</f>
        <v/>
      </c>
      <c r="AE424" s="50">
        <f>IF(Z424&lt;5,"",IFERROR(VALUE(SUBSTITUTE(TRIM(MID(SUBSTITUTE(X424," ",REPT(" ",60)),241,60)),".",MID(1/2,2,1))),""))</f>
        <v/>
      </c>
      <c r="AF424" s="50">
        <f>IF(Z424&lt;6,"",IFERROR(VALUE(SUBSTITUTE(TRIM(MID(SUBSTITUTE(X424," ",REPT(" ",60)),301,60)),".",MID(1/2,2,1))),""))</f>
        <v/>
      </c>
      <c r="AG424" s="50">
        <f>IFERROR(IF(Z424=2,AA424,IF(Z424=4,IF(AA424&lt;0,-1,1)*(ABS(AA424)+AB424/60),IF(Z424=6,IF(AA424&lt;0,-1,1)*(ABS(AA424)+AB424/60+AC424/3600),""))),"")</f>
        <v/>
      </c>
      <c r="AH424" s="50">
        <f>IFERROR(IF(Z424=2,AB424,IF(Z424=4,IF(AC424&lt;0,-1,1)*(ABS(AC424)+AD424/60),IF(Z424=6,IF(AD424&lt;0,-1,1)*(ABS(AD424)+AE424/60+AF424/3600),""))),"")</f>
        <v/>
      </c>
      <c r="AI424" s="50">
        <f>IF(W424,AH424,AG424)</f>
        <v/>
      </c>
      <c r="AJ424" s="50">
        <f>IF(W424,AG424,AH424)</f>
        <v/>
      </c>
      <c r="AK424" s="50">
        <f>IFERROR(IF(U424=0,AI424,U424*ABS(AI424)),"")</f>
        <v/>
      </c>
      <c r="AL424" s="50">
        <f>IFERROR(IF(V424=0,AJ424,V424*ABS(AJ424)),"")</f>
        <v/>
      </c>
      <c r="AM424" s="50">
        <f>IFERROR(AND(U424=0,V424=0,ABS(AK424)&gt;90,ABS(AK424)&lt;=180,ABS(AL424)&lt;=90),FALSE)</f>
        <v/>
      </c>
      <c r="AN424" s="50">
        <f>IF(AM424,AL424,AK424)</f>
        <v/>
      </c>
      <c r="AO424" s="50">
        <f>IF(AM424,AK424,AL424)</f>
        <v/>
      </c>
      <c r="AP424" s="50">
        <f>IF(R424="","",IF(Y424&lt;&gt;"","Contains words or symbols that aren't part of a coordinate.",IF(NOT(OR(Z424=2,Z424=4,Z424=6)),"Couldn't find a latitude and a longitude ("&amp;Z424&amp;IF(Z424=1," number"," numbers")&amp;" found).",IF(COUNT(AA424:AF424)&lt;&gt;Z424,"Some of the numbers couldn't be read.",IF(OR(AND(Z424=4,OR(AB424&lt;0,AB424&gt;=60,AD424&lt;0,AD424&gt;=60)),AND(Z424=6,OR(AB424&lt;0,AB424&gt;=60,AC424&lt;0,AC424&gt;=60,AE424&lt;0,AE424&gt;=60,AF424&lt;0,AF424&gt;=60))),"Minutes and seconds must be between 0 and 60.",IF(OR(ABS(AN424)&gt;90,ABS(AO424)&gt;180),"Out of range: latitude must be between -90 and 90, and longitude between -180 and 180.",""))))))</f>
        <v/>
      </c>
    </row>
    <row r="425">
      <c r="B425" s="44" t="n"/>
      <c r="C425" s="44" t="n"/>
      <c r="D425" s="45">
        <f>IF(R425="","",IF(AP425&lt;&gt;"","NOT VALID GPS COORDINATES",IF(O425="NO CONNECTION","NO CONNECTION",IF(E425="","NOT FOUND",IF(OR(AM425,AND(AN425=0,AO425=0)),"CONVERTED – PLEASE CHECK","CONVERTED")))))</f>
        <v/>
      </c>
      <c r="E425" s="45">
        <f>IF(OR(O425="",O425="NO CONNECTION"),"",IFERROR(_xlfn.FILTERXML(O425,"//local/territory")&amp;" "&amp;_xlfn.FILTERXML(O425,"//local/mapcode"),IFERROR(_xlfn.FILTERXML(O425,"//international/mapcode"),"")))</f>
        <v/>
      </c>
      <c r="F425" s="46">
        <f>IF(E425="","",IFERROR(_xlfn.FILTERXML(O425,"//local/territory"),""))</f>
        <v/>
      </c>
      <c r="G425" s="46">
        <f>IF(E425="","",IFERROR(_xlfn.FILTERXML(O425,"//local/mapcode"),""))</f>
        <v/>
      </c>
      <c r="H425" s="46">
        <f>IF(E425="","",IFERROR(_xlfn.FILTERXML(O425,"//international/mapcode"),""))</f>
        <v/>
      </c>
      <c r="I425" s="46">
        <f>IF(E425="","",IFERROR(HYPERLINK("https://www.mymapcodes.com/go/?t="&amp;IF(G425&lt;&gt;"",F425,"AAA")&amp;"&amp;ma="&amp;LEFT(IF(G425&lt;&gt;"",G425,H425),FIND(".",IF(G425&lt;&gt;"",G425,H425))-1)&amp;"&amp;mb="&amp;MID(IF(G425&lt;&gt;"",G425,H425),FIND(".",IF(G425&lt;&gt;"",G425,H425))+1,99),"Open on MyMapcodes →"),""))</f>
        <v/>
      </c>
      <c r="J425" s="47">
        <f>IF(OR(R425="",AP425&lt;&gt;""),"",ROUND(AN425,6))</f>
        <v/>
      </c>
      <c r="K425" s="47">
        <f>IF(OR(R425="",AP425&lt;&gt;""),"",ROUND(AO425,6))</f>
        <v/>
      </c>
      <c r="L425" s="48">
        <f>IF(R425="","",IF(AP425&lt;&gt;"",AP425,IF(O425="NO CONNECTION","Excel couldn't reach the mapcode service. Click the REFRESH RESULTS box just above the table.",IF(E425="","The mapcode service didn't return a mapcode for this point.",IF(AM425,"Latitude and longitude seemed to be the wrong way round, so they've been swapped. Please check.",IF(AND(AN425=0,AO425=0),"0, 0 is in the sea off West Africa. Please check this is the location you meant.",IF(W425,"Longitude came first, so the order has been switched.",IF(Z425=6,"Converted from degrees, minutes and seconds.",IF(Z425=4,"Converted from degrees and decimal minutes.","")))))))))</f>
        <v/>
      </c>
      <c r="N425" s="49">
        <f>IF(J425="","",MapcodeAPI&amp;"codes/"&amp;SUBSTITUTE(J425&amp;"",MID(1/2,2,1),".")&amp;","&amp;SUBSTITUTE(K425&amp;"",MID(1/2,2,1),"."))&amp;LEFT($B$13,0)</f>
        <v/>
      </c>
      <c r="O425" s="49">
        <f>IF(N425="","",IFERROR(_xlfn.WEBSERVICE(N425),IF(MapcodeAPIBackup="","NO CONNECTION",IFERROR(_xlfn.WEBSERVICE(MapcodeAPIBackup&amp;MID(N425,LEN(MapcodeAPI)+1,999)),"NO CONNECTION"))))</f>
        <v/>
      </c>
      <c r="P425" t="inlineStr">
        <is>
          <t xml:space="preserve"> </t>
        </is>
      </c>
      <c r="R425" s="50">
        <f>IFERROR(IF(AND(TRIM(B425&amp;"")="",TRIM(C425&amp;"")=""),"",TRIM(IF(ISNUMBER(B425),SUBSTITUTE(B425&amp;"",MID(1/2,2,1),"."),B425&amp;"")&amp;IF(TRIM(C425&amp;"")="",""," | "&amp;IF(ISNUMBER(C425),SUBSTITUTE(C425&amp;"",MID(1/2,2,1),"."),C425&amp;"")))),"(error value)")</f>
        <v/>
      </c>
      <c r="S425" s="50">
        <f>IF(R425="","","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"&amp;IFERROR(IF(AND(LEN(R425)-LEN(SUBSTITUTE(R425,"/",""))=1,ISNUMBER(FIND(" ",TRIM(LEFT(R425,FIND("/",R425)-1))))),LEFT(R425,FIND("/",R425)-1),R425),R425)&amp;" ")," "," "),"﻿"," "),"​"," "),"⁠"," ")," "," ")," "," "),CHAR(9)," "),CHAR(10)," "),CHAR(13)," "),"−","-"),"–","-"),"—","-"),"LATITUDE"," "),"LONGITUDE"," "),"COORDINATES"," "),"COORDS"," "),"NORTH"," N "),"SOUTH"," S "),"EAST"," E "),"WEST"," W "),"DEGREES"," "),"DEG"," "),"GPS"," "),"LONG"," "),"LNG"," "),"LON"," "),"LAT"," ")," AND "," "),"&amp;"," ")&amp;" ")</f>
        <v/>
      </c>
      <c r="T425" s="50">
        <f>IF(S425="","",IF(LEN(S425)-LEN(SUBSTITUTE(S425,".",""))&gt;0,SUBSTITUTE(S425,","," "),IF(LEN(S425)-LEN(SUBSTITUTE(S425,",",""))=3,SUBSTITUTE(SUBSTITUTE(S425,",",";",2),",","."),IF(LEN(S425)-LEN(SUBSTITUTE(S425,",",""))=2,SUBSTITUTE(S425,",","."),SUBSTITUTE(S425,","," ")))))</f>
        <v/>
      </c>
      <c r="U425" s="50">
        <f>IF(ISNUMBER(FIND("S",T425)),-1,IF(ISNUMBER(FIND("N",T425)),1,0))</f>
        <v/>
      </c>
      <c r="V425" s="50">
        <f>IF(ISNUMBER(FIND("W",T425)),-1,IF(ISNUMBER(FIND("E",T425)),1,0))</f>
        <v/>
      </c>
      <c r="W425" s="50">
        <f>AND(MIN(IFERROR(FIND("N",T425),999),IFERROR(FIND("S",T425),999))&lt;999,MIN(IFERROR(FIND("E",T425),999),IFERROR(FIND("W",T425),999))&lt;999,MIN(IFERROR(FIND("E",T425),999),IFERROR(FIND("W",T425),999))&lt;MIN(IFERROR(FIND("N",T425),999),IFERROR(FIND("S",T425),999)))</f>
        <v/>
      </c>
      <c r="X425" s="50">
        <f>IF(T425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425,"°"," "),"º"," "),"˚"," "),"'"," "),CHAR(34)," "),"′"," "),"’"," "),"‘"," "),"″"," "),"”"," "),"“"," "),"("," "),")"," "),"["," "),"]"," "),"{"," "),"}"," "),";"," "),"|"," "),"/"," "),"\"," "),":"," "),"="," "),"*"," "),","," "),"N"," "),"S"," "),"E"," "),"W"," "),"_"," ")))</f>
        <v/>
      </c>
      <c r="Y425" s="50">
        <f>IF(X425="","",SUBSTITUTE(SUBSTITUTE(SUBSTITUTE(SUBSTITUTE(SUBSTITUTE(SUBSTITUTE(SUBSTITUTE(SUBSTITUTE(SUBSTITUTE(SUBSTITUTE(SUBSTITUTE(SUBSTITUTE(SUBSTITUTE(X425,"0",""),"1",""),"2",""),"3",""),"4",""),"5",""),"6",""),"7",""),"8",""),"9",""),".",""),"-","")," ",""))</f>
        <v/>
      </c>
      <c r="Z425" s="50">
        <f>IF(X425="",0,LEN(X425)-LEN(SUBSTITUTE(X425," ",""))+1)</f>
        <v/>
      </c>
      <c r="AA425" s="50">
        <f>IF(Z425&lt;1,"",IFERROR(VALUE(SUBSTITUTE(TRIM(MID(SUBSTITUTE(X425," ",REPT(" ",60)),1,60)),".",MID(1/2,2,1))),""))</f>
        <v/>
      </c>
      <c r="AB425" s="50">
        <f>IF(Z425&lt;2,"",IFERROR(VALUE(SUBSTITUTE(TRIM(MID(SUBSTITUTE(X425," ",REPT(" ",60)),61,60)),".",MID(1/2,2,1))),""))</f>
        <v/>
      </c>
      <c r="AC425" s="50">
        <f>IF(Z425&lt;3,"",IFERROR(VALUE(SUBSTITUTE(TRIM(MID(SUBSTITUTE(X425," ",REPT(" ",60)),121,60)),".",MID(1/2,2,1))),""))</f>
        <v/>
      </c>
      <c r="AD425" s="50">
        <f>IF(Z425&lt;4,"",IFERROR(VALUE(SUBSTITUTE(TRIM(MID(SUBSTITUTE(X425," ",REPT(" ",60)),181,60)),".",MID(1/2,2,1))),""))</f>
        <v/>
      </c>
      <c r="AE425" s="50">
        <f>IF(Z425&lt;5,"",IFERROR(VALUE(SUBSTITUTE(TRIM(MID(SUBSTITUTE(X425," ",REPT(" ",60)),241,60)),".",MID(1/2,2,1))),""))</f>
        <v/>
      </c>
      <c r="AF425" s="50">
        <f>IF(Z425&lt;6,"",IFERROR(VALUE(SUBSTITUTE(TRIM(MID(SUBSTITUTE(X425," ",REPT(" ",60)),301,60)),".",MID(1/2,2,1))),""))</f>
        <v/>
      </c>
      <c r="AG425" s="50">
        <f>IFERROR(IF(Z425=2,AA425,IF(Z425=4,IF(AA425&lt;0,-1,1)*(ABS(AA425)+AB425/60),IF(Z425=6,IF(AA425&lt;0,-1,1)*(ABS(AA425)+AB425/60+AC425/3600),""))),"")</f>
        <v/>
      </c>
      <c r="AH425" s="50">
        <f>IFERROR(IF(Z425=2,AB425,IF(Z425=4,IF(AC425&lt;0,-1,1)*(ABS(AC425)+AD425/60),IF(Z425=6,IF(AD425&lt;0,-1,1)*(ABS(AD425)+AE425/60+AF425/3600),""))),"")</f>
        <v/>
      </c>
      <c r="AI425" s="50">
        <f>IF(W425,AH425,AG425)</f>
        <v/>
      </c>
      <c r="AJ425" s="50">
        <f>IF(W425,AG425,AH425)</f>
        <v/>
      </c>
      <c r="AK425" s="50">
        <f>IFERROR(IF(U425=0,AI425,U425*ABS(AI425)),"")</f>
        <v/>
      </c>
      <c r="AL425" s="50">
        <f>IFERROR(IF(V425=0,AJ425,V425*ABS(AJ425)),"")</f>
        <v/>
      </c>
      <c r="AM425" s="50">
        <f>IFERROR(AND(U425=0,V425=0,ABS(AK425)&gt;90,ABS(AK425)&lt;=180,ABS(AL425)&lt;=90),FALSE)</f>
        <v/>
      </c>
      <c r="AN425" s="50">
        <f>IF(AM425,AL425,AK425)</f>
        <v/>
      </c>
      <c r="AO425" s="50">
        <f>IF(AM425,AK425,AL425)</f>
        <v/>
      </c>
      <c r="AP425" s="50">
        <f>IF(R425="","",IF(Y425&lt;&gt;"","Contains words or symbols that aren't part of a coordinate.",IF(NOT(OR(Z425=2,Z425=4,Z425=6)),"Couldn't find a latitude and a longitude ("&amp;Z425&amp;IF(Z425=1," number"," numbers")&amp;" found).",IF(COUNT(AA425:AF425)&lt;&gt;Z425,"Some of the numbers couldn't be read.",IF(OR(AND(Z425=4,OR(AB425&lt;0,AB425&gt;=60,AD425&lt;0,AD425&gt;=60)),AND(Z425=6,OR(AB425&lt;0,AB425&gt;=60,AC425&lt;0,AC425&gt;=60,AE425&lt;0,AE425&gt;=60,AF425&lt;0,AF425&gt;=60))),"Minutes and seconds must be between 0 and 60.",IF(OR(ABS(AN425)&gt;90,ABS(AO425)&gt;180),"Out of range: latitude must be between -90 and 90, and longitude between -180 and 180.",""))))))</f>
        <v/>
      </c>
    </row>
    <row r="426">
      <c r="B426" s="44" t="n"/>
      <c r="C426" s="44" t="n"/>
      <c r="D426" s="45">
        <f>IF(R426="","",IF(AP426&lt;&gt;"","NOT VALID GPS COORDINATES",IF(O426="NO CONNECTION","NO CONNECTION",IF(E426="","NOT FOUND",IF(OR(AM426,AND(AN426=0,AO426=0)),"CONVERTED – PLEASE CHECK","CONVERTED")))))</f>
        <v/>
      </c>
      <c r="E426" s="45">
        <f>IF(OR(O426="",O426="NO CONNECTION"),"",IFERROR(_xlfn.FILTERXML(O426,"//local/territory")&amp;" "&amp;_xlfn.FILTERXML(O426,"//local/mapcode"),IFERROR(_xlfn.FILTERXML(O426,"//international/mapcode"),"")))</f>
        <v/>
      </c>
      <c r="F426" s="46">
        <f>IF(E426="","",IFERROR(_xlfn.FILTERXML(O426,"//local/territory"),""))</f>
        <v/>
      </c>
      <c r="G426" s="46">
        <f>IF(E426="","",IFERROR(_xlfn.FILTERXML(O426,"//local/mapcode"),""))</f>
        <v/>
      </c>
      <c r="H426" s="46">
        <f>IF(E426="","",IFERROR(_xlfn.FILTERXML(O426,"//international/mapcode"),""))</f>
        <v/>
      </c>
      <c r="I426" s="46">
        <f>IF(E426="","",IFERROR(HYPERLINK("https://www.mymapcodes.com/go/?t="&amp;IF(G426&lt;&gt;"",F426,"AAA")&amp;"&amp;ma="&amp;LEFT(IF(G426&lt;&gt;"",G426,H426),FIND(".",IF(G426&lt;&gt;"",G426,H426))-1)&amp;"&amp;mb="&amp;MID(IF(G426&lt;&gt;"",G426,H426),FIND(".",IF(G426&lt;&gt;"",G426,H426))+1,99),"Open on MyMapcodes →"),""))</f>
        <v/>
      </c>
      <c r="J426" s="47">
        <f>IF(OR(R426="",AP426&lt;&gt;""),"",ROUND(AN426,6))</f>
        <v/>
      </c>
      <c r="K426" s="47">
        <f>IF(OR(R426="",AP426&lt;&gt;""),"",ROUND(AO426,6))</f>
        <v/>
      </c>
      <c r="L426" s="48">
        <f>IF(R426="","",IF(AP426&lt;&gt;"",AP426,IF(O426="NO CONNECTION","Excel couldn't reach the mapcode service. Click the REFRESH RESULTS box just above the table.",IF(E426="","The mapcode service didn't return a mapcode for this point.",IF(AM426,"Latitude and longitude seemed to be the wrong way round, so they've been swapped. Please check.",IF(AND(AN426=0,AO426=0),"0, 0 is in the sea off West Africa. Please check this is the location you meant.",IF(W426,"Longitude came first, so the order has been switched.",IF(Z426=6,"Converted from degrees, minutes and seconds.",IF(Z426=4,"Converted from degrees and decimal minutes.","")))))))))</f>
        <v/>
      </c>
      <c r="N426" s="49">
        <f>IF(J426="","",MapcodeAPI&amp;"codes/"&amp;SUBSTITUTE(J426&amp;"",MID(1/2,2,1),".")&amp;","&amp;SUBSTITUTE(K426&amp;"",MID(1/2,2,1),"."))&amp;LEFT($B$13,0)</f>
        <v/>
      </c>
      <c r="O426" s="49">
        <f>IF(N426="","",IFERROR(_xlfn.WEBSERVICE(N426),IF(MapcodeAPIBackup="","NO CONNECTION",IFERROR(_xlfn.WEBSERVICE(MapcodeAPIBackup&amp;MID(N426,LEN(MapcodeAPI)+1,999)),"NO CONNECTION"))))</f>
        <v/>
      </c>
      <c r="P426" t="inlineStr">
        <is>
          <t xml:space="preserve"> </t>
        </is>
      </c>
      <c r="R426" s="50">
        <f>IFERROR(IF(AND(TRIM(B426&amp;"")="",TRIM(C426&amp;"")=""),"",TRIM(IF(ISNUMBER(B426),SUBSTITUTE(B426&amp;"",MID(1/2,2,1),"."),B426&amp;"")&amp;IF(TRIM(C426&amp;"")="",""," | "&amp;IF(ISNUMBER(C426),SUBSTITUTE(C426&amp;"",MID(1/2,2,1),"."),C426&amp;"")))),"(error value)")</f>
        <v/>
      </c>
      <c r="S426" s="50">
        <f>IF(R426="","","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"&amp;IFERROR(IF(AND(LEN(R426)-LEN(SUBSTITUTE(R426,"/",""))=1,ISNUMBER(FIND(" ",TRIM(LEFT(R426,FIND("/",R426)-1))))),LEFT(R426,FIND("/",R426)-1),R426),R426)&amp;" ")," "," "),"﻿"," "),"​"," "),"⁠"," ")," "," ")," "," "),CHAR(9)," "),CHAR(10)," "),CHAR(13)," "),"−","-"),"–","-"),"—","-"),"LATITUDE"," "),"LONGITUDE"," "),"COORDINATES"," "),"COORDS"," "),"NORTH"," N "),"SOUTH"," S "),"EAST"," E "),"WEST"," W "),"DEGREES"," "),"DEG"," "),"GPS"," "),"LONG"," "),"LNG"," "),"LON"," "),"LAT"," ")," AND "," "),"&amp;"," ")&amp;" ")</f>
        <v/>
      </c>
      <c r="T426" s="50">
        <f>IF(S426="","",IF(LEN(S426)-LEN(SUBSTITUTE(S426,".",""))&gt;0,SUBSTITUTE(S426,","," "),IF(LEN(S426)-LEN(SUBSTITUTE(S426,",",""))=3,SUBSTITUTE(SUBSTITUTE(S426,",",";",2),",","."),IF(LEN(S426)-LEN(SUBSTITUTE(S426,",",""))=2,SUBSTITUTE(S426,",","."),SUBSTITUTE(S426,","," ")))))</f>
        <v/>
      </c>
      <c r="U426" s="50">
        <f>IF(ISNUMBER(FIND("S",T426)),-1,IF(ISNUMBER(FIND("N",T426)),1,0))</f>
        <v/>
      </c>
      <c r="V426" s="50">
        <f>IF(ISNUMBER(FIND("W",T426)),-1,IF(ISNUMBER(FIND("E",T426)),1,0))</f>
        <v/>
      </c>
      <c r="W426" s="50">
        <f>AND(MIN(IFERROR(FIND("N",T426),999),IFERROR(FIND("S",T426),999))&lt;999,MIN(IFERROR(FIND("E",T426),999),IFERROR(FIND("W",T426),999))&lt;999,MIN(IFERROR(FIND("E",T426),999),IFERROR(FIND("W",T426),999))&lt;MIN(IFERROR(FIND("N",T426),999),IFERROR(FIND("S",T426),999)))</f>
        <v/>
      </c>
      <c r="X426" s="50">
        <f>IF(T426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426,"°"," "),"º"," "),"˚"," "),"'"," "),CHAR(34)," "),"′"," "),"’"," "),"‘"," "),"″"," "),"”"," "),"“"," "),"("," "),")"," "),"["," "),"]"," "),"{"," "),"}"," "),";"," "),"|"," "),"/"," "),"\"," "),":"," "),"="," "),"*"," "),","," "),"N"," "),"S"," "),"E"," "),"W"," "),"_"," ")))</f>
        <v/>
      </c>
      <c r="Y426" s="50">
        <f>IF(X426="","",SUBSTITUTE(SUBSTITUTE(SUBSTITUTE(SUBSTITUTE(SUBSTITUTE(SUBSTITUTE(SUBSTITUTE(SUBSTITUTE(SUBSTITUTE(SUBSTITUTE(SUBSTITUTE(SUBSTITUTE(SUBSTITUTE(X426,"0",""),"1",""),"2",""),"3",""),"4",""),"5",""),"6",""),"7",""),"8",""),"9",""),".",""),"-","")," ",""))</f>
        <v/>
      </c>
      <c r="Z426" s="50">
        <f>IF(X426="",0,LEN(X426)-LEN(SUBSTITUTE(X426," ",""))+1)</f>
        <v/>
      </c>
      <c r="AA426" s="50">
        <f>IF(Z426&lt;1,"",IFERROR(VALUE(SUBSTITUTE(TRIM(MID(SUBSTITUTE(X426," ",REPT(" ",60)),1,60)),".",MID(1/2,2,1))),""))</f>
        <v/>
      </c>
      <c r="AB426" s="50">
        <f>IF(Z426&lt;2,"",IFERROR(VALUE(SUBSTITUTE(TRIM(MID(SUBSTITUTE(X426," ",REPT(" ",60)),61,60)),".",MID(1/2,2,1))),""))</f>
        <v/>
      </c>
      <c r="AC426" s="50">
        <f>IF(Z426&lt;3,"",IFERROR(VALUE(SUBSTITUTE(TRIM(MID(SUBSTITUTE(X426," ",REPT(" ",60)),121,60)),".",MID(1/2,2,1))),""))</f>
        <v/>
      </c>
      <c r="AD426" s="50">
        <f>IF(Z426&lt;4,"",IFERROR(VALUE(SUBSTITUTE(TRIM(MID(SUBSTITUTE(X426," ",REPT(" ",60)),181,60)),".",MID(1/2,2,1))),""))</f>
        <v/>
      </c>
      <c r="AE426" s="50">
        <f>IF(Z426&lt;5,"",IFERROR(VALUE(SUBSTITUTE(TRIM(MID(SUBSTITUTE(X426," ",REPT(" ",60)),241,60)),".",MID(1/2,2,1))),""))</f>
        <v/>
      </c>
      <c r="AF426" s="50">
        <f>IF(Z426&lt;6,"",IFERROR(VALUE(SUBSTITUTE(TRIM(MID(SUBSTITUTE(X426," ",REPT(" ",60)),301,60)),".",MID(1/2,2,1))),""))</f>
        <v/>
      </c>
      <c r="AG426" s="50">
        <f>IFERROR(IF(Z426=2,AA426,IF(Z426=4,IF(AA426&lt;0,-1,1)*(ABS(AA426)+AB426/60),IF(Z426=6,IF(AA426&lt;0,-1,1)*(ABS(AA426)+AB426/60+AC426/3600),""))),"")</f>
        <v/>
      </c>
      <c r="AH426" s="50">
        <f>IFERROR(IF(Z426=2,AB426,IF(Z426=4,IF(AC426&lt;0,-1,1)*(ABS(AC426)+AD426/60),IF(Z426=6,IF(AD426&lt;0,-1,1)*(ABS(AD426)+AE426/60+AF426/3600),""))),"")</f>
        <v/>
      </c>
      <c r="AI426" s="50">
        <f>IF(W426,AH426,AG426)</f>
        <v/>
      </c>
      <c r="AJ426" s="50">
        <f>IF(W426,AG426,AH426)</f>
        <v/>
      </c>
      <c r="AK426" s="50">
        <f>IFERROR(IF(U426=0,AI426,U426*ABS(AI426)),"")</f>
        <v/>
      </c>
      <c r="AL426" s="50">
        <f>IFERROR(IF(V426=0,AJ426,V426*ABS(AJ426)),"")</f>
        <v/>
      </c>
      <c r="AM426" s="50">
        <f>IFERROR(AND(U426=0,V426=0,ABS(AK426)&gt;90,ABS(AK426)&lt;=180,ABS(AL426)&lt;=90),FALSE)</f>
        <v/>
      </c>
      <c r="AN426" s="50">
        <f>IF(AM426,AL426,AK426)</f>
        <v/>
      </c>
      <c r="AO426" s="50">
        <f>IF(AM426,AK426,AL426)</f>
        <v/>
      </c>
      <c r="AP426" s="50">
        <f>IF(R426="","",IF(Y426&lt;&gt;"","Contains words or symbols that aren't part of a coordinate.",IF(NOT(OR(Z426=2,Z426=4,Z426=6)),"Couldn't find a latitude and a longitude ("&amp;Z426&amp;IF(Z426=1," number"," numbers")&amp;" found).",IF(COUNT(AA426:AF426)&lt;&gt;Z426,"Some of the numbers couldn't be read.",IF(OR(AND(Z426=4,OR(AB426&lt;0,AB426&gt;=60,AD426&lt;0,AD426&gt;=60)),AND(Z426=6,OR(AB426&lt;0,AB426&gt;=60,AC426&lt;0,AC426&gt;=60,AE426&lt;0,AE426&gt;=60,AF426&lt;0,AF426&gt;=60))),"Minutes and seconds must be between 0 and 60.",IF(OR(ABS(AN426)&gt;90,ABS(AO426)&gt;180),"Out of range: latitude must be between -90 and 90, and longitude between -180 and 180.",""))))))</f>
        <v/>
      </c>
    </row>
    <row r="427">
      <c r="B427" s="44" t="n"/>
      <c r="C427" s="44" t="n"/>
      <c r="D427" s="45">
        <f>IF(R427="","",IF(AP427&lt;&gt;"","NOT VALID GPS COORDINATES",IF(O427="NO CONNECTION","NO CONNECTION",IF(E427="","NOT FOUND",IF(OR(AM427,AND(AN427=0,AO427=0)),"CONVERTED – PLEASE CHECK","CONVERTED")))))</f>
        <v/>
      </c>
      <c r="E427" s="45">
        <f>IF(OR(O427="",O427="NO CONNECTION"),"",IFERROR(_xlfn.FILTERXML(O427,"//local/territory")&amp;" "&amp;_xlfn.FILTERXML(O427,"//local/mapcode"),IFERROR(_xlfn.FILTERXML(O427,"//international/mapcode"),"")))</f>
        <v/>
      </c>
      <c r="F427" s="46">
        <f>IF(E427="","",IFERROR(_xlfn.FILTERXML(O427,"//local/territory"),""))</f>
        <v/>
      </c>
      <c r="G427" s="46">
        <f>IF(E427="","",IFERROR(_xlfn.FILTERXML(O427,"//local/mapcode"),""))</f>
        <v/>
      </c>
      <c r="H427" s="46">
        <f>IF(E427="","",IFERROR(_xlfn.FILTERXML(O427,"//international/mapcode"),""))</f>
        <v/>
      </c>
      <c r="I427" s="46">
        <f>IF(E427="","",IFERROR(HYPERLINK("https://www.mymapcodes.com/go/?t="&amp;IF(G427&lt;&gt;"",F427,"AAA")&amp;"&amp;ma="&amp;LEFT(IF(G427&lt;&gt;"",G427,H427),FIND(".",IF(G427&lt;&gt;"",G427,H427))-1)&amp;"&amp;mb="&amp;MID(IF(G427&lt;&gt;"",G427,H427),FIND(".",IF(G427&lt;&gt;"",G427,H427))+1,99),"Open on MyMapcodes →"),""))</f>
        <v/>
      </c>
      <c r="J427" s="47">
        <f>IF(OR(R427="",AP427&lt;&gt;""),"",ROUND(AN427,6))</f>
        <v/>
      </c>
      <c r="K427" s="47">
        <f>IF(OR(R427="",AP427&lt;&gt;""),"",ROUND(AO427,6))</f>
        <v/>
      </c>
      <c r="L427" s="48">
        <f>IF(R427="","",IF(AP427&lt;&gt;"",AP427,IF(O427="NO CONNECTION","Excel couldn't reach the mapcode service. Click the REFRESH RESULTS box just above the table.",IF(E427="","The mapcode service didn't return a mapcode for this point.",IF(AM427,"Latitude and longitude seemed to be the wrong way round, so they've been swapped. Please check.",IF(AND(AN427=0,AO427=0),"0, 0 is in the sea off West Africa. Please check this is the location you meant.",IF(W427,"Longitude came first, so the order has been switched.",IF(Z427=6,"Converted from degrees, minutes and seconds.",IF(Z427=4,"Converted from degrees and decimal minutes.","")))))))))</f>
        <v/>
      </c>
      <c r="N427" s="49">
        <f>IF(J427="","",MapcodeAPI&amp;"codes/"&amp;SUBSTITUTE(J427&amp;"",MID(1/2,2,1),".")&amp;","&amp;SUBSTITUTE(K427&amp;"",MID(1/2,2,1),"."))&amp;LEFT($B$13,0)</f>
        <v/>
      </c>
      <c r="O427" s="49">
        <f>IF(N427="","",IFERROR(_xlfn.WEBSERVICE(N427),IF(MapcodeAPIBackup="","NO CONNECTION",IFERROR(_xlfn.WEBSERVICE(MapcodeAPIBackup&amp;MID(N427,LEN(MapcodeAPI)+1,999)),"NO CONNECTION"))))</f>
        <v/>
      </c>
      <c r="P427" t="inlineStr">
        <is>
          <t xml:space="preserve"> </t>
        </is>
      </c>
      <c r="R427" s="50">
        <f>IFERROR(IF(AND(TRIM(B427&amp;"")="",TRIM(C427&amp;"")=""),"",TRIM(IF(ISNUMBER(B427),SUBSTITUTE(B427&amp;"",MID(1/2,2,1),"."),B427&amp;"")&amp;IF(TRIM(C427&amp;"")="",""," | "&amp;IF(ISNUMBER(C427),SUBSTITUTE(C427&amp;"",MID(1/2,2,1),"."),C427&amp;"")))),"(error value)")</f>
        <v/>
      </c>
      <c r="S427" s="50">
        <f>IF(R427="","","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"&amp;IFERROR(IF(AND(LEN(R427)-LEN(SUBSTITUTE(R427,"/",""))=1,ISNUMBER(FIND(" ",TRIM(LEFT(R427,FIND("/",R427)-1))))),LEFT(R427,FIND("/",R427)-1),R427),R427)&amp;" ")," "," "),"﻿"," "),"​"," "),"⁠"," ")," "," ")," "," "),CHAR(9)," "),CHAR(10)," "),CHAR(13)," "),"−","-"),"–","-"),"—","-"),"LATITUDE"," "),"LONGITUDE"," "),"COORDINATES"," "),"COORDS"," "),"NORTH"," N "),"SOUTH"," S "),"EAST"," E "),"WEST"," W "),"DEGREES"," "),"DEG"," "),"GPS"," "),"LONG"," "),"LNG"," "),"LON"," "),"LAT"," ")," AND "," "),"&amp;"," ")&amp;" ")</f>
        <v/>
      </c>
      <c r="T427" s="50">
        <f>IF(S427="","",IF(LEN(S427)-LEN(SUBSTITUTE(S427,".",""))&gt;0,SUBSTITUTE(S427,","," "),IF(LEN(S427)-LEN(SUBSTITUTE(S427,",",""))=3,SUBSTITUTE(SUBSTITUTE(S427,",",";",2),",","."),IF(LEN(S427)-LEN(SUBSTITUTE(S427,",",""))=2,SUBSTITUTE(S427,",","."),SUBSTITUTE(S427,","," ")))))</f>
        <v/>
      </c>
      <c r="U427" s="50">
        <f>IF(ISNUMBER(FIND("S",T427)),-1,IF(ISNUMBER(FIND("N",T427)),1,0))</f>
        <v/>
      </c>
      <c r="V427" s="50">
        <f>IF(ISNUMBER(FIND("W",T427)),-1,IF(ISNUMBER(FIND("E",T427)),1,0))</f>
        <v/>
      </c>
      <c r="W427" s="50">
        <f>AND(MIN(IFERROR(FIND("N",T427),999),IFERROR(FIND("S",T427),999))&lt;999,MIN(IFERROR(FIND("E",T427),999),IFERROR(FIND("W",T427),999))&lt;999,MIN(IFERROR(FIND("E",T427),999),IFERROR(FIND("W",T427),999))&lt;MIN(IFERROR(FIND("N",T427),999),IFERROR(FIND("S",T427),999)))</f>
        <v/>
      </c>
      <c r="X427" s="50">
        <f>IF(T427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427,"°"," "),"º"," "),"˚"," "),"'"," "),CHAR(34)," "),"′"," "),"’"," "),"‘"," "),"″"," "),"”"," "),"“"," "),"("," "),")"," "),"["," "),"]"," "),"{"," "),"}"," "),";"," "),"|"," "),"/"," "),"\"," "),":"," "),"="," "),"*"," "),","," "),"N"," "),"S"," "),"E"," "),"W"," "),"_"," ")))</f>
        <v/>
      </c>
      <c r="Y427" s="50">
        <f>IF(X427="","",SUBSTITUTE(SUBSTITUTE(SUBSTITUTE(SUBSTITUTE(SUBSTITUTE(SUBSTITUTE(SUBSTITUTE(SUBSTITUTE(SUBSTITUTE(SUBSTITUTE(SUBSTITUTE(SUBSTITUTE(SUBSTITUTE(X427,"0",""),"1",""),"2",""),"3",""),"4",""),"5",""),"6",""),"7",""),"8",""),"9",""),".",""),"-","")," ",""))</f>
        <v/>
      </c>
      <c r="Z427" s="50">
        <f>IF(X427="",0,LEN(X427)-LEN(SUBSTITUTE(X427," ",""))+1)</f>
        <v/>
      </c>
      <c r="AA427" s="50">
        <f>IF(Z427&lt;1,"",IFERROR(VALUE(SUBSTITUTE(TRIM(MID(SUBSTITUTE(X427," ",REPT(" ",60)),1,60)),".",MID(1/2,2,1))),""))</f>
        <v/>
      </c>
      <c r="AB427" s="50">
        <f>IF(Z427&lt;2,"",IFERROR(VALUE(SUBSTITUTE(TRIM(MID(SUBSTITUTE(X427," ",REPT(" ",60)),61,60)),".",MID(1/2,2,1))),""))</f>
        <v/>
      </c>
      <c r="AC427" s="50">
        <f>IF(Z427&lt;3,"",IFERROR(VALUE(SUBSTITUTE(TRIM(MID(SUBSTITUTE(X427," ",REPT(" ",60)),121,60)),".",MID(1/2,2,1))),""))</f>
        <v/>
      </c>
      <c r="AD427" s="50">
        <f>IF(Z427&lt;4,"",IFERROR(VALUE(SUBSTITUTE(TRIM(MID(SUBSTITUTE(X427," ",REPT(" ",60)),181,60)),".",MID(1/2,2,1))),""))</f>
        <v/>
      </c>
      <c r="AE427" s="50">
        <f>IF(Z427&lt;5,"",IFERROR(VALUE(SUBSTITUTE(TRIM(MID(SUBSTITUTE(X427," ",REPT(" ",60)),241,60)),".",MID(1/2,2,1))),""))</f>
        <v/>
      </c>
      <c r="AF427" s="50">
        <f>IF(Z427&lt;6,"",IFERROR(VALUE(SUBSTITUTE(TRIM(MID(SUBSTITUTE(X427," ",REPT(" ",60)),301,60)),".",MID(1/2,2,1))),""))</f>
        <v/>
      </c>
      <c r="AG427" s="50">
        <f>IFERROR(IF(Z427=2,AA427,IF(Z427=4,IF(AA427&lt;0,-1,1)*(ABS(AA427)+AB427/60),IF(Z427=6,IF(AA427&lt;0,-1,1)*(ABS(AA427)+AB427/60+AC427/3600),""))),"")</f>
        <v/>
      </c>
      <c r="AH427" s="50">
        <f>IFERROR(IF(Z427=2,AB427,IF(Z427=4,IF(AC427&lt;0,-1,1)*(ABS(AC427)+AD427/60),IF(Z427=6,IF(AD427&lt;0,-1,1)*(ABS(AD427)+AE427/60+AF427/3600),""))),"")</f>
        <v/>
      </c>
      <c r="AI427" s="50">
        <f>IF(W427,AH427,AG427)</f>
        <v/>
      </c>
      <c r="AJ427" s="50">
        <f>IF(W427,AG427,AH427)</f>
        <v/>
      </c>
      <c r="AK427" s="50">
        <f>IFERROR(IF(U427=0,AI427,U427*ABS(AI427)),"")</f>
        <v/>
      </c>
      <c r="AL427" s="50">
        <f>IFERROR(IF(V427=0,AJ427,V427*ABS(AJ427)),"")</f>
        <v/>
      </c>
      <c r="AM427" s="50">
        <f>IFERROR(AND(U427=0,V427=0,ABS(AK427)&gt;90,ABS(AK427)&lt;=180,ABS(AL427)&lt;=90),FALSE)</f>
        <v/>
      </c>
      <c r="AN427" s="50">
        <f>IF(AM427,AL427,AK427)</f>
        <v/>
      </c>
      <c r="AO427" s="50">
        <f>IF(AM427,AK427,AL427)</f>
        <v/>
      </c>
      <c r="AP427" s="50">
        <f>IF(R427="","",IF(Y427&lt;&gt;"","Contains words or symbols that aren't part of a coordinate.",IF(NOT(OR(Z427=2,Z427=4,Z427=6)),"Couldn't find a latitude and a longitude ("&amp;Z427&amp;IF(Z427=1," number"," numbers")&amp;" found).",IF(COUNT(AA427:AF427)&lt;&gt;Z427,"Some of the numbers couldn't be read.",IF(OR(AND(Z427=4,OR(AB427&lt;0,AB427&gt;=60,AD427&lt;0,AD427&gt;=60)),AND(Z427=6,OR(AB427&lt;0,AB427&gt;=60,AC427&lt;0,AC427&gt;=60,AE427&lt;0,AE427&gt;=60,AF427&lt;0,AF427&gt;=60))),"Minutes and seconds must be between 0 and 60.",IF(OR(ABS(AN427)&gt;90,ABS(AO427)&gt;180),"Out of range: latitude must be between -90 and 90, and longitude between -180 and 180.",""))))))</f>
        <v/>
      </c>
    </row>
    <row r="428">
      <c r="B428" s="44" t="n"/>
      <c r="C428" s="44" t="n"/>
      <c r="D428" s="45">
        <f>IF(R428="","",IF(AP428&lt;&gt;"","NOT VALID GPS COORDINATES",IF(O428="NO CONNECTION","NO CONNECTION",IF(E428="","NOT FOUND",IF(OR(AM428,AND(AN428=0,AO428=0)),"CONVERTED – PLEASE CHECK","CONVERTED")))))</f>
        <v/>
      </c>
      <c r="E428" s="45">
        <f>IF(OR(O428="",O428="NO CONNECTION"),"",IFERROR(_xlfn.FILTERXML(O428,"//local/territory")&amp;" "&amp;_xlfn.FILTERXML(O428,"//local/mapcode"),IFERROR(_xlfn.FILTERXML(O428,"//international/mapcode"),"")))</f>
        <v/>
      </c>
      <c r="F428" s="46">
        <f>IF(E428="","",IFERROR(_xlfn.FILTERXML(O428,"//local/territory"),""))</f>
        <v/>
      </c>
      <c r="G428" s="46">
        <f>IF(E428="","",IFERROR(_xlfn.FILTERXML(O428,"//local/mapcode"),""))</f>
        <v/>
      </c>
      <c r="H428" s="46">
        <f>IF(E428="","",IFERROR(_xlfn.FILTERXML(O428,"//international/mapcode"),""))</f>
        <v/>
      </c>
      <c r="I428" s="46">
        <f>IF(E428="","",IFERROR(HYPERLINK("https://www.mymapcodes.com/go/?t="&amp;IF(G428&lt;&gt;"",F428,"AAA")&amp;"&amp;ma="&amp;LEFT(IF(G428&lt;&gt;"",G428,H428),FIND(".",IF(G428&lt;&gt;"",G428,H428))-1)&amp;"&amp;mb="&amp;MID(IF(G428&lt;&gt;"",G428,H428),FIND(".",IF(G428&lt;&gt;"",G428,H428))+1,99),"Open on MyMapcodes →"),""))</f>
        <v/>
      </c>
      <c r="J428" s="47">
        <f>IF(OR(R428="",AP428&lt;&gt;""),"",ROUND(AN428,6))</f>
        <v/>
      </c>
      <c r="K428" s="47">
        <f>IF(OR(R428="",AP428&lt;&gt;""),"",ROUND(AO428,6))</f>
        <v/>
      </c>
      <c r="L428" s="48">
        <f>IF(R428="","",IF(AP428&lt;&gt;"",AP428,IF(O428="NO CONNECTION","Excel couldn't reach the mapcode service. Click the REFRESH RESULTS box just above the table.",IF(E428="","The mapcode service didn't return a mapcode for this point.",IF(AM428,"Latitude and longitude seemed to be the wrong way round, so they've been swapped. Please check.",IF(AND(AN428=0,AO428=0),"0, 0 is in the sea off West Africa. Please check this is the location you meant.",IF(W428,"Longitude came first, so the order has been switched.",IF(Z428=6,"Converted from degrees, minutes and seconds.",IF(Z428=4,"Converted from degrees and decimal minutes.","")))))))))</f>
        <v/>
      </c>
      <c r="N428" s="49">
        <f>IF(J428="","",MapcodeAPI&amp;"codes/"&amp;SUBSTITUTE(J428&amp;"",MID(1/2,2,1),".")&amp;","&amp;SUBSTITUTE(K428&amp;"",MID(1/2,2,1),"."))&amp;LEFT($B$13,0)</f>
        <v/>
      </c>
      <c r="O428" s="49">
        <f>IF(N428="","",IFERROR(_xlfn.WEBSERVICE(N428),IF(MapcodeAPIBackup="","NO CONNECTION",IFERROR(_xlfn.WEBSERVICE(MapcodeAPIBackup&amp;MID(N428,LEN(MapcodeAPI)+1,999)),"NO CONNECTION"))))</f>
        <v/>
      </c>
      <c r="P428" t="inlineStr">
        <is>
          <t xml:space="preserve"> </t>
        </is>
      </c>
      <c r="R428" s="50">
        <f>IFERROR(IF(AND(TRIM(B428&amp;"")="",TRIM(C428&amp;"")=""),"",TRIM(IF(ISNUMBER(B428),SUBSTITUTE(B428&amp;"",MID(1/2,2,1),"."),B428&amp;"")&amp;IF(TRIM(C428&amp;"")="",""," | "&amp;IF(ISNUMBER(C428),SUBSTITUTE(C428&amp;"",MID(1/2,2,1),"."),C428&amp;"")))),"(error value)")</f>
        <v/>
      </c>
      <c r="S428" s="50">
        <f>IF(R428="","","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"&amp;IFERROR(IF(AND(LEN(R428)-LEN(SUBSTITUTE(R428,"/",""))=1,ISNUMBER(FIND(" ",TRIM(LEFT(R428,FIND("/",R428)-1))))),LEFT(R428,FIND("/",R428)-1),R428),R428)&amp;" ")," "," "),"﻿"," "),"​"," "),"⁠"," ")," "," ")," "," "),CHAR(9)," "),CHAR(10)," "),CHAR(13)," "),"−","-"),"–","-"),"—","-"),"LATITUDE"," "),"LONGITUDE"," "),"COORDINATES"," "),"COORDS"," "),"NORTH"," N "),"SOUTH"," S "),"EAST"," E "),"WEST"," W "),"DEGREES"," "),"DEG"," "),"GPS"," "),"LONG"," "),"LNG"," "),"LON"," "),"LAT"," ")," AND "," "),"&amp;"," ")&amp;" ")</f>
        <v/>
      </c>
      <c r="T428" s="50">
        <f>IF(S428="","",IF(LEN(S428)-LEN(SUBSTITUTE(S428,".",""))&gt;0,SUBSTITUTE(S428,","," "),IF(LEN(S428)-LEN(SUBSTITUTE(S428,",",""))=3,SUBSTITUTE(SUBSTITUTE(S428,",",";",2),",","."),IF(LEN(S428)-LEN(SUBSTITUTE(S428,",",""))=2,SUBSTITUTE(S428,",","."),SUBSTITUTE(S428,","," ")))))</f>
        <v/>
      </c>
      <c r="U428" s="50">
        <f>IF(ISNUMBER(FIND("S",T428)),-1,IF(ISNUMBER(FIND("N",T428)),1,0))</f>
        <v/>
      </c>
      <c r="V428" s="50">
        <f>IF(ISNUMBER(FIND("W",T428)),-1,IF(ISNUMBER(FIND("E",T428)),1,0))</f>
        <v/>
      </c>
      <c r="W428" s="50">
        <f>AND(MIN(IFERROR(FIND("N",T428),999),IFERROR(FIND("S",T428),999))&lt;999,MIN(IFERROR(FIND("E",T428),999),IFERROR(FIND("W",T428),999))&lt;999,MIN(IFERROR(FIND("E",T428),999),IFERROR(FIND("W",T428),999))&lt;MIN(IFERROR(FIND("N",T428),999),IFERROR(FIND("S",T428),999)))</f>
        <v/>
      </c>
      <c r="X428" s="50">
        <f>IF(T428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428,"°"," "),"º"," "),"˚"," "),"'"," "),CHAR(34)," "),"′"," "),"’"," "),"‘"," "),"″"," "),"”"," "),"“"," "),"("," "),")"," "),"["," "),"]"," "),"{"," "),"}"," "),";"," "),"|"," "),"/"," "),"\"," "),":"," "),"="," "),"*"," "),","," "),"N"," "),"S"," "),"E"," "),"W"," "),"_"," ")))</f>
        <v/>
      </c>
      <c r="Y428" s="50">
        <f>IF(X428="","",SUBSTITUTE(SUBSTITUTE(SUBSTITUTE(SUBSTITUTE(SUBSTITUTE(SUBSTITUTE(SUBSTITUTE(SUBSTITUTE(SUBSTITUTE(SUBSTITUTE(SUBSTITUTE(SUBSTITUTE(SUBSTITUTE(X428,"0",""),"1",""),"2",""),"3",""),"4",""),"5",""),"6",""),"7",""),"8",""),"9",""),".",""),"-","")," ",""))</f>
        <v/>
      </c>
      <c r="Z428" s="50">
        <f>IF(X428="",0,LEN(X428)-LEN(SUBSTITUTE(X428," ",""))+1)</f>
        <v/>
      </c>
      <c r="AA428" s="50">
        <f>IF(Z428&lt;1,"",IFERROR(VALUE(SUBSTITUTE(TRIM(MID(SUBSTITUTE(X428," ",REPT(" ",60)),1,60)),".",MID(1/2,2,1))),""))</f>
        <v/>
      </c>
      <c r="AB428" s="50">
        <f>IF(Z428&lt;2,"",IFERROR(VALUE(SUBSTITUTE(TRIM(MID(SUBSTITUTE(X428," ",REPT(" ",60)),61,60)),".",MID(1/2,2,1))),""))</f>
        <v/>
      </c>
      <c r="AC428" s="50">
        <f>IF(Z428&lt;3,"",IFERROR(VALUE(SUBSTITUTE(TRIM(MID(SUBSTITUTE(X428," ",REPT(" ",60)),121,60)),".",MID(1/2,2,1))),""))</f>
        <v/>
      </c>
      <c r="AD428" s="50">
        <f>IF(Z428&lt;4,"",IFERROR(VALUE(SUBSTITUTE(TRIM(MID(SUBSTITUTE(X428," ",REPT(" ",60)),181,60)),".",MID(1/2,2,1))),""))</f>
        <v/>
      </c>
      <c r="AE428" s="50">
        <f>IF(Z428&lt;5,"",IFERROR(VALUE(SUBSTITUTE(TRIM(MID(SUBSTITUTE(X428," ",REPT(" ",60)),241,60)),".",MID(1/2,2,1))),""))</f>
        <v/>
      </c>
      <c r="AF428" s="50">
        <f>IF(Z428&lt;6,"",IFERROR(VALUE(SUBSTITUTE(TRIM(MID(SUBSTITUTE(X428," ",REPT(" ",60)),301,60)),".",MID(1/2,2,1))),""))</f>
        <v/>
      </c>
      <c r="AG428" s="50">
        <f>IFERROR(IF(Z428=2,AA428,IF(Z428=4,IF(AA428&lt;0,-1,1)*(ABS(AA428)+AB428/60),IF(Z428=6,IF(AA428&lt;0,-1,1)*(ABS(AA428)+AB428/60+AC428/3600),""))),"")</f>
        <v/>
      </c>
      <c r="AH428" s="50">
        <f>IFERROR(IF(Z428=2,AB428,IF(Z428=4,IF(AC428&lt;0,-1,1)*(ABS(AC428)+AD428/60),IF(Z428=6,IF(AD428&lt;0,-1,1)*(ABS(AD428)+AE428/60+AF428/3600),""))),"")</f>
        <v/>
      </c>
      <c r="AI428" s="50">
        <f>IF(W428,AH428,AG428)</f>
        <v/>
      </c>
      <c r="AJ428" s="50">
        <f>IF(W428,AG428,AH428)</f>
        <v/>
      </c>
      <c r="AK428" s="50">
        <f>IFERROR(IF(U428=0,AI428,U428*ABS(AI428)),"")</f>
        <v/>
      </c>
      <c r="AL428" s="50">
        <f>IFERROR(IF(V428=0,AJ428,V428*ABS(AJ428)),"")</f>
        <v/>
      </c>
      <c r="AM428" s="50">
        <f>IFERROR(AND(U428=0,V428=0,ABS(AK428)&gt;90,ABS(AK428)&lt;=180,ABS(AL428)&lt;=90),FALSE)</f>
        <v/>
      </c>
      <c r="AN428" s="50">
        <f>IF(AM428,AL428,AK428)</f>
        <v/>
      </c>
      <c r="AO428" s="50">
        <f>IF(AM428,AK428,AL428)</f>
        <v/>
      </c>
      <c r="AP428" s="50">
        <f>IF(R428="","",IF(Y428&lt;&gt;"","Contains words or symbols that aren't part of a coordinate.",IF(NOT(OR(Z428=2,Z428=4,Z428=6)),"Couldn't find a latitude and a longitude ("&amp;Z428&amp;IF(Z428=1," number"," numbers")&amp;" found).",IF(COUNT(AA428:AF428)&lt;&gt;Z428,"Some of the numbers couldn't be read.",IF(OR(AND(Z428=4,OR(AB428&lt;0,AB428&gt;=60,AD428&lt;0,AD428&gt;=60)),AND(Z428=6,OR(AB428&lt;0,AB428&gt;=60,AC428&lt;0,AC428&gt;=60,AE428&lt;0,AE428&gt;=60,AF428&lt;0,AF428&gt;=60))),"Minutes and seconds must be between 0 and 60.",IF(OR(ABS(AN428)&gt;90,ABS(AO428)&gt;180),"Out of range: latitude must be between -90 and 90, and longitude between -180 and 180.",""))))))</f>
        <v/>
      </c>
    </row>
    <row r="429">
      <c r="B429" s="44" t="n"/>
      <c r="C429" s="44" t="n"/>
      <c r="D429" s="45">
        <f>IF(R429="","",IF(AP429&lt;&gt;"","NOT VALID GPS COORDINATES",IF(O429="NO CONNECTION","NO CONNECTION",IF(E429="","NOT FOUND",IF(OR(AM429,AND(AN429=0,AO429=0)),"CONVERTED – PLEASE CHECK","CONVERTED")))))</f>
        <v/>
      </c>
      <c r="E429" s="45">
        <f>IF(OR(O429="",O429="NO CONNECTION"),"",IFERROR(_xlfn.FILTERXML(O429,"//local/territory")&amp;" "&amp;_xlfn.FILTERXML(O429,"//local/mapcode"),IFERROR(_xlfn.FILTERXML(O429,"//international/mapcode"),"")))</f>
        <v/>
      </c>
      <c r="F429" s="46">
        <f>IF(E429="","",IFERROR(_xlfn.FILTERXML(O429,"//local/territory"),""))</f>
        <v/>
      </c>
      <c r="G429" s="46">
        <f>IF(E429="","",IFERROR(_xlfn.FILTERXML(O429,"//local/mapcode"),""))</f>
        <v/>
      </c>
      <c r="H429" s="46">
        <f>IF(E429="","",IFERROR(_xlfn.FILTERXML(O429,"//international/mapcode"),""))</f>
        <v/>
      </c>
      <c r="I429" s="46">
        <f>IF(E429="","",IFERROR(HYPERLINK("https://www.mymapcodes.com/go/?t="&amp;IF(G429&lt;&gt;"",F429,"AAA")&amp;"&amp;ma="&amp;LEFT(IF(G429&lt;&gt;"",G429,H429),FIND(".",IF(G429&lt;&gt;"",G429,H429))-1)&amp;"&amp;mb="&amp;MID(IF(G429&lt;&gt;"",G429,H429),FIND(".",IF(G429&lt;&gt;"",G429,H429))+1,99),"Open on MyMapcodes →"),""))</f>
        <v/>
      </c>
      <c r="J429" s="47">
        <f>IF(OR(R429="",AP429&lt;&gt;""),"",ROUND(AN429,6))</f>
        <v/>
      </c>
      <c r="K429" s="47">
        <f>IF(OR(R429="",AP429&lt;&gt;""),"",ROUND(AO429,6))</f>
        <v/>
      </c>
      <c r="L429" s="48">
        <f>IF(R429="","",IF(AP429&lt;&gt;"",AP429,IF(O429="NO CONNECTION","Excel couldn't reach the mapcode service. Click the REFRESH RESULTS box just above the table.",IF(E429="","The mapcode service didn't return a mapcode for this point.",IF(AM429,"Latitude and longitude seemed to be the wrong way round, so they've been swapped. Please check.",IF(AND(AN429=0,AO429=0),"0, 0 is in the sea off West Africa. Please check this is the location you meant.",IF(W429,"Longitude came first, so the order has been switched.",IF(Z429=6,"Converted from degrees, minutes and seconds.",IF(Z429=4,"Converted from degrees and decimal minutes.","")))))))))</f>
        <v/>
      </c>
      <c r="N429" s="49">
        <f>IF(J429="","",MapcodeAPI&amp;"codes/"&amp;SUBSTITUTE(J429&amp;"",MID(1/2,2,1),".")&amp;","&amp;SUBSTITUTE(K429&amp;"",MID(1/2,2,1),"."))&amp;LEFT($B$13,0)</f>
        <v/>
      </c>
      <c r="O429" s="49">
        <f>IF(N429="","",IFERROR(_xlfn.WEBSERVICE(N429),IF(MapcodeAPIBackup="","NO CONNECTION",IFERROR(_xlfn.WEBSERVICE(MapcodeAPIBackup&amp;MID(N429,LEN(MapcodeAPI)+1,999)),"NO CONNECTION"))))</f>
        <v/>
      </c>
      <c r="P429" t="inlineStr">
        <is>
          <t xml:space="preserve"> </t>
        </is>
      </c>
      <c r="R429" s="50">
        <f>IFERROR(IF(AND(TRIM(B429&amp;"")="",TRIM(C429&amp;"")=""),"",TRIM(IF(ISNUMBER(B429),SUBSTITUTE(B429&amp;"",MID(1/2,2,1),"."),B429&amp;"")&amp;IF(TRIM(C429&amp;"")="",""," | "&amp;IF(ISNUMBER(C429),SUBSTITUTE(C429&amp;"",MID(1/2,2,1),"."),C429&amp;"")))),"(error value)")</f>
        <v/>
      </c>
      <c r="S429" s="50">
        <f>IF(R429="","","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"&amp;IFERROR(IF(AND(LEN(R429)-LEN(SUBSTITUTE(R429,"/",""))=1,ISNUMBER(FIND(" ",TRIM(LEFT(R429,FIND("/",R429)-1))))),LEFT(R429,FIND("/",R429)-1),R429),R429)&amp;" ")," "," "),"﻿"," "),"​"," "),"⁠"," ")," "," ")," "," "),CHAR(9)," "),CHAR(10)," "),CHAR(13)," "),"−","-"),"–","-"),"—","-"),"LATITUDE"," "),"LONGITUDE"," "),"COORDINATES"," "),"COORDS"," "),"NORTH"," N "),"SOUTH"," S "),"EAST"," E "),"WEST"," W "),"DEGREES"," "),"DEG"," "),"GPS"," "),"LONG"," "),"LNG"," "),"LON"," "),"LAT"," ")," AND "," "),"&amp;"," ")&amp;" ")</f>
        <v/>
      </c>
      <c r="T429" s="50">
        <f>IF(S429="","",IF(LEN(S429)-LEN(SUBSTITUTE(S429,".",""))&gt;0,SUBSTITUTE(S429,","," "),IF(LEN(S429)-LEN(SUBSTITUTE(S429,",",""))=3,SUBSTITUTE(SUBSTITUTE(S429,",",";",2),",","."),IF(LEN(S429)-LEN(SUBSTITUTE(S429,",",""))=2,SUBSTITUTE(S429,",","."),SUBSTITUTE(S429,","," ")))))</f>
        <v/>
      </c>
      <c r="U429" s="50">
        <f>IF(ISNUMBER(FIND("S",T429)),-1,IF(ISNUMBER(FIND("N",T429)),1,0))</f>
        <v/>
      </c>
      <c r="V429" s="50">
        <f>IF(ISNUMBER(FIND("W",T429)),-1,IF(ISNUMBER(FIND("E",T429)),1,0))</f>
        <v/>
      </c>
      <c r="W429" s="50">
        <f>AND(MIN(IFERROR(FIND("N",T429),999),IFERROR(FIND("S",T429),999))&lt;999,MIN(IFERROR(FIND("E",T429),999),IFERROR(FIND("W",T429),999))&lt;999,MIN(IFERROR(FIND("E",T429),999),IFERROR(FIND("W",T429),999))&lt;MIN(IFERROR(FIND("N",T429),999),IFERROR(FIND("S",T429),999)))</f>
        <v/>
      </c>
      <c r="X429" s="50">
        <f>IF(T429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429,"°"," "),"º"," "),"˚"," "),"'"," "),CHAR(34)," "),"′"," "),"’"," "),"‘"," "),"″"," "),"”"," "),"“"," "),"("," "),")"," "),"["," "),"]"," "),"{"," "),"}"," "),";"," "),"|"," "),"/"," "),"\"," "),":"," "),"="," "),"*"," "),","," "),"N"," "),"S"," "),"E"," "),"W"," "),"_"," ")))</f>
        <v/>
      </c>
      <c r="Y429" s="50">
        <f>IF(X429="","",SUBSTITUTE(SUBSTITUTE(SUBSTITUTE(SUBSTITUTE(SUBSTITUTE(SUBSTITUTE(SUBSTITUTE(SUBSTITUTE(SUBSTITUTE(SUBSTITUTE(SUBSTITUTE(SUBSTITUTE(SUBSTITUTE(X429,"0",""),"1",""),"2",""),"3",""),"4",""),"5",""),"6",""),"7",""),"8",""),"9",""),".",""),"-","")," ",""))</f>
        <v/>
      </c>
      <c r="Z429" s="50">
        <f>IF(X429="",0,LEN(X429)-LEN(SUBSTITUTE(X429," ",""))+1)</f>
        <v/>
      </c>
      <c r="AA429" s="50">
        <f>IF(Z429&lt;1,"",IFERROR(VALUE(SUBSTITUTE(TRIM(MID(SUBSTITUTE(X429," ",REPT(" ",60)),1,60)),".",MID(1/2,2,1))),""))</f>
        <v/>
      </c>
      <c r="AB429" s="50">
        <f>IF(Z429&lt;2,"",IFERROR(VALUE(SUBSTITUTE(TRIM(MID(SUBSTITUTE(X429," ",REPT(" ",60)),61,60)),".",MID(1/2,2,1))),""))</f>
        <v/>
      </c>
      <c r="AC429" s="50">
        <f>IF(Z429&lt;3,"",IFERROR(VALUE(SUBSTITUTE(TRIM(MID(SUBSTITUTE(X429," ",REPT(" ",60)),121,60)),".",MID(1/2,2,1))),""))</f>
        <v/>
      </c>
      <c r="AD429" s="50">
        <f>IF(Z429&lt;4,"",IFERROR(VALUE(SUBSTITUTE(TRIM(MID(SUBSTITUTE(X429," ",REPT(" ",60)),181,60)),".",MID(1/2,2,1))),""))</f>
        <v/>
      </c>
      <c r="AE429" s="50">
        <f>IF(Z429&lt;5,"",IFERROR(VALUE(SUBSTITUTE(TRIM(MID(SUBSTITUTE(X429," ",REPT(" ",60)),241,60)),".",MID(1/2,2,1))),""))</f>
        <v/>
      </c>
      <c r="AF429" s="50">
        <f>IF(Z429&lt;6,"",IFERROR(VALUE(SUBSTITUTE(TRIM(MID(SUBSTITUTE(X429," ",REPT(" ",60)),301,60)),".",MID(1/2,2,1))),""))</f>
        <v/>
      </c>
      <c r="AG429" s="50">
        <f>IFERROR(IF(Z429=2,AA429,IF(Z429=4,IF(AA429&lt;0,-1,1)*(ABS(AA429)+AB429/60),IF(Z429=6,IF(AA429&lt;0,-1,1)*(ABS(AA429)+AB429/60+AC429/3600),""))),"")</f>
        <v/>
      </c>
      <c r="AH429" s="50">
        <f>IFERROR(IF(Z429=2,AB429,IF(Z429=4,IF(AC429&lt;0,-1,1)*(ABS(AC429)+AD429/60),IF(Z429=6,IF(AD429&lt;0,-1,1)*(ABS(AD429)+AE429/60+AF429/3600),""))),"")</f>
        <v/>
      </c>
      <c r="AI429" s="50">
        <f>IF(W429,AH429,AG429)</f>
        <v/>
      </c>
      <c r="AJ429" s="50">
        <f>IF(W429,AG429,AH429)</f>
        <v/>
      </c>
      <c r="AK429" s="50">
        <f>IFERROR(IF(U429=0,AI429,U429*ABS(AI429)),"")</f>
        <v/>
      </c>
      <c r="AL429" s="50">
        <f>IFERROR(IF(V429=0,AJ429,V429*ABS(AJ429)),"")</f>
        <v/>
      </c>
      <c r="AM429" s="50">
        <f>IFERROR(AND(U429=0,V429=0,ABS(AK429)&gt;90,ABS(AK429)&lt;=180,ABS(AL429)&lt;=90),FALSE)</f>
        <v/>
      </c>
      <c r="AN429" s="50">
        <f>IF(AM429,AL429,AK429)</f>
        <v/>
      </c>
      <c r="AO429" s="50">
        <f>IF(AM429,AK429,AL429)</f>
        <v/>
      </c>
      <c r="AP429" s="50">
        <f>IF(R429="","",IF(Y429&lt;&gt;"","Contains words or symbols that aren't part of a coordinate.",IF(NOT(OR(Z429=2,Z429=4,Z429=6)),"Couldn't find a latitude and a longitude ("&amp;Z429&amp;IF(Z429=1," number"," numbers")&amp;" found).",IF(COUNT(AA429:AF429)&lt;&gt;Z429,"Some of the numbers couldn't be read.",IF(OR(AND(Z429=4,OR(AB429&lt;0,AB429&gt;=60,AD429&lt;0,AD429&gt;=60)),AND(Z429=6,OR(AB429&lt;0,AB429&gt;=60,AC429&lt;0,AC429&gt;=60,AE429&lt;0,AE429&gt;=60,AF429&lt;0,AF429&gt;=60))),"Minutes and seconds must be between 0 and 60.",IF(OR(ABS(AN429)&gt;90,ABS(AO429)&gt;180),"Out of range: latitude must be between -90 and 90, and longitude between -180 and 180.",""))))))</f>
        <v/>
      </c>
    </row>
    <row r="430">
      <c r="B430" s="44" t="n"/>
      <c r="C430" s="44" t="n"/>
      <c r="D430" s="45">
        <f>IF(R430="","",IF(AP430&lt;&gt;"","NOT VALID GPS COORDINATES",IF(O430="NO CONNECTION","NO CONNECTION",IF(E430="","NOT FOUND",IF(OR(AM430,AND(AN430=0,AO430=0)),"CONVERTED – PLEASE CHECK","CONVERTED")))))</f>
        <v/>
      </c>
      <c r="E430" s="45">
        <f>IF(OR(O430="",O430="NO CONNECTION"),"",IFERROR(_xlfn.FILTERXML(O430,"//local/territory")&amp;" "&amp;_xlfn.FILTERXML(O430,"//local/mapcode"),IFERROR(_xlfn.FILTERXML(O430,"//international/mapcode"),"")))</f>
        <v/>
      </c>
      <c r="F430" s="46">
        <f>IF(E430="","",IFERROR(_xlfn.FILTERXML(O430,"//local/territory"),""))</f>
        <v/>
      </c>
      <c r="G430" s="46">
        <f>IF(E430="","",IFERROR(_xlfn.FILTERXML(O430,"//local/mapcode"),""))</f>
        <v/>
      </c>
      <c r="H430" s="46">
        <f>IF(E430="","",IFERROR(_xlfn.FILTERXML(O430,"//international/mapcode"),""))</f>
        <v/>
      </c>
      <c r="I430" s="46">
        <f>IF(E430="","",IFERROR(HYPERLINK("https://www.mymapcodes.com/go/?t="&amp;IF(G430&lt;&gt;"",F430,"AAA")&amp;"&amp;ma="&amp;LEFT(IF(G430&lt;&gt;"",G430,H430),FIND(".",IF(G430&lt;&gt;"",G430,H430))-1)&amp;"&amp;mb="&amp;MID(IF(G430&lt;&gt;"",G430,H430),FIND(".",IF(G430&lt;&gt;"",G430,H430))+1,99),"Open on MyMapcodes →"),""))</f>
        <v/>
      </c>
      <c r="J430" s="47">
        <f>IF(OR(R430="",AP430&lt;&gt;""),"",ROUND(AN430,6))</f>
        <v/>
      </c>
      <c r="K430" s="47">
        <f>IF(OR(R430="",AP430&lt;&gt;""),"",ROUND(AO430,6))</f>
        <v/>
      </c>
      <c r="L430" s="48">
        <f>IF(R430="","",IF(AP430&lt;&gt;"",AP430,IF(O430="NO CONNECTION","Excel couldn't reach the mapcode service. Click the REFRESH RESULTS box just above the table.",IF(E430="","The mapcode service didn't return a mapcode for this point.",IF(AM430,"Latitude and longitude seemed to be the wrong way round, so they've been swapped. Please check.",IF(AND(AN430=0,AO430=0),"0, 0 is in the sea off West Africa. Please check this is the location you meant.",IF(W430,"Longitude came first, so the order has been switched.",IF(Z430=6,"Converted from degrees, minutes and seconds.",IF(Z430=4,"Converted from degrees and decimal minutes.","")))))))))</f>
        <v/>
      </c>
      <c r="N430" s="49">
        <f>IF(J430="","",MapcodeAPI&amp;"codes/"&amp;SUBSTITUTE(J430&amp;"",MID(1/2,2,1),".")&amp;","&amp;SUBSTITUTE(K430&amp;"",MID(1/2,2,1),"."))&amp;LEFT($B$13,0)</f>
        <v/>
      </c>
      <c r="O430" s="49">
        <f>IF(N430="","",IFERROR(_xlfn.WEBSERVICE(N430),IF(MapcodeAPIBackup="","NO CONNECTION",IFERROR(_xlfn.WEBSERVICE(MapcodeAPIBackup&amp;MID(N430,LEN(MapcodeAPI)+1,999)),"NO CONNECTION"))))</f>
        <v/>
      </c>
      <c r="P430" t="inlineStr">
        <is>
          <t xml:space="preserve"> </t>
        </is>
      </c>
      <c r="R430" s="50">
        <f>IFERROR(IF(AND(TRIM(B430&amp;"")="",TRIM(C430&amp;"")=""),"",TRIM(IF(ISNUMBER(B430),SUBSTITUTE(B430&amp;"",MID(1/2,2,1),"."),B430&amp;"")&amp;IF(TRIM(C430&amp;"")="",""," | "&amp;IF(ISNUMBER(C430),SUBSTITUTE(C430&amp;"",MID(1/2,2,1),"."),C430&amp;"")))),"(error value)")</f>
        <v/>
      </c>
      <c r="S430" s="50">
        <f>IF(R430="","","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"&amp;IFERROR(IF(AND(LEN(R430)-LEN(SUBSTITUTE(R430,"/",""))=1,ISNUMBER(FIND(" ",TRIM(LEFT(R430,FIND("/",R430)-1))))),LEFT(R430,FIND("/",R430)-1),R430),R430)&amp;" ")," "," "),"﻿"," "),"​"," "),"⁠"," ")," "," ")," "," "),CHAR(9)," "),CHAR(10)," "),CHAR(13)," "),"−","-"),"–","-"),"—","-"),"LATITUDE"," "),"LONGITUDE"," "),"COORDINATES"," "),"COORDS"," "),"NORTH"," N "),"SOUTH"," S "),"EAST"," E "),"WEST"," W "),"DEGREES"," "),"DEG"," "),"GPS"," "),"LONG"," "),"LNG"," "),"LON"," "),"LAT"," ")," AND "," "),"&amp;"," ")&amp;" ")</f>
        <v/>
      </c>
      <c r="T430" s="50">
        <f>IF(S430="","",IF(LEN(S430)-LEN(SUBSTITUTE(S430,".",""))&gt;0,SUBSTITUTE(S430,","," "),IF(LEN(S430)-LEN(SUBSTITUTE(S430,",",""))=3,SUBSTITUTE(SUBSTITUTE(S430,",",";",2),",","."),IF(LEN(S430)-LEN(SUBSTITUTE(S430,",",""))=2,SUBSTITUTE(S430,",","."),SUBSTITUTE(S430,","," ")))))</f>
        <v/>
      </c>
      <c r="U430" s="50">
        <f>IF(ISNUMBER(FIND("S",T430)),-1,IF(ISNUMBER(FIND("N",T430)),1,0))</f>
        <v/>
      </c>
      <c r="V430" s="50">
        <f>IF(ISNUMBER(FIND("W",T430)),-1,IF(ISNUMBER(FIND("E",T430)),1,0))</f>
        <v/>
      </c>
      <c r="W430" s="50">
        <f>AND(MIN(IFERROR(FIND("N",T430),999),IFERROR(FIND("S",T430),999))&lt;999,MIN(IFERROR(FIND("E",T430),999),IFERROR(FIND("W",T430),999))&lt;999,MIN(IFERROR(FIND("E",T430),999),IFERROR(FIND("W",T430),999))&lt;MIN(IFERROR(FIND("N",T430),999),IFERROR(FIND("S",T430),999)))</f>
        <v/>
      </c>
      <c r="X430" s="50">
        <f>IF(T430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430,"°"," "),"º"," "),"˚"," "),"'"," "),CHAR(34)," "),"′"," "),"’"," "),"‘"," "),"″"," "),"”"," "),"“"," "),"("," "),")"," "),"["," "),"]"," "),"{"," "),"}"," "),";"," "),"|"," "),"/"," "),"\"," "),":"," "),"="," "),"*"," "),","," "),"N"," "),"S"," "),"E"," "),"W"," "),"_"," ")))</f>
        <v/>
      </c>
      <c r="Y430" s="50">
        <f>IF(X430="","",SUBSTITUTE(SUBSTITUTE(SUBSTITUTE(SUBSTITUTE(SUBSTITUTE(SUBSTITUTE(SUBSTITUTE(SUBSTITUTE(SUBSTITUTE(SUBSTITUTE(SUBSTITUTE(SUBSTITUTE(SUBSTITUTE(X430,"0",""),"1",""),"2",""),"3",""),"4",""),"5",""),"6",""),"7",""),"8",""),"9",""),".",""),"-","")," ",""))</f>
        <v/>
      </c>
      <c r="Z430" s="50">
        <f>IF(X430="",0,LEN(X430)-LEN(SUBSTITUTE(X430," ",""))+1)</f>
        <v/>
      </c>
      <c r="AA430" s="50">
        <f>IF(Z430&lt;1,"",IFERROR(VALUE(SUBSTITUTE(TRIM(MID(SUBSTITUTE(X430," ",REPT(" ",60)),1,60)),".",MID(1/2,2,1))),""))</f>
        <v/>
      </c>
      <c r="AB430" s="50">
        <f>IF(Z430&lt;2,"",IFERROR(VALUE(SUBSTITUTE(TRIM(MID(SUBSTITUTE(X430," ",REPT(" ",60)),61,60)),".",MID(1/2,2,1))),""))</f>
        <v/>
      </c>
      <c r="AC430" s="50">
        <f>IF(Z430&lt;3,"",IFERROR(VALUE(SUBSTITUTE(TRIM(MID(SUBSTITUTE(X430," ",REPT(" ",60)),121,60)),".",MID(1/2,2,1))),""))</f>
        <v/>
      </c>
      <c r="AD430" s="50">
        <f>IF(Z430&lt;4,"",IFERROR(VALUE(SUBSTITUTE(TRIM(MID(SUBSTITUTE(X430," ",REPT(" ",60)),181,60)),".",MID(1/2,2,1))),""))</f>
        <v/>
      </c>
      <c r="AE430" s="50">
        <f>IF(Z430&lt;5,"",IFERROR(VALUE(SUBSTITUTE(TRIM(MID(SUBSTITUTE(X430," ",REPT(" ",60)),241,60)),".",MID(1/2,2,1))),""))</f>
        <v/>
      </c>
      <c r="AF430" s="50">
        <f>IF(Z430&lt;6,"",IFERROR(VALUE(SUBSTITUTE(TRIM(MID(SUBSTITUTE(X430," ",REPT(" ",60)),301,60)),".",MID(1/2,2,1))),""))</f>
        <v/>
      </c>
      <c r="AG430" s="50">
        <f>IFERROR(IF(Z430=2,AA430,IF(Z430=4,IF(AA430&lt;0,-1,1)*(ABS(AA430)+AB430/60),IF(Z430=6,IF(AA430&lt;0,-1,1)*(ABS(AA430)+AB430/60+AC430/3600),""))),"")</f>
        <v/>
      </c>
      <c r="AH430" s="50">
        <f>IFERROR(IF(Z430=2,AB430,IF(Z430=4,IF(AC430&lt;0,-1,1)*(ABS(AC430)+AD430/60),IF(Z430=6,IF(AD430&lt;0,-1,1)*(ABS(AD430)+AE430/60+AF430/3600),""))),"")</f>
        <v/>
      </c>
      <c r="AI430" s="50">
        <f>IF(W430,AH430,AG430)</f>
        <v/>
      </c>
      <c r="AJ430" s="50">
        <f>IF(W430,AG430,AH430)</f>
        <v/>
      </c>
      <c r="AK430" s="50">
        <f>IFERROR(IF(U430=0,AI430,U430*ABS(AI430)),"")</f>
        <v/>
      </c>
      <c r="AL430" s="50">
        <f>IFERROR(IF(V430=0,AJ430,V430*ABS(AJ430)),"")</f>
        <v/>
      </c>
      <c r="AM430" s="50">
        <f>IFERROR(AND(U430=0,V430=0,ABS(AK430)&gt;90,ABS(AK430)&lt;=180,ABS(AL430)&lt;=90),FALSE)</f>
        <v/>
      </c>
      <c r="AN430" s="50">
        <f>IF(AM430,AL430,AK430)</f>
        <v/>
      </c>
      <c r="AO430" s="50">
        <f>IF(AM430,AK430,AL430)</f>
        <v/>
      </c>
      <c r="AP430" s="50">
        <f>IF(R430="","",IF(Y430&lt;&gt;"","Contains words or symbols that aren't part of a coordinate.",IF(NOT(OR(Z430=2,Z430=4,Z430=6)),"Couldn't find a latitude and a longitude ("&amp;Z430&amp;IF(Z430=1," number"," numbers")&amp;" found).",IF(COUNT(AA430:AF430)&lt;&gt;Z430,"Some of the numbers couldn't be read.",IF(OR(AND(Z430=4,OR(AB430&lt;0,AB430&gt;=60,AD430&lt;0,AD430&gt;=60)),AND(Z430=6,OR(AB430&lt;0,AB430&gt;=60,AC430&lt;0,AC430&gt;=60,AE430&lt;0,AE430&gt;=60,AF430&lt;0,AF430&gt;=60))),"Minutes and seconds must be between 0 and 60.",IF(OR(ABS(AN430)&gt;90,ABS(AO430)&gt;180),"Out of range: latitude must be between -90 and 90, and longitude between -180 and 180.",""))))))</f>
        <v/>
      </c>
    </row>
    <row r="431">
      <c r="B431" s="44" t="n"/>
      <c r="C431" s="44" t="n"/>
      <c r="D431" s="45">
        <f>IF(R431="","",IF(AP431&lt;&gt;"","NOT VALID GPS COORDINATES",IF(O431="NO CONNECTION","NO CONNECTION",IF(E431="","NOT FOUND",IF(OR(AM431,AND(AN431=0,AO431=0)),"CONVERTED – PLEASE CHECK","CONVERTED")))))</f>
        <v/>
      </c>
      <c r="E431" s="45">
        <f>IF(OR(O431="",O431="NO CONNECTION"),"",IFERROR(_xlfn.FILTERXML(O431,"//local/territory")&amp;" "&amp;_xlfn.FILTERXML(O431,"//local/mapcode"),IFERROR(_xlfn.FILTERXML(O431,"//international/mapcode"),"")))</f>
        <v/>
      </c>
      <c r="F431" s="46">
        <f>IF(E431="","",IFERROR(_xlfn.FILTERXML(O431,"//local/territory"),""))</f>
        <v/>
      </c>
      <c r="G431" s="46">
        <f>IF(E431="","",IFERROR(_xlfn.FILTERXML(O431,"//local/mapcode"),""))</f>
        <v/>
      </c>
      <c r="H431" s="46">
        <f>IF(E431="","",IFERROR(_xlfn.FILTERXML(O431,"//international/mapcode"),""))</f>
        <v/>
      </c>
      <c r="I431" s="46">
        <f>IF(E431="","",IFERROR(HYPERLINK("https://www.mymapcodes.com/go/?t="&amp;IF(G431&lt;&gt;"",F431,"AAA")&amp;"&amp;ma="&amp;LEFT(IF(G431&lt;&gt;"",G431,H431),FIND(".",IF(G431&lt;&gt;"",G431,H431))-1)&amp;"&amp;mb="&amp;MID(IF(G431&lt;&gt;"",G431,H431),FIND(".",IF(G431&lt;&gt;"",G431,H431))+1,99),"Open on MyMapcodes →"),""))</f>
        <v/>
      </c>
      <c r="J431" s="47">
        <f>IF(OR(R431="",AP431&lt;&gt;""),"",ROUND(AN431,6))</f>
        <v/>
      </c>
      <c r="K431" s="47">
        <f>IF(OR(R431="",AP431&lt;&gt;""),"",ROUND(AO431,6))</f>
        <v/>
      </c>
      <c r="L431" s="48">
        <f>IF(R431="","",IF(AP431&lt;&gt;"",AP431,IF(O431="NO CONNECTION","Excel couldn't reach the mapcode service. Click the REFRESH RESULTS box just above the table.",IF(E431="","The mapcode service didn't return a mapcode for this point.",IF(AM431,"Latitude and longitude seemed to be the wrong way round, so they've been swapped. Please check.",IF(AND(AN431=0,AO431=0),"0, 0 is in the sea off West Africa. Please check this is the location you meant.",IF(W431,"Longitude came first, so the order has been switched.",IF(Z431=6,"Converted from degrees, minutes and seconds.",IF(Z431=4,"Converted from degrees and decimal minutes.","")))))))))</f>
        <v/>
      </c>
      <c r="N431" s="49">
        <f>IF(J431="","",MapcodeAPI&amp;"codes/"&amp;SUBSTITUTE(J431&amp;"",MID(1/2,2,1),".")&amp;","&amp;SUBSTITUTE(K431&amp;"",MID(1/2,2,1),"."))&amp;LEFT($B$13,0)</f>
        <v/>
      </c>
      <c r="O431" s="49">
        <f>IF(N431="","",IFERROR(_xlfn.WEBSERVICE(N431),IF(MapcodeAPIBackup="","NO CONNECTION",IFERROR(_xlfn.WEBSERVICE(MapcodeAPIBackup&amp;MID(N431,LEN(MapcodeAPI)+1,999)),"NO CONNECTION"))))</f>
        <v/>
      </c>
      <c r="P431" t="inlineStr">
        <is>
          <t xml:space="preserve"> </t>
        </is>
      </c>
      <c r="R431" s="50">
        <f>IFERROR(IF(AND(TRIM(B431&amp;"")="",TRIM(C431&amp;"")=""),"",TRIM(IF(ISNUMBER(B431),SUBSTITUTE(B431&amp;"",MID(1/2,2,1),"."),B431&amp;"")&amp;IF(TRIM(C431&amp;"")="",""," | "&amp;IF(ISNUMBER(C431),SUBSTITUTE(C431&amp;"",MID(1/2,2,1),"."),C431&amp;"")))),"(error value)")</f>
        <v/>
      </c>
      <c r="S431" s="50">
        <f>IF(R431="","","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"&amp;IFERROR(IF(AND(LEN(R431)-LEN(SUBSTITUTE(R431,"/",""))=1,ISNUMBER(FIND(" ",TRIM(LEFT(R431,FIND("/",R431)-1))))),LEFT(R431,FIND("/",R431)-1),R431),R431)&amp;" ")," "," "),"﻿"," "),"​"," "),"⁠"," ")," "," ")," "," "),CHAR(9)," "),CHAR(10)," "),CHAR(13)," "),"−","-"),"–","-"),"—","-"),"LATITUDE"," "),"LONGITUDE"," "),"COORDINATES"," "),"COORDS"," "),"NORTH"," N "),"SOUTH"," S "),"EAST"," E "),"WEST"," W "),"DEGREES"," "),"DEG"," "),"GPS"," "),"LONG"," "),"LNG"," "),"LON"," "),"LAT"," ")," AND "," "),"&amp;"," ")&amp;" ")</f>
        <v/>
      </c>
      <c r="T431" s="50">
        <f>IF(S431="","",IF(LEN(S431)-LEN(SUBSTITUTE(S431,".",""))&gt;0,SUBSTITUTE(S431,","," "),IF(LEN(S431)-LEN(SUBSTITUTE(S431,",",""))=3,SUBSTITUTE(SUBSTITUTE(S431,",",";",2),",","."),IF(LEN(S431)-LEN(SUBSTITUTE(S431,",",""))=2,SUBSTITUTE(S431,",","."),SUBSTITUTE(S431,","," ")))))</f>
        <v/>
      </c>
      <c r="U431" s="50">
        <f>IF(ISNUMBER(FIND("S",T431)),-1,IF(ISNUMBER(FIND("N",T431)),1,0))</f>
        <v/>
      </c>
      <c r="V431" s="50">
        <f>IF(ISNUMBER(FIND("W",T431)),-1,IF(ISNUMBER(FIND("E",T431)),1,0))</f>
        <v/>
      </c>
      <c r="W431" s="50">
        <f>AND(MIN(IFERROR(FIND("N",T431),999),IFERROR(FIND("S",T431),999))&lt;999,MIN(IFERROR(FIND("E",T431),999),IFERROR(FIND("W",T431),999))&lt;999,MIN(IFERROR(FIND("E",T431),999),IFERROR(FIND("W",T431),999))&lt;MIN(IFERROR(FIND("N",T431),999),IFERROR(FIND("S",T431),999)))</f>
        <v/>
      </c>
      <c r="X431" s="50">
        <f>IF(T431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431,"°"," "),"º"," "),"˚"," "),"'"," "),CHAR(34)," "),"′"," "),"’"," "),"‘"," "),"″"," "),"”"," "),"“"," "),"("," "),")"," "),"["," "),"]"," "),"{"," "),"}"," "),";"," "),"|"," "),"/"," "),"\"," "),":"," "),"="," "),"*"," "),","," "),"N"," "),"S"," "),"E"," "),"W"," "),"_"," ")))</f>
        <v/>
      </c>
      <c r="Y431" s="50">
        <f>IF(X431="","",SUBSTITUTE(SUBSTITUTE(SUBSTITUTE(SUBSTITUTE(SUBSTITUTE(SUBSTITUTE(SUBSTITUTE(SUBSTITUTE(SUBSTITUTE(SUBSTITUTE(SUBSTITUTE(SUBSTITUTE(SUBSTITUTE(X431,"0",""),"1",""),"2",""),"3",""),"4",""),"5",""),"6",""),"7",""),"8",""),"9",""),".",""),"-","")," ",""))</f>
        <v/>
      </c>
      <c r="Z431" s="50">
        <f>IF(X431="",0,LEN(X431)-LEN(SUBSTITUTE(X431," ",""))+1)</f>
        <v/>
      </c>
      <c r="AA431" s="50">
        <f>IF(Z431&lt;1,"",IFERROR(VALUE(SUBSTITUTE(TRIM(MID(SUBSTITUTE(X431," ",REPT(" ",60)),1,60)),".",MID(1/2,2,1))),""))</f>
        <v/>
      </c>
      <c r="AB431" s="50">
        <f>IF(Z431&lt;2,"",IFERROR(VALUE(SUBSTITUTE(TRIM(MID(SUBSTITUTE(X431," ",REPT(" ",60)),61,60)),".",MID(1/2,2,1))),""))</f>
        <v/>
      </c>
      <c r="AC431" s="50">
        <f>IF(Z431&lt;3,"",IFERROR(VALUE(SUBSTITUTE(TRIM(MID(SUBSTITUTE(X431," ",REPT(" ",60)),121,60)),".",MID(1/2,2,1))),""))</f>
        <v/>
      </c>
      <c r="AD431" s="50">
        <f>IF(Z431&lt;4,"",IFERROR(VALUE(SUBSTITUTE(TRIM(MID(SUBSTITUTE(X431," ",REPT(" ",60)),181,60)),".",MID(1/2,2,1))),""))</f>
        <v/>
      </c>
      <c r="AE431" s="50">
        <f>IF(Z431&lt;5,"",IFERROR(VALUE(SUBSTITUTE(TRIM(MID(SUBSTITUTE(X431," ",REPT(" ",60)),241,60)),".",MID(1/2,2,1))),""))</f>
        <v/>
      </c>
      <c r="AF431" s="50">
        <f>IF(Z431&lt;6,"",IFERROR(VALUE(SUBSTITUTE(TRIM(MID(SUBSTITUTE(X431," ",REPT(" ",60)),301,60)),".",MID(1/2,2,1))),""))</f>
        <v/>
      </c>
      <c r="AG431" s="50">
        <f>IFERROR(IF(Z431=2,AA431,IF(Z431=4,IF(AA431&lt;0,-1,1)*(ABS(AA431)+AB431/60),IF(Z431=6,IF(AA431&lt;0,-1,1)*(ABS(AA431)+AB431/60+AC431/3600),""))),"")</f>
        <v/>
      </c>
      <c r="AH431" s="50">
        <f>IFERROR(IF(Z431=2,AB431,IF(Z431=4,IF(AC431&lt;0,-1,1)*(ABS(AC431)+AD431/60),IF(Z431=6,IF(AD431&lt;0,-1,1)*(ABS(AD431)+AE431/60+AF431/3600),""))),"")</f>
        <v/>
      </c>
      <c r="AI431" s="50">
        <f>IF(W431,AH431,AG431)</f>
        <v/>
      </c>
      <c r="AJ431" s="50">
        <f>IF(W431,AG431,AH431)</f>
        <v/>
      </c>
      <c r="AK431" s="50">
        <f>IFERROR(IF(U431=0,AI431,U431*ABS(AI431)),"")</f>
        <v/>
      </c>
      <c r="AL431" s="50">
        <f>IFERROR(IF(V431=0,AJ431,V431*ABS(AJ431)),"")</f>
        <v/>
      </c>
      <c r="AM431" s="50">
        <f>IFERROR(AND(U431=0,V431=0,ABS(AK431)&gt;90,ABS(AK431)&lt;=180,ABS(AL431)&lt;=90),FALSE)</f>
        <v/>
      </c>
      <c r="AN431" s="50">
        <f>IF(AM431,AL431,AK431)</f>
        <v/>
      </c>
      <c r="AO431" s="50">
        <f>IF(AM431,AK431,AL431)</f>
        <v/>
      </c>
      <c r="AP431" s="50">
        <f>IF(R431="","",IF(Y431&lt;&gt;"","Contains words or symbols that aren't part of a coordinate.",IF(NOT(OR(Z431=2,Z431=4,Z431=6)),"Couldn't find a latitude and a longitude ("&amp;Z431&amp;IF(Z431=1," number"," numbers")&amp;" found).",IF(COUNT(AA431:AF431)&lt;&gt;Z431,"Some of the numbers couldn't be read.",IF(OR(AND(Z431=4,OR(AB431&lt;0,AB431&gt;=60,AD431&lt;0,AD431&gt;=60)),AND(Z431=6,OR(AB431&lt;0,AB431&gt;=60,AC431&lt;0,AC431&gt;=60,AE431&lt;0,AE431&gt;=60,AF431&lt;0,AF431&gt;=60))),"Minutes and seconds must be between 0 and 60.",IF(OR(ABS(AN431)&gt;90,ABS(AO431)&gt;180),"Out of range: latitude must be between -90 and 90, and longitude between -180 and 180.",""))))))</f>
        <v/>
      </c>
    </row>
    <row r="432">
      <c r="B432" s="44" t="n"/>
      <c r="C432" s="44" t="n"/>
      <c r="D432" s="45">
        <f>IF(R432="","",IF(AP432&lt;&gt;"","NOT VALID GPS COORDINATES",IF(O432="NO CONNECTION","NO CONNECTION",IF(E432="","NOT FOUND",IF(OR(AM432,AND(AN432=0,AO432=0)),"CONVERTED – PLEASE CHECK","CONVERTED")))))</f>
        <v/>
      </c>
      <c r="E432" s="45">
        <f>IF(OR(O432="",O432="NO CONNECTION"),"",IFERROR(_xlfn.FILTERXML(O432,"//local/territory")&amp;" "&amp;_xlfn.FILTERXML(O432,"//local/mapcode"),IFERROR(_xlfn.FILTERXML(O432,"//international/mapcode"),"")))</f>
        <v/>
      </c>
      <c r="F432" s="46">
        <f>IF(E432="","",IFERROR(_xlfn.FILTERXML(O432,"//local/territory"),""))</f>
        <v/>
      </c>
      <c r="G432" s="46">
        <f>IF(E432="","",IFERROR(_xlfn.FILTERXML(O432,"//local/mapcode"),""))</f>
        <v/>
      </c>
      <c r="H432" s="46">
        <f>IF(E432="","",IFERROR(_xlfn.FILTERXML(O432,"//international/mapcode"),""))</f>
        <v/>
      </c>
      <c r="I432" s="46">
        <f>IF(E432="","",IFERROR(HYPERLINK("https://www.mymapcodes.com/go/?t="&amp;IF(G432&lt;&gt;"",F432,"AAA")&amp;"&amp;ma="&amp;LEFT(IF(G432&lt;&gt;"",G432,H432),FIND(".",IF(G432&lt;&gt;"",G432,H432))-1)&amp;"&amp;mb="&amp;MID(IF(G432&lt;&gt;"",G432,H432),FIND(".",IF(G432&lt;&gt;"",G432,H432))+1,99),"Open on MyMapcodes →"),""))</f>
        <v/>
      </c>
      <c r="J432" s="47">
        <f>IF(OR(R432="",AP432&lt;&gt;""),"",ROUND(AN432,6))</f>
        <v/>
      </c>
      <c r="K432" s="47">
        <f>IF(OR(R432="",AP432&lt;&gt;""),"",ROUND(AO432,6))</f>
        <v/>
      </c>
      <c r="L432" s="48">
        <f>IF(R432="","",IF(AP432&lt;&gt;"",AP432,IF(O432="NO CONNECTION","Excel couldn't reach the mapcode service. Click the REFRESH RESULTS box just above the table.",IF(E432="","The mapcode service didn't return a mapcode for this point.",IF(AM432,"Latitude and longitude seemed to be the wrong way round, so they've been swapped. Please check.",IF(AND(AN432=0,AO432=0),"0, 0 is in the sea off West Africa. Please check this is the location you meant.",IF(W432,"Longitude came first, so the order has been switched.",IF(Z432=6,"Converted from degrees, minutes and seconds.",IF(Z432=4,"Converted from degrees and decimal minutes.","")))))))))</f>
        <v/>
      </c>
      <c r="N432" s="49">
        <f>IF(J432="","",MapcodeAPI&amp;"codes/"&amp;SUBSTITUTE(J432&amp;"",MID(1/2,2,1),".")&amp;","&amp;SUBSTITUTE(K432&amp;"",MID(1/2,2,1),"."))&amp;LEFT($B$13,0)</f>
        <v/>
      </c>
      <c r="O432" s="49">
        <f>IF(N432="","",IFERROR(_xlfn.WEBSERVICE(N432),IF(MapcodeAPIBackup="","NO CONNECTION",IFERROR(_xlfn.WEBSERVICE(MapcodeAPIBackup&amp;MID(N432,LEN(MapcodeAPI)+1,999)),"NO CONNECTION"))))</f>
        <v/>
      </c>
      <c r="P432" t="inlineStr">
        <is>
          <t xml:space="preserve"> </t>
        </is>
      </c>
      <c r="R432" s="50">
        <f>IFERROR(IF(AND(TRIM(B432&amp;"")="",TRIM(C432&amp;"")=""),"",TRIM(IF(ISNUMBER(B432),SUBSTITUTE(B432&amp;"",MID(1/2,2,1),"."),B432&amp;"")&amp;IF(TRIM(C432&amp;"")="",""," | "&amp;IF(ISNUMBER(C432),SUBSTITUTE(C432&amp;"",MID(1/2,2,1),"."),C432&amp;"")))),"(error value)")</f>
        <v/>
      </c>
      <c r="S432" s="50">
        <f>IF(R432="","","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"&amp;IFERROR(IF(AND(LEN(R432)-LEN(SUBSTITUTE(R432,"/",""))=1,ISNUMBER(FIND(" ",TRIM(LEFT(R432,FIND("/",R432)-1))))),LEFT(R432,FIND("/",R432)-1),R432),R432)&amp;" ")," "," "),"﻿"," "),"​"," "),"⁠"," ")," "," ")," "," "),CHAR(9)," "),CHAR(10)," "),CHAR(13)," "),"−","-"),"–","-"),"—","-"),"LATITUDE"," "),"LONGITUDE"," "),"COORDINATES"," "),"COORDS"," "),"NORTH"," N "),"SOUTH"," S "),"EAST"," E "),"WEST"," W "),"DEGREES"," "),"DEG"," "),"GPS"," "),"LONG"," "),"LNG"," "),"LON"," "),"LAT"," ")," AND "," "),"&amp;"," ")&amp;" ")</f>
        <v/>
      </c>
      <c r="T432" s="50">
        <f>IF(S432="","",IF(LEN(S432)-LEN(SUBSTITUTE(S432,".",""))&gt;0,SUBSTITUTE(S432,","," "),IF(LEN(S432)-LEN(SUBSTITUTE(S432,",",""))=3,SUBSTITUTE(SUBSTITUTE(S432,",",";",2),",","."),IF(LEN(S432)-LEN(SUBSTITUTE(S432,",",""))=2,SUBSTITUTE(S432,",","."),SUBSTITUTE(S432,","," ")))))</f>
        <v/>
      </c>
      <c r="U432" s="50">
        <f>IF(ISNUMBER(FIND("S",T432)),-1,IF(ISNUMBER(FIND("N",T432)),1,0))</f>
        <v/>
      </c>
      <c r="V432" s="50">
        <f>IF(ISNUMBER(FIND("W",T432)),-1,IF(ISNUMBER(FIND("E",T432)),1,0))</f>
        <v/>
      </c>
      <c r="W432" s="50">
        <f>AND(MIN(IFERROR(FIND("N",T432),999),IFERROR(FIND("S",T432),999))&lt;999,MIN(IFERROR(FIND("E",T432),999),IFERROR(FIND("W",T432),999))&lt;999,MIN(IFERROR(FIND("E",T432),999),IFERROR(FIND("W",T432),999))&lt;MIN(IFERROR(FIND("N",T432),999),IFERROR(FIND("S",T432),999)))</f>
        <v/>
      </c>
      <c r="X432" s="50">
        <f>IF(T432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432,"°"," "),"º"," "),"˚"," "),"'"," "),CHAR(34)," "),"′"," "),"’"," "),"‘"," "),"″"," "),"”"," "),"“"," "),"("," "),")"," "),"["," "),"]"," "),"{"," "),"}"," "),";"," "),"|"," "),"/"," "),"\"," "),":"," "),"="," "),"*"," "),","," "),"N"," "),"S"," "),"E"," "),"W"," "),"_"," ")))</f>
        <v/>
      </c>
      <c r="Y432" s="50">
        <f>IF(X432="","",SUBSTITUTE(SUBSTITUTE(SUBSTITUTE(SUBSTITUTE(SUBSTITUTE(SUBSTITUTE(SUBSTITUTE(SUBSTITUTE(SUBSTITUTE(SUBSTITUTE(SUBSTITUTE(SUBSTITUTE(SUBSTITUTE(X432,"0",""),"1",""),"2",""),"3",""),"4",""),"5",""),"6",""),"7",""),"8",""),"9",""),".",""),"-","")," ",""))</f>
        <v/>
      </c>
      <c r="Z432" s="50">
        <f>IF(X432="",0,LEN(X432)-LEN(SUBSTITUTE(X432," ",""))+1)</f>
        <v/>
      </c>
      <c r="AA432" s="50">
        <f>IF(Z432&lt;1,"",IFERROR(VALUE(SUBSTITUTE(TRIM(MID(SUBSTITUTE(X432," ",REPT(" ",60)),1,60)),".",MID(1/2,2,1))),""))</f>
        <v/>
      </c>
      <c r="AB432" s="50">
        <f>IF(Z432&lt;2,"",IFERROR(VALUE(SUBSTITUTE(TRIM(MID(SUBSTITUTE(X432," ",REPT(" ",60)),61,60)),".",MID(1/2,2,1))),""))</f>
        <v/>
      </c>
      <c r="AC432" s="50">
        <f>IF(Z432&lt;3,"",IFERROR(VALUE(SUBSTITUTE(TRIM(MID(SUBSTITUTE(X432," ",REPT(" ",60)),121,60)),".",MID(1/2,2,1))),""))</f>
        <v/>
      </c>
      <c r="AD432" s="50">
        <f>IF(Z432&lt;4,"",IFERROR(VALUE(SUBSTITUTE(TRIM(MID(SUBSTITUTE(X432," ",REPT(" ",60)),181,60)),".",MID(1/2,2,1))),""))</f>
        <v/>
      </c>
      <c r="AE432" s="50">
        <f>IF(Z432&lt;5,"",IFERROR(VALUE(SUBSTITUTE(TRIM(MID(SUBSTITUTE(X432," ",REPT(" ",60)),241,60)),".",MID(1/2,2,1))),""))</f>
        <v/>
      </c>
      <c r="AF432" s="50">
        <f>IF(Z432&lt;6,"",IFERROR(VALUE(SUBSTITUTE(TRIM(MID(SUBSTITUTE(X432," ",REPT(" ",60)),301,60)),".",MID(1/2,2,1))),""))</f>
        <v/>
      </c>
      <c r="AG432" s="50">
        <f>IFERROR(IF(Z432=2,AA432,IF(Z432=4,IF(AA432&lt;0,-1,1)*(ABS(AA432)+AB432/60),IF(Z432=6,IF(AA432&lt;0,-1,1)*(ABS(AA432)+AB432/60+AC432/3600),""))),"")</f>
        <v/>
      </c>
      <c r="AH432" s="50">
        <f>IFERROR(IF(Z432=2,AB432,IF(Z432=4,IF(AC432&lt;0,-1,1)*(ABS(AC432)+AD432/60),IF(Z432=6,IF(AD432&lt;0,-1,1)*(ABS(AD432)+AE432/60+AF432/3600),""))),"")</f>
        <v/>
      </c>
      <c r="AI432" s="50">
        <f>IF(W432,AH432,AG432)</f>
        <v/>
      </c>
      <c r="AJ432" s="50">
        <f>IF(W432,AG432,AH432)</f>
        <v/>
      </c>
      <c r="AK432" s="50">
        <f>IFERROR(IF(U432=0,AI432,U432*ABS(AI432)),"")</f>
        <v/>
      </c>
      <c r="AL432" s="50">
        <f>IFERROR(IF(V432=0,AJ432,V432*ABS(AJ432)),"")</f>
        <v/>
      </c>
      <c r="AM432" s="50">
        <f>IFERROR(AND(U432=0,V432=0,ABS(AK432)&gt;90,ABS(AK432)&lt;=180,ABS(AL432)&lt;=90),FALSE)</f>
        <v/>
      </c>
      <c r="AN432" s="50">
        <f>IF(AM432,AL432,AK432)</f>
        <v/>
      </c>
      <c r="AO432" s="50">
        <f>IF(AM432,AK432,AL432)</f>
        <v/>
      </c>
      <c r="AP432" s="50">
        <f>IF(R432="","",IF(Y432&lt;&gt;"","Contains words or symbols that aren't part of a coordinate.",IF(NOT(OR(Z432=2,Z432=4,Z432=6)),"Couldn't find a latitude and a longitude ("&amp;Z432&amp;IF(Z432=1," number"," numbers")&amp;" found).",IF(COUNT(AA432:AF432)&lt;&gt;Z432,"Some of the numbers couldn't be read.",IF(OR(AND(Z432=4,OR(AB432&lt;0,AB432&gt;=60,AD432&lt;0,AD432&gt;=60)),AND(Z432=6,OR(AB432&lt;0,AB432&gt;=60,AC432&lt;0,AC432&gt;=60,AE432&lt;0,AE432&gt;=60,AF432&lt;0,AF432&gt;=60))),"Minutes and seconds must be between 0 and 60.",IF(OR(ABS(AN432)&gt;90,ABS(AO432)&gt;180),"Out of range: latitude must be between -90 and 90, and longitude between -180 and 180.",""))))))</f>
        <v/>
      </c>
    </row>
    <row r="433">
      <c r="B433" s="44" t="n"/>
      <c r="C433" s="44" t="n"/>
      <c r="D433" s="45">
        <f>IF(R433="","",IF(AP433&lt;&gt;"","NOT VALID GPS COORDINATES",IF(O433="NO CONNECTION","NO CONNECTION",IF(E433="","NOT FOUND",IF(OR(AM433,AND(AN433=0,AO433=0)),"CONVERTED – PLEASE CHECK","CONVERTED")))))</f>
        <v/>
      </c>
      <c r="E433" s="45">
        <f>IF(OR(O433="",O433="NO CONNECTION"),"",IFERROR(_xlfn.FILTERXML(O433,"//local/territory")&amp;" "&amp;_xlfn.FILTERXML(O433,"//local/mapcode"),IFERROR(_xlfn.FILTERXML(O433,"//international/mapcode"),"")))</f>
        <v/>
      </c>
      <c r="F433" s="46">
        <f>IF(E433="","",IFERROR(_xlfn.FILTERXML(O433,"//local/territory"),""))</f>
        <v/>
      </c>
      <c r="G433" s="46">
        <f>IF(E433="","",IFERROR(_xlfn.FILTERXML(O433,"//local/mapcode"),""))</f>
        <v/>
      </c>
      <c r="H433" s="46">
        <f>IF(E433="","",IFERROR(_xlfn.FILTERXML(O433,"//international/mapcode"),""))</f>
        <v/>
      </c>
      <c r="I433" s="46">
        <f>IF(E433="","",IFERROR(HYPERLINK("https://www.mymapcodes.com/go/?t="&amp;IF(G433&lt;&gt;"",F433,"AAA")&amp;"&amp;ma="&amp;LEFT(IF(G433&lt;&gt;"",G433,H433),FIND(".",IF(G433&lt;&gt;"",G433,H433))-1)&amp;"&amp;mb="&amp;MID(IF(G433&lt;&gt;"",G433,H433),FIND(".",IF(G433&lt;&gt;"",G433,H433))+1,99),"Open on MyMapcodes →"),""))</f>
        <v/>
      </c>
      <c r="J433" s="47">
        <f>IF(OR(R433="",AP433&lt;&gt;""),"",ROUND(AN433,6))</f>
        <v/>
      </c>
      <c r="K433" s="47">
        <f>IF(OR(R433="",AP433&lt;&gt;""),"",ROUND(AO433,6))</f>
        <v/>
      </c>
      <c r="L433" s="48">
        <f>IF(R433="","",IF(AP433&lt;&gt;"",AP433,IF(O433="NO CONNECTION","Excel couldn't reach the mapcode service. Click the REFRESH RESULTS box just above the table.",IF(E433="","The mapcode service didn't return a mapcode for this point.",IF(AM433,"Latitude and longitude seemed to be the wrong way round, so they've been swapped. Please check.",IF(AND(AN433=0,AO433=0),"0, 0 is in the sea off West Africa. Please check this is the location you meant.",IF(W433,"Longitude came first, so the order has been switched.",IF(Z433=6,"Converted from degrees, minutes and seconds.",IF(Z433=4,"Converted from degrees and decimal minutes.","")))))))))</f>
        <v/>
      </c>
      <c r="N433" s="49">
        <f>IF(J433="","",MapcodeAPI&amp;"codes/"&amp;SUBSTITUTE(J433&amp;"",MID(1/2,2,1),".")&amp;","&amp;SUBSTITUTE(K433&amp;"",MID(1/2,2,1),"."))&amp;LEFT($B$13,0)</f>
        <v/>
      </c>
      <c r="O433" s="49">
        <f>IF(N433="","",IFERROR(_xlfn.WEBSERVICE(N433),IF(MapcodeAPIBackup="","NO CONNECTION",IFERROR(_xlfn.WEBSERVICE(MapcodeAPIBackup&amp;MID(N433,LEN(MapcodeAPI)+1,999)),"NO CONNECTION"))))</f>
        <v/>
      </c>
      <c r="P433" t="inlineStr">
        <is>
          <t xml:space="preserve"> </t>
        </is>
      </c>
      <c r="R433" s="50">
        <f>IFERROR(IF(AND(TRIM(B433&amp;"")="",TRIM(C433&amp;"")=""),"",TRIM(IF(ISNUMBER(B433),SUBSTITUTE(B433&amp;"",MID(1/2,2,1),"."),B433&amp;"")&amp;IF(TRIM(C433&amp;"")="",""," | "&amp;IF(ISNUMBER(C433),SUBSTITUTE(C433&amp;"",MID(1/2,2,1),"."),C433&amp;"")))),"(error value)")</f>
        <v/>
      </c>
      <c r="S433" s="50">
        <f>IF(R433="","","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"&amp;IFERROR(IF(AND(LEN(R433)-LEN(SUBSTITUTE(R433,"/",""))=1,ISNUMBER(FIND(" ",TRIM(LEFT(R433,FIND("/",R433)-1))))),LEFT(R433,FIND("/",R433)-1),R433),R433)&amp;" ")," "," "),"﻿"," "),"​"," "),"⁠"," ")," "," ")," "," "),CHAR(9)," "),CHAR(10)," "),CHAR(13)," "),"−","-"),"–","-"),"—","-"),"LATITUDE"," "),"LONGITUDE"," "),"COORDINATES"," "),"COORDS"," "),"NORTH"," N "),"SOUTH"," S "),"EAST"," E "),"WEST"," W "),"DEGREES"," "),"DEG"," "),"GPS"," "),"LONG"," "),"LNG"," "),"LON"," "),"LAT"," ")," AND "," "),"&amp;"," ")&amp;" ")</f>
        <v/>
      </c>
      <c r="T433" s="50">
        <f>IF(S433="","",IF(LEN(S433)-LEN(SUBSTITUTE(S433,".",""))&gt;0,SUBSTITUTE(S433,","," "),IF(LEN(S433)-LEN(SUBSTITUTE(S433,",",""))=3,SUBSTITUTE(SUBSTITUTE(S433,",",";",2),",","."),IF(LEN(S433)-LEN(SUBSTITUTE(S433,",",""))=2,SUBSTITUTE(S433,",","."),SUBSTITUTE(S433,","," ")))))</f>
        <v/>
      </c>
      <c r="U433" s="50">
        <f>IF(ISNUMBER(FIND("S",T433)),-1,IF(ISNUMBER(FIND("N",T433)),1,0))</f>
        <v/>
      </c>
      <c r="V433" s="50">
        <f>IF(ISNUMBER(FIND("W",T433)),-1,IF(ISNUMBER(FIND("E",T433)),1,0))</f>
        <v/>
      </c>
      <c r="W433" s="50">
        <f>AND(MIN(IFERROR(FIND("N",T433),999),IFERROR(FIND("S",T433),999))&lt;999,MIN(IFERROR(FIND("E",T433),999),IFERROR(FIND("W",T433),999))&lt;999,MIN(IFERROR(FIND("E",T433),999),IFERROR(FIND("W",T433),999))&lt;MIN(IFERROR(FIND("N",T433),999),IFERROR(FIND("S",T433),999)))</f>
        <v/>
      </c>
      <c r="X433" s="50">
        <f>IF(T433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433,"°"," "),"º"," "),"˚"," "),"'"," "),CHAR(34)," "),"′"," "),"’"," "),"‘"," "),"″"," "),"”"," "),"“"," "),"("," "),")"," "),"["," "),"]"," "),"{"," "),"}"," "),";"," "),"|"," "),"/"," "),"\"," "),":"," "),"="," "),"*"," "),","," "),"N"," "),"S"," "),"E"," "),"W"," "),"_"," ")))</f>
        <v/>
      </c>
      <c r="Y433" s="50">
        <f>IF(X433="","",SUBSTITUTE(SUBSTITUTE(SUBSTITUTE(SUBSTITUTE(SUBSTITUTE(SUBSTITUTE(SUBSTITUTE(SUBSTITUTE(SUBSTITUTE(SUBSTITUTE(SUBSTITUTE(SUBSTITUTE(SUBSTITUTE(X433,"0",""),"1",""),"2",""),"3",""),"4",""),"5",""),"6",""),"7",""),"8",""),"9",""),".",""),"-","")," ",""))</f>
        <v/>
      </c>
      <c r="Z433" s="50">
        <f>IF(X433="",0,LEN(X433)-LEN(SUBSTITUTE(X433," ",""))+1)</f>
        <v/>
      </c>
      <c r="AA433" s="50">
        <f>IF(Z433&lt;1,"",IFERROR(VALUE(SUBSTITUTE(TRIM(MID(SUBSTITUTE(X433," ",REPT(" ",60)),1,60)),".",MID(1/2,2,1))),""))</f>
        <v/>
      </c>
      <c r="AB433" s="50">
        <f>IF(Z433&lt;2,"",IFERROR(VALUE(SUBSTITUTE(TRIM(MID(SUBSTITUTE(X433," ",REPT(" ",60)),61,60)),".",MID(1/2,2,1))),""))</f>
        <v/>
      </c>
      <c r="AC433" s="50">
        <f>IF(Z433&lt;3,"",IFERROR(VALUE(SUBSTITUTE(TRIM(MID(SUBSTITUTE(X433," ",REPT(" ",60)),121,60)),".",MID(1/2,2,1))),""))</f>
        <v/>
      </c>
      <c r="AD433" s="50">
        <f>IF(Z433&lt;4,"",IFERROR(VALUE(SUBSTITUTE(TRIM(MID(SUBSTITUTE(X433," ",REPT(" ",60)),181,60)),".",MID(1/2,2,1))),""))</f>
        <v/>
      </c>
      <c r="AE433" s="50">
        <f>IF(Z433&lt;5,"",IFERROR(VALUE(SUBSTITUTE(TRIM(MID(SUBSTITUTE(X433," ",REPT(" ",60)),241,60)),".",MID(1/2,2,1))),""))</f>
        <v/>
      </c>
      <c r="AF433" s="50">
        <f>IF(Z433&lt;6,"",IFERROR(VALUE(SUBSTITUTE(TRIM(MID(SUBSTITUTE(X433," ",REPT(" ",60)),301,60)),".",MID(1/2,2,1))),""))</f>
        <v/>
      </c>
      <c r="AG433" s="50">
        <f>IFERROR(IF(Z433=2,AA433,IF(Z433=4,IF(AA433&lt;0,-1,1)*(ABS(AA433)+AB433/60),IF(Z433=6,IF(AA433&lt;0,-1,1)*(ABS(AA433)+AB433/60+AC433/3600),""))),"")</f>
        <v/>
      </c>
      <c r="AH433" s="50">
        <f>IFERROR(IF(Z433=2,AB433,IF(Z433=4,IF(AC433&lt;0,-1,1)*(ABS(AC433)+AD433/60),IF(Z433=6,IF(AD433&lt;0,-1,1)*(ABS(AD433)+AE433/60+AF433/3600),""))),"")</f>
        <v/>
      </c>
      <c r="AI433" s="50">
        <f>IF(W433,AH433,AG433)</f>
        <v/>
      </c>
      <c r="AJ433" s="50">
        <f>IF(W433,AG433,AH433)</f>
        <v/>
      </c>
      <c r="AK433" s="50">
        <f>IFERROR(IF(U433=0,AI433,U433*ABS(AI433)),"")</f>
        <v/>
      </c>
      <c r="AL433" s="50">
        <f>IFERROR(IF(V433=0,AJ433,V433*ABS(AJ433)),"")</f>
        <v/>
      </c>
      <c r="AM433" s="50">
        <f>IFERROR(AND(U433=0,V433=0,ABS(AK433)&gt;90,ABS(AK433)&lt;=180,ABS(AL433)&lt;=90),FALSE)</f>
        <v/>
      </c>
      <c r="AN433" s="50">
        <f>IF(AM433,AL433,AK433)</f>
        <v/>
      </c>
      <c r="AO433" s="50">
        <f>IF(AM433,AK433,AL433)</f>
        <v/>
      </c>
      <c r="AP433" s="50">
        <f>IF(R433="","",IF(Y433&lt;&gt;"","Contains words or symbols that aren't part of a coordinate.",IF(NOT(OR(Z433=2,Z433=4,Z433=6)),"Couldn't find a latitude and a longitude ("&amp;Z433&amp;IF(Z433=1," number"," numbers")&amp;" found).",IF(COUNT(AA433:AF433)&lt;&gt;Z433,"Some of the numbers couldn't be read.",IF(OR(AND(Z433=4,OR(AB433&lt;0,AB433&gt;=60,AD433&lt;0,AD433&gt;=60)),AND(Z433=6,OR(AB433&lt;0,AB433&gt;=60,AC433&lt;0,AC433&gt;=60,AE433&lt;0,AE433&gt;=60,AF433&lt;0,AF433&gt;=60))),"Minutes and seconds must be between 0 and 60.",IF(OR(ABS(AN433)&gt;90,ABS(AO433)&gt;180),"Out of range: latitude must be between -90 and 90, and longitude between -180 and 180.",""))))))</f>
        <v/>
      </c>
    </row>
    <row r="434">
      <c r="B434" s="44" t="n"/>
      <c r="C434" s="44" t="n"/>
      <c r="D434" s="45">
        <f>IF(R434="","",IF(AP434&lt;&gt;"","NOT VALID GPS COORDINATES",IF(O434="NO CONNECTION","NO CONNECTION",IF(E434="","NOT FOUND",IF(OR(AM434,AND(AN434=0,AO434=0)),"CONVERTED – PLEASE CHECK","CONVERTED")))))</f>
        <v/>
      </c>
      <c r="E434" s="45">
        <f>IF(OR(O434="",O434="NO CONNECTION"),"",IFERROR(_xlfn.FILTERXML(O434,"//local/territory")&amp;" "&amp;_xlfn.FILTERXML(O434,"//local/mapcode"),IFERROR(_xlfn.FILTERXML(O434,"//international/mapcode"),"")))</f>
        <v/>
      </c>
      <c r="F434" s="46">
        <f>IF(E434="","",IFERROR(_xlfn.FILTERXML(O434,"//local/territory"),""))</f>
        <v/>
      </c>
      <c r="G434" s="46">
        <f>IF(E434="","",IFERROR(_xlfn.FILTERXML(O434,"//local/mapcode"),""))</f>
        <v/>
      </c>
      <c r="H434" s="46">
        <f>IF(E434="","",IFERROR(_xlfn.FILTERXML(O434,"//international/mapcode"),""))</f>
        <v/>
      </c>
      <c r="I434" s="46">
        <f>IF(E434="","",IFERROR(HYPERLINK("https://www.mymapcodes.com/go/?t="&amp;IF(G434&lt;&gt;"",F434,"AAA")&amp;"&amp;ma="&amp;LEFT(IF(G434&lt;&gt;"",G434,H434),FIND(".",IF(G434&lt;&gt;"",G434,H434))-1)&amp;"&amp;mb="&amp;MID(IF(G434&lt;&gt;"",G434,H434),FIND(".",IF(G434&lt;&gt;"",G434,H434))+1,99),"Open on MyMapcodes →"),""))</f>
        <v/>
      </c>
      <c r="J434" s="47">
        <f>IF(OR(R434="",AP434&lt;&gt;""),"",ROUND(AN434,6))</f>
        <v/>
      </c>
      <c r="K434" s="47">
        <f>IF(OR(R434="",AP434&lt;&gt;""),"",ROUND(AO434,6))</f>
        <v/>
      </c>
      <c r="L434" s="48">
        <f>IF(R434="","",IF(AP434&lt;&gt;"",AP434,IF(O434="NO CONNECTION","Excel couldn't reach the mapcode service. Click the REFRESH RESULTS box just above the table.",IF(E434="","The mapcode service didn't return a mapcode for this point.",IF(AM434,"Latitude and longitude seemed to be the wrong way round, so they've been swapped. Please check.",IF(AND(AN434=0,AO434=0),"0, 0 is in the sea off West Africa. Please check this is the location you meant.",IF(W434,"Longitude came first, so the order has been switched.",IF(Z434=6,"Converted from degrees, minutes and seconds.",IF(Z434=4,"Converted from degrees and decimal minutes.","")))))))))</f>
        <v/>
      </c>
      <c r="N434" s="49">
        <f>IF(J434="","",MapcodeAPI&amp;"codes/"&amp;SUBSTITUTE(J434&amp;"",MID(1/2,2,1),".")&amp;","&amp;SUBSTITUTE(K434&amp;"",MID(1/2,2,1),"."))&amp;LEFT($B$13,0)</f>
        <v/>
      </c>
      <c r="O434" s="49">
        <f>IF(N434="","",IFERROR(_xlfn.WEBSERVICE(N434),IF(MapcodeAPIBackup="","NO CONNECTION",IFERROR(_xlfn.WEBSERVICE(MapcodeAPIBackup&amp;MID(N434,LEN(MapcodeAPI)+1,999)),"NO CONNECTION"))))</f>
        <v/>
      </c>
      <c r="P434" t="inlineStr">
        <is>
          <t xml:space="preserve"> </t>
        </is>
      </c>
      <c r="R434" s="50">
        <f>IFERROR(IF(AND(TRIM(B434&amp;"")="",TRIM(C434&amp;"")=""),"",TRIM(IF(ISNUMBER(B434),SUBSTITUTE(B434&amp;"",MID(1/2,2,1),"."),B434&amp;"")&amp;IF(TRIM(C434&amp;"")="",""," | "&amp;IF(ISNUMBER(C434),SUBSTITUTE(C434&amp;"",MID(1/2,2,1),"."),C434&amp;"")))),"(error value)")</f>
        <v/>
      </c>
      <c r="S434" s="50">
        <f>IF(R434="","","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"&amp;IFERROR(IF(AND(LEN(R434)-LEN(SUBSTITUTE(R434,"/",""))=1,ISNUMBER(FIND(" ",TRIM(LEFT(R434,FIND("/",R434)-1))))),LEFT(R434,FIND("/",R434)-1),R434),R434)&amp;" ")," "," "),"﻿"," "),"​"," "),"⁠"," ")," "," ")," "," "),CHAR(9)," "),CHAR(10)," "),CHAR(13)," "),"−","-"),"–","-"),"—","-"),"LATITUDE"," "),"LONGITUDE"," "),"COORDINATES"," "),"COORDS"," "),"NORTH"," N "),"SOUTH"," S "),"EAST"," E "),"WEST"," W "),"DEGREES"," "),"DEG"," "),"GPS"," "),"LONG"," "),"LNG"," "),"LON"," "),"LAT"," ")," AND "," "),"&amp;"," ")&amp;" ")</f>
        <v/>
      </c>
      <c r="T434" s="50">
        <f>IF(S434="","",IF(LEN(S434)-LEN(SUBSTITUTE(S434,".",""))&gt;0,SUBSTITUTE(S434,","," "),IF(LEN(S434)-LEN(SUBSTITUTE(S434,",",""))=3,SUBSTITUTE(SUBSTITUTE(S434,",",";",2),",","."),IF(LEN(S434)-LEN(SUBSTITUTE(S434,",",""))=2,SUBSTITUTE(S434,",","."),SUBSTITUTE(S434,","," ")))))</f>
        <v/>
      </c>
      <c r="U434" s="50">
        <f>IF(ISNUMBER(FIND("S",T434)),-1,IF(ISNUMBER(FIND("N",T434)),1,0))</f>
        <v/>
      </c>
      <c r="V434" s="50">
        <f>IF(ISNUMBER(FIND("W",T434)),-1,IF(ISNUMBER(FIND("E",T434)),1,0))</f>
        <v/>
      </c>
      <c r="W434" s="50">
        <f>AND(MIN(IFERROR(FIND("N",T434),999),IFERROR(FIND("S",T434),999))&lt;999,MIN(IFERROR(FIND("E",T434),999),IFERROR(FIND("W",T434),999))&lt;999,MIN(IFERROR(FIND("E",T434),999),IFERROR(FIND("W",T434),999))&lt;MIN(IFERROR(FIND("N",T434),999),IFERROR(FIND("S",T434),999)))</f>
        <v/>
      </c>
      <c r="X434" s="50">
        <f>IF(T434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434,"°"," "),"º"," "),"˚"," "),"'"," "),CHAR(34)," "),"′"," "),"’"," "),"‘"," "),"″"," "),"”"," "),"“"," "),"("," "),")"," "),"["," "),"]"," "),"{"," "),"}"," "),";"," "),"|"," "),"/"," "),"\"," "),":"," "),"="," "),"*"," "),","," "),"N"," "),"S"," "),"E"," "),"W"," "),"_"," ")))</f>
        <v/>
      </c>
      <c r="Y434" s="50">
        <f>IF(X434="","",SUBSTITUTE(SUBSTITUTE(SUBSTITUTE(SUBSTITUTE(SUBSTITUTE(SUBSTITUTE(SUBSTITUTE(SUBSTITUTE(SUBSTITUTE(SUBSTITUTE(SUBSTITUTE(SUBSTITUTE(SUBSTITUTE(X434,"0",""),"1",""),"2",""),"3",""),"4",""),"5",""),"6",""),"7",""),"8",""),"9",""),".",""),"-","")," ",""))</f>
        <v/>
      </c>
      <c r="Z434" s="50">
        <f>IF(X434="",0,LEN(X434)-LEN(SUBSTITUTE(X434," ",""))+1)</f>
        <v/>
      </c>
      <c r="AA434" s="50">
        <f>IF(Z434&lt;1,"",IFERROR(VALUE(SUBSTITUTE(TRIM(MID(SUBSTITUTE(X434," ",REPT(" ",60)),1,60)),".",MID(1/2,2,1))),""))</f>
        <v/>
      </c>
      <c r="AB434" s="50">
        <f>IF(Z434&lt;2,"",IFERROR(VALUE(SUBSTITUTE(TRIM(MID(SUBSTITUTE(X434," ",REPT(" ",60)),61,60)),".",MID(1/2,2,1))),""))</f>
        <v/>
      </c>
      <c r="AC434" s="50">
        <f>IF(Z434&lt;3,"",IFERROR(VALUE(SUBSTITUTE(TRIM(MID(SUBSTITUTE(X434," ",REPT(" ",60)),121,60)),".",MID(1/2,2,1))),""))</f>
        <v/>
      </c>
      <c r="AD434" s="50">
        <f>IF(Z434&lt;4,"",IFERROR(VALUE(SUBSTITUTE(TRIM(MID(SUBSTITUTE(X434," ",REPT(" ",60)),181,60)),".",MID(1/2,2,1))),""))</f>
        <v/>
      </c>
      <c r="AE434" s="50">
        <f>IF(Z434&lt;5,"",IFERROR(VALUE(SUBSTITUTE(TRIM(MID(SUBSTITUTE(X434," ",REPT(" ",60)),241,60)),".",MID(1/2,2,1))),""))</f>
        <v/>
      </c>
      <c r="AF434" s="50">
        <f>IF(Z434&lt;6,"",IFERROR(VALUE(SUBSTITUTE(TRIM(MID(SUBSTITUTE(X434," ",REPT(" ",60)),301,60)),".",MID(1/2,2,1))),""))</f>
        <v/>
      </c>
      <c r="AG434" s="50">
        <f>IFERROR(IF(Z434=2,AA434,IF(Z434=4,IF(AA434&lt;0,-1,1)*(ABS(AA434)+AB434/60),IF(Z434=6,IF(AA434&lt;0,-1,1)*(ABS(AA434)+AB434/60+AC434/3600),""))),"")</f>
        <v/>
      </c>
      <c r="AH434" s="50">
        <f>IFERROR(IF(Z434=2,AB434,IF(Z434=4,IF(AC434&lt;0,-1,1)*(ABS(AC434)+AD434/60),IF(Z434=6,IF(AD434&lt;0,-1,1)*(ABS(AD434)+AE434/60+AF434/3600),""))),"")</f>
        <v/>
      </c>
      <c r="AI434" s="50">
        <f>IF(W434,AH434,AG434)</f>
        <v/>
      </c>
      <c r="AJ434" s="50">
        <f>IF(W434,AG434,AH434)</f>
        <v/>
      </c>
      <c r="AK434" s="50">
        <f>IFERROR(IF(U434=0,AI434,U434*ABS(AI434)),"")</f>
        <v/>
      </c>
      <c r="AL434" s="50">
        <f>IFERROR(IF(V434=0,AJ434,V434*ABS(AJ434)),"")</f>
        <v/>
      </c>
      <c r="AM434" s="50">
        <f>IFERROR(AND(U434=0,V434=0,ABS(AK434)&gt;90,ABS(AK434)&lt;=180,ABS(AL434)&lt;=90),FALSE)</f>
        <v/>
      </c>
      <c r="AN434" s="50">
        <f>IF(AM434,AL434,AK434)</f>
        <v/>
      </c>
      <c r="AO434" s="50">
        <f>IF(AM434,AK434,AL434)</f>
        <v/>
      </c>
      <c r="AP434" s="50">
        <f>IF(R434="","",IF(Y434&lt;&gt;"","Contains words or symbols that aren't part of a coordinate.",IF(NOT(OR(Z434=2,Z434=4,Z434=6)),"Couldn't find a latitude and a longitude ("&amp;Z434&amp;IF(Z434=1," number"," numbers")&amp;" found).",IF(COUNT(AA434:AF434)&lt;&gt;Z434,"Some of the numbers couldn't be read.",IF(OR(AND(Z434=4,OR(AB434&lt;0,AB434&gt;=60,AD434&lt;0,AD434&gt;=60)),AND(Z434=6,OR(AB434&lt;0,AB434&gt;=60,AC434&lt;0,AC434&gt;=60,AE434&lt;0,AE434&gt;=60,AF434&lt;0,AF434&gt;=60))),"Minutes and seconds must be between 0 and 60.",IF(OR(ABS(AN434)&gt;90,ABS(AO434)&gt;180),"Out of range: latitude must be between -90 and 90, and longitude between -180 and 180.",""))))))</f>
        <v/>
      </c>
    </row>
    <row r="435">
      <c r="B435" s="44" t="n"/>
      <c r="C435" s="44" t="n"/>
      <c r="D435" s="45">
        <f>IF(R435="","",IF(AP435&lt;&gt;"","NOT VALID GPS COORDINATES",IF(O435="NO CONNECTION","NO CONNECTION",IF(E435="","NOT FOUND",IF(OR(AM435,AND(AN435=0,AO435=0)),"CONVERTED – PLEASE CHECK","CONVERTED")))))</f>
        <v/>
      </c>
      <c r="E435" s="45">
        <f>IF(OR(O435="",O435="NO CONNECTION"),"",IFERROR(_xlfn.FILTERXML(O435,"//local/territory")&amp;" "&amp;_xlfn.FILTERXML(O435,"//local/mapcode"),IFERROR(_xlfn.FILTERXML(O435,"//international/mapcode"),"")))</f>
        <v/>
      </c>
      <c r="F435" s="46">
        <f>IF(E435="","",IFERROR(_xlfn.FILTERXML(O435,"//local/territory"),""))</f>
        <v/>
      </c>
      <c r="G435" s="46">
        <f>IF(E435="","",IFERROR(_xlfn.FILTERXML(O435,"//local/mapcode"),""))</f>
        <v/>
      </c>
      <c r="H435" s="46">
        <f>IF(E435="","",IFERROR(_xlfn.FILTERXML(O435,"//international/mapcode"),""))</f>
        <v/>
      </c>
      <c r="I435" s="46">
        <f>IF(E435="","",IFERROR(HYPERLINK("https://www.mymapcodes.com/go/?t="&amp;IF(G435&lt;&gt;"",F435,"AAA")&amp;"&amp;ma="&amp;LEFT(IF(G435&lt;&gt;"",G435,H435),FIND(".",IF(G435&lt;&gt;"",G435,H435))-1)&amp;"&amp;mb="&amp;MID(IF(G435&lt;&gt;"",G435,H435),FIND(".",IF(G435&lt;&gt;"",G435,H435))+1,99),"Open on MyMapcodes →"),""))</f>
        <v/>
      </c>
      <c r="J435" s="47">
        <f>IF(OR(R435="",AP435&lt;&gt;""),"",ROUND(AN435,6))</f>
        <v/>
      </c>
      <c r="K435" s="47">
        <f>IF(OR(R435="",AP435&lt;&gt;""),"",ROUND(AO435,6))</f>
        <v/>
      </c>
      <c r="L435" s="48">
        <f>IF(R435="","",IF(AP435&lt;&gt;"",AP435,IF(O435="NO CONNECTION","Excel couldn't reach the mapcode service. Click the REFRESH RESULTS box just above the table.",IF(E435="","The mapcode service didn't return a mapcode for this point.",IF(AM435,"Latitude and longitude seemed to be the wrong way round, so they've been swapped. Please check.",IF(AND(AN435=0,AO435=0),"0, 0 is in the sea off West Africa. Please check this is the location you meant.",IF(W435,"Longitude came first, so the order has been switched.",IF(Z435=6,"Converted from degrees, minutes and seconds.",IF(Z435=4,"Converted from degrees and decimal minutes.","")))))))))</f>
        <v/>
      </c>
      <c r="N435" s="49">
        <f>IF(J435="","",MapcodeAPI&amp;"codes/"&amp;SUBSTITUTE(J435&amp;"",MID(1/2,2,1),".")&amp;","&amp;SUBSTITUTE(K435&amp;"",MID(1/2,2,1),"."))&amp;LEFT($B$13,0)</f>
        <v/>
      </c>
      <c r="O435" s="49">
        <f>IF(N435="","",IFERROR(_xlfn.WEBSERVICE(N435),IF(MapcodeAPIBackup="","NO CONNECTION",IFERROR(_xlfn.WEBSERVICE(MapcodeAPIBackup&amp;MID(N435,LEN(MapcodeAPI)+1,999)),"NO CONNECTION"))))</f>
        <v/>
      </c>
      <c r="P435" t="inlineStr">
        <is>
          <t xml:space="preserve"> </t>
        </is>
      </c>
      <c r="R435" s="50">
        <f>IFERROR(IF(AND(TRIM(B435&amp;"")="",TRIM(C435&amp;"")=""),"",TRIM(IF(ISNUMBER(B435),SUBSTITUTE(B435&amp;"",MID(1/2,2,1),"."),B435&amp;"")&amp;IF(TRIM(C435&amp;"")="",""," | "&amp;IF(ISNUMBER(C435),SUBSTITUTE(C435&amp;"",MID(1/2,2,1),"."),C435&amp;"")))),"(error value)")</f>
        <v/>
      </c>
      <c r="S435" s="50">
        <f>IF(R435="","","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"&amp;IFERROR(IF(AND(LEN(R435)-LEN(SUBSTITUTE(R435,"/",""))=1,ISNUMBER(FIND(" ",TRIM(LEFT(R435,FIND("/",R435)-1))))),LEFT(R435,FIND("/",R435)-1),R435),R435)&amp;" ")," "," "),"﻿"," "),"​"," "),"⁠"," ")," "," ")," "," "),CHAR(9)," "),CHAR(10)," "),CHAR(13)," "),"−","-"),"–","-"),"—","-"),"LATITUDE"," "),"LONGITUDE"," "),"COORDINATES"," "),"COORDS"," "),"NORTH"," N "),"SOUTH"," S "),"EAST"," E "),"WEST"," W "),"DEGREES"," "),"DEG"," "),"GPS"," "),"LONG"," "),"LNG"," "),"LON"," "),"LAT"," ")," AND "," "),"&amp;"," ")&amp;" ")</f>
        <v/>
      </c>
      <c r="T435" s="50">
        <f>IF(S435="","",IF(LEN(S435)-LEN(SUBSTITUTE(S435,".",""))&gt;0,SUBSTITUTE(S435,","," "),IF(LEN(S435)-LEN(SUBSTITUTE(S435,",",""))=3,SUBSTITUTE(SUBSTITUTE(S435,",",";",2),",","."),IF(LEN(S435)-LEN(SUBSTITUTE(S435,",",""))=2,SUBSTITUTE(S435,",","."),SUBSTITUTE(S435,","," ")))))</f>
        <v/>
      </c>
      <c r="U435" s="50">
        <f>IF(ISNUMBER(FIND("S",T435)),-1,IF(ISNUMBER(FIND("N",T435)),1,0))</f>
        <v/>
      </c>
      <c r="V435" s="50">
        <f>IF(ISNUMBER(FIND("W",T435)),-1,IF(ISNUMBER(FIND("E",T435)),1,0))</f>
        <v/>
      </c>
      <c r="W435" s="50">
        <f>AND(MIN(IFERROR(FIND("N",T435),999),IFERROR(FIND("S",T435),999))&lt;999,MIN(IFERROR(FIND("E",T435),999),IFERROR(FIND("W",T435),999))&lt;999,MIN(IFERROR(FIND("E",T435),999),IFERROR(FIND("W",T435),999))&lt;MIN(IFERROR(FIND("N",T435),999),IFERROR(FIND("S",T435),999)))</f>
        <v/>
      </c>
      <c r="X435" s="50">
        <f>IF(T435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435,"°"," "),"º"," "),"˚"," "),"'"," "),CHAR(34)," "),"′"," "),"’"," "),"‘"," "),"″"," "),"”"," "),"“"," "),"("," "),")"," "),"["," "),"]"," "),"{"," "),"}"," "),";"," "),"|"," "),"/"," "),"\"," "),":"," "),"="," "),"*"," "),","," "),"N"," "),"S"," "),"E"," "),"W"," "),"_"," ")))</f>
        <v/>
      </c>
      <c r="Y435" s="50">
        <f>IF(X435="","",SUBSTITUTE(SUBSTITUTE(SUBSTITUTE(SUBSTITUTE(SUBSTITUTE(SUBSTITUTE(SUBSTITUTE(SUBSTITUTE(SUBSTITUTE(SUBSTITUTE(SUBSTITUTE(SUBSTITUTE(SUBSTITUTE(X435,"0",""),"1",""),"2",""),"3",""),"4",""),"5",""),"6",""),"7",""),"8",""),"9",""),".",""),"-","")," ",""))</f>
        <v/>
      </c>
      <c r="Z435" s="50">
        <f>IF(X435="",0,LEN(X435)-LEN(SUBSTITUTE(X435," ",""))+1)</f>
        <v/>
      </c>
      <c r="AA435" s="50">
        <f>IF(Z435&lt;1,"",IFERROR(VALUE(SUBSTITUTE(TRIM(MID(SUBSTITUTE(X435," ",REPT(" ",60)),1,60)),".",MID(1/2,2,1))),""))</f>
        <v/>
      </c>
      <c r="AB435" s="50">
        <f>IF(Z435&lt;2,"",IFERROR(VALUE(SUBSTITUTE(TRIM(MID(SUBSTITUTE(X435," ",REPT(" ",60)),61,60)),".",MID(1/2,2,1))),""))</f>
        <v/>
      </c>
      <c r="AC435" s="50">
        <f>IF(Z435&lt;3,"",IFERROR(VALUE(SUBSTITUTE(TRIM(MID(SUBSTITUTE(X435," ",REPT(" ",60)),121,60)),".",MID(1/2,2,1))),""))</f>
        <v/>
      </c>
      <c r="AD435" s="50">
        <f>IF(Z435&lt;4,"",IFERROR(VALUE(SUBSTITUTE(TRIM(MID(SUBSTITUTE(X435," ",REPT(" ",60)),181,60)),".",MID(1/2,2,1))),""))</f>
        <v/>
      </c>
      <c r="AE435" s="50">
        <f>IF(Z435&lt;5,"",IFERROR(VALUE(SUBSTITUTE(TRIM(MID(SUBSTITUTE(X435," ",REPT(" ",60)),241,60)),".",MID(1/2,2,1))),""))</f>
        <v/>
      </c>
      <c r="AF435" s="50">
        <f>IF(Z435&lt;6,"",IFERROR(VALUE(SUBSTITUTE(TRIM(MID(SUBSTITUTE(X435," ",REPT(" ",60)),301,60)),".",MID(1/2,2,1))),""))</f>
        <v/>
      </c>
      <c r="AG435" s="50">
        <f>IFERROR(IF(Z435=2,AA435,IF(Z435=4,IF(AA435&lt;0,-1,1)*(ABS(AA435)+AB435/60),IF(Z435=6,IF(AA435&lt;0,-1,1)*(ABS(AA435)+AB435/60+AC435/3600),""))),"")</f>
        <v/>
      </c>
      <c r="AH435" s="50">
        <f>IFERROR(IF(Z435=2,AB435,IF(Z435=4,IF(AC435&lt;0,-1,1)*(ABS(AC435)+AD435/60),IF(Z435=6,IF(AD435&lt;0,-1,1)*(ABS(AD435)+AE435/60+AF435/3600),""))),"")</f>
        <v/>
      </c>
      <c r="AI435" s="50">
        <f>IF(W435,AH435,AG435)</f>
        <v/>
      </c>
      <c r="AJ435" s="50">
        <f>IF(W435,AG435,AH435)</f>
        <v/>
      </c>
      <c r="AK435" s="50">
        <f>IFERROR(IF(U435=0,AI435,U435*ABS(AI435)),"")</f>
        <v/>
      </c>
      <c r="AL435" s="50">
        <f>IFERROR(IF(V435=0,AJ435,V435*ABS(AJ435)),"")</f>
        <v/>
      </c>
      <c r="AM435" s="50">
        <f>IFERROR(AND(U435=0,V435=0,ABS(AK435)&gt;90,ABS(AK435)&lt;=180,ABS(AL435)&lt;=90),FALSE)</f>
        <v/>
      </c>
      <c r="AN435" s="50">
        <f>IF(AM435,AL435,AK435)</f>
        <v/>
      </c>
      <c r="AO435" s="50">
        <f>IF(AM435,AK435,AL435)</f>
        <v/>
      </c>
      <c r="AP435" s="50">
        <f>IF(R435="","",IF(Y435&lt;&gt;"","Contains words or symbols that aren't part of a coordinate.",IF(NOT(OR(Z435=2,Z435=4,Z435=6)),"Couldn't find a latitude and a longitude ("&amp;Z435&amp;IF(Z435=1," number"," numbers")&amp;" found).",IF(COUNT(AA435:AF435)&lt;&gt;Z435,"Some of the numbers couldn't be read.",IF(OR(AND(Z435=4,OR(AB435&lt;0,AB435&gt;=60,AD435&lt;0,AD435&gt;=60)),AND(Z435=6,OR(AB435&lt;0,AB435&gt;=60,AC435&lt;0,AC435&gt;=60,AE435&lt;0,AE435&gt;=60,AF435&lt;0,AF435&gt;=60))),"Minutes and seconds must be between 0 and 60.",IF(OR(ABS(AN435)&gt;90,ABS(AO435)&gt;180),"Out of range: latitude must be between -90 and 90, and longitude between -180 and 180.",""))))))</f>
        <v/>
      </c>
    </row>
    <row r="436">
      <c r="B436" s="44" t="n"/>
      <c r="C436" s="44" t="n"/>
      <c r="D436" s="45">
        <f>IF(R436="","",IF(AP436&lt;&gt;"","NOT VALID GPS COORDINATES",IF(O436="NO CONNECTION","NO CONNECTION",IF(E436="","NOT FOUND",IF(OR(AM436,AND(AN436=0,AO436=0)),"CONVERTED – PLEASE CHECK","CONVERTED")))))</f>
        <v/>
      </c>
      <c r="E436" s="45">
        <f>IF(OR(O436="",O436="NO CONNECTION"),"",IFERROR(_xlfn.FILTERXML(O436,"//local/territory")&amp;" "&amp;_xlfn.FILTERXML(O436,"//local/mapcode"),IFERROR(_xlfn.FILTERXML(O436,"//international/mapcode"),"")))</f>
        <v/>
      </c>
      <c r="F436" s="46">
        <f>IF(E436="","",IFERROR(_xlfn.FILTERXML(O436,"//local/territory"),""))</f>
        <v/>
      </c>
      <c r="G436" s="46">
        <f>IF(E436="","",IFERROR(_xlfn.FILTERXML(O436,"//local/mapcode"),""))</f>
        <v/>
      </c>
      <c r="H436" s="46">
        <f>IF(E436="","",IFERROR(_xlfn.FILTERXML(O436,"//international/mapcode"),""))</f>
        <v/>
      </c>
      <c r="I436" s="46">
        <f>IF(E436="","",IFERROR(HYPERLINK("https://www.mymapcodes.com/go/?t="&amp;IF(G436&lt;&gt;"",F436,"AAA")&amp;"&amp;ma="&amp;LEFT(IF(G436&lt;&gt;"",G436,H436),FIND(".",IF(G436&lt;&gt;"",G436,H436))-1)&amp;"&amp;mb="&amp;MID(IF(G436&lt;&gt;"",G436,H436),FIND(".",IF(G436&lt;&gt;"",G436,H436))+1,99),"Open on MyMapcodes →"),""))</f>
        <v/>
      </c>
      <c r="J436" s="47">
        <f>IF(OR(R436="",AP436&lt;&gt;""),"",ROUND(AN436,6))</f>
        <v/>
      </c>
      <c r="K436" s="47">
        <f>IF(OR(R436="",AP436&lt;&gt;""),"",ROUND(AO436,6))</f>
        <v/>
      </c>
      <c r="L436" s="48">
        <f>IF(R436="","",IF(AP436&lt;&gt;"",AP436,IF(O436="NO CONNECTION","Excel couldn't reach the mapcode service. Click the REFRESH RESULTS box just above the table.",IF(E436="","The mapcode service didn't return a mapcode for this point.",IF(AM436,"Latitude and longitude seemed to be the wrong way round, so they've been swapped. Please check.",IF(AND(AN436=0,AO436=0),"0, 0 is in the sea off West Africa. Please check this is the location you meant.",IF(W436,"Longitude came first, so the order has been switched.",IF(Z436=6,"Converted from degrees, minutes and seconds.",IF(Z436=4,"Converted from degrees and decimal minutes.","")))))))))</f>
        <v/>
      </c>
      <c r="N436" s="49">
        <f>IF(J436="","",MapcodeAPI&amp;"codes/"&amp;SUBSTITUTE(J436&amp;"",MID(1/2,2,1),".")&amp;","&amp;SUBSTITUTE(K436&amp;"",MID(1/2,2,1),"."))&amp;LEFT($B$13,0)</f>
        <v/>
      </c>
      <c r="O436" s="49">
        <f>IF(N436="","",IFERROR(_xlfn.WEBSERVICE(N436),IF(MapcodeAPIBackup="","NO CONNECTION",IFERROR(_xlfn.WEBSERVICE(MapcodeAPIBackup&amp;MID(N436,LEN(MapcodeAPI)+1,999)),"NO CONNECTION"))))</f>
        <v/>
      </c>
      <c r="P436" t="inlineStr">
        <is>
          <t xml:space="preserve"> </t>
        </is>
      </c>
      <c r="R436" s="50">
        <f>IFERROR(IF(AND(TRIM(B436&amp;"")="",TRIM(C436&amp;"")=""),"",TRIM(IF(ISNUMBER(B436),SUBSTITUTE(B436&amp;"",MID(1/2,2,1),"."),B436&amp;"")&amp;IF(TRIM(C436&amp;"")="",""," | "&amp;IF(ISNUMBER(C436),SUBSTITUTE(C436&amp;"",MID(1/2,2,1),"."),C436&amp;"")))),"(error value)")</f>
        <v/>
      </c>
      <c r="S436" s="50">
        <f>IF(R436="","","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"&amp;IFERROR(IF(AND(LEN(R436)-LEN(SUBSTITUTE(R436,"/",""))=1,ISNUMBER(FIND(" ",TRIM(LEFT(R436,FIND("/",R436)-1))))),LEFT(R436,FIND("/",R436)-1),R436),R436)&amp;" ")," "," "),"﻿"," "),"​"," "),"⁠"," ")," "," ")," "," "),CHAR(9)," "),CHAR(10)," "),CHAR(13)," "),"−","-"),"–","-"),"—","-"),"LATITUDE"," "),"LONGITUDE"," "),"COORDINATES"," "),"COORDS"," "),"NORTH"," N "),"SOUTH"," S "),"EAST"," E "),"WEST"," W "),"DEGREES"," "),"DEG"," "),"GPS"," "),"LONG"," "),"LNG"," "),"LON"," "),"LAT"," ")," AND "," "),"&amp;"," ")&amp;" ")</f>
        <v/>
      </c>
      <c r="T436" s="50">
        <f>IF(S436="","",IF(LEN(S436)-LEN(SUBSTITUTE(S436,".",""))&gt;0,SUBSTITUTE(S436,","," "),IF(LEN(S436)-LEN(SUBSTITUTE(S436,",",""))=3,SUBSTITUTE(SUBSTITUTE(S436,",",";",2),",","."),IF(LEN(S436)-LEN(SUBSTITUTE(S436,",",""))=2,SUBSTITUTE(S436,",","."),SUBSTITUTE(S436,","," ")))))</f>
        <v/>
      </c>
      <c r="U436" s="50">
        <f>IF(ISNUMBER(FIND("S",T436)),-1,IF(ISNUMBER(FIND("N",T436)),1,0))</f>
        <v/>
      </c>
      <c r="V436" s="50">
        <f>IF(ISNUMBER(FIND("W",T436)),-1,IF(ISNUMBER(FIND("E",T436)),1,0))</f>
        <v/>
      </c>
      <c r="W436" s="50">
        <f>AND(MIN(IFERROR(FIND("N",T436),999),IFERROR(FIND("S",T436),999))&lt;999,MIN(IFERROR(FIND("E",T436),999),IFERROR(FIND("W",T436),999))&lt;999,MIN(IFERROR(FIND("E",T436),999),IFERROR(FIND("W",T436),999))&lt;MIN(IFERROR(FIND("N",T436),999),IFERROR(FIND("S",T436),999)))</f>
        <v/>
      </c>
      <c r="X436" s="50">
        <f>IF(T436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436,"°"," "),"º"," "),"˚"," "),"'"," "),CHAR(34)," "),"′"," "),"’"," "),"‘"," "),"″"," "),"”"," "),"“"," "),"("," "),")"," "),"["," "),"]"," "),"{"," "),"}"," "),";"," "),"|"," "),"/"," "),"\"," "),":"," "),"="," "),"*"," "),","," "),"N"," "),"S"," "),"E"," "),"W"," "),"_"," ")))</f>
        <v/>
      </c>
      <c r="Y436" s="50">
        <f>IF(X436="","",SUBSTITUTE(SUBSTITUTE(SUBSTITUTE(SUBSTITUTE(SUBSTITUTE(SUBSTITUTE(SUBSTITUTE(SUBSTITUTE(SUBSTITUTE(SUBSTITUTE(SUBSTITUTE(SUBSTITUTE(SUBSTITUTE(X436,"0",""),"1",""),"2",""),"3",""),"4",""),"5",""),"6",""),"7",""),"8",""),"9",""),".",""),"-","")," ",""))</f>
        <v/>
      </c>
      <c r="Z436" s="50">
        <f>IF(X436="",0,LEN(X436)-LEN(SUBSTITUTE(X436," ",""))+1)</f>
        <v/>
      </c>
      <c r="AA436" s="50">
        <f>IF(Z436&lt;1,"",IFERROR(VALUE(SUBSTITUTE(TRIM(MID(SUBSTITUTE(X436," ",REPT(" ",60)),1,60)),".",MID(1/2,2,1))),""))</f>
        <v/>
      </c>
      <c r="AB436" s="50">
        <f>IF(Z436&lt;2,"",IFERROR(VALUE(SUBSTITUTE(TRIM(MID(SUBSTITUTE(X436," ",REPT(" ",60)),61,60)),".",MID(1/2,2,1))),""))</f>
        <v/>
      </c>
      <c r="AC436" s="50">
        <f>IF(Z436&lt;3,"",IFERROR(VALUE(SUBSTITUTE(TRIM(MID(SUBSTITUTE(X436," ",REPT(" ",60)),121,60)),".",MID(1/2,2,1))),""))</f>
        <v/>
      </c>
      <c r="AD436" s="50">
        <f>IF(Z436&lt;4,"",IFERROR(VALUE(SUBSTITUTE(TRIM(MID(SUBSTITUTE(X436," ",REPT(" ",60)),181,60)),".",MID(1/2,2,1))),""))</f>
        <v/>
      </c>
      <c r="AE436" s="50">
        <f>IF(Z436&lt;5,"",IFERROR(VALUE(SUBSTITUTE(TRIM(MID(SUBSTITUTE(X436," ",REPT(" ",60)),241,60)),".",MID(1/2,2,1))),""))</f>
        <v/>
      </c>
      <c r="AF436" s="50">
        <f>IF(Z436&lt;6,"",IFERROR(VALUE(SUBSTITUTE(TRIM(MID(SUBSTITUTE(X436," ",REPT(" ",60)),301,60)),".",MID(1/2,2,1))),""))</f>
        <v/>
      </c>
      <c r="AG436" s="50">
        <f>IFERROR(IF(Z436=2,AA436,IF(Z436=4,IF(AA436&lt;0,-1,1)*(ABS(AA436)+AB436/60),IF(Z436=6,IF(AA436&lt;0,-1,1)*(ABS(AA436)+AB436/60+AC436/3600),""))),"")</f>
        <v/>
      </c>
      <c r="AH436" s="50">
        <f>IFERROR(IF(Z436=2,AB436,IF(Z436=4,IF(AC436&lt;0,-1,1)*(ABS(AC436)+AD436/60),IF(Z436=6,IF(AD436&lt;0,-1,1)*(ABS(AD436)+AE436/60+AF436/3600),""))),"")</f>
        <v/>
      </c>
      <c r="AI436" s="50">
        <f>IF(W436,AH436,AG436)</f>
        <v/>
      </c>
      <c r="AJ436" s="50">
        <f>IF(W436,AG436,AH436)</f>
        <v/>
      </c>
      <c r="AK436" s="50">
        <f>IFERROR(IF(U436=0,AI436,U436*ABS(AI436)),"")</f>
        <v/>
      </c>
      <c r="AL436" s="50">
        <f>IFERROR(IF(V436=0,AJ436,V436*ABS(AJ436)),"")</f>
        <v/>
      </c>
      <c r="AM436" s="50">
        <f>IFERROR(AND(U436=0,V436=0,ABS(AK436)&gt;90,ABS(AK436)&lt;=180,ABS(AL436)&lt;=90),FALSE)</f>
        <v/>
      </c>
      <c r="AN436" s="50">
        <f>IF(AM436,AL436,AK436)</f>
        <v/>
      </c>
      <c r="AO436" s="50">
        <f>IF(AM436,AK436,AL436)</f>
        <v/>
      </c>
      <c r="AP436" s="50">
        <f>IF(R436="","",IF(Y436&lt;&gt;"","Contains words or symbols that aren't part of a coordinate.",IF(NOT(OR(Z436=2,Z436=4,Z436=6)),"Couldn't find a latitude and a longitude ("&amp;Z436&amp;IF(Z436=1," number"," numbers")&amp;" found).",IF(COUNT(AA436:AF436)&lt;&gt;Z436,"Some of the numbers couldn't be read.",IF(OR(AND(Z436=4,OR(AB436&lt;0,AB436&gt;=60,AD436&lt;0,AD436&gt;=60)),AND(Z436=6,OR(AB436&lt;0,AB436&gt;=60,AC436&lt;0,AC436&gt;=60,AE436&lt;0,AE436&gt;=60,AF436&lt;0,AF436&gt;=60))),"Minutes and seconds must be between 0 and 60.",IF(OR(ABS(AN436)&gt;90,ABS(AO436)&gt;180),"Out of range: latitude must be between -90 and 90, and longitude between -180 and 180.",""))))))</f>
        <v/>
      </c>
    </row>
    <row r="437">
      <c r="B437" s="44" t="n"/>
      <c r="C437" s="44" t="n"/>
      <c r="D437" s="45">
        <f>IF(R437="","",IF(AP437&lt;&gt;"","NOT VALID GPS COORDINATES",IF(O437="NO CONNECTION","NO CONNECTION",IF(E437="","NOT FOUND",IF(OR(AM437,AND(AN437=0,AO437=0)),"CONVERTED – PLEASE CHECK","CONVERTED")))))</f>
        <v/>
      </c>
      <c r="E437" s="45">
        <f>IF(OR(O437="",O437="NO CONNECTION"),"",IFERROR(_xlfn.FILTERXML(O437,"//local/territory")&amp;" "&amp;_xlfn.FILTERXML(O437,"//local/mapcode"),IFERROR(_xlfn.FILTERXML(O437,"//international/mapcode"),"")))</f>
        <v/>
      </c>
      <c r="F437" s="46">
        <f>IF(E437="","",IFERROR(_xlfn.FILTERXML(O437,"//local/territory"),""))</f>
        <v/>
      </c>
      <c r="G437" s="46">
        <f>IF(E437="","",IFERROR(_xlfn.FILTERXML(O437,"//local/mapcode"),""))</f>
        <v/>
      </c>
      <c r="H437" s="46">
        <f>IF(E437="","",IFERROR(_xlfn.FILTERXML(O437,"//international/mapcode"),""))</f>
        <v/>
      </c>
      <c r="I437" s="46">
        <f>IF(E437="","",IFERROR(HYPERLINK("https://www.mymapcodes.com/go/?t="&amp;IF(G437&lt;&gt;"",F437,"AAA")&amp;"&amp;ma="&amp;LEFT(IF(G437&lt;&gt;"",G437,H437),FIND(".",IF(G437&lt;&gt;"",G437,H437))-1)&amp;"&amp;mb="&amp;MID(IF(G437&lt;&gt;"",G437,H437),FIND(".",IF(G437&lt;&gt;"",G437,H437))+1,99),"Open on MyMapcodes →"),""))</f>
        <v/>
      </c>
      <c r="J437" s="47">
        <f>IF(OR(R437="",AP437&lt;&gt;""),"",ROUND(AN437,6))</f>
        <v/>
      </c>
      <c r="K437" s="47">
        <f>IF(OR(R437="",AP437&lt;&gt;""),"",ROUND(AO437,6))</f>
        <v/>
      </c>
      <c r="L437" s="48">
        <f>IF(R437="","",IF(AP437&lt;&gt;"",AP437,IF(O437="NO CONNECTION","Excel couldn't reach the mapcode service. Click the REFRESH RESULTS box just above the table.",IF(E437="","The mapcode service didn't return a mapcode for this point.",IF(AM437,"Latitude and longitude seemed to be the wrong way round, so they've been swapped. Please check.",IF(AND(AN437=0,AO437=0),"0, 0 is in the sea off West Africa. Please check this is the location you meant.",IF(W437,"Longitude came first, so the order has been switched.",IF(Z437=6,"Converted from degrees, minutes and seconds.",IF(Z437=4,"Converted from degrees and decimal minutes.","")))))))))</f>
        <v/>
      </c>
      <c r="N437" s="49">
        <f>IF(J437="","",MapcodeAPI&amp;"codes/"&amp;SUBSTITUTE(J437&amp;"",MID(1/2,2,1),".")&amp;","&amp;SUBSTITUTE(K437&amp;"",MID(1/2,2,1),"."))&amp;LEFT($B$13,0)</f>
        <v/>
      </c>
      <c r="O437" s="49">
        <f>IF(N437="","",IFERROR(_xlfn.WEBSERVICE(N437),IF(MapcodeAPIBackup="","NO CONNECTION",IFERROR(_xlfn.WEBSERVICE(MapcodeAPIBackup&amp;MID(N437,LEN(MapcodeAPI)+1,999)),"NO CONNECTION"))))</f>
        <v/>
      </c>
      <c r="P437" t="inlineStr">
        <is>
          <t xml:space="preserve"> </t>
        </is>
      </c>
      <c r="R437" s="50">
        <f>IFERROR(IF(AND(TRIM(B437&amp;"")="",TRIM(C437&amp;"")=""),"",TRIM(IF(ISNUMBER(B437),SUBSTITUTE(B437&amp;"",MID(1/2,2,1),"."),B437&amp;"")&amp;IF(TRIM(C437&amp;"")="",""," | "&amp;IF(ISNUMBER(C437),SUBSTITUTE(C437&amp;"",MID(1/2,2,1),"."),C437&amp;"")))),"(error value)")</f>
        <v/>
      </c>
      <c r="S437" s="50">
        <f>IF(R437="","","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"&amp;IFERROR(IF(AND(LEN(R437)-LEN(SUBSTITUTE(R437,"/",""))=1,ISNUMBER(FIND(" ",TRIM(LEFT(R437,FIND("/",R437)-1))))),LEFT(R437,FIND("/",R437)-1),R437),R437)&amp;" ")," "," "),"﻿"," "),"​"," "),"⁠"," ")," "," ")," "," "),CHAR(9)," "),CHAR(10)," "),CHAR(13)," "),"−","-"),"–","-"),"—","-"),"LATITUDE"," "),"LONGITUDE"," "),"COORDINATES"," "),"COORDS"," "),"NORTH"," N "),"SOUTH"," S "),"EAST"," E "),"WEST"," W "),"DEGREES"," "),"DEG"," "),"GPS"," "),"LONG"," "),"LNG"," "),"LON"," "),"LAT"," ")," AND "," "),"&amp;"," ")&amp;" ")</f>
        <v/>
      </c>
      <c r="T437" s="50">
        <f>IF(S437="","",IF(LEN(S437)-LEN(SUBSTITUTE(S437,".",""))&gt;0,SUBSTITUTE(S437,","," "),IF(LEN(S437)-LEN(SUBSTITUTE(S437,",",""))=3,SUBSTITUTE(SUBSTITUTE(S437,",",";",2),",","."),IF(LEN(S437)-LEN(SUBSTITUTE(S437,",",""))=2,SUBSTITUTE(S437,",","."),SUBSTITUTE(S437,","," ")))))</f>
        <v/>
      </c>
      <c r="U437" s="50">
        <f>IF(ISNUMBER(FIND("S",T437)),-1,IF(ISNUMBER(FIND("N",T437)),1,0))</f>
        <v/>
      </c>
      <c r="V437" s="50">
        <f>IF(ISNUMBER(FIND("W",T437)),-1,IF(ISNUMBER(FIND("E",T437)),1,0))</f>
        <v/>
      </c>
      <c r="W437" s="50">
        <f>AND(MIN(IFERROR(FIND("N",T437),999),IFERROR(FIND("S",T437),999))&lt;999,MIN(IFERROR(FIND("E",T437),999),IFERROR(FIND("W",T437),999))&lt;999,MIN(IFERROR(FIND("E",T437),999),IFERROR(FIND("W",T437),999))&lt;MIN(IFERROR(FIND("N",T437),999),IFERROR(FIND("S",T437),999)))</f>
        <v/>
      </c>
      <c r="X437" s="50">
        <f>IF(T437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437,"°"," "),"º"," "),"˚"," "),"'"," "),CHAR(34)," "),"′"," "),"’"," "),"‘"," "),"″"," "),"”"," "),"“"," "),"("," "),")"," "),"["," "),"]"," "),"{"," "),"}"," "),";"," "),"|"," "),"/"," "),"\"," "),":"," "),"="," "),"*"," "),","," "),"N"," "),"S"," "),"E"," "),"W"," "),"_"," ")))</f>
        <v/>
      </c>
      <c r="Y437" s="50">
        <f>IF(X437="","",SUBSTITUTE(SUBSTITUTE(SUBSTITUTE(SUBSTITUTE(SUBSTITUTE(SUBSTITUTE(SUBSTITUTE(SUBSTITUTE(SUBSTITUTE(SUBSTITUTE(SUBSTITUTE(SUBSTITUTE(SUBSTITUTE(X437,"0",""),"1",""),"2",""),"3",""),"4",""),"5",""),"6",""),"7",""),"8",""),"9",""),".",""),"-","")," ",""))</f>
        <v/>
      </c>
      <c r="Z437" s="50">
        <f>IF(X437="",0,LEN(X437)-LEN(SUBSTITUTE(X437," ",""))+1)</f>
        <v/>
      </c>
      <c r="AA437" s="50">
        <f>IF(Z437&lt;1,"",IFERROR(VALUE(SUBSTITUTE(TRIM(MID(SUBSTITUTE(X437," ",REPT(" ",60)),1,60)),".",MID(1/2,2,1))),""))</f>
        <v/>
      </c>
      <c r="AB437" s="50">
        <f>IF(Z437&lt;2,"",IFERROR(VALUE(SUBSTITUTE(TRIM(MID(SUBSTITUTE(X437," ",REPT(" ",60)),61,60)),".",MID(1/2,2,1))),""))</f>
        <v/>
      </c>
      <c r="AC437" s="50">
        <f>IF(Z437&lt;3,"",IFERROR(VALUE(SUBSTITUTE(TRIM(MID(SUBSTITUTE(X437," ",REPT(" ",60)),121,60)),".",MID(1/2,2,1))),""))</f>
        <v/>
      </c>
      <c r="AD437" s="50">
        <f>IF(Z437&lt;4,"",IFERROR(VALUE(SUBSTITUTE(TRIM(MID(SUBSTITUTE(X437," ",REPT(" ",60)),181,60)),".",MID(1/2,2,1))),""))</f>
        <v/>
      </c>
      <c r="AE437" s="50">
        <f>IF(Z437&lt;5,"",IFERROR(VALUE(SUBSTITUTE(TRIM(MID(SUBSTITUTE(X437," ",REPT(" ",60)),241,60)),".",MID(1/2,2,1))),""))</f>
        <v/>
      </c>
      <c r="AF437" s="50">
        <f>IF(Z437&lt;6,"",IFERROR(VALUE(SUBSTITUTE(TRIM(MID(SUBSTITUTE(X437," ",REPT(" ",60)),301,60)),".",MID(1/2,2,1))),""))</f>
        <v/>
      </c>
      <c r="AG437" s="50">
        <f>IFERROR(IF(Z437=2,AA437,IF(Z437=4,IF(AA437&lt;0,-1,1)*(ABS(AA437)+AB437/60),IF(Z437=6,IF(AA437&lt;0,-1,1)*(ABS(AA437)+AB437/60+AC437/3600),""))),"")</f>
        <v/>
      </c>
      <c r="AH437" s="50">
        <f>IFERROR(IF(Z437=2,AB437,IF(Z437=4,IF(AC437&lt;0,-1,1)*(ABS(AC437)+AD437/60),IF(Z437=6,IF(AD437&lt;0,-1,1)*(ABS(AD437)+AE437/60+AF437/3600),""))),"")</f>
        <v/>
      </c>
      <c r="AI437" s="50">
        <f>IF(W437,AH437,AG437)</f>
        <v/>
      </c>
      <c r="AJ437" s="50">
        <f>IF(W437,AG437,AH437)</f>
        <v/>
      </c>
      <c r="AK437" s="50">
        <f>IFERROR(IF(U437=0,AI437,U437*ABS(AI437)),"")</f>
        <v/>
      </c>
      <c r="AL437" s="50">
        <f>IFERROR(IF(V437=0,AJ437,V437*ABS(AJ437)),"")</f>
        <v/>
      </c>
      <c r="AM437" s="50">
        <f>IFERROR(AND(U437=0,V437=0,ABS(AK437)&gt;90,ABS(AK437)&lt;=180,ABS(AL437)&lt;=90),FALSE)</f>
        <v/>
      </c>
      <c r="AN437" s="50">
        <f>IF(AM437,AL437,AK437)</f>
        <v/>
      </c>
      <c r="AO437" s="50">
        <f>IF(AM437,AK437,AL437)</f>
        <v/>
      </c>
      <c r="AP437" s="50">
        <f>IF(R437="","",IF(Y437&lt;&gt;"","Contains words or symbols that aren't part of a coordinate.",IF(NOT(OR(Z437=2,Z437=4,Z437=6)),"Couldn't find a latitude and a longitude ("&amp;Z437&amp;IF(Z437=1," number"," numbers")&amp;" found).",IF(COUNT(AA437:AF437)&lt;&gt;Z437,"Some of the numbers couldn't be read.",IF(OR(AND(Z437=4,OR(AB437&lt;0,AB437&gt;=60,AD437&lt;0,AD437&gt;=60)),AND(Z437=6,OR(AB437&lt;0,AB437&gt;=60,AC437&lt;0,AC437&gt;=60,AE437&lt;0,AE437&gt;=60,AF437&lt;0,AF437&gt;=60))),"Minutes and seconds must be between 0 and 60.",IF(OR(ABS(AN437)&gt;90,ABS(AO437)&gt;180),"Out of range: latitude must be between -90 and 90, and longitude between -180 and 180.",""))))))</f>
        <v/>
      </c>
    </row>
    <row r="438">
      <c r="B438" s="44" t="n"/>
      <c r="C438" s="44" t="n"/>
      <c r="D438" s="45">
        <f>IF(R438="","",IF(AP438&lt;&gt;"","NOT VALID GPS COORDINATES",IF(O438="NO CONNECTION","NO CONNECTION",IF(E438="","NOT FOUND",IF(OR(AM438,AND(AN438=0,AO438=0)),"CONVERTED – PLEASE CHECK","CONVERTED")))))</f>
        <v/>
      </c>
      <c r="E438" s="45">
        <f>IF(OR(O438="",O438="NO CONNECTION"),"",IFERROR(_xlfn.FILTERXML(O438,"//local/territory")&amp;" "&amp;_xlfn.FILTERXML(O438,"//local/mapcode"),IFERROR(_xlfn.FILTERXML(O438,"//international/mapcode"),"")))</f>
        <v/>
      </c>
      <c r="F438" s="46">
        <f>IF(E438="","",IFERROR(_xlfn.FILTERXML(O438,"//local/territory"),""))</f>
        <v/>
      </c>
      <c r="G438" s="46">
        <f>IF(E438="","",IFERROR(_xlfn.FILTERXML(O438,"//local/mapcode"),""))</f>
        <v/>
      </c>
      <c r="H438" s="46">
        <f>IF(E438="","",IFERROR(_xlfn.FILTERXML(O438,"//international/mapcode"),""))</f>
        <v/>
      </c>
      <c r="I438" s="46">
        <f>IF(E438="","",IFERROR(HYPERLINK("https://www.mymapcodes.com/go/?t="&amp;IF(G438&lt;&gt;"",F438,"AAA")&amp;"&amp;ma="&amp;LEFT(IF(G438&lt;&gt;"",G438,H438),FIND(".",IF(G438&lt;&gt;"",G438,H438))-1)&amp;"&amp;mb="&amp;MID(IF(G438&lt;&gt;"",G438,H438),FIND(".",IF(G438&lt;&gt;"",G438,H438))+1,99),"Open on MyMapcodes →"),""))</f>
        <v/>
      </c>
      <c r="J438" s="47">
        <f>IF(OR(R438="",AP438&lt;&gt;""),"",ROUND(AN438,6))</f>
        <v/>
      </c>
      <c r="K438" s="47">
        <f>IF(OR(R438="",AP438&lt;&gt;""),"",ROUND(AO438,6))</f>
        <v/>
      </c>
      <c r="L438" s="48">
        <f>IF(R438="","",IF(AP438&lt;&gt;"",AP438,IF(O438="NO CONNECTION","Excel couldn't reach the mapcode service. Click the REFRESH RESULTS box just above the table.",IF(E438="","The mapcode service didn't return a mapcode for this point.",IF(AM438,"Latitude and longitude seemed to be the wrong way round, so they've been swapped. Please check.",IF(AND(AN438=0,AO438=0),"0, 0 is in the sea off West Africa. Please check this is the location you meant.",IF(W438,"Longitude came first, so the order has been switched.",IF(Z438=6,"Converted from degrees, minutes and seconds.",IF(Z438=4,"Converted from degrees and decimal minutes.","")))))))))</f>
        <v/>
      </c>
      <c r="N438" s="49">
        <f>IF(J438="","",MapcodeAPI&amp;"codes/"&amp;SUBSTITUTE(J438&amp;"",MID(1/2,2,1),".")&amp;","&amp;SUBSTITUTE(K438&amp;"",MID(1/2,2,1),"."))&amp;LEFT($B$13,0)</f>
        <v/>
      </c>
      <c r="O438" s="49">
        <f>IF(N438="","",IFERROR(_xlfn.WEBSERVICE(N438),IF(MapcodeAPIBackup="","NO CONNECTION",IFERROR(_xlfn.WEBSERVICE(MapcodeAPIBackup&amp;MID(N438,LEN(MapcodeAPI)+1,999)),"NO CONNECTION"))))</f>
        <v/>
      </c>
      <c r="P438" t="inlineStr">
        <is>
          <t xml:space="preserve"> </t>
        </is>
      </c>
      <c r="R438" s="50">
        <f>IFERROR(IF(AND(TRIM(B438&amp;"")="",TRIM(C438&amp;"")=""),"",TRIM(IF(ISNUMBER(B438),SUBSTITUTE(B438&amp;"",MID(1/2,2,1),"."),B438&amp;"")&amp;IF(TRIM(C438&amp;"")="",""," | "&amp;IF(ISNUMBER(C438),SUBSTITUTE(C438&amp;"",MID(1/2,2,1),"."),C438&amp;"")))),"(error value)")</f>
        <v/>
      </c>
      <c r="S438" s="50">
        <f>IF(R438="","","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"&amp;IFERROR(IF(AND(LEN(R438)-LEN(SUBSTITUTE(R438,"/",""))=1,ISNUMBER(FIND(" ",TRIM(LEFT(R438,FIND("/",R438)-1))))),LEFT(R438,FIND("/",R438)-1),R438),R438)&amp;" ")," "," "),"﻿"," "),"​"," "),"⁠"," ")," "," ")," "," "),CHAR(9)," "),CHAR(10)," "),CHAR(13)," "),"−","-"),"–","-"),"—","-"),"LATITUDE"," "),"LONGITUDE"," "),"COORDINATES"," "),"COORDS"," "),"NORTH"," N "),"SOUTH"," S "),"EAST"," E "),"WEST"," W "),"DEGREES"," "),"DEG"," "),"GPS"," "),"LONG"," "),"LNG"," "),"LON"," "),"LAT"," ")," AND "," "),"&amp;"," ")&amp;" ")</f>
        <v/>
      </c>
      <c r="T438" s="50">
        <f>IF(S438="","",IF(LEN(S438)-LEN(SUBSTITUTE(S438,".",""))&gt;0,SUBSTITUTE(S438,","," "),IF(LEN(S438)-LEN(SUBSTITUTE(S438,",",""))=3,SUBSTITUTE(SUBSTITUTE(S438,",",";",2),",","."),IF(LEN(S438)-LEN(SUBSTITUTE(S438,",",""))=2,SUBSTITUTE(S438,",","."),SUBSTITUTE(S438,","," ")))))</f>
        <v/>
      </c>
      <c r="U438" s="50">
        <f>IF(ISNUMBER(FIND("S",T438)),-1,IF(ISNUMBER(FIND("N",T438)),1,0))</f>
        <v/>
      </c>
      <c r="V438" s="50">
        <f>IF(ISNUMBER(FIND("W",T438)),-1,IF(ISNUMBER(FIND("E",T438)),1,0))</f>
        <v/>
      </c>
      <c r="W438" s="50">
        <f>AND(MIN(IFERROR(FIND("N",T438),999),IFERROR(FIND("S",T438),999))&lt;999,MIN(IFERROR(FIND("E",T438),999),IFERROR(FIND("W",T438),999))&lt;999,MIN(IFERROR(FIND("E",T438),999),IFERROR(FIND("W",T438),999))&lt;MIN(IFERROR(FIND("N",T438),999),IFERROR(FIND("S",T438),999)))</f>
        <v/>
      </c>
      <c r="X438" s="50">
        <f>IF(T438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438,"°"," "),"º"," "),"˚"," "),"'"," "),CHAR(34)," "),"′"," "),"’"," "),"‘"," "),"″"," "),"”"," "),"“"," "),"("," "),")"," "),"["," "),"]"," "),"{"," "),"}"," "),";"," "),"|"," "),"/"," "),"\"," "),":"," "),"="," "),"*"," "),","," "),"N"," "),"S"," "),"E"," "),"W"," "),"_"," ")))</f>
        <v/>
      </c>
      <c r="Y438" s="50">
        <f>IF(X438="","",SUBSTITUTE(SUBSTITUTE(SUBSTITUTE(SUBSTITUTE(SUBSTITUTE(SUBSTITUTE(SUBSTITUTE(SUBSTITUTE(SUBSTITUTE(SUBSTITUTE(SUBSTITUTE(SUBSTITUTE(SUBSTITUTE(X438,"0",""),"1",""),"2",""),"3",""),"4",""),"5",""),"6",""),"7",""),"8",""),"9",""),".",""),"-","")," ",""))</f>
        <v/>
      </c>
      <c r="Z438" s="50">
        <f>IF(X438="",0,LEN(X438)-LEN(SUBSTITUTE(X438," ",""))+1)</f>
        <v/>
      </c>
      <c r="AA438" s="50">
        <f>IF(Z438&lt;1,"",IFERROR(VALUE(SUBSTITUTE(TRIM(MID(SUBSTITUTE(X438," ",REPT(" ",60)),1,60)),".",MID(1/2,2,1))),""))</f>
        <v/>
      </c>
      <c r="AB438" s="50">
        <f>IF(Z438&lt;2,"",IFERROR(VALUE(SUBSTITUTE(TRIM(MID(SUBSTITUTE(X438," ",REPT(" ",60)),61,60)),".",MID(1/2,2,1))),""))</f>
        <v/>
      </c>
      <c r="AC438" s="50">
        <f>IF(Z438&lt;3,"",IFERROR(VALUE(SUBSTITUTE(TRIM(MID(SUBSTITUTE(X438," ",REPT(" ",60)),121,60)),".",MID(1/2,2,1))),""))</f>
        <v/>
      </c>
      <c r="AD438" s="50">
        <f>IF(Z438&lt;4,"",IFERROR(VALUE(SUBSTITUTE(TRIM(MID(SUBSTITUTE(X438," ",REPT(" ",60)),181,60)),".",MID(1/2,2,1))),""))</f>
        <v/>
      </c>
      <c r="AE438" s="50">
        <f>IF(Z438&lt;5,"",IFERROR(VALUE(SUBSTITUTE(TRIM(MID(SUBSTITUTE(X438," ",REPT(" ",60)),241,60)),".",MID(1/2,2,1))),""))</f>
        <v/>
      </c>
      <c r="AF438" s="50">
        <f>IF(Z438&lt;6,"",IFERROR(VALUE(SUBSTITUTE(TRIM(MID(SUBSTITUTE(X438," ",REPT(" ",60)),301,60)),".",MID(1/2,2,1))),""))</f>
        <v/>
      </c>
      <c r="AG438" s="50">
        <f>IFERROR(IF(Z438=2,AA438,IF(Z438=4,IF(AA438&lt;0,-1,1)*(ABS(AA438)+AB438/60),IF(Z438=6,IF(AA438&lt;0,-1,1)*(ABS(AA438)+AB438/60+AC438/3600),""))),"")</f>
        <v/>
      </c>
      <c r="AH438" s="50">
        <f>IFERROR(IF(Z438=2,AB438,IF(Z438=4,IF(AC438&lt;0,-1,1)*(ABS(AC438)+AD438/60),IF(Z438=6,IF(AD438&lt;0,-1,1)*(ABS(AD438)+AE438/60+AF438/3600),""))),"")</f>
        <v/>
      </c>
      <c r="AI438" s="50">
        <f>IF(W438,AH438,AG438)</f>
        <v/>
      </c>
      <c r="AJ438" s="50">
        <f>IF(W438,AG438,AH438)</f>
        <v/>
      </c>
      <c r="AK438" s="50">
        <f>IFERROR(IF(U438=0,AI438,U438*ABS(AI438)),"")</f>
        <v/>
      </c>
      <c r="AL438" s="50">
        <f>IFERROR(IF(V438=0,AJ438,V438*ABS(AJ438)),"")</f>
        <v/>
      </c>
      <c r="AM438" s="50">
        <f>IFERROR(AND(U438=0,V438=0,ABS(AK438)&gt;90,ABS(AK438)&lt;=180,ABS(AL438)&lt;=90),FALSE)</f>
        <v/>
      </c>
      <c r="AN438" s="50">
        <f>IF(AM438,AL438,AK438)</f>
        <v/>
      </c>
      <c r="AO438" s="50">
        <f>IF(AM438,AK438,AL438)</f>
        <v/>
      </c>
      <c r="AP438" s="50">
        <f>IF(R438="","",IF(Y438&lt;&gt;"","Contains words or symbols that aren't part of a coordinate.",IF(NOT(OR(Z438=2,Z438=4,Z438=6)),"Couldn't find a latitude and a longitude ("&amp;Z438&amp;IF(Z438=1," number"," numbers")&amp;" found).",IF(COUNT(AA438:AF438)&lt;&gt;Z438,"Some of the numbers couldn't be read.",IF(OR(AND(Z438=4,OR(AB438&lt;0,AB438&gt;=60,AD438&lt;0,AD438&gt;=60)),AND(Z438=6,OR(AB438&lt;0,AB438&gt;=60,AC438&lt;0,AC438&gt;=60,AE438&lt;0,AE438&gt;=60,AF438&lt;0,AF438&gt;=60))),"Minutes and seconds must be between 0 and 60.",IF(OR(ABS(AN438)&gt;90,ABS(AO438)&gt;180),"Out of range: latitude must be between -90 and 90, and longitude between -180 and 180.",""))))))</f>
        <v/>
      </c>
    </row>
    <row r="439">
      <c r="B439" s="44" t="n"/>
      <c r="C439" s="44" t="n"/>
      <c r="D439" s="45">
        <f>IF(R439="","",IF(AP439&lt;&gt;"","NOT VALID GPS COORDINATES",IF(O439="NO CONNECTION","NO CONNECTION",IF(E439="","NOT FOUND",IF(OR(AM439,AND(AN439=0,AO439=0)),"CONVERTED – PLEASE CHECK","CONVERTED")))))</f>
        <v/>
      </c>
      <c r="E439" s="45">
        <f>IF(OR(O439="",O439="NO CONNECTION"),"",IFERROR(_xlfn.FILTERXML(O439,"//local/territory")&amp;" "&amp;_xlfn.FILTERXML(O439,"//local/mapcode"),IFERROR(_xlfn.FILTERXML(O439,"//international/mapcode"),"")))</f>
        <v/>
      </c>
      <c r="F439" s="46">
        <f>IF(E439="","",IFERROR(_xlfn.FILTERXML(O439,"//local/territory"),""))</f>
        <v/>
      </c>
      <c r="G439" s="46">
        <f>IF(E439="","",IFERROR(_xlfn.FILTERXML(O439,"//local/mapcode"),""))</f>
        <v/>
      </c>
      <c r="H439" s="46">
        <f>IF(E439="","",IFERROR(_xlfn.FILTERXML(O439,"//international/mapcode"),""))</f>
        <v/>
      </c>
      <c r="I439" s="46">
        <f>IF(E439="","",IFERROR(HYPERLINK("https://www.mymapcodes.com/go/?t="&amp;IF(G439&lt;&gt;"",F439,"AAA")&amp;"&amp;ma="&amp;LEFT(IF(G439&lt;&gt;"",G439,H439),FIND(".",IF(G439&lt;&gt;"",G439,H439))-1)&amp;"&amp;mb="&amp;MID(IF(G439&lt;&gt;"",G439,H439),FIND(".",IF(G439&lt;&gt;"",G439,H439))+1,99),"Open on MyMapcodes →"),""))</f>
        <v/>
      </c>
      <c r="J439" s="47">
        <f>IF(OR(R439="",AP439&lt;&gt;""),"",ROUND(AN439,6))</f>
        <v/>
      </c>
      <c r="K439" s="47">
        <f>IF(OR(R439="",AP439&lt;&gt;""),"",ROUND(AO439,6))</f>
        <v/>
      </c>
      <c r="L439" s="48">
        <f>IF(R439="","",IF(AP439&lt;&gt;"",AP439,IF(O439="NO CONNECTION","Excel couldn't reach the mapcode service. Click the REFRESH RESULTS box just above the table.",IF(E439="","The mapcode service didn't return a mapcode for this point.",IF(AM439,"Latitude and longitude seemed to be the wrong way round, so they've been swapped. Please check.",IF(AND(AN439=0,AO439=0),"0, 0 is in the sea off West Africa. Please check this is the location you meant.",IF(W439,"Longitude came first, so the order has been switched.",IF(Z439=6,"Converted from degrees, minutes and seconds.",IF(Z439=4,"Converted from degrees and decimal minutes.","")))))))))</f>
        <v/>
      </c>
      <c r="N439" s="49">
        <f>IF(J439="","",MapcodeAPI&amp;"codes/"&amp;SUBSTITUTE(J439&amp;"",MID(1/2,2,1),".")&amp;","&amp;SUBSTITUTE(K439&amp;"",MID(1/2,2,1),"."))&amp;LEFT($B$13,0)</f>
        <v/>
      </c>
      <c r="O439" s="49">
        <f>IF(N439="","",IFERROR(_xlfn.WEBSERVICE(N439),IF(MapcodeAPIBackup="","NO CONNECTION",IFERROR(_xlfn.WEBSERVICE(MapcodeAPIBackup&amp;MID(N439,LEN(MapcodeAPI)+1,999)),"NO CONNECTION"))))</f>
        <v/>
      </c>
      <c r="P439" t="inlineStr">
        <is>
          <t xml:space="preserve"> </t>
        </is>
      </c>
      <c r="R439" s="50">
        <f>IFERROR(IF(AND(TRIM(B439&amp;"")="",TRIM(C439&amp;"")=""),"",TRIM(IF(ISNUMBER(B439),SUBSTITUTE(B439&amp;"",MID(1/2,2,1),"."),B439&amp;"")&amp;IF(TRIM(C439&amp;"")="",""," | "&amp;IF(ISNUMBER(C439),SUBSTITUTE(C439&amp;"",MID(1/2,2,1),"."),C439&amp;"")))),"(error value)")</f>
        <v/>
      </c>
      <c r="S439" s="50">
        <f>IF(R439="","","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"&amp;IFERROR(IF(AND(LEN(R439)-LEN(SUBSTITUTE(R439,"/",""))=1,ISNUMBER(FIND(" ",TRIM(LEFT(R439,FIND("/",R439)-1))))),LEFT(R439,FIND("/",R439)-1),R439),R439)&amp;" ")," "," "),"﻿"," "),"​"," "),"⁠"," ")," "," ")," "," "),CHAR(9)," "),CHAR(10)," "),CHAR(13)," "),"−","-"),"–","-"),"—","-"),"LATITUDE"," "),"LONGITUDE"," "),"COORDINATES"," "),"COORDS"," "),"NORTH"," N "),"SOUTH"," S "),"EAST"," E "),"WEST"," W "),"DEGREES"," "),"DEG"," "),"GPS"," "),"LONG"," "),"LNG"," "),"LON"," "),"LAT"," ")," AND "," "),"&amp;"," ")&amp;" ")</f>
        <v/>
      </c>
      <c r="T439" s="50">
        <f>IF(S439="","",IF(LEN(S439)-LEN(SUBSTITUTE(S439,".",""))&gt;0,SUBSTITUTE(S439,","," "),IF(LEN(S439)-LEN(SUBSTITUTE(S439,",",""))=3,SUBSTITUTE(SUBSTITUTE(S439,",",";",2),",","."),IF(LEN(S439)-LEN(SUBSTITUTE(S439,",",""))=2,SUBSTITUTE(S439,",","."),SUBSTITUTE(S439,","," ")))))</f>
        <v/>
      </c>
      <c r="U439" s="50">
        <f>IF(ISNUMBER(FIND("S",T439)),-1,IF(ISNUMBER(FIND("N",T439)),1,0))</f>
        <v/>
      </c>
      <c r="V439" s="50">
        <f>IF(ISNUMBER(FIND("W",T439)),-1,IF(ISNUMBER(FIND("E",T439)),1,0))</f>
        <v/>
      </c>
      <c r="W439" s="50">
        <f>AND(MIN(IFERROR(FIND("N",T439),999),IFERROR(FIND("S",T439),999))&lt;999,MIN(IFERROR(FIND("E",T439),999),IFERROR(FIND("W",T439),999))&lt;999,MIN(IFERROR(FIND("E",T439),999),IFERROR(FIND("W",T439),999))&lt;MIN(IFERROR(FIND("N",T439),999),IFERROR(FIND("S",T439),999)))</f>
        <v/>
      </c>
      <c r="X439" s="50">
        <f>IF(T439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439,"°"," "),"º"," "),"˚"," "),"'"," "),CHAR(34)," "),"′"," "),"’"," "),"‘"," "),"″"," "),"”"," "),"“"," "),"("," "),")"," "),"["," "),"]"," "),"{"," "),"}"," "),";"," "),"|"," "),"/"," "),"\"," "),":"," "),"="," "),"*"," "),","," "),"N"," "),"S"," "),"E"," "),"W"," "),"_"," ")))</f>
        <v/>
      </c>
      <c r="Y439" s="50">
        <f>IF(X439="","",SUBSTITUTE(SUBSTITUTE(SUBSTITUTE(SUBSTITUTE(SUBSTITUTE(SUBSTITUTE(SUBSTITUTE(SUBSTITUTE(SUBSTITUTE(SUBSTITUTE(SUBSTITUTE(SUBSTITUTE(SUBSTITUTE(X439,"0",""),"1",""),"2",""),"3",""),"4",""),"5",""),"6",""),"7",""),"8",""),"9",""),".",""),"-","")," ",""))</f>
        <v/>
      </c>
      <c r="Z439" s="50">
        <f>IF(X439="",0,LEN(X439)-LEN(SUBSTITUTE(X439," ",""))+1)</f>
        <v/>
      </c>
      <c r="AA439" s="50">
        <f>IF(Z439&lt;1,"",IFERROR(VALUE(SUBSTITUTE(TRIM(MID(SUBSTITUTE(X439," ",REPT(" ",60)),1,60)),".",MID(1/2,2,1))),""))</f>
        <v/>
      </c>
      <c r="AB439" s="50">
        <f>IF(Z439&lt;2,"",IFERROR(VALUE(SUBSTITUTE(TRIM(MID(SUBSTITUTE(X439," ",REPT(" ",60)),61,60)),".",MID(1/2,2,1))),""))</f>
        <v/>
      </c>
      <c r="AC439" s="50">
        <f>IF(Z439&lt;3,"",IFERROR(VALUE(SUBSTITUTE(TRIM(MID(SUBSTITUTE(X439," ",REPT(" ",60)),121,60)),".",MID(1/2,2,1))),""))</f>
        <v/>
      </c>
      <c r="AD439" s="50">
        <f>IF(Z439&lt;4,"",IFERROR(VALUE(SUBSTITUTE(TRIM(MID(SUBSTITUTE(X439," ",REPT(" ",60)),181,60)),".",MID(1/2,2,1))),""))</f>
        <v/>
      </c>
      <c r="AE439" s="50">
        <f>IF(Z439&lt;5,"",IFERROR(VALUE(SUBSTITUTE(TRIM(MID(SUBSTITUTE(X439," ",REPT(" ",60)),241,60)),".",MID(1/2,2,1))),""))</f>
        <v/>
      </c>
      <c r="AF439" s="50">
        <f>IF(Z439&lt;6,"",IFERROR(VALUE(SUBSTITUTE(TRIM(MID(SUBSTITUTE(X439," ",REPT(" ",60)),301,60)),".",MID(1/2,2,1))),""))</f>
        <v/>
      </c>
      <c r="AG439" s="50">
        <f>IFERROR(IF(Z439=2,AA439,IF(Z439=4,IF(AA439&lt;0,-1,1)*(ABS(AA439)+AB439/60),IF(Z439=6,IF(AA439&lt;0,-1,1)*(ABS(AA439)+AB439/60+AC439/3600),""))),"")</f>
        <v/>
      </c>
      <c r="AH439" s="50">
        <f>IFERROR(IF(Z439=2,AB439,IF(Z439=4,IF(AC439&lt;0,-1,1)*(ABS(AC439)+AD439/60),IF(Z439=6,IF(AD439&lt;0,-1,1)*(ABS(AD439)+AE439/60+AF439/3600),""))),"")</f>
        <v/>
      </c>
      <c r="AI439" s="50">
        <f>IF(W439,AH439,AG439)</f>
        <v/>
      </c>
      <c r="AJ439" s="50">
        <f>IF(W439,AG439,AH439)</f>
        <v/>
      </c>
      <c r="AK439" s="50">
        <f>IFERROR(IF(U439=0,AI439,U439*ABS(AI439)),"")</f>
        <v/>
      </c>
      <c r="AL439" s="50">
        <f>IFERROR(IF(V439=0,AJ439,V439*ABS(AJ439)),"")</f>
        <v/>
      </c>
      <c r="AM439" s="50">
        <f>IFERROR(AND(U439=0,V439=0,ABS(AK439)&gt;90,ABS(AK439)&lt;=180,ABS(AL439)&lt;=90),FALSE)</f>
        <v/>
      </c>
      <c r="AN439" s="50">
        <f>IF(AM439,AL439,AK439)</f>
        <v/>
      </c>
      <c r="AO439" s="50">
        <f>IF(AM439,AK439,AL439)</f>
        <v/>
      </c>
      <c r="AP439" s="50">
        <f>IF(R439="","",IF(Y439&lt;&gt;"","Contains words or symbols that aren't part of a coordinate.",IF(NOT(OR(Z439=2,Z439=4,Z439=6)),"Couldn't find a latitude and a longitude ("&amp;Z439&amp;IF(Z439=1," number"," numbers")&amp;" found).",IF(COUNT(AA439:AF439)&lt;&gt;Z439,"Some of the numbers couldn't be read.",IF(OR(AND(Z439=4,OR(AB439&lt;0,AB439&gt;=60,AD439&lt;0,AD439&gt;=60)),AND(Z439=6,OR(AB439&lt;0,AB439&gt;=60,AC439&lt;0,AC439&gt;=60,AE439&lt;0,AE439&gt;=60,AF439&lt;0,AF439&gt;=60))),"Minutes and seconds must be between 0 and 60.",IF(OR(ABS(AN439)&gt;90,ABS(AO439)&gt;180),"Out of range: latitude must be between -90 and 90, and longitude between -180 and 180.",""))))))</f>
        <v/>
      </c>
    </row>
    <row r="440">
      <c r="B440" s="44" t="n"/>
      <c r="C440" s="44" t="n"/>
      <c r="D440" s="45">
        <f>IF(R440="","",IF(AP440&lt;&gt;"","NOT VALID GPS COORDINATES",IF(O440="NO CONNECTION","NO CONNECTION",IF(E440="","NOT FOUND",IF(OR(AM440,AND(AN440=0,AO440=0)),"CONVERTED – PLEASE CHECK","CONVERTED")))))</f>
        <v/>
      </c>
      <c r="E440" s="45">
        <f>IF(OR(O440="",O440="NO CONNECTION"),"",IFERROR(_xlfn.FILTERXML(O440,"//local/territory")&amp;" "&amp;_xlfn.FILTERXML(O440,"//local/mapcode"),IFERROR(_xlfn.FILTERXML(O440,"//international/mapcode"),"")))</f>
        <v/>
      </c>
      <c r="F440" s="46">
        <f>IF(E440="","",IFERROR(_xlfn.FILTERXML(O440,"//local/territory"),""))</f>
        <v/>
      </c>
      <c r="G440" s="46">
        <f>IF(E440="","",IFERROR(_xlfn.FILTERXML(O440,"//local/mapcode"),""))</f>
        <v/>
      </c>
      <c r="H440" s="46">
        <f>IF(E440="","",IFERROR(_xlfn.FILTERXML(O440,"//international/mapcode"),""))</f>
        <v/>
      </c>
      <c r="I440" s="46">
        <f>IF(E440="","",IFERROR(HYPERLINK("https://www.mymapcodes.com/go/?t="&amp;IF(G440&lt;&gt;"",F440,"AAA")&amp;"&amp;ma="&amp;LEFT(IF(G440&lt;&gt;"",G440,H440),FIND(".",IF(G440&lt;&gt;"",G440,H440))-1)&amp;"&amp;mb="&amp;MID(IF(G440&lt;&gt;"",G440,H440),FIND(".",IF(G440&lt;&gt;"",G440,H440))+1,99),"Open on MyMapcodes →"),""))</f>
        <v/>
      </c>
      <c r="J440" s="47">
        <f>IF(OR(R440="",AP440&lt;&gt;""),"",ROUND(AN440,6))</f>
        <v/>
      </c>
      <c r="K440" s="47">
        <f>IF(OR(R440="",AP440&lt;&gt;""),"",ROUND(AO440,6))</f>
        <v/>
      </c>
      <c r="L440" s="48">
        <f>IF(R440="","",IF(AP440&lt;&gt;"",AP440,IF(O440="NO CONNECTION","Excel couldn't reach the mapcode service. Click the REFRESH RESULTS box just above the table.",IF(E440="","The mapcode service didn't return a mapcode for this point.",IF(AM440,"Latitude and longitude seemed to be the wrong way round, so they've been swapped. Please check.",IF(AND(AN440=0,AO440=0),"0, 0 is in the sea off West Africa. Please check this is the location you meant.",IF(W440,"Longitude came first, so the order has been switched.",IF(Z440=6,"Converted from degrees, minutes and seconds.",IF(Z440=4,"Converted from degrees and decimal minutes.","")))))))))</f>
        <v/>
      </c>
      <c r="N440" s="49">
        <f>IF(J440="","",MapcodeAPI&amp;"codes/"&amp;SUBSTITUTE(J440&amp;"",MID(1/2,2,1),".")&amp;","&amp;SUBSTITUTE(K440&amp;"",MID(1/2,2,1),"."))&amp;LEFT($B$13,0)</f>
        <v/>
      </c>
      <c r="O440" s="49">
        <f>IF(N440="","",IFERROR(_xlfn.WEBSERVICE(N440),IF(MapcodeAPIBackup="","NO CONNECTION",IFERROR(_xlfn.WEBSERVICE(MapcodeAPIBackup&amp;MID(N440,LEN(MapcodeAPI)+1,999)),"NO CONNECTION"))))</f>
        <v/>
      </c>
      <c r="P440" t="inlineStr">
        <is>
          <t xml:space="preserve"> </t>
        </is>
      </c>
      <c r="R440" s="50">
        <f>IFERROR(IF(AND(TRIM(B440&amp;"")="",TRIM(C440&amp;"")=""),"",TRIM(IF(ISNUMBER(B440),SUBSTITUTE(B440&amp;"",MID(1/2,2,1),"."),B440&amp;"")&amp;IF(TRIM(C440&amp;"")="",""," | "&amp;IF(ISNUMBER(C440),SUBSTITUTE(C440&amp;"",MID(1/2,2,1),"."),C440&amp;"")))),"(error value)")</f>
        <v/>
      </c>
      <c r="S440" s="50">
        <f>IF(R440="","","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"&amp;IFERROR(IF(AND(LEN(R440)-LEN(SUBSTITUTE(R440,"/",""))=1,ISNUMBER(FIND(" ",TRIM(LEFT(R440,FIND("/",R440)-1))))),LEFT(R440,FIND("/",R440)-1),R440),R440)&amp;" ")," "," "),"﻿"," "),"​"," "),"⁠"," ")," "," ")," "," "),CHAR(9)," "),CHAR(10)," "),CHAR(13)," "),"−","-"),"–","-"),"—","-"),"LATITUDE"," "),"LONGITUDE"," "),"COORDINATES"," "),"COORDS"," "),"NORTH"," N "),"SOUTH"," S "),"EAST"," E "),"WEST"," W "),"DEGREES"," "),"DEG"," "),"GPS"," "),"LONG"," "),"LNG"," "),"LON"," "),"LAT"," ")," AND "," "),"&amp;"," ")&amp;" ")</f>
        <v/>
      </c>
      <c r="T440" s="50">
        <f>IF(S440="","",IF(LEN(S440)-LEN(SUBSTITUTE(S440,".",""))&gt;0,SUBSTITUTE(S440,","," "),IF(LEN(S440)-LEN(SUBSTITUTE(S440,",",""))=3,SUBSTITUTE(SUBSTITUTE(S440,",",";",2),",","."),IF(LEN(S440)-LEN(SUBSTITUTE(S440,",",""))=2,SUBSTITUTE(S440,",","."),SUBSTITUTE(S440,","," ")))))</f>
        <v/>
      </c>
      <c r="U440" s="50">
        <f>IF(ISNUMBER(FIND("S",T440)),-1,IF(ISNUMBER(FIND("N",T440)),1,0))</f>
        <v/>
      </c>
      <c r="V440" s="50">
        <f>IF(ISNUMBER(FIND("W",T440)),-1,IF(ISNUMBER(FIND("E",T440)),1,0))</f>
        <v/>
      </c>
      <c r="W440" s="50">
        <f>AND(MIN(IFERROR(FIND("N",T440),999),IFERROR(FIND("S",T440),999))&lt;999,MIN(IFERROR(FIND("E",T440),999),IFERROR(FIND("W",T440),999))&lt;999,MIN(IFERROR(FIND("E",T440),999),IFERROR(FIND("W",T440),999))&lt;MIN(IFERROR(FIND("N",T440),999),IFERROR(FIND("S",T440),999)))</f>
        <v/>
      </c>
      <c r="X440" s="50">
        <f>IF(T440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440,"°"," "),"º"," "),"˚"," "),"'"," "),CHAR(34)," "),"′"," "),"’"," "),"‘"," "),"″"," "),"”"," "),"“"," "),"("," "),")"," "),"["," "),"]"," "),"{"," "),"}"," "),";"," "),"|"," "),"/"," "),"\"," "),":"," "),"="," "),"*"," "),","," "),"N"," "),"S"," "),"E"," "),"W"," "),"_"," ")))</f>
        <v/>
      </c>
      <c r="Y440" s="50">
        <f>IF(X440="","",SUBSTITUTE(SUBSTITUTE(SUBSTITUTE(SUBSTITUTE(SUBSTITUTE(SUBSTITUTE(SUBSTITUTE(SUBSTITUTE(SUBSTITUTE(SUBSTITUTE(SUBSTITUTE(SUBSTITUTE(SUBSTITUTE(X440,"0",""),"1",""),"2",""),"3",""),"4",""),"5",""),"6",""),"7",""),"8",""),"9",""),".",""),"-","")," ",""))</f>
        <v/>
      </c>
      <c r="Z440" s="50">
        <f>IF(X440="",0,LEN(X440)-LEN(SUBSTITUTE(X440," ",""))+1)</f>
        <v/>
      </c>
      <c r="AA440" s="50">
        <f>IF(Z440&lt;1,"",IFERROR(VALUE(SUBSTITUTE(TRIM(MID(SUBSTITUTE(X440," ",REPT(" ",60)),1,60)),".",MID(1/2,2,1))),""))</f>
        <v/>
      </c>
      <c r="AB440" s="50">
        <f>IF(Z440&lt;2,"",IFERROR(VALUE(SUBSTITUTE(TRIM(MID(SUBSTITUTE(X440," ",REPT(" ",60)),61,60)),".",MID(1/2,2,1))),""))</f>
        <v/>
      </c>
      <c r="AC440" s="50">
        <f>IF(Z440&lt;3,"",IFERROR(VALUE(SUBSTITUTE(TRIM(MID(SUBSTITUTE(X440," ",REPT(" ",60)),121,60)),".",MID(1/2,2,1))),""))</f>
        <v/>
      </c>
      <c r="AD440" s="50">
        <f>IF(Z440&lt;4,"",IFERROR(VALUE(SUBSTITUTE(TRIM(MID(SUBSTITUTE(X440," ",REPT(" ",60)),181,60)),".",MID(1/2,2,1))),""))</f>
        <v/>
      </c>
      <c r="AE440" s="50">
        <f>IF(Z440&lt;5,"",IFERROR(VALUE(SUBSTITUTE(TRIM(MID(SUBSTITUTE(X440," ",REPT(" ",60)),241,60)),".",MID(1/2,2,1))),""))</f>
        <v/>
      </c>
      <c r="AF440" s="50">
        <f>IF(Z440&lt;6,"",IFERROR(VALUE(SUBSTITUTE(TRIM(MID(SUBSTITUTE(X440," ",REPT(" ",60)),301,60)),".",MID(1/2,2,1))),""))</f>
        <v/>
      </c>
      <c r="AG440" s="50">
        <f>IFERROR(IF(Z440=2,AA440,IF(Z440=4,IF(AA440&lt;0,-1,1)*(ABS(AA440)+AB440/60),IF(Z440=6,IF(AA440&lt;0,-1,1)*(ABS(AA440)+AB440/60+AC440/3600),""))),"")</f>
        <v/>
      </c>
      <c r="AH440" s="50">
        <f>IFERROR(IF(Z440=2,AB440,IF(Z440=4,IF(AC440&lt;0,-1,1)*(ABS(AC440)+AD440/60),IF(Z440=6,IF(AD440&lt;0,-1,1)*(ABS(AD440)+AE440/60+AF440/3600),""))),"")</f>
        <v/>
      </c>
      <c r="AI440" s="50">
        <f>IF(W440,AH440,AG440)</f>
        <v/>
      </c>
      <c r="AJ440" s="50">
        <f>IF(W440,AG440,AH440)</f>
        <v/>
      </c>
      <c r="AK440" s="50">
        <f>IFERROR(IF(U440=0,AI440,U440*ABS(AI440)),"")</f>
        <v/>
      </c>
      <c r="AL440" s="50">
        <f>IFERROR(IF(V440=0,AJ440,V440*ABS(AJ440)),"")</f>
        <v/>
      </c>
      <c r="AM440" s="50">
        <f>IFERROR(AND(U440=0,V440=0,ABS(AK440)&gt;90,ABS(AK440)&lt;=180,ABS(AL440)&lt;=90),FALSE)</f>
        <v/>
      </c>
      <c r="AN440" s="50">
        <f>IF(AM440,AL440,AK440)</f>
        <v/>
      </c>
      <c r="AO440" s="50">
        <f>IF(AM440,AK440,AL440)</f>
        <v/>
      </c>
      <c r="AP440" s="50">
        <f>IF(R440="","",IF(Y440&lt;&gt;"","Contains words or symbols that aren't part of a coordinate.",IF(NOT(OR(Z440=2,Z440=4,Z440=6)),"Couldn't find a latitude and a longitude ("&amp;Z440&amp;IF(Z440=1," number"," numbers")&amp;" found).",IF(COUNT(AA440:AF440)&lt;&gt;Z440,"Some of the numbers couldn't be read.",IF(OR(AND(Z440=4,OR(AB440&lt;0,AB440&gt;=60,AD440&lt;0,AD440&gt;=60)),AND(Z440=6,OR(AB440&lt;0,AB440&gt;=60,AC440&lt;0,AC440&gt;=60,AE440&lt;0,AE440&gt;=60,AF440&lt;0,AF440&gt;=60))),"Minutes and seconds must be between 0 and 60.",IF(OR(ABS(AN440)&gt;90,ABS(AO440)&gt;180),"Out of range: latitude must be between -90 and 90, and longitude between -180 and 180.",""))))))</f>
        <v/>
      </c>
    </row>
    <row r="441">
      <c r="B441" s="44" t="n"/>
      <c r="C441" s="44" t="n"/>
      <c r="D441" s="45">
        <f>IF(R441="","",IF(AP441&lt;&gt;"","NOT VALID GPS COORDINATES",IF(O441="NO CONNECTION","NO CONNECTION",IF(E441="","NOT FOUND",IF(OR(AM441,AND(AN441=0,AO441=0)),"CONVERTED – PLEASE CHECK","CONVERTED")))))</f>
        <v/>
      </c>
      <c r="E441" s="45">
        <f>IF(OR(O441="",O441="NO CONNECTION"),"",IFERROR(_xlfn.FILTERXML(O441,"//local/territory")&amp;" "&amp;_xlfn.FILTERXML(O441,"//local/mapcode"),IFERROR(_xlfn.FILTERXML(O441,"//international/mapcode"),"")))</f>
        <v/>
      </c>
      <c r="F441" s="46">
        <f>IF(E441="","",IFERROR(_xlfn.FILTERXML(O441,"//local/territory"),""))</f>
        <v/>
      </c>
      <c r="G441" s="46">
        <f>IF(E441="","",IFERROR(_xlfn.FILTERXML(O441,"//local/mapcode"),""))</f>
        <v/>
      </c>
      <c r="H441" s="46">
        <f>IF(E441="","",IFERROR(_xlfn.FILTERXML(O441,"//international/mapcode"),""))</f>
        <v/>
      </c>
      <c r="I441" s="46">
        <f>IF(E441="","",IFERROR(HYPERLINK("https://www.mymapcodes.com/go/?t="&amp;IF(G441&lt;&gt;"",F441,"AAA")&amp;"&amp;ma="&amp;LEFT(IF(G441&lt;&gt;"",G441,H441),FIND(".",IF(G441&lt;&gt;"",G441,H441))-1)&amp;"&amp;mb="&amp;MID(IF(G441&lt;&gt;"",G441,H441),FIND(".",IF(G441&lt;&gt;"",G441,H441))+1,99),"Open on MyMapcodes →"),""))</f>
        <v/>
      </c>
      <c r="J441" s="47">
        <f>IF(OR(R441="",AP441&lt;&gt;""),"",ROUND(AN441,6))</f>
        <v/>
      </c>
      <c r="K441" s="47">
        <f>IF(OR(R441="",AP441&lt;&gt;""),"",ROUND(AO441,6))</f>
        <v/>
      </c>
      <c r="L441" s="48">
        <f>IF(R441="","",IF(AP441&lt;&gt;"",AP441,IF(O441="NO CONNECTION","Excel couldn't reach the mapcode service. Click the REFRESH RESULTS box just above the table.",IF(E441="","The mapcode service didn't return a mapcode for this point.",IF(AM441,"Latitude and longitude seemed to be the wrong way round, so they've been swapped. Please check.",IF(AND(AN441=0,AO441=0),"0, 0 is in the sea off West Africa. Please check this is the location you meant.",IF(W441,"Longitude came first, so the order has been switched.",IF(Z441=6,"Converted from degrees, minutes and seconds.",IF(Z441=4,"Converted from degrees and decimal minutes.","")))))))))</f>
        <v/>
      </c>
      <c r="N441" s="49">
        <f>IF(J441="","",MapcodeAPI&amp;"codes/"&amp;SUBSTITUTE(J441&amp;"",MID(1/2,2,1),".")&amp;","&amp;SUBSTITUTE(K441&amp;"",MID(1/2,2,1),"."))&amp;LEFT($B$13,0)</f>
        <v/>
      </c>
      <c r="O441" s="49">
        <f>IF(N441="","",IFERROR(_xlfn.WEBSERVICE(N441),IF(MapcodeAPIBackup="","NO CONNECTION",IFERROR(_xlfn.WEBSERVICE(MapcodeAPIBackup&amp;MID(N441,LEN(MapcodeAPI)+1,999)),"NO CONNECTION"))))</f>
        <v/>
      </c>
      <c r="P441" t="inlineStr">
        <is>
          <t xml:space="preserve"> </t>
        </is>
      </c>
      <c r="R441" s="50">
        <f>IFERROR(IF(AND(TRIM(B441&amp;"")="",TRIM(C441&amp;"")=""),"",TRIM(IF(ISNUMBER(B441),SUBSTITUTE(B441&amp;"",MID(1/2,2,1),"."),B441&amp;"")&amp;IF(TRIM(C441&amp;"")="",""," | "&amp;IF(ISNUMBER(C441),SUBSTITUTE(C441&amp;"",MID(1/2,2,1),"."),C441&amp;"")))),"(error value)")</f>
        <v/>
      </c>
      <c r="S441" s="50">
        <f>IF(R441="","","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"&amp;IFERROR(IF(AND(LEN(R441)-LEN(SUBSTITUTE(R441,"/",""))=1,ISNUMBER(FIND(" ",TRIM(LEFT(R441,FIND("/",R441)-1))))),LEFT(R441,FIND("/",R441)-1),R441),R441)&amp;" ")," "," "),"﻿"," "),"​"," "),"⁠"," ")," "," ")," "," "),CHAR(9)," "),CHAR(10)," "),CHAR(13)," "),"−","-"),"–","-"),"—","-"),"LATITUDE"," "),"LONGITUDE"," "),"COORDINATES"," "),"COORDS"," "),"NORTH"," N "),"SOUTH"," S "),"EAST"," E "),"WEST"," W "),"DEGREES"," "),"DEG"," "),"GPS"," "),"LONG"," "),"LNG"," "),"LON"," "),"LAT"," ")," AND "," "),"&amp;"," ")&amp;" ")</f>
        <v/>
      </c>
      <c r="T441" s="50">
        <f>IF(S441="","",IF(LEN(S441)-LEN(SUBSTITUTE(S441,".",""))&gt;0,SUBSTITUTE(S441,","," "),IF(LEN(S441)-LEN(SUBSTITUTE(S441,",",""))=3,SUBSTITUTE(SUBSTITUTE(S441,",",";",2),",","."),IF(LEN(S441)-LEN(SUBSTITUTE(S441,",",""))=2,SUBSTITUTE(S441,",","."),SUBSTITUTE(S441,","," ")))))</f>
        <v/>
      </c>
      <c r="U441" s="50">
        <f>IF(ISNUMBER(FIND("S",T441)),-1,IF(ISNUMBER(FIND("N",T441)),1,0))</f>
        <v/>
      </c>
      <c r="V441" s="50">
        <f>IF(ISNUMBER(FIND("W",T441)),-1,IF(ISNUMBER(FIND("E",T441)),1,0))</f>
        <v/>
      </c>
      <c r="W441" s="50">
        <f>AND(MIN(IFERROR(FIND("N",T441),999),IFERROR(FIND("S",T441),999))&lt;999,MIN(IFERROR(FIND("E",T441),999),IFERROR(FIND("W",T441),999))&lt;999,MIN(IFERROR(FIND("E",T441),999),IFERROR(FIND("W",T441),999))&lt;MIN(IFERROR(FIND("N",T441),999),IFERROR(FIND("S",T441),999)))</f>
        <v/>
      </c>
      <c r="X441" s="50">
        <f>IF(T441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441,"°"," "),"º"," "),"˚"," "),"'"," "),CHAR(34)," "),"′"," "),"’"," "),"‘"," "),"″"," "),"”"," "),"“"," "),"("," "),")"," "),"["," "),"]"," "),"{"," "),"}"," "),";"," "),"|"," "),"/"," "),"\"," "),":"," "),"="," "),"*"," "),","," "),"N"," "),"S"," "),"E"," "),"W"," "),"_"," ")))</f>
        <v/>
      </c>
      <c r="Y441" s="50">
        <f>IF(X441="","",SUBSTITUTE(SUBSTITUTE(SUBSTITUTE(SUBSTITUTE(SUBSTITUTE(SUBSTITUTE(SUBSTITUTE(SUBSTITUTE(SUBSTITUTE(SUBSTITUTE(SUBSTITUTE(SUBSTITUTE(SUBSTITUTE(X441,"0",""),"1",""),"2",""),"3",""),"4",""),"5",""),"6",""),"7",""),"8",""),"9",""),".",""),"-","")," ",""))</f>
        <v/>
      </c>
      <c r="Z441" s="50">
        <f>IF(X441="",0,LEN(X441)-LEN(SUBSTITUTE(X441," ",""))+1)</f>
        <v/>
      </c>
      <c r="AA441" s="50">
        <f>IF(Z441&lt;1,"",IFERROR(VALUE(SUBSTITUTE(TRIM(MID(SUBSTITUTE(X441," ",REPT(" ",60)),1,60)),".",MID(1/2,2,1))),""))</f>
        <v/>
      </c>
      <c r="AB441" s="50">
        <f>IF(Z441&lt;2,"",IFERROR(VALUE(SUBSTITUTE(TRIM(MID(SUBSTITUTE(X441," ",REPT(" ",60)),61,60)),".",MID(1/2,2,1))),""))</f>
        <v/>
      </c>
      <c r="AC441" s="50">
        <f>IF(Z441&lt;3,"",IFERROR(VALUE(SUBSTITUTE(TRIM(MID(SUBSTITUTE(X441," ",REPT(" ",60)),121,60)),".",MID(1/2,2,1))),""))</f>
        <v/>
      </c>
      <c r="AD441" s="50">
        <f>IF(Z441&lt;4,"",IFERROR(VALUE(SUBSTITUTE(TRIM(MID(SUBSTITUTE(X441," ",REPT(" ",60)),181,60)),".",MID(1/2,2,1))),""))</f>
        <v/>
      </c>
      <c r="AE441" s="50">
        <f>IF(Z441&lt;5,"",IFERROR(VALUE(SUBSTITUTE(TRIM(MID(SUBSTITUTE(X441," ",REPT(" ",60)),241,60)),".",MID(1/2,2,1))),""))</f>
        <v/>
      </c>
      <c r="AF441" s="50">
        <f>IF(Z441&lt;6,"",IFERROR(VALUE(SUBSTITUTE(TRIM(MID(SUBSTITUTE(X441," ",REPT(" ",60)),301,60)),".",MID(1/2,2,1))),""))</f>
        <v/>
      </c>
      <c r="AG441" s="50">
        <f>IFERROR(IF(Z441=2,AA441,IF(Z441=4,IF(AA441&lt;0,-1,1)*(ABS(AA441)+AB441/60),IF(Z441=6,IF(AA441&lt;0,-1,1)*(ABS(AA441)+AB441/60+AC441/3600),""))),"")</f>
        <v/>
      </c>
      <c r="AH441" s="50">
        <f>IFERROR(IF(Z441=2,AB441,IF(Z441=4,IF(AC441&lt;0,-1,1)*(ABS(AC441)+AD441/60),IF(Z441=6,IF(AD441&lt;0,-1,1)*(ABS(AD441)+AE441/60+AF441/3600),""))),"")</f>
        <v/>
      </c>
      <c r="AI441" s="50">
        <f>IF(W441,AH441,AG441)</f>
        <v/>
      </c>
      <c r="AJ441" s="50">
        <f>IF(W441,AG441,AH441)</f>
        <v/>
      </c>
      <c r="AK441" s="50">
        <f>IFERROR(IF(U441=0,AI441,U441*ABS(AI441)),"")</f>
        <v/>
      </c>
      <c r="AL441" s="50">
        <f>IFERROR(IF(V441=0,AJ441,V441*ABS(AJ441)),"")</f>
        <v/>
      </c>
      <c r="AM441" s="50">
        <f>IFERROR(AND(U441=0,V441=0,ABS(AK441)&gt;90,ABS(AK441)&lt;=180,ABS(AL441)&lt;=90),FALSE)</f>
        <v/>
      </c>
      <c r="AN441" s="50">
        <f>IF(AM441,AL441,AK441)</f>
        <v/>
      </c>
      <c r="AO441" s="50">
        <f>IF(AM441,AK441,AL441)</f>
        <v/>
      </c>
      <c r="AP441" s="50">
        <f>IF(R441="","",IF(Y441&lt;&gt;"","Contains words or symbols that aren't part of a coordinate.",IF(NOT(OR(Z441=2,Z441=4,Z441=6)),"Couldn't find a latitude and a longitude ("&amp;Z441&amp;IF(Z441=1," number"," numbers")&amp;" found).",IF(COUNT(AA441:AF441)&lt;&gt;Z441,"Some of the numbers couldn't be read.",IF(OR(AND(Z441=4,OR(AB441&lt;0,AB441&gt;=60,AD441&lt;0,AD441&gt;=60)),AND(Z441=6,OR(AB441&lt;0,AB441&gt;=60,AC441&lt;0,AC441&gt;=60,AE441&lt;0,AE441&gt;=60,AF441&lt;0,AF441&gt;=60))),"Minutes and seconds must be between 0 and 60.",IF(OR(ABS(AN441)&gt;90,ABS(AO441)&gt;180),"Out of range: latitude must be between -90 and 90, and longitude between -180 and 180.",""))))))</f>
        <v/>
      </c>
    </row>
    <row r="442">
      <c r="B442" s="44" t="n"/>
      <c r="C442" s="44" t="n"/>
      <c r="D442" s="45">
        <f>IF(R442="","",IF(AP442&lt;&gt;"","NOT VALID GPS COORDINATES",IF(O442="NO CONNECTION","NO CONNECTION",IF(E442="","NOT FOUND",IF(OR(AM442,AND(AN442=0,AO442=0)),"CONVERTED – PLEASE CHECK","CONVERTED")))))</f>
        <v/>
      </c>
      <c r="E442" s="45">
        <f>IF(OR(O442="",O442="NO CONNECTION"),"",IFERROR(_xlfn.FILTERXML(O442,"//local/territory")&amp;" "&amp;_xlfn.FILTERXML(O442,"//local/mapcode"),IFERROR(_xlfn.FILTERXML(O442,"//international/mapcode"),"")))</f>
        <v/>
      </c>
      <c r="F442" s="46">
        <f>IF(E442="","",IFERROR(_xlfn.FILTERXML(O442,"//local/territory"),""))</f>
        <v/>
      </c>
      <c r="G442" s="46">
        <f>IF(E442="","",IFERROR(_xlfn.FILTERXML(O442,"//local/mapcode"),""))</f>
        <v/>
      </c>
      <c r="H442" s="46">
        <f>IF(E442="","",IFERROR(_xlfn.FILTERXML(O442,"//international/mapcode"),""))</f>
        <v/>
      </c>
      <c r="I442" s="46">
        <f>IF(E442="","",IFERROR(HYPERLINK("https://www.mymapcodes.com/go/?t="&amp;IF(G442&lt;&gt;"",F442,"AAA")&amp;"&amp;ma="&amp;LEFT(IF(G442&lt;&gt;"",G442,H442),FIND(".",IF(G442&lt;&gt;"",G442,H442))-1)&amp;"&amp;mb="&amp;MID(IF(G442&lt;&gt;"",G442,H442),FIND(".",IF(G442&lt;&gt;"",G442,H442))+1,99),"Open on MyMapcodes →"),""))</f>
        <v/>
      </c>
      <c r="J442" s="47">
        <f>IF(OR(R442="",AP442&lt;&gt;""),"",ROUND(AN442,6))</f>
        <v/>
      </c>
      <c r="K442" s="47">
        <f>IF(OR(R442="",AP442&lt;&gt;""),"",ROUND(AO442,6))</f>
        <v/>
      </c>
      <c r="L442" s="48">
        <f>IF(R442="","",IF(AP442&lt;&gt;"",AP442,IF(O442="NO CONNECTION","Excel couldn't reach the mapcode service. Click the REFRESH RESULTS box just above the table.",IF(E442="","The mapcode service didn't return a mapcode for this point.",IF(AM442,"Latitude and longitude seemed to be the wrong way round, so they've been swapped. Please check.",IF(AND(AN442=0,AO442=0),"0, 0 is in the sea off West Africa. Please check this is the location you meant.",IF(W442,"Longitude came first, so the order has been switched.",IF(Z442=6,"Converted from degrees, minutes and seconds.",IF(Z442=4,"Converted from degrees and decimal minutes.","")))))))))</f>
        <v/>
      </c>
      <c r="N442" s="49">
        <f>IF(J442="","",MapcodeAPI&amp;"codes/"&amp;SUBSTITUTE(J442&amp;"",MID(1/2,2,1),".")&amp;","&amp;SUBSTITUTE(K442&amp;"",MID(1/2,2,1),"."))&amp;LEFT($B$13,0)</f>
        <v/>
      </c>
      <c r="O442" s="49">
        <f>IF(N442="","",IFERROR(_xlfn.WEBSERVICE(N442),IF(MapcodeAPIBackup="","NO CONNECTION",IFERROR(_xlfn.WEBSERVICE(MapcodeAPIBackup&amp;MID(N442,LEN(MapcodeAPI)+1,999)),"NO CONNECTION"))))</f>
        <v/>
      </c>
      <c r="P442" t="inlineStr">
        <is>
          <t xml:space="preserve"> </t>
        </is>
      </c>
      <c r="R442" s="50">
        <f>IFERROR(IF(AND(TRIM(B442&amp;"")="",TRIM(C442&amp;"")=""),"",TRIM(IF(ISNUMBER(B442),SUBSTITUTE(B442&amp;"",MID(1/2,2,1),"."),B442&amp;"")&amp;IF(TRIM(C442&amp;"")="",""," | "&amp;IF(ISNUMBER(C442),SUBSTITUTE(C442&amp;"",MID(1/2,2,1),"."),C442&amp;"")))),"(error value)")</f>
        <v/>
      </c>
      <c r="S442" s="50">
        <f>IF(R442="","","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"&amp;IFERROR(IF(AND(LEN(R442)-LEN(SUBSTITUTE(R442,"/",""))=1,ISNUMBER(FIND(" ",TRIM(LEFT(R442,FIND("/",R442)-1))))),LEFT(R442,FIND("/",R442)-1),R442),R442)&amp;" ")," "," "),"﻿"," "),"​"," "),"⁠"," ")," "," ")," "," "),CHAR(9)," "),CHAR(10)," "),CHAR(13)," "),"−","-"),"–","-"),"—","-"),"LATITUDE"," "),"LONGITUDE"," "),"COORDINATES"," "),"COORDS"," "),"NORTH"," N "),"SOUTH"," S "),"EAST"," E "),"WEST"," W "),"DEGREES"," "),"DEG"," "),"GPS"," "),"LONG"," "),"LNG"," "),"LON"," "),"LAT"," ")," AND "," "),"&amp;"," ")&amp;" ")</f>
        <v/>
      </c>
      <c r="T442" s="50">
        <f>IF(S442="","",IF(LEN(S442)-LEN(SUBSTITUTE(S442,".",""))&gt;0,SUBSTITUTE(S442,","," "),IF(LEN(S442)-LEN(SUBSTITUTE(S442,",",""))=3,SUBSTITUTE(SUBSTITUTE(S442,",",";",2),",","."),IF(LEN(S442)-LEN(SUBSTITUTE(S442,",",""))=2,SUBSTITUTE(S442,",","."),SUBSTITUTE(S442,","," ")))))</f>
        <v/>
      </c>
      <c r="U442" s="50">
        <f>IF(ISNUMBER(FIND("S",T442)),-1,IF(ISNUMBER(FIND("N",T442)),1,0))</f>
        <v/>
      </c>
      <c r="V442" s="50">
        <f>IF(ISNUMBER(FIND("W",T442)),-1,IF(ISNUMBER(FIND("E",T442)),1,0))</f>
        <v/>
      </c>
      <c r="W442" s="50">
        <f>AND(MIN(IFERROR(FIND("N",T442),999),IFERROR(FIND("S",T442),999))&lt;999,MIN(IFERROR(FIND("E",T442),999),IFERROR(FIND("W",T442),999))&lt;999,MIN(IFERROR(FIND("E",T442),999),IFERROR(FIND("W",T442),999))&lt;MIN(IFERROR(FIND("N",T442),999),IFERROR(FIND("S",T442),999)))</f>
        <v/>
      </c>
      <c r="X442" s="50">
        <f>IF(T442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442,"°"," "),"º"," "),"˚"," "),"'"," "),CHAR(34)," "),"′"," "),"’"," "),"‘"," "),"″"," "),"”"," "),"“"," "),"("," "),")"," "),"["," "),"]"," "),"{"," "),"}"," "),";"," "),"|"," "),"/"," "),"\"," "),":"," "),"="," "),"*"," "),","," "),"N"," "),"S"," "),"E"," "),"W"," "),"_"," ")))</f>
        <v/>
      </c>
      <c r="Y442" s="50">
        <f>IF(X442="","",SUBSTITUTE(SUBSTITUTE(SUBSTITUTE(SUBSTITUTE(SUBSTITUTE(SUBSTITUTE(SUBSTITUTE(SUBSTITUTE(SUBSTITUTE(SUBSTITUTE(SUBSTITUTE(SUBSTITUTE(SUBSTITUTE(X442,"0",""),"1",""),"2",""),"3",""),"4",""),"5",""),"6",""),"7",""),"8",""),"9",""),".",""),"-","")," ",""))</f>
        <v/>
      </c>
      <c r="Z442" s="50">
        <f>IF(X442="",0,LEN(X442)-LEN(SUBSTITUTE(X442," ",""))+1)</f>
        <v/>
      </c>
      <c r="AA442" s="50">
        <f>IF(Z442&lt;1,"",IFERROR(VALUE(SUBSTITUTE(TRIM(MID(SUBSTITUTE(X442," ",REPT(" ",60)),1,60)),".",MID(1/2,2,1))),""))</f>
        <v/>
      </c>
      <c r="AB442" s="50">
        <f>IF(Z442&lt;2,"",IFERROR(VALUE(SUBSTITUTE(TRIM(MID(SUBSTITUTE(X442," ",REPT(" ",60)),61,60)),".",MID(1/2,2,1))),""))</f>
        <v/>
      </c>
      <c r="AC442" s="50">
        <f>IF(Z442&lt;3,"",IFERROR(VALUE(SUBSTITUTE(TRIM(MID(SUBSTITUTE(X442," ",REPT(" ",60)),121,60)),".",MID(1/2,2,1))),""))</f>
        <v/>
      </c>
      <c r="AD442" s="50">
        <f>IF(Z442&lt;4,"",IFERROR(VALUE(SUBSTITUTE(TRIM(MID(SUBSTITUTE(X442," ",REPT(" ",60)),181,60)),".",MID(1/2,2,1))),""))</f>
        <v/>
      </c>
      <c r="AE442" s="50">
        <f>IF(Z442&lt;5,"",IFERROR(VALUE(SUBSTITUTE(TRIM(MID(SUBSTITUTE(X442," ",REPT(" ",60)),241,60)),".",MID(1/2,2,1))),""))</f>
        <v/>
      </c>
      <c r="AF442" s="50">
        <f>IF(Z442&lt;6,"",IFERROR(VALUE(SUBSTITUTE(TRIM(MID(SUBSTITUTE(X442," ",REPT(" ",60)),301,60)),".",MID(1/2,2,1))),""))</f>
        <v/>
      </c>
      <c r="AG442" s="50">
        <f>IFERROR(IF(Z442=2,AA442,IF(Z442=4,IF(AA442&lt;0,-1,1)*(ABS(AA442)+AB442/60),IF(Z442=6,IF(AA442&lt;0,-1,1)*(ABS(AA442)+AB442/60+AC442/3600),""))),"")</f>
        <v/>
      </c>
      <c r="AH442" s="50">
        <f>IFERROR(IF(Z442=2,AB442,IF(Z442=4,IF(AC442&lt;0,-1,1)*(ABS(AC442)+AD442/60),IF(Z442=6,IF(AD442&lt;0,-1,1)*(ABS(AD442)+AE442/60+AF442/3600),""))),"")</f>
        <v/>
      </c>
      <c r="AI442" s="50">
        <f>IF(W442,AH442,AG442)</f>
        <v/>
      </c>
      <c r="AJ442" s="50">
        <f>IF(W442,AG442,AH442)</f>
        <v/>
      </c>
      <c r="AK442" s="50">
        <f>IFERROR(IF(U442=0,AI442,U442*ABS(AI442)),"")</f>
        <v/>
      </c>
      <c r="AL442" s="50">
        <f>IFERROR(IF(V442=0,AJ442,V442*ABS(AJ442)),"")</f>
        <v/>
      </c>
      <c r="AM442" s="50">
        <f>IFERROR(AND(U442=0,V442=0,ABS(AK442)&gt;90,ABS(AK442)&lt;=180,ABS(AL442)&lt;=90),FALSE)</f>
        <v/>
      </c>
      <c r="AN442" s="50">
        <f>IF(AM442,AL442,AK442)</f>
        <v/>
      </c>
      <c r="AO442" s="50">
        <f>IF(AM442,AK442,AL442)</f>
        <v/>
      </c>
      <c r="AP442" s="50">
        <f>IF(R442="","",IF(Y442&lt;&gt;"","Contains words or symbols that aren't part of a coordinate.",IF(NOT(OR(Z442=2,Z442=4,Z442=6)),"Couldn't find a latitude and a longitude ("&amp;Z442&amp;IF(Z442=1," number"," numbers")&amp;" found).",IF(COUNT(AA442:AF442)&lt;&gt;Z442,"Some of the numbers couldn't be read.",IF(OR(AND(Z442=4,OR(AB442&lt;0,AB442&gt;=60,AD442&lt;0,AD442&gt;=60)),AND(Z442=6,OR(AB442&lt;0,AB442&gt;=60,AC442&lt;0,AC442&gt;=60,AE442&lt;0,AE442&gt;=60,AF442&lt;0,AF442&gt;=60))),"Minutes and seconds must be between 0 and 60.",IF(OR(ABS(AN442)&gt;90,ABS(AO442)&gt;180),"Out of range: latitude must be between -90 and 90, and longitude between -180 and 180.",""))))))</f>
        <v/>
      </c>
    </row>
    <row r="443">
      <c r="B443" s="44" t="n"/>
      <c r="C443" s="44" t="n"/>
      <c r="D443" s="45">
        <f>IF(R443="","",IF(AP443&lt;&gt;"","NOT VALID GPS COORDINATES",IF(O443="NO CONNECTION","NO CONNECTION",IF(E443="","NOT FOUND",IF(OR(AM443,AND(AN443=0,AO443=0)),"CONVERTED – PLEASE CHECK","CONVERTED")))))</f>
        <v/>
      </c>
      <c r="E443" s="45">
        <f>IF(OR(O443="",O443="NO CONNECTION"),"",IFERROR(_xlfn.FILTERXML(O443,"//local/territory")&amp;" "&amp;_xlfn.FILTERXML(O443,"//local/mapcode"),IFERROR(_xlfn.FILTERXML(O443,"//international/mapcode"),"")))</f>
        <v/>
      </c>
      <c r="F443" s="46">
        <f>IF(E443="","",IFERROR(_xlfn.FILTERXML(O443,"//local/territory"),""))</f>
        <v/>
      </c>
      <c r="G443" s="46">
        <f>IF(E443="","",IFERROR(_xlfn.FILTERXML(O443,"//local/mapcode"),""))</f>
        <v/>
      </c>
      <c r="H443" s="46">
        <f>IF(E443="","",IFERROR(_xlfn.FILTERXML(O443,"//international/mapcode"),""))</f>
        <v/>
      </c>
      <c r="I443" s="46">
        <f>IF(E443="","",IFERROR(HYPERLINK("https://www.mymapcodes.com/go/?t="&amp;IF(G443&lt;&gt;"",F443,"AAA")&amp;"&amp;ma="&amp;LEFT(IF(G443&lt;&gt;"",G443,H443),FIND(".",IF(G443&lt;&gt;"",G443,H443))-1)&amp;"&amp;mb="&amp;MID(IF(G443&lt;&gt;"",G443,H443),FIND(".",IF(G443&lt;&gt;"",G443,H443))+1,99),"Open on MyMapcodes →"),""))</f>
        <v/>
      </c>
      <c r="J443" s="47">
        <f>IF(OR(R443="",AP443&lt;&gt;""),"",ROUND(AN443,6))</f>
        <v/>
      </c>
      <c r="K443" s="47">
        <f>IF(OR(R443="",AP443&lt;&gt;""),"",ROUND(AO443,6))</f>
        <v/>
      </c>
      <c r="L443" s="48">
        <f>IF(R443="","",IF(AP443&lt;&gt;"",AP443,IF(O443="NO CONNECTION","Excel couldn't reach the mapcode service. Click the REFRESH RESULTS box just above the table.",IF(E443="","The mapcode service didn't return a mapcode for this point.",IF(AM443,"Latitude and longitude seemed to be the wrong way round, so they've been swapped. Please check.",IF(AND(AN443=0,AO443=0),"0, 0 is in the sea off West Africa. Please check this is the location you meant.",IF(W443,"Longitude came first, so the order has been switched.",IF(Z443=6,"Converted from degrees, minutes and seconds.",IF(Z443=4,"Converted from degrees and decimal minutes.","")))))))))</f>
        <v/>
      </c>
      <c r="N443" s="49">
        <f>IF(J443="","",MapcodeAPI&amp;"codes/"&amp;SUBSTITUTE(J443&amp;"",MID(1/2,2,1),".")&amp;","&amp;SUBSTITUTE(K443&amp;"",MID(1/2,2,1),"."))&amp;LEFT($B$13,0)</f>
        <v/>
      </c>
      <c r="O443" s="49">
        <f>IF(N443="","",IFERROR(_xlfn.WEBSERVICE(N443),IF(MapcodeAPIBackup="","NO CONNECTION",IFERROR(_xlfn.WEBSERVICE(MapcodeAPIBackup&amp;MID(N443,LEN(MapcodeAPI)+1,999)),"NO CONNECTION"))))</f>
        <v/>
      </c>
      <c r="P443" t="inlineStr">
        <is>
          <t xml:space="preserve"> </t>
        </is>
      </c>
      <c r="R443" s="50">
        <f>IFERROR(IF(AND(TRIM(B443&amp;"")="",TRIM(C443&amp;"")=""),"",TRIM(IF(ISNUMBER(B443),SUBSTITUTE(B443&amp;"",MID(1/2,2,1),"."),B443&amp;"")&amp;IF(TRIM(C443&amp;"")="",""," | "&amp;IF(ISNUMBER(C443),SUBSTITUTE(C443&amp;"",MID(1/2,2,1),"."),C443&amp;"")))),"(error value)")</f>
        <v/>
      </c>
      <c r="S443" s="50">
        <f>IF(R443="","","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"&amp;IFERROR(IF(AND(LEN(R443)-LEN(SUBSTITUTE(R443,"/",""))=1,ISNUMBER(FIND(" ",TRIM(LEFT(R443,FIND("/",R443)-1))))),LEFT(R443,FIND("/",R443)-1),R443),R443)&amp;" ")," "," "),"﻿"," "),"​"," "),"⁠"," ")," "," ")," "," "),CHAR(9)," "),CHAR(10)," "),CHAR(13)," "),"−","-"),"–","-"),"—","-"),"LATITUDE"," "),"LONGITUDE"," "),"COORDINATES"," "),"COORDS"," "),"NORTH"," N "),"SOUTH"," S "),"EAST"," E "),"WEST"," W "),"DEGREES"," "),"DEG"," "),"GPS"," "),"LONG"," "),"LNG"," "),"LON"," "),"LAT"," ")," AND "," "),"&amp;"," ")&amp;" ")</f>
        <v/>
      </c>
      <c r="T443" s="50">
        <f>IF(S443="","",IF(LEN(S443)-LEN(SUBSTITUTE(S443,".",""))&gt;0,SUBSTITUTE(S443,","," "),IF(LEN(S443)-LEN(SUBSTITUTE(S443,",",""))=3,SUBSTITUTE(SUBSTITUTE(S443,",",";",2),",","."),IF(LEN(S443)-LEN(SUBSTITUTE(S443,",",""))=2,SUBSTITUTE(S443,",","."),SUBSTITUTE(S443,","," ")))))</f>
        <v/>
      </c>
      <c r="U443" s="50">
        <f>IF(ISNUMBER(FIND("S",T443)),-1,IF(ISNUMBER(FIND("N",T443)),1,0))</f>
        <v/>
      </c>
      <c r="V443" s="50">
        <f>IF(ISNUMBER(FIND("W",T443)),-1,IF(ISNUMBER(FIND("E",T443)),1,0))</f>
        <v/>
      </c>
      <c r="W443" s="50">
        <f>AND(MIN(IFERROR(FIND("N",T443),999),IFERROR(FIND("S",T443),999))&lt;999,MIN(IFERROR(FIND("E",T443),999),IFERROR(FIND("W",T443),999))&lt;999,MIN(IFERROR(FIND("E",T443),999),IFERROR(FIND("W",T443),999))&lt;MIN(IFERROR(FIND("N",T443),999),IFERROR(FIND("S",T443),999)))</f>
        <v/>
      </c>
      <c r="X443" s="50">
        <f>IF(T443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443,"°"," "),"º"," "),"˚"," "),"'"," "),CHAR(34)," "),"′"," "),"’"," "),"‘"," "),"″"," "),"”"," "),"“"," "),"("," "),")"," "),"["," "),"]"," "),"{"," "),"}"," "),";"," "),"|"," "),"/"," "),"\"," "),":"," "),"="," "),"*"," "),","," "),"N"," "),"S"," "),"E"," "),"W"," "),"_"," ")))</f>
        <v/>
      </c>
      <c r="Y443" s="50">
        <f>IF(X443="","",SUBSTITUTE(SUBSTITUTE(SUBSTITUTE(SUBSTITUTE(SUBSTITUTE(SUBSTITUTE(SUBSTITUTE(SUBSTITUTE(SUBSTITUTE(SUBSTITUTE(SUBSTITUTE(SUBSTITUTE(SUBSTITUTE(X443,"0",""),"1",""),"2",""),"3",""),"4",""),"5",""),"6",""),"7",""),"8",""),"9",""),".",""),"-","")," ",""))</f>
        <v/>
      </c>
      <c r="Z443" s="50">
        <f>IF(X443="",0,LEN(X443)-LEN(SUBSTITUTE(X443," ",""))+1)</f>
        <v/>
      </c>
      <c r="AA443" s="50">
        <f>IF(Z443&lt;1,"",IFERROR(VALUE(SUBSTITUTE(TRIM(MID(SUBSTITUTE(X443," ",REPT(" ",60)),1,60)),".",MID(1/2,2,1))),""))</f>
        <v/>
      </c>
      <c r="AB443" s="50">
        <f>IF(Z443&lt;2,"",IFERROR(VALUE(SUBSTITUTE(TRIM(MID(SUBSTITUTE(X443," ",REPT(" ",60)),61,60)),".",MID(1/2,2,1))),""))</f>
        <v/>
      </c>
      <c r="AC443" s="50">
        <f>IF(Z443&lt;3,"",IFERROR(VALUE(SUBSTITUTE(TRIM(MID(SUBSTITUTE(X443," ",REPT(" ",60)),121,60)),".",MID(1/2,2,1))),""))</f>
        <v/>
      </c>
      <c r="AD443" s="50">
        <f>IF(Z443&lt;4,"",IFERROR(VALUE(SUBSTITUTE(TRIM(MID(SUBSTITUTE(X443," ",REPT(" ",60)),181,60)),".",MID(1/2,2,1))),""))</f>
        <v/>
      </c>
      <c r="AE443" s="50">
        <f>IF(Z443&lt;5,"",IFERROR(VALUE(SUBSTITUTE(TRIM(MID(SUBSTITUTE(X443," ",REPT(" ",60)),241,60)),".",MID(1/2,2,1))),""))</f>
        <v/>
      </c>
      <c r="AF443" s="50">
        <f>IF(Z443&lt;6,"",IFERROR(VALUE(SUBSTITUTE(TRIM(MID(SUBSTITUTE(X443," ",REPT(" ",60)),301,60)),".",MID(1/2,2,1))),""))</f>
        <v/>
      </c>
      <c r="AG443" s="50">
        <f>IFERROR(IF(Z443=2,AA443,IF(Z443=4,IF(AA443&lt;0,-1,1)*(ABS(AA443)+AB443/60),IF(Z443=6,IF(AA443&lt;0,-1,1)*(ABS(AA443)+AB443/60+AC443/3600),""))),"")</f>
        <v/>
      </c>
      <c r="AH443" s="50">
        <f>IFERROR(IF(Z443=2,AB443,IF(Z443=4,IF(AC443&lt;0,-1,1)*(ABS(AC443)+AD443/60),IF(Z443=6,IF(AD443&lt;0,-1,1)*(ABS(AD443)+AE443/60+AF443/3600),""))),"")</f>
        <v/>
      </c>
      <c r="AI443" s="50">
        <f>IF(W443,AH443,AG443)</f>
        <v/>
      </c>
      <c r="AJ443" s="50">
        <f>IF(W443,AG443,AH443)</f>
        <v/>
      </c>
      <c r="AK443" s="50">
        <f>IFERROR(IF(U443=0,AI443,U443*ABS(AI443)),"")</f>
        <v/>
      </c>
      <c r="AL443" s="50">
        <f>IFERROR(IF(V443=0,AJ443,V443*ABS(AJ443)),"")</f>
        <v/>
      </c>
      <c r="AM443" s="50">
        <f>IFERROR(AND(U443=0,V443=0,ABS(AK443)&gt;90,ABS(AK443)&lt;=180,ABS(AL443)&lt;=90),FALSE)</f>
        <v/>
      </c>
      <c r="AN443" s="50">
        <f>IF(AM443,AL443,AK443)</f>
        <v/>
      </c>
      <c r="AO443" s="50">
        <f>IF(AM443,AK443,AL443)</f>
        <v/>
      </c>
      <c r="AP443" s="50">
        <f>IF(R443="","",IF(Y443&lt;&gt;"","Contains words or symbols that aren't part of a coordinate.",IF(NOT(OR(Z443=2,Z443=4,Z443=6)),"Couldn't find a latitude and a longitude ("&amp;Z443&amp;IF(Z443=1," number"," numbers")&amp;" found).",IF(COUNT(AA443:AF443)&lt;&gt;Z443,"Some of the numbers couldn't be read.",IF(OR(AND(Z443=4,OR(AB443&lt;0,AB443&gt;=60,AD443&lt;0,AD443&gt;=60)),AND(Z443=6,OR(AB443&lt;0,AB443&gt;=60,AC443&lt;0,AC443&gt;=60,AE443&lt;0,AE443&gt;=60,AF443&lt;0,AF443&gt;=60))),"Minutes and seconds must be between 0 and 60.",IF(OR(ABS(AN443)&gt;90,ABS(AO443)&gt;180),"Out of range: latitude must be between -90 and 90, and longitude between -180 and 180.",""))))))</f>
        <v/>
      </c>
    </row>
    <row r="444">
      <c r="B444" s="44" t="n"/>
      <c r="C444" s="44" t="n"/>
      <c r="D444" s="45">
        <f>IF(R444="","",IF(AP444&lt;&gt;"","NOT VALID GPS COORDINATES",IF(O444="NO CONNECTION","NO CONNECTION",IF(E444="","NOT FOUND",IF(OR(AM444,AND(AN444=0,AO444=0)),"CONVERTED – PLEASE CHECK","CONVERTED")))))</f>
        <v/>
      </c>
      <c r="E444" s="45">
        <f>IF(OR(O444="",O444="NO CONNECTION"),"",IFERROR(_xlfn.FILTERXML(O444,"//local/territory")&amp;" "&amp;_xlfn.FILTERXML(O444,"//local/mapcode"),IFERROR(_xlfn.FILTERXML(O444,"//international/mapcode"),"")))</f>
        <v/>
      </c>
      <c r="F444" s="46">
        <f>IF(E444="","",IFERROR(_xlfn.FILTERXML(O444,"//local/territory"),""))</f>
        <v/>
      </c>
      <c r="G444" s="46">
        <f>IF(E444="","",IFERROR(_xlfn.FILTERXML(O444,"//local/mapcode"),""))</f>
        <v/>
      </c>
      <c r="H444" s="46">
        <f>IF(E444="","",IFERROR(_xlfn.FILTERXML(O444,"//international/mapcode"),""))</f>
        <v/>
      </c>
      <c r="I444" s="46">
        <f>IF(E444="","",IFERROR(HYPERLINK("https://www.mymapcodes.com/go/?t="&amp;IF(G444&lt;&gt;"",F444,"AAA")&amp;"&amp;ma="&amp;LEFT(IF(G444&lt;&gt;"",G444,H444),FIND(".",IF(G444&lt;&gt;"",G444,H444))-1)&amp;"&amp;mb="&amp;MID(IF(G444&lt;&gt;"",G444,H444),FIND(".",IF(G444&lt;&gt;"",G444,H444))+1,99),"Open on MyMapcodes →"),""))</f>
        <v/>
      </c>
      <c r="J444" s="47">
        <f>IF(OR(R444="",AP444&lt;&gt;""),"",ROUND(AN444,6))</f>
        <v/>
      </c>
      <c r="K444" s="47">
        <f>IF(OR(R444="",AP444&lt;&gt;""),"",ROUND(AO444,6))</f>
        <v/>
      </c>
      <c r="L444" s="48">
        <f>IF(R444="","",IF(AP444&lt;&gt;"",AP444,IF(O444="NO CONNECTION","Excel couldn't reach the mapcode service. Click the REFRESH RESULTS box just above the table.",IF(E444="","The mapcode service didn't return a mapcode for this point.",IF(AM444,"Latitude and longitude seemed to be the wrong way round, so they've been swapped. Please check.",IF(AND(AN444=0,AO444=0),"0, 0 is in the sea off West Africa. Please check this is the location you meant.",IF(W444,"Longitude came first, so the order has been switched.",IF(Z444=6,"Converted from degrees, minutes and seconds.",IF(Z444=4,"Converted from degrees and decimal minutes.","")))))))))</f>
        <v/>
      </c>
      <c r="N444" s="49">
        <f>IF(J444="","",MapcodeAPI&amp;"codes/"&amp;SUBSTITUTE(J444&amp;"",MID(1/2,2,1),".")&amp;","&amp;SUBSTITUTE(K444&amp;"",MID(1/2,2,1),"."))&amp;LEFT($B$13,0)</f>
        <v/>
      </c>
      <c r="O444" s="49">
        <f>IF(N444="","",IFERROR(_xlfn.WEBSERVICE(N444),IF(MapcodeAPIBackup="","NO CONNECTION",IFERROR(_xlfn.WEBSERVICE(MapcodeAPIBackup&amp;MID(N444,LEN(MapcodeAPI)+1,999)),"NO CONNECTION"))))</f>
        <v/>
      </c>
      <c r="P444" t="inlineStr">
        <is>
          <t xml:space="preserve"> </t>
        </is>
      </c>
      <c r="R444" s="50">
        <f>IFERROR(IF(AND(TRIM(B444&amp;"")="",TRIM(C444&amp;"")=""),"",TRIM(IF(ISNUMBER(B444),SUBSTITUTE(B444&amp;"",MID(1/2,2,1),"."),B444&amp;"")&amp;IF(TRIM(C444&amp;"")="",""," | "&amp;IF(ISNUMBER(C444),SUBSTITUTE(C444&amp;"",MID(1/2,2,1),"."),C444&amp;"")))),"(error value)")</f>
        <v/>
      </c>
      <c r="S444" s="50">
        <f>IF(R444="","","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"&amp;IFERROR(IF(AND(LEN(R444)-LEN(SUBSTITUTE(R444,"/",""))=1,ISNUMBER(FIND(" ",TRIM(LEFT(R444,FIND("/",R444)-1))))),LEFT(R444,FIND("/",R444)-1),R444),R444)&amp;" ")," "," "),"﻿"," "),"​"," "),"⁠"," ")," "," ")," "," "),CHAR(9)," "),CHAR(10)," "),CHAR(13)," "),"−","-"),"–","-"),"—","-"),"LATITUDE"," "),"LONGITUDE"," "),"COORDINATES"," "),"COORDS"," "),"NORTH"," N "),"SOUTH"," S "),"EAST"," E "),"WEST"," W "),"DEGREES"," "),"DEG"," "),"GPS"," "),"LONG"," "),"LNG"," "),"LON"," "),"LAT"," ")," AND "," "),"&amp;"," ")&amp;" ")</f>
        <v/>
      </c>
      <c r="T444" s="50">
        <f>IF(S444="","",IF(LEN(S444)-LEN(SUBSTITUTE(S444,".",""))&gt;0,SUBSTITUTE(S444,","," "),IF(LEN(S444)-LEN(SUBSTITUTE(S444,",",""))=3,SUBSTITUTE(SUBSTITUTE(S444,",",";",2),",","."),IF(LEN(S444)-LEN(SUBSTITUTE(S444,",",""))=2,SUBSTITUTE(S444,",","."),SUBSTITUTE(S444,","," ")))))</f>
        <v/>
      </c>
      <c r="U444" s="50">
        <f>IF(ISNUMBER(FIND("S",T444)),-1,IF(ISNUMBER(FIND("N",T444)),1,0))</f>
        <v/>
      </c>
      <c r="V444" s="50">
        <f>IF(ISNUMBER(FIND("W",T444)),-1,IF(ISNUMBER(FIND("E",T444)),1,0))</f>
        <v/>
      </c>
      <c r="W444" s="50">
        <f>AND(MIN(IFERROR(FIND("N",T444),999),IFERROR(FIND("S",T444),999))&lt;999,MIN(IFERROR(FIND("E",T444),999),IFERROR(FIND("W",T444),999))&lt;999,MIN(IFERROR(FIND("E",T444),999),IFERROR(FIND("W",T444),999))&lt;MIN(IFERROR(FIND("N",T444),999),IFERROR(FIND("S",T444),999)))</f>
        <v/>
      </c>
      <c r="X444" s="50">
        <f>IF(T444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444,"°"," "),"º"," "),"˚"," "),"'"," "),CHAR(34)," "),"′"," "),"’"," "),"‘"," "),"″"," "),"”"," "),"“"," "),"("," "),")"," "),"["," "),"]"," "),"{"," "),"}"," "),";"," "),"|"," "),"/"," "),"\"," "),":"," "),"="," "),"*"," "),","," "),"N"," "),"S"," "),"E"," "),"W"," "),"_"," ")))</f>
        <v/>
      </c>
      <c r="Y444" s="50">
        <f>IF(X444="","",SUBSTITUTE(SUBSTITUTE(SUBSTITUTE(SUBSTITUTE(SUBSTITUTE(SUBSTITUTE(SUBSTITUTE(SUBSTITUTE(SUBSTITUTE(SUBSTITUTE(SUBSTITUTE(SUBSTITUTE(SUBSTITUTE(X444,"0",""),"1",""),"2",""),"3",""),"4",""),"5",""),"6",""),"7",""),"8",""),"9",""),".",""),"-","")," ",""))</f>
        <v/>
      </c>
      <c r="Z444" s="50">
        <f>IF(X444="",0,LEN(X444)-LEN(SUBSTITUTE(X444," ",""))+1)</f>
        <v/>
      </c>
      <c r="AA444" s="50">
        <f>IF(Z444&lt;1,"",IFERROR(VALUE(SUBSTITUTE(TRIM(MID(SUBSTITUTE(X444," ",REPT(" ",60)),1,60)),".",MID(1/2,2,1))),""))</f>
        <v/>
      </c>
      <c r="AB444" s="50">
        <f>IF(Z444&lt;2,"",IFERROR(VALUE(SUBSTITUTE(TRIM(MID(SUBSTITUTE(X444," ",REPT(" ",60)),61,60)),".",MID(1/2,2,1))),""))</f>
        <v/>
      </c>
      <c r="AC444" s="50">
        <f>IF(Z444&lt;3,"",IFERROR(VALUE(SUBSTITUTE(TRIM(MID(SUBSTITUTE(X444," ",REPT(" ",60)),121,60)),".",MID(1/2,2,1))),""))</f>
        <v/>
      </c>
      <c r="AD444" s="50">
        <f>IF(Z444&lt;4,"",IFERROR(VALUE(SUBSTITUTE(TRIM(MID(SUBSTITUTE(X444," ",REPT(" ",60)),181,60)),".",MID(1/2,2,1))),""))</f>
        <v/>
      </c>
      <c r="AE444" s="50">
        <f>IF(Z444&lt;5,"",IFERROR(VALUE(SUBSTITUTE(TRIM(MID(SUBSTITUTE(X444," ",REPT(" ",60)),241,60)),".",MID(1/2,2,1))),""))</f>
        <v/>
      </c>
      <c r="AF444" s="50">
        <f>IF(Z444&lt;6,"",IFERROR(VALUE(SUBSTITUTE(TRIM(MID(SUBSTITUTE(X444," ",REPT(" ",60)),301,60)),".",MID(1/2,2,1))),""))</f>
        <v/>
      </c>
      <c r="AG444" s="50">
        <f>IFERROR(IF(Z444=2,AA444,IF(Z444=4,IF(AA444&lt;0,-1,1)*(ABS(AA444)+AB444/60),IF(Z444=6,IF(AA444&lt;0,-1,1)*(ABS(AA444)+AB444/60+AC444/3600),""))),"")</f>
        <v/>
      </c>
      <c r="AH444" s="50">
        <f>IFERROR(IF(Z444=2,AB444,IF(Z444=4,IF(AC444&lt;0,-1,1)*(ABS(AC444)+AD444/60),IF(Z444=6,IF(AD444&lt;0,-1,1)*(ABS(AD444)+AE444/60+AF444/3600),""))),"")</f>
        <v/>
      </c>
      <c r="AI444" s="50">
        <f>IF(W444,AH444,AG444)</f>
        <v/>
      </c>
      <c r="AJ444" s="50">
        <f>IF(W444,AG444,AH444)</f>
        <v/>
      </c>
      <c r="AK444" s="50">
        <f>IFERROR(IF(U444=0,AI444,U444*ABS(AI444)),"")</f>
        <v/>
      </c>
      <c r="AL444" s="50">
        <f>IFERROR(IF(V444=0,AJ444,V444*ABS(AJ444)),"")</f>
        <v/>
      </c>
      <c r="AM444" s="50">
        <f>IFERROR(AND(U444=0,V444=0,ABS(AK444)&gt;90,ABS(AK444)&lt;=180,ABS(AL444)&lt;=90),FALSE)</f>
        <v/>
      </c>
      <c r="AN444" s="50">
        <f>IF(AM444,AL444,AK444)</f>
        <v/>
      </c>
      <c r="AO444" s="50">
        <f>IF(AM444,AK444,AL444)</f>
        <v/>
      </c>
      <c r="AP444" s="50">
        <f>IF(R444="","",IF(Y444&lt;&gt;"","Contains words or symbols that aren't part of a coordinate.",IF(NOT(OR(Z444=2,Z444=4,Z444=6)),"Couldn't find a latitude and a longitude ("&amp;Z444&amp;IF(Z444=1," number"," numbers")&amp;" found).",IF(COUNT(AA444:AF444)&lt;&gt;Z444,"Some of the numbers couldn't be read.",IF(OR(AND(Z444=4,OR(AB444&lt;0,AB444&gt;=60,AD444&lt;0,AD444&gt;=60)),AND(Z444=6,OR(AB444&lt;0,AB444&gt;=60,AC444&lt;0,AC444&gt;=60,AE444&lt;0,AE444&gt;=60,AF444&lt;0,AF444&gt;=60))),"Minutes and seconds must be between 0 and 60.",IF(OR(ABS(AN444)&gt;90,ABS(AO444)&gt;180),"Out of range: latitude must be between -90 and 90, and longitude between -180 and 180.",""))))))</f>
        <v/>
      </c>
    </row>
    <row r="445">
      <c r="B445" s="44" t="n"/>
      <c r="C445" s="44" t="n"/>
      <c r="D445" s="45">
        <f>IF(R445="","",IF(AP445&lt;&gt;"","NOT VALID GPS COORDINATES",IF(O445="NO CONNECTION","NO CONNECTION",IF(E445="","NOT FOUND",IF(OR(AM445,AND(AN445=0,AO445=0)),"CONVERTED – PLEASE CHECK","CONVERTED")))))</f>
        <v/>
      </c>
      <c r="E445" s="45">
        <f>IF(OR(O445="",O445="NO CONNECTION"),"",IFERROR(_xlfn.FILTERXML(O445,"//local/territory")&amp;" "&amp;_xlfn.FILTERXML(O445,"//local/mapcode"),IFERROR(_xlfn.FILTERXML(O445,"//international/mapcode"),"")))</f>
        <v/>
      </c>
      <c r="F445" s="46">
        <f>IF(E445="","",IFERROR(_xlfn.FILTERXML(O445,"//local/territory"),""))</f>
        <v/>
      </c>
      <c r="G445" s="46">
        <f>IF(E445="","",IFERROR(_xlfn.FILTERXML(O445,"//local/mapcode"),""))</f>
        <v/>
      </c>
      <c r="H445" s="46">
        <f>IF(E445="","",IFERROR(_xlfn.FILTERXML(O445,"//international/mapcode"),""))</f>
        <v/>
      </c>
      <c r="I445" s="46">
        <f>IF(E445="","",IFERROR(HYPERLINK("https://www.mymapcodes.com/go/?t="&amp;IF(G445&lt;&gt;"",F445,"AAA")&amp;"&amp;ma="&amp;LEFT(IF(G445&lt;&gt;"",G445,H445),FIND(".",IF(G445&lt;&gt;"",G445,H445))-1)&amp;"&amp;mb="&amp;MID(IF(G445&lt;&gt;"",G445,H445),FIND(".",IF(G445&lt;&gt;"",G445,H445))+1,99),"Open on MyMapcodes →"),""))</f>
        <v/>
      </c>
      <c r="J445" s="47">
        <f>IF(OR(R445="",AP445&lt;&gt;""),"",ROUND(AN445,6))</f>
        <v/>
      </c>
      <c r="K445" s="47">
        <f>IF(OR(R445="",AP445&lt;&gt;""),"",ROUND(AO445,6))</f>
        <v/>
      </c>
      <c r="L445" s="48">
        <f>IF(R445="","",IF(AP445&lt;&gt;"",AP445,IF(O445="NO CONNECTION","Excel couldn't reach the mapcode service. Click the REFRESH RESULTS box just above the table.",IF(E445="","The mapcode service didn't return a mapcode for this point.",IF(AM445,"Latitude and longitude seemed to be the wrong way round, so they've been swapped. Please check.",IF(AND(AN445=0,AO445=0),"0, 0 is in the sea off West Africa. Please check this is the location you meant.",IF(W445,"Longitude came first, so the order has been switched.",IF(Z445=6,"Converted from degrees, minutes and seconds.",IF(Z445=4,"Converted from degrees and decimal minutes.","")))))))))</f>
        <v/>
      </c>
      <c r="N445" s="49">
        <f>IF(J445="","",MapcodeAPI&amp;"codes/"&amp;SUBSTITUTE(J445&amp;"",MID(1/2,2,1),".")&amp;","&amp;SUBSTITUTE(K445&amp;"",MID(1/2,2,1),"."))&amp;LEFT($B$13,0)</f>
        <v/>
      </c>
      <c r="O445" s="49">
        <f>IF(N445="","",IFERROR(_xlfn.WEBSERVICE(N445),IF(MapcodeAPIBackup="","NO CONNECTION",IFERROR(_xlfn.WEBSERVICE(MapcodeAPIBackup&amp;MID(N445,LEN(MapcodeAPI)+1,999)),"NO CONNECTION"))))</f>
        <v/>
      </c>
      <c r="P445" t="inlineStr">
        <is>
          <t xml:space="preserve"> </t>
        </is>
      </c>
      <c r="R445" s="50">
        <f>IFERROR(IF(AND(TRIM(B445&amp;"")="",TRIM(C445&amp;"")=""),"",TRIM(IF(ISNUMBER(B445),SUBSTITUTE(B445&amp;"",MID(1/2,2,1),"."),B445&amp;"")&amp;IF(TRIM(C445&amp;"")="",""," | "&amp;IF(ISNUMBER(C445),SUBSTITUTE(C445&amp;"",MID(1/2,2,1),"."),C445&amp;"")))),"(error value)")</f>
        <v/>
      </c>
      <c r="S445" s="50">
        <f>IF(R445="","","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"&amp;IFERROR(IF(AND(LEN(R445)-LEN(SUBSTITUTE(R445,"/",""))=1,ISNUMBER(FIND(" ",TRIM(LEFT(R445,FIND("/",R445)-1))))),LEFT(R445,FIND("/",R445)-1),R445),R445)&amp;" ")," "," "),"﻿"," "),"​"," "),"⁠"," ")," "," ")," "," "),CHAR(9)," "),CHAR(10)," "),CHAR(13)," "),"−","-"),"–","-"),"—","-"),"LATITUDE"," "),"LONGITUDE"," "),"COORDINATES"," "),"COORDS"," "),"NORTH"," N "),"SOUTH"," S "),"EAST"," E "),"WEST"," W "),"DEGREES"," "),"DEG"," "),"GPS"," "),"LONG"," "),"LNG"," "),"LON"," "),"LAT"," ")," AND "," "),"&amp;"," ")&amp;" ")</f>
        <v/>
      </c>
      <c r="T445" s="50">
        <f>IF(S445="","",IF(LEN(S445)-LEN(SUBSTITUTE(S445,".",""))&gt;0,SUBSTITUTE(S445,","," "),IF(LEN(S445)-LEN(SUBSTITUTE(S445,",",""))=3,SUBSTITUTE(SUBSTITUTE(S445,",",";",2),",","."),IF(LEN(S445)-LEN(SUBSTITUTE(S445,",",""))=2,SUBSTITUTE(S445,",","."),SUBSTITUTE(S445,","," ")))))</f>
        <v/>
      </c>
      <c r="U445" s="50">
        <f>IF(ISNUMBER(FIND("S",T445)),-1,IF(ISNUMBER(FIND("N",T445)),1,0))</f>
        <v/>
      </c>
      <c r="V445" s="50">
        <f>IF(ISNUMBER(FIND("W",T445)),-1,IF(ISNUMBER(FIND("E",T445)),1,0))</f>
        <v/>
      </c>
      <c r="W445" s="50">
        <f>AND(MIN(IFERROR(FIND("N",T445),999),IFERROR(FIND("S",T445),999))&lt;999,MIN(IFERROR(FIND("E",T445),999),IFERROR(FIND("W",T445),999))&lt;999,MIN(IFERROR(FIND("E",T445),999),IFERROR(FIND("W",T445),999))&lt;MIN(IFERROR(FIND("N",T445),999),IFERROR(FIND("S",T445),999)))</f>
        <v/>
      </c>
      <c r="X445" s="50">
        <f>IF(T445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445,"°"," "),"º"," "),"˚"," "),"'"," "),CHAR(34)," "),"′"," "),"’"," "),"‘"," "),"″"," "),"”"," "),"“"," "),"("," "),")"," "),"["," "),"]"," "),"{"," "),"}"," "),";"," "),"|"," "),"/"," "),"\"," "),":"," "),"="," "),"*"," "),","," "),"N"," "),"S"," "),"E"," "),"W"," "),"_"," ")))</f>
        <v/>
      </c>
      <c r="Y445" s="50">
        <f>IF(X445="","",SUBSTITUTE(SUBSTITUTE(SUBSTITUTE(SUBSTITUTE(SUBSTITUTE(SUBSTITUTE(SUBSTITUTE(SUBSTITUTE(SUBSTITUTE(SUBSTITUTE(SUBSTITUTE(SUBSTITUTE(SUBSTITUTE(X445,"0",""),"1",""),"2",""),"3",""),"4",""),"5",""),"6",""),"7",""),"8",""),"9",""),".",""),"-","")," ",""))</f>
        <v/>
      </c>
      <c r="Z445" s="50">
        <f>IF(X445="",0,LEN(X445)-LEN(SUBSTITUTE(X445," ",""))+1)</f>
        <v/>
      </c>
      <c r="AA445" s="50">
        <f>IF(Z445&lt;1,"",IFERROR(VALUE(SUBSTITUTE(TRIM(MID(SUBSTITUTE(X445," ",REPT(" ",60)),1,60)),".",MID(1/2,2,1))),""))</f>
        <v/>
      </c>
      <c r="AB445" s="50">
        <f>IF(Z445&lt;2,"",IFERROR(VALUE(SUBSTITUTE(TRIM(MID(SUBSTITUTE(X445," ",REPT(" ",60)),61,60)),".",MID(1/2,2,1))),""))</f>
        <v/>
      </c>
      <c r="AC445" s="50">
        <f>IF(Z445&lt;3,"",IFERROR(VALUE(SUBSTITUTE(TRIM(MID(SUBSTITUTE(X445," ",REPT(" ",60)),121,60)),".",MID(1/2,2,1))),""))</f>
        <v/>
      </c>
      <c r="AD445" s="50">
        <f>IF(Z445&lt;4,"",IFERROR(VALUE(SUBSTITUTE(TRIM(MID(SUBSTITUTE(X445," ",REPT(" ",60)),181,60)),".",MID(1/2,2,1))),""))</f>
        <v/>
      </c>
      <c r="AE445" s="50">
        <f>IF(Z445&lt;5,"",IFERROR(VALUE(SUBSTITUTE(TRIM(MID(SUBSTITUTE(X445," ",REPT(" ",60)),241,60)),".",MID(1/2,2,1))),""))</f>
        <v/>
      </c>
      <c r="AF445" s="50">
        <f>IF(Z445&lt;6,"",IFERROR(VALUE(SUBSTITUTE(TRIM(MID(SUBSTITUTE(X445," ",REPT(" ",60)),301,60)),".",MID(1/2,2,1))),""))</f>
        <v/>
      </c>
      <c r="AG445" s="50">
        <f>IFERROR(IF(Z445=2,AA445,IF(Z445=4,IF(AA445&lt;0,-1,1)*(ABS(AA445)+AB445/60),IF(Z445=6,IF(AA445&lt;0,-1,1)*(ABS(AA445)+AB445/60+AC445/3600),""))),"")</f>
        <v/>
      </c>
      <c r="AH445" s="50">
        <f>IFERROR(IF(Z445=2,AB445,IF(Z445=4,IF(AC445&lt;0,-1,1)*(ABS(AC445)+AD445/60),IF(Z445=6,IF(AD445&lt;0,-1,1)*(ABS(AD445)+AE445/60+AF445/3600),""))),"")</f>
        <v/>
      </c>
      <c r="AI445" s="50">
        <f>IF(W445,AH445,AG445)</f>
        <v/>
      </c>
      <c r="AJ445" s="50">
        <f>IF(W445,AG445,AH445)</f>
        <v/>
      </c>
      <c r="AK445" s="50">
        <f>IFERROR(IF(U445=0,AI445,U445*ABS(AI445)),"")</f>
        <v/>
      </c>
      <c r="AL445" s="50">
        <f>IFERROR(IF(V445=0,AJ445,V445*ABS(AJ445)),"")</f>
        <v/>
      </c>
      <c r="AM445" s="50">
        <f>IFERROR(AND(U445=0,V445=0,ABS(AK445)&gt;90,ABS(AK445)&lt;=180,ABS(AL445)&lt;=90),FALSE)</f>
        <v/>
      </c>
      <c r="AN445" s="50">
        <f>IF(AM445,AL445,AK445)</f>
        <v/>
      </c>
      <c r="AO445" s="50">
        <f>IF(AM445,AK445,AL445)</f>
        <v/>
      </c>
      <c r="AP445" s="50">
        <f>IF(R445="","",IF(Y445&lt;&gt;"","Contains words or symbols that aren't part of a coordinate.",IF(NOT(OR(Z445=2,Z445=4,Z445=6)),"Couldn't find a latitude and a longitude ("&amp;Z445&amp;IF(Z445=1," number"," numbers")&amp;" found).",IF(COUNT(AA445:AF445)&lt;&gt;Z445,"Some of the numbers couldn't be read.",IF(OR(AND(Z445=4,OR(AB445&lt;0,AB445&gt;=60,AD445&lt;0,AD445&gt;=60)),AND(Z445=6,OR(AB445&lt;0,AB445&gt;=60,AC445&lt;0,AC445&gt;=60,AE445&lt;0,AE445&gt;=60,AF445&lt;0,AF445&gt;=60))),"Minutes and seconds must be between 0 and 60.",IF(OR(ABS(AN445)&gt;90,ABS(AO445)&gt;180),"Out of range: latitude must be between -90 and 90, and longitude between -180 and 180.",""))))))</f>
        <v/>
      </c>
    </row>
    <row r="446">
      <c r="B446" s="44" t="n"/>
      <c r="C446" s="44" t="n"/>
      <c r="D446" s="45">
        <f>IF(R446="","",IF(AP446&lt;&gt;"","NOT VALID GPS COORDINATES",IF(O446="NO CONNECTION","NO CONNECTION",IF(E446="","NOT FOUND",IF(OR(AM446,AND(AN446=0,AO446=0)),"CONVERTED – PLEASE CHECK","CONVERTED")))))</f>
        <v/>
      </c>
      <c r="E446" s="45">
        <f>IF(OR(O446="",O446="NO CONNECTION"),"",IFERROR(_xlfn.FILTERXML(O446,"//local/territory")&amp;" "&amp;_xlfn.FILTERXML(O446,"//local/mapcode"),IFERROR(_xlfn.FILTERXML(O446,"//international/mapcode"),"")))</f>
        <v/>
      </c>
      <c r="F446" s="46">
        <f>IF(E446="","",IFERROR(_xlfn.FILTERXML(O446,"//local/territory"),""))</f>
        <v/>
      </c>
      <c r="G446" s="46">
        <f>IF(E446="","",IFERROR(_xlfn.FILTERXML(O446,"//local/mapcode"),""))</f>
        <v/>
      </c>
      <c r="H446" s="46">
        <f>IF(E446="","",IFERROR(_xlfn.FILTERXML(O446,"//international/mapcode"),""))</f>
        <v/>
      </c>
      <c r="I446" s="46">
        <f>IF(E446="","",IFERROR(HYPERLINK("https://www.mymapcodes.com/go/?t="&amp;IF(G446&lt;&gt;"",F446,"AAA")&amp;"&amp;ma="&amp;LEFT(IF(G446&lt;&gt;"",G446,H446),FIND(".",IF(G446&lt;&gt;"",G446,H446))-1)&amp;"&amp;mb="&amp;MID(IF(G446&lt;&gt;"",G446,H446),FIND(".",IF(G446&lt;&gt;"",G446,H446))+1,99),"Open on MyMapcodes →"),""))</f>
        <v/>
      </c>
      <c r="J446" s="47">
        <f>IF(OR(R446="",AP446&lt;&gt;""),"",ROUND(AN446,6))</f>
        <v/>
      </c>
      <c r="K446" s="47">
        <f>IF(OR(R446="",AP446&lt;&gt;""),"",ROUND(AO446,6))</f>
        <v/>
      </c>
      <c r="L446" s="48">
        <f>IF(R446="","",IF(AP446&lt;&gt;"",AP446,IF(O446="NO CONNECTION","Excel couldn't reach the mapcode service. Click the REFRESH RESULTS box just above the table.",IF(E446="","The mapcode service didn't return a mapcode for this point.",IF(AM446,"Latitude and longitude seemed to be the wrong way round, so they've been swapped. Please check.",IF(AND(AN446=0,AO446=0),"0, 0 is in the sea off West Africa. Please check this is the location you meant.",IF(W446,"Longitude came first, so the order has been switched.",IF(Z446=6,"Converted from degrees, minutes and seconds.",IF(Z446=4,"Converted from degrees and decimal minutes.","")))))))))</f>
        <v/>
      </c>
      <c r="N446" s="49">
        <f>IF(J446="","",MapcodeAPI&amp;"codes/"&amp;SUBSTITUTE(J446&amp;"",MID(1/2,2,1),".")&amp;","&amp;SUBSTITUTE(K446&amp;"",MID(1/2,2,1),"."))&amp;LEFT($B$13,0)</f>
        <v/>
      </c>
      <c r="O446" s="49">
        <f>IF(N446="","",IFERROR(_xlfn.WEBSERVICE(N446),IF(MapcodeAPIBackup="","NO CONNECTION",IFERROR(_xlfn.WEBSERVICE(MapcodeAPIBackup&amp;MID(N446,LEN(MapcodeAPI)+1,999)),"NO CONNECTION"))))</f>
        <v/>
      </c>
      <c r="P446" t="inlineStr">
        <is>
          <t xml:space="preserve"> </t>
        </is>
      </c>
      <c r="R446" s="50">
        <f>IFERROR(IF(AND(TRIM(B446&amp;"")="",TRIM(C446&amp;"")=""),"",TRIM(IF(ISNUMBER(B446),SUBSTITUTE(B446&amp;"",MID(1/2,2,1),"."),B446&amp;"")&amp;IF(TRIM(C446&amp;"")="",""," | "&amp;IF(ISNUMBER(C446),SUBSTITUTE(C446&amp;"",MID(1/2,2,1),"."),C446&amp;"")))),"(error value)")</f>
        <v/>
      </c>
      <c r="S446" s="50">
        <f>IF(R446="","","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"&amp;IFERROR(IF(AND(LEN(R446)-LEN(SUBSTITUTE(R446,"/",""))=1,ISNUMBER(FIND(" ",TRIM(LEFT(R446,FIND("/",R446)-1))))),LEFT(R446,FIND("/",R446)-1),R446),R446)&amp;" ")," "," "),"﻿"," "),"​"," "),"⁠"," ")," "," ")," "," "),CHAR(9)," "),CHAR(10)," "),CHAR(13)," "),"−","-"),"–","-"),"—","-"),"LATITUDE"," "),"LONGITUDE"," "),"COORDINATES"," "),"COORDS"," "),"NORTH"," N "),"SOUTH"," S "),"EAST"," E "),"WEST"," W "),"DEGREES"," "),"DEG"," "),"GPS"," "),"LONG"," "),"LNG"," "),"LON"," "),"LAT"," ")," AND "," "),"&amp;"," ")&amp;" ")</f>
        <v/>
      </c>
      <c r="T446" s="50">
        <f>IF(S446="","",IF(LEN(S446)-LEN(SUBSTITUTE(S446,".",""))&gt;0,SUBSTITUTE(S446,","," "),IF(LEN(S446)-LEN(SUBSTITUTE(S446,",",""))=3,SUBSTITUTE(SUBSTITUTE(S446,",",";",2),",","."),IF(LEN(S446)-LEN(SUBSTITUTE(S446,",",""))=2,SUBSTITUTE(S446,",","."),SUBSTITUTE(S446,","," ")))))</f>
        <v/>
      </c>
      <c r="U446" s="50">
        <f>IF(ISNUMBER(FIND("S",T446)),-1,IF(ISNUMBER(FIND("N",T446)),1,0))</f>
        <v/>
      </c>
      <c r="V446" s="50">
        <f>IF(ISNUMBER(FIND("W",T446)),-1,IF(ISNUMBER(FIND("E",T446)),1,0))</f>
        <v/>
      </c>
      <c r="W446" s="50">
        <f>AND(MIN(IFERROR(FIND("N",T446),999),IFERROR(FIND("S",T446),999))&lt;999,MIN(IFERROR(FIND("E",T446),999),IFERROR(FIND("W",T446),999))&lt;999,MIN(IFERROR(FIND("E",T446),999),IFERROR(FIND("W",T446),999))&lt;MIN(IFERROR(FIND("N",T446),999),IFERROR(FIND("S",T446),999)))</f>
        <v/>
      </c>
      <c r="X446" s="50">
        <f>IF(T446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446,"°"," "),"º"," "),"˚"," "),"'"," "),CHAR(34)," "),"′"," "),"’"," "),"‘"," "),"″"," "),"”"," "),"“"," "),"("," "),")"," "),"["," "),"]"," "),"{"," "),"}"," "),";"," "),"|"," "),"/"," "),"\"," "),":"," "),"="," "),"*"," "),","," "),"N"," "),"S"," "),"E"," "),"W"," "),"_"," ")))</f>
        <v/>
      </c>
      <c r="Y446" s="50">
        <f>IF(X446="","",SUBSTITUTE(SUBSTITUTE(SUBSTITUTE(SUBSTITUTE(SUBSTITUTE(SUBSTITUTE(SUBSTITUTE(SUBSTITUTE(SUBSTITUTE(SUBSTITUTE(SUBSTITUTE(SUBSTITUTE(SUBSTITUTE(X446,"0",""),"1",""),"2",""),"3",""),"4",""),"5",""),"6",""),"7",""),"8",""),"9",""),".",""),"-","")," ",""))</f>
        <v/>
      </c>
      <c r="Z446" s="50">
        <f>IF(X446="",0,LEN(X446)-LEN(SUBSTITUTE(X446," ",""))+1)</f>
        <v/>
      </c>
      <c r="AA446" s="50">
        <f>IF(Z446&lt;1,"",IFERROR(VALUE(SUBSTITUTE(TRIM(MID(SUBSTITUTE(X446," ",REPT(" ",60)),1,60)),".",MID(1/2,2,1))),""))</f>
        <v/>
      </c>
      <c r="AB446" s="50">
        <f>IF(Z446&lt;2,"",IFERROR(VALUE(SUBSTITUTE(TRIM(MID(SUBSTITUTE(X446," ",REPT(" ",60)),61,60)),".",MID(1/2,2,1))),""))</f>
        <v/>
      </c>
      <c r="AC446" s="50">
        <f>IF(Z446&lt;3,"",IFERROR(VALUE(SUBSTITUTE(TRIM(MID(SUBSTITUTE(X446," ",REPT(" ",60)),121,60)),".",MID(1/2,2,1))),""))</f>
        <v/>
      </c>
      <c r="AD446" s="50">
        <f>IF(Z446&lt;4,"",IFERROR(VALUE(SUBSTITUTE(TRIM(MID(SUBSTITUTE(X446," ",REPT(" ",60)),181,60)),".",MID(1/2,2,1))),""))</f>
        <v/>
      </c>
      <c r="AE446" s="50">
        <f>IF(Z446&lt;5,"",IFERROR(VALUE(SUBSTITUTE(TRIM(MID(SUBSTITUTE(X446," ",REPT(" ",60)),241,60)),".",MID(1/2,2,1))),""))</f>
        <v/>
      </c>
      <c r="AF446" s="50">
        <f>IF(Z446&lt;6,"",IFERROR(VALUE(SUBSTITUTE(TRIM(MID(SUBSTITUTE(X446," ",REPT(" ",60)),301,60)),".",MID(1/2,2,1))),""))</f>
        <v/>
      </c>
      <c r="AG446" s="50">
        <f>IFERROR(IF(Z446=2,AA446,IF(Z446=4,IF(AA446&lt;0,-1,1)*(ABS(AA446)+AB446/60),IF(Z446=6,IF(AA446&lt;0,-1,1)*(ABS(AA446)+AB446/60+AC446/3600),""))),"")</f>
        <v/>
      </c>
      <c r="AH446" s="50">
        <f>IFERROR(IF(Z446=2,AB446,IF(Z446=4,IF(AC446&lt;0,-1,1)*(ABS(AC446)+AD446/60),IF(Z446=6,IF(AD446&lt;0,-1,1)*(ABS(AD446)+AE446/60+AF446/3600),""))),"")</f>
        <v/>
      </c>
      <c r="AI446" s="50">
        <f>IF(W446,AH446,AG446)</f>
        <v/>
      </c>
      <c r="AJ446" s="50">
        <f>IF(W446,AG446,AH446)</f>
        <v/>
      </c>
      <c r="AK446" s="50">
        <f>IFERROR(IF(U446=0,AI446,U446*ABS(AI446)),"")</f>
        <v/>
      </c>
      <c r="AL446" s="50">
        <f>IFERROR(IF(V446=0,AJ446,V446*ABS(AJ446)),"")</f>
        <v/>
      </c>
      <c r="AM446" s="50">
        <f>IFERROR(AND(U446=0,V446=0,ABS(AK446)&gt;90,ABS(AK446)&lt;=180,ABS(AL446)&lt;=90),FALSE)</f>
        <v/>
      </c>
      <c r="AN446" s="50">
        <f>IF(AM446,AL446,AK446)</f>
        <v/>
      </c>
      <c r="AO446" s="50">
        <f>IF(AM446,AK446,AL446)</f>
        <v/>
      </c>
      <c r="AP446" s="50">
        <f>IF(R446="","",IF(Y446&lt;&gt;"","Contains words or symbols that aren't part of a coordinate.",IF(NOT(OR(Z446=2,Z446=4,Z446=6)),"Couldn't find a latitude and a longitude ("&amp;Z446&amp;IF(Z446=1," number"," numbers")&amp;" found).",IF(COUNT(AA446:AF446)&lt;&gt;Z446,"Some of the numbers couldn't be read.",IF(OR(AND(Z446=4,OR(AB446&lt;0,AB446&gt;=60,AD446&lt;0,AD446&gt;=60)),AND(Z446=6,OR(AB446&lt;0,AB446&gt;=60,AC446&lt;0,AC446&gt;=60,AE446&lt;0,AE446&gt;=60,AF446&lt;0,AF446&gt;=60))),"Minutes and seconds must be between 0 and 60.",IF(OR(ABS(AN446)&gt;90,ABS(AO446)&gt;180),"Out of range: latitude must be between -90 and 90, and longitude between -180 and 180.",""))))))</f>
        <v/>
      </c>
    </row>
    <row r="447">
      <c r="B447" s="44" t="n"/>
      <c r="C447" s="44" t="n"/>
      <c r="D447" s="45">
        <f>IF(R447="","",IF(AP447&lt;&gt;"","NOT VALID GPS COORDINATES",IF(O447="NO CONNECTION","NO CONNECTION",IF(E447="","NOT FOUND",IF(OR(AM447,AND(AN447=0,AO447=0)),"CONVERTED – PLEASE CHECK","CONVERTED")))))</f>
        <v/>
      </c>
      <c r="E447" s="45">
        <f>IF(OR(O447="",O447="NO CONNECTION"),"",IFERROR(_xlfn.FILTERXML(O447,"//local/territory")&amp;" "&amp;_xlfn.FILTERXML(O447,"//local/mapcode"),IFERROR(_xlfn.FILTERXML(O447,"//international/mapcode"),"")))</f>
        <v/>
      </c>
      <c r="F447" s="46">
        <f>IF(E447="","",IFERROR(_xlfn.FILTERXML(O447,"//local/territory"),""))</f>
        <v/>
      </c>
      <c r="G447" s="46">
        <f>IF(E447="","",IFERROR(_xlfn.FILTERXML(O447,"//local/mapcode"),""))</f>
        <v/>
      </c>
      <c r="H447" s="46">
        <f>IF(E447="","",IFERROR(_xlfn.FILTERXML(O447,"//international/mapcode"),""))</f>
        <v/>
      </c>
      <c r="I447" s="46">
        <f>IF(E447="","",IFERROR(HYPERLINK("https://www.mymapcodes.com/go/?t="&amp;IF(G447&lt;&gt;"",F447,"AAA")&amp;"&amp;ma="&amp;LEFT(IF(G447&lt;&gt;"",G447,H447),FIND(".",IF(G447&lt;&gt;"",G447,H447))-1)&amp;"&amp;mb="&amp;MID(IF(G447&lt;&gt;"",G447,H447),FIND(".",IF(G447&lt;&gt;"",G447,H447))+1,99),"Open on MyMapcodes →"),""))</f>
        <v/>
      </c>
      <c r="J447" s="47">
        <f>IF(OR(R447="",AP447&lt;&gt;""),"",ROUND(AN447,6))</f>
        <v/>
      </c>
      <c r="K447" s="47">
        <f>IF(OR(R447="",AP447&lt;&gt;""),"",ROUND(AO447,6))</f>
        <v/>
      </c>
      <c r="L447" s="48">
        <f>IF(R447="","",IF(AP447&lt;&gt;"",AP447,IF(O447="NO CONNECTION","Excel couldn't reach the mapcode service. Click the REFRESH RESULTS box just above the table.",IF(E447="","The mapcode service didn't return a mapcode for this point.",IF(AM447,"Latitude and longitude seemed to be the wrong way round, so they've been swapped. Please check.",IF(AND(AN447=0,AO447=0),"0, 0 is in the sea off West Africa. Please check this is the location you meant.",IF(W447,"Longitude came first, so the order has been switched.",IF(Z447=6,"Converted from degrees, minutes and seconds.",IF(Z447=4,"Converted from degrees and decimal minutes.","")))))))))</f>
        <v/>
      </c>
      <c r="N447" s="49">
        <f>IF(J447="","",MapcodeAPI&amp;"codes/"&amp;SUBSTITUTE(J447&amp;"",MID(1/2,2,1),".")&amp;","&amp;SUBSTITUTE(K447&amp;"",MID(1/2,2,1),"."))&amp;LEFT($B$13,0)</f>
        <v/>
      </c>
      <c r="O447" s="49">
        <f>IF(N447="","",IFERROR(_xlfn.WEBSERVICE(N447),IF(MapcodeAPIBackup="","NO CONNECTION",IFERROR(_xlfn.WEBSERVICE(MapcodeAPIBackup&amp;MID(N447,LEN(MapcodeAPI)+1,999)),"NO CONNECTION"))))</f>
        <v/>
      </c>
      <c r="P447" t="inlineStr">
        <is>
          <t xml:space="preserve"> </t>
        </is>
      </c>
      <c r="R447" s="50">
        <f>IFERROR(IF(AND(TRIM(B447&amp;"")="",TRIM(C447&amp;"")=""),"",TRIM(IF(ISNUMBER(B447),SUBSTITUTE(B447&amp;"",MID(1/2,2,1),"."),B447&amp;"")&amp;IF(TRIM(C447&amp;"")="",""," | "&amp;IF(ISNUMBER(C447),SUBSTITUTE(C447&amp;"",MID(1/2,2,1),"."),C447&amp;"")))),"(error value)")</f>
        <v/>
      </c>
      <c r="S447" s="50">
        <f>IF(R447="","","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"&amp;IFERROR(IF(AND(LEN(R447)-LEN(SUBSTITUTE(R447,"/",""))=1,ISNUMBER(FIND(" ",TRIM(LEFT(R447,FIND("/",R447)-1))))),LEFT(R447,FIND("/",R447)-1),R447),R447)&amp;" ")," "," "),"﻿"," "),"​"," "),"⁠"," ")," "," ")," "," "),CHAR(9)," "),CHAR(10)," "),CHAR(13)," "),"−","-"),"–","-"),"—","-"),"LATITUDE"," "),"LONGITUDE"," "),"COORDINATES"," "),"COORDS"," "),"NORTH"," N "),"SOUTH"," S "),"EAST"," E "),"WEST"," W "),"DEGREES"," "),"DEG"," "),"GPS"," "),"LONG"," "),"LNG"," "),"LON"," "),"LAT"," ")," AND "," "),"&amp;"," ")&amp;" ")</f>
        <v/>
      </c>
      <c r="T447" s="50">
        <f>IF(S447="","",IF(LEN(S447)-LEN(SUBSTITUTE(S447,".",""))&gt;0,SUBSTITUTE(S447,","," "),IF(LEN(S447)-LEN(SUBSTITUTE(S447,",",""))=3,SUBSTITUTE(SUBSTITUTE(S447,",",";",2),",","."),IF(LEN(S447)-LEN(SUBSTITUTE(S447,",",""))=2,SUBSTITUTE(S447,",","."),SUBSTITUTE(S447,","," ")))))</f>
        <v/>
      </c>
      <c r="U447" s="50">
        <f>IF(ISNUMBER(FIND("S",T447)),-1,IF(ISNUMBER(FIND("N",T447)),1,0))</f>
        <v/>
      </c>
      <c r="V447" s="50">
        <f>IF(ISNUMBER(FIND("W",T447)),-1,IF(ISNUMBER(FIND("E",T447)),1,0))</f>
        <v/>
      </c>
      <c r="W447" s="50">
        <f>AND(MIN(IFERROR(FIND("N",T447),999),IFERROR(FIND("S",T447),999))&lt;999,MIN(IFERROR(FIND("E",T447),999),IFERROR(FIND("W",T447),999))&lt;999,MIN(IFERROR(FIND("E",T447),999),IFERROR(FIND("W",T447),999))&lt;MIN(IFERROR(FIND("N",T447),999),IFERROR(FIND("S",T447),999)))</f>
        <v/>
      </c>
      <c r="X447" s="50">
        <f>IF(T447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447,"°"," "),"º"," "),"˚"," "),"'"," "),CHAR(34)," "),"′"," "),"’"," "),"‘"," "),"″"," "),"”"," "),"“"," "),"("," "),")"," "),"["," "),"]"," "),"{"," "),"}"," "),";"," "),"|"," "),"/"," "),"\"," "),":"," "),"="," "),"*"," "),","," "),"N"," "),"S"," "),"E"," "),"W"," "),"_"," ")))</f>
        <v/>
      </c>
      <c r="Y447" s="50">
        <f>IF(X447="","",SUBSTITUTE(SUBSTITUTE(SUBSTITUTE(SUBSTITUTE(SUBSTITUTE(SUBSTITUTE(SUBSTITUTE(SUBSTITUTE(SUBSTITUTE(SUBSTITUTE(SUBSTITUTE(SUBSTITUTE(SUBSTITUTE(X447,"0",""),"1",""),"2",""),"3",""),"4",""),"5",""),"6",""),"7",""),"8",""),"9",""),".",""),"-","")," ",""))</f>
        <v/>
      </c>
      <c r="Z447" s="50">
        <f>IF(X447="",0,LEN(X447)-LEN(SUBSTITUTE(X447," ",""))+1)</f>
        <v/>
      </c>
      <c r="AA447" s="50">
        <f>IF(Z447&lt;1,"",IFERROR(VALUE(SUBSTITUTE(TRIM(MID(SUBSTITUTE(X447," ",REPT(" ",60)),1,60)),".",MID(1/2,2,1))),""))</f>
        <v/>
      </c>
      <c r="AB447" s="50">
        <f>IF(Z447&lt;2,"",IFERROR(VALUE(SUBSTITUTE(TRIM(MID(SUBSTITUTE(X447," ",REPT(" ",60)),61,60)),".",MID(1/2,2,1))),""))</f>
        <v/>
      </c>
      <c r="AC447" s="50">
        <f>IF(Z447&lt;3,"",IFERROR(VALUE(SUBSTITUTE(TRIM(MID(SUBSTITUTE(X447," ",REPT(" ",60)),121,60)),".",MID(1/2,2,1))),""))</f>
        <v/>
      </c>
      <c r="AD447" s="50">
        <f>IF(Z447&lt;4,"",IFERROR(VALUE(SUBSTITUTE(TRIM(MID(SUBSTITUTE(X447," ",REPT(" ",60)),181,60)),".",MID(1/2,2,1))),""))</f>
        <v/>
      </c>
      <c r="AE447" s="50">
        <f>IF(Z447&lt;5,"",IFERROR(VALUE(SUBSTITUTE(TRIM(MID(SUBSTITUTE(X447," ",REPT(" ",60)),241,60)),".",MID(1/2,2,1))),""))</f>
        <v/>
      </c>
      <c r="AF447" s="50">
        <f>IF(Z447&lt;6,"",IFERROR(VALUE(SUBSTITUTE(TRIM(MID(SUBSTITUTE(X447," ",REPT(" ",60)),301,60)),".",MID(1/2,2,1))),""))</f>
        <v/>
      </c>
      <c r="AG447" s="50">
        <f>IFERROR(IF(Z447=2,AA447,IF(Z447=4,IF(AA447&lt;0,-1,1)*(ABS(AA447)+AB447/60),IF(Z447=6,IF(AA447&lt;0,-1,1)*(ABS(AA447)+AB447/60+AC447/3600),""))),"")</f>
        <v/>
      </c>
      <c r="AH447" s="50">
        <f>IFERROR(IF(Z447=2,AB447,IF(Z447=4,IF(AC447&lt;0,-1,1)*(ABS(AC447)+AD447/60),IF(Z447=6,IF(AD447&lt;0,-1,1)*(ABS(AD447)+AE447/60+AF447/3600),""))),"")</f>
        <v/>
      </c>
      <c r="AI447" s="50">
        <f>IF(W447,AH447,AG447)</f>
        <v/>
      </c>
      <c r="AJ447" s="50">
        <f>IF(W447,AG447,AH447)</f>
        <v/>
      </c>
      <c r="AK447" s="50">
        <f>IFERROR(IF(U447=0,AI447,U447*ABS(AI447)),"")</f>
        <v/>
      </c>
      <c r="AL447" s="50">
        <f>IFERROR(IF(V447=0,AJ447,V447*ABS(AJ447)),"")</f>
        <v/>
      </c>
      <c r="AM447" s="50">
        <f>IFERROR(AND(U447=0,V447=0,ABS(AK447)&gt;90,ABS(AK447)&lt;=180,ABS(AL447)&lt;=90),FALSE)</f>
        <v/>
      </c>
      <c r="AN447" s="50">
        <f>IF(AM447,AL447,AK447)</f>
        <v/>
      </c>
      <c r="AO447" s="50">
        <f>IF(AM447,AK447,AL447)</f>
        <v/>
      </c>
      <c r="AP447" s="50">
        <f>IF(R447="","",IF(Y447&lt;&gt;"","Contains words or symbols that aren't part of a coordinate.",IF(NOT(OR(Z447=2,Z447=4,Z447=6)),"Couldn't find a latitude and a longitude ("&amp;Z447&amp;IF(Z447=1," number"," numbers")&amp;" found).",IF(COUNT(AA447:AF447)&lt;&gt;Z447,"Some of the numbers couldn't be read.",IF(OR(AND(Z447=4,OR(AB447&lt;0,AB447&gt;=60,AD447&lt;0,AD447&gt;=60)),AND(Z447=6,OR(AB447&lt;0,AB447&gt;=60,AC447&lt;0,AC447&gt;=60,AE447&lt;0,AE447&gt;=60,AF447&lt;0,AF447&gt;=60))),"Minutes and seconds must be between 0 and 60.",IF(OR(ABS(AN447)&gt;90,ABS(AO447)&gt;180),"Out of range: latitude must be between -90 and 90, and longitude between -180 and 180.",""))))))</f>
        <v/>
      </c>
    </row>
    <row r="448">
      <c r="B448" s="44" t="n"/>
      <c r="C448" s="44" t="n"/>
      <c r="D448" s="45">
        <f>IF(R448="","",IF(AP448&lt;&gt;"","NOT VALID GPS COORDINATES",IF(O448="NO CONNECTION","NO CONNECTION",IF(E448="","NOT FOUND",IF(OR(AM448,AND(AN448=0,AO448=0)),"CONVERTED – PLEASE CHECK","CONVERTED")))))</f>
        <v/>
      </c>
      <c r="E448" s="45">
        <f>IF(OR(O448="",O448="NO CONNECTION"),"",IFERROR(_xlfn.FILTERXML(O448,"//local/territory")&amp;" "&amp;_xlfn.FILTERXML(O448,"//local/mapcode"),IFERROR(_xlfn.FILTERXML(O448,"//international/mapcode"),"")))</f>
        <v/>
      </c>
      <c r="F448" s="46">
        <f>IF(E448="","",IFERROR(_xlfn.FILTERXML(O448,"//local/territory"),""))</f>
        <v/>
      </c>
      <c r="G448" s="46">
        <f>IF(E448="","",IFERROR(_xlfn.FILTERXML(O448,"//local/mapcode"),""))</f>
        <v/>
      </c>
      <c r="H448" s="46">
        <f>IF(E448="","",IFERROR(_xlfn.FILTERXML(O448,"//international/mapcode"),""))</f>
        <v/>
      </c>
      <c r="I448" s="46">
        <f>IF(E448="","",IFERROR(HYPERLINK("https://www.mymapcodes.com/go/?t="&amp;IF(G448&lt;&gt;"",F448,"AAA")&amp;"&amp;ma="&amp;LEFT(IF(G448&lt;&gt;"",G448,H448),FIND(".",IF(G448&lt;&gt;"",G448,H448))-1)&amp;"&amp;mb="&amp;MID(IF(G448&lt;&gt;"",G448,H448),FIND(".",IF(G448&lt;&gt;"",G448,H448))+1,99),"Open on MyMapcodes →"),""))</f>
        <v/>
      </c>
      <c r="J448" s="47">
        <f>IF(OR(R448="",AP448&lt;&gt;""),"",ROUND(AN448,6))</f>
        <v/>
      </c>
      <c r="K448" s="47">
        <f>IF(OR(R448="",AP448&lt;&gt;""),"",ROUND(AO448,6))</f>
        <v/>
      </c>
      <c r="L448" s="48">
        <f>IF(R448="","",IF(AP448&lt;&gt;"",AP448,IF(O448="NO CONNECTION","Excel couldn't reach the mapcode service. Click the REFRESH RESULTS box just above the table.",IF(E448="","The mapcode service didn't return a mapcode for this point.",IF(AM448,"Latitude and longitude seemed to be the wrong way round, so they've been swapped. Please check.",IF(AND(AN448=0,AO448=0),"0, 0 is in the sea off West Africa. Please check this is the location you meant.",IF(W448,"Longitude came first, so the order has been switched.",IF(Z448=6,"Converted from degrees, minutes and seconds.",IF(Z448=4,"Converted from degrees and decimal minutes.","")))))))))</f>
        <v/>
      </c>
      <c r="N448" s="49">
        <f>IF(J448="","",MapcodeAPI&amp;"codes/"&amp;SUBSTITUTE(J448&amp;"",MID(1/2,2,1),".")&amp;","&amp;SUBSTITUTE(K448&amp;"",MID(1/2,2,1),"."))&amp;LEFT($B$13,0)</f>
        <v/>
      </c>
      <c r="O448" s="49">
        <f>IF(N448="","",IFERROR(_xlfn.WEBSERVICE(N448),IF(MapcodeAPIBackup="","NO CONNECTION",IFERROR(_xlfn.WEBSERVICE(MapcodeAPIBackup&amp;MID(N448,LEN(MapcodeAPI)+1,999)),"NO CONNECTION"))))</f>
        <v/>
      </c>
      <c r="P448" t="inlineStr">
        <is>
          <t xml:space="preserve"> </t>
        </is>
      </c>
      <c r="R448" s="50">
        <f>IFERROR(IF(AND(TRIM(B448&amp;"")="",TRIM(C448&amp;"")=""),"",TRIM(IF(ISNUMBER(B448),SUBSTITUTE(B448&amp;"",MID(1/2,2,1),"."),B448&amp;"")&amp;IF(TRIM(C448&amp;"")="",""," | "&amp;IF(ISNUMBER(C448),SUBSTITUTE(C448&amp;"",MID(1/2,2,1),"."),C448&amp;"")))),"(error value)")</f>
        <v/>
      </c>
      <c r="S448" s="50">
        <f>IF(R448="","","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"&amp;IFERROR(IF(AND(LEN(R448)-LEN(SUBSTITUTE(R448,"/",""))=1,ISNUMBER(FIND(" ",TRIM(LEFT(R448,FIND("/",R448)-1))))),LEFT(R448,FIND("/",R448)-1),R448),R448)&amp;" ")," "," "),"﻿"," "),"​"," "),"⁠"," ")," "," ")," "," "),CHAR(9)," "),CHAR(10)," "),CHAR(13)," "),"−","-"),"–","-"),"—","-"),"LATITUDE"," "),"LONGITUDE"," "),"COORDINATES"," "),"COORDS"," "),"NORTH"," N "),"SOUTH"," S "),"EAST"," E "),"WEST"," W "),"DEGREES"," "),"DEG"," "),"GPS"," "),"LONG"," "),"LNG"," "),"LON"," "),"LAT"," ")," AND "," "),"&amp;"," ")&amp;" ")</f>
        <v/>
      </c>
      <c r="T448" s="50">
        <f>IF(S448="","",IF(LEN(S448)-LEN(SUBSTITUTE(S448,".",""))&gt;0,SUBSTITUTE(S448,","," "),IF(LEN(S448)-LEN(SUBSTITUTE(S448,",",""))=3,SUBSTITUTE(SUBSTITUTE(S448,",",";",2),",","."),IF(LEN(S448)-LEN(SUBSTITUTE(S448,",",""))=2,SUBSTITUTE(S448,",","."),SUBSTITUTE(S448,","," ")))))</f>
        <v/>
      </c>
      <c r="U448" s="50">
        <f>IF(ISNUMBER(FIND("S",T448)),-1,IF(ISNUMBER(FIND("N",T448)),1,0))</f>
        <v/>
      </c>
      <c r="V448" s="50">
        <f>IF(ISNUMBER(FIND("W",T448)),-1,IF(ISNUMBER(FIND("E",T448)),1,0))</f>
        <v/>
      </c>
      <c r="W448" s="50">
        <f>AND(MIN(IFERROR(FIND("N",T448),999),IFERROR(FIND("S",T448),999))&lt;999,MIN(IFERROR(FIND("E",T448),999),IFERROR(FIND("W",T448),999))&lt;999,MIN(IFERROR(FIND("E",T448),999),IFERROR(FIND("W",T448),999))&lt;MIN(IFERROR(FIND("N",T448),999),IFERROR(FIND("S",T448),999)))</f>
        <v/>
      </c>
      <c r="X448" s="50">
        <f>IF(T448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448,"°"," "),"º"," "),"˚"," "),"'"," "),CHAR(34)," "),"′"," "),"’"," "),"‘"," "),"″"," "),"”"," "),"“"," "),"("," "),")"," "),"["," "),"]"," "),"{"," "),"}"," "),";"," "),"|"," "),"/"," "),"\"," "),":"," "),"="," "),"*"," "),","," "),"N"," "),"S"," "),"E"," "),"W"," "),"_"," ")))</f>
        <v/>
      </c>
      <c r="Y448" s="50">
        <f>IF(X448="","",SUBSTITUTE(SUBSTITUTE(SUBSTITUTE(SUBSTITUTE(SUBSTITUTE(SUBSTITUTE(SUBSTITUTE(SUBSTITUTE(SUBSTITUTE(SUBSTITUTE(SUBSTITUTE(SUBSTITUTE(SUBSTITUTE(X448,"0",""),"1",""),"2",""),"3",""),"4",""),"5",""),"6",""),"7",""),"8",""),"9",""),".",""),"-","")," ",""))</f>
        <v/>
      </c>
      <c r="Z448" s="50">
        <f>IF(X448="",0,LEN(X448)-LEN(SUBSTITUTE(X448," ",""))+1)</f>
        <v/>
      </c>
      <c r="AA448" s="50">
        <f>IF(Z448&lt;1,"",IFERROR(VALUE(SUBSTITUTE(TRIM(MID(SUBSTITUTE(X448," ",REPT(" ",60)),1,60)),".",MID(1/2,2,1))),""))</f>
        <v/>
      </c>
      <c r="AB448" s="50">
        <f>IF(Z448&lt;2,"",IFERROR(VALUE(SUBSTITUTE(TRIM(MID(SUBSTITUTE(X448," ",REPT(" ",60)),61,60)),".",MID(1/2,2,1))),""))</f>
        <v/>
      </c>
      <c r="AC448" s="50">
        <f>IF(Z448&lt;3,"",IFERROR(VALUE(SUBSTITUTE(TRIM(MID(SUBSTITUTE(X448," ",REPT(" ",60)),121,60)),".",MID(1/2,2,1))),""))</f>
        <v/>
      </c>
      <c r="AD448" s="50">
        <f>IF(Z448&lt;4,"",IFERROR(VALUE(SUBSTITUTE(TRIM(MID(SUBSTITUTE(X448," ",REPT(" ",60)),181,60)),".",MID(1/2,2,1))),""))</f>
        <v/>
      </c>
      <c r="AE448" s="50">
        <f>IF(Z448&lt;5,"",IFERROR(VALUE(SUBSTITUTE(TRIM(MID(SUBSTITUTE(X448," ",REPT(" ",60)),241,60)),".",MID(1/2,2,1))),""))</f>
        <v/>
      </c>
      <c r="AF448" s="50">
        <f>IF(Z448&lt;6,"",IFERROR(VALUE(SUBSTITUTE(TRIM(MID(SUBSTITUTE(X448," ",REPT(" ",60)),301,60)),".",MID(1/2,2,1))),""))</f>
        <v/>
      </c>
      <c r="AG448" s="50">
        <f>IFERROR(IF(Z448=2,AA448,IF(Z448=4,IF(AA448&lt;0,-1,1)*(ABS(AA448)+AB448/60),IF(Z448=6,IF(AA448&lt;0,-1,1)*(ABS(AA448)+AB448/60+AC448/3600),""))),"")</f>
        <v/>
      </c>
      <c r="AH448" s="50">
        <f>IFERROR(IF(Z448=2,AB448,IF(Z448=4,IF(AC448&lt;0,-1,1)*(ABS(AC448)+AD448/60),IF(Z448=6,IF(AD448&lt;0,-1,1)*(ABS(AD448)+AE448/60+AF448/3600),""))),"")</f>
        <v/>
      </c>
      <c r="AI448" s="50">
        <f>IF(W448,AH448,AG448)</f>
        <v/>
      </c>
      <c r="AJ448" s="50">
        <f>IF(W448,AG448,AH448)</f>
        <v/>
      </c>
      <c r="AK448" s="50">
        <f>IFERROR(IF(U448=0,AI448,U448*ABS(AI448)),"")</f>
        <v/>
      </c>
      <c r="AL448" s="50">
        <f>IFERROR(IF(V448=0,AJ448,V448*ABS(AJ448)),"")</f>
        <v/>
      </c>
      <c r="AM448" s="50">
        <f>IFERROR(AND(U448=0,V448=0,ABS(AK448)&gt;90,ABS(AK448)&lt;=180,ABS(AL448)&lt;=90),FALSE)</f>
        <v/>
      </c>
      <c r="AN448" s="50">
        <f>IF(AM448,AL448,AK448)</f>
        <v/>
      </c>
      <c r="AO448" s="50">
        <f>IF(AM448,AK448,AL448)</f>
        <v/>
      </c>
      <c r="AP448" s="50">
        <f>IF(R448="","",IF(Y448&lt;&gt;"","Contains words or symbols that aren't part of a coordinate.",IF(NOT(OR(Z448=2,Z448=4,Z448=6)),"Couldn't find a latitude and a longitude ("&amp;Z448&amp;IF(Z448=1," number"," numbers")&amp;" found).",IF(COUNT(AA448:AF448)&lt;&gt;Z448,"Some of the numbers couldn't be read.",IF(OR(AND(Z448=4,OR(AB448&lt;0,AB448&gt;=60,AD448&lt;0,AD448&gt;=60)),AND(Z448=6,OR(AB448&lt;0,AB448&gt;=60,AC448&lt;0,AC448&gt;=60,AE448&lt;0,AE448&gt;=60,AF448&lt;0,AF448&gt;=60))),"Minutes and seconds must be between 0 and 60.",IF(OR(ABS(AN448)&gt;90,ABS(AO448)&gt;180),"Out of range: latitude must be between -90 and 90, and longitude between -180 and 180.",""))))))</f>
        <v/>
      </c>
    </row>
    <row r="449">
      <c r="B449" s="44" t="n"/>
      <c r="C449" s="44" t="n"/>
      <c r="D449" s="45">
        <f>IF(R449="","",IF(AP449&lt;&gt;"","NOT VALID GPS COORDINATES",IF(O449="NO CONNECTION","NO CONNECTION",IF(E449="","NOT FOUND",IF(OR(AM449,AND(AN449=0,AO449=0)),"CONVERTED – PLEASE CHECK","CONVERTED")))))</f>
        <v/>
      </c>
      <c r="E449" s="45">
        <f>IF(OR(O449="",O449="NO CONNECTION"),"",IFERROR(_xlfn.FILTERXML(O449,"//local/territory")&amp;" "&amp;_xlfn.FILTERXML(O449,"//local/mapcode"),IFERROR(_xlfn.FILTERXML(O449,"//international/mapcode"),"")))</f>
        <v/>
      </c>
      <c r="F449" s="46">
        <f>IF(E449="","",IFERROR(_xlfn.FILTERXML(O449,"//local/territory"),""))</f>
        <v/>
      </c>
      <c r="G449" s="46">
        <f>IF(E449="","",IFERROR(_xlfn.FILTERXML(O449,"//local/mapcode"),""))</f>
        <v/>
      </c>
      <c r="H449" s="46">
        <f>IF(E449="","",IFERROR(_xlfn.FILTERXML(O449,"//international/mapcode"),""))</f>
        <v/>
      </c>
      <c r="I449" s="46">
        <f>IF(E449="","",IFERROR(HYPERLINK("https://www.mymapcodes.com/go/?t="&amp;IF(G449&lt;&gt;"",F449,"AAA")&amp;"&amp;ma="&amp;LEFT(IF(G449&lt;&gt;"",G449,H449),FIND(".",IF(G449&lt;&gt;"",G449,H449))-1)&amp;"&amp;mb="&amp;MID(IF(G449&lt;&gt;"",G449,H449),FIND(".",IF(G449&lt;&gt;"",G449,H449))+1,99),"Open on MyMapcodes →"),""))</f>
        <v/>
      </c>
      <c r="J449" s="47">
        <f>IF(OR(R449="",AP449&lt;&gt;""),"",ROUND(AN449,6))</f>
        <v/>
      </c>
      <c r="K449" s="47">
        <f>IF(OR(R449="",AP449&lt;&gt;""),"",ROUND(AO449,6))</f>
        <v/>
      </c>
      <c r="L449" s="48">
        <f>IF(R449="","",IF(AP449&lt;&gt;"",AP449,IF(O449="NO CONNECTION","Excel couldn't reach the mapcode service. Click the REFRESH RESULTS box just above the table.",IF(E449="","The mapcode service didn't return a mapcode for this point.",IF(AM449,"Latitude and longitude seemed to be the wrong way round, so they've been swapped. Please check.",IF(AND(AN449=0,AO449=0),"0, 0 is in the sea off West Africa. Please check this is the location you meant.",IF(W449,"Longitude came first, so the order has been switched.",IF(Z449=6,"Converted from degrees, minutes and seconds.",IF(Z449=4,"Converted from degrees and decimal minutes.","")))))))))</f>
        <v/>
      </c>
      <c r="N449" s="49">
        <f>IF(J449="","",MapcodeAPI&amp;"codes/"&amp;SUBSTITUTE(J449&amp;"",MID(1/2,2,1),".")&amp;","&amp;SUBSTITUTE(K449&amp;"",MID(1/2,2,1),"."))&amp;LEFT($B$13,0)</f>
        <v/>
      </c>
      <c r="O449" s="49">
        <f>IF(N449="","",IFERROR(_xlfn.WEBSERVICE(N449),IF(MapcodeAPIBackup="","NO CONNECTION",IFERROR(_xlfn.WEBSERVICE(MapcodeAPIBackup&amp;MID(N449,LEN(MapcodeAPI)+1,999)),"NO CONNECTION"))))</f>
        <v/>
      </c>
      <c r="P449" t="inlineStr">
        <is>
          <t xml:space="preserve"> </t>
        </is>
      </c>
      <c r="R449" s="50">
        <f>IFERROR(IF(AND(TRIM(B449&amp;"")="",TRIM(C449&amp;"")=""),"",TRIM(IF(ISNUMBER(B449),SUBSTITUTE(B449&amp;"",MID(1/2,2,1),"."),B449&amp;"")&amp;IF(TRIM(C449&amp;"")="",""," | "&amp;IF(ISNUMBER(C449),SUBSTITUTE(C449&amp;"",MID(1/2,2,1),"."),C449&amp;"")))),"(error value)")</f>
        <v/>
      </c>
      <c r="S449" s="50">
        <f>IF(R449="","","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"&amp;IFERROR(IF(AND(LEN(R449)-LEN(SUBSTITUTE(R449,"/",""))=1,ISNUMBER(FIND(" ",TRIM(LEFT(R449,FIND("/",R449)-1))))),LEFT(R449,FIND("/",R449)-1),R449),R449)&amp;" ")," "," "),"﻿"," "),"​"," "),"⁠"," ")," "," ")," "," "),CHAR(9)," "),CHAR(10)," "),CHAR(13)," "),"−","-"),"–","-"),"—","-"),"LATITUDE"," "),"LONGITUDE"," "),"COORDINATES"," "),"COORDS"," "),"NORTH"," N "),"SOUTH"," S "),"EAST"," E "),"WEST"," W "),"DEGREES"," "),"DEG"," "),"GPS"," "),"LONG"," "),"LNG"," "),"LON"," "),"LAT"," ")," AND "," "),"&amp;"," ")&amp;" ")</f>
        <v/>
      </c>
      <c r="T449" s="50">
        <f>IF(S449="","",IF(LEN(S449)-LEN(SUBSTITUTE(S449,".",""))&gt;0,SUBSTITUTE(S449,","," "),IF(LEN(S449)-LEN(SUBSTITUTE(S449,",",""))=3,SUBSTITUTE(SUBSTITUTE(S449,",",";",2),",","."),IF(LEN(S449)-LEN(SUBSTITUTE(S449,",",""))=2,SUBSTITUTE(S449,",","."),SUBSTITUTE(S449,","," ")))))</f>
        <v/>
      </c>
      <c r="U449" s="50">
        <f>IF(ISNUMBER(FIND("S",T449)),-1,IF(ISNUMBER(FIND("N",T449)),1,0))</f>
        <v/>
      </c>
      <c r="V449" s="50">
        <f>IF(ISNUMBER(FIND("W",T449)),-1,IF(ISNUMBER(FIND("E",T449)),1,0))</f>
        <v/>
      </c>
      <c r="W449" s="50">
        <f>AND(MIN(IFERROR(FIND("N",T449),999),IFERROR(FIND("S",T449),999))&lt;999,MIN(IFERROR(FIND("E",T449),999),IFERROR(FIND("W",T449),999))&lt;999,MIN(IFERROR(FIND("E",T449),999),IFERROR(FIND("W",T449),999))&lt;MIN(IFERROR(FIND("N",T449),999),IFERROR(FIND("S",T449),999)))</f>
        <v/>
      </c>
      <c r="X449" s="50">
        <f>IF(T449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449,"°"," "),"º"," "),"˚"," "),"'"," "),CHAR(34)," "),"′"," "),"’"," "),"‘"," "),"″"," "),"”"," "),"“"," "),"("," "),")"," "),"["," "),"]"," "),"{"," "),"}"," "),";"," "),"|"," "),"/"," "),"\"," "),":"," "),"="," "),"*"," "),","," "),"N"," "),"S"," "),"E"," "),"W"," "),"_"," ")))</f>
        <v/>
      </c>
      <c r="Y449" s="50">
        <f>IF(X449="","",SUBSTITUTE(SUBSTITUTE(SUBSTITUTE(SUBSTITUTE(SUBSTITUTE(SUBSTITUTE(SUBSTITUTE(SUBSTITUTE(SUBSTITUTE(SUBSTITUTE(SUBSTITUTE(SUBSTITUTE(SUBSTITUTE(X449,"0",""),"1",""),"2",""),"3",""),"4",""),"5",""),"6",""),"7",""),"8",""),"9",""),".",""),"-","")," ",""))</f>
        <v/>
      </c>
      <c r="Z449" s="50">
        <f>IF(X449="",0,LEN(X449)-LEN(SUBSTITUTE(X449," ",""))+1)</f>
        <v/>
      </c>
      <c r="AA449" s="50">
        <f>IF(Z449&lt;1,"",IFERROR(VALUE(SUBSTITUTE(TRIM(MID(SUBSTITUTE(X449," ",REPT(" ",60)),1,60)),".",MID(1/2,2,1))),""))</f>
        <v/>
      </c>
      <c r="AB449" s="50">
        <f>IF(Z449&lt;2,"",IFERROR(VALUE(SUBSTITUTE(TRIM(MID(SUBSTITUTE(X449," ",REPT(" ",60)),61,60)),".",MID(1/2,2,1))),""))</f>
        <v/>
      </c>
      <c r="AC449" s="50">
        <f>IF(Z449&lt;3,"",IFERROR(VALUE(SUBSTITUTE(TRIM(MID(SUBSTITUTE(X449," ",REPT(" ",60)),121,60)),".",MID(1/2,2,1))),""))</f>
        <v/>
      </c>
      <c r="AD449" s="50">
        <f>IF(Z449&lt;4,"",IFERROR(VALUE(SUBSTITUTE(TRIM(MID(SUBSTITUTE(X449," ",REPT(" ",60)),181,60)),".",MID(1/2,2,1))),""))</f>
        <v/>
      </c>
      <c r="AE449" s="50">
        <f>IF(Z449&lt;5,"",IFERROR(VALUE(SUBSTITUTE(TRIM(MID(SUBSTITUTE(X449," ",REPT(" ",60)),241,60)),".",MID(1/2,2,1))),""))</f>
        <v/>
      </c>
      <c r="AF449" s="50">
        <f>IF(Z449&lt;6,"",IFERROR(VALUE(SUBSTITUTE(TRIM(MID(SUBSTITUTE(X449," ",REPT(" ",60)),301,60)),".",MID(1/2,2,1))),""))</f>
        <v/>
      </c>
      <c r="AG449" s="50">
        <f>IFERROR(IF(Z449=2,AA449,IF(Z449=4,IF(AA449&lt;0,-1,1)*(ABS(AA449)+AB449/60),IF(Z449=6,IF(AA449&lt;0,-1,1)*(ABS(AA449)+AB449/60+AC449/3600),""))),"")</f>
        <v/>
      </c>
      <c r="AH449" s="50">
        <f>IFERROR(IF(Z449=2,AB449,IF(Z449=4,IF(AC449&lt;0,-1,1)*(ABS(AC449)+AD449/60),IF(Z449=6,IF(AD449&lt;0,-1,1)*(ABS(AD449)+AE449/60+AF449/3600),""))),"")</f>
        <v/>
      </c>
      <c r="AI449" s="50">
        <f>IF(W449,AH449,AG449)</f>
        <v/>
      </c>
      <c r="AJ449" s="50">
        <f>IF(W449,AG449,AH449)</f>
        <v/>
      </c>
      <c r="AK449" s="50">
        <f>IFERROR(IF(U449=0,AI449,U449*ABS(AI449)),"")</f>
        <v/>
      </c>
      <c r="AL449" s="50">
        <f>IFERROR(IF(V449=0,AJ449,V449*ABS(AJ449)),"")</f>
        <v/>
      </c>
      <c r="AM449" s="50">
        <f>IFERROR(AND(U449=0,V449=0,ABS(AK449)&gt;90,ABS(AK449)&lt;=180,ABS(AL449)&lt;=90),FALSE)</f>
        <v/>
      </c>
      <c r="AN449" s="50">
        <f>IF(AM449,AL449,AK449)</f>
        <v/>
      </c>
      <c r="AO449" s="50">
        <f>IF(AM449,AK449,AL449)</f>
        <v/>
      </c>
      <c r="AP449" s="50">
        <f>IF(R449="","",IF(Y449&lt;&gt;"","Contains words or symbols that aren't part of a coordinate.",IF(NOT(OR(Z449=2,Z449=4,Z449=6)),"Couldn't find a latitude and a longitude ("&amp;Z449&amp;IF(Z449=1," number"," numbers")&amp;" found).",IF(COUNT(AA449:AF449)&lt;&gt;Z449,"Some of the numbers couldn't be read.",IF(OR(AND(Z449=4,OR(AB449&lt;0,AB449&gt;=60,AD449&lt;0,AD449&gt;=60)),AND(Z449=6,OR(AB449&lt;0,AB449&gt;=60,AC449&lt;0,AC449&gt;=60,AE449&lt;0,AE449&gt;=60,AF449&lt;0,AF449&gt;=60))),"Minutes and seconds must be between 0 and 60.",IF(OR(ABS(AN449)&gt;90,ABS(AO449)&gt;180),"Out of range: latitude must be between -90 and 90, and longitude between -180 and 180.",""))))))</f>
        <v/>
      </c>
    </row>
    <row r="450">
      <c r="B450" s="44" t="n"/>
      <c r="C450" s="44" t="n"/>
      <c r="D450" s="45">
        <f>IF(R450="","",IF(AP450&lt;&gt;"","NOT VALID GPS COORDINATES",IF(O450="NO CONNECTION","NO CONNECTION",IF(E450="","NOT FOUND",IF(OR(AM450,AND(AN450=0,AO450=0)),"CONVERTED – PLEASE CHECK","CONVERTED")))))</f>
        <v/>
      </c>
      <c r="E450" s="45">
        <f>IF(OR(O450="",O450="NO CONNECTION"),"",IFERROR(_xlfn.FILTERXML(O450,"//local/territory")&amp;" "&amp;_xlfn.FILTERXML(O450,"//local/mapcode"),IFERROR(_xlfn.FILTERXML(O450,"//international/mapcode"),"")))</f>
        <v/>
      </c>
      <c r="F450" s="46">
        <f>IF(E450="","",IFERROR(_xlfn.FILTERXML(O450,"//local/territory"),""))</f>
        <v/>
      </c>
      <c r="G450" s="46">
        <f>IF(E450="","",IFERROR(_xlfn.FILTERXML(O450,"//local/mapcode"),""))</f>
        <v/>
      </c>
      <c r="H450" s="46">
        <f>IF(E450="","",IFERROR(_xlfn.FILTERXML(O450,"//international/mapcode"),""))</f>
        <v/>
      </c>
      <c r="I450" s="46">
        <f>IF(E450="","",IFERROR(HYPERLINK("https://www.mymapcodes.com/go/?t="&amp;IF(G450&lt;&gt;"",F450,"AAA")&amp;"&amp;ma="&amp;LEFT(IF(G450&lt;&gt;"",G450,H450),FIND(".",IF(G450&lt;&gt;"",G450,H450))-1)&amp;"&amp;mb="&amp;MID(IF(G450&lt;&gt;"",G450,H450),FIND(".",IF(G450&lt;&gt;"",G450,H450))+1,99),"Open on MyMapcodes →"),""))</f>
        <v/>
      </c>
      <c r="J450" s="47">
        <f>IF(OR(R450="",AP450&lt;&gt;""),"",ROUND(AN450,6))</f>
        <v/>
      </c>
      <c r="K450" s="47">
        <f>IF(OR(R450="",AP450&lt;&gt;""),"",ROUND(AO450,6))</f>
        <v/>
      </c>
      <c r="L450" s="48">
        <f>IF(R450="","",IF(AP450&lt;&gt;"",AP450,IF(O450="NO CONNECTION","Excel couldn't reach the mapcode service. Click the REFRESH RESULTS box just above the table.",IF(E450="","The mapcode service didn't return a mapcode for this point.",IF(AM450,"Latitude and longitude seemed to be the wrong way round, so they've been swapped. Please check.",IF(AND(AN450=0,AO450=0),"0, 0 is in the sea off West Africa. Please check this is the location you meant.",IF(W450,"Longitude came first, so the order has been switched.",IF(Z450=6,"Converted from degrees, minutes and seconds.",IF(Z450=4,"Converted from degrees and decimal minutes.","")))))))))</f>
        <v/>
      </c>
      <c r="N450" s="49">
        <f>IF(J450="","",MapcodeAPI&amp;"codes/"&amp;SUBSTITUTE(J450&amp;"",MID(1/2,2,1),".")&amp;","&amp;SUBSTITUTE(K450&amp;"",MID(1/2,2,1),"."))&amp;LEFT($B$13,0)</f>
        <v/>
      </c>
      <c r="O450" s="49">
        <f>IF(N450="","",IFERROR(_xlfn.WEBSERVICE(N450),IF(MapcodeAPIBackup="","NO CONNECTION",IFERROR(_xlfn.WEBSERVICE(MapcodeAPIBackup&amp;MID(N450,LEN(MapcodeAPI)+1,999)),"NO CONNECTION"))))</f>
        <v/>
      </c>
      <c r="P450" t="inlineStr">
        <is>
          <t xml:space="preserve"> </t>
        </is>
      </c>
      <c r="R450" s="50">
        <f>IFERROR(IF(AND(TRIM(B450&amp;"")="",TRIM(C450&amp;"")=""),"",TRIM(IF(ISNUMBER(B450),SUBSTITUTE(B450&amp;"",MID(1/2,2,1),"."),B450&amp;"")&amp;IF(TRIM(C450&amp;"")="",""," | "&amp;IF(ISNUMBER(C450),SUBSTITUTE(C450&amp;"",MID(1/2,2,1),"."),C450&amp;"")))),"(error value)")</f>
        <v/>
      </c>
      <c r="S450" s="50">
        <f>IF(R450="","","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"&amp;IFERROR(IF(AND(LEN(R450)-LEN(SUBSTITUTE(R450,"/",""))=1,ISNUMBER(FIND(" ",TRIM(LEFT(R450,FIND("/",R450)-1))))),LEFT(R450,FIND("/",R450)-1),R450),R450)&amp;" ")," "," "),"﻿"," "),"​"," "),"⁠"," ")," "," ")," "," "),CHAR(9)," "),CHAR(10)," "),CHAR(13)," "),"−","-"),"–","-"),"—","-"),"LATITUDE"," "),"LONGITUDE"," "),"COORDINATES"," "),"COORDS"," "),"NORTH"," N "),"SOUTH"," S "),"EAST"," E "),"WEST"," W "),"DEGREES"," "),"DEG"," "),"GPS"," "),"LONG"," "),"LNG"," "),"LON"," "),"LAT"," ")," AND "," "),"&amp;"," ")&amp;" ")</f>
        <v/>
      </c>
      <c r="T450" s="50">
        <f>IF(S450="","",IF(LEN(S450)-LEN(SUBSTITUTE(S450,".",""))&gt;0,SUBSTITUTE(S450,","," "),IF(LEN(S450)-LEN(SUBSTITUTE(S450,",",""))=3,SUBSTITUTE(SUBSTITUTE(S450,",",";",2),",","."),IF(LEN(S450)-LEN(SUBSTITUTE(S450,",",""))=2,SUBSTITUTE(S450,",","."),SUBSTITUTE(S450,","," ")))))</f>
        <v/>
      </c>
      <c r="U450" s="50">
        <f>IF(ISNUMBER(FIND("S",T450)),-1,IF(ISNUMBER(FIND("N",T450)),1,0))</f>
        <v/>
      </c>
      <c r="V450" s="50">
        <f>IF(ISNUMBER(FIND("W",T450)),-1,IF(ISNUMBER(FIND("E",T450)),1,0))</f>
        <v/>
      </c>
      <c r="W450" s="50">
        <f>AND(MIN(IFERROR(FIND("N",T450),999),IFERROR(FIND("S",T450),999))&lt;999,MIN(IFERROR(FIND("E",T450),999),IFERROR(FIND("W",T450),999))&lt;999,MIN(IFERROR(FIND("E",T450),999),IFERROR(FIND("W",T450),999))&lt;MIN(IFERROR(FIND("N",T450),999),IFERROR(FIND("S",T450),999)))</f>
        <v/>
      </c>
      <c r="X450" s="50">
        <f>IF(T450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450,"°"," "),"º"," "),"˚"," "),"'"," "),CHAR(34)," "),"′"," "),"’"," "),"‘"," "),"″"," "),"”"," "),"“"," "),"("," "),")"," "),"["," "),"]"," "),"{"," "),"}"," "),";"," "),"|"," "),"/"," "),"\"," "),":"," "),"="," "),"*"," "),","," "),"N"," "),"S"," "),"E"," "),"W"," "),"_"," ")))</f>
        <v/>
      </c>
      <c r="Y450" s="50">
        <f>IF(X450="","",SUBSTITUTE(SUBSTITUTE(SUBSTITUTE(SUBSTITUTE(SUBSTITUTE(SUBSTITUTE(SUBSTITUTE(SUBSTITUTE(SUBSTITUTE(SUBSTITUTE(SUBSTITUTE(SUBSTITUTE(SUBSTITUTE(X450,"0",""),"1",""),"2",""),"3",""),"4",""),"5",""),"6",""),"7",""),"8",""),"9",""),".",""),"-","")," ",""))</f>
        <v/>
      </c>
      <c r="Z450" s="50">
        <f>IF(X450="",0,LEN(X450)-LEN(SUBSTITUTE(X450," ",""))+1)</f>
        <v/>
      </c>
      <c r="AA450" s="50">
        <f>IF(Z450&lt;1,"",IFERROR(VALUE(SUBSTITUTE(TRIM(MID(SUBSTITUTE(X450," ",REPT(" ",60)),1,60)),".",MID(1/2,2,1))),""))</f>
        <v/>
      </c>
      <c r="AB450" s="50">
        <f>IF(Z450&lt;2,"",IFERROR(VALUE(SUBSTITUTE(TRIM(MID(SUBSTITUTE(X450," ",REPT(" ",60)),61,60)),".",MID(1/2,2,1))),""))</f>
        <v/>
      </c>
      <c r="AC450" s="50">
        <f>IF(Z450&lt;3,"",IFERROR(VALUE(SUBSTITUTE(TRIM(MID(SUBSTITUTE(X450," ",REPT(" ",60)),121,60)),".",MID(1/2,2,1))),""))</f>
        <v/>
      </c>
      <c r="AD450" s="50">
        <f>IF(Z450&lt;4,"",IFERROR(VALUE(SUBSTITUTE(TRIM(MID(SUBSTITUTE(X450," ",REPT(" ",60)),181,60)),".",MID(1/2,2,1))),""))</f>
        <v/>
      </c>
      <c r="AE450" s="50">
        <f>IF(Z450&lt;5,"",IFERROR(VALUE(SUBSTITUTE(TRIM(MID(SUBSTITUTE(X450," ",REPT(" ",60)),241,60)),".",MID(1/2,2,1))),""))</f>
        <v/>
      </c>
      <c r="AF450" s="50">
        <f>IF(Z450&lt;6,"",IFERROR(VALUE(SUBSTITUTE(TRIM(MID(SUBSTITUTE(X450," ",REPT(" ",60)),301,60)),".",MID(1/2,2,1))),""))</f>
        <v/>
      </c>
      <c r="AG450" s="50">
        <f>IFERROR(IF(Z450=2,AA450,IF(Z450=4,IF(AA450&lt;0,-1,1)*(ABS(AA450)+AB450/60),IF(Z450=6,IF(AA450&lt;0,-1,1)*(ABS(AA450)+AB450/60+AC450/3600),""))),"")</f>
        <v/>
      </c>
      <c r="AH450" s="50">
        <f>IFERROR(IF(Z450=2,AB450,IF(Z450=4,IF(AC450&lt;0,-1,1)*(ABS(AC450)+AD450/60),IF(Z450=6,IF(AD450&lt;0,-1,1)*(ABS(AD450)+AE450/60+AF450/3600),""))),"")</f>
        <v/>
      </c>
      <c r="AI450" s="50">
        <f>IF(W450,AH450,AG450)</f>
        <v/>
      </c>
      <c r="AJ450" s="50">
        <f>IF(W450,AG450,AH450)</f>
        <v/>
      </c>
      <c r="AK450" s="50">
        <f>IFERROR(IF(U450=0,AI450,U450*ABS(AI450)),"")</f>
        <v/>
      </c>
      <c r="AL450" s="50">
        <f>IFERROR(IF(V450=0,AJ450,V450*ABS(AJ450)),"")</f>
        <v/>
      </c>
      <c r="AM450" s="50">
        <f>IFERROR(AND(U450=0,V450=0,ABS(AK450)&gt;90,ABS(AK450)&lt;=180,ABS(AL450)&lt;=90),FALSE)</f>
        <v/>
      </c>
      <c r="AN450" s="50">
        <f>IF(AM450,AL450,AK450)</f>
        <v/>
      </c>
      <c r="AO450" s="50">
        <f>IF(AM450,AK450,AL450)</f>
        <v/>
      </c>
      <c r="AP450" s="50">
        <f>IF(R450="","",IF(Y450&lt;&gt;"","Contains words or symbols that aren't part of a coordinate.",IF(NOT(OR(Z450=2,Z450=4,Z450=6)),"Couldn't find a latitude and a longitude ("&amp;Z450&amp;IF(Z450=1," number"," numbers")&amp;" found).",IF(COUNT(AA450:AF450)&lt;&gt;Z450,"Some of the numbers couldn't be read.",IF(OR(AND(Z450=4,OR(AB450&lt;0,AB450&gt;=60,AD450&lt;0,AD450&gt;=60)),AND(Z450=6,OR(AB450&lt;0,AB450&gt;=60,AC450&lt;0,AC450&gt;=60,AE450&lt;0,AE450&gt;=60,AF450&lt;0,AF450&gt;=60))),"Minutes and seconds must be between 0 and 60.",IF(OR(ABS(AN450)&gt;90,ABS(AO450)&gt;180),"Out of range: latitude must be between -90 and 90, and longitude between -180 and 180.",""))))))</f>
        <v/>
      </c>
    </row>
    <row r="451">
      <c r="B451" s="44" t="n"/>
      <c r="C451" s="44" t="n"/>
      <c r="D451" s="45">
        <f>IF(R451="","",IF(AP451&lt;&gt;"","NOT VALID GPS COORDINATES",IF(O451="NO CONNECTION","NO CONNECTION",IF(E451="","NOT FOUND",IF(OR(AM451,AND(AN451=0,AO451=0)),"CONVERTED – PLEASE CHECK","CONVERTED")))))</f>
        <v/>
      </c>
      <c r="E451" s="45">
        <f>IF(OR(O451="",O451="NO CONNECTION"),"",IFERROR(_xlfn.FILTERXML(O451,"//local/territory")&amp;" "&amp;_xlfn.FILTERXML(O451,"//local/mapcode"),IFERROR(_xlfn.FILTERXML(O451,"//international/mapcode"),"")))</f>
        <v/>
      </c>
      <c r="F451" s="46">
        <f>IF(E451="","",IFERROR(_xlfn.FILTERXML(O451,"//local/territory"),""))</f>
        <v/>
      </c>
      <c r="G451" s="46">
        <f>IF(E451="","",IFERROR(_xlfn.FILTERXML(O451,"//local/mapcode"),""))</f>
        <v/>
      </c>
      <c r="H451" s="46">
        <f>IF(E451="","",IFERROR(_xlfn.FILTERXML(O451,"//international/mapcode"),""))</f>
        <v/>
      </c>
      <c r="I451" s="46">
        <f>IF(E451="","",IFERROR(HYPERLINK("https://www.mymapcodes.com/go/?t="&amp;IF(G451&lt;&gt;"",F451,"AAA")&amp;"&amp;ma="&amp;LEFT(IF(G451&lt;&gt;"",G451,H451),FIND(".",IF(G451&lt;&gt;"",G451,H451))-1)&amp;"&amp;mb="&amp;MID(IF(G451&lt;&gt;"",G451,H451),FIND(".",IF(G451&lt;&gt;"",G451,H451))+1,99),"Open on MyMapcodes →"),""))</f>
        <v/>
      </c>
      <c r="J451" s="47">
        <f>IF(OR(R451="",AP451&lt;&gt;""),"",ROUND(AN451,6))</f>
        <v/>
      </c>
      <c r="K451" s="47">
        <f>IF(OR(R451="",AP451&lt;&gt;""),"",ROUND(AO451,6))</f>
        <v/>
      </c>
      <c r="L451" s="48">
        <f>IF(R451="","",IF(AP451&lt;&gt;"",AP451,IF(O451="NO CONNECTION","Excel couldn't reach the mapcode service. Click the REFRESH RESULTS box just above the table.",IF(E451="","The mapcode service didn't return a mapcode for this point.",IF(AM451,"Latitude and longitude seemed to be the wrong way round, so they've been swapped. Please check.",IF(AND(AN451=0,AO451=0),"0, 0 is in the sea off West Africa. Please check this is the location you meant.",IF(W451,"Longitude came first, so the order has been switched.",IF(Z451=6,"Converted from degrees, minutes and seconds.",IF(Z451=4,"Converted from degrees and decimal minutes.","")))))))))</f>
        <v/>
      </c>
      <c r="N451" s="49">
        <f>IF(J451="","",MapcodeAPI&amp;"codes/"&amp;SUBSTITUTE(J451&amp;"",MID(1/2,2,1),".")&amp;","&amp;SUBSTITUTE(K451&amp;"",MID(1/2,2,1),"."))&amp;LEFT($B$13,0)</f>
        <v/>
      </c>
      <c r="O451" s="49">
        <f>IF(N451="","",IFERROR(_xlfn.WEBSERVICE(N451),IF(MapcodeAPIBackup="","NO CONNECTION",IFERROR(_xlfn.WEBSERVICE(MapcodeAPIBackup&amp;MID(N451,LEN(MapcodeAPI)+1,999)),"NO CONNECTION"))))</f>
        <v/>
      </c>
      <c r="P451" t="inlineStr">
        <is>
          <t xml:space="preserve"> </t>
        </is>
      </c>
      <c r="R451" s="50">
        <f>IFERROR(IF(AND(TRIM(B451&amp;"")="",TRIM(C451&amp;"")=""),"",TRIM(IF(ISNUMBER(B451),SUBSTITUTE(B451&amp;"",MID(1/2,2,1),"."),B451&amp;"")&amp;IF(TRIM(C451&amp;"")="",""," | "&amp;IF(ISNUMBER(C451),SUBSTITUTE(C451&amp;"",MID(1/2,2,1),"."),C451&amp;"")))),"(error value)")</f>
        <v/>
      </c>
      <c r="S451" s="50">
        <f>IF(R451="","","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"&amp;IFERROR(IF(AND(LEN(R451)-LEN(SUBSTITUTE(R451,"/",""))=1,ISNUMBER(FIND(" ",TRIM(LEFT(R451,FIND("/",R451)-1))))),LEFT(R451,FIND("/",R451)-1),R451),R451)&amp;" ")," "," "),"﻿"," "),"​"," "),"⁠"," ")," "," ")," "," "),CHAR(9)," "),CHAR(10)," "),CHAR(13)," "),"−","-"),"–","-"),"—","-"),"LATITUDE"," "),"LONGITUDE"," "),"COORDINATES"," "),"COORDS"," "),"NORTH"," N "),"SOUTH"," S "),"EAST"," E "),"WEST"," W "),"DEGREES"," "),"DEG"," "),"GPS"," "),"LONG"," "),"LNG"," "),"LON"," "),"LAT"," ")," AND "," "),"&amp;"," ")&amp;" ")</f>
        <v/>
      </c>
      <c r="T451" s="50">
        <f>IF(S451="","",IF(LEN(S451)-LEN(SUBSTITUTE(S451,".",""))&gt;0,SUBSTITUTE(S451,","," "),IF(LEN(S451)-LEN(SUBSTITUTE(S451,",",""))=3,SUBSTITUTE(SUBSTITUTE(S451,",",";",2),",","."),IF(LEN(S451)-LEN(SUBSTITUTE(S451,",",""))=2,SUBSTITUTE(S451,",","."),SUBSTITUTE(S451,","," ")))))</f>
        <v/>
      </c>
      <c r="U451" s="50">
        <f>IF(ISNUMBER(FIND("S",T451)),-1,IF(ISNUMBER(FIND("N",T451)),1,0))</f>
        <v/>
      </c>
      <c r="V451" s="50">
        <f>IF(ISNUMBER(FIND("W",T451)),-1,IF(ISNUMBER(FIND("E",T451)),1,0))</f>
        <v/>
      </c>
      <c r="W451" s="50">
        <f>AND(MIN(IFERROR(FIND("N",T451),999),IFERROR(FIND("S",T451),999))&lt;999,MIN(IFERROR(FIND("E",T451),999),IFERROR(FIND("W",T451),999))&lt;999,MIN(IFERROR(FIND("E",T451),999),IFERROR(FIND("W",T451),999))&lt;MIN(IFERROR(FIND("N",T451),999),IFERROR(FIND("S",T451),999)))</f>
        <v/>
      </c>
      <c r="X451" s="50">
        <f>IF(T451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451,"°"," "),"º"," "),"˚"," "),"'"," "),CHAR(34)," "),"′"," "),"’"," "),"‘"," "),"″"," "),"”"," "),"“"," "),"("," "),")"," "),"["," "),"]"," "),"{"," "),"}"," "),";"," "),"|"," "),"/"," "),"\"," "),":"," "),"="," "),"*"," "),","," "),"N"," "),"S"," "),"E"," "),"W"," "),"_"," ")))</f>
        <v/>
      </c>
      <c r="Y451" s="50">
        <f>IF(X451="","",SUBSTITUTE(SUBSTITUTE(SUBSTITUTE(SUBSTITUTE(SUBSTITUTE(SUBSTITUTE(SUBSTITUTE(SUBSTITUTE(SUBSTITUTE(SUBSTITUTE(SUBSTITUTE(SUBSTITUTE(SUBSTITUTE(X451,"0",""),"1",""),"2",""),"3",""),"4",""),"5",""),"6",""),"7",""),"8",""),"9",""),".",""),"-","")," ",""))</f>
        <v/>
      </c>
      <c r="Z451" s="50">
        <f>IF(X451="",0,LEN(X451)-LEN(SUBSTITUTE(X451," ",""))+1)</f>
        <v/>
      </c>
      <c r="AA451" s="50">
        <f>IF(Z451&lt;1,"",IFERROR(VALUE(SUBSTITUTE(TRIM(MID(SUBSTITUTE(X451," ",REPT(" ",60)),1,60)),".",MID(1/2,2,1))),""))</f>
        <v/>
      </c>
      <c r="AB451" s="50">
        <f>IF(Z451&lt;2,"",IFERROR(VALUE(SUBSTITUTE(TRIM(MID(SUBSTITUTE(X451," ",REPT(" ",60)),61,60)),".",MID(1/2,2,1))),""))</f>
        <v/>
      </c>
      <c r="AC451" s="50">
        <f>IF(Z451&lt;3,"",IFERROR(VALUE(SUBSTITUTE(TRIM(MID(SUBSTITUTE(X451," ",REPT(" ",60)),121,60)),".",MID(1/2,2,1))),""))</f>
        <v/>
      </c>
      <c r="AD451" s="50">
        <f>IF(Z451&lt;4,"",IFERROR(VALUE(SUBSTITUTE(TRIM(MID(SUBSTITUTE(X451," ",REPT(" ",60)),181,60)),".",MID(1/2,2,1))),""))</f>
        <v/>
      </c>
      <c r="AE451" s="50">
        <f>IF(Z451&lt;5,"",IFERROR(VALUE(SUBSTITUTE(TRIM(MID(SUBSTITUTE(X451," ",REPT(" ",60)),241,60)),".",MID(1/2,2,1))),""))</f>
        <v/>
      </c>
      <c r="AF451" s="50">
        <f>IF(Z451&lt;6,"",IFERROR(VALUE(SUBSTITUTE(TRIM(MID(SUBSTITUTE(X451," ",REPT(" ",60)),301,60)),".",MID(1/2,2,1))),""))</f>
        <v/>
      </c>
      <c r="AG451" s="50">
        <f>IFERROR(IF(Z451=2,AA451,IF(Z451=4,IF(AA451&lt;0,-1,1)*(ABS(AA451)+AB451/60),IF(Z451=6,IF(AA451&lt;0,-1,1)*(ABS(AA451)+AB451/60+AC451/3600),""))),"")</f>
        <v/>
      </c>
      <c r="AH451" s="50">
        <f>IFERROR(IF(Z451=2,AB451,IF(Z451=4,IF(AC451&lt;0,-1,1)*(ABS(AC451)+AD451/60),IF(Z451=6,IF(AD451&lt;0,-1,1)*(ABS(AD451)+AE451/60+AF451/3600),""))),"")</f>
        <v/>
      </c>
      <c r="AI451" s="50">
        <f>IF(W451,AH451,AG451)</f>
        <v/>
      </c>
      <c r="AJ451" s="50">
        <f>IF(W451,AG451,AH451)</f>
        <v/>
      </c>
      <c r="AK451" s="50">
        <f>IFERROR(IF(U451=0,AI451,U451*ABS(AI451)),"")</f>
        <v/>
      </c>
      <c r="AL451" s="50">
        <f>IFERROR(IF(V451=0,AJ451,V451*ABS(AJ451)),"")</f>
        <v/>
      </c>
      <c r="AM451" s="50">
        <f>IFERROR(AND(U451=0,V451=0,ABS(AK451)&gt;90,ABS(AK451)&lt;=180,ABS(AL451)&lt;=90),FALSE)</f>
        <v/>
      </c>
      <c r="AN451" s="50">
        <f>IF(AM451,AL451,AK451)</f>
        <v/>
      </c>
      <c r="AO451" s="50">
        <f>IF(AM451,AK451,AL451)</f>
        <v/>
      </c>
      <c r="AP451" s="50">
        <f>IF(R451="","",IF(Y451&lt;&gt;"","Contains words or symbols that aren't part of a coordinate.",IF(NOT(OR(Z451=2,Z451=4,Z451=6)),"Couldn't find a latitude and a longitude ("&amp;Z451&amp;IF(Z451=1," number"," numbers")&amp;" found).",IF(COUNT(AA451:AF451)&lt;&gt;Z451,"Some of the numbers couldn't be read.",IF(OR(AND(Z451=4,OR(AB451&lt;0,AB451&gt;=60,AD451&lt;0,AD451&gt;=60)),AND(Z451=6,OR(AB451&lt;0,AB451&gt;=60,AC451&lt;0,AC451&gt;=60,AE451&lt;0,AE451&gt;=60,AF451&lt;0,AF451&gt;=60))),"Minutes and seconds must be between 0 and 60.",IF(OR(ABS(AN451)&gt;90,ABS(AO451)&gt;180),"Out of range: latitude must be between -90 and 90, and longitude between -180 and 180.",""))))))</f>
        <v/>
      </c>
    </row>
    <row r="452">
      <c r="B452" s="44" t="n"/>
      <c r="C452" s="44" t="n"/>
      <c r="D452" s="45">
        <f>IF(R452="","",IF(AP452&lt;&gt;"","NOT VALID GPS COORDINATES",IF(O452="NO CONNECTION","NO CONNECTION",IF(E452="","NOT FOUND",IF(OR(AM452,AND(AN452=0,AO452=0)),"CONVERTED – PLEASE CHECK","CONVERTED")))))</f>
        <v/>
      </c>
      <c r="E452" s="45">
        <f>IF(OR(O452="",O452="NO CONNECTION"),"",IFERROR(_xlfn.FILTERXML(O452,"//local/territory")&amp;" "&amp;_xlfn.FILTERXML(O452,"//local/mapcode"),IFERROR(_xlfn.FILTERXML(O452,"//international/mapcode"),"")))</f>
        <v/>
      </c>
      <c r="F452" s="46">
        <f>IF(E452="","",IFERROR(_xlfn.FILTERXML(O452,"//local/territory"),""))</f>
        <v/>
      </c>
      <c r="G452" s="46">
        <f>IF(E452="","",IFERROR(_xlfn.FILTERXML(O452,"//local/mapcode"),""))</f>
        <v/>
      </c>
      <c r="H452" s="46">
        <f>IF(E452="","",IFERROR(_xlfn.FILTERXML(O452,"//international/mapcode"),""))</f>
        <v/>
      </c>
      <c r="I452" s="46">
        <f>IF(E452="","",IFERROR(HYPERLINK("https://www.mymapcodes.com/go/?t="&amp;IF(G452&lt;&gt;"",F452,"AAA")&amp;"&amp;ma="&amp;LEFT(IF(G452&lt;&gt;"",G452,H452),FIND(".",IF(G452&lt;&gt;"",G452,H452))-1)&amp;"&amp;mb="&amp;MID(IF(G452&lt;&gt;"",G452,H452),FIND(".",IF(G452&lt;&gt;"",G452,H452))+1,99),"Open on MyMapcodes →"),""))</f>
        <v/>
      </c>
      <c r="J452" s="47">
        <f>IF(OR(R452="",AP452&lt;&gt;""),"",ROUND(AN452,6))</f>
        <v/>
      </c>
      <c r="K452" s="47">
        <f>IF(OR(R452="",AP452&lt;&gt;""),"",ROUND(AO452,6))</f>
        <v/>
      </c>
      <c r="L452" s="48">
        <f>IF(R452="","",IF(AP452&lt;&gt;"",AP452,IF(O452="NO CONNECTION","Excel couldn't reach the mapcode service. Click the REFRESH RESULTS box just above the table.",IF(E452="","The mapcode service didn't return a mapcode for this point.",IF(AM452,"Latitude and longitude seemed to be the wrong way round, so they've been swapped. Please check.",IF(AND(AN452=0,AO452=0),"0, 0 is in the sea off West Africa. Please check this is the location you meant.",IF(W452,"Longitude came first, so the order has been switched.",IF(Z452=6,"Converted from degrees, minutes and seconds.",IF(Z452=4,"Converted from degrees and decimal minutes.","")))))))))</f>
        <v/>
      </c>
      <c r="N452" s="49">
        <f>IF(J452="","",MapcodeAPI&amp;"codes/"&amp;SUBSTITUTE(J452&amp;"",MID(1/2,2,1),".")&amp;","&amp;SUBSTITUTE(K452&amp;"",MID(1/2,2,1),"."))&amp;LEFT($B$13,0)</f>
        <v/>
      </c>
      <c r="O452" s="49">
        <f>IF(N452="","",IFERROR(_xlfn.WEBSERVICE(N452),IF(MapcodeAPIBackup="","NO CONNECTION",IFERROR(_xlfn.WEBSERVICE(MapcodeAPIBackup&amp;MID(N452,LEN(MapcodeAPI)+1,999)),"NO CONNECTION"))))</f>
        <v/>
      </c>
      <c r="P452" t="inlineStr">
        <is>
          <t xml:space="preserve"> </t>
        </is>
      </c>
      <c r="R452" s="50">
        <f>IFERROR(IF(AND(TRIM(B452&amp;"")="",TRIM(C452&amp;"")=""),"",TRIM(IF(ISNUMBER(B452),SUBSTITUTE(B452&amp;"",MID(1/2,2,1),"."),B452&amp;"")&amp;IF(TRIM(C452&amp;"")="",""," | "&amp;IF(ISNUMBER(C452),SUBSTITUTE(C452&amp;"",MID(1/2,2,1),"."),C452&amp;"")))),"(error value)")</f>
        <v/>
      </c>
      <c r="S452" s="50">
        <f>IF(R452="","","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"&amp;IFERROR(IF(AND(LEN(R452)-LEN(SUBSTITUTE(R452,"/",""))=1,ISNUMBER(FIND(" ",TRIM(LEFT(R452,FIND("/",R452)-1))))),LEFT(R452,FIND("/",R452)-1),R452),R452)&amp;" ")," "," "),"﻿"," "),"​"," "),"⁠"," ")," "," ")," "," "),CHAR(9)," "),CHAR(10)," "),CHAR(13)," "),"−","-"),"–","-"),"—","-"),"LATITUDE"," "),"LONGITUDE"," "),"COORDINATES"," "),"COORDS"," "),"NORTH"," N "),"SOUTH"," S "),"EAST"," E "),"WEST"," W "),"DEGREES"," "),"DEG"," "),"GPS"," "),"LONG"," "),"LNG"," "),"LON"," "),"LAT"," ")," AND "," "),"&amp;"," ")&amp;" ")</f>
        <v/>
      </c>
      <c r="T452" s="50">
        <f>IF(S452="","",IF(LEN(S452)-LEN(SUBSTITUTE(S452,".",""))&gt;0,SUBSTITUTE(S452,","," "),IF(LEN(S452)-LEN(SUBSTITUTE(S452,",",""))=3,SUBSTITUTE(SUBSTITUTE(S452,",",";",2),",","."),IF(LEN(S452)-LEN(SUBSTITUTE(S452,",",""))=2,SUBSTITUTE(S452,",","."),SUBSTITUTE(S452,","," ")))))</f>
        <v/>
      </c>
      <c r="U452" s="50">
        <f>IF(ISNUMBER(FIND("S",T452)),-1,IF(ISNUMBER(FIND("N",T452)),1,0))</f>
        <v/>
      </c>
      <c r="V452" s="50">
        <f>IF(ISNUMBER(FIND("W",T452)),-1,IF(ISNUMBER(FIND("E",T452)),1,0))</f>
        <v/>
      </c>
      <c r="W452" s="50">
        <f>AND(MIN(IFERROR(FIND("N",T452),999),IFERROR(FIND("S",T452),999))&lt;999,MIN(IFERROR(FIND("E",T452),999),IFERROR(FIND("W",T452),999))&lt;999,MIN(IFERROR(FIND("E",T452),999),IFERROR(FIND("W",T452),999))&lt;MIN(IFERROR(FIND("N",T452),999),IFERROR(FIND("S",T452),999)))</f>
        <v/>
      </c>
      <c r="X452" s="50">
        <f>IF(T452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452,"°"," "),"º"," "),"˚"," "),"'"," "),CHAR(34)," "),"′"," "),"’"," "),"‘"," "),"″"," "),"”"," "),"“"," "),"("," "),")"," "),"["," "),"]"," "),"{"," "),"}"," "),";"," "),"|"," "),"/"," "),"\"," "),":"," "),"="," "),"*"," "),","," "),"N"," "),"S"," "),"E"," "),"W"," "),"_"," ")))</f>
        <v/>
      </c>
      <c r="Y452" s="50">
        <f>IF(X452="","",SUBSTITUTE(SUBSTITUTE(SUBSTITUTE(SUBSTITUTE(SUBSTITUTE(SUBSTITUTE(SUBSTITUTE(SUBSTITUTE(SUBSTITUTE(SUBSTITUTE(SUBSTITUTE(SUBSTITUTE(SUBSTITUTE(X452,"0",""),"1",""),"2",""),"3",""),"4",""),"5",""),"6",""),"7",""),"8",""),"9",""),".",""),"-","")," ",""))</f>
        <v/>
      </c>
      <c r="Z452" s="50">
        <f>IF(X452="",0,LEN(X452)-LEN(SUBSTITUTE(X452," ",""))+1)</f>
        <v/>
      </c>
      <c r="AA452" s="50">
        <f>IF(Z452&lt;1,"",IFERROR(VALUE(SUBSTITUTE(TRIM(MID(SUBSTITUTE(X452," ",REPT(" ",60)),1,60)),".",MID(1/2,2,1))),""))</f>
        <v/>
      </c>
      <c r="AB452" s="50">
        <f>IF(Z452&lt;2,"",IFERROR(VALUE(SUBSTITUTE(TRIM(MID(SUBSTITUTE(X452," ",REPT(" ",60)),61,60)),".",MID(1/2,2,1))),""))</f>
        <v/>
      </c>
      <c r="AC452" s="50">
        <f>IF(Z452&lt;3,"",IFERROR(VALUE(SUBSTITUTE(TRIM(MID(SUBSTITUTE(X452," ",REPT(" ",60)),121,60)),".",MID(1/2,2,1))),""))</f>
        <v/>
      </c>
      <c r="AD452" s="50">
        <f>IF(Z452&lt;4,"",IFERROR(VALUE(SUBSTITUTE(TRIM(MID(SUBSTITUTE(X452," ",REPT(" ",60)),181,60)),".",MID(1/2,2,1))),""))</f>
        <v/>
      </c>
      <c r="AE452" s="50">
        <f>IF(Z452&lt;5,"",IFERROR(VALUE(SUBSTITUTE(TRIM(MID(SUBSTITUTE(X452," ",REPT(" ",60)),241,60)),".",MID(1/2,2,1))),""))</f>
        <v/>
      </c>
      <c r="AF452" s="50">
        <f>IF(Z452&lt;6,"",IFERROR(VALUE(SUBSTITUTE(TRIM(MID(SUBSTITUTE(X452," ",REPT(" ",60)),301,60)),".",MID(1/2,2,1))),""))</f>
        <v/>
      </c>
      <c r="AG452" s="50">
        <f>IFERROR(IF(Z452=2,AA452,IF(Z452=4,IF(AA452&lt;0,-1,1)*(ABS(AA452)+AB452/60),IF(Z452=6,IF(AA452&lt;0,-1,1)*(ABS(AA452)+AB452/60+AC452/3600),""))),"")</f>
        <v/>
      </c>
      <c r="AH452" s="50">
        <f>IFERROR(IF(Z452=2,AB452,IF(Z452=4,IF(AC452&lt;0,-1,1)*(ABS(AC452)+AD452/60),IF(Z452=6,IF(AD452&lt;0,-1,1)*(ABS(AD452)+AE452/60+AF452/3600),""))),"")</f>
        <v/>
      </c>
      <c r="AI452" s="50">
        <f>IF(W452,AH452,AG452)</f>
        <v/>
      </c>
      <c r="AJ452" s="50">
        <f>IF(W452,AG452,AH452)</f>
        <v/>
      </c>
      <c r="AK452" s="50">
        <f>IFERROR(IF(U452=0,AI452,U452*ABS(AI452)),"")</f>
        <v/>
      </c>
      <c r="AL452" s="50">
        <f>IFERROR(IF(V452=0,AJ452,V452*ABS(AJ452)),"")</f>
        <v/>
      </c>
      <c r="AM452" s="50">
        <f>IFERROR(AND(U452=0,V452=0,ABS(AK452)&gt;90,ABS(AK452)&lt;=180,ABS(AL452)&lt;=90),FALSE)</f>
        <v/>
      </c>
      <c r="AN452" s="50">
        <f>IF(AM452,AL452,AK452)</f>
        <v/>
      </c>
      <c r="AO452" s="50">
        <f>IF(AM452,AK452,AL452)</f>
        <v/>
      </c>
      <c r="AP452" s="50">
        <f>IF(R452="","",IF(Y452&lt;&gt;"","Contains words or symbols that aren't part of a coordinate.",IF(NOT(OR(Z452=2,Z452=4,Z452=6)),"Couldn't find a latitude and a longitude ("&amp;Z452&amp;IF(Z452=1," number"," numbers")&amp;" found).",IF(COUNT(AA452:AF452)&lt;&gt;Z452,"Some of the numbers couldn't be read.",IF(OR(AND(Z452=4,OR(AB452&lt;0,AB452&gt;=60,AD452&lt;0,AD452&gt;=60)),AND(Z452=6,OR(AB452&lt;0,AB452&gt;=60,AC452&lt;0,AC452&gt;=60,AE452&lt;0,AE452&gt;=60,AF452&lt;0,AF452&gt;=60))),"Minutes and seconds must be between 0 and 60.",IF(OR(ABS(AN452)&gt;90,ABS(AO452)&gt;180),"Out of range: latitude must be between -90 and 90, and longitude between -180 and 180.",""))))))</f>
        <v/>
      </c>
    </row>
    <row r="453">
      <c r="B453" s="44" t="n"/>
      <c r="C453" s="44" t="n"/>
      <c r="D453" s="45">
        <f>IF(R453="","",IF(AP453&lt;&gt;"","NOT VALID GPS COORDINATES",IF(O453="NO CONNECTION","NO CONNECTION",IF(E453="","NOT FOUND",IF(OR(AM453,AND(AN453=0,AO453=0)),"CONVERTED – PLEASE CHECK","CONVERTED")))))</f>
        <v/>
      </c>
      <c r="E453" s="45">
        <f>IF(OR(O453="",O453="NO CONNECTION"),"",IFERROR(_xlfn.FILTERXML(O453,"//local/territory")&amp;" "&amp;_xlfn.FILTERXML(O453,"//local/mapcode"),IFERROR(_xlfn.FILTERXML(O453,"//international/mapcode"),"")))</f>
        <v/>
      </c>
      <c r="F453" s="46">
        <f>IF(E453="","",IFERROR(_xlfn.FILTERXML(O453,"//local/territory"),""))</f>
        <v/>
      </c>
      <c r="G453" s="46">
        <f>IF(E453="","",IFERROR(_xlfn.FILTERXML(O453,"//local/mapcode"),""))</f>
        <v/>
      </c>
      <c r="H453" s="46">
        <f>IF(E453="","",IFERROR(_xlfn.FILTERXML(O453,"//international/mapcode"),""))</f>
        <v/>
      </c>
      <c r="I453" s="46">
        <f>IF(E453="","",IFERROR(HYPERLINK("https://www.mymapcodes.com/go/?t="&amp;IF(G453&lt;&gt;"",F453,"AAA")&amp;"&amp;ma="&amp;LEFT(IF(G453&lt;&gt;"",G453,H453),FIND(".",IF(G453&lt;&gt;"",G453,H453))-1)&amp;"&amp;mb="&amp;MID(IF(G453&lt;&gt;"",G453,H453),FIND(".",IF(G453&lt;&gt;"",G453,H453))+1,99),"Open on MyMapcodes →"),""))</f>
        <v/>
      </c>
      <c r="J453" s="47">
        <f>IF(OR(R453="",AP453&lt;&gt;""),"",ROUND(AN453,6))</f>
        <v/>
      </c>
      <c r="K453" s="47">
        <f>IF(OR(R453="",AP453&lt;&gt;""),"",ROUND(AO453,6))</f>
        <v/>
      </c>
      <c r="L453" s="48">
        <f>IF(R453="","",IF(AP453&lt;&gt;"",AP453,IF(O453="NO CONNECTION","Excel couldn't reach the mapcode service. Click the REFRESH RESULTS box just above the table.",IF(E453="","The mapcode service didn't return a mapcode for this point.",IF(AM453,"Latitude and longitude seemed to be the wrong way round, so they've been swapped. Please check.",IF(AND(AN453=0,AO453=0),"0, 0 is in the sea off West Africa. Please check this is the location you meant.",IF(W453,"Longitude came first, so the order has been switched.",IF(Z453=6,"Converted from degrees, minutes and seconds.",IF(Z453=4,"Converted from degrees and decimal minutes.","")))))))))</f>
        <v/>
      </c>
      <c r="N453" s="49">
        <f>IF(J453="","",MapcodeAPI&amp;"codes/"&amp;SUBSTITUTE(J453&amp;"",MID(1/2,2,1),".")&amp;","&amp;SUBSTITUTE(K453&amp;"",MID(1/2,2,1),"."))&amp;LEFT($B$13,0)</f>
        <v/>
      </c>
      <c r="O453" s="49">
        <f>IF(N453="","",IFERROR(_xlfn.WEBSERVICE(N453),IF(MapcodeAPIBackup="","NO CONNECTION",IFERROR(_xlfn.WEBSERVICE(MapcodeAPIBackup&amp;MID(N453,LEN(MapcodeAPI)+1,999)),"NO CONNECTION"))))</f>
        <v/>
      </c>
      <c r="P453" t="inlineStr">
        <is>
          <t xml:space="preserve"> </t>
        </is>
      </c>
      <c r="R453" s="50">
        <f>IFERROR(IF(AND(TRIM(B453&amp;"")="",TRIM(C453&amp;"")=""),"",TRIM(IF(ISNUMBER(B453),SUBSTITUTE(B453&amp;"",MID(1/2,2,1),"."),B453&amp;"")&amp;IF(TRIM(C453&amp;"")="",""," | "&amp;IF(ISNUMBER(C453),SUBSTITUTE(C453&amp;"",MID(1/2,2,1),"."),C453&amp;"")))),"(error value)")</f>
        <v/>
      </c>
      <c r="S453" s="50">
        <f>IF(R453="","","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"&amp;IFERROR(IF(AND(LEN(R453)-LEN(SUBSTITUTE(R453,"/",""))=1,ISNUMBER(FIND(" ",TRIM(LEFT(R453,FIND("/",R453)-1))))),LEFT(R453,FIND("/",R453)-1),R453),R453)&amp;" ")," "," "),"﻿"," "),"​"," "),"⁠"," ")," "," ")," "," "),CHAR(9)," "),CHAR(10)," "),CHAR(13)," "),"−","-"),"–","-"),"—","-"),"LATITUDE"," "),"LONGITUDE"," "),"COORDINATES"," "),"COORDS"," "),"NORTH"," N "),"SOUTH"," S "),"EAST"," E "),"WEST"," W "),"DEGREES"," "),"DEG"," "),"GPS"," "),"LONG"," "),"LNG"," "),"LON"," "),"LAT"," ")," AND "," "),"&amp;"," ")&amp;" ")</f>
        <v/>
      </c>
      <c r="T453" s="50">
        <f>IF(S453="","",IF(LEN(S453)-LEN(SUBSTITUTE(S453,".",""))&gt;0,SUBSTITUTE(S453,","," "),IF(LEN(S453)-LEN(SUBSTITUTE(S453,",",""))=3,SUBSTITUTE(SUBSTITUTE(S453,",",";",2),",","."),IF(LEN(S453)-LEN(SUBSTITUTE(S453,",",""))=2,SUBSTITUTE(S453,",","."),SUBSTITUTE(S453,","," ")))))</f>
        <v/>
      </c>
      <c r="U453" s="50">
        <f>IF(ISNUMBER(FIND("S",T453)),-1,IF(ISNUMBER(FIND("N",T453)),1,0))</f>
        <v/>
      </c>
      <c r="V453" s="50">
        <f>IF(ISNUMBER(FIND("W",T453)),-1,IF(ISNUMBER(FIND("E",T453)),1,0))</f>
        <v/>
      </c>
      <c r="W453" s="50">
        <f>AND(MIN(IFERROR(FIND("N",T453),999),IFERROR(FIND("S",T453),999))&lt;999,MIN(IFERROR(FIND("E",T453),999),IFERROR(FIND("W",T453),999))&lt;999,MIN(IFERROR(FIND("E",T453),999),IFERROR(FIND("W",T453),999))&lt;MIN(IFERROR(FIND("N",T453),999),IFERROR(FIND("S",T453),999)))</f>
        <v/>
      </c>
      <c r="X453" s="50">
        <f>IF(T453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453,"°"," "),"º"," "),"˚"," "),"'"," "),CHAR(34)," "),"′"," "),"’"," "),"‘"," "),"″"," "),"”"," "),"“"," "),"("," "),")"," "),"["," "),"]"," "),"{"," "),"}"," "),";"," "),"|"," "),"/"," "),"\"," "),":"," "),"="," "),"*"," "),","," "),"N"," "),"S"," "),"E"," "),"W"," "),"_"," ")))</f>
        <v/>
      </c>
      <c r="Y453" s="50">
        <f>IF(X453="","",SUBSTITUTE(SUBSTITUTE(SUBSTITUTE(SUBSTITUTE(SUBSTITUTE(SUBSTITUTE(SUBSTITUTE(SUBSTITUTE(SUBSTITUTE(SUBSTITUTE(SUBSTITUTE(SUBSTITUTE(SUBSTITUTE(X453,"0",""),"1",""),"2",""),"3",""),"4",""),"5",""),"6",""),"7",""),"8",""),"9",""),".",""),"-","")," ",""))</f>
        <v/>
      </c>
      <c r="Z453" s="50">
        <f>IF(X453="",0,LEN(X453)-LEN(SUBSTITUTE(X453," ",""))+1)</f>
        <v/>
      </c>
      <c r="AA453" s="50">
        <f>IF(Z453&lt;1,"",IFERROR(VALUE(SUBSTITUTE(TRIM(MID(SUBSTITUTE(X453," ",REPT(" ",60)),1,60)),".",MID(1/2,2,1))),""))</f>
        <v/>
      </c>
      <c r="AB453" s="50">
        <f>IF(Z453&lt;2,"",IFERROR(VALUE(SUBSTITUTE(TRIM(MID(SUBSTITUTE(X453," ",REPT(" ",60)),61,60)),".",MID(1/2,2,1))),""))</f>
        <v/>
      </c>
      <c r="AC453" s="50">
        <f>IF(Z453&lt;3,"",IFERROR(VALUE(SUBSTITUTE(TRIM(MID(SUBSTITUTE(X453," ",REPT(" ",60)),121,60)),".",MID(1/2,2,1))),""))</f>
        <v/>
      </c>
      <c r="AD453" s="50">
        <f>IF(Z453&lt;4,"",IFERROR(VALUE(SUBSTITUTE(TRIM(MID(SUBSTITUTE(X453," ",REPT(" ",60)),181,60)),".",MID(1/2,2,1))),""))</f>
        <v/>
      </c>
      <c r="AE453" s="50">
        <f>IF(Z453&lt;5,"",IFERROR(VALUE(SUBSTITUTE(TRIM(MID(SUBSTITUTE(X453," ",REPT(" ",60)),241,60)),".",MID(1/2,2,1))),""))</f>
        <v/>
      </c>
      <c r="AF453" s="50">
        <f>IF(Z453&lt;6,"",IFERROR(VALUE(SUBSTITUTE(TRIM(MID(SUBSTITUTE(X453," ",REPT(" ",60)),301,60)),".",MID(1/2,2,1))),""))</f>
        <v/>
      </c>
      <c r="AG453" s="50">
        <f>IFERROR(IF(Z453=2,AA453,IF(Z453=4,IF(AA453&lt;0,-1,1)*(ABS(AA453)+AB453/60),IF(Z453=6,IF(AA453&lt;0,-1,1)*(ABS(AA453)+AB453/60+AC453/3600),""))),"")</f>
        <v/>
      </c>
      <c r="AH453" s="50">
        <f>IFERROR(IF(Z453=2,AB453,IF(Z453=4,IF(AC453&lt;0,-1,1)*(ABS(AC453)+AD453/60),IF(Z453=6,IF(AD453&lt;0,-1,1)*(ABS(AD453)+AE453/60+AF453/3600),""))),"")</f>
        <v/>
      </c>
      <c r="AI453" s="50">
        <f>IF(W453,AH453,AG453)</f>
        <v/>
      </c>
      <c r="AJ453" s="50">
        <f>IF(W453,AG453,AH453)</f>
        <v/>
      </c>
      <c r="AK453" s="50">
        <f>IFERROR(IF(U453=0,AI453,U453*ABS(AI453)),"")</f>
        <v/>
      </c>
      <c r="AL453" s="50">
        <f>IFERROR(IF(V453=0,AJ453,V453*ABS(AJ453)),"")</f>
        <v/>
      </c>
      <c r="AM453" s="50">
        <f>IFERROR(AND(U453=0,V453=0,ABS(AK453)&gt;90,ABS(AK453)&lt;=180,ABS(AL453)&lt;=90),FALSE)</f>
        <v/>
      </c>
      <c r="AN453" s="50">
        <f>IF(AM453,AL453,AK453)</f>
        <v/>
      </c>
      <c r="AO453" s="50">
        <f>IF(AM453,AK453,AL453)</f>
        <v/>
      </c>
      <c r="AP453" s="50">
        <f>IF(R453="","",IF(Y453&lt;&gt;"","Contains words or symbols that aren't part of a coordinate.",IF(NOT(OR(Z453=2,Z453=4,Z453=6)),"Couldn't find a latitude and a longitude ("&amp;Z453&amp;IF(Z453=1," number"," numbers")&amp;" found).",IF(COUNT(AA453:AF453)&lt;&gt;Z453,"Some of the numbers couldn't be read.",IF(OR(AND(Z453=4,OR(AB453&lt;0,AB453&gt;=60,AD453&lt;0,AD453&gt;=60)),AND(Z453=6,OR(AB453&lt;0,AB453&gt;=60,AC453&lt;0,AC453&gt;=60,AE453&lt;0,AE453&gt;=60,AF453&lt;0,AF453&gt;=60))),"Minutes and seconds must be between 0 and 60.",IF(OR(ABS(AN453)&gt;90,ABS(AO453)&gt;180),"Out of range: latitude must be between -90 and 90, and longitude between -180 and 180.",""))))))</f>
        <v/>
      </c>
    </row>
    <row r="454">
      <c r="B454" s="44" t="n"/>
      <c r="C454" s="44" t="n"/>
      <c r="D454" s="45">
        <f>IF(R454="","",IF(AP454&lt;&gt;"","NOT VALID GPS COORDINATES",IF(O454="NO CONNECTION","NO CONNECTION",IF(E454="","NOT FOUND",IF(OR(AM454,AND(AN454=0,AO454=0)),"CONVERTED – PLEASE CHECK","CONVERTED")))))</f>
        <v/>
      </c>
      <c r="E454" s="45">
        <f>IF(OR(O454="",O454="NO CONNECTION"),"",IFERROR(_xlfn.FILTERXML(O454,"//local/territory")&amp;" "&amp;_xlfn.FILTERXML(O454,"//local/mapcode"),IFERROR(_xlfn.FILTERXML(O454,"//international/mapcode"),"")))</f>
        <v/>
      </c>
      <c r="F454" s="46">
        <f>IF(E454="","",IFERROR(_xlfn.FILTERXML(O454,"//local/territory"),""))</f>
        <v/>
      </c>
      <c r="G454" s="46">
        <f>IF(E454="","",IFERROR(_xlfn.FILTERXML(O454,"//local/mapcode"),""))</f>
        <v/>
      </c>
      <c r="H454" s="46">
        <f>IF(E454="","",IFERROR(_xlfn.FILTERXML(O454,"//international/mapcode"),""))</f>
        <v/>
      </c>
      <c r="I454" s="46">
        <f>IF(E454="","",IFERROR(HYPERLINK("https://www.mymapcodes.com/go/?t="&amp;IF(G454&lt;&gt;"",F454,"AAA")&amp;"&amp;ma="&amp;LEFT(IF(G454&lt;&gt;"",G454,H454),FIND(".",IF(G454&lt;&gt;"",G454,H454))-1)&amp;"&amp;mb="&amp;MID(IF(G454&lt;&gt;"",G454,H454),FIND(".",IF(G454&lt;&gt;"",G454,H454))+1,99),"Open on MyMapcodes →"),""))</f>
        <v/>
      </c>
      <c r="J454" s="47">
        <f>IF(OR(R454="",AP454&lt;&gt;""),"",ROUND(AN454,6))</f>
        <v/>
      </c>
      <c r="K454" s="47">
        <f>IF(OR(R454="",AP454&lt;&gt;""),"",ROUND(AO454,6))</f>
        <v/>
      </c>
      <c r="L454" s="48">
        <f>IF(R454="","",IF(AP454&lt;&gt;"",AP454,IF(O454="NO CONNECTION","Excel couldn't reach the mapcode service. Click the REFRESH RESULTS box just above the table.",IF(E454="","The mapcode service didn't return a mapcode for this point.",IF(AM454,"Latitude and longitude seemed to be the wrong way round, so they've been swapped. Please check.",IF(AND(AN454=0,AO454=0),"0, 0 is in the sea off West Africa. Please check this is the location you meant.",IF(W454,"Longitude came first, so the order has been switched.",IF(Z454=6,"Converted from degrees, minutes and seconds.",IF(Z454=4,"Converted from degrees and decimal minutes.","")))))))))</f>
        <v/>
      </c>
      <c r="N454" s="49">
        <f>IF(J454="","",MapcodeAPI&amp;"codes/"&amp;SUBSTITUTE(J454&amp;"",MID(1/2,2,1),".")&amp;","&amp;SUBSTITUTE(K454&amp;"",MID(1/2,2,1),"."))&amp;LEFT($B$13,0)</f>
        <v/>
      </c>
      <c r="O454" s="49">
        <f>IF(N454="","",IFERROR(_xlfn.WEBSERVICE(N454),IF(MapcodeAPIBackup="","NO CONNECTION",IFERROR(_xlfn.WEBSERVICE(MapcodeAPIBackup&amp;MID(N454,LEN(MapcodeAPI)+1,999)),"NO CONNECTION"))))</f>
        <v/>
      </c>
      <c r="P454" t="inlineStr">
        <is>
          <t xml:space="preserve"> </t>
        </is>
      </c>
      <c r="R454" s="50">
        <f>IFERROR(IF(AND(TRIM(B454&amp;"")="",TRIM(C454&amp;"")=""),"",TRIM(IF(ISNUMBER(B454),SUBSTITUTE(B454&amp;"",MID(1/2,2,1),"."),B454&amp;"")&amp;IF(TRIM(C454&amp;"")="",""," | "&amp;IF(ISNUMBER(C454),SUBSTITUTE(C454&amp;"",MID(1/2,2,1),"."),C454&amp;"")))),"(error value)")</f>
        <v/>
      </c>
      <c r="S454" s="50">
        <f>IF(R454="","","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"&amp;IFERROR(IF(AND(LEN(R454)-LEN(SUBSTITUTE(R454,"/",""))=1,ISNUMBER(FIND(" ",TRIM(LEFT(R454,FIND("/",R454)-1))))),LEFT(R454,FIND("/",R454)-1),R454),R454)&amp;" ")," "," "),"﻿"," "),"​"," "),"⁠"," ")," "," ")," "," "),CHAR(9)," "),CHAR(10)," "),CHAR(13)," "),"−","-"),"–","-"),"—","-"),"LATITUDE"," "),"LONGITUDE"," "),"COORDINATES"," "),"COORDS"," "),"NORTH"," N "),"SOUTH"," S "),"EAST"," E "),"WEST"," W "),"DEGREES"," "),"DEG"," "),"GPS"," "),"LONG"," "),"LNG"," "),"LON"," "),"LAT"," ")," AND "," "),"&amp;"," ")&amp;" ")</f>
        <v/>
      </c>
      <c r="T454" s="50">
        <f>IF(S454="","",IF(LEN(S454)-LEN(SUBSTITUTE(S454,".",""))&gt;0,SUBSTITUTE(S454,","," "),IF(LEN(S454)-LEN(SUBSTITUTE(S454,",",""))=3,SUBSTITUTE(SUBSTITUTE(S454,",",";",2),",","."),IF(LEN(S454)-LEN(SUBSTITUTE(S454,",",""))=2,SUBSTITUTE(S454,",","."),SUBSTITUTE(S454,","," ")))))</f>
        <v/>
      </c>
      <c r="U454" s="50">
        <f>IF(ISNUMBER(FIND("S",T454)),-1,IF(ISNUMBER(FIND("N",T454)),1,0))</f>
        <v/>
      </c>
      <c r="V454" s="50">
        <f>IF(ISNUMBER(FIND("W",T454)),-1,IF(ISNUMBER(FIND("E",T454)),1,0))</f>
        <v/>
      </c>
      <c r="W454" s="50">
        <f>AND(MIN(IFERROR(FIND("N",T454),999),IFERROR(FIND("S",T454),999))&lt;999,MIN(IFERROR(FIND("E",T454),999),IFERROR(FIND("W",T454),999))&lt;999,MIN(IFERROR(FIND("E",T454),999),IFERROR(FIND("W",T454),999))&lt;MIN(IFERROR(FIND("N",T454),999),IFERROR(FIND("S",T454),999)))</f>
        <v/>
      </c>
      <c r="X454" s="50">
        <f>IF(T454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454,"°"," "),"º"," "),"˚"," "),"'"," "),CHAR(34)," "),"′"," "),"’"," "),"‘"," "),"″"," "),"”"," "),"“"," "),"("," "),")"," "),"["," "),"]"," "),"{"," "),"}"," "),";"," "),"|"," "),"/"," "),"\"," "),":"," "),"="," "),"*"," "),","," "),"N"," "),"S"," "),"E"," "),"W"," "),"_"," ")))</f>
        <v/>
      </c>
      <c r="Y454" s="50">
        <f>IF(X454="","",SUBSTITUTE(SUBSTITUTE(SUBSTITUTE(SUBSTITUTE(SUBSTITUTE(SUBSTITUTE(SUBSTITUTE(SUBSTITUTE(SUBSTITUTE(SUBSTITUTE(SUBSTITUTE(SUBSTITUTE(SUBSTITUTE(X454,"0",""),"1",""),"2",""),"3",""),"4",""),"5",""),"6",""),"7",""),"8",""),"9",""),".",""),"-","")," ",""))</f>
        <v/>
      </c>
      <c r="Z454" s="50">
        <f>IF(X454="",0,LEN(X454)-LEN(SUBSTITUTE(X454," ",""))+1)</f>
        <v/>
      </c>
      <c r="AA454" s="50">
        <f>IF(Z454&lt;1,"",IFERROR(VALUE(SUBSTITUTE(TRIM(MID(SUBSTITUTE(X454," ",REPT(" ",60)),1,60)),".",MID(1/2,2,1))),""))</f>
        <v/>
      </c>
      <c r="AB454" s="50">
        <f>IF(Z454&lt;2,"",IFERROR(VALUE(SUBSTITUTE(TRIM(MID(SUBSTITUTE(X454," ",REPT(" ",60)),61,60)),".",MID(1/2,2,1))),""))</f>
        <v/>
      </c>
      <c r="AC454" s="50">
        <f>IF(Z454&lt;3,"",IFERROR(VALUE(SUBSTITUTE(TRIM(MID(SUBSTITUTE(X454," ",REPT(" ",60)),121,60)),".",MID(1/2,2,1))),""))</f>
        <v/>
      </c>
      <c r="AD454" s="50">
        <f>IF(Z454&lt;4,"",IFERROR(VALUE(SUBSTITUTE(TRIM(MID(SUBSTITUTE(X454," ",REPT(" ",60)),181,60)),".",MID(1/2,2,1))),""))</f>
        <v/>
      </c>
      <c r="AE454" s="50">
        <f>IF(Z454&lt;5,"",IFERROR(VALUE(SUBSTITUTE(TRIM(MID(SUBSTITUTE(X454," ",REPT(" ",60)),241,60)),".",MID(1/2,2,1))),""))</f>
        <v/>
      </c>
      <c r="AF454" s="50">
        <f>IF(Z454&lt;6,"",IFERROR(VALUE(SUBSTITUTE(TRIM(MID(SUBSTITUTE(X454," ",REPT(" ",60)),301,60)),".",MID(1/2,2,1))),""))</f>
        <v/>
      </c>
      <c r="AG454" s="50">
        <f>IFERROR(IF(Z454=2,AA454,IF(Z454=4,IF(AA454&lt;0,-1,1)*(ABS(AA454)+AB454/60),IF(Z454=6,IF(AA454&lt;0,-1,1)*(ABS(AA454)+AB454/60+AC454/3600),""))),"")</f>
        <v/>
      </c>
      <c r="AH454" s="50">
        <f>IFERROR(IF(Z454=2,AB454,IF(Z454=4,IF(AC454&lt;0,-1,1)*(ABS(AC454)+AD454/60),IF(Z454=6,IF(AD454&lt;0,-1,1)*(ABS(AD454)+AE454/60+AF454/3600),""))),"")</f>
        <v/>
      </c>
      <c r="AI454" s="50">
        <f>IF(W454,AH454,AG454)</f>
        <v/>
      </c>
      <c r="AJ454" s="50">
        <f>IF(W454,AG454,AH454)</f>
        <v/>
      </c>
      <c r="AK454" s="50">
        <f>IFERROR(IF(U454=0,AI454,U454*ABS(AI454)),"")</f>
        <v/>
      </c>
      <c r="AL454" s="50">
        <f>IFERROR(IF(V454=0,AJ454,V454*ABS(AJ454)),"")</f>
        <v/>
      </c>
      <c r="AM454" s="50">
        <f>IFERROR(AND(U454=0,V454=0,ABS(AK454)&gt;90,ABS(AK454)&lt;=180,ABS(AL454)&lt;=90),FALSE)</f>
        <v/>
      </c>
      <c r="AN454" s="50">
        <f>IF(AM454,AL454,AK454)</f>
        <v/>
      </c>
      <c r="AO454" s="50">
        <f>IF(AM454,AK454,AL454)</f>
        <v/>
      </c>
      <c r="AP454" s="50">
        <f>IF(R454="","",IF(Y454&lt;&gt;"","Contains words or symbols that aren't part of a coordinate.",IF(NOT(OR(Z454=2,Z454=4,Z454=6)),"Couldn't find a latitude and a longitude ("&amp;Z454&amp;IF(Z454=1," number"," numbers")&amp;" found).",IF(COUNT(AA454:AF454)&lt;&gt;Z454,"Some of the numbers couldn't be read.",IF(OR(AND(Z454=4,OR(AB454&lt;0,AB454&gt;=60,AD454&lt;0,AD454&gt;=60)),AND(Z454=6,OR(AB454&lt;0,AB454&gt;=60,AC454&lt;0,AC454&gt;=60,AE454&lt;0,AE454&gt;=60,AF454&lt;0,AF454&gt;=60))),"Minutes and seconds must be between 0 and 60.",IF(OR(ABS(AN454)&gt;90,ABS(AO454)&gt;180),"Out of range: latitude must be between -90 and 90, and longitude between -180 and 180.",""))))))</f>
        <v/>
      </c>
    </row>
    <row r="455">
      <c r="B455" s="44" t="n"/>
      <c r="C455" s="44" t="n"/>
      <c r="D455" s="45">
        <f>IF(R455="","",IF(AP455&lt;&gt;"","NOT VALID GPS COORDINATES",IF(O455="NO CONNECTION","NO CONNECTION",IF(E455="","NOT FOUND",IF(OR(AM455,AND(AN455=0,AO455=0)),"CONVERTED – PLEASE CHECK","CONVERTED")))))</f>
        <v/>
      </c>
      <c r="E455" s="45">
        <f>IF(OR(O455="",O455="NO CONNECTION"),"",IFERROR(_xlfn.FILTERXML(O455,"//local/territory")&amp;" "&amp;_xlfn.FILTERXML(O455,"//local/mapcode"),IFERROR(_xlfn.FILTERXML(O455,"//international/mapcode"),"")))</f>
        <v/>
      </c>
      <c r="F455" s="46">
        <f>IF(E455="","",IFERROR(_xlfn.FILTERXML(O455,"//local/territory"),""))</f>
        <v/>
      </c>
      <c r="G455" s="46">
        <f>IF(E455="","",IFERROR(_xlfn.FILTERXML(O455,"//local/mapcode"),""))</f>
        <v/>
      </c>
      <c r="H455" s="46">
        <f>IF(E455="","",IFERROR(_xlfn.FILTERXML(O455,"//international/mapcode"),""))</f>
        <v/>
      </c>
      <c r="I455" s="46">
        <f>IF(E455="","",IFERROR(HYPERLINK("https://www.mymapcodes.com/go/?t="&amp;IF(G455&lt;&gt;"",F455,"AAA")&amp;"&amp;ma="&amp;LEFT(IF(G455&lt;&gt;"",G455,H455),FIND(".",IF(G455&lt;&gt;"",G455,H455))-1)&amp;"&amp;mb="&amp;MID(IF(G455&lt;&gt;"",G455,H455),FIND(".",IF(G455&lt;&gt;"",G455,H455))+1,99),"Open on MyMapcodes →"),""))</f>
        <v/>
      </c>
      <c r="J455" s="47">
        <f>IF(OR(R455="",AP455&lt;&gt;""),"",ROUND(AN455,6))</f>
        <v/>
      </c>
      <c r="K455" s="47">
        <f>IF(OR(R455="",AP455&lt;&gt;""),"",ROUND(AO455,6))</f>
        <v/>
      </c>
      <c r="L455" s="48">
        <f>IF(R455="","",IF(AP455&lt;&gt;"",AP455,IF(O455="NO CONNECTION","Excel couldn't reach the mapcode service. Click the REFRESH RESULTS box just above the table.",IF(E455="","The mapcode service didn't return a mapcode for this point.",IF(AM455,"Latitude and longitude seemed to be the wrong way round, so they've been swapped. Please check.",IF(AND(AN455=0,AO455=0),"0, 0 is in the sea off West Africa. Please check this is the location you meant.",IF(W455,"Longitude came first, so the order has been switched.",IF(Z455=6,"Converted from degrees, minutes and seconds.",IF(Z455=4,"Converted from degrees and decimal minutes.","")))))))))</f>
        <v/>
      </c>
      <c r="N455" s="49">
        <f>IF(J455="","",MapcodeAPI&amp;"codes/"&amp;SUBSTITUTE(J455&amp;"",MID(1/2,2,1),".")&amp;","&amp;SUBSTITUTE(K455&amp;"",MID(1/2,2,1),"."))&amp;LEFT($B$13,0)</f>
        <v/>
      </c>
      <c r="O455" s="49">
        <f>IF(N455="","",IFERROR(_xlfn.WEBSERVICE(N455),IF(MapcodeAPIBackup="","NO CONNECTION",IFERROR(_xlfn.WEBSERVICE(MapcodeAPIBackup&amp;MID(N455,LEN(MapcodeAPI)+1,999)),"NO CONNECTION"))))</f>
        <v/>
      </c>
      <c r="P455" t="inlineStr">
        <is>
          <t xml:space="preserve"> </t>
        </is>
      </c>
      <c r="R455" s="50">
        <f>IFERROR(IF(AND(TRIM(B455&amp;"")="",TRIM(C455&amp;"")=""),"",TRIM(IF(ISNUMBER(B455),SUBSTITUTE(B455&amp;"",MID(1/2,2,1),"."),B455&amp;"")&amp;IF(TRIM(C455&amp;"")="",""," | "&amp;IF(ISNUMBER(C455),SUBSTITUTE(C455&amp;"",MID(1/2,2,1),"."),C455&amp;"")))),"(error value)")</f>
        <v/>
      </c>
      <c r="S455" s="50">
        <f>IF(R455="","","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"&amp;IFERROR(IF(AND(LEN(R455)-LEN(SUBSTITUTE(R455,"/",""))=1,ISNUMBER(FIND(" ",TRIM(LEFT(R455,FIND("/",R455)-1))))),LEFT(R455,FIND("/",R455)-1),R455),R455)&amp;" ")," "," "),"﻿"," "),"​"," "),"⁠"," ")," "," ")," "," "),CHAR(9)," "),CHAR(10)," "),CHAR(13)," "),"−","-"),"–","-"),"—","-"),"LATITUDE"," "),"LONGITUDE"," "),"COORDINATES"," "),"COORDS"," "),"NORTH"," N "),"SOUTH"," S "),"EAST"," E "),"WEST"," W "),"DEGREES"," "),"DEG"," "),"GPS"," "),"LONG"," "),"LNG"," "),"LON"," "),"LAT"," ")," AND "," "),"&amp;"," ")&amp;" ")</f>
        <v/>
      </c>
      <c r="T455" s="50">
        <f>IF(S455="","",IF(LEN(S455)-LEN(SUBSTITUTE(S455,".",""))&gt;0,SUBSTITUTE(S455,","," "),IF(LEN(S455)-LEN(SUBSTITUTE(S455,",",""))=3,SUBSTITUTE(SUBSTITUTE(S455,",",";",2),",","."),IF(LEN(S455)-LEN(SUBSTITUTE(S455,",",""))=2,SUBSTITUTE(S455,",","."),SUBSTITUTE(S455,","," ")))))</f>
        <v/>
      </c>
      <c r="U455" s="50">
        <f>IF(ISNUMBER(FIND("S",T455)),-1,IF(ISNUMBER(FIND("N",T455)),1,0))</f>
        <v/>
      </c>
      <c r="V455" s="50">
        <f>IF(ISNUMBER(FIND("W",T455)),-1,IF(ISNUMBER(FIND("E",T455)),1,0))</f>
        <v/>
      </c>
      <c r="W455" s="50">
        <f>AND(MIN(IFERROR(FIND("N",T455),999),IFERROR(FIND("S",T455),999))&lt;999,MIN(IFERROR(FIND("E",T455),999),IFERROR(FIND("W",T455),999))&lt;999,MIN(IFERROR(FIND("E",T455),999),IFERROR(FIND("W",T455),999))&lt;MIN(IFERROR(FIND("N",T455),999),IFERROR(FIND("S",T455),999)))</f>
        <v/>
      </c>
      <c r="X455" s="50">
        <f>IF(T455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455,"°"," "),"º"," "),"˚"," "),"'"," "),CHAR(34)," "),"′"," "),"’"," "),"‘"," "),"″"," "),"”"," "),"“"," "),"("," "),")"," "),"["," "),"]"," "),"{"," "),"}"," "),";"," "),"|"," "),"/"," "),"\"," "),":"," "),"="," "),"*"," "),","," "),"N"," "),"S"," "),"E"," "),"W"," "),"_"," ")))</f>
        <v/>
      </c>
      <c r="Y455" s="50">
        <f>IF(X455="","",SUBSTITUTE(SUBSTITUTE(SUBSTITUTE(SUBSTITUTE(SUBSTITUTE(SUBSTITUTE(SUBSTITUTE(SUBSTITUTE(SUBSTITUTE(SUBSTITUTE(SUBSTITUTE(SUBSTITUTE(SUBSTITUTE(X455,"0",""),"1",""),"2",""),"3",""),"4",""),"5",""),"6",""),"7",""),"8",""),"9",""),".",""),"-","")," ",""))</f>
        <v/>
      </c>
      <c r="Z455" s="50">
        <f>IF(X455="",0,LEN(X455)-LEN(SUBSTITUTE(X455," ",""))+1)</f>
        <v/>
      </c>
      <c r="AA455" s="50">
        <f>IF(Z455&lt;1,"",IFERROR(VALUE(SUBSTITUTE(TRIM(MID(SUBSTITUTE(X455," ",REPT(" ",60)),1,60)),".",MID(1/2,2,1))),""))</f>
        <v/>
      </c>
      <c r="AB455" s="50">
        <f>IF(Z455&lt;2,"",IFERROR(VALUE(SUBSTITUTE(TRIM(MID(SUBSTITUTE(X455," ",REPT(" ",60)),61,60)),".",MID(1/2,2,1))),""))</f>
        <v/>
      </c>
      <c r="AC455" s="50">
        <f>IF(Z455&lt;3,"",IFERROR(VALUE(SUBSTITUTE(TRIM(MID(SUBSTITUTE(X455," ",REPT(" ",60)),121,60)),".",MID(1/2,2,1))),""))</f>
        <v/>
      </c>
      <c r="AD455" s="50">
        <f>IF(Z455&lt;4,"",IFERROR(VALUE(SUBSTITUTE(TRIM(MID(SUBSTITUTE(X455," ",REPT(" ",60)),181,60)),".",MID(1/2,2,1))),""))</f>
        <v/>
      </c>
      <c r="AE455" s="50">
        <f>IF(Z455&lt;5,"",IFERROR(VALUE(SUBSTITUTE(TRIM(MID(SUBSTITUTE(X455," ",REPT(" ",60)),241,60)),".",MID(1/2,2,1))),""))</f>
        <v/>
      </c>
      <c r="AF455" s="50">
        <f>IF(Z455&lt;6,"",IFERROR(VALUE(SUBSTITUTE(TRIM(MID(SUBSTITUTE(X455," ",REPT(" ",60)),301,60)),".",MID(1/2,2,1))),""))</f>
        <v/>
      </c>
      <c r="AG455" s="50">
        <f>IFERROR(IF(Z455=2,AA455,IF(Z455=4,IF(AA455&lt;0,-1,1)*(ABS(AA455)+AB455/60),IF(Z455=6,IF(AA455&lt;0,-1,1)*(ABS(AA455)+AB455/60+AC455/3600),""))),"")</f>
        <v/>
      </c>
      <c r="AH455" s="50">
        <f>IFERROR(IF(Z455=2,AB455,IF(Z455=4,IF(AC455&lt;0,-1,1)*(ABS(AC455)+AD455/60),IF(Z455=6,IF(AD455&lt;0,-1,1)*(ABS(AD455)+AE455/60+AF455/3600),""))),"")</f>
        <v/>
      </c>
      <c r="AI455" s="50">
        <f>IF(W455,AH455,AG455)</f>
        <v/>
      </c>
      <c r="AJ455" s="50">
        <f>IF(W455,AG455,AH455)</f>
        <v/>
      </c>
      <c r="AK455" s="50">
        <f>IFERROR(IF(U455=0,AI455,U455*ABS(AI455)),"")</f>
        <v/>
      </c>
      <c r="AL455" s="50">
        <f>IFERROR(IF(V455=0,AJ455,V455*ABS(AJ455)),"")</f>
        <v/>
      </c>
      <c r="AM455" s="50">
        <f>IFERROR(AND(U455=0,V455=0,ABS(AK455)&gt;90,ABS(AK455)&lt;=180,ABS(AL455)&lt;=90),FALSE)</f>
        <v/>
      </c>
      <c r="AN455" s="50">
        <f>IF(AM455,AL455,AK455)</f>
        <v/>
      </c>
      <c r="AO455" s="50">
        <f>IF(AM455,AK455,AL455)</f>
        <v/>
      </c>
      <c r="AP455" s="50">
        <f>IF(R455="","",IF(Y455&lt;&gt;"","Contains words or symbols that aren't part of a coordinate.",IF(NOT(OR(Z455=2,Z455=4,Z455=6)),"Couldn't find a latitude and a longitude ("&amp;Z455&amp;IF(Z455=1," number"," numbers")&amp;" found).",IF(COUNT(AA455:AF455)&lt;&gt;Z455,"Some of the numbers couldn't be read.",IF(OR(AND(Z455=4,OR(AB455&lt;0,AB455&gt;=60,AD455&lt;0,AD455&gt;=60)),AND(Z455=6,OR(AB455&lt;0,AB455&gt;=60,AC455&lt;0,AC455&gt;=60,AE455&lt;0,AE455&gt;=60,AF455&lt;0,AF455&gt;=60))),"Minutes and seconds must be between 0 and 60.",IF(OR(ABS(AN455)&gt;90,ABS(AO455)&gt;180),"Out of range: latitude must be between -90 and 90, and longitude between -180 and 180.",""))))))</f>
        <v/>
      </c>
    </row>
    <row r="456">
      <c r="B456" s="44" t="n"/>
      <c r="C456" s="44" t="n"/>
      <c r="D456" s="45">
        <f>IF(R456="","",IF(AP456&lt;&gt;"","NOT VALID GPS COORDINATES",IF(O456="NO CONNECTION","NO CONNECTION",IF(E456="","NOT FOUND",IF(OR(AM456,AND(AN456=0,AO456=0)),"CONVERTED – PLEASE CHECK","CONVERTED")))))</f>
        <v/>
      </c>
      <c r="E456" s="45">
        <f>IF(OR(O456="",O456="NO CONNECTION"),"",IFERROR(_xlfn.FILTERXML(O456,"//local/territory")&amp;" "&amp;_xlfn.FILTERXML(O456,"//local/mapcode"),IFERROR(_xlfn.FILTERXML(O456,"//international/mapcode"),"")))</f>
        <v/>
      </c>
      <c r="F456" s="46">
        <f>IF(E456="","",IFERROR(_xlfn.FILTERXML(O456,"//local/territory"),""))</f>
        <v/>
      </c>
      <c r="G456" s="46">
        <f>IF(E456="","",IFERROR(_xlfn.FILTERXML(O456,"//local/mapcode"),""))</f>
        <v/>
      </c>
      <c r="H456" s="46">
        <f>IF(E456="","",IFERROR(_xlfn.FILTERXML(O456,"//international/mapcode"),""))</f>
        <v/>
      </c>
      <c r="I456" s="46">
        <f>IF(E456="","",IFERROR(HYPERLINK("https://www.mymapcodes.com/go/?t="&amp;IF(G456&lt;&gt;"",F456,"AAA")&amp;"&amp;ma="&amp;LEFT(IF(G456&lt;&gt;"",G456,H456),FIND(".",IF(G456&lt;&gt;"",G456,H456))-1)&amp;"&amp;mb="&amp;MID(IF(G456&lt;&gt;"",G456,H456),FIND(".",IF(G456&lt;&gt;"",G456,H456))+1,99),"Open on MyMapcodes →"),""))</f>
        <v/>
      </c>
      <c r="J456" s="47">
        <f>IF(OR(R456="",AP456&lt;&gt;""),"",ROUND(AN456,6))</f>
        <v/>
      </c>
      <c r="K456" s="47">
        <f>IF(OR(R456="",AP456&lt;&gt;""),"",ROUND(AO456,6))</f>
        <v/>
      </c>
      <c r="L456" s="48">
        <f>IF(R456="","",IF(AP456&lt;&gt;"",AP456,IF(O456="NO CONNECTION","Excel couldn't reach the mapcode service. Click the REFRESH RESULTS box just above the table.",IF(E456="","The mapcode service didn't return a mapcode for this point.",IF(AM456,"Latitude and longitude seemed to be the wrong way round, so they've been swapped. Please check.",IF(AND(AN456=0,AO456=0),"0, 0 is in the sea off West Africa. Please check this is the location you meant.",IF(W456,"Longitude came first, so the order has been switched.",IF(Z456=6,"Converted from degrees, minutes and seconds.",IF(Z456=4,"Converted from degrees and decimal minutes.","")))))))))</f>
        <v/>
      </c>
      <c r="N456" s="49">
        <f>IF(J456="","",MapcodeAPI&amp;"codes/"&amp;SUBSTITUTE(J456&amp;"",MID(1/2,2,1),".")&amp;","&amp;SUBSTITUTE(K456&amp;"",MID(1/2,2,1),"."))&amp;LEFT($B$13,0)</f>
        <v/>
      </c>
      <c r="O456" s="49">
        <f>IF(N456="","",IFERROR(_xlfn.WEBSERVICE(N456),IF(MapcodeAPIBackup="","NO CONNECTION",IFERROR(_xlfn.WEBSERVICE(MapcodeAPIBackup&amp;MID(N456,LEN(MapcodeAPI)+1,999)),"NO CONNECTION"))))</f>
        <v/>
      </c>
      <c r="P456" t="inlineStr">
        <is>
          <t xml:space="preserve"> </t>
        </is>
      </c>
      <c r="R456" s="50">
        <f>IFERROR(IF(AND(TRIM(B456&amp;"")="",TRIM(C456&amp;"")=""),"",TRIM(IF(ISNUMBER(B456),SUBSTITUTE(B456&amp;"",MID(1/2,2,1),"."),B456&amp;"")&amp;IF(TRIM(C456&amp;"")="",""," | "&amp;IF(ISNUMBER(C456),SUBSTITUTE(C456&amp;"",MID(1/2,2,1),"."),C456&amp;"")))),"(error value)")</f>
        <v/>
      </c>
      <c r="S456" s="50">
        <f>IF(R456="","","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"&amp;IFERROR(IF(AND(LEN(R456)-LEN(SUBSTITUTE(R456,"/",""))=1,ISNUMBER(FIND(" ",TRIM(LEFT(R456,FIND("/",R456)-1))))),LEFT(R456,FIND("/",R456)-1),R456),R456)&amp;" ")," "," "),"﻿"," "),"​"," "),"⁠"," ")," "," ")," "," "),CHAR(9)," "),CHAR(10)," "),CHAR(13)," "),"−","-"),"–","-"),"—","-"),"LATITUDE"," "),"LONGITUDE"," "),"COORDINATES"," "),"COORDS"," "),"NORTH"," N "),"SOUTH"," S "),"EAST"," E "),"WEST"," W "),"DEGREES"," "),"DEG"," "),"GPS"," "),"LONG"," "),"LNG"," "),"LON"," "),"LAT"," ")," AND "," "),"&amp;"," ")&amp;" ")</f>
        <v/>
      </c>
      <c r="T456" s="50">
        <f>IF(S456="","",IF(LEN(S456)-LEN(SUBSTITUTE(S456,".",""))&gt;0,SUBSTITUTE(S456,","," "),IF(LEN(S456)-LEN(SUBSTITUTE(S456,",",""))=3,SUBSTITUTE(SUBSTITUTE(S456,",",";",2),",","."),IF(LEN(S456)-LEN(SUBSTITUTE(S456,",",""))=2,SUBSTITUTE(S456,",","."),SUBSTITUTE(S456,","," ")))))</f>
        <v/>
      </c>
      <c r="U456" s="50">
        <f>IF(ISNUMBER(FIND("S",T456)),-1,IF(ISNUMBER(FIND("N",T456)),1,0))</f>
        <v/>
      </c>
      <c r="V456" s="50">
        <f>IF(ISNUMBER(FIND("W",T456)),-1,IF(ISNUMBER(FIND("E",T456)),1,0))</f>
        <v/>
      </c>
      <c r="W456" s="50">
        <f>AND(MIN(IFERROR(FIND("N",T456),999),IFERROR(FIND("S",T456),999))&lt;999,MIN(IFERROR(FIND("E",T456),999),IFERROR(FIND("W",T456),999))&lt;999,MIN(IFERROR(FIND("E",T456),999),IFERROR(FIND("W",T456),999))&lt;MIN(IFERROR(FIND("N",T456),999),IFERROR(FIND("S",T456),999)))</f>
        <v/>
      </c>
      <c r="X456" s="50">
        <f>IF(T456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456,"°"," "),"º"," "),"˚"," "),"'"," "),CHAR(34)," "),"′"," "),"’"," "),"‘"," "),"″"," "),"”"," "),"“"," "),"("," "),")"," "),"["," "),"]"," "),"{"," "),"}"," "),";"," "),"|"," "),"/"," "),"\"," "),":"," "),"="," "),"*"," "),","," "),"N"," "),"S"," "),"E"," "),"W"," "),"_"," ")))</f>
        <v/>
      </c>
      <c r="Y456" s="50">
        <f>IF(X456="","",SUBSTITUTE(SUBSTITUTE(SUBSTITUTE(SUBSTITUTE(SUBSTITUTE(SUBSTITUTE(SUBSTITUTE(SUBSTITUTE(SUBSTITUTE(SUBSTITUTE(SUBSTITUTE(SUBSTITUTE(SUBSTITUTE(X456,"0",""),"1",""),"2",""),"3",""),"4",""),"5",""),"6",""),"7",""),"8",""),"9",""),".",""),"-","")," ",""))</f>
        <v/>
      </c>
      <c r="Z456" s="50">
        <f>IF(X456="",0,LEN(X456)-LEN(SUBSTITUTE(X456," ",""))+1)</f>
        <v/>
      </c>
      <c r="AA456" s="50">
        <f>IF(Z456&lt;1,"",IFERROR(VALUE(SUBSTITUTE(TRIM(MID(SUBSTITUTE(X456," ",REPT(" ",60)),1,60)),".",MID(1/2,2,1))),""))</f>
        <v/>
      </c>
      <c r="AB456" s="50">
        <f>IF(Z456&lt;2,"",IFERROR(VALUE(SUBSTITUTE(TRIM(MID(SUBSTITUTE(X456," ",REPT(" ",60)),61,60)),".",MID(1/2,2,1))),""))</f>
        <v/>
      </c>
      <c r="AC456" s="50">
        <f>IF(Z456&lt;3,"",IFERROR(VALUE(SUBSTITUTE(TRIM(MID(SUBSTITUTE(X456," ",REPT(" ",60)),121,60)),".",MID(1/2,2,1))),""))</f>
        <v/>
      </c>
      <c r="AD456" s="50">
        <f>IF(Z456&lt;4,"",IFERROR(VALUE(SUBSTITUTE(TRIM(MID(SUBSTITUTE(X456," ",REPT(" ",60)),181,60)),".",MID(1/2,2,1))),""))</f>
        <v/>
      </c>
      <c r="AE456" s="50">
        <f>IF(Z456&lt;5,"",IFERROR(VALUE(SUBSTITUTE(TRIM(MID(SUBSTITUTE(X456," ",REPT(" ",60)),241,60)),".",MID(1/2,2,1))),""))</f>
        <v/>
      </c>
      <c r="AF456" s="50">
        <f>IF(Z456&lt;6,"",IFERROR(VALUE(SUBSTITUTE(TRIM(MID(SUBSTITUTE(X456," ",REPT(" ",60)),301,60)),".",MID(1/2,2,1))),""))</f>
        <v/>
      </c>
      <c r="AG456" s="50">
        <f>IFERROR(IF(Z456=2,AA456,IF(Z456=4,IF(AA456&lt;0,-1,1)*(ABS(AA456)+AB456/60),IF(Z456=6,IF(AA456&lt;0,-1,1)*(ABS(AA456)+AB456/60+AC456/3600),""))),"")</f>
        <v/>
      </c>
      <c r="AH456" s="50">
        <f>IFERROR(IF(Z456=2,AB456,IF(Z456=4,IF(AC456&lt;0,-1,1)*(ABS(AC456)+AD456/60),IF(Z456=6,IF(AD456&lt;0,-1,1)*(ABS(AD456)+AE456/60+AF456/3600),""))),"")</f>
        <v/>
      </c>
      <c r="AI456" s="50">
        <f>IF(W456,AH456,AG456)</f>
        <v/>
      </c>
      <c r="AJ456" s="50">
        <f>IF(W456,AG456,AH456)</f>
        <v/>
      </c>
      <c r="AK456" s="50">
        <f>IFERROR(IF(U456=0,AI456,U456*ABS(AI456)),"")</f>
        <v/>
      </c>
      <c r="AL456" s="50">
        <f>IFERROR(IF(V456=0,AJ456,V456*ABS(AJ456)),"")</f>
        <v/>
      </c>
      <c r="AM456" s="50">
        <f>IFERROR(AND(U456=0,V456=0,ABS(AK456)&gt;90,ABS(AK456)&lt;=180,ABS(AL456)&lt;=90),FALSE)</f>
        <v/>
      </c>
      <c r="AN456" s="50">
        <f>IF(AM456,AL456,AK456)</f>
        <v/>
      </c>
      <c r="AO456" s="50">
        <f>IF(AM456,AK456,AL456)</f>
        <v/>
      </c>
      <c r="AP456" s="50">
        <f>IF(R456="","",IF(Y456&lt;&gt;"","Contains words or symbols that aren't part of a coordinate.",IF(NOT(OR(Z456=2,Z456=4,Z456=6)),"Couldn't find a latitude and a longitude ("&amp;Z456&amp;IF(Z456=1," number"," numbers")&amp;" found).",IF(COUNT(AA456:AF456)&lt;&gt;Z456,"Some of the numbers couldn't be read.",IF(OR(AND(Z456=4,OR(AB456&lt;0,AB456&gt;=60,AD456&lt;0,AD456&gt;=60)),AND(Z456=6,OR(AB456&lt;0,AB456&gt;=60,AC456&lt;0,AC456&gt;=60,AE456&lt;0,AE456&gt;=60,AF456&lt;0,AF456&gt;=60))),"Minutes and seconds must be between 0 and 60.",IF(OR(ABS(AN456)&gt;90,ABS(AO456)&gt;180),"Out of range: latitude must be between -90 and 90, and longitude between -180 and 180.",""))))))</f>
        <v/>
      </c>
    </row>
    <row r="457">
      <c r="B457" s="44" t="n"/>
      <c r="C457" s="44" t="n"/>
      <c r="D457" s="45">
        <f>IF(R457="","",IF(AP457&lt;&gt;"","NOT VALID GPS COORDINATES",IF(O457="NO CONNECTION","NO CONNECTION",IF(E457="","NOT FOUND",IF(OR(AM457,AND(AN457=0,AO457=0)),"CONVERTED – PLEASE CHECK","CONVERTED")))))</f>
        <v/>
      </c>
      <c r="E457" s="45">
        <f>IF(OR(O457="",O457="NO CONNECTION"),"",IFERROR(_xlfn.FILTERXML(O457,"//local/territory")&amp;" "&amp;_xlfn.FILTERXML(O457,"//local/mapcode"),IFERROR(_xlfn.FILTERXML(O457,"//international/mapcode"),"")))</f>
        <v/>
      </c>
      <c r="F457" s="46">
        <f>IF(E457="","",IFERROR(_xlfn.FILTERXML(O457,"//local/territory"),""))</f>
        <v/>
      </c>
      <c r="G457" s="46">
        <f>IF(E457="","",IFERROR(_xlfn.FILTERXML(O457,"//local/mapcode"),""))</f>
        <v/>
      </c>
      <c r="H457" s="46">
        <f>IF(E457="","",IFERROR(_xlfn.FILTERXML(O457,"//international/mapcode"),""))</f>
        <v/>
      </c>
      <c r="I457" s="46">
        <f>IF(E457="","",IFERROR(HYPERLINK("https://www.mymapcodes.com/go/?t="&amp;IF(G457&lt;&gt;"",F457,"AAA")&amp;"&amp;ma="&amp;LEFT(IF(G457&lt;&gt;"",G457,H457),FIND(".",IF(G457&lt;&gt;"",G457,H457))-1)&amp;"&amp;mb="&amp;MID(IF(G457&lt;&gt;"",G457,H457),FIND(".",IF(G457&lt;&gt;"",G457,H457))+1,99),"Open on MyMapcodes →"),""))</f>
        <v/>
      </c>
      <c r="J457" s="47">
        <f>IF(OR(R457="",AP457&lt;&gt;""),"",ROUND(AN457,6))</f>
        <v/>
      </c>
      <c r="K457" s="47">
        <f>IF(OR(R457="",AP457&lt;&gt;""),"",ROUND(AO457,6))</f>
        <v/>
      </c>
      <c r="L457" s="48">
        <f>IF(R457="","",IF(AP457&lt;&gt;"",AP457,IF(O457="NO CONNECTION","Excel couldn't reach the mapcode service. Click the REFRESH RESULTS box just above the table.",IF(E457="","The mapcode service didn't return a mapcode for this point.",IF(AM457,"Latitude and longitude seemed to be the wrong way round, so they've been swapped. Please check.",IF(AND(AN457=0,AO457=0),"0, 0 is in the sea off West Africa. Please check this is the location you meant.",IF(W457,"Longitude came first, so the order has been switched.",IF(Z457=6,"Converted from degrees, minutes and seconds.",IF(Z457=4,"Converted from degrees and decimal minutes.","")))))))))</f>
        <v/>
      </c>
      <c r="N457" s="49">
        <f>IF(J457="","",MapcodeAPI&amp;"codes/"&amp;SUBSTITUTE(J457&amp;"",MID(1/2,2,1),".")&amp;","&amp;SUBSTITUTE(K457&amp;"",MID(1/2,2,1),"."))&amp;LEFT($B$13,0)</f>
        <v/>
      </c>
      <c r="O457" s="49">
        <f>IF(N457="","",IFERROR(_xlfn.WEBSERVICE(N457),IF(MapcodeAPIBackup="","NO CONNECTION",IFERROR(_xlfn.WEBSERVICE(MapcodeAPIBackup&amp;MID(N457,LEN(MapcodeAPI)+1,999)),"NO CONNECTION"))))</f>
        <v/>
      </c>
      <c r="P457" t="inlineStr">
        <is>
          <t xml:space="preserve"> </t>
        </is>
      </c>
      <c r="R457" s="50">
        <f>IFERROR(IF(AND(TRIM(B457&amp;"")="",TRIM(C457&amp;"")=""),"",TRIM(IF(ISNUMBER(B457),SUBSTITUTE(B457&amp;"",MID(1/2,2,1),"."),B457&amp;"")&amp;IF(TRIM(C457&amp;"")="",""," | "&amp;IF(ISNUMBER(C457),SUBSTITUTE(C457&amp;"",MID(1/2,2,1),"."),C457&amp;"")))),"(error value)")</f>
        <v/>
      </c>
      <c r="S457" s="50">
        <f>IF(R457="","","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"&amp;IFERROR(IF(AND(LEN(R457)-LEN(SUBSTITUTE(R457,"/",""))=1,ISNUMBER(FIND(" ",TRIM(LEFT(R457,FIND("/",R457)-1))))),LEFT(R457,FIND("/",R457)-1),R457),R457)&amp;" ")," "," "),"﻿"," "),"​"," "),"⁠"," ")," "," ")," "," "),CHAR(9)," "),CHAR(10)," "),CHAR(13)," "),"−","-"),"–","-"),"—","-"),"LATITUDE"," "),"LONGITUDE"," "),"COORDINATES"," "),"COORDS"," "),"NORTH"," N "),"SOUTH"," S "),"EAST"," E "),"WEST"," W "),"DEGREES"," "),"DEG"," "),"GPS"," "),"LONG"," "),"LNG"," "),"LON"," "),"LAT"," ")," AND "," "),"&amp;"," ")&amp;" ")</f>
        <v/>
      </c>
      <c r="T457" s="50">
        <f>IF(S457="","",IF(LEN(S457)-LEN(SUBSTITUTE(S457,".",""))&gt;0,SUBSTITUTE(S457,","," "),IF(LEN(S457)-LEN(SUBSTITUTE(S457,",",""))=3,SUBSTITUTE(SUBSTITUTE(S457,",",";",2),",","."),IF(LEN(S457)-LEN(SUBSTITUTE(S457,",",""))=2,SUBSTITUTE(S457,",","."),SUBSTITUTE(S457,","," ")))))</f>
        <v/>
      </c>
      <c r="U457" s="50">
        <f>IF(ISNUMBER(FIND("S",T457)),-1,IF(ISNUMBER(FIND("N",T457)),1,0))</f>
        <v/>
      </c>
      <c r="V457" s="50">
        <f>IF(ISNUMBER(FIND("W",T457)),-1,IF(ISNUMBER(FIND("E",T457)),1,0))</f>
        <v/>
      </c>
      <c r="W457" s="50">
        <f>AND(MIN(IFERROR(FIND("N",T457),999),IFERROR(FIND("S",T457),999))&lt;999,MIN(IFERROR(FIND("E",T457),999),IFERROR(FIND("W",T457),999))&lt;999,MIN(IFERROR(FIND("E",T457),999),IFERROR(FIND("W",T457),999))&lt;MIN(IFERROR(FIND("N",T457),999),IFERROR(FIND("S",T457),999)))</f>
        <v/>
      </c>
      <c r="X457" s="50">
        <f>IF(T457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457,"°"," "),"º"," "),"˚"," "),"'"," "),CHAR(34)," "),"′"," "),"’"," "),"‘"," "),"″"," "),"”"," "),"“"," "),"("," "),")"," "),"["," "),"]"," "),"{"," "),"}"," "),";"," "),"|"," "),"/"," "),"\"," "),":"," "),"="," "),"*"," "),","," "),"N"," "),"S"," "),"E"," "),"W"," "),"_"," ")))</f>
        <v/>
      </c>
      <c r="Y457" s="50">
        <f>IF(X457="","",SUBSTITUTE(SUBSTITUTE(SUBSTITUTE(SUBSTITUTE(SUBSTITUTE(SUBSTITUTE(SUBSTITUTE(SUBSTITUTE(SUBSTITUTE(SUBSTITUTE(SUBSTITUTE(SUBSTITUTE(SUBSTITUTE(X457,"0",""),"1",""),"2",""),"3",""),"4",""),"5",""),"6",""),"7",""),"8",""),"9",""),".",""),"-","")," ",""))</f>
        <v/>
      </c>
      <c r="Z457" s="50">
        <f>IF(X457="",0,LEN(X457)-LEN(SUBSTITUTE(X457," ",""))+1)</f>
        <v/>
      </c>
      <c r="AA457" s="50">
        <f>IF(Z457&lt;1,"",IFERROR(VALUE(SUBSTITUTE(TRIM(MID(SUBSTITUTE(X457," ",REPT(" ",60)),1,60)),".",MID(1/2,2,1))),""))</f>
        <v/>
      </c>
      <c r="AB457" s="50">
        <f>IF(Z457&lt;2,"",IFERROR(VALUE(SUBSTITUTE(TRIM(MID(SUBSTITUTE(X457," ",REPT(" ",60)),61,60)),".",MID(1/2,2,1))),""))</f>
        <v/>
      </c>
      <c r="AC457" s="50">
        <f>IF(Z457&lt;3,"",IFERROR(VALUE(SUBSTITUTE(TRIM(MID(SUBSTITUTE(X457," ",REPT(" ",60)),121,60)),".",MID(1/2,2,1))),""))</f>
        <v/>
      </c>
      <c r="AD457" s="50">
        <f>IF(Z457&lt;4,"",IFERROR(VALUE(SUBSTITUTE(TRIM(MID(SUBSTITUTE(X457," ",REPT(" ",60)),181,60)),".",MID(1/2,2,1))),""))</f>
        <v/>
      </c>
      <c r="AE457" s="50">
        <f>IF(Z457&lt;5,"",IFERROR(VALUE(SUBSTITUTE(TRIM(MID(SUBSTITUTE(X457," ",REPT(" ",60)),241,60)),".",MID(1/2,2,1))),""))</f>
        <v/>
      </c>
      <c r="AF457" s="50">
        <f>IF(Z457&lt;6,"",IFERROR(VALUE(SUBSTITUTE(TRIM(MID(SUBSTITUTE(X457," ",REPT(" ",60)),301,60)),".",MID(1/2,2,1))),""))</f>
        <v/>
      </c>
      <c r="AG457" s="50">
        <f>IFERROR(IF(Z457=2,AA457,IF(Z457=4,IF(AA457&lt;0,-1,1)*(ABS(AA457)+AB457/60),IF(Z457=6,IF(AA457&lt;0,-1,1)*(ABS(AA457)+AB457/60+AC457/3600),""))),"")</f>
        <v/>
      </c>
      <c r="AH457" s="50">
        <f>IFERROR(IF(Z457=2,AB457,IF(Z457=4,IF(AC457&lt;0,-1,1)*(ABS(AC457)+AD457/60),IF(Z457=6,IF(AD457&lt;0,-1,1)*(ABS(AD457)+AE457/60+AF457/3600),""))),"")</f>
        <v/>
      </c>
      <c r="AI457" s="50">
        <f>IF(W457,AH457,AG457)</f>
        <v/>
      </c>
      <c r="AJ457" s="50">
        <f>IF(W457,AG457,AH457)</f>
        <v/>
      </c>
      <c r="AK457" s="50">
        <f>IFERROR(IF(U457=0,AI457,U457*ABS(AI457)),"")</f>
        <v/>
      </c>
      <c r="AL457" s="50">
        <f>IFERROR(IF(V457=0,AJ457,V457*ABS(AJ457)),"")</f>
        <v/>
      </c>
      <c r="AM457" s="50">
        <f>IFERROR(AND(U457=0,V457=0,ABS(AK457)&gt;90,ABS(AK457)&lt;=180,ABS(AL457)&lt;=90),FALSE)</f>
        <v/>
      </c>
      <c r="AN457" s="50">
        <f>IF(AM457,AL457,AK457)</f>
        <v/>
      </c>
      <c r="AO457" s="50">
        <f>IF(AM457,AK457,AL457)</f>
        <v/>
      </c>
      <c r="AP457" s="50">
        <f>IF(R457="","",IF(Y457&lt;&gt;"","Contains words or symbols that aren't part of a coordinate.",IF(NOT(OR(Z457=2,Z457=4,Z457=6)),"Couldn't find a latitude and a longitude ("&amp;Z457&amp;IF(Z457=1," number"," numbers")&amp;" found).",IF(COUNT(AA457:AF457)&lt;&gt;Z457,"Some of the numbers couldn't be read.",IF(OR(AND(Z457=4,OR(AB457&lt;0,AB457&gt;=60,AD457&lt;0,AD457&gt;=60)),AND(Z457=6,OR(AB457&lt;0,AB457&gt;=60,AC457&lt;0,AC457&gt;=60,AE457&lt;0,AE457&gt;=60,AF457&lt;0,AF457&gt;=60))),"Minutes and seconds must be between 0 and 60.",IF(OR(ABS(AN457)&gt;90,ABS(AO457)&gt;180),"Out of range: latitude must be between -90 and 90, and longitude between -180 and 180.",""))))))</f>
        <v/>
      </c>
    </row>
    <row r="458">
      <c r="B458" s="44" t="n"/>
      <c r="C458" s="44" t="n"/>
      <c r="D458" s="45">
        <f>IF(R458="","",IF(AP458&lt;&gt;"","NOT VALID GPS COORDINATES",IF(O458="NO CONNECTION","NO CONNECTION",IF(E458="","NOT FOUND",IF(OR(AM458,AND(AN458=0,AO458=0)),"CONVERTED – PLEASE CHECK","CONVERTED")))))</f>
        <v/>
      </c>
      <c r="E458" s="45">
        <f>IF(OR(O458="",O458="NO CONNECTION"),"",IFERROR(_xlfn.FILTERXML(O458,"//local/territory")&amp;" "&amp;_xlfn.FILTERXML(O458,"//local/mapcode"),IFERROR(_xlfn.FILTERXML(O458,"//international/mapcode"),"")))</f>
        <v/>
      </c>
      <c r="F458" s="46">
        <f>IF(E458="","",IFERROR(_xlfn.FILTERXML(O458,"//local/territory"),""))</f>
        <v/>
      </c>
      <c r="G458" s="46">
        <f>IF(E458="","",IFERROR(_xlfn.FILTERXML(O458,"//local/mapcode"),""))</f>
        <v/>
      </c>
      <c r="H458" s="46">
        <f>IF(E458="","",IFERROR(_xlfn.FILTERXML(O458,"//international/mapcode"),""))</f>
        <v/>
      </c>
      <c r="I458" s="46">
        <f>IF(E458="","",IFERROR(HYPERLINK("https://www.mymapcodes.com/go/?t="&amp;IF(G458&lt;&gt;"",F458,"AAA")&amp;"&amp;ma="&amp;LEFT(IF(G458&lt;&gt;"",G458,H458),FIND(".",IF(G458&lt;&gt;"",G458,H458))-1)&amp;"&amp;mb="&amp;MID(IF(G458&lt;&gt;"",G458,H458),FIND(".",IF(G458&lt;&gt;"",G458,H458))+1,99),"Open on MyMapcodes →"),""))</f>
        <v/>
      </c>
      <c r="J458" s="47">
        <f>IF(OR(R458="",AP458&lt;&gt;""),"",ROUND(AN458,6))</f>
        <v/>
      </c>
      <c r="K458" s="47">
        <f>IF(OR(R458="",AP458&lt;&gt;""),"",ROUND(AO458,6))</f>
        <v/>
      </c>
      <c r="L458" s="48">
        <f>IF(R458="","",IF(AP458&lt;&gt;"",AP458,IF(O458="NO CONNECTION","Excel couldn't reach the mapcode service. Click the REFRESH RESULTS box just above the table.",IF(E458="","The mapcode service didn't return a mapcode for this point.",IF(AM458,"Latitude and longitude seemed to be the wrong way round, so they've been swapped. Please check.",IF(AND(AN458=0,AO458=0),"0, 0 is in the sea off West Africa. Please check this is the location you meant.",IF(W458,"Longitude came first, so the order has been switched.",IF(Z458=6,"Converted from degrees, minutes and seconds.",IF(Z458=4,"Converted from degrees and decimal minutes.","")))))))))</f>
        <v/>
      </c>
      <c r="N458" s="49">
        <f>IF(J458="","",MapcodeAPI&amp;"codes/"&amp;SUBSTITUTE(J458&amp;"",MID(1/2,2,1),".")&amp;","&amp;SUBSTITUTE(K458&amp;"",MID(1/2,2,1),"."))&amp;LEFT($B$13,0)</f>
        <v/>
      </c>
      <c r="O458" s="49">
        <f>IF(N458="","",IFERROR(_xlfn.WEBSERVICE(N458),IF(MapcodeAPIBackup="","NO CONNECTION",IFERROR(_xlfn.WEBSERVICE(MapcodeAPIBackup&amp;MID(N458,LEN(MapcodeAPI)+1,999)),"NO CONNECTION"))))</f>
        <v/>
      </c>
      <c r="P458" t="inlineStr">
        <is>
          <t xml:space="preserve"> </t>
        </is>
      </c>
      <c r="R458" s="50">
        <f>IFERROR(IF(AND(TRIM(B458&amp;"")="",TRIM(C458&amp;"")=""),"",TRIM(IF(ISNUMBER(B458),SUBSTITUTE(B458&amp;"",MID(1/2,2,1),"."),B458&amp;"")&amp;IF(TRIM(C458&amp;"")="",""," | "&amp;IF(ISNUMBER(C458),SUBSTITUTE(C458&amp;"",MID(1/2,2,1),"."),C458&amp;"")))),"(error value)")</f>
        <v/>
      </c>
      <c r="S458" s="50">
        <f>IF(R458="","","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"&amp;IFERROR(IF(AND(LEN(R458)-LEN(SUBSTITUTE(R458,"/",""))=1,ISNUMBER(FIND(" ",TRIM(LEFT(R458,FIND("/",R458)-1))))),LEFT(R458,FIND("/",R458)-1),R458),R458)&amp;" ")," "," "),"﻿"," "),"​"," "),"⁠"," ")," "," ")," "," "),CHAR(9)," "),CHAR(10)," "),CHAR(13)," "),"−","-"),"–","-"),"—","-"),"LATITUDE"," "),"LONGITUDE"," "),"COORDINATES"," "),"COORDS"," "),"NORTH"," N "),"SOUTH"," S "),"EAST"," E "),"WEST"," W "),"DEGREES"," "),"DEG"," "),"GPS"," "),"LONG"," "),"LNG"," "),"LON"," "),"LAT"," ")," AND "," "),"&amp;"," ")&amp;" ")</f>
        <v/>
      </c>
      <c r="T458" s="50">
        <f>IF(S458="","",IF(LEN(S458)-LEN(SUBSTITUTE(S458,".",""))&gt;0,SUBSTITUTE(S458,","," "),IF(LEN(S458)-LEN(SUBSTITUTE(S458,",",""))=3,SUBSTITUTE(SUBSTITUTE(S458,",",";",2),",","."),IF(LEN(S458)-LEN(SUBSTITUTE(S458,",",""))=2,SUBSTITUTE(S458,",","."),SUBSTITUTE(S458,","," ")))))</f>
        <v/>
      </c>
      <c r="U458" s="50">
        <f>IF(ISNUMBER(FIND("S",T458)),-1,IF(ISNUMBER(FIND("N",T458)),1,0))</f>
        <v/>
      </c>
      <c r="V458" s="50">
        <f>IF(ISNUMBER(FIND("W",T458)),-1,IF(ISNUMBER(FIND("E",T458)),1,0))</f>
        <v/>
      </c>
      <c r="W458" s="50">
        <f>AND(MIN(IFERROR(FIND("N",T458),999),IFERROR(FIND("S",T458),999))&lt;999,MIN(IFERROR(FIND("E",T458),999),IFERROR(FIND("W",T458),999))&lt;999,MIN(IFERROR(FIND("E",T458),999),IFERROR(FIND("W",T458),999))&lt;MIN(IFERROR(FIND("N",T458),999),IFERROR(FIND("S",T458),999)))</f>
        <v/>
      </c>
      <c r="X458" s="50">
        <f>IF(T458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458,"°"," "),"º"," "),"˚"," "),"'"," "),CHAR(34)," "),"′"," "),"’"," "),"‘"," "),"″"," "),"”"," "),"“"," "),"("," "),")"," "),"["," "),"]"," "),"{"," "),"}"," "),";"," "),"|"," "),"/"," "),"\"," "),":"," "),"="," "),"*"," "),","," "),"N"," "),"S"," "),"E"," "),"W"," "),"_"," ")))</f>
        <v/>
      </c>
      <c r="Y458" s="50">
        <f>IF(X458="","",SUBSTITUTE(SUBSTITUTE(SUBSTITUTE(SUBSTITUTE(SUBSTITUTE(SUBSTITUTE(SUBSTITUTE(SUBSTITUTE(SUBSTITUTE(SUBSTITUTE(SUBSTITUTE(SUBSTITUTE(SUBSTITUTE(X458,"0",""),"1",""),"2",""),"3",""),"4",""),"5",""),"6",""),"7",""),"8",""),"9",""),".",""),"-","")," ",""))</f>
        <v/>
      </c>
      <c r="Z458" s="50">
        <f>IF(X458="",0,LEN(X458)-LEN(SUBSTITUTE(X458," ",""))+1)</f>
        <v/>
      </c>
      <c r="AA458" s="50">
        <f>IF(Z458&lt;1,"",IFERROR(VALUE(SUBSTITUTE(TRIM(MID(SUBSTITUTE(X458," ",REPT(" ",60)),1,60)),".",MID(1/2,2,1))),""))</f>
        <v/>
      </c>
      <c r="AB458" s="50">
        <f>IF(Z458&lt;2,"",IFERROR(VALUE(SUBSTITUTE(TRIM(MID(SUBSTITUTE(X458," ",REPT(" ",60)),61,60)),".",MID(1/2,2,1))),""))</f>
        <v/>
      </c>
      <c r="AC458" s="50">
        <f>IF(Z458&lt;3,"",IFERROR(VALUE(SUBSTITUTE(TRIM(MID(SUBSTITUTE(X458," ",REPT(" ",60)),121,60)),".",MID(1/2,2,1))),""))</f>
        <v/>
      </c>
      <c r="AD458" s="50">
        <f>IF(Z458&lt;4,"",IFERROR(VALUE(SUBSTITUTE(TRIM(MID(SUBSTITUTE(X458," ",REPT(" ",60)),181,60)),".",MID(1/2,2,1))),""))</f>
        <v/>
      </c>
      <c r="AE458" s="50">
        <f>IF(Z458&lt;5,"",IFERROR(VALUE(SUBSTITUTE(TRIM(MID(SUBSTITUTE(X458," ",REPT(" ",60)),241,60)),".",MID(1/2,2,1))),""))</f>
        <v/>
      </c>
      <c r="AF458" s="50">
        <f>IF(Z458&lt;6,"",IFERROR(VALUE(SUBSTITUTE(TRIM(MID(SUBSTITUTE(X458," ",REPT(" ",60)),301,60)),".",MID(1/2,2,1))),""))</f>
        <v/>
      </c>
      <c r="AG458" s="50">
        <f>IFERROR(IF(Z458=2,AA458,IF(Z458=4,IF(AA458&lt;0,-1,1)*(ABS(AA458)+AB458/60),IF(Z458=6,IF(AA458&lt;0,-1,1)*(ABS(AA458)+AB458/60+AC458/3600),""))),"")</f>
        <v/>
      </c>
      <c r="AH458" s="50">
        <f>IFERROR(IF(Z458=2,AB458,IF(Z458=4,IF(AC458&lt;0,-1,1)*(ABS(AC458)+AD458/60),IF(Z458=6,IF(AD458&lt;0,-1,1)*(ABS(AD458)+AE458/60+AF458/3600),""))),"")</f>
        <v/>
      </c>
      <c r="AI458" s="50">
        <f>IF(W458,AH458,AG458)</f>
        <v/>
      </c>
      <c r="AJ458" s="50">
        <f>IF(W458,AG458,AH458)</f>
        <v/>
      </c>
      <c r="AK458" s="50">
        <f>IFERROR(IF(U458=0,AI458,U458*ABS(AI458)),"")</f>
        <v/>
      </c>
      <c r="AL458" s="50">
        <f>IFERROR(IF(V458=0,AJ458,V458*ABS(AJ458)),"")</f>
        <v/>
      </c>
      <c r="AM458" s="50">
        <f>IFERROR(AND(U458=0,V458=0,ABS(AK458)&gt;90,ABS(AK458)&lt;=180,ABS(AL458)&lt;=90),FALSE)</f>
        <v/>
      </c>
      <c r="AN458" s="50">
        <f>IF(AM458,AL458,AK458)</f>
        <v/>
      </c>
      <c r="AO458" s="50">
        <f>IF(AM458,AK458,AL458)</f>
        <v/>
      </c>
      <c r="AP458" s="50">
        <f>IF(R458="","",IF(Y458&lt;&gt;"","Contains words or symbols that aren't part of a coordinate.",IF(NOT(OR(Z458=2,Z458=4,Z458=6)),"Couldn't find a latitude and a longitude ("&amp;Z458&amp;IF(Z458=1," number"," numbers")&amp;" found).",IF(COUNT(AA458:AF458)&lt;&gt;Z458,"Some of the numbers couldn't be read.",IF(OR(AND(Z458=4,OR(AB458&lt;0,AB458&gt;=60,AD458&lt;0,AD458&gt;=60)),AND(Z458=6,OR(AB458&lt;0,AB458&gt;=60,AC458&lt;0,AC458&gt;=60,AE458&lt;0,AE458&gt;=60,AF458&lt;0,AF458&gt;=60))),"Minutes and seconds must be between 0 and 60.",IF(OR(ABS(AN458)&gt;90,ABS(AO458)&gt;180),"Out of range: latitude must be between -90 and 90, and longitude between -180 and 180.",""))))))</f>
        <v/>
      </c>
    </row>
    <row r="459">
      <c r="B459" s="44" t="n"/>
      <c r="C459" s="44" t="n"/>
      <c r="D459" s="45">
        <f>IF(R459="","",IF(AP459&lt;&gt;"","NOT VALID GPS COORDINATES",IF(O459="NO CONNECTION","NO CONNECTION",IF(E459="","NOT FOUND",IF(OR(AM459,AND(AN459=0,AO459=0)),"CONVERTED – PLEASE CHECK","CONVERTED")))))</f>
        <v/>
      </c>
      <c r="E459" s="45">
        <f>IF(OR(O459="",O459="NO CONNECTION"),"",IFERROR(_xlfn.FILTERXML(O459,"//local/territory")&amp;" "&amp;_xlfn.FILTERXML(O459,"//local/mapcode"),IFERROR(_xlfn.FILTERXML(O459,"//international/mapcode"),"")))</f>
        <v/>
      </c>
      <c r="F459" s="46">
        <f>IF(E459="","",IFERROR(_xlfn.FILTERXML(O459,"//local/territory"),""))</f>
        <v/>
      </c>
      <c r="G459" s="46">
        <f>IF(E459="","",IFERROR(_xlfn.FILTERXML(O459,"//local/mapcode"),""))</f>
        <v/>
      </c>
      <c r="H459" s="46">
        <f>IF(E459="","",IFERROR(_xlfn.FILTERXML(O459,"//international/mapcode"),""))</f>
        <v/>
      </c>
      <c r="I459" s="46">
        <f>IF(E459="","",IFERROR(HYPERLINK("https://www.mymapcodes.com/go/?t="&amp;IF(G459&lt;&gt;"",F459,"AAA")&amp;"&amp;ma="&amp;LEFT(IF(G459&lt;&gt;"",G459,H459),FIND(".",IF(G459&lt;&gt;"",G459,H459))-1)&amp;"&amp;mb="&amp;MID(IF(G459&lt;&gt;"",G459,H459),FIND(".",IF(G459&lt;&gt;"",G459,H459))+1,99),"Open on MyMapcodes →"),""))</f>
        <v/>
      </c>
      <c r="J459" s="47">
        <f>IF(OR(R459="",AP459&lt;&gt;""),"",ROUND(AN459,6))</f>
        <v/>
      </c>
      <c r="K459" s="47">
        <f>IF(OR(R459="",AP459&lt;&gt;""),"",ROUND(AO459,6))</f>
        <v/>
      </c>
      <c r="L459" s="48">
        <f>IF(R459="","",IF(AP459&lt;&gt;"",AP459,IF(O459="NO CONNECTION","Excel couldn't reach the mapcode service. Click the REFRESH RESULTS box just above the table.",IF(E459="","The mapcode service didn't return a mapcode for this point.",IF(AM459,"Latitude and longitude seemed to be the wrong way round, so they've been swapped. Please check.",IF(AND(AN459=0,AO459=0),"0, 0 is in the sea off West Africa. Please check this is the location you meant.",IF(W459,"Longitude came first, so the order has been switched.",IF(Z459=6,"Converted from degrees, minutes and seconds.",IF(Z459=4,"Converted from degrees and decimal minutes.","")))))))))</f>
        <v/>
      </c>
      <c r="N459" s="49">
        <f>IF(J459="","",MapcodeAPI&amp;"codes/"&amp;SUBSTITUTE(J459&amp;"",MID(1/2,2,1),".")&amp;","&amp;SUBSTITUTE(K459&amp;"",MID(1/2,2,1),"."))&amp;LEFT($B$13,0)</f>
        <v/>
      </c>
      <c r="O459" s="49">
        <f>IF(N459="","",IFERROR(_xlfn.WEBSERVICE(N459),IF(MapcodeAPIBackup="","NO CONNECTION",IFERROR(_xlfn.WEBSERVICE(MapcodeAPIBackup&amp;MID(N459,LEN(MapcodeAPI)+1,999)),"NO CONNECTION"))))</f>
        <v/>
      </c>
      <c r="P459" t="inlineStr">
        <is>
          <t xml:space="preserve"> </t>
        </is>
      </c>
      <c r="R459" s="50">
        <f>IFERROR(IF(AND(TRIM(B459&amp;"")="",TRIM(C459&amp;"")=""),"",TRIM(IF(ISNUMBER(B459),SUBSTITUTE(B459&amp;"",MID(1/2,2,1),"."),B459&amp;"")&amp;IF(TRIM(C459&amp;"")="",""," | "&amp;IF(ISNUMBER(C459),SUBSTITUTE(C459&amp;"",MID(1/2,2,1),"."),C459&amp;"")))),"(error value)")</f>
        <v/>
      </c>
      <c r="S459" s="50">
        <f>IF(R459="","","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"&amp;IFERROR(IF(AND(LEN(R459)-LEN(SUBSTITUTE(R459,"/",""))=1,ISNUMBER(FIND(" ",TRIM(LEFT(R459,FIND("/",R459)-1))))),LEFT(R459,FIND("/",R459)-1),R459),R459)&amp;" ")," "," "),"﻿"," "),"​"," "),"⁠"," ")," "," ")," "," "),CHAR(9)," "),CHAR(10)," "),CHAR(13)," "),"−","-"),"–","-"),"—","-"),"LATITUDE"," "),"LONGITUDE"," "),"COORDINATES"," "),"COORDS"," "),"NORTH"," N "),"SOUTH"," S "),"EAST"," E "),"WEST"," W "),"DEGREES"," "),"DEG"," "),"GPS"," "),"LONG"," "),"LNG"," "),"LON"," "),"LAT"," ")," AND "," "),"&amp;"," ")&amp;" ")</f>
        <v/>
      </c>
      <c r="T459" s="50">
        <f>IF(S459="","",IF(LEN(S459)-LEN(SUBSTITUTE(S459,".",""))&gt;0,SUBSTITUTE(S459,","," "),IF(LEN(S459)-LEN(SUBSTITUTE(S459,",",""))=3,SUBSTITUTE(SUBSTITUTE(S459,",",";",2),",","."),IF(LEN(S459)-LEN(SUBSTITUTE(S459,",",""))=2,SUBSTITUTE(S459,",","."),SUBSTITUTE(S459,","," ")))))</f>
        <v/>
      </c>
      <c r="U459" s="50">
        <f>IF(ISNUMBER(FIND("S",T459)),-1,IF(ISNUMBER(FIND("N",T459)),1,0))</f>
        <v/>
      </c>
      <c r="V459" s="50">
        <f>IF(ISNUMBER(FIND("W",T459)),-1,IF(ISNUMBER(FIND("E",T459)),1,0))</f>
        <v/>
      </c>
      <c r="W459" s="50">
        <f>AND(MIN(IFERROR(FIND("N",T459),999),IFERROR(FIND("S",T459),999))&lt;999,MIN(IFERROR(FIND("E",T459),999),IFERROR(FIND("W",T459),999))&lt;999,MIN(IFERROR(FIND("E",T459),999),IFERROR(FIND("W",T459),999))&lt;MIN(IFERROR(FIND("N",T459),999),IFERROR(FIND("S",T459),999)))</f>
        <v/>
      </c>
      <c r="X459" s="50">
        <f>IF(T459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459,"°"," "),"º"," "),"˚"," "),"'"," "),CHAR(34)," "),"′"," "),"’"," "),"‘"," "),"″"," "),"”"," "),"“"," "),"("," "),")"," "),"["," "),"]"," "),"{"," "),"}"," "),";"," "),"|"," "),"/"," "),"\"," "),":"," "),"="," "),"*"," "),","," "),"N"," "),"S"," "),"E"," "),"W"," "),"_"," ")))</f>
        <v/>
      </c>
      <c r="Y459" s="50">
        <f>IF(X459="","",SUBSTITUTE(SUBSTITUTE(SUBSTITUTE(SUBSTITUTE(SUBSTITUTE(SUBSTITUTE(SUBSTITUTE(SUBSTITUTE(SUBSTITUTE(SUBSTITUTE(SUBSTITUTE(SUBSTITUTE(SUBSTITUTE(X459,"0",""),"1",""),"2",""),"3",""),"4",""),"5",""),"6",""),"7",""),"8",""),"9",""),".",""),"-","")," ",""))</f>
        <v/>
      </c>
      <c r="Z459" s="50">
        <f>IF(X459="",0,LEN(X459)-LEN(SUBSTITUTE(X459," ",""))+1)</f>
        <v/>
      </c>
      <c r="AA459" s="50">
        <f>IF(Z459&lt;1,"",IFERROR(VALUE(SUBSTITUTE(TRIM(MID(SUBSTITUTE(X459," ",REPT(" ",60)),1,60)),".",MID(1/2,2,1))),""))</f>
        <v/>
      </c>
      <c r="AB459" s="50">
        <f>IF(Z459&lt;2,"",IFERROR(VALUE(SUBSTITUTE(TRIM(MID(SUBSTITUTE(X459," ",REPT(" ",60)),61,60)),".",MID(1/2,2,1))),""))</f>
        <v/>
      </c>
      <c r="AC459" s="50">
        <f>IF(Z459&lt;3,"",IFERROR(VALUE(SUBSTITUTE(TRIM(MID(SUBSTITUTE(X459," ",REPT(" ",60)),121,60)),".",MID(1/2,2,1))),""))</f>
        <v/>
      </c>
      <c r="AD459" s="50">
        <f>IF(Z459&lt;4,"",IFERROR(VALUE(SUBSTITUTE(TRIM(MID(SUBSTITUTE(X459," ",REPT(" ",60)),181,60)),".",MID(1/2,2,1))),""))</f>
        <v/>
      </c>
      <c r="AE459" s="50">
        <f>IF(Z459&lt;5,"",IFERROR(VALUE(SUBSTITUTE(TRIM(MID(SUBSTITUTE(X459," ",REPT(" ",60)),241,60)),".",MID(1/2,2,1))),""))</f>
        <v/>
      </c>
      <c r="AF459" s="50">
        <f>IF(Z459&lt;6,"",IFERROR(VALUE(SUBSTITUTE(TRIM(MID(SUBSTITUTE(X459," ",REPT(" ",60)),301,60)),".",MID(1/2,2,1))),""))</f>
        <v/>
      </c>
      <c r="AG459" s="50">
        <f>IFERROR(IF(Z459=2,AA459,IF(Z459=4,IF(AA459&lt;0,-1,1)*(ABS(AA459)+AB459/60),IF(Z459=6,IF(AA459&lt;0,-1,1)*(ABS(AA459)+AB459/60+AC459/3600),""))),"")</f>
        <v/>
      </c>
      <c r="AH459" s="50">
        <f>IFERROR(IF(Z459=2,AB459,IF(Z459=4,IF(AC459&lt;0,-1,1)*(ABS(AC459)+AD459/60),IF(Z459=6,IF(AD459&lt;0,-1,1)*(ABS(AD459)+AE459/60+AF459/3600),""))),"")</f>
        <v/>
      </c>
      <c r="AI459" s="50">
        <f>IF(W459,AH459,AG459)</f>
        <v/>
      </c>
      <c r="AJ459" s="50">
        <f>IF(W459,AG459,AH459)</f>
        <v/>
      </c>
      <c r="AK459" s="50">
        <f>IFERROR(IF(U459=0,AI459,U459*ABS(AI459)),"")</f>
        <v/>
      </c>
      <c r="AL459" s="50">
        <f>IFERROR(IF(V459=0,AJ459,V459*ABS(AJ459)),"")</f>
        <v/>
      </c>
      <c r="AM459" s="50">
        <f>IFERROR(AND(U459=0,V459=0,ABS(AK459)&gt;90,ABS(AK459)&lt;=180,ABS(AL459)&lt;=90),FALSE)</f>
        <v/>
      </c>
      <c r="AN459" s="50">
        <f>IF(AM459,AL459,AK459)</f>
        <v/>
      </c>
      <c r="AO459" s="50">
        <f>IF(AM459,AK459,AL459)</f>
        <v/>
      </c>
      <c r="AP459" s="50">
        <f>IF(R459="","",IF(Y459&lt;&gt;"","Contains words or symbols that aren't part of a coordinate.",IF(NOT(OR(Z459=2,Z459=4,Z459=6)),"Couldn't find a latitude and a longitude ("&amp;Z459&amp;IF(Z459=1," number"," numbers")&amp;" found).",IF(COUNT(AA459:AF459)&lt;&gt;Z459,"Some of the numbers couldn't be read.",IF(OR(AND(Z459=4,OR(AB459&lt;0,AB459&gt;=60,AD459&lt;0,AD459&gt;=60)),AND(Z459=6,OR(AB459&lt;0,AB459&gt;=60,AC459&lt;0,AC459&gt;=60,AE459&lt;0,AE459&gt;=60,AF459&lt;0,AF459&gt;=60))),"Minutes and seconds must be between 0 and 60.",IF(OR(ABS(AN459)&gt;90,ABS(AO459)&gt;180),"Out of range: latitude must be between -90 and 90, and longitude between -180 and 180.",""))))))</f>
        <v/>
      </c>
    </row>
    <row r="460">
      <c r="B460" s="44" t="n"/>
      <c r="C460" s="44" t="n"/>
      <c r="D460" s="45">
        <f>IF(R460="","",IF(AP460&lt;&gt;"","NOT VALID GPS COORDINATES",IF(O460="NO CONNECTION","NO CONNECTION",IF(E460="","NOT FOUND",IF(OR(AM460,AND(AN460=0,AO460=0)),"CONVERTED – PLEASE CHECK","CONVERTED")))))</f>
        <v/>
      </c>
      <c r="E460" s="45">
        <f>IF(OR(O460="",O460="NO CONNECTION"),"",IFERROR(_xlfn.FILTERXML(O460,"//local/territory")&amp;" "&amp;_xlfn.FILTERXML(O460,"//local/mapcode"),IFERROR(_xlfn.FILTERXML(O460,"//international/mapcode"),"")))</f>
        <v/>
      </c>
      <c r="F460" s="46">
        <f>IF(E460="","",IFERROR(_xlfn.FILTERXML(O460,"//local/territory"),""))</f>
        <v/>
      </c>
      <c r="G460" s="46">
        <f>IF(E460="","",IFERROR(_xlfn.FILTERXML(O460,"//local/mapcode"),""))</f>
        <v/>
      </c>
      <c r="H460" s="46">
        <f>IF(E460="","",IFERROR(_xlfn.FILTERXML(O460,"//international/mapcode"),""))</f>
        <v/>
      </c>
      <c r="I460" s="46">
        <f>IF(E460="","",IFERROR(HYPERLINK("https://www.mymapcodes.com/go/?t="&amp;IF(G460&lt;&gt;"",F460,"AAA")&amp;"&amp;ma="&amp;LEFT(IF(G460&lt;&gt;"",G460,H460),FIND(".",IF(G460&lt;&gt;"",G460,H460))-1)&amp;"&amp;mb="&amp;MID(IF(G460&lt;&gt;"",G460,H460),FIND(".",IF(G460&lt;&gt;"",G460,H460))+1,99),"Open on MyMapcodes →"),""))</f>
        <v/>
      </c>
      <c r="J460" s="47">
        <f>IF(OR(R460="",AP460&lt;&gt;""),"",ROUND(AN460,6))</f>
        <v/>
      </c>
      <c r="K460" s="47">
        <f>IF(OR(R460="",AP460&lt;&gt;""),"",ROUND(AO460,6))</f>
        <v/>
      </c>
      <c r="L460" s="48">
        <f>IF(R460="","",IF(AP460&lt;&gt;"",AP460,IF(O460="NO CONNECTION","Excel couldn't reach the mapcode service. Click the REFRESH RESULTS box just above the table.",IF(E460="","The mapcode service didn't return a mapcode for this point.",IF(AM460,"Latitude and longitude seemed to be the wrong way round, so they've been swapped. Please check.",IF(AND(AN460=0,AO460=0),"0, 0 is in the sea off West Africa. Please check this is the location you meant.",IF(W460,"Longitude came first, so the order has been switched.",IF(Z460=6,"Converted from degrees, minutes and seconds.",IF(Z460=4,"Converted from degrees and decimal minutes.","")))))))))</f>
        <v/>
      </c>
      <c r="N460" s="49">
        <f>IF(J460="","",MapcodeAPI&amp;"codes/"&amp;SUBSTITUTE(J460&amp;"",MID(1/2,2,1),".")&amp;","&amp;SUBSTITUTE(K460&amp;"",MID(1/2,2,1),"."))&amp;LEFT($B$13,0)</f>
        <v/>
      </c>
      <c r="O460" s="49">
        <f>IF(N460="","",IFERROR(_xlfn.WEBSERVICE(N460),IF(MapcodeAPIBackup="","NO CONNECTION",IFERROR(_xlfn.WEBSERVICE(MapcodeAPIBackup&amp;MID(N460,LEN(MapcodeAPI)+1,999)),"NO CONNECTION"))))</f>
        <v/>
      </c>
      <c r="P460" t="inlineStr">
        <is>
          <t xml:space="preserve"> </t>
        </is>
      </c>
      <c r="R460" s="50">
        <f>IFERROR(IF(AND(TRIM(B460&amp;"")="",TRIM(C460&amp;"")=""),"",TRIM(IF(ISNUMBER(B460),SUBSTITUTE(B460&amp;"",MID(1/2,2,1),"."),B460&amp;"")&amp;IF(TRIM(C460&amp;"")="",""," | "&amp;IF(ISNUMBER(C460),SUBSTITUTE(C460&amp;"",MID(1/2,2,1),"."),C460&amp;"")))),"(error value)")</f>
        <v/>
      </c>
      <c r="S460" s="50">
        <f>IF(R460="","","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"&amp;IFERROR(IF(AND(LEN(R460)-LEN(SUBSTITUTE(R460,"/",""))=1,ISNUMBER(FIND(" ",TRIM(LEFT(R460,FIND("/",R460)-1))))),LEFT(R460,FIND("/",R460)-1),R460),R460)&amp;" ")," "," "),"﻿"," "),"​"," "),"⁠"," ")," "," ")," "," "),CHAR(9)," "),CHAR(10)," "),CHAR(13)," "),"−","-"),"–","-"),"—","-"),"LATITUDE"," "),"LONGITUDE"," "),"COORDINATES"," "),"COORDS"," "),"NORTH"," N "),"SOUTH"," S "),"EAST"," E "),"WEST"," W "),"DEGREES"," "),"DEG"," "),"GPS"," "),"LONG"," "),"LNG"," "),"LON"," "),"LAT"," ")," AND "," "),"&amp;"," ")&amp;" ")</f>
        <v/>
      </c>
      <c r="T460" s="50">
        <f>IF(S460="","",IF(LEN(S460)-LEN(SUBSTITUTE(S460,".",""))&gt;0,SUBSTITUTE(S460,","," "),IF(LEN(S460)-LEN(SUBSTITUTE(S460,",",""))=3,SUBSTITUTE(SUBSTITUTE(S460,",",";",2),",","."),IF(LEN(S460)-LEN(SUBSTITUTE(S460,",",""))=2,SUBSTITUTE(S460,",","."),SUBSTITUTE(S460,","," ")))))</f>
        <v/>
      </c>
      <c r="U460" s="50">
        <f>IF(ISNUMBER(FIND("S",T460)),-1,IF(ISNUMBER(FIND("N",T460)),1,0))</f>
        <v/>
      </c>
      <c r="V460" s="50">
        <f>IF(ISNUMBER(FIND("W",T460)),-1,IF(ISNUMBER(FIND("E",T460)),1,0))</f>
        <v/>
      </c>
      <c r="W460" s="50">
        <f>AND(MIN(IFERROR(FIND("N",T460),999),IFERROR(FIND("S",T460),999))&lt;999,MIN(IFERROR(FIND("E",T460),999),IFERROR(FIND("W",T460),999))&lt;999,MIN(IFERROR(FIND("E",T460),999),IFERROR(FIND("W",T460),999))&lt;MIN(IFERROR(FIND("N",T460),999),IFERROR(FIND("S",T460),999)))</f>
        <v/>
      </c>
      <c r="X460" s="50">
        <f>IF(T460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460,"°"," "),"º"," "),"˚"," "),"'"," "),CHAR(34)," "),"′"," "),"’"," "),"‘"," "),"″"," "),"”"," "),"“"," "),"("," "),")"," "),"["," "),"]"," "),"{"," "),"}"," "),";"," "),"|"," "),"/"," "),"\"," "),":"," "),"="," "),"*"," "),","," "),"N"," "),"S"," "),"E"," "),"W"," "),"_"," ")))</f>
        <v/>
      </c>
      <c r="Y460" s="50">
        <f>IF(X460="","",SUBSTITUTE(SUBSTITUTE(SUBSTITUTE(SUBSTITUTE(SUBSTITUTE(SUBSTITUTE(SUBSTITUTE(SUBSTITUTE(SUBSTITUTE(SUBSTITUTE(SUBSTITUTE(SUBSTITUTE(SUBSTITUTE(X460,"0",""),"1",""),"2",""),"3",""),"4",""),"5",""),"6",""),"7",""),"8",""),"9",""),".",""),"-","")," ",""))</f>
        <v/>
      </c>
      <c r="Z460" s="50">
        <f>IF(X460="",0,LEN(X460)-LEN(SUBSTITUTE(X460," ",""))+1)</f>
        <v/>
      </c>
      <c r="AA460" s="50">
        <f>IF(Z460&lt;1,"",IFERROR(VALUE(SUBSTITUTE(TRIM(MID(SUBSTITUTE(X460," ",REPT(" ",60)),1,60)),".",MID(1/2,2,1))),""))</f>
        <v/>
      </c>
      <c r="AB460" s="50">
        <f>IF(Z460&lt;2,"",IFERROR(VALUE(SUBSTITUTE(TRIM(MID(SUBSTITUTE(X460," ",REPT(" ",60)),61,60)),".",MID(1/2,2,1))),""))</f>
        <v/>
      </c>
      <c r="AC460" s="50">
        <f>IF(Z460&lt;3,"",IFERROR(VALUE(SUBSTITUTE(TRIM(MID(SUBSTITUTE(X460," ",REPT(" ",60)),121,60)),".",MID(1/2,2,1))),""))</f>
        <v/>
      </c>
      <c r="AD460" s="50">
        <f>IF(Z460&lt;4,"",IFERROR(VALUE(SUBSTITUTE(TRIM(MID(SUBSTITUTE(X460," ",REPT(" ",60)),181,60)),".",MID(1/2,2,1))),""))</f>
        <v/>
      </c>
      <c r="AE460" s="50">
        <f>IF(Z460&lt;5,"",IFERROR(VALUE(SUBSTITUTE(TRIM(MID(SUBSTITUTE(X460," ",REPT(" ",60)),241,60)),".",MID(1/2,2,1))),""))</f>
        <v/>
      </c>
      <c r="AF460" s="50">
        <f>IF(Z460&lt;6,"",IFERROR(VALUE(SUBSTITUTE(TRIM(MID(SUBSTITUTE(X460," ",REPT(" ",60)),301,60)),".",MID(1/2,2,1))),""))</f>
        <v/>
      </c>
      <c r="AG460" s="50">
        <f>IFERROR(IF(Z460=2,AA460,IF(Z460=4,IF(AA460&lt;0,-1,1)*(ABS(AA460)+AB460/60),IF(Z460=6,IF(AA460&lt;0,-1,1)*(ABS(AA460)+AB460/60+AC460/3600),""))),"")</f>
        <v/>
      </c>
      <c r="AH460" s="50">
        <f>IFERROR(IF(Z460=2,AB460,IF(Z460=4,IF(AC460&lt;0,-1,1)*(ABS(AC460)+AD460/60),IF(Z460=6,IF(AD460&lt;0,-1,1)*(ABS(AD460)+AE460/60+AF460/3600),""))),"")</f>
        <v/>
      </c>
      <c r="AI460" s="50">
        <f>IF(W460,AH460,AG460)</f>
        <v/>
      </c>
      <c r="AJ460" s="50">
        <f>IF(W460,AG460,AH460)</f>
        <v/>
      </c>
      <c r="AK460" s="50">
        <f>IFERROR(IF(U460=0,AI460,U460*ABS(AI460)),"")</f>
        <v/>
      </c>
      <c r="AL460" s="50">
        <f>IFERROR(IF(V460=0,AJ460,V460*ABS(AJ460)),"")</f>
        <v/>
      </c>
      <c r="AM460" s="50">
        <f>IFERROR(AND(U460=0,V460=0,ABS(AK460)&gt;90,ABS(AK460)&lt;=180,ABS(AL460)&lt;=90),FALSE)</f>
        <v/>
      </c>
      <c r="AN460" s="50">
        <f>IF(AM460,AL460,AK460)</f>
        <v/>
      </c>
      <c r="AO460" s="50">
        <f>IF(AM460,AK460,AL460)</f>
        <v/>
      </c>
      <c r="AP460" s="50">
        <f>IF(R460="","",IF(Y460&lt;&gt;"","Contains words or symbols that aren't part of a coordinate.",IF(NOT(OR(Z460=2,Z460=4,Z460=6)),"Couldn't find a latitude and a longitude ("&amp;Z460&amp;IF(Z460=1," number"," numbers")&amp;" found).",IF(COUNT(AA460:AF460)&lt;&gt;Z460,"Some of the numbers couldn't be read.",IF(OR(AND(Z460=4,OR(AB460&lt;0,AB460&gt;=60,AD460&lt;0,AD460&gt;=60)),AND(Z460=6,OR(AB460&lt;0,AB460&gt;=60,AC460&lt;0,AC460&gt;=60,AE460&lt;0,AE460&gt;=60,AF460&lt;0,AF460&gt;=60))),"Minutes and seconds must be between 0 and 60.",IF(OR(ABS(AN460)&gt;90,ABS(AO460)&gt;180),"Out of range: latitude must be between -90 and 90, and longitude between -180 and 180.",""))))))</f>
        <v/>
      </c>
    </row>
    <row r="461">
      <c r="B461" s="44" t="n"/>
      <c r="C461" s="44" t="n"/>
      <c r="D461" s="45">
        <f>IF(R461="","",IF(AP461&lt;&gt;"","NOT VALID GPS COORDINATES",IF(O461="NO CONNECTION","NO CONNECTION",IF(E461="","NOT FOUND",IF(OR(AM461,AND(AN461=0,AO461=0)),"CONVERTED – PLEASE CHECK","CONVERTED")))))</f>
        <v/>
      </c>
      <c r="E461" s="45">
        <f>IF(OR(O461="",O461="NO CONNECTION"),"",IFERROR(_xlfn.FILTERXML(O461,"//local/territory")&amp;" "&amp;_xlfn.FILTERXML(O461,"//local/mapcode"),IFERROR(_xlfn.FILTERXML(O461,"//international/mapcode"),"")))</f>
        <v/>
      </c>
      <c r="F461" s="46">
        <f>IF(E461="","",IFERROR(_xlfn.FILTERXML(O461,"//local/territory"),""))</f>
        <v/>
      </c>
      <c r="G461" s="46">
        <f>IF(E461="","",IFERROR(_xlfn.FILTERXML(O461,"//local/mapcode"),""))</f>
        <v/>
      </c>
      <c r="H461" s="46">
        <f>IF(E461="","",IFERROR(_xlfn.FILTERXML(O461,"//international/mapcode"),""))</f>
        <v/>
      </c>
      <c r="I461" s="46">
        <f>IF(E461="","",IFERROR(HYPERLINK("https://www.mymapcodes.com/go/?t="&amp;IF(G461&lt;&gt;"",F461,"AAA")&amp;"&amp;ma="&amp;LEFT(IF(G461&lt;&gt;"",G461,H461),FIND(".",IF(G461&lt;&gt;"",G461,H461))-1)&amp;"&amp;mb="&amp;MID(IF(G461&lt;&gt;"",G461,H461),FIND(".",IF(G461&lt;&gt;"",G461,H461))+1,99),"Open on MyMapcodes →"),""))</f>
        <v/>
      </c>
      <c r="J461" s="47">
        <f>IF(OR(R461="",AP461&lt;&gt;""),"",ROUND(AN461,6))</f>
        <v/>
      </c>
      <c r="K461" s="47">
        <f>IF(OR(R461="",AP461&lt;&gt;""),"",ROUND(AO461,6))</f>
        <v/>
      </c>
      <c r="L461" s="48">
        <f>IF(R461="","",IF(AP461&lt;&gt;"",AP461,IF(O461="NO CONNECTION","Excel couldn't reach the mapcode service. Click the REFRESH RESULTS box just above the table.",IF(E461="","The mapcode service didn't return a mapcode for this point.",IF(AM461,"Latitude and longitude seemed to be the wrong way round, so they've been swapped. Please check.",IF(AND(AN461=0,AO461=0),"0, 0 is in the sea off West Africa. Please check this is the location you meant.",IF(W461,"Longitude came first, so the order has been switched.",IF(Z461=6,"Converted from degrees, minutes and seconds.",IF(Z461=4,"Converted from degrees and decimal minutes.","")))))))))</f>
        <v/>
      </c>
      <c r="N461" s="49">
        <f>IF(J461="","",MapcodeAPI&amp;"codes/"&amp;SUBSTITUTE(J461&amp;"",MID(1/2,2,1),".")&amp;","&amp;SUBSTITUTE(K461&amp;"",MID(1/2,2,1),"."))&amp;LEFT($B$13,0)</f>
        <v/>
      </c>
      <c r="O461" s="49">
        <f>IF(N461="","",IFERROR(_xlfn.WEBSERVICE(N461),IF(MapcodeAPIBackup="","NO CONNECTION",IFERROR(_xlfn.WEBSERVICE(MapcodeAPIBackup&amp;MID(N461,LEN(MapcodeAPI)+1,999)),"NO CONNECTION"))))</f>
        <v/>
      </c>
      <c r="P461" t="inlineStr">
        <is>
          <t xml:space="preserve"> </t>
        </is>
      </c>
      <c r="R461" s="50">
        <f>IFERROR(IF(AND(TRIM(B461&amp;"")="",TRIM(C461&amp;"")=""),"",TRIM(IF(ISNUMBER(B461),SUBSTITUTE(B461&amp;"",MID(1/2,2,1),"."),B461&amp;"")&amp;IF(TRIM(C461&amp;"")="",""," | "&amp;IF(ISNUMBER(C461),SUBSTITUTE(C461&amp;"",MID(1/2,2,1),"."),C461&amp;"")))),"(error value)")</f>
        <v/>
      </c>
      <c r="S461" s="50">
        <f>IF(R461="","","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"&amp;IFERROR(IF(AND(LEN(R461)-LEN(SUBSTITUTE(R461,"/",""))=1,ISNUMBER(FIND(" ",TRIM(LEFT(R461,FIND("/",R461)-1))))),LEFT(R461,FIND("/",R461)-1),R461),R461)&amp;" ")," "," "),"﻿"," "),"​"," "),"⁠"," ")," "," ")," "," "),CHAR(9)," "),CHAR(10)," "),CHAR(13)," "),"−","-"),"–","-"),"—","-"),"LATITUDE"," "),"LONGITUDE"," "),"COORDINATES"," "),"COORDS"," "),"NORTH"," N "),"SOUTH"," S "),"EAST"," E "),"WEST"," W "),"DEGREES"," "),"DEG"," "),"GPS"," "),"LONG"," "),"LNG"," "),"LON"," "),"LAT"," ")," AND "," "),"&amp;"," ")&amp;" ")</f>
        <v/>
      </c>
      <c r="T461" s="50">
        <f>IF(S461="","",IF(LEN(S461)-LEN(SUBSTITUTE(S461,".",""))&gt;0,SUBSTITUTE(S461,","," "),IF(LEN(S461)-LEN(SUBSTITUTE(S461,",",""))=3,SUBSTITUTE(SUBSTITUTE(S461,",",";",2),",","."),IF(LEN(S461)-LEN(SUBSTITUTE(S461,",",""))=2,SUBSTITUTE(S461,",","."),SUBSTITUTE(S461,","," ")))))</f>
        <v/>
      </c>
      <c r="U461" s="50">
        <f>IF(ISNUMBER(FIND("S",T461)),-1,IF(ISNUMBER(FIND("N",T461)),1,0))</f>
        <v/>
      </c>
      <c r="V461" s="50">
        <f>IF(ISNUMBER(FIND("W",T461)),-1,IF(ISNUMBER(FIND("E",T461)),1,0))</f>
        <v/>
      </c>
      <c r="W461" s="50">
        <f>AND(MIN(IFERROR(FIND("N",T461),999),IFERROR(FIND("S",T461),999))&lt;999,MIN(IFERROR(FIND("E",T461),999),IFERROR(FIND("W",T461),999))&lt;999,MIN(IFERROR(FIND("E",T461),999),IFERROR(FIND("W",T461),999))&lt;MIN(IFERROR(FIND("N",T461),999),IFERROR(FIND("S",T461),999)))</f>
        <v/>
      </c>
      <c r="X461" s="50">
        <f>IF(T461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461,"°"," "),"º"," "),"˚"," "),"'"," "),CHAR(34)," "),"′"," "),"’"," "),"‘"," "),"″"," "),"”"," "),"“"," "),"("," "),")"," "),"["," "),"]"," "),"{"," "),"}"," "),";"," "),"|"," "),"/"," "),"\"," "),":"," "),"="," "),"*"," "),","," "),"N"," "),"S"," "),"E"," "),"W"," "),"_"," ")))</f>
        <v/>
      </c>
      <c r="Y461" s="50">
        <f>IF(X461="","",SUBSTITUTE(SUBSTITUTE(SUBSTITUTE(SUBSTITUTE(SUBSTITUTE(SUBSTITUTE(SUBSTITUTE(SUBSTITUTE(SUBSTITUTE(SUBSTITUTE(SUBSTITUTE(SUBSTITUTE(SUBSTITUTE(X461,"0",""),"1",""),"2",""),"3",""),"4",""),"5",""),"6",""),"7",""),"8",""),"9",""),".",""),"-","")," ",""))</f>
        <v/>
      </c>
      <c r="Z461" s="50">
        <f>IF(X461="",0,LEN(X461)-LEN(SUBSTITUTE(X461," ",""))+1)</f>
        <v/>
      </c>
      <c r="AA461" s="50">
        <f>IF(Z461&lt;1,"",IFERROR(VALUE(SUBSTITUTE(TRIM(MID(SUBSTITUTE(X461," ",REPT(" ",60)),1,60)),".",MID(1/2,2,1))),""))</f>
        <v/>
      </c>
      <c r="AB461" s="50">
        <f>IF(Z461&lt;2,"",IFERROR(VALUE(SUBSTITUTE(TRIM(MID(SUBSTITUTE(X461," ",REPT(" ",60)),61,60)),".",MID(1/2,2,1))),""))</f>
        <v/>
      </c>
      <c r="AC461" s="50">
        <f>IF(Z461&lt;3,"",IFERROR(VALUE(SUBSTITUTE(TRIM(MID(SUBSTITUTE(X461," ",REPT(" ",60)),121,60)),".",MID(1/2,2,1))),""))</f>
        <v/>
      </c>
      <c r="AD461" s="50">
        <f>IF(Z461&lt;4,"",IFERROR(VALUE(SUBSTITUTE(TRIM(MID(SUBSTITUTE(X461," ",REPT(" ",60)),181,60)),".",MID(1/2,2,1))),""))</f>
        <v/>
      </c>
      <c r="AE461" s="50">
        <f>IF(Z461&lt;5,"",IFERROR(VALUE(SUBSTITUTE(TRIM(MID(SUBSTITUTE(X461," ",REPT(" ",60)),241,60)),".",MID(1/2,2,1))),""))</f>
        <v/>
      </c>
      <c r="AF461" s="50">
        <f>IF(Z461&lt;6,"",IFERROR(VALUE(SUBSTITUTE(TRIM(MID(SUBSTITUTE(X461," ",REPT(" ",60)),301,60)),".",MID(1/2,2,1))),""))</f>
        <v/>
      </c>
      <c r="AG461" s="50">
        <f>IFERROR(IF(Z461=2,AA461,IF(Z461=4,IF(AA461&lt;0,-1,1)*(ABS(AA461)+AB461/60),IF(Z461=6,IF(AA461&lt;0,-1,1)*(ABS(AA461)+AB461/60+AC461/3600),""))),"")</f>
        <v/>
      </c>
      <c r="AH461" s="50">
        <f>IFERROR(IF(Z461=2,AB461,IF(Z461=4,IF(AC461&lt;0,-1,1)*(ABS(AC461)+AD461/60),IF(Z461=6,IF(AD461&lt;0,-1,1)*(ABS(AD461)+AE461/60+AF461/3600),""))),"")</f>
        <v/>
      </c>
      <c r="AI461" s="50">
        <f>IF(W461,AH461,AG461)</f>
        <v/>
      </c>
      <c r="AJ461" s="50">
        <f>IF(W461,AG461,AH461)</f>
        <v/>
      </c>
      <c r="AK461" s="50">
        <f>IFERROR(IF(U461=0,AI461,U461*ABS(AI461)),"")</f>
        <v/>
      </c>
      <c r="AL461" s="50">
        <f>IFERROR(IF(V461=0,AJ461,V461*ABS(AJ461)),"")</f>
        <v/>
      </c>
      <c r="AM461" s="50">
        <f>IFERROR(AND(U461=0,V461=0,ABS(AK461)&gt;90,ABS(AK461)&lt;=180,ABS(AL461)&lt;=90),FALSE)</f>
        <v/>
      </c>
      <c r="AN461" s="50">
        <f>IF(AM461,AL461,AK461)</f>
        <v/>
      </c>
      <c r="AO461" s="50">
        <f>IF(AM461,AK461,AL461)</f>
        <v/>
      </c>
      <c r="AP461" s="50">
        <f>IF(R461="","",IF(Y461&lt;&gt;"","Contains words or symbols that aren't part of a coordinate.",IF(NOT(OR(Z461=2,Z461=4,Z461=6)),"Couldn't find a latitude and a longitude ("&amp;Z461&amp;IF(Z461=1," number"," numbers")&amp;" found).",IF(COUNT(AA461:AF461)&lt;&gt;Z461,"Some of the numbers couldn't be read.",IF(OR(AND(Z461=4,OR(AB461&lt;0,AB461&gt;=60,AD461&lt;0,AD461&gt;=60)),AND(Z461=6,OR(AB461&lt;0,AB461&gt;=60,AC461&lt;0,AC461&gt;=60,AE461&lt;0,AE461&gt;=60,AF461&lt;0,AF461&gt;=60))),"Minutes and seconds must be between 0 and 60.",IF(OR(ABS(AN461)&gt;90,ABS(AO461)&gt;180),"Out of range: latitude must be between -90 and 90, and longitude between -180 and 180.",""))))))</f>
        <v/>
      </c>
    </row>
    <row r="462">
      <c r="B462" s="44" t="n"/>
      <c r="C462" s="44" t="n"/>
      <c r="D462" s="45">
        <f>IF(R462="","",IF(AP462&lt;&gt;"","NOT VALID GPS COORDINATES",IF(O462="NO CONNECTION","NO CONNECTION",IF(E462="","NOT FOUND",IF(OR(AM462,AND(AN462=0,AO462=0)),"CONVERTED – PLEASE CHECK","CONVERTED")))))</f>
        <v/>
      </c>
      <c r="E462" s="45">
        <f>IF(OR(O462="",O462="NO CONNECTION"),"",IFERROR(_xlfn.FILTERXML(O462,"//local/territory")&amp;" "&amp;_xlfn.FILTERXML(O462,"//local/mapcode"),IFERROR(_xlfn.FILTERXML(O462,"//international/mapcode"),"")))</f>
        <v/>
      </c>
      <c r="F462" s="46">
        <f>IF(E462="","",IFERROR(_xlfn.FILTERXML(O462,"//local/territory"),""))</f>
        <v/>
      </c>
      <c r="G462" s="46">
        <f>IF(E462="","",IFERROR(_xlfn.FILTERXML(O462,"//local/mapcode"),""))</f>
        <v/>
      </c>
      <c r="H462" s="46">
        <f>IF(E462="","",IFERROR(_xlfn.FILTERXML(O462,"//international/mapcode"),""))</f>
        <v/>
      </c>
      <c r="I462" s="46">
        <f>IF(E462="","",IFERROR(HYPERLINK("https://www.mymapcodes.com/go/?t="&amp;IF(G462&lt;&gt;"",F462,"AAA")&amp;"&amp;ma="&amp;LEFT(IF(G462&lt;&gt;"",G462,H462),FIND(".",IF(G462&lt;&gt;"",G462,H462))-1)&amp;"&amp;mb="&amp;MID(IF(G462&lt;&gt;"",G462,H462),FIND(".",IF(G462&lt;&gt;"",G462,H462))+1,99),"Open on MyMapcodes →"),""))</f>
        <v/>
      </c>
      <c r="J462" s="47">
        <f>IF(OR(R462="",AP462&lt;&gt;""),"",ROUND(AN462,6))</f>
        <v/>
      </c>
      <c r="K462" s="47">
        <f>IF(OR(R462="",AP462&lt;&gt;""),"",ROUND(AO462,6))</f>
        <v/>
      </c>
      <c r="L462" s="48">
        <f>IF(R462="","",IF(AP462&lt;&gt;"",AP462,IF(O462="NO CONNECTION","Excel couldn't reach the mapcode service. Click the REFRESH RESULTS box just above the table.",IF(E462="","The mapcode service didn't return a mapcode for this point.",IF(AM462,"Latitude and longitude seemed to be the wrong way round, so they've been swapped. Please check.",IF(AND(AN462=0,AO462=0),"0, 0 is in the sea off West Africa. Please check this is the location you meant.",IF(W462,"Longitude came first, so the order has been switched.",IF(Z462=6,"Converted from degrees, minutes and seconds.",IF(Z462=4,"Converted from degrees and decimal minutes.","")))))))))</f>
        <v/>
      </c>
      <c r="N462" s="49">
        <f>IF(J462="","",MapcodeAPI&amp;"codes/"&amp;SUBSTITUTE(J462&amp;"",MID(1/2,2,1),".")&amp;","&amp;SUBSTITUTE(K462&amp;"",MID(1/2,2,1),"."))&amp;LEFT($B$13,0)</f>
        <v/>
      </c>
      <c r="O462" s="49">
        <f>IF(N462="","",IFERROR(_xlfn.WEBSERVICE(N462),IF(MapcodeAPIBackup="","NO CONNECTION",IFERROR(_xlfn.WEBSERVICE(MapcodeAPIBackup&amp;MID(N462,LEN(MapcodeAPI)+1,999)),"NO CONNECTION"))))</f>
        <v/>
      </c>
      <c r="P462" t="inlineStr">
        <is>
          <t xml:space="preserve"> </t>
        </is>
      </c>
      <c r="R462" s="50">
        <f>IFERROR(IF(AND(TRIM(B462&amp;"")="",TRIM(C462&amp;"")=""),"",TRIM(IF(ISNUMBER(B462),SUBSTITUTE(B462&amp;"",MID(1/2,2,1),"."),B462&amp;"")&amp;IF(TRIM(C462&amp;"")="",""," | "&amp;IF(ISNUMBER(C462),SUBSTITUTE(C462&amp;"",MID(1/2,2,1),"."),C462&amp;"")))),"(error value)")</f>
        <v/>
      </c>
      <c r="S462" s="50">
        <f>IF(R462="","","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"&amp;IFERROR(IF(AND(LEN(R462)-LEN(SUBSTITUTE(R462,"/",""))=1,ISNUMBER(FIND(" ",TRIM(LEFT(R462,FIND("/",R462)-1))))),LEFT(R462,FIND("/",R462)-1),R462),R462)&amp;" ")," "," "),"﻿"," "),"​"," "),"⁠"," ")," "," ")," "," "),CHAR(9)," "),CHAR(10)," "),CHAR(13)," "),"−","-"),"–","-"),"—","-"),"LATITUDE"," "),"LONGITUDE"," "),"COORDINATES"," "),"COORDS"," "),"NORTH"," N "),"SOUTH"," S "),"EAST"," E "),"WEST"," W "),"DEGREES"," "),"DEG"," "),"GPS"," "),"LONG"," "),"LNG"," "),"LON"," "),"LAT"," ")," AND "," "),"&amp;"," ")&amp;" ")</f>
        <v/>
      </c>
      <c r="T462" s="50">
        <f>IF(S462="","",IF(LEN(S462)-LEN(SUBSTITUTE(S462,".",""))&gt;0,SUBSTITUTE(S462,","," "),IF(LEN(S462)-LEN(SUBSTITUTE(S462,",",""))=3,SUBSTITUTE(SUBSTITUTE(S462,",",";",2),",","."),IF(LEN(S462)-LEN(SUBSTITUTE(S462,",",""))=2,SUBSTITUTE(S462,",","."),SUBSTITUTE(S462,","," ")))))</f>
        <v/>
      </c>
      <c r="U462" s="50">
        <f>IF(ISNUMBER(FIND("S",T462)),-1,IF(ISNUMBER(FIND("N",T462)),1,0))</f>
        <v/>
      </c>
      <c r="V462" s="50">
        <f>IF(ISNUMBER(FIND("W",T462)),-1,IF(ISNUMBER(FIND("E",T462)),1,0))</f>
        <v/>
      </c>
      <c r="W462" s="50">
        <f>AND(MIN(IFERROR(FIND("N",T462),999),IFERROR(FIND("S",T462),999))&lt;999,MIN(IFERROR(FIND("E",T462),999),IFERROR(FIND("W",T462),999))&lt;999,MIN(IFERROR(FIND("E",T462),999),IFERROR(FIND("W",T462),999))&lt;MIN(IFERROR(FIND("N",T462),999),IFERROR(FIND("S",T462),999)))</f>
        <v/>
      </c>
      <c r="X462" s="50">
        <f>IF(T462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462,"°"," "),"º"," "),"˚"," "),"'"," "),CHAR(34)," "),"′"," "),"’"," "),"‘"," "),"″"," "),"”"," "),"“"," "),"("," "),")"," "),"["," "),"]"," "),"{"," "),"}"," "),";"," "),"|"," "),"/"," "),"\"," "),":"," "),"="," "),"*"," "),","," "),"N"," "),"S"," "),"E"," "),"W"," "),"_"," ")))</f>
        <v/>
      </c>
      <c r="Y462" s="50">
        <f>IF(X462="","",SUBSTITUTE(SUBSTITUTE(SUBSTITUTE(SUBSTITUTE(SUBSTITUTE(SUBSTITUTE(SUBSTITUTE(SUBSTITUTE(SUBSTITUTE(SUBSTITUTE(SUBSTITUTE(SUBSTITUTE(SUBSTITUTE(X462,"0",""),"1",""),"2",""),"3",""),"4",""),"5",""),"6",""),"7",""),"8",""),"9",""),".",""),"-","")," ",""))</f>
        <v/>
      </c>
      <c r="Z462" s="50">
        <f>IF(X462="",0,LEN(X462)-LEN(SUBSTITUTE(X462," ",""))+1)</f>
        <v/>
      </c>
      <c r="AA462" s="50">
        <f>IF(Z462&lt;1,"",IFERROR(VALUE(SUBSTITUTE(TRIM(MID(SUBSTITUTE(X462," ",REPT(" ",60)),1,60)),".",MID(1/2,2,1))),""))</f>
        <v/>
      </c>
      <c r="AB462" s="50">
        <f>IF(Z462&lt;2,"",IFERROR(VALUE(SUBSTITUTE(TRIM(MID(SUBSTITUTE(X462," ",REPT(" ",60)),61,60)),".",MID(1/2,2,1))),""))</f>
        <v/>
      </c>
      <c r="AC462" s="50">
        <f>IF(Z462&lt;3,"",IFERROR(VALUE(SUBSTITUTE(TRIM(MID(SUBSTITUTE(X462," ",REPT(" ",60)),121,60)),".",MID(1/2,2,1))),""))</f>
        <v/>
      </c>
      <c r="AD462" s="50">
        <f>IF(Z462&lt;4,"",IFERROR(VALUE(SUBSTITUTE(TRIM(MID(SUBSTITUTE(X462," ",REPT(" ",60)),181,60)),".",MID(1/2,2,1))),""))</f>
        <v/>
      </c>
      <c r="AE462" s="50">
        <f>IF(Z462&lt;5,"",IFERROR(VALUE(SUBSTITUTE(TRIM(MID(SUBSTITUTE(X462," ",REPT(" ",60)),241,60)),".",MID(1/2,2,1))),""))</f>
        <v/>
      </c>
      <c r="AF462" s="50">
        <f>IF(Z462&lt;6,"",IFERROR(VALUE(SUBSTITUTE(TRIM(MID(SUBSTITUTE(X462," ",REPT(" ",60)),301,60)),".",MID(1/2,2,1))),""))</f>
        <v/>
      </c>
      <c r="AG462" s="50">
        <f>IFERROR(IF(Z462=2,AA462,IF(Z462=4,IF(AA462&lt;0,-1,1)*(ABS(AA462)+AB462/60),IF(Z462=6,IF(AA462&lt;0,-1,1)*(ABS(AA462)+AB462/60+AC462/3600),""))),"")</f>
        <v/>
      </c>
      <c r="AH462" s="50">
        <f>IFERROR(IF(Z462=2,AB462,IF(Z462=4,IF(AC462&lt;0,-1,1)*(ABS(AC462)+AD462/60),IF(Z462=6,IF(AD462&lt;0,-1,1)*(ABS(AD462)+AE462/60+AF462/3600),""))),"")</f>
        <v/>
      </c>
      <c r="AI462" s="50">
        <f>IF(W462,AH462,AG462)</f>
        <v/>
      </c>
      <c r="AJ462" s="50">
        <f>IF(W462,AG462,AH462)</f>
        <v/>
      </c>
      <c r="AK462" s="50">
        <f>IFERROR(IF(U462=0,AI462,U462*ABS(AI462)),"")</f>
        <v/>
      </c>
      <c r="AL462" s="50">
        <f>IFERROR(IF(V462=0,AJ462,V462*ABS(AJ462)),"")</f>
        <v/>
      </c>
      <c r="AM462" s="50">
        <f>IFERROR(AND(U462=0,V462=0,ABS(AK462)&gt;90,ABS(AK462)&lt;=180,ABS(AL462)&lt;=90),FALSE)</f>
        <v/>
      </c>
      <c r="AN462" s="50">
        <f>IF(AM462,AL462,AK462)</f>
        <v/>
      </c>
      <c r="AO462" s="50">
        <f>IF(AM462,AK462,AL462)</f>
        <v/>
      </c>
      <c r="AP462" s="50">
        <f>IF(R462="","",IF(Y462&lt;&gt;"","Contains words or symbols that aren't part of a coordinate.",IF(NOT(OR(Z462=2,Z462=4,Z462=6)),"Couldn't find a latitude and a longitude ("&amp;Z462&amp;IF(Z462=1," number"," numbers")&amp;" found).",IF(COUNT(AA462:AF462)&lt;&gt;Z462,"Some of the numbers couldn't be read.",IF(OR(AND(Z462=4,OR(AB462&lt;0,AB462&gt;=60,AD462&lt;0,AD462&gt;=60)),AND(Z462=6,OR(AB462&lt;0,AB462&gt;=60,AC462&lt;0,AC462&gt;=60,AE462&lt;0,AE462&gt;=60,AF462&lt;0,AF462&gt;=60))),"Minutes and seconds must be between 0 and 60.",IF(OR(ABS(AN462)&gt;90,ABS(AO462)&gt;180),"Out of range: latitude must be between -90 and 90, and longitude between -180 and 180.",""))))))</f>
        <v/>
      </c>
    </row>
    <row r="463">
      <c r="B463" s="44" t="n"/>
      <c r="C463" s="44" t="n"/>
      <c r="D463" s="45">
        <f>IF(R463="","",IF(AP463&lt;&gt;"","NOT VALID GPS COORDINATES",IF(O463="NO CONNECTION","NO CONNECTION",IF(E463="","NOT FOUND",IF(OR(AM463,AND(AN463=0,AO463=0)),"CONVERTED – PLEASE CHECK","CONVERTED")))))</f>
        <v/>
      </c>
      <c r="E463" s="45">
        <f>IF(OR(O463="",O463="NO CONNECTION"),"",IFERROR(_xlfn.FILTERXML(O463,"//local/territory")&amp;" "&amp;_xlfn.FILTERXML(O463,"//local/mapcode"),IFERROR(_xlfn.FILTERXML(O463,"//international/mapcode"),"")))</f>
        <v/>
      </c>
      <c r="F463" s="46">
        <f>IF(E463="","",IFERROR(_xlfn.FILTERXML(O463,"//local/territory"),""))</f>
        <v/>
      </c>
      <c r="G463" s="46">
        <f>IF(E463="","",IFERROR(_xlfn.FILTERXML(O463,"//local/mapcode"),""))</f>
        <v/>
      </c>
      <c r="H463" s="46">
        <f>IF(E463="","",IFERROR(_xlfn.FILTERXML(O463,"//international/mapcode"),""))</f>
        <v/>
      </c>
      <c r="I463" s="46">
        <f>IF(E463="","",IFERROR(HYPERLINK("https://www.mymapcodes.com/go/?t="&amp;IF(G463&lt;&gt;"",F463,"AAA")&amp;"&amp;ma="&amp;LEFT(IF(G463&lt;&gt;"",G463,H463),FIND(".",IF(G463&lt;&gt;"",G463,H463))-1)&amp;"&amp;mb="&amp;MID(IF(G463&lt;&gt;"",G463,H463),FIND(".",IF(G463&lt;&gt;"",G463,H463))+1,99),"Open on MyMapcodes →"),""))</f>
        <v/>
      </c>
      <c r="J463" s="47">
        <f>IF(OR(R463="",AP463&lt;&gt;""),"",ROUND(AN463,6))</f>
        <v/>
      </c>
      <c r="K463" s="47">
        <f>IF(OR(R463="",AP463&lt;&gt;""),"",ROUND(AO463,6))</f>
        <v/>
      </c>
      <c r="L463" s="48">
        <f>IF(R463="","",IF(AP463&lt;&gt;"",AP463,IF(O463="NO CONNECTION","Excel couldn't reach the mapcode service. Click the REFRESH RESULTS box just above the table.",IF(E463="","The mapcode service didn't return a mapcode for this point.",IF(AM463,"Latitude and longitude seemed to be the wrong way round, so they've been swapped. Please check.",IF(AND(AN463=0,AO463=0),"0, 0 is in the sea off West Africa. Please check this is the location you meant.",IF(W463,"Longitude came first, so the order has been switched.",IF(Z463=6,"Converted from degrees, minutes and seconds.",IF(Z463=4,"Converted from degrees and decimal minutes.","")))))))))</f>
        <v/>
      </c>
      <c r="N463" s="49">
        <f>IF(J463="","",MapcodeAPI&amp;"codes/"&amp;SUBSTITUTE(J463&amp;"",MID(1/2,2,1),".")&amp;","&amp;SUBSTITUTE(K463&amp;"",MID(1/2,2,1),"."))&amp;LEFT($B$13,0)</f>
        <v/>
      </c>
      <c r="O463" s="49">
        <f>IF(N463="","",IFERROR(_xlfn.WEBSERVICE(N463),IF(MapcodeAPIBackup="","NO CONNECTION",IFERROR(_xlfn.WEBSERVICE(MapcodeAPIBackup&amp;MID(N463,LEN(MapcodeAPI)+1,999)),"NO CONNECTION"))))</f>
        <v/>
      </c>
      <c r="P463" t="inlineStr">
        <is>
          <t xml:space="preserve"> </t>
        </is>
      </c>
      <c r="R463" s="50">
        <f>IFERROR(IF(AND(TRIM(B463&amp;"")="",TRIM(C463&amp;"")=""),"",TRIM(IF(ISNUMBER(B463),SUBSTITUTE(B463&amp;"",MID(1/2,2,1),"."),B463&amp;"")&amp;IF(TRIM(C463&amp;"")="",""," | "&amp;IF(ISNUMBER(C463),SUBSTITUTE(C463&amp;"",MID(1/2,2,1),"."),C463&amp;"")))),"(error value)")</f>
        <v/>
      </c>
      <c r="S463" s="50">
        <f>IF(R463="","","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"&amp;IFERROR(IF(AND(LEN(R463)-LEN(SUBSTITUTE(R463,"/",""))=1,ISNUMBER(FIND(" ",TRIM(LEFT(R463,FIND("/",R463)-1))))),LEFT(R463,FIND("/",R463)-1),R463),R463)&amp;" ")," "," "),"﻿"," "),"​"," "),"⁠"," ")," "," ")," "," "),CHAR(9)," "),CHAR(10)," "),CHAR(13)," "),"−","-"),"–","-"),"—","-"),"LATITUDE"," "),"LONGITUDE"," "),"COORDINATES"," "),"COORDS"," "),"NORTH"," N "),"SOUTH"," S "),"EAST"," E "),"WEST"," W "),"DEGREES"," "),"DEG"," "),"GPS"," "),"LONG"," "),"LNG"," "),"LON"," "),"LAT"," ")," AND "," "),"&amp;"," ")&amp;" ")</f>
        <v/>
      </c>
      <c r="T463" s="50">
        <f>IF(S463="","",IF(LEN(S463)-LEN(SUBSTITUTE(S463,".",""))&gt;0,SUBSTITUTE(S463,","," "),IF(LEN(S463)-LEN(SUBSTITUTE(S463,",",""))=3,SUBSTITUTE(SUBSTITUTE(S463,",",";",2),",","."),IF(LEN(S463)-LEN(SUBSTITUTE(S463,",",""))=2,SUBSTITUTE(S463,",","."),SUBSTITUTE(S463,","," ")))))</f>
        <v/>
      </c>
      <c r="U463" s="50">
        <f>IF(ISNUMBER(FIND("S",T463)),-1,IF(ISNUMBER(FIND("N",T463)),1,0))</f>
        <v/>
      </c>
      <c r="V463" s="50">
        <f>IF(ISNUMBER(FIND("W",T463)),-1,IF(ISNUMBER(FIND("E",T463)),1,0))</f>
        <v/>
      </c>
      <c r="W463" s="50">
        <f>AND(MIN(IFERROR(FIND("N",T463),999),IFERROR(FIND("S",T463),999))&lt;999,MIN(IFERROR(FIND("E",T463),999),IFERROR(FIND("W",T463),999))&lt;999,MIN(IFERROR(FIND("E",T463),999),IFERROR(FIND("W",T463),999))&lt;MIN(IFERROR(FIND("N",T463),999),IFERROR(FIND("S",T463),999)))</f>
        <v/>
      </c>
      <c r="X463" s="50">
        <f>IF(T463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463,"°"," "),"º"," "),"˚"," "),"'"," "),CHAR(34)," "),"′"," "),"’"," "),"‘"," "),"″"," "),"”"," "),"“"," "),"("," "),")"," "),"["," "),"]"," "),"{"," "),"}"," "),";"," "),"|"," "),"/"," "),"\"," "),":"," "),"="," "),"*"," "),","," "),"N"," "),"S"," "),"E"," "),"W"," "),"_"," ")))</f>
        <v/>
      </c>
      <c r="Y463" s="50">
        <f>IF(X463="","",SUBSTITUTE(SUBSTITUTE(SUBSTITUTE(SUBSTITUTE(SUBSTITUTE(SUBSTITUTE(SUBSTITUTE(SUBSTITUTE(SUBSTITUTE(SUBSTITUTE(SUBSTITUTE(SUBSTITUTE(SUBSTITUTE(X463,"0",""),"1",""),"2",""),"3",""),"4",""),"5",""),"6",""),"7",""),"8",""),"9",""),".",""),"-","")," ",""))</f>
        <v/>
      </c>
      <c r="Z463" s="50">
        <f>IF(X463="",0,LEN(X463)-LEN(SUBSTITUTE(X463," ",""))+1)</f>
        <v/>
      </c>
      <c r="AA463" s="50">
        <f>IF(Z463&lt;1,"",IFERROR(VALUE(SUBSTITUTE(TRIM(MID(SUBSTITUTE(X463," ",REPT(" ",60)),1,60)),".",MID(1/2,2,1))),""))</f>
        <v/>
      </c>
      <c r="AB463" s="50">
        <f>IF(Z463&lt;2,"",IFERROR(VALUE(SUBSTITUTE(TRIM(MID(SUBSTITUTE(X463," ",REPT(" ",60)),61,60)),".",MID(1/2,2,1))),""))</f>
        <v/>
      </c>
      <c r="AC463" s="50">
        <f>IF(Z463&lt;3,"",IFERROR(VALUE(SUBSTITUTE(TRIM(MID(SUBSTITUTE(X463," ",REPT(" ",60)),121,60)),".",MID(1/2,2,1))),""))</f>
        <v/>
      </c>
      <c r="AD463" s="50">
        <f>IF(Z463&lt;4,"",IFERROR(VALUE(SUBSTITUTE(TRIM(MID(SUBSTITUTE(X463," ",REPT(" ",60)),181,60)),".",MID(1/2,2,1))),""))</f>
        <v/>
      </c>
      <c r="AE463" s="50">
        <f>IF(Z463&lt;5,"",IFERROR(VALUE(SUBSTITUTE(TRIM(MID(SUBSTITUTE(X463," ",REPT(" ",60)),241,60)),".",MID(1/2,2,1))),""))</f>
        <v/>
      </c>
      <c r="AF463" s="50">
        <f>IF(Z463&lt;6,"",IFERROR(VALUE(SUBSTITUTE(TRIM(MID(SUBSTITUTE(X463," ",REPT(" ",60)),301,60)),".",MID(1/2,2,1))),""))</f>
        <v/>
      </c>
      <c r="AG463" s="50">
        <f>IFERROR(IF(Z463=2,AA463,IF(Z463=4,IF(AA463&lt;0,-1,1)*(ABS(AA463)+AB463/60),IF(Z463=6,IF(AA463&lt;0,-1,1)*(ABS(AA463)+AB463/60+AC463/3600),""))),"")</f>
        <v/>
      </c>
      <c r="AH463" s="50">
        <f>IFERROR(IF(Z463=2,AB463,IF(Z463=4,IF(AC463&lt;0,-1,1)*(ABS(AC463)+AD463/60),IF(Z463=6,IF(AD463&lt;0,-1,1)*(ABS(AD463)+AE463/60+AF463/3600),""))),"")</f>
        <v/>
      </c>
      <c r="AI463" s="50">
        <f>IF(W463,AH463,AG463)</f>
        <v/>
      </c>
      <c r="AJ463" s="50">
        <f>IF(W463,AG463,AH463)</f>
        <v/>
      </c>
      <c r="AK463" s="50">
        <f>IFERROR(IF(U463=0,AI463,U463*ABS(AI463)),"")</f>
        <v/>
      </c>
      <c r="AL463" s="50">
        <f>IFERROR(IF(V463=0,AJ463,V463*ABS(AJ463)),"")</f>
        <v/>
      </c>
      <c r="AM463" s="50">
        <f>IFERROR(AND(U463=0,V463=0,ABS(AK463)&gt;90,ABS(AK463)&lt;=180,ABS(AL463)&lt;=90),FALSE)</f>
        <v/>
      </c>
      <c r="AN463" s="50">
        <f>IF(AM463,AL463,AK463)</f>
        <v/>
      </c>
      <c r="AO463" s="50">
        <f>IF(AM463,AK463,AL463)</f>
        <v/>
      </c>
      <c r="AP463" s="50">
        <f>IF(R463="","",IF(Y463&lt;&gt;"","Contains words or symbols that aren't part of a coordinate.",IF(NOT(OR(Z463=2,Z463=4,Z463=6)),"Couldn't find a latitude and a longitude ("&amp;Z463&amp;IF(Z463=1," number"," numbers")&amp;" found).",IF(COUNT(AA463:AF463)&lt;&gt;Z463,"Some of the numbers couldn't be read.",IF(OR(AND(Z463=4,OR(AB463&lt;0,AB463&gt;=60,AD463&lt;0,AD463&gt;=60)),AND(Z463=6,OR(AB463&lt;0,AB463&gt;=60,AC463&lt;0,AC463&gt;=60,AE463&lt;0,AE463&gt;=60,AF463&lt;0,AF463&gt;=60))),"Minutes and seconds must be between 0 and 60.",IF(OR(ABS(AN463)&gt;90,ABS(AO463)&gt;180),"Out of range: latitude must be between -90 and 90, and longitude between -180 and 180.",""))))))</f>
        <v/>
      </c>
    </row>
    <row r="464">
      <c r="B464" s="44" t="n"/>
      <c r="C464" s="44" t="n"/>
      <c r="D464" s="45">
        <f>IF(R464="","",IF(AP464&lt;&gt;"","NOT VALID GPS COORDINATES",IF(O464="NO CONNECTION","NO CONNECTION",IF(E464="","NOT FOUND",IF(OR(AM464,AND(AN464=0,AO464=0)),"CONVERTED – PLEASE CHECK","CONVERTED")))))</f>
        <v/>
      </c>
      <c r="E464" s="45">
        <f>IF(OR(O464="",O464="NO CONNECTION"),"",IFERROR(_xlfn.FILTERXML(O464,"//local/territory")&amp;" "&amp;_xlfn.FILTERXML(O464,"//local/mapcode"),IFERROR(_xlfn.FILTERXML(O464,"//international/mapcode"),"")))</f>
        <v/>
      </c>
      <c r="F464" s="46">
        <f>IF(E464="","",IFERROR(_xlfn.FILTERXML(O464,"//local/territory"),""))</f>
        <v/>
      </c>
      <c r="G464" s="46">
        <f>IF(E464="","",IFERROR(_xlfn.FILTERXML(O464,"//local/mapcode"),""))</f>
        <v/>
      </c>
      <c r="H464" s="46">
        <f>IF(E464="","",IFERROR(_xlfn.FILTERXML(O464,"//international/mapcode"),""))</f>
        <v/>
      </c>
      <c r="I464" s="46">
        <f>IF(E464="","",IFERROR(HYPERLINK("https://www.mymapcodes.com/go/?t="&amp;IF(G464&lt;&gt;"",F464,"AAA")&amp;"&amp;ma="&amp;LEFT(IF(G464&lt;&gt;"",G464,H464),FIND(".",IF(G464&lt;&gt;"",G464,H464))-1)&amp;"&amp;mb="&amp;MID(IF(G464&lt;&gt;"",G464,H464),FIND(".",IF(G464&lt;&gt;"",G464,H464))+1,99),"Open on MyMapcodes →"),""))</f>
        <v/>
      </c>
      <c r="J464" s="47">
        <f>IF(OR(R464="",AP464&lt;&gt;""),"",ROUND(AN464,6))</f>
        <v/>
      </c>
      <c r="K464" s="47">
        <f>IF(OR(R464="",AP464&lt;&gt;""),"",ROUND(AO464,6))</f>
        <v/>
      </c>
      <c r="L464" s="48">
        <f>IF(R464="","",IF(AP464&lt;&gt;"",AP464,IF(O464="NO CONNECTION","Excel couldn't reach the mapcode service. Click the REFRESH RESULTS box just above the table.",IF(E464="","The mapcode service didn't return a mapcode for this point.",IF(AM464,"Latitude and longitude seemed to be the wrong way round, so they've been swapped. Please check.",IF(AND(AN464=0,AO464=0),"0, 0 is in the sea off West Africa. Please check this is the location you meant.",IF(W464,"Longitude came first, so the order has been switched.",IF(Z464=6,"Converted from degrees, minutes and seconds.",IF(Z464=4,"Converted from degrees and decimal minutes.","")))))))))</f>
        <v/>
      </c>
      <c r="N464" s="49">
        <f>IF(J464="","",MapcodeAPI&amp;"codes/"&amp;SUBSTITUTE(J464&amp;"",MID(1/2,2,1),".")&amp;","&amp;SUBSTITUTE(K464&amp;"",MID(1/2,2,1),"."))&amp;LEFT($B$13,0)</f>
        <v/>
      </c>
      <c r="O464" s="49">
        <f>IF(N464="","",IFERROR(_xlfn.WEBSERVICE(N464),IF(MapcodeAPIBackup="","NO CONNECTION",IFERROR(_xlfn.WEBSERVICE(MapcodeAPIBackup&amp;MID(N464,LEN(MapcodeAPI)+1,999)),"NO CONNECTION"))))</f>
        <v/>
      </c>
      <c r="P464" t="inlineStr">
        <is>
          <t xml:space="preserve"> </t>
        </is>
      </c>
      <c r="R464" s="50">
        <f>IFERROR(IF(AND(TRIM(B464&amp;"")="",TRIM(C464&amp;"")=""),"",TRIM(IF(ISNUMBER(B464),SUBSTITUTE(B464&amp;"",MID(1/2,2,1),"."),B464&amp;"")&amp;IF(TRIM(C464&amp;"")="",""," | "&amp;IF(ISNUMBER(C464),SUBSTITUTE(C464&amp;"",MID(1/2,2,1),"."),C464&amp;"")))),"(error value)")</f>
        <v/>
      </c>
      <c r="S464" s="50">
        <f>IF(R464="","","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"&amp;IFERROR(IF(AND(LEN(R464)-LEN(SUBSTITUTE(R464,"/",""))=1,ISNUMBER(FIND(" ",TRIM(LEFT(R464,FIND("/",R464)-1))))),LEFT(R464,FIND("/",R464)-1),R464),R464)&amp;" ")," "," "),"﻿"," "),"​"," "),"⁠"," ")," "," ")," "," "),CHAR(9)," "),CHAR(10)," "),CHAR(13)," "),"−","-"),"–","-"),"—","-"),"LATITUDE"," "),"LONGITUDE"," "),"COORDINATES"," "),"COORDS"," "),"NORTH"," N "),"SOUTH"," S "),"EAST"," E "),"WEST"," W "),"DEGREES"," "),"DEG"," "),"GPS"," "),"LONG"," "),"LNG"," "),"LON"," "),"LAT"," ")," AND "," "),"&amp;"," ")&amp;" ")</f>
        <v/>
      </c>
      <c r="T464" s="50">
        <f>IF(S464="","",IF(LEN(S464)-LEN(SUBSTITUTE(S464,".",""))&gt;0,SUBSTITUTE(S464,","," "),IF(LEN(S464)-LEN(SUBSTITUTE(S464,",",""))=3,SUBSTITUTE(SUBSTITUTE(S464,",",";",2),",","."),IF(LEN(S464)-LEN(SUBSTITUTE(S464,",",""))=2,SUBSTITUTE(S464,",","."),SUBSTITUTE(S464,","," ")))))</f>
        <v/>
      </c>
      <c r="U464" s="50">
        <f>IF(ISNUMBER(FIND("S",T464)),-1,IF(ISNUMBER(FIND("N",T464)),1,0))</f>
        <v/>
      </c>
      <c r="V464" s="50">
        <f>IF(ISNUMBER(FIND("W",T464)),-1,IF(ISNUMBER(FIND("E",T464)),1,0))</f>
        <v/>
      </c>
      <c r="W464" s="50">
        <f>AND(MIN(IFERROR(FIND("N",T464),999),IFERROR(FIND("S",T464),999))&lt;999,MIN(IFERROR(FIND("E",T464),999),IFERROR(FIND("W",T464),999))&lt;999,MIN(IFERROR(FIND("E",T464),999),IFERROR(FIND("W",T464),999))&lt;MIN(IFERROR(FIND("N",T464),999),IFERROR(FIND("S",T464),999)))</f>
        <v/>
      </c>
      <c r="X464" s="50">
        <f>IF(T464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464,"°"," "),"º"," "),"˚"," "),"'"," "),CHAR(34)," "),"′"," "),"’"," "),"‘"," "),"″"," "),"”"," "),"“"," "),"("," "),")"," "),"["," "),"]"," "),"{"," "),"}"," "),";"," "),"|"," "),"/"," "),"\"," "),":"," "),"="," "),"*"," "),","," "),"N"," "),"S"," "),"E"," "),"W"," "),"_"," ")))</f>
        <v/>
      </c>
      <c r="Y464" s="50">
        <f>IF(X464="","",SUBSTITUTE(SUBSTITUTE(SUBSTITUTE(SUBSTITUTE(SUBSTITUTE(SUBSTITUTE(SUBSTITUTE(SUBSTITUTE(SUBSTITUTE(SUBSTITUTE(SUBSTITUTE(SUBSTITUTE(SUBSTITUTE(X464,"0",""),"1",""),"2",""),"3",""),"4",""),"5",""),"6",""),"7",""),"8",""),"9",""),".",""),"-","")," ",""))</f>
        <v/>
      </c>
      <c r="Z464" s="50">
        <f>IF(X464="",0,LEN(X464)-LEN(SUBSTITUTE(X464," ",""))+1)</f>
        <v/>
      </c>
      <c r="AA464" s="50">
        <f>IF(Z464&lt;1,"",IFERROR(VALUE(SUBSTITUTE(TRIM(MID(SUBSTITUTE(X464," ",REPT(" ",60)),1,60)),".",MID(1/2,2,1))),""))</f>
        <v/>
      </c>
      <c r="AB464" s="50">
        <f>IF(Z464&lt;2,"",IFERROR(VALUE(SUBSTITUTE(TRIM(MID(SUBSTITUTE(X464," ",REPT(" ",60)),61,60)),".",MID(1/2,2,1))),""))</f>
        <v/>
      </c>
      <c r="AC464" s="50">
        <f>IF(Z464&lt;3,"",IFERROR(VALUE(SUBSTITUTE(TRIM(MID(SUBSTITUTE(X464," ",REPT(" ",60)),121,60)),".",MID(1/2,2,1))),""))</f>
        <v/>
      </c>
      <c r="AD464" s="50">
        <f>IF(Z464&lt;4,"",IFERROR(VALUE(SUBSTITUTE(TRIM(MID(SUBSTITUTE(X464," ",REPT(" ",60)),181,60)),".",MID(1/2,2,1))),""))</f>
        <v/>
      </c>
      <c r="AE464" s="50">
        <f>IF(Z464&lt;5,"",IFERROR(VALUE(SUBSTITUTE(TRIM(MID(SUBSTITUTE(X464," ",REPT(" ",60)),241,60)),".",MID(1/2,2,1))),""))</f>
        <v/>
      </c>
      <c r="AF464" s="50">
        <f>IF(Z464&lt;6,"",IFERROR(VALUE(SUBSTITUTE(TRIM(MID(SUBSTITUTE(X464," ",REPT(" ",60)),301,60)),".",MID(1/2,2,1))),""))</f>
        <v/>
      </c>
      <c r="AG464" s="50">
        <f>IFERROR(IF(Z464=2,AA464,IF(Z464=4,IF(AA464&lt;0,-1,1)*(ABS(AA464)+AB464/60),IF(Z464=6,IF(AA464&lt;0,-1,1)*(ABS(AA464)+AB464/60+AC464/3600),""))),"")</f>
        <v/>
      </c>
      <c r="AH464" s="50">
        <f>IFERROR(IF(Z464=2,AB464,IF(Z464=4,IF(AC464&lt;0,-1,1)*(ABS(AC464)+AD464/60),IF(Z464=6,IF(AD464&lt;0,-1,1)*(ABS(AD464)+AE464/60+AF464/3600),""))),"")</f>
        <v/>
      </c>
      <c r="AI464" s="50">
        <f>IF(W464,AH464,AG464)</f>
        <v/>
      </c>
      <c r="AJ464" s="50">
        <f>IF(W464,AG464,AH464)</f>
        <v/>
      </c>
      <c r="AK464" s="50">
        <f>IFERROR(IF(U464=0,AI464,U464*ABS(AI464)),"")</f>
        <v/>
      </c>
      <c r="AL464" s="50">
        <f>IFERROR(IF(V464=0,AJ464,V464*ABS(AJ464)),"")</f>
        <v/>
      </c>
      <c r="AM464" s="50">
        <f>IFERROR(AND(U464=0,V464=0,ABS(AK464)&gt;90,ABS(AK464)&lt;=180,ABS(AL464)&lt;=90),FALSE)</f>
        <v/>
      </c>
      <c r="AN464" s="50">
        <f>IF(AM464,AL464,AK464)</f>
        <v/>
      </c>
      <c r="AO464" s="50">
        <f>IF(AM464,AK464,AL464)</f>
        <v/>
      </c>
      <c r="AP464" s="50">
        <f>IF(R464="","",IF(Y464&lt;&gt;"","Contains words or symbols that aren't part of a coordinate.",IF(NOT(OR(Z464=2,Z464=4,Z464=6)),"Couldn't find a latitude and a longitude ("&amp;Z464&amp;IF(Z464=1," number"," numbers")&amp;" found).",IF(COUNT(AA464:AF464)&lt;&gt;Z464,"Some of the numbers couldn't be read.",IF(OR(AND(Z464=4,OR(AB464&lt;0,AB464&gt;=60,AD464&lt;0,AD464&gt;=60)),AND(Z464=6,OR(AB464&lt;0,AB464&gt;=60,AC464&lt;0,AC464&gt;=60,AE464&lt;0,AE464&gt;=60,AF464&lt;0,AF464&gt;=60))),"Minutes and seconds must be between 0 and 60.",IF(OR(ABS(AN464)&gt;90,ABS(AO464)&gt;180),"Out of range: latitude must be between -90 and 90, and longitude between -180 and 180.",""))))))</f>
        <v/>
      </c>
    </row>
    <row r="465">
      <c r="B465" s="44" t="n"/>
      <c r="C465" s="44" t="n"/>
      <c r="D465" s="45">
        <f>IF(R465="","",IF(AP465&lt;&gt;"","NOT VALID GPS COORDINATES",IF(O465="NO CONNECTION","NO CONNECTION",IF(E465="","NOT FOUND",IF(OR(AM465,AND(AN465=0,AO465=0)),"CONVERTED – PLEASE CHECK","CONVERTED")))))</f>
        <v/>
      </c>
      <c r="E465" s="45">
        <f>IF(OR(O465="",O465="NO CONNECTION"),"",IFERROR(_xlfn.FILTERXML(O465,"//local/territory")&amp;" "&amp;_xlfn.FILTERXML(O465,"//local/mapcode"),IFERROR(_xlfn.FILTERXML(O465,"//international/mapcode"),"")))</f>
        <v/>
      </c>
      <c r="F465" s="46">
        <f>IF(E465="","",IFERROR(_xlfn.FILTERXML(O465,"//local/territory"),""))</f>
        <v/>
      </c>
      <c r="G465" s="46">
        <f>IF(E465="","",IFERROR(_xlfn.FILTERXML(O465,"//local/mapcode"),""))</f>
        <v/>
      </c>
      <c r="H465" s="46">
        <f>IF(E465="","",IFERROR(_xlfn.FILTERXML(O465,"//international/mapcode"),""))</f>
        <v/>
      </c>
      <c r="I465" s="46">
        <f>IF(E465="","",IFERROR(HYPERLINK("https://www.mymapcodes.com/go/?t="&amp;IF(G465&lt;&gt;"",F465,"AAA")&amp;"&amp;ma="&amp;LEFT(IF(G465&lt;&gt;"",G465,H465),FIND(".",IF(G465&lt;&gt;"",G465,H465))-1)&amp;"&amp;mb="&amp;MID(IF(G465&lt;&gt;"",G465,H465),FIND(".",IF(G465&lt;&gt;"",G465,H465))+1,99),"Open on MyMapcodes →"),""))</f>
        <v/>
      </c>
      <c r="J465" s="47">
        <f>IF(OR(R465="",AP465&lt;&gt;""),"",ROUND(AN465,6))</f>
        <v/>
      </c>
      <c r="K465" s="47">
        <f>IF(OR(R465="",AP465&lt;&gt;""),"",ROUND(AO465,6))</f>
        <v/>
      </c>
      <c r="L465" s="48">
        <f>IF(R465="","",IF(AP465&lt;&gt;"",AP465,IF(O465="NO CONNECTION","Excel couldn't reach the mapcode service. Click the REFRESH RESULTS box just above the table.",IF(E465="","The mapcode service didn't return a mapcode for this point.",IF(AM465,"Latitude and longitude seemed to be the wrong way round, so they've been swapped. Please check.",IF(AND(AN465=0,AO465=0),"0, 0 is in the sea off West Africa. Please check this is the location you meant.",IF(W465,"Longitude came first, so the order has been switched.",IF(Z465=6,"Converted from degrees, minutes and seconds.",IF(Z465=4,"Converted from degrees and decimal minutes.","")))))))))</f>
        <v/>
      </c>
      <c r="N465" s="49">
        <f>IF(J465="","",MapcodeAPI&amp;"codes/"&amp;SUBSTITUTE(J465&amp;"",MID(1/2,2,1),".")&amp;","&amp;SUBSTITUTE(K465&amp;"",MID(1/2,2,1),"."))&amp;LEFT($B$13,0)</f>
        <v/>
      </c>
      <c r="O465" s="49">
        <f>IF(N465="","",IFERROR(_xlfn.WEBSERVICE(N465),IF(MapcodeAPIBackup="","NO CONNECTION",IFERROR(_xlfn.WEBSERVICE(MapcodeAPIBackup&amp;MID(N465,LEN(MapcodeAPI)+1,999)),"NO CONNECTION"))))</f>
        <v/>
      </c>
      <c r="P465" t="inlineStr">
        <is>
          <t xml:space="preserve"> </t>
        </is>
      </c>
      <c r="R465" s="50">
        <f>IFERROR(IF(AND(TRIM(B465&amp;"")="",TRIM(C465&amp;"")=""),"",TRIM(IF(ISNUMBER(B465),SUBSTITUTE(B465&amp;"",MID(1/2,2,1),"."),B465&amp;"")&amp;IF(TRIM(C465&amp;"")="",""," | "&amp;IF(ISNUMBER(C465),SUBSTITUTE(C465&amp;"",MID(1/2,2,1),"."),C465&amp;"")))),"(error value)")</f>
        <v/>
      </c>
      <c r="S465" s="50">
        <f>IF(R465="","","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"&amp;IFERROR(IF(AND(LEN(R465)-LEN(SUBSTITUTE(R465,"/",""))=1,ISNUMBER(FIND(" ",TRIM(LEFT(R465,FIND("/",R465)-1))))),LEFT(R465,FIND("/",R465)-1),R465),R465)&amp;" ")," "," "),"﻿"," "),"​"," "),"⁠"," ")," "," ")," "," "),CHAR(9)," "),CHAR(10)," "),CHAR(13)," "),"−","-"),"–","-"),"—","-"),"LATITUDE"," "),"LONGITUDE"," "),"COORDINATES"," "),"COORDS"," "),"NORTH"," N "),"SOUTH"," S "),"EAST"," E "),"WEST"," W "),"DEGREES"," "),"DEG"," "),"GPS"," "),"LONG"," "),"LNG"," "),"LON"," "),"LAT"," ")," AND "," "),"&amp;"," ")&amp;" ")</f>
        <v/>
      </c>
      <c r="T465" s="50">
        <f>IF(S465="","",IF(LEN(S465)-LEN(SUBSTITUTE(S465,".",""))&gt;0,SUBSTITUTE(S465,","," "),IF(LEN(S465)-LEN(SUBSTITUTE(S465,",",""))=3,SUBSTITUTE(SUBSTITUTE(S465,",",";",2),",","."),IF(LEN(S465)-LEN(SUBSTITUTE(S465,",",""))=2,SUBSTITUTE(S465,",","."),SUBSTITUTE(S465,","," ")))))</f>
        <v/>
      </c>
      <c r="U465" s="50">
        <f>IF(ISNUMBER(FIND("S",T465)),-1,IF(ISNUMBER(FIND("N",T465)),1,0))</f>
        <v/>
      </c>
      <c r="V465" s="50">
        <f>IF(ISNUMBER(FIND("W",T465)),-1,IF(ISNUMBER(FIND("E",T465)),1,0))</f>
        <v/>
      </c>
      <c r="W465" s="50">
        <f>AND(MIN(IFERROR(FIND("N",T465),999),IFERROR(FIND("S",T465),999))&lt;999,MIN(IFERROR(FIND("E",T465),999),IFERROR(FIND("W",T465),999))&lt;999,MIN(IFERROR(FIND("E",T465),999),IFERROR(FIND("W",T465),999))&lt;MIN(IFERROR(FIND("N",T465),999),IFERROR(FIND("S",T465),999)))</f>
        <v/>
      </c>
      <c r="X465" s="50">
        <f>IF(T465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465,"°"," "),"º"," "),"˚"," "),"'"," "),CHAR(34)," "),"′"," "),"’"," "),"‘"," "),"″"," "),"”"," "),"“"," "),"("," "),")"," "),"["," "),"]"," "),"{"," "),"}"," "),";"," "),"|"," "),"/"," "),"\"," "),":"," "),"="," "),"*"," "),","," "),"N"," "),"S"," "),"E"," "),"W"," "),"_"," ")))</f>
        <v/>
      </c>
      <c r="Y465" s="50">
        <f>IF(X465="","",SUBSTITUTE(SUBSTITUTE(SUBSTITUTE(SUBSTITUTE(SUBSTITUTE(SUBSTITUTE(SUBSTITUTE(SUBSTITUTE(SUBSTITUTE(SUBSTITUTE(SUBSTITUTE(SUBSTITUTE(SUBSTITUTE(X465,"0",""),"1",""),"2",""),"3",""),"4",""),"5",""),"6",""),"7",""),"8",""),"9",""),".",""),"-","")," ",""))</f>
        <v/>
      </c>
      <c r="Z465" s="50">
        <f>IF(X465="",0,LEN(X465)-LEN(SUBSTITUTE(X465," ",""))+1)</f>
        <v/>
      </c>
      <c r="AA465" s="50">
        <f>IF(Z465&lt;1,"",IFERROR(VALUE(SUBSTITUTE(TRIM(MID(SUBSTITUTE(X465," ",REPT(" ",60)),1,60)),".",MID(1/2,2,1))),""))</f>
        <v/>
      </c>
      <c r="AB465" s="50">
        <f>IF(Z465&lt;2,"",IFERROR(VALUE(SUBSTITUTE(TRIM(MID(SUBSTITUTE(X465," ",REPT(" ",60)),61,60)),".",MID(1/2,2,1))),""))</f>
        <v/>
      </c>
      <c r="AC465" s="50">
        <f>IF(Z465&lt;3,"",IFERROR(VALUE(SUBSTITUTE(TRIM(MID(SUBSTITUTE(X465," ",REPT(" ",60)),121,60)),".",MID(1/2,2,1))),""))</f>
        <v/>
      </c>
      <c r="AD465" s="50">
        <f>IF(Z465&lt;4,"",IFERROR(VALUE(SUBSTITUTE(TRIM(MID(SUBSTITUTE(X465," ",REPT(" ",60)),181,60)),".",MID(1/2,2,1))),""))</f>
        <v/>
      </c>
      <c r="AE465" s="50">
        <f>IF(Z465&lt;5,"",IFERROR(VALUE(SUBSTITUTE(TRIM(MID(SUBSTITUTE(X465," ",REPT(" ",60)),241,60)),".",MID(1/2,2,1))),""))</f>
        <v/>
      </c>
      <c r="AF465" s="50">
        <f>IF(Z465&lt;6,"",IFERROR(VALUE(SUBSTITUTE(TRIM(MID(SUBSTITUTE(X465," ",REPT(" ",60)),301,60)),".",MID(1/2,2,1))),""))</f>
        <v/>
      </c>
      <c r="AG465" s="50">
        <f>IFERROR(IF(Z465=2,AA465,IF(Z465=4,IF(AA465&lt;0,-1,1)*(ABS(AA465)+AB465/60),IF(Z465=6,IF(AA465&lt;0,-1,1)*(ABS(AA465)+AB465/60+AC465/3600),""))),"")</f>
        <v/>
      </c>
      <c r="AH465" s="50">
        <f>IFERROR(IF(Z465=2,AB465,IF(Z465=4,IF(AC465&lt;0,-1,1)*(ABS(AC465)+AD465/60),IF(Z465=6,IF(AD465&lt;0,-1,1)*(ABS(AD465)+AE465/60+AF465/3600),""))),"")</f>
        <v/>
      </c>
      <c r="AI465" s="50">
        <f>IF(W465,AH465,AG465)</f>
        <v/>
      </c>
      <c r="AJ465" s="50">
        <f>IF(W465,AG465,AH465)</f>
        <v/>
      </c>
      <c r="AK465" s="50">
        <f>IFERROR(IF(U465=0,AI465,U465*ABS(AI465)),"")</f>
        <v/>
      </c>
      <c r="AL465" s="50">
        <f>IFERROR(IF(V465=0,AJ465,V465*ABS(AJ465)),"")</f>
        <v/>
      </c>
      <c r="AM465" s="50">
        <f>IFERROR(AND(U465=0,V465=0,ABS(AK465)&gt;90,ABS(AK465)&lt;=180,ABS(AL465)&lt;=90),FALSE)</f>
        <v/>
      </c>
      <c r="AN465" s="50">
        <f>IF(AM465,AL465,AK465)</f>
        <v/>
      </c>
      <c r="AO465" s="50">
        <f>IF(AM465,AK465,AL465)</f>
        <v/>
      </c>
      <c r="AP465" s="50">
        <f>IF(R465="","",IF(Y465&lt;&gt;"","Contains words or symbols that aren't part of a coordinate.",IF(NOT(OR(Z465=2,Z465=4,Z465=6)),"Couldn't find a latitude and a longitude ("&amp;Z465&amp;IF(Z465=1," number"," numbers")&amp;" found).",IF(COUNT(AA465:AF465)&lt;&gt;Z465,"Some of the numbers couldn't be read.",IF(OR(AND(Z465=4,OR(AB465&lt;0,AB465&gt;=60,AD465&lt;0,AD465&gt;=60)),AND(Z465=6,OR(AB465&lt;0,AB465&gt;=60,AC465&lt;0,AC465&gt;=60,AE465&lt;0,AE465&gt;=60,AF465&lt;0,AF465&gt;=60))),"Minutes and seconds must be between 0 and 60.",IF(OR(ABS(AN465)&gt;90,ABS(AO465)&gt;180),"Out of range: latitude must be between -90 and 90, and longitude between -180 and 180.",""))))))</f>
        <v/>
      </c>
    </row>
    <row r="466">
      <c r="B466" s="44" t="n"/>
      <c r="C466" s="44" t="n"/>
      <c r="D466" s="45">
        <f>IF(R466="","",IF(AP466&lt;&gt;"","NOT VALID GPS COORDINATES",IF(O466="NO CONNECTION","NO CONNECTION",IF(E466="","NOT FOUND",IF(OR(AM466,AND(AN466=0,AO466=0)),"CONVERTED – PLEASE CHECK","CONVERTED")))))</f>
        <v/>
      </c>
      <c r="E466" s="45">
        <f>IF(OR(O466="",O466="NO CONNECTION"),"",IFERROR(_xlfn.FILTERXML(O466,"//local/territory")&amp;" "&amp;_xlfn.FILTERXML(O466,"//local/mapcode"),IFERROR(_xlfn.FILTERXML(O466,"//international/mapcode"),"")))</f>
        <v/>
      </c>
      <c r="F466" s="46">
        <f>IF(E466="","",IFERROR(_xlfn.FILTERXML(O466,"//local/territory"),""))</f>
        <v/>
      </c>
      <c r="G466" s="46">
        <f>IF(E466="","",IFERROR(_xlfn.FILTERXML(O466,"//local/mapcode"),""))</f>
        <v/>
      </c>
      <c r="H466" s="46">
        <f>IF(E466="","",IFERROR(_xlfn.FILTERXML(O466,"//international/mapcode"),""))</f>
        <v/>
      </c>
      <c r="I466" s="46">
        <f>IF(E466="","",IFERROR(HYPERLINK("https://www.mymapcodes.com/go/?t="&amp;IF(G466&lt;&gt;"",F466,"AAA")&amp;"&amp;ma="&amp;LEFT(IF(G466&lt;&gt;"",G466,H466),FIND(".",IF(G466&lt;&gt;"",G466,H466))-1)&amp;"&amp;mb="&amp;MID(IF(G466&lt;&gt;"",G466,H466),FIND(".",IF(G466&lt;&gt;"",G466,H466))+1,99),"Open on MyMapcodes →"),""))</f>
        <v/>
      </c>
      <c r="J466" s="47">
        <f>IF(OR(R466="",AP466&lt;&gt;""),"",ROUND(AN466,6))</f>
        <v/>
      </c>
      <c r="K466" s="47">
        <f>IF(OR(R466="",AP466&lt;&gt;""),"",ROUND(AO466,6))</f>
        <v/>
      </c>
      <c r="L466" s="48">
        <f>IF(R466="","",IF(AP466&lt;&gt;"",AP466,IF(O466="NO CONNECTION","Excel couldn't reach the mapcode service. Click the REFRESH RESULTS box just above the table.",IF(E466="","The mapcode service didn't return a mapcode for this point.",IF(AM466,"Latitude and longitude seemed to be the wrong way round, so they've been swapped. Please check.",IF(AND(AN466=0,AO466=0),"0, 0 is in the sea off West Africa. Please check this is the location you meant.",IF(W466,"Longitude came first, so the order has been switched.",IF(Z466=6,"Converted from degrees, minutes and seconds.",IF(Z466=4,"Converted from degrees and decimal minutes.","")))))))))</f>
        <v/>
      </c>
      <c r="N466" s="49">
        <f>IF(J466="","",MapcodeAPI&amp;"codes/"&amp;SUBSTITUTE(J466&amp;"",MID(1/2,2,1),".")&amp;","&amp;SUBSTITUTE(K466&amp;"",MID(1/2,2,1),"."))&amp;LEFT($B$13,0)</f>
        <v/>
      </c>
      <c r="O466" s="49">
        <f>IF(N466="","",IFERROR(_xlfn.WEBSERVICE(N466),IF(MapcodeAPIBackup="","NO CONNECTION",IFERROR(_xlfn.WEBSERVICE(MapcodeAPIBackup&amp;MID(N466,LEN(MapcodeAPI)+1,999)),"NO CONNECTION"))))</f>
        <v/>
      </c>
      <c r="P466" t="inlineStr">
        <is>
          <t xml:space="preserve"> </t>
        </is>
      </c>
      <c r="R466" s="50">
        <f>IFERROR(IF(AND(TRIM(B466&amp;"")="",TRIM(C466&amp;"")=""),"",TRIM(IF(ISNUMBER(B466),SUBSTITUTE(B466&amp;"",MID(1/2,2,1),"."),B466&amp;"")&amp;IF(TRIM(C466&amp;"")="",""," | "&amp;IF(ISNUMBER(C466),SUBSTITUTE(C466&amp;"",MID(1/2,2,1),"."),C466&amp;"")))),"(error value)")</f>
        <v/>
      </c>
      <c r="S466" s="50">
        <f>IF(R466="","","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"&amp;IFERROR(IF(AND(LEN(R466)-LEN(SUBSTITUTE(R466,"/",""))=1,ISNUMBER(FIND(" ",TRIM(LEFT(R466,FIND("/",R466)-1))))),LEFT(R466,FIND("/",R466)-1),R466),R466)&amp;" ")," "," "),"﻿"," "),"​"," "),"⁠"," ")," "," ")," "," "),CHAR(9)," "),CHAR(10)," "),CHAR(13)," "),"−","-"),"–","-"),"—","-"),"LATITUDE"," "),"LONGITUDE"," "),"COORDINATES"," "),"COORDS"," "),"NORTH"," N "),"SOUTH"," S "),"EAST"," E "),"WEST"," W "),"DEGREES"," "),"DEG"," "),"GPS"," "),"LONG"," "),"LNG"," "),"LON"," "),"LAT"," ")," AND "," "),"&amp;"," ")&amp;" ")</f>
        <v/>
      </c>
      <c r="T466" s="50">
        <f>IF(S466="","",IF(LEN(S466)-LEN(SUBSTITUTE(S466,".",""))&gt;0,SUBSTITUTE(S466,","," "),IF(LEN(S466)-LEN(SUBSTITUTE(S466,",",""))=3,SUBSTITUTE(SUBSTITUTE(S466,",",";",2),",","."),IF(LEN(S466)-LEN(SUBSTITUTE(S466,",",""))=2,SUBSTITUTE(S466,",","."),SUBSTITUTE(S466,","," ")))))</f>
        <v/>
      </c>
      <c r="U466" s="50">
        <f>IF(ISNUMBER(FIND("S",T466)),-1,IF(ISNUMBER(FIND("N",T466)),1,0))</f>
        <v/>
      </c>
      <c r="V466" s="50">
        <f>IF(ISNUMBER(FIND("W",T466)),-1,IF(ISNUMBER(FIND("E",T466)),1,0))</f>
        <v/>
      </c>
      <c r="W466" s="50">
        <f>AND(MIN(IFERROR(FIND("N",T466),999),IFERROR(FIND("S",T466),999))&lt;999,MIN(IFERROR(FIND("E",T466),999),IFERROR(FIND("W",T466),999))&lt;999,MIN(IFERROR(FIND("E",T466),999),IFERROR(FIND("W",T466),999))&lt;MIN(IFERROR(FIND("N",T466),999),IFERROR(FIND("S",T466),999)))</f>
        <v/>
      </c>
      <c r="X466" s="50">
        <f>IF(T466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466,"°"," "),"º"," "),"˚"," "),"'"," "),CHAR(34)," "),"′"," "),"’"," "),"‘"," "),"″"," "),"”"," "),"“"," "),"("," "),")"," "),"["," "),"]"," "),"{"," "),"}"," "),";"," "),"|"," "),"/"," "),"\"," "),":"," "),"="," "),"*"," "),","," "),"N"," "),"S"," "),"E"," "),"W"," "),"_"," ")))</f>
        <v/>
      </c>
      <c r="Y466" s="50">
        <f>IF(X466="","",SUBSTITUTE(SUBSTITUTE(SUBSTITUTE(SUBSTITUTE(SUBSTITUTE(SUBSTITUTE(SUBSTITUTE(SUBSTITUTE(SUBSTITUTE(SUBSTITUTE(SUBSTITUTE(SUBSTITUTE(SUBSTITUTE(X466,"0",""),"1",""),"2",""),"3",""),"4",""),"5",""),"6",""),"7",""),"8",""),"9",""),".",""),"-","")," ",""))</f>
        <v/>
      </c>
      <c r="Z466" s="50">
        <f>IF(X466="",0,LEN(X466)-LEN(SUBSTITUTE(X466," ",""))+1)</f>
        <v/>
      </c>
      <c r="AA466" s="50">
        <f>IF(Z466&lt;1,"",IFERROR(VALUE(SUBSTITUTE(TRIM(MID(SUBSTITUTE(X466," ",REPT(" ",60)),1,60)),".",MID(1/2,2,1))),""))</f>
        <v/>
      </c>
      <c r="AB466" s="50">
        <f>IF(Z466&lt;2,"",IFERROR(VALUE(SUBSTITUTE(TRIM(MID(SUBSTITUTE(X466," ",REPT(" ",60)),61,60)),".",MID(1/2,2,1))),""))</f>
        <v/>
      </c>
      <c r="AC466" s="50">
        <f>IF(Z466&lt;3,"",IFERROR(VALUE(SUBSTITUTE(TRIM(MID(SUBSTITUTE(X466," ",REPT(" ",60)),121,60)),".",MID(1/2,2,1))),""))</f>
        <v/>
      </c>
      <c r="AD466" s="50">
        <f>IF(Z466&lt;4,"",IFERROR(VALUE(SUBSTITUTE(TRIM(MID(SUBSTITUTE(X466," ",REPT(" ",60)),181,60)),".",MID(1/2,2,1))),""))</f>
        <v/>
      </c>
      <c r="AE466" s="50">
        <f>IF(Z466&lt;5,"",IFERROR(VALUE(SUBSTITUTE(TRIM(MID(SUBSTITUTE(X466," ",REPT(" ",60)),241,60)),".",MID(1/2,2,1))),""))</f>
        <v/>
      </c>
      <c r="AF466" s="50">
        <f>IF(Z466&lt;6,"",IFERROR(VALUE(SUBSTITUTE(TRIM(MID(SUBSTITUTE(X466," ",REPT(" ",60)),301,60)),".",MID(1/2,2,1))),""))</f>
        <v/>
      </c>
      <c r="AG466" s="50">
        <f>IFERROR(IF(Z466=2,AA466,IF(Z466=4,IF(AA466&lt;0,-1,1)*(ABS(AA466)+AB466/60),IF(Z466=6,IF(AA466&lt;0,-1,1)*(ABS(AA466)+AB466/60+AC466/3600),""))),"")</f>
        <v/>
      </c>
      <c r="AH466" s="50">
        <f>IFERROR(IF(Z466=2,AB466,IF(Z466=4,IF(AC466&lt;0,-1,1)*(ABS(AC466)+AD466/60),IF(Z466=6,IF(AD466&lt;0,-1,1)*(ABS(AD466)+AE466/60+AF466/3600),""))),"")</f>
        <v/>
      </c>
      <c r="AI466" s="50">
        <f>IF(W466,AH466,AG466)</f>
        <v/>
      </c>
      <c r="AJ466" s="50">
        <f>IF(W466,AG466,AH466)</f>
        <v/>
      </c>
      <c r="AK466" s="50">
        <f>IFERROR(IF(U466=0,AI466,U466*ABS(AI466)),"")</f>
        <v/>
      </c>
      <c r="AL466" s="50">
        <f>IFERROR(IF(V466=0,AJ466,V466*ABS(AJ466)),"")</f>
        <v/>
      </c>
      <c r="AM466" s="50">
        <f>IFERROR(AND(U466=0,V466=0,ABS(AK466)&gt;90,ABS(AK466)&lt;=180,ABS(AL466)&lt;=90),FALSE)</f>
        <v/>
      </c>
      <c r="AN466" s="50">
        <f>IF(AM466,AL466,AK466)</f>
        <v/>
      </c>
      <c r="AO466" s="50">
        <f>IF(AM466,AK466,AL466)</f>
        <v/>
      </c>
      <c r="AP466" s="50">
        <f>IF(R466="","",IF(Y466&lt;&gt;"","Contains words or symbols that aren't part of a coordinate.",IF(NOT(OR(Z466=2,Z466=4,Z466=6)),"Couldn't find a latitude and a longitude ("&amp;Z466&amp;IF(Z466=1," number"," numbers")&amp;" found).",IF(COUNT(AA466:AF466)&lt;&gt;Z466,"Some of the numbers couldn't be read.",IF(OR(AND(Z466=4,OR(AB466&lt;0,AB466&gt;=60,AD466&lt;0,AD466&gt;=60)),AND(Z466=6,OR(AB466&lt;0,AB466&gt;=60,AC466&lt;0,AC466&gt;=60,AE466&lt;0,AE466&gt;=60,AF466&lt;0,AF466&gt;=60))),"Minutes and seconds must be between 0 and 60.",IF(OR(ABS(AN466)&gt;90,ABS(AO466)&gt;180),"Out of range: latitude must be between -90 and 90, and longitude between -180 and 180.",""))))))</f>
        <v/>
      </c>
    </row>
    <row r="467">
      <c r="B467" s="44" t="n"/>
      <c r="C467" s="44" t="n"/>
      <c r="D467" s="45">
        <f>IF(R467="","",IF(AP467&lt;&gt;"","NOT VALID GPS COORDINATES",IF(O467="NO CONNECTION","NO CONNECTION",IF(E467="","NOT FOUND",IF(OR(AM467,AND(AN467=0,AO467=0)),"CONVERTED – PLEASE CHECK","CONVERTED")))))</f>
        <v/>
      </c>
      <c r="E467" s="45">
        <f>IF(OR(O467="",O467="NO CONNECTION"),"",IFERROR(_xlfn.FILTERXML(O467,"//local/territory")&amp;" "&amp;_xlfn.FILTERXML(O467,"//local/mapcode"),IFERROR(_xlfn.FILTERXML(O467,"//international/mapcode"),"")))</f>
        <v/>
      </c>
      <c r="F467" s="46">
        <f>IF(E467="","",IFERROR(_xlfn.FILTERXML(O467,"//local/territory"),""))</f>
        <v/>
      </c>
      <c r="G467" s="46">
        <f>IF(E467="","",IFERROR(_xlfn.FILTERXML(O467,"//local/mapcode"),""))</f>
        <v/>
      </c>
      <c r="H467" s="46">
        <f>IF(E467="","",IFERROR(_xlfn.FILTERXML(O467,"//international/mapcode"),""))</f>
        <v/>
      </c>
      <c r="I467" s="46">
        <f>IF(E467="","",IFERROR(HYPERLINK("https://www.mymapcodes.com/go/?t="&amp;IF(G467&lt;&gt;"",F467,"AAA")&amp;"&amp;ma="&amp;LEFT(IF(G467&lt;&gt;"",G467,H467),FIND(".",IF(G467&lt;&gt;"",G467,H467))-1)&amp;"&amp;mb="&amp;MID(IF(G467&lt;&gt;"",G467,H467),FIND(".",IF(G467&lt;&gt;"",G467,H467))+1,99),"Open on MyMapcodes →"),""))</f>
        <v/>
      </c>
      <c r="J467" s="47">
        <f>IF(OR(R467="",AP467&lt;&gt;""),"",ROUND(AN467,6))</f>
        <v/>
      </c>
      <c r="K467" s="47">
        <f>IF(OR(R467="",AP467&lt;&gt;""),"",ROUND(AO467,6))</f>
        <v/>
      </c>
      <c r="L467" s="48">
        <f>IF(R467="","",IF(AP467&lt;&gt;"",AP467,IF(O467="NO CONNECTION","Excel couldn't reach the mapcode service. Click the REFRESH RESULTS box just above the table.",IF(E467="","The mapcode service didn't return a mapcode for this point.",IF(AM467,"Latitude and longitude seemed to be the wrong way round, so they've been swapped. Please check.",IF(AND(AN467=0,AO467=0),"0, 0 is in the sea off West Africa. Please check this is the location you meant.",IF(W467,"Longitude came first, so the order has been switched.",IF(Z467=6,"Converted from degrees, minutes and seconds.",IF(Z467=4,"Converted from degrees and decimal minutes.","")))))))))</f>
        <v/>
      </c>
      <c r="N467" s="49">
        <f>IF(J467="","",MapcodeAPI&amp;"codes/"&amp;SUBSTITUTE(J467&amp;"",MID(1/2,2,1),".")&amp;","&amp;SUBSTITUTE(K467&amp;"",MID(1/2,2,1),"."))&amp;LEFT($B$13,0)</f>
        <v/>
      </c>
      <c r="O467" s="49">
        <f>IF(N467="","",IFERROR(_xlfn.WEBSERVICE(N467),IF(MapcodeAPIBackup="","NO CONNECTION",IFERROR(_xlfn.WEBSERVICE(MapcodeAPIBackup&amp;MID(N467,LEN(MapcodeAPI)+1,999)),"NO CONNECTION"))))</f>
        <v/>
      </c>
      <c r="P467" t="inlineStr">
        <is>
          <t xml:space="preserve"> </t>
        </is>
      </c>
      <c r="R467" s="50">
        <f>IFERROR(IF(AND(TRIM(B467&amp;"")="",TRIM(C467&amp;"")=""),"",TRIM(IF(ISNUMBER(B467),SUBSTITUTE(B467&amp;"",MID(1/2,2,1),"."),B467&amp;"")&amp;IF(TRIM(C467&amp;"")="",""," | "&amp;IF(ISNUMBER(C467),SUBSTITUTE(C467&amp;"",MID(1/2,2,1),"."),C467&amp;"")))),"(error value)")</f>
        <v/>
      </c>
      <c r="S467" s="50">
        <f>IF(R467="","","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"&amp;IFERROR(IF(AND(LEN(R467)-LEN(SUBSTITUTE(R467,"/",""))=1,ISNUMBER(FIND(" ",TRIM(LEFT(R467,FIND("/",R467)-1))))),LEFT(R467,FIND("/",R467)-1),R467),R467)&amp;" ")," "," "),"﻿"," "),"​"," "),"⁠"," ")," "," ")," "," "),CHAR(9)," "),CHAR(10)," "),CHAR(13)," "),"−","-"),"–","-"),"—","-"),"LATITUDE"," "),"LONGITUDE"," "),"COORDINATES"," "),"COORDS"," "),"NORTH"," N "),"SOUTH"," S "),"EAST"," E "),"WEST"," W "),"DEGREES"," "),"DEG"," "),"GPS"," "),"LONG"," "),"LNG"," "),"LON"," "),"LAT"," ")," AND "," "),"&amp;"," ")&amp;" ")</f>
        <v/>
      </c>
      <c r="T467" s="50">
        <f>IF(S467="","",IF(LEN(S467)-LEN(SUBSTITUTE(S467,".",""))&gt;0,SUBSTITUTE(S467,","," "),IF(LEN(S467)-LEN(SUBSTITUTE(S467,",",""))=3,SUBSTITUTE(SUBSTITUTE(S467,",",";",2),",","."),IF(LEN(S467)-LEN(SUBSTITUTE(S467,",",""))=2,SUBSTITUTE(S467,",","."),SUBSTITUTE(S467,","," ")))))</f>
        <v/>
      </c>
      <c r="U467" s="50">
        <f>IF(ISNUMBER(FIND("S",T467)),-1,IF(ISNUMBER(FIND("N",T467)),1,0))</f>
        <v/>
      </c>
      <c r="V467" s="50">
        <f>IF(ISNUMBER(FIND("W",T467)),-1,IF(ISNUMBER(FIND("E",T467)),1,0))</f>
        <v/>
      </c>
      <c r="W467" s="50">
        <f>AND(MIN(IFERROR(FIND("N",T467),999),IFERROR(FIND("S",T467),999))&lt;999,MIN(IFERROR(FIND("E",T467),999),IFERROR(FIND("W",T467),999))&lt;999,MIN(IFERROR(FIND("E",T467),999),IFERROR(FIND("W",T467),999))&lt;MIN(IFERROR(FIND("N",T467),999),IFERROR(FIND("S",T467),999)))</f>
        <v/>
      </c>
      <c r="X467" s="50">
        <f>IF(T467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467,"°"," "),"º"," "),"˚"," "),"'"," "),CHAR(34)," "),"′"," "),"’"," "),"‘"," "),"″"," "),"”"," "),"“"," "),"("," "),")"," "),"["," "),"]"," "),"{"," "),"}"," "),";"," "),"|"," "),"/"," "),"\"," "),":"," "),"="," "),"*"," "),","," "),"N"," "),"S"," "),"E"," "),"W"," "),"_"," ")))</f>
        <v/>
      </c>
      <c r="Y467" s="50">
        <f>IF(X467="","",SUBSTITUTE(SUBSTITUTE(SUBSTITUTE(SUBSTITUTE(SUBSTITUTE(SUBSTITUTE(SUBSTITUTE(SUBSTITUTE(SUBSTITUTE(SUBSTITUTE(SUBSTITUTE(SUBSTITUTE(SUBSTITUTE(X467,"0",""),"1",""),"2",""),"3",""),"4",""),"5",""),"6",""),"7",""),"8",""),"9",""),".",""),"-","")," ",""))</f>
        <v/>
      </c>
      <c r="Z467" s="50">
        <f>IF(X467="",0,LEN(X467)-LEN(SUBSTITUTE(X467," ",""))+1)</f>
        <v/>
      </c>
      <c r="AA467" s="50">
        <f>IF(Z467&lt;1,"",IFERROR(VALUE(SUBSTITUTE(TRIM(MID(SUBSTITUTE(X467," ",REPT(" ",60)),1,60)),".",MID(1/2,2,1))),""))</f>
        <v/>
      </c>
      <c r="AB467" s="50">
        <f>IF(Z467&lt;2,"",IFERROR(VALUE(SUBSTITUTE(TRIM(MID(SUBSTITUTE(X467," ",REPT(" ",60)),61,60)),".",MID(1/2,2,1))),""))</f>
        <v/>
      </c>
      <c r="AC467" s="50">
        <f>IF(Z467&lt;3,"",IFERROR(VALUE(SUBSTITUTE(TRIM(MID(SUBSTITUTE(X467," ",REPT(" ",60)),121,60)),".",MID(1/2,2,1))),""))</f>
        <v/>
      </c>
      <c r="AD467" s="50">
        <f>IF(Z467&lt;4,"",IFERROR(VALUE(SUBSTITUTE(TRIM(MID(SUBSTITUTE(X467," ",REPT(" ",60)),181,60)),".",MID(1/2,2,1))),""))</f>
        <v/>
      </c>
      <c r="AE467" s="50">
        <f>IF(Z467&lt;5,"",IFERROR(VALUE(SUBSTITUTE(TRIM(MID(SUBSTITUTE(X467," ",REPT(" ",60)),241,60)),".",MID(1/2,2,1))),""))</f>
        <v/>
      </c>
      <c r="AF467" s="50">
        <f>IF(Z467&lt;6,"",IFERROR(VALUE(SUBSTITUTE(TRIM(MID(SUBSTITUTE(X467," ",REPT(" ",60)),301,60)),".",MID(1/2,2,1))),""))</f>
        <v/>
      </c>
      <c r="AG467" s="50">
        <f>IFERROR(IF(Z467=2,AA467,IF(Z467=4,IF(AA467&lt;0,-1,1)*(ABS(AA467)+AB467/60),IF(Z467=6,IF(AA467&lt;0,-1,1)*(ABS(AA467)+AB467/60+AC467/3600),""))),"")</f>
        <v/>
      </c>
      <c r="AH467" s="50">
        <f>IFERROR(IF(Z467=2,AB467,IF(Z467=4,IF(AC467&lt;0,-1,1)*(ABS(AC467)+AD467/60),IF(Z467=6,IF(AD467&lt;0,-1,1)*(ABS(AD467)+AE467/60+AF467/3600),""))),"")</f>
        <v/>
      </c>
      <c r="AI467" s="50">
        <f>IF(W467,AH467,AG467)</f>
        <v/>
      </c>
      <c r="AJ467" s="50">
        <f>IF(W467,AG467,AH467)</f>
        <v/>
      </c>
      <c r="AK467" s="50">
        <f>IFERROR(IF(U467=0,AI467,U467*ABS(AI467)),"")</f>
        <v/>
      </c>
      <c r="AL467" s="50">
        <f>IFERROR(IF(V467=0,AJ467,V467*ABS(AJ467)),"")</f>
        <v/>
      </c>
      <c r="AM467" s="50">
        <f>IFERROR(AND(U467=0,V467=0,ABS(AK467)&gt;90,ABS(AK467)&lt;=180,ABS(AL467)&lt;=90),FALSE)</f>
        <v/>
      </c>
      <c r="AN467" s="50">
        <f>IF(AM467,AL467,AK467)</f>
        <v/>
      </c>
      <c r="AO467" s="50">
        <f>IF(AM467,AK467,AL467)</f>
        <v/>
      </c>
      <c r="AP467" s="50">
        <f>IF(R467="","",IF(Y467&lt;&gt;"","Contains words or symbols that aren't part of a coordinate.",IF(NOT(OR(Z467=2,Z467=4,Z467=6)),"Couldn't find a latitude and a longitude ("&amp;Z467&amp;IF(Z467=1," number"," numbers")&amp;" found).",IF(COUNT(AA467:AF467)&lt;&gt;Z467,"Some of the numbers couldn't be read.",IF(OR(AND(Z467=4,OR(AB467&lt;0,AB467&gt;=60,AD467&lt;0,AD467&gt;=60)),AND(Z467=6,OR(AB467&lt;0,AB467&gt;=60,AC467&lt;0,AC467&gt;=60,AE467&lt;0,AE467&gt;=60,AF467&lt;0,AF467&gt;=60))),"Minutes and seconds must be between 0 and 60.",IF(OR(ABS(AN467)&gt;90,ABS(AO467)&gt;180),"Out of range: latitude must be between -90 and 90, and longitude between -180 and 180.",""))))))</f>
        <v/>
      </c>
    </row>
    <row r="468">
      <c r="B468" s="44" t="n"/>
      <c r="C468" s="44" t="n"/>
      <c r="D468" s="45">
        <f>IF(R468="","",IF(AP468&lt;&gt;"","NOT VALID GPS COORDINATES",IF(O468="NO CONNECTION","NO CONNECTION",IF(E468="","NOT FOUND",IF(OR(AM468,AND(AN468=0,AO468=0)),"CONVERTED – PLEASE CHECK","CONVERTED")))))</f>
        <v/>
      </c>
      <c r="E468" s="45">
        <f>IF(OR(O468="",O468="NO CONNECTION"),"",IFERROR(_xlfn.FILTERXML(O468,"//local/territory")&amp;" "&amp;_xlfn.FILTERXML(O468,"//local/mapcode"),IFERROR(_xlfn.FILTERXML(O468,"//international/mapcode"),"")))</f>
        <v/>
      </c>
      <c r="F468" s="46">
        <f>IF(E468="","",IFERROR(_xlfn.FILTERXML(O468,"//local/territory"),""))</f>
        <v/>
      </c>
      <c r="G468" s="46">
        <f>IF(E468="","",IFERROR(_xlfn.FILTERXML(O468,"//local/mapcode"),""))</f>
        <v/>
      </c>
      <c r="H468" s="46">
        <f>IF(E468="","",IFERROR(_xlfn.FILTERXML(O468,"//international/mapcode"),""))</f>
        <v/>
      </c>
      <c r="I468" s="46">
        <f>IF(E468="","",IFERROR(HYPERLINK("https://www.mymapcodes.com/go/?t="&amp;IF(G468&lt;&gt;"",F468,"AAA")&amp;"&amp;ma="&amp;LEFT(IF(G468&lt;&gt;"",G468,H468),FIND(".",IF(G468&lt;&gt;"",G468,H468))-1)&amp;"&amp;mb="&amp;MID(IF(G468&lt;&gt;"",G468,H468),FIND(".",IF(G468&lt;&gt;"",G468,H468))+1,99),"Open on MyMapcodes →"),""))</f>
        <v/>
      </c>
      <c r="J468" s="47">
        <f>IF(OR(R468="",AP468&lt;&gt;""),"",ROUND(AN468,6))</f>
        <v/>
      </c>
      <c r="K468" s="47">
        <f>IF(OR(R468="",AP468&lt;&gt;""),"",ROUND(AO468,6))</f>
        <v/>
      </c>
      <c r="L468" s="48">
        <f>IF(R468="","",IF(AP468&lt;&gt;"",AP468,IF(O468="NO CONNECTION","Excel couldn't reach the mapcode service. Click the REFRESH RESULTS box just above the table.",IF(E468="","The mapcode service didn't return a mapcode for this point.",IF(AM468,"Latitude and longitude seemed to be the wrong way round, so they've been swapped. Please check.",IF(AND(AN468=0,AO468=0),"0, 0 is in the sea off West Africa. Please check this is the location you meant.",IF(W468,"Longitude came first, so the order has been switched.",IF(Z468=6,"Converted from degrees, minutes and seconds.",IF(Z468=4,"Converted from degrees and decimal minutes.","")))))))))</f>
        <v/>
      </c>
      <c r="N468" s="49">
        <f>IF(J468="","",MapcodeAPI&amp;"codes/"&amp;SUBSTITUTE(J468&amp;"",MID(1/2,2,1),".")&amp;","&amp;SUBSTITUTE(K468&amp;"",MID(1/2,2,1),"."))&amp;LEFT($B$13,0)</f>
        <v/>
      </c>
      <c r="O468" s="49">
        <f>IF(N468="","",IFERROR(_xlfn.WEBSERVICE(N468),IF(MapcodeAPIBackup="","NO CONNECTION",IFERROR(_xlfn.WEBSERVICE(MapcodeAPIBackup&amp;MID(N468,LEN(MapcodeAPI)+1,999)),"NO CONNECTION"))))</f>
        <v/>
      </c>
      <c r="P468" t="inlineStr">
        <is>
          <t xml:space="preserve"> </t>
        </is>
      </c>
      <c r="R468" s="50">
        <f>IFERROR(IF(AND(TRIM(B468&amp;"")="",TRIM(C468&amp;"")=""),"",TRIM(IF(ISNUMBER(B468),SUBSTITUTE(B468&amp;"",MID(1/2,2,1),"."),B468&amp;"")&amp;IF(TRIM(C468&amp;"")="",""," | "&amp;IF(ISNUMBER(C468),SUBSTITUTE(C468&amp;"",MID(1/2,2,1),"."),C468&amp;"")))),"(error value)")</f>
        <v/>
      </c>
      <c r="S468" s="50">
        <f>IF(R468="","","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"&amp;IFERROR(IF(AND(LEN(R468)-LEN(SUBSTITUTE(R468,"/",""))=1,ISNUMBER(FIND(" ",TRIM(LEFT(R468,FIND("/",R468)-1))))),LEFT(R468,FIND("/",R468)-1),R468),R468)&amp;" ")," "," "),"﻿"," "),"​"," "),"⁠"," ")," "," ")," "," "),CHAR(9)," "),CHAR(10)," "),CHAR(13)," "),"−","-"),"–","-"),"—","-"),"LATITUDE"," "),"LONGITUDE"," "),"COORDINATES"," "),"COORDS"," "),"NORTH"," N "),"SOUTH"," S "),"EAST"," E "),"WEST"," W "),"DEGREES"," "),"DEG"," "),"GPS"," "),"LONG"," "),"LNG"," "),"LON"," "),"LAT"," ")," AND "," "),"&amp;"," ")&amp;" ")</f>
        <v/>
      </c>
      <c r="T468" s="50">
        <f>IF(S468="","",IF(LEN(S468)-LEN(SUBSTITUTE(S468,".",""))&gt;0,SUBSTITUTE(S468,","," "),IF(LEN(S468)-LEN(SUBSTITUTE(S468,",",""))=3,SUBSTITUTE(SUBSTITUTE(S468,",",";",2),",","."),IF(LEN(S468)-LEN(SUBSTITUTE(S468,",",""))=2,SUBSTITUTE(S468,",","."),SUBSTITUTE(S468,","," ")))))</f>
        <v/>
      </c>
      <c r="U468" s="50">
        <f>IF(ISNUMBER(FIND("S",T468)),-1,IF(ISNUMBER(FIND("N",T468)),1,0))</f>
        <v/>
      </c>
      <c r="V468" s="50">
        <f>IF(ISNUMBER(FIND("W",T468)),-1,IF(ISNUMBER(FIND("E",T468)),1,0))</f>
        <v/>
      </c>
      <c r="W468" s="50">
        <f>AND(MIN(IFERROR(FIND("N",T468),999),IFERROR(FIND("S",T468),999))&lt;999,MIN(IFERROR(FIND("E",T468),999),IFERROR(FIND("W",T468),999))&lt;999,MIN(IFERROR(FIND("E",T468),999),IFERROR(FIND("W",T468),999))&lt;MIN(IFERROR(FIND("N",T468),999),IFERROR(FIND("S",T468),999)))</f>
        <v/>
      </c>
      <c r="X468" s="50">
        <f>IF(T468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468,"°"," "),"º"," "),"˚"," "),"'"," "),CHAR(34)," "),"′"," "),"’"," "),"‘"," "),"″"," "),"”"," "),"“"," "),"("," "),")"," "),"["," "),"]"," "),"{"," "),"}"," "),";"," "),"|"," "),"/"," "),"\"," "),":"," "),"="," "),"*"," "),","," "),"N"," "),"S"," "),"E"," "),"W"," "),"_"," ")))</f>
        <v/>
      </c>
      <c r="Y468" s="50">
        <f>IF(X468="","",SUBSTITUTE(SUBSTITUTE(SUBSTITUTE(SUBSTITUTE(SUBSTITUTE(SUBSTITUTE(SUBSTITUTE(SUBSTITUTE(SUBSTITUTE(SUBSTITUTE(SUBSTITUTE(SUBSTITUTE(SUBSTITUTE(X468,"0",""),"1",""),"2",""),"3",""),"4",""),"5",""),"6",""),"7",""),"8",""),"9",""),".",""),"-","")," ",""))</f>
        <v/>
      </c>
      <c r="Z468" s="50">
        <f>IF(X468="",0,LEN(X468)-LEN(SUBSTITUTE(X468," ",""))+1)</f>
        <v/>
      </c>
      <c r="AA468" s="50">
        <f>IF(Z468&lt;1,"",IFERROR(VALUE(SUBSTITUTE(TRIM(MID(SUBSTITUTE(X468," ",REPT(" ",60)),1,60)),".",MID(1/2,2,1))),""))</f>
        <v/>
      </c>
      <c r="AB468" s="50">
        <f>IF(Z468&lt;2,"",IFERROR(VALUE(SUBSTITUTE(TRIM(MID(SUBSTITUTE(X468," ",REPT(" ",60)),61,60)),".",MID(1/2,2,1))),""))</f>
        <v/>
      </c>
      <c r="AC468" s="50">
        <f>IF(Z468&lt;3,"",IFERROR(VALUE(SUBSTITUTE(TRIM(MID(SUBSTITUTE(X468," ",REPT(" ",60)),121,60)),".",MID(1/2,2,1))),""))</f>
        <v/>
      </c>
      <c r="AD468" s="50">
        <f>IF(Z468&lt;4,"",IFERROR(VALUE(SUBSTITUTE(TRIM(MID(SUBSTITUTE(X468," ",REPT(" ",60)),181,60)),".",MID(1/2,2,1))),""))</f>
        <v/>
      </c>
      <c r="AE468" s="50">
        <f>IF(Z468&lt;5,"",IFERROR(VALUE(SUBSTITUTE(TRIM(MID(SUBSTITUTE(X468," ",REPT(" ",60)),241,60)),".",MID(1/2,2,1))),""))</f>
        <v/>
      </c>
      <c r="AF468" s="50">
        <f>IF(Z468&lt;6,"",IFERROR(VALUE(SUBSTITUTE(TRIM(MID(SUBSTITUTE(X468," ",REPT(" ",60)),301,60)),".",MID(1/2,2,1))),""))</f>
        <v/>
      </c>
      <c r="AG468" s="50">
        <f>IFERROR(IF(Z468=2,AA468,IF(Z468=4,IF(AA468&lt;0,-1,1)*(ABS(AA468)+AB468/60),IF(Z468=6,IF(AA468&lt;0,-1,1)*(ABS(AA468)+AB468/60+AC468/3600),""))),"")</f>
        <v/>
      </c>
      <c r="AH468" s="50">
        <f>IFERROR(IF(Z468=2,AB468,IF(Z468=4,IF(AC468&lt;0,-1,1)*(ABS(AC468)+AD468/60),IF(Z468=6,IF(AD468&lt;0,-1,1)*(ABS(AD468)+AE468/60+AF468/3600),""))),"")</f>
        <v/>
      </c>
      <c r="AI468" s="50">
        <f>IF(W468,AH468,AG468)</f>
        <v/>
      </c>
      <c r="AJ468" s="50">
        <f>IF(W468,AG468,AH468)</f>
        <v/>
      </c>
      <c r="AK468" s="50">
        <f>IFERROR(IF(U468=0,AI468,U468*ABS(AI468)),"")</f>
        <v/>
      </c>
      <c r="AL468" s="50">
        <f>IFERROR(IF(V468=0,AJ468,V468*ABS(AJ468)),"")</f>
        <v/>
      </c>
      <c r="AM468" s="50">
        <f>IFERROR(AND(U468=0,V468=0,ABS(AK468)&gt;90,ABS(AK468)&lt;=180,ABS(AL468)&lt;=90),FALSE)</f>
        <v/>
      </c>
      <c r="AN468" s="50">
        <f>IF(AM468,AL468,AK468)</f>
        <v/>
      </c>
      <c r="AO468" s="50">
        <f>IF(AM468,AK468,AL468)</f>
        <v/>
      </c>
      <c r="AP468" s="50">
        <f>IF(R468="","",IF(Y468&lt;&gt;"","Contains words or symbols that aren't part of a coordinate.",IF(NOT(OR(Z468=2,Z468=4,Z468=6)),"Couldn't find a latitude and a longitude ("&amp;Z468&amp;IF(Z468=1," number"," numbers")&amp;" found).",IF(COUNT(AA468:AF468)&lt;&gt;Z468,"Some of the numbers couldn't be read.",IF(OR(AND(Z468=4,OR(AB468&lt;0,AB468&gt;=60,AD468&lt;0,AD468&gt;=60)),AND(Z468=6,OR(AB468&lt;0,AB468&gt;=60,AC468&lt;0,AC468&gt;=60,AE468&lt;0,AE468&gt;=60,AF468&lt;0,AF468&gt;=60))),"Minutes and seconds must be between 0 and 60.",IF(OR(ABS(AN468)&gt;90,ABS(AO468)&gt;180),"Out of range: latitude must be between -90 and 90, and longitude between -180 and 180.",""))))))</f>
        <v/>
      </c>
    </row>
    <row r="469">
      <c r="B469" s="44" t="n"/>
      <c r="C469" s="44" t="n"/>
      <c r="D469" s="45">
        <f>IF(R469="","",IF(AP469&lt;&gt;"","NOT VALID GPS COORDINATES",IF(O469="NO CONNECTION","NO CONNECTION",IF(E469="","NOT FOUND",IF(OR(AM469,AND(AN469=0,AO469=0)),"CONVERTED – PLEASE CHECK","CONVERTED")))))</f>
        <v/>
      </c>
      <c r="E469" s="45">
        <f>IF(OR(O469="",O469="NO CONNECTION"),"",IFERROR(_xlfn.FILTERXML(O469,"//local/territory")&amp;" "&amp;_xlfn.FILTERXML(O469,"//local/mapcode"),IFERROR(_xlfn.FILTERXML(O469,"//international/mapcode"),"")))</f>
        <v/>
      </c>
      <c r="F469" s="46">
        <f>IF(E469="","",IFERROR(_xlfn.FILTERXML(O469,"//local/territory"),""))</f>
        <v/>
      </c>
      <c r="G469" s="46">
        <f>IF(E469="","",IFERROR(_xlfn.FILTERXML(O469,"//local/mapcode"),""))</f>
        <v/>
      </c>
      <c r="H469" s="46">
        <f>IF(E469="","",IFERROR(_xlfn.FILTERXML(O469,"//international/mapcode"),""))</f>
        <v/>
      </c>
      <c r="I469" s="46">
        <f>IF(E469="","",IFERROR(HYPERLINK("https://www.mymapcodes.com/go/?t="&amp;IF(G469&lt;&gt;"",F469,"AAA")&amp;"&amp;ma="&amp;LEFT(IF(G469&lt;&gt;"",G469,H469),FIND(".",IF(G469&lt;&gt;"",G469,H469))-1)&amp;"&amp;mb="&amp;MID(IF(G469&lt;&gt;"",G469,H469),FIND(".",IF(G469&lt;&gt;"",G469,H469))+1,99),"Open on MyMapcodes →"),""))</f>
        <v/>
      </c>
      <c r="J469" s="47">
        <f>IF(OR(R469="",AP469&lt;&gt;""),"",ROUND(AN469,6))</f>
        <v/>
      </c>
      <c r="K469" s="47">
        <f>IF(OR(R469="",AP469&lt;&gt;""),"",ROUND(AO469,6))</f>
        <v/>
      </c>
      <c r="L469" s="48">
        <f>IF(R469="","",IF(AP469&lt;&gt;"",AP469,IF(O469="NO CONNECTION","Excel couldn't reach the mapcode service. Click the REFRESH RESULTS box just above the table.",IF(E469="","The mapcode service didn't return a mapcode for this point.",IF(AM469,"Latitude and longitude seemed to be the wrong way round, so they've been swapped. Please check.",IF(AND(AN469=0,AO469=0),"0, 0 is in the sea off West Africa. Please check this is the location you meant.",IF(W469,"Longitude came first, so the order has been switched.",IF(Z469=6,"Converted from degrees, minutes and seconds.",IF(Z469=4,"Converted from degrees and decimal minutes.","")))))))))</f>
        <v/>
      </c>
      <c r="N469" s="49">
        <f>IF(J469="","",MapcodeAPI&amp;"codes/"&amp;SUBSTITUTE(J469&amp;"",MID(1/2,2,1),".")&amp;","&amp;SUBSTITUTE(K469&amp;"",MID(1/2,2,1),"."))&amp;LEFT($B$13,0)</f>
        <v/>
      </c>
      <c r="O469" s="49">
        <f>IF(N469="","",IFERROR(_xlfn.WEBSERVICE(N469),IF(MapcodeAPIBackup="","NO CONNECTION",IFERROR(_xlfn.WEBSERVICE(MapcodeAPIBackup&amp;MID(N469,LEN(MapcodeAPI)+1,999)),"NO CONNECTION"))))</f>
        <v/>
      </c>
      <c r="P469" t="inlineStr">
        <is>
          <t xml:space="preserve"> </t>
        </is>
      </c>
      <c r="R469" s="50">
        <f>IFERROR(IF(AND(TRIM(B469&amp;"")="",TRIM(C469&amp;"")=""),"",TRIM(IF(ISNUMBER(B469),SUBSTITUTE(B469&amp;"",MID(1/2,2,1),"."),B469&amp;"")&amp;IF(TRIM(C469&amp;"")="",""," | "&amp;IF(ISNUMBER(C469),SUBSTITUTE(C469&amp;"",MID(1/2,2,1),"."),C469&amp;"")))),"(error value)")</f>
        <v/>
      </c>
      <c r="S469" s="50">
        <f>IF(R469="","","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"&amp;IFERROR(IF(AND(LEN(R469)-LEN(SUBSTITUTE(R469,"/",""))=1,ISNUMBER(FIND(" ",TRIM(LEFT(R469,FIND("/",R469)-1))))),LEFT(R469,FIND("/",R469)-1),R469),R469)&amp;" ")," "," "),"﻿"," "),"​"," "),"⁠"," ")," "," ")," "," "),CHAR(9)," "),CHAR(10)," "),CHAR(13)," "),"−","-"),"–","-"),"—","-"),"LATITUDE"," "),"LONGITUDE"," "),"COORDINATES"," "),"COORDS"," "),"NORTH"," N "),"SOUTH"," S "),"EAST"," E "),"WEST"," W "),"DEGREES"," "),"DEG"," "),"GPS"," "),"LONG"," "),"LNG"," "),"LON"," "),"LAT"," ")," AND "," "),"&amp;"," ")&amp;" ")</f>
        <v/>
      </c>
      <c r="T469" s="50">
        <f>IF(S469="","",IF(LEN(S469)-LEN(SUBSTITUTE(S469,".",""))&gt;0,SUBSTITUTE(S469,","," "),IF(LEN(S469)-LEN(SUBSTITUTE(S469,",",""))=3,SUBSTITUTE(SUBSTITUTE(S469,",",";",2),",","."),IF(LEN(S469)-LEN(SUBSTITUTE(S469,",",""))=2,SUBSTITUTE(S469,",","."),SUBSTITUTE(S469,","," ")))))</f>
        <v/>
      </c>
      <c r="U469" s="50">
        <f>IF(ISNUMBER(FIND("S",T469)),-1,IF(ISNUMBER(FIND("N",T469)),1,0))</f>
        <v/>
      </c>
      <c r="V469" s="50">
        <f>IF(ISNUMBER(FIND("W",T469)),-1,IF(ISNUMBER(FIND("E",T469)),1,0))</f>
        <v/>
      </c>
      <c r="W469" s="50">
        <f>AND(MIN(IFERROR(FIND("N",T469),999),IFERROR(FIND("S",T469),999))&lt;999,MIN(IFERROR(FIND("E",T469),999),IFERROR(FIND("W",T469),999))&lt;999,MIN(IFERROR(FIND("E",T469),999),IFERROR(FIND("W",T469),999))&lt;MIN(IFERROR(FIND("N",T469),999),IFERROR(FIND("S",T469),999)))</f>
        <v/>
      </c>
      <c r="X469" s="50">
        <f>IF(T469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469,"°"," "),"º"," "),"˚"," "),"'"," "),CHAR(34)," "),"′"," "),"’"," "),"‘"," "),"″"," "),"”"," "),"“"," "),"("," "),")"," "),"["," "),"]"," "),"{"," "),"}"," "),";"," "),"|"," "),"/"," "),"\"," "),":"," "),"="," "),"*"," "),","," "),"N"," "),"S"," "),"E"," "),"W"," "),"_"," ")))</f>
        <v/>
      </c>
      <c r="Y469" s="50">
        <f>IF(X469="","",SUBSTITUTE(SUBSTITUTE(SUBSTITUTE(SUBSTITUTE(SUBSTITUTE(SUBSTITUTE(SUBSTITUTE(SUBSTITUTE(SUBSTITUTE(SUBSTITUTE(SUBSTITUTE(SUBSTITUTE(SUBSTITUTE(X469,"0",""),"1",""),"2",""),"3",""),"4",""),"5",""),"6",""),"7",""),"8",""),"9",""),".",""),"-","")," ",""))</f>
        <v/>
      </c>
      <c r="Z469" s="50">
        <f>IF(X469="",0,LEN(X469)-LEN(SUBSTITUTE(X469," ",""))+1)</f>
        <v/>
      </c>
      <c r="AA469" s="50">
        <f>IF(Z469&lt;1,"",IFERROR(VALUE(SUBSTITUTE(TRIM(MID(SUBSTITUTE(X469," ",REPT(" ",60)),1,60)),".",MID(1/2,2,1))),""))</f>
        <v/>
      </c>
      <c r="AB469" s="50">
        <f>IF(Z469&lt;2,"",IFERROR(VALUE(SUBSTITUTE(TRIM(MID(SUBSTITUTE(X469," ",REPT(" ",60)),61,60)),".",MID(1/2,2,1))),""))</f>
        <v/>
      </c>
      <c r="AC469" s="50">
        <f>IF(Z469&lt;3,"",IFERROR(VALUE(SUBSTITUTE(TRIM(MID(SUBSTITUTE(X469," ",REPT(" ",60)),121,60)),".",MID(1/2,2,1))),""))</f>
        <v/>
      </c>
      <c r="AD469" s="50">
        <f>IF(Z469&lt;4,"",IFERROR(VALUE(SUBSTITUTE(TRIM(MID(SUBSTITUTE(X469," ",REPT(" ",60)),181,60)),".",MID(1/2,2,1))),""))</f>
        <v/>
      </c>
      <c r="AE469" s="50">
        <f>IF(Z469&lt;5,"",IFERROR(VALUE(SUBSTITUTE(TRIM(MID(SUBSTITUTE(X469," ",REPT(" ",60)),241,60)),".",MID(1/2,2,1))),""))</f>
        <v/>
      </c>
      <c r="AF469" s="50">
        <f>IF(Z469&lt;6,"",IFERROR(VALUE(SUBSTITUTE(TRIM(MID(SUBSTITUTE(X469," ",REPT(" ",60)),301,60)),".",MID(1/2,2,1))),""))</f>
        <v/>
      </c>
      <c r="AG469" s="50">
        <f>IFERROR(IF(Z469=2,AA469,IF(Z469=4,IF(AA469&lt;0,-1,1)*(ABS(AA469)+AB469/60),IF(Z469=6,IF(AA469&lt;0,-1,1)*(ABS(AA469)+AB469/60+AC469/3600),""))),"")</f>
        <v/>
      </c>
      <c r="AH469" s="50">
        <f>IFERROR(IF(Z469=2,AB469,IF(Z469=4,IF(AC469&lt;0,-1,1)*(ABS(AC469)+AD469/60),IF(Z469=6,IF(AD469&lt;0,-1,1)*(ABS(AD469)+AE469/60+AF469/3600),""))),"")</f>
        <v/>
      </c>
      <c r="AI469" s="50">
        <f>IF(W469,AH469,AG469)</f>
        <v/>
      </c>
      <c r="AJ469" s="50">
        <f>IF(W469,AG469,AH469)</f>
        <v/>
      </c>
      <c r="AK469" s="50">
        <f>IFERROR(IF(U469=0,AI469,U469*ABS(AI469)),"")</f>
        <v/>
      </c>
      <c r="AL469" s="50">
        <f>IFERROR(IF(V469=0,AJ469,V469*ABS(AJ469)),"")</f>
        <v/>
      </c>
      <c r="AM469" s="50">
        <f>IFERROR(AND(U469=0,V469=0,ABS(AK469)&gt;90,ABS(AK469)&lt;=180,ABS(AL469)&lt;=90),FALSE)</f>
        <v/>
      </c>
      <c r="AN469" s="50">
        <f>IF(AM469,AL469,AK469)</f>
        <v/>
      </c>
      <c r="AO469" s="50">
        <f>IF(AM469,AK469,AL469)</f>
        <v/>
      </c>
      <c r="AP469" s="50">
        <f>IF(R469="","",IF(Y469&lt;&gt;"","Contains words or symbols that aren't part of a coordinate.",IF(NOT(OR(Z469=2,Z469=4,Z469=6)),"Couldn't find a latitude and a longitude ("&amp;Z469&amp;IF(Z469=1," number"," numbers")&amp;" found).",IF(COUNT(AA469:AF469)&lt;&gt;Z469,"Some of the numbers couldn't be read.",IF(OR(AND(Z469=4,OR(AB469&lt;0,AB469&gt;=60,AD469&lt;0,AD469&gt;=60)),AND(Z469=6,OR(AB469&lt;0,AB469&gt;=60,AC469&lt;0,AC469&gt;=60,AE469&lt;0,AE469&gt;=60,AF469&lt;0,AF469&gt;=60))),"Minutes and seconds must be between 0 and 60.",IF(OR(ABS(AN469)&gt;90,ABS(AO469)&gt;180),"Out of range: latitude must be between -90 and 90, and longitude between -180 and 180.",""))))))</f>
        <v/>
      </c>
    </row>
    <row r="470">
      <c r="B470" s="44" t="n"/>
      <c r="C470" s="44" t="n"/>
      <c r="D470" s="45">
        <f>IF(R470="","",IF(AP470&lt;&gt;"","NOT VALID GPS COORDINATES",IF(O470="NO CONNECTION","NO CONNECTION",IF(E470="","NOT FOUND",IF(OR(AM470,AND(AN470=0,AO470=0)),"CONVERTED – PLEASE CHECK","CONVERTED")))))</f>
        <v/>
      </c>
      <c r="E470" s="45">
        <f>IF(OR(O470="",O470="NO CONNECTION"),"",IFERROR(_xlfn.FILTERXML(O470,"//local/territory")&amp;" "&amp;_xlfn.FILTERXML(O470,"//local/mapcode"),IFERROR(_xlfn.FILTERXML(O470,"//international/mapcode"),"")))</f>
        <v/>
      </c>
      <c r="F470" s="46">
        <f>IF(E470="","",IFERROR(_xlfn.FILTERXML(O470,"//local/territory"),""))</f>
        <v/>
      </c>
      <c r="G470" s="46">
        <f>IF(E470="","",IFERROR(_xlfn.FILTERXML(O470,"//local/mapcode"),""))</f>
        <v/>
      </c>
      <c r="H470" s="46">
        <f>IF(E470="","",IFERROR(_xlfn.FILTERXML(O470,"//international/mapcode"),""))</f>
        <v/>
      </c>
      <c r="I470" s="46">
        <f>IF(E470="","",IFERROR(HYPERLINK("https://www.mymapcodes.com/go/?t="&amp;IF(G470&lt;&gt;"",F470,"AAA")&amp;"&amp;ma="&amp;LEFT(IF(G470&lt;&gt;"",G470,H470),FIND(".",IF(G470&lt;&gt;"",G470,H470))-1)&amp;"&amp;mb="&amp;MID(IF(G470&lt;&gt;"",G470,H470),FIND(".",IF(G470&lt;&gt;"",G470,H470))+1,99),"Open on MyMapcodes →"),""))</f>
        <v/>
      </c>
      <c r="J470" s="47">
        <f>IF(OR(R470="",AP470&lt;&gt;""),"",ROUND(AN470,6))</f>
        <v/>
      </c>
      <c r="K470" s="47">
        <f>IF(OR(R470="",AP470&lt;&gt;""),"",ROUND(AO470,6))</f>
        <v/>
      </c>
      <c r="L470" s="48">
        <f>IF(R470="","",IF(AP470&lt;&gt;"",AP470,IF(O470="NO CONNECTION","Excel couldn't reach the mapcode service. Click the REFRESH RESULTS box just above the table.",IF(E470="","The mapcode service didn't return a mapcode for this point.",IF(AM470,"Latitude and longitude seemed to be the wrong way round, so they've been swapped. Please check.",IF(AND(AN470=0,AO470=0),"0, 0 is in the sea off West Africa. Please check this is the location you meant.",IF(W470,"Longitude came first, so the order has been switched.",IF(Z470=6,"Converted from degrees, minutes and seconds.",IF(Z470=4,"Converted from degrees and decimal minutes.","")))))))))</f>
        <v/>
      </c>
      <c r="N470" s="49">
        <f>IF(J470="","",MapcodeAPI&amp;"codes/"&amp;SUBSTITUTE(J470&amp;"",MID(1/2,2,1),".")&amp;","&amp;SUBSTITUTE(K470&amp;"",MID(1/2,2,1),"."))&amp;LEFT($B$13,0)</f>
        <v/>
      </c>
      <c r="O470" s="49">
        <f>IF(N470="","",IFERROR(_xlfn.WEBSERVICE(N470),IF(MapcodeAPIBackup="","NO CONNECTION",IFERROR(_xlfn.WEBSERVICE(MapcodeAPIBackup&amp;MID(N470,LEN(MapcodeAPI)+1,999)),"NO CONNECTION"))))</f>
        <v/>
      </c>
      <c r="P470" t="inlineStr">
        <is>
          <t xml:space="preserve"> </t>
        </is>
      </c>
      <c r="R470" s="50">
        <f>IFERROR(IF(AND(TRIM(B470&amp;"")="",TRIM(C470&amp;"")=""),"",TRIM(IF(ISNUMBER(B470),SUBSTITUTE(B470&amp;"",MID(1/2,2,1),"."),B470&amp;"")&amp;IF(TRIM(C470&amp;"")="",""," | "&amp;IF(ISNUMBER(C470),SUBSTITUTE(C470&amp;"",MID(1/2,2,1),"."),C470&amp;"")))),"(error value)")</f>
        <v/>
      </c>
      <c r="S470" s="50">
        <f>IF(R470="","","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"&amp;IFERROR(IF(AND(LEN(R470)-LEN(SUBSTITUTE(R470,"/",""))=1,ISNUMBER(FIND(" ",TRIM(LEFT(R470,FIND("/",R470)-1))))),LEFT(R470,FIND("/",R470)-1),R470),R470)&amp;" ")," "," "),"﻿"," "),"​"," "),"⁠"," ")," "," ")," "," "),CHAR(9)," "),CHAR(10)," "),CHAR(13)," "),"−","-"),"–","-"),"—","-"),"LATITUDE"," "),"LONGITUDE"," "),"COORDINATES"," "),"COORDS"," "),"NORTH"," N "),"SOUTH"," S "),"EAST"," E "),"WEST"," W "),"DEGREES"," "),"DEG"," "),"GPS"," "),"LONG"," "),"LNG"," "),"LON"," "),"LAT"," ")," AND "," "),"&amp;"," ")&amp;" ")</f>
        <v/>
      </c>
      <c r="T470" s="50">
        <f>IF(S470="","",IF(LEN(S470)-LEN(SUBSTITUTE(S470,".",""))&gt;0,SUBSTITUTE(S470,","," "),IF(LEN(S470)-LEN(SUBSTITUTE(S470,",",""))=3,SUBSTITUTE(SUBSTITUTE(S470,",",";",2),",","."),IF(LEN(S470)-LEN(SUBSTITUTE(S470,",",""))=2,SUBSTITUTE(S470,",","."),SUBSTITUTE(S470,","," ")))))</f>
        <v/>
      </c>
      <c r="U470" s="50">
        <f>IF(ISNUMBER(FIND("S",T470)),-1,IF(ISNUMBER(FIND("N",T470)),1,0))</f>
        <v/>
      </c>
      <c r="V470" s="50">
        <f>IF(ISNUMBER(FIND("W",T470)),-1,IF(ISNUMBER(FIND("E",T470)),1,0))</f>
        <v/>
      </c>
      <c r="W470" s="50">
        <f>AND(MIN(IFERROR(FIND("N",T470),999),IFERROR(FIND("S",T470),999))&lt;999,MIN(IFERROR(FIND("E",T470),999),IFERROR(FIND("W",T470),999))&lt;999,MIN(IFERROR(FIND("E",T470),999),IFERROR(FIND("W",T470),999))&lt;MIN(IFERROR(FIND("N",T470),999),IFERROR(FIND("S",T470),999)))</f>
        <v/>
      </c>
      <c r="X470" s="50">
        <f>IF(T470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470,"°"," "),"º"," "),"˚"," "),"'"," "),CHAR(34)," "),"′"," "),"’"," "),"‘"," "),"″"," "),"”"," "),"“"," "),"("," "),")"," "),"["," "),"]"," "),"{"," "),"}"," "),";"," "),"|"," "),"/"," "),"\"," "),":"," "),"="," "),"*"," "),","," "),"N"," "),"S"," "),"E"," "),"W"," "),"_"," ")))</f>
        <v/>
      </c>
      <c r="Y470" s="50">
        <f>IF(X470="","",SUBSTITUTE(SUBSTITUTE(SUBSTITUTE(SUBSTITUTE(SUBSTITUTE(SUBSTITUTE(SUBSTITUTE(SUBSTITUTE(SUBSTITUTE(SUBSTITUTE(SUBSTITUTE(SUBSTITUTE(SUBSTITUTE(X470,"0",""),"1",""),"2",""),"3",""),"4",""),"5",""),"6",""),"7",""),"8",""),"9",""),".",""),"-","")," ",""))</f>
        <v/>
      </c>
      <c r="Z470" s="50">
        <f>IF(X470="",0,LEN(X470)-LEN(SUBSTITUTE(X470," ",""))+1)</f>
        <v/>
      </c>
      <c r="AA470" s="50">
        <f>IF(Z470&lt;1,"",IFERROR(VALUE(SUBSTITUTE(TRIM(MID(SUBSTITUTE(X470," ",REPT(" ",60)),1,60)),".",MID(1/2,2,1))),""))</f>
        <v/>
      </c>
      <c r="AB470" s="50">
        <f>IF(Z470&lt;2,"",IFERROR(VALUE(SUBSTITUTE(TRIM(MID(SUBSTITUTE(X470," ",REPT(" ",60)),61,60)),".",MID(1/2,2,1))),""))</f>
        <v/>
      </c>
      <c r="AC470" s="50">
        <f>IF(Z470&lt;3,"",IFERROR(VALUE(SUBSTITUTE(TRIM(MID(SUBSTITUTE(X470," ",REPT(" ",60)),121,60)),".",MID(1/2,2,1))),""))</f>
        <v/>
      </c>
      <c r="AD470" s="50">
        <f>IF(Z470&lt;4,"",IFERROR(VALUE(SUBSTITUTE(TRIM(MID(SUBSTITUTE(X470," ",REPT(" ",60)),181,60)),".",MID(1/2,2,1))),""))</f>
        <v/>
      </c>
      <c r="AE470" s="50">
        <f>IF(Z470&lt;5,"",IFERROR(VALUE(SUBSTITUTE(TRIM(MID(SUBSTITUTE(X470," ",REPT(" ",60)),241,60)),".",MID(1/2,2,1))),""))</f>
        <v/>
      </c>
      <c r="AF470" s="50">
        <f>IF(Z470&lt;6,"",IFERROR(VALUE(SUBSTITUTE(TRIM(MID(SUBSTITUTE(X470," ",REPT(" ",60)),301,60)),".",MID(1/2,2,1))),""))</f>
        <v/>
      </c>
      <c r="AG470" s="50">
        <f>IFERROR(IF(Z470=2,AA470,IF(Z470=4,IF(AA470&lt;0,-1,1)*(ABS(AA470)+AB470/60),IF(Z470=6,IF(AA470&lt;0,-1,1)*(ABS(AA470)+AB470/60+AC470/3600),""))),"")</f>
        <v/>
      </c>
      <c r="AH470" s="50">
        <f>IFERROR(IF(Z470=2,AB470,IF(Z470=4,IF(AC470&lt;0,-1,1)*(ABS(AC470)+AD470/60),IF(Z470=6,IF(AD470&lt;0,-1,1)*(ABS(AD470)+AE470/60+AF470/3600),""))),"")</f>
        <v/>
      </c>
      <c r="AI470" s="50">
        <f>IF(W470,AH470,AG470)</f>
        <v/>
      </c>
      <c r="AJ470" s="50">
        <f>IF(W470,AG470,AH470)</f>
        <v/>
      </c>
      <c r="AK470" s="50">
        <f>IFERROR(IF(U470=0,AI470,U470*ABS(AI470)),"")</f>
        <v/>
      </c>
      <c r="AL470" s="50">
        <f>IFERROR(IF(V470=0,AJ470,V470*ABS(AJ470)),"")</f>
        <v/>
      </c>
      <c r="AM470" s="50">
        <f>IFERROR(AND(U470=0,V470=0,ABS(AK470)&gt;90,ABS(AK470)&lt;=180,ABS(AL470)&lt;=90),FALSE)</f>
        <v/>
      </c>
      <c r="AN470" s="50">
        <f>IF(AM470,AL470,AK470)</f>
        <v/>
      </c>
      <c r="AO470" s="50">
        <f>IF(AM470,AK470,AL470)</f>
        <v/>
      </c>
      <c r="AP470" s="50">
        <f>IF(R470="","",IF(Y470&lt;&gt;"","Contains words or symbols that aren't part of a coordinate.",IF(NOT(OR(Z470=2,Z470=4,Z470=6)),"Couldn't find a latitude and a longitude ("&amp;Z470&amp;IF(Z470=1," number"," numbers")&amp;" found).",IF(COUNT(AA470:AF470)&lt;&gt;Z470,"Some of the numbers couldn't be read.",IF(OR(AND(Z470=4,OR(AB470&lt;0,AB470&gt;=60,AD470&lt;0,AD470&gt;=60)),AND(Z470=6,OR(AB470&lt;0,AB470&gt;=60,AC470&lt;0,AC470&gt;=60,AE470&lt;0,AE470&gt;=60,AF470&lt;0,AF470&gt;=60))),"Minutes and seconds must be between 0 and 60.",IF(OR(ABS(AN470)&gt;90,ABS(AO470)&gt;180),"Out of range: latitude must be between -90 and 90, and longitude between -180 and 180.",""))))))</f>
        <v/>
      </c>
    </row>
    <row r="471">
      <c r="B471" s="44" t="n"/>
      <c r="C471" s="44" t="n"/>
      <c r="D471" s="45">
        <f>IF(R471="","",IF(AP471&lt;&gt;"","NOT VALID GPS COORDINATES",IF(O471="NO CONNECTION","NO CONNECTION",IF(E471="","NOT FOUND",IF(OR(AM471,AND(AN471=0,AO471=0)),"CONVERTED – PLEASE CHECK","CONVERTED")))))</f>
        <v/>
      </c>
      <c r="E471" s="45">
        <f>IF(OR(O471="",O471="NO CONNECTION"),"",IFERROR(_xlfn.FILTERXML(O471,"//local/territory")&amp;" "&amp;_xlfn.FILTERXML(O471,"//local/mapcode"),IFERROR(_xlfn.FILTERXML(O471,"//international/mapcode"),"")))</f>
        <v/>
      </c>
      <c r="F471" s="46">
        <f>IF(E471="","",IFERROR(_xlfn.FILTERXML(O471,"//local/territory"),""))</f>
        <v/>
      </c>
      <c r="G471" s="46">
        <f>IF(E471="","",IFERROR(_xlfn.FILTERXML(O471,"//local/mapcode"),""))</f>
        <v/>
      </c>
      <c r="H471" s="46">
        <f>IF(E471="","",IFERROR(_xlfn.FILTERXML(O471,"//international/mapcode"),""))</f>
        <v/>
      </c>
      <c r="I471" s="46">
        <f>IF(E471="","",IFERROR(HYPERLINK("https://www.mymapcodes.com/go/?t="&amp;IF(G471&lt;&gt;"",F471,"AAA")&amp;"&amp;ma="&amp;LEFT(IF(G471&lt;&gt;"",G471,H471),FIND(".",IF(G471&lt;&gt;"",G471,H471))-1)&amp;"&amp;mb="&amp;MID(IF(G471&lt;&gt;"",G471,H471),FIND(".",IF(G471&lt;&gt;"",G471,H471))+1,99),"Open on MyMapcodes →"),""))</f>
        <v/>
      </c>
      <c r="J471" s="47">
        <f>IF(OR(R471="",AP471&lt;&gt;""),"",ROUND(AN471,6))</f>
        <v/>
      </c>
      <c r="K471" s="47">
        <f>IF(OR(R471="",AP471&lt;&gt;""),"",ROUND(AO471,6))</f>
        <v/>
      </c>
      <c r="L471" s="48">
        <f>IF(R471="","",IF(AP471&lt;&gt;"",AP471,IF(O471="NO CONNECTION","Excel couldn't reach the mapcode service. Click the REFRESH RESULTS box just above the table.",IF(E471="","The mapcode service didn't return a mapcode for this point.",IF(AM471,"Latitude and longitude seemed to be the wrong way round, so they've been swapped. Please check.",IF(AND(AN471=0,AO471=0),"0, 0 is in the sea off West Africa. Please check this is the location you meant.",IF(W471,"Longitude came first, so the order has been switched.",IF(Z471=6,"Converted from degrees, minutes and seconds.",IF(Z471=4,"Converted from degrees and decimal minutes.","")))))))))</f>
        <v/>
      </c>
      <c r="N471" s="49">
        <f>IF(J471="","",MapcodeAPI&amp;"codes/"&amp;SUBSTITUTE(J471&amp;"",MID(1/2,2,1),".")&amp;","&amp;SUBSTITUTE(K471&amp;"",MID(1/2,2,1),"."))&amp;LEFT($B$13,0)</f>
        <v/>
      </c>
      <c r="O471" s="49">
        <f>IF(N471="","",IFERROR(_xlfn.WEBSERVICE(N471),IF(MapcodeAPIBackup="","NO CONNECTION",IFERROR(_xlfn.WEBSERVICE(MapcodeAPIBackup&amp;MID(N471,LEN(MapcodeAPI)+1,999)),"NO CONNECTION"))))</f>
        <v/>
      </c>
      <c r="P471" t="inlineStr">
        <is>
          <t xml:space="preserve"> </t>
        </is>
      </c>
      <c r="R471" s="50">
        <f>IFERROR(IF(AND(TRIM(B471&amp;"")="",TRIM(C471&amp;"")=""),"",TRIM(IF(ISNUMBER(B471),SUBSTITUTE(B471&amp;"",MID(1/2,2,1),"."),B471&amp;"")&amp;IF(TRIM(C471&amp;"")="",""," | "&amp;IF(ISNUMBER(C471),SUBSTITUTE(C471&amp;"",MID(1/2,2,1),"."),C471&amp;"")))),"(error value)")</f>
        <v/>
      </c>
      <c r="S471" s="50">
        <f>IF(R471="","","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"&amp;IFERROR(IF(AND(LEN(R471)-LEN(SUBSTITUTE(R471,"/",""))=1,ISNUMBER(FIND(" ",TRIM(LEFT(R471,FIND("/",R471)-1))))),LEFT(R471,FIND("/",R471)-1),R471),R471)&amp;" ")," "," "),"﻿"," "),"​"," "),"⁠"," ")," "," ")," "," "),CHAR(9)," "),CHAR(10)," "),CHAR(13)," "),"−","-"),"–","-"),"—","-"),"LATITUDE"," "),"LONGITUDE"," "),"COORDINATES"," "),"COORDS"," "),"NORTH"," N "),"SOUTH"," S "),"EAST"," E "),"WEST"," W "),"DEGREES"," "),"DEG"," "),"GPS"," "),"LONG"," "),"LNG"," "),"LON"," "),"LAT"," ")," AND "," "),"&amp;"," ")&amp;" ")</f>
        <v/>
      </c>
      <c r="T471" s="50">
        <f>IF(S471="","",IF(LEN(S471)-LEN(SUBSTITUTE(S471,".",""))&gt;0,SUBSTITUTE(S471,","," "),IF(LEN(S471)-LEN(SUBSTITUTE(S471,",",""))=3,SUBSTITUTE(SUBSTITUTE(S471,",",";",2),",","."),IF(LEN(S471)-LEN(SUBSTITUTE(S471,",",""))=2,SUBSTITUTE(S471,",","."),SUBSTITUTE(S471,","," ")))))</f>
        <v/>
      </c>
      <c r="U471" s="50">
        <f>IF(ISNUMBER(FIND("S",T471)),-1,IF(ISNUMBER(FIND("N",T471)),1,0))</f>
        <v/>
      </c>
      <c r="V471" s="50">
        <f>IF(ISNUMBER(FIND("W",T471)),-1,IF(ISNUMBER(FIND("E",T471)),1,0))</f>
        <v/>
      </c>
      <c r="W471" s="50">
        <f>AND(MIN(IFERROR(FIND("N",T471),999),IFERROR(FIND("S",T471),999))&lt;999,MIN(IFERROR(FIND("E",T471),999),IFERROR(FIND("W",T471),999))&lt;999,MIN(IFERROR(FIND("E",T471),999),IFERROR(FIND("W",T471),999))&lt;MIN(IFERROR(FIND("N",T471),999),IFERROR(FIND("S",T471),999)))</f>
        <v/>
      </c>
      <c r="X471" s="50">
        <f>IF(T471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471,"°"," "),"º"," "),"˚"," "),"'"," "),CHAR(34)," "),"′"," "),"’"," "),"‘"," "),"″"," "),"”"," "),"“"," "),"("," "),")"," "),"["," "),"]"," "),"{"," "),"}"," "),";"," "),"|"," "),"/"," "),"\"," "),":"," "),"="," "),"*"," "),","," "),"N"," "),"S"," "),"E"," "),"W"," "),"_"," ")))</f>
        <v/>
      </c>
      <c r="Y471" s="50">
        <f>IF(X471="","",SUBSTITUTE(SUBSTITUTE(SUBSTITUTE(SUBSTITUTE(SUBSTITUTE(SUBSTITUTE(SUBSTITUTE(SUBSTITUTE(SUBSTITUTE(SUBSTITUTE(SUBSTITUTE(SUBSTITUTE(SUBSTITUTE(X471,"0",""),"1",""),"2",""),"3",""),"4",""),"5",""),"6",""),"7",""),"8",""),"9",""),".",""),"-","")," ",""))</f>
        <v/>
      </c>
      <c r="Z471" s="50">
        <f>IF(X471="",0,LEN(X471)-LEN(SUBSTITUTE(X471," ",""))+1)</f>
        <v/>
      </c>
      <c r="AA471" s="50">
        <f>IF(Z471&lt;1,"",IFERROR(VALUE(SUBSTITUTE(TRIM(MID(SUBSTITUTE(X471," ",REPT(" ",60)),1,60)),".",MID(1/2,2,1))),""))</f>
        <v/>
      </c>
      <c r="AB471" s="50">
        <f>IF(Z471&lt;2,"",IFERROR(VALUE(SUBSTITUTE(TRIM(MID(SUBSTITUTE(X471," ",REPT(" ",60)),61,60)),".",MID(1/2,2,1))),""))</f>
        <v/>
      </c>
      <c r="AC471" s="50">
        <f>IF(Z471&lt;3,"",IFERROR(VALUE(SUBSTITUTE(TRIM(MID(SUBSTITUTE(X471," ",REPT(" ",60)),121,60)),".",MID(1/2,2,1))),""))</f>
        <v/>
      </c>
      <c r="AD471" s="50">
        <f>IF(Z471&lt;4,"",IFERROR(VALUE(SUBSTITUTE(TRIM(MID(SUBSTITUTE(X471," ",REPT(" ",60)),181,60)),".",MID(1/2,2,1))),""))</f>
        <v/>
      </c>
      <c r="AE471" s="50">
        <f>IF(Z471&lt;5,"",IFERROR(VALUE(SUBSTITUTE(TRIM(MID(SUBSTITUTE(X471," ",REPT(" ",60)),241,60)),".",MID(1/2,2,1))),""))</f>
        <v/>
      </c>
      <c r="AF471" s="50">
        <f>IF(Z471&lt;6,"",IFERROR(VALUE(SUBSTITUTE(TRIM(MID(SUBSTITUTE(X471," ",REPT(" ",60)),301,60)),".",MID(1/2,2,1))),""))</f>
        <v/>
      </c>
      <c r="AG471" s="50">
        <f>IFERROR(IF(Z471=2,AA471,IF(Z471=4,IF(AA471&lt;0,-1,1)*(ABS(AA471)+AB471/60),IF(Z471=6,IF(AA471&lt;0,-1,1)*(ABS(AA471)+AB471/60+AC471/3600),""))),"")</f>
        <v/>
      </c>
      <c r="AH471" s="50">
        <f>IFERROR(IF(Z471=2,AB471,IF(Z471=4,IF(AC471&lt;0,-1,1)*(ABS(AC471)+AD471/60),IF(Z471=6,IF(AD471&lt;0,-1,1)*(ABS(AD471)+AE471/60+AF471/3600),""))),"")</f>
        <v/>
      </c>
      <c r="AI471" s="50">
        <f>IF(W471,AH471,AG471)</f>
        <v/>
      </c>
      <c r="AJ471" s="50">
        <f>IF(W471,AG471,AH471)</f>
        <v/>
      </c>
      <c r="AK471" s="50">
        <f>IFERROR(IF(U471=0,AI471,U471*ABS(AI471)),"")</f>
        <v/>
      </c>
      <c r="AL471" s="50">
        <f>IFERROR(IF(V471=0,AJ471,V471*ABS(AJ471)),"")</f>
        <v/>
      </c>
      <c r="AM471" s="50">
        <f>IFERROR(AND(U471=0,V471=0,ABS(AK471)&gt;90,ABS(AK471)&lt;=180,ABS(AL471)&lt;=90),FALSE)</f>
        <v/>
      </c>
      <c r="AN471" s="50">
        <f>IF(AM471,AL471,AK471)</f>
        <v/>
      </c>
      <c r="AO471" s="50">
        <f>IF(AM471,AK471,AL471)</f>
        <v/>
      </c>
      <c r="AP471" s="50">
        <f>IF(R471="","",IF(Y471&lt;&gt;"","Contains words or symbols that aren't part of a coordinate.",IF(NOT(OR(Z471=2,Z471=4,Z471=6)),"Couldn't find a latitude and a longitude ("&amp;Z471&amp;IF(Z471=1," number"," numbers")&amp;" found).",IF(COUNT(AA471:AF471)&lt;&gt;Z471,"Some of the numbers couldn't be read.",IF(OR(AND(Z471=4,OR(AB471&lt;0,AB471&gt;=60,AD471&lt;0,AD471&gt;=60)),AND(Z471=6,OR(AB471&lt;0,AB471&gt;=60,AC471&lt;0,AC471&gt;=60,AE471&lt;0,AE471&gt;=60,AF471&lt;0,AF471&gt;=60))),"Minutes and seconds must be between 0 and 60.",IF(OR(ABS(AN471)&gt;90,ABS(AO471)&gt;180),"Out of range: latitude must be between -90 and 90, and longitude between -180 and 180.",""))))))</f>
        <v/>
      </c>
    </row>
    <row r="472">
      <c r="B472" s="44" t="n"/>
      <c r="C472" s="44" t="n"/>
      <c r="D472" s="45">
        <f>IF(R472="","",IF(AP472&lt;&gt;"","NOT VALID GPS COORDINATES",IF(O472="NO CONNECTION","NO CONNECTION",IF(E472="","NOT FOUND",IF(OR(AM472,AND(AN472=0,AO472=0)),"CONVERTED – PLEASE CHECK","CONVERTED")))))</f>
        <v/>
      </c>
      <c r="E472" s="45">
        <f>IF(OR(O472="",O472="NO CONNECTION"),"",IFERROR(_xlfn.FILTERXML(O472,"//local/territory")&amp;" "&amp;_xlfn.FILTERXML(O472,"//local/mapcode"),IFERROR(_xlfn.FILTERXML(O472,"//international/mapcode"),"")))</f>
        <v/>
      </c>
      <c r="F472" s="46">
        <f>IF(E472="","",IFERROR(_xlfn.FILTERXML(O472,"//local/territory"),""))</f>
        <v/>
      </c>
      <c r="G472" s="46">
        <f>IF(E472="","",IFERROR(_xlfn.FILTERXML(O472,"//local/mapcode"),""))</f>
        <v/>
      </c>
      <c r="H472" s="46">
        <f>IF(E472="","",IFERROR(_xlfn.FILTERXML(O472,"//international/mapcode"),""))</f>
        <v/>
      </c>
      <c r="I472" s="46">
        <f>IF(E472="","",IFERROR(HYPERLINK("https://www.mymapcodes.com/go/?t="&amp;IF(G472&lt;&gt;"",F472,"AAA")&amp;"&amp;ma="&amp;LEFT(IF(G472&lt;&gt;"",G472,H472),FIND(".",IF(G472&lt;&gt;"",G472,H472))-1)&amp;"&amp;mb="&amp;MID(IF(G472&lt;&gt;"",G472,H472),FIND(".",IF(G472&lt;&gt;"",G472,H472))+1,99),"Open on MyMapcodes →"),""))</f>
        <v/>
      </c>
      <c r="J472" s="47">
        <f>IF(OR(R472="",AP472&lt;&gt;""),"",ROUND(AN472,6))</f>
        <v/>
      </c>
      <c r="K472" s="47">
        <f>IF(OR(R472="",AP472&lt;&gt;""),"",ROUND(AO472,6))</f>
        <v/>
      </c>
      <c r="L472" s="48">
        <f>IF(R472="","",IF(AP472&lt;&gt;"",AP472,IF(O472="NO CONNECTION","Excel couldn't reach the mapcode service. Click the REFRESH RESULTS box just above the table.",IF(E472="","The mapcode service didn't return a mapcode for this point.",IF(AM472,"Latitude and longitude seemed to be the wrong way round, so they've been swapped. Please check.",IF(AND(AN472=0,AO472=0),"0, 0 is in the sea off West Africa. Please check this is the location you meant.",IF(W472,"Longitude came first, so the order has been switched.",IF(Z472=6,"Converted from degrees, minutes and seconds.",IF(Z472=4,"Converted from degrees and decimal minutes.","")))))))))</f>
        <v/>
      </c>
      <c r="N472" s="49">
        <f>IF(J472="","",MapcodeAPI&amp;"codes/"&amp;SUBSTITUTE(J472&amp;"",MID(1/2,2,1),".")&amp;","&amp;SUBSTITUTE(K472&amp;"",MID(1/2,2,1),"."))&amp;LEFT($B$13,0)</f>
        <v/>
      </c>
      <c r="O472" s="49">
        <f>IF(N472="","",IFERROR(_xlfn.WEBSERVICE(N472),IF(MapcodeAPIBackup="","NO CONNECTION",IFERROR(_xlfn.WEBSERVICE(MapcodeAPIBackup&amp;MID(N472,LEN(MapcodeAPI)+1,999)),"NO CONNECTION"))))</f>
        <v/>
      </c>
      <c r="P472" t="inlineStr">
        <is>
          <t xml:space="preserve"> </t>
        </is>
      </c>
      <c r="R472" s="50">
        <f>IFERROR(IF(AND(TRIM(B472&amp;"")="",TRIM(C472&amp;"")=""),"",TRIM(IF(ISNUMBER(B472),SUBSTITUTE(B472&amp;"",MID(1/2,2,1),"."),B472&amp;"")&amp;IF(TRIM(C472&amp;"")="",""," | "&amp;IF(ISNUMBER(C472),SUBSTITUTE(C472&amp;"",MID(1/2,2,1),"."),C472&amp;"")))),"(error value)")</f>
        <v/>
      </c>
      <c r="S472" s="50">
        <f>IF(R472="","","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"&amp;IFERROR(IF(AND(LEN(R472)-LEN(SUBSTITUTE(R472,"/",""))=1,ISNUMBER(FIND(" ",TRIM(LEFT(R472,FIND("/",R472)-1))))),LEFT(R472,FIND("/",R472)-1),R472),R472)&amp;" ")," "," "),"﻿"," "),"​"," "),"⁠"," ")," "," ")," "," "),CHAR(9)," "),CHAR(10)," "),CHAR(13)," "),"−","-"),"–","-"),"—","-"),"LATITUDE"," "),"LONGITUDE"," "),"COORDINATES"," "),"COORDS"," "),"NORTH"," N "),"SOUTH"," S "),"EAST"," E "),"WEST"," W "),"DEGREES"," "),"DEG"," "),"GPS"," "),"LONG"," "),"LNG"," "),"LON"," "),"LAT"," ")," AND "," "),"&amp;"," ")&amp;" ")</f>
        <v/>
      </c>
      <c r="T472" s="50">
        <f>IF(S472="","",IF(LEN(S472)-LEN(SUBSTITUTE(S472,".",""))&gt;0,SUBSTITUTE(S472,","," "),IF(LEN(S472)-LEN(SUBSTITUTE(S472,",",""))=3,SUBSTITUTE(SUBSTITUTE(S472,",",";",2),",","."),IF(LEN(S472)-LEN(SUBSTITUTE(S472,",",""))=2,SUBSTITUTE(S472,",","."),SUBSTITUTE(S472,","," ")))))</f>
        <v/>
      </c>
      <c r="U472" s="50">
        <f>IF(ISNUMBER(FIND("S",T472)),-1,IF(ISNUMBER(FIND("N",T472)),1,0))</f>
        <v/>
      </c>
      <c r="V472" s="50">
        <f>IF(ISNUMBER(FIND("W",T472)),-1,IF(ISNUMBER(FIND("E",T472)),1,0))</f>
        <v/>
      </c>
      <c r="W472" s="50">
        <f>AND(MIN(IFERROR(FIND("N",T472),999),IFERROR(FIND("S",T472),999))&lt;999,MIN(IFERROR(FIND("E",T472),999),IFERROR(FIND("W",T472),999))&lt;999,MIN(IFERROR(FIND("E",T472),999),IFERROR(FIND("W",T472),999))&lt;MIN(IFERROR(FIND("N",T472),999),IFERROR(FIND("S",T472),999)))</f>
        <v/>
      </c>
      <c r="X472" s="50">
        <f>IF(T472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472,"°"," "),"º"," "),"˚"," "),"'"," "),CHAR(34)," "),"′"," "),"’"," "),"‘"," "),"″"," "),"”"," "),"“"," "),"("," "),")"," "),"["," "),"]"," "),"{"," "),"}"," "),";"," "),"|"," "),"/"," "),"\"," "),":"," "),"="," "),"*"," "),","," "),"N"," "),"S"," "),"E"," "),"W"," "),"_"," ")))</f>
        <v/>
      </c>
      <c r="Y472" s="50">
        <f>IF(X472="","",SUBSTITUTE(SUBSTITUTE(SUBSTITUTE(SUBSTITUTE(SUBSTITUTE(SUBSTITUTE(SUBSTITUTE(SUBSTITUTE(SUBSTITUTE(SUBSTITUTE(SUBSTITUTE(SUBSTITUTE(SUBSTITUTE(X472,"0",""),"1",""),"2",""),"3",""),"4",""),"5",""),"6",""),"7",""),"8",""),"9",""),".",""),"-","")," ",""))</f>
        <v/>
      </c>
      <c r="Z472" s="50">
        <f>IF(X472="",0,LEN(X472)-LEN(SUBSTITUTE(X472," ",""))+1)</f>
        <v/>
      </c>
      <c r="AA472" s="50">
        <f>IF(Z472&lt;1,"",IFERROR(VALUE(SUBSTITUTE(TRIM(MID(SUBSTITUTE(X472," ",REPT(" ",60)),1,60)),".",MID(1/2,2,1))),""))</f>
        <v/>
      </c>
      <c r="AB472" s="50">
        <f>IF(Z472&lt;2,"",IFERROR(VALUE(SUBSTITUTE(TRIM(MID(SUBSTITUTE(X472," ",REPT(" ",60)),61,60)),".",MID(1/2,2,1))),""))</f>
        <v/>
      </c>
      <c r="AC472" s="50">
        <f>IF(Z472&lt;3,"",IFERROR(VALUE(SUBSTITUTE(TRIM(MID(SUBSTITUTE(X472," ",REPT(" ",60)),121,60)),".",MID(1/2,2,1))),""))</f>
        <v/>
      </c>
      <c r="AD472" s="50">
        <f>IF(Z472&lt;4,"",IFERROR(VALUE(SUBSTITUTE(TRIM(MID(SUBSTITUTE(X472," ",REPT(" ",60)),181,60)),".",MID(1/2,2,1))),""))</f>
        <v/>
      </c>
      <c r="AE472" s="50">
        <f>IF(Z472&lt;5,"",IFERROR(VALUE(SUBSTITUTE(TRIM(MID(SUBSTITUTE(X472," ",REPT(" ",60)),241,60)),".",MID(1/2,2,1))),""))</f>
        <v/>
      </c>
      <c r="AF472" s="50">
        <f>IF(Z472&lt;6,"",IFERROR(VALUE(SUBSTITUTE(TRIM(MID(SUBSTITUTE(X472," ",REPT(" ",60)),301,60)),".",MID(1/2,2,1))),""))</f>
        <v/>
      </c>
      <c r="AG472" s="50">
        <f>IFERROR(IF(Z472=2,AA472,IF(Z472=4,IF(AA472&lt;0,-1,1)*(ABS(AA472)+AB472/60),IF(Z472=6,IF(AA472&lt;0,-1,1)*(ABS(AA472)+AB472/60+AC472/3600),""))),"")</f>
        <v/>
      </c>
      <c r="AH472" s="50">
        <f>IFERROR(IF(Z472=2,AB472,IF(Z472=4,IF(AC472&lt;0,-1,1)*(ABS(AC472)+AD472/60),IF(Z472=6,IF(AD472&lt;0,-1,1)*(ABS(AD472)+AE472/60+AF472/3600),""))),"")</f>
        <v/>
      </c>
      <c r="AI472" s="50">
        <f>IF(W472,AH472,AG472)</f>
        <v/>
      </c>
      <c r="AJ472" s="50">
        <f>IF(W472,AG472,AH472)</f>
        <v/>
      </c>
      <c r="AK472" s="50">
        <f>IFERROR(IF(U472=0,AI472,U472*ABS(AI472)),"")</f>
        <v/>
      </c>
      <c r="AL472" s="50">
        <f>IFERROR(IF(V472=0,AJ472,V472*ABS(AJ472)),"")</f>
        <v/>
      </c>
      <c r="AM472" s="50">
        <f>IFERROR(AND(U472=0,V472=0,ABS(AK472)&gt;90,ABS(AK472)&lt;=180,ABS(AL472)&lt;=90),FALSE)</f>
        <v/>
      </c>
      <c r="AN472" s="50">
        <f>IF(AM472,AL472,AK472)</f>
        <v/>
      </c>
      <c r="AO472" s="50">
        <f>IF(AM472,AK472,AL472)</f>
        <v/>
      </c>
      <c r="AP472" s="50">
        <f>IF(R472="","",IF(Y472&lt;&gt;"","Contains words or symbols that aren't part of a coordinate.",IF(NOT(OR(Z472=2,Z472=4,Z472=6)),"Couldn't find a latitude and a longitude ("&amp;Z472&amp;IF(Z472=1," number"," numbers")&amp;" found).",IF(COUNT(AA472:AF472)&lt;&gt;Z472,"Some of the numbers couldn't be read.",IF(OR(AND(Z472=4,OR(AB472&lt;0,AB472&gt;=60,AD472&lt;0,AD472&gt;=60)),AND(Z472=6,OR(AB472&lt;0,AB472&gt;=60,AC472&lt;0,AC472&gt;=60,AE472&lt;0,AE472&gt;=60,AF472&lt;0,AF472&gt;=60))),"Minutes and seconds must be between 0 and 60.",IF(OR(ABS(AN472)&gt;90,ABS(AO472)&gt;180),"Out of range: latitude must be between -90 and 90, and longitude between -180 and 180.",""))))))</f>
        <v/>
      </c>
    </row>
    <row r="473">
      <c r="B473" s="44" t="n"/>
      <c r="C473" s="44" t="n"/>
      <c r="D473" s="45">
        <f>IF(R473="","",IF(AP473&lt;&gt;"","NOT VALID GPS COORDINATES",IF(O473="NO CONNECTION","NO CONNECTION",IF(E473="","NOT FOUND",IF(OR(AM473,AND(AN473=0,AO473=0)),"CONVERTED – PLEASE CHECK","CONVERTED")))))</f>
        <v/>
      </c>
      <c r="E473" s="45">
        <f>IF(OR(O473="",O473="NO CONNECTION"),"",IFERROR(_xlfn.FILTERXML(O473,"//local/territory")&amp;" "&amp;_xlfn.FILTERXML(O473,"//local/mapcode"),IFERROR(_xlfn.FILTERXML(O473,"//international/mapcode"),"")))</f>
        <v/>
      </c>
      <c r="F473" s="46">
        <f>IF(E473="","",IFERROR(_xlfn.FILTERXML(O473,"//local/territory"),""))</f>
        <v/>
      </c>
      <c r="G473" s="46">
        <f>IF(E473="","",IFERROR(_xlfn.FILTERXML(O473,"//local/mapcode"),""))</f>
        <v/>
      </c>
      <c r="H473" s="46">
        <f>IF(E473="","",IFERROR(_xlfn.FILTERXML(O473,"//international/mapcode"),""))</f>
        <v/>
      </c>
      <c r="I473" s="46">
        <f>IF(E473="","",IFERROR(HYPERLINK("https://www.mymapcodes.com/go/?t="&amp;IF(G473&lt;&gt;"",F473,"AAA")&amp;"&amp;ma="&amp;LEFT(IF(G473&lt;&gt;"",G473,H473),FIND(".",IF(G473&lt;&gt;"",G473,H473))-1)&amp;"&amp;mb="&amp;MID(IF(G473&lt;&gt;"",G473,H473),FIND(".",IF(G473&lt;&gt;"",G473,H473))+1,99),"Open on MyMapcodes →"),""))</f>
        <v/>
      </c>
      <c r="J473" s="47">
        <f>IF(OR(R473="",AP473&lt;&gt;""),"",ROUND(AN473,6))</f>
        <v/>
      </c>
      <c r="K473" s="47">
        <f>IF(OR(R473="",AP473&lt;&gt;""),"",ROUND(AO473,6))</f>
        <v/>
      </c>
      <c r="L473" s="48">
        <f>IF(R473="","",IF(AP473&lt;&gt;"",AP473,IF(O473="NO CONNECTION","Excel couldn't reach the mapcode service. Click the REFRESH RESULTS box just above the table.",IF(E473="","The mapcode service didn't return a mapcode for this point.",IF(AM473,"Latitude and longitude seemed to be the wrong way round, so they've been swapped. Please check.",IF(AND(AN473=0,AO473=0),"0, 0 is in the sea off West Africa. Please check this is the location you meant.",IF(W473,"Longitude came first, so the order has been switched.",IF(Z473=6,"Converted from degrees, minutes and seconds.",IF(Z473=4,"Converted from degrees and decimal minutes.","")))))))))</f>
        <v/>
      </c>
      <c r="N473" s="49">
        <f>IF(J473="","",MapcodeAPI&amp;"codes/"&amp;SUBSTITUTE(J473&amp;"",MID(1/2,2,1),".")&amp;","&amp;SUBSTITUTE(K473&amp;"",MID(1/2,2,1),"."))&amp;LEFT($B$13,0)</f>
        <v/>
      </c>
      <c r="O473" s="49">
        <f>IF(N473="","",IFERROR(_xlfn.WEBSERVICE(N473),IF(MapcodeAPIBackup="","NO CONNECTION",IFERROR(_xlfn.WEBSERVICE(MapcodeAPIBackup&amp;MID(N473,LEN(MapcodeAPI)+1,999)),"NO CONNECTION"))))</f>
        <v/>
      </c>
      <c r="P473" t="inlineStr">
        <is>
          <t xml:space="preserve"> </t>
        </is>
      </c>
      <c r="R473" s="50">
        <f>IFERROR(IF(AND(TRIM(B473&amp;"")="",TRIM(C473&amp;"")=""),"",TRIM(IF(ISNUMBER(B473),SUBSTITUTE(B473&amp;"",MID(1/2,2,1),"."),B473&amp;"")&amp;IF(TRIM(C473&amp;"")="",""," | "&amp;IF(ISNUMBER(C473),SUBSTITUTE(C473&amp;"",MID(1/2,2,1),"."),C473&amp;"")))),"(error value)")</f>
        <v/>
      </c>
      <c r="S473" s="50">
        <f>IF(R473="","","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"&amp;IFERROR(IF(AND(LEN(R473)-LEN(SUBSTITUTE(R473,"/",""))=1,ISNUMBER(FIND(" ",TRIM(LEFT(R473,FIND("/",R473)-1))))),LEFT(R473,FIND("/",R473)-1),R473),R473)&amp;" ")," "," "),"﻿"," "),"​"," "),"⁠"," ")," "," ")," "," "),CHAR(9)," "),CHAR(10)," "),CHAR(13)," "),"−","-"),"–","-"),"—","-"),"LATITUDE"," "),"LONGITUDE"," "),"COORDINATES"," "),"COORDS"," "),"NORTH"," N "),"SOUTH"," S "),"EAST"," E "),"WEST"," W "),"DEGREES"," "),"DEG"," "),"GPS"," "),"LONG"," "),"LNG"," "),"LON"," "),"LAT"," ")," AND "," "),"&amp;"," ")&amp;" ")</f>
        <v/>
      </c>
      <c r="T473" s="50">
        <f>IF(S473="","",IF(LEN(S473)-LEN(SUBSTITUTE(S473,".",""))&gt;0,SUBSTITUTE(S473,","," "),IF(LEN(S473)-LEN(SUBSTITUTE(S473,",",""))=3,SUBSTITUTE(SUBSTITUTE(S473,",",";",2),",","."),IF(LEN(S473)-LEN(SUBSTITUTE(S473,",",""))=2,SUBSTITUTE(S473,",","."),SUBSTITUTE(S473,","," ")))))</f>
        <v/>
      </c>
      <c r="U473" s="50">
        <f>IF(ISNUMBER(FIND("S",T473)),-1,IF(ISNUMBER(FIND("N",T473)),1,0))</f>
        <v/>
      </c>
      <c r="V473" s="50">
        <f>IF(ISNUMBER(FIND("W",T473)),-1,IF(ISNUMBER(FIND("E",T473)),1,0))</f>
        <v/>
      </c>
      <c r="W473" s="50">
        <f>AND(MIN(IFERROR(FIND("N",T473),999),IFERROR(FIND("S",T473),999))&lt;999,MIN(IFERROR(FIND("E",T473),999),IFERROR(FIND("W",T473),999))&lt;999,MIN(IFERROR(FIND("E",T473),999),IFERROR(FIND("W",T473),999))&lt;MIN(IFERROR(FIND("N",T473),999),IFERROR(FIND("S",T473),999)))</f>
        <v/>
      </c>
      <c r="X473" s="50">
        <f>IF(T473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473,"°"," "),"º"," "),"˚"," "),"'"," "),CHAR(34)," "),"′"," "),"’"," "),"‘"," "),"″"," "),"”"," "),"“"," "),"("," "),")"," "),"["," "),"]"," "),"{"," "),"}"," "),";"," "),"|"," "),"/"," "),"\"," "),":"," "),"="," "),"*"," "),","," "),"N"," "),"S"," "),"E"," "),"W"," "),"_"," ")))</f>
        <v/>
      </c>
      <c r="Y473" s="50">
        <f>IF(X473="","",SUBSTITUTE(SUBSTITUTE(SUBSTITUTE(SUBSTITUTE(SUBSTITUTE(SUBSTITUTE(SUBSTITUTE(SUBSTITUTE(SUBSTITUTE(SUBSTITUTE(SUBSTITUTE(SUBSTITUTE(SUBSTITUTE(X473,"0",""),"1",""),"2",""),"3",""),"4",""),"5",""),"6",""),"7",""),"8",""),"9",""),".",""),"-","")," ",""))</f>
        <v/>
      </c>
      <c r="Z473" s="50">
        <f>IF(X473="",0,LEN(X473)-LEN(SUBSTITUTE(X473," ",""))+1)</f>
        <v/>
      </c>
      <c r="AA473" s="50">
        <f>IF(Z473&lt;1,"",IFERROR(VALUE(SUBSTITUTE(TRIM(MID(SUBSTITUTE(X473," ",REPT(" ",60)),1,60)),".",MID(1/2,2,1))),""))</f>
        <v/>
      </c>
      <c r="AB473" s="50">
        <f>IF(Z473&lt;2,"",IFERROR(VALUE(SUBSTITUTE(TRIM(MID(SUBSTITUTE(X473," ",REPT(" ",60)),61,60)),".",MID(1/2,2,1))),""))</f>
        <v/>
      </c>
      <c r="AC473" s="50">
        <f>IF(Z473&lt;3,"",IFERROR(VALUE(SUBSTITUTE(TRIM(MID(SUBSTITUTE(X473," ",REPT(" ",60)),121,60)),".",MID(1/2,2,1))),""))</f>
        <v/>
      </c>
      <c r="AD473" s="50">
        <f>IF(Z473&lt;4,"",IFERROR(VALUE(SUBSTITUTE(TRIM(MID(SUBSTITUTE(X473," ",REPT(" ",60)),181,60)),".",MID(1/2,2,1))),""))</f>
        <v/>
      </c>
      <c r="AE473" s="50">
        <f>IF(Z473&lt;5,"",IFERROR(VALUE(SUBSTITUTE(TRIM(MID(SUBSTITUTE(X473," ",REPT(" ",60)),241,60)),".",MID(1/2,2,1))),""))</f>
        <v/>
      </c>
      <c r="AF473" s="50">
        <f>IF(Z473&lt;6,"",IFERROR(VALUE(SUBSTITUTE(TRIM(MID(SUBSTITUTE(X473," ",REPT(" ",60)),301,60)),".",MID(1/2,2,1))),""))</f>
        <v/>
      </c>
      <c r="AG473" s="50">
        <f>IFERROR(IF(Z473=2,AA473,IF(Z473=4,IF(AA473&lt;0,-1,1)*(ABS(AA473)+AB473/60),IF(Z473=6,IF(AA473&lt;0,-1,1)*(ABS(AA473)+AB473/60+AC473/3600),""))),"")</f>
        <v/>
      </c>
      <c r="AH473" s="50">
        <f>IFERROR(IF(Z473=2,AB473,IF(Z473=4,IF(AC473&lt;0,-1,1)*(ABS(AC473)+AD473/60),IF(Z473=6,IF(AD473&lt;0,-1,1)*(ABS(AD473)+AE473/60+AF473/3600),""))),"")</f>
        <v/>
      </c>
      <c r="AI473" s="50">
        <f>IF(W473,AH473,AG473)</f>
        <v/>
      </c>
      <c r="AJ473" s="50">
        <f>IF(W473,AG473,AH473)</f>
        <v/>
      </c>
      <c r="AK473" s="50">
        <f>IFERROR(IF(U473=0,AI473,U473*ABS(AI473)),"")</f>
        <v/>
      </c>
      <c r="AL473" s="50">
        <f>IFERROR(IF(V473=0,AJ473,V473*ABS(AJ473)),"")</f>
        <v/>
      </c>
      <c r="AM473" s="50">
        <f>IFERROR(AND(U473=0,V473=0,ABS(AK473)&gt;90,ABS(AK473)&lt;=180,ABS(AL473)&lt;=90),FALSE)</f>
        <v/>
      </c>
      <c r="AN473" s="50">
        <f>IF(AM473,AL473,AK473)</f>
        <v/>
      </c>
      <c r="AO473" s="50">
        <f>IF(AM473,AK473,AL473)</f>
        <v/>
      </c>
      <c r="AP473" s="50">
        <f>IF(R473="","",IF(Y473&lt;&gt;"","Contains words or symbols that aren't part of a coordinate.",IF(NOT(OR(Z473=2,Z473=4,Z473=6)),"Couldn't find a latitude and a longitude ("&amp;Z473&amp;IF(Z473=1," number"," numbers")&amp;" found).",IF(COUNT(AA473:AF473)&lt;&gt;Z473,"Some of the numbers couldn't be read.",IF(OR(AND(Z473=4,OR(AB473&lt;0,AB473&gt;=60,AD473&lt;0,AD473&gt;=60)),AND(Z473=6,OR(AB473&lt;0,AB473&gt;=60,AC473&lt;0,AC473&gt;=60,AE473&lt;0,AE473&gt;=60,AF473&lt;0,AF473&gt;=60))),"Minutes and seconds must be between 0 and 60.",IF(OR(ABS(AN473)&gt;90,ABS(AO473)&gt;180),"Out of range: latitude must be between -90 and 90, and longitude between -180 and 180.",""))))))</f>
        <v/>
      </c>
    </row>
    <row r="474">
      <c r="B474" s="44" t="n"/>
      <c r="C474" s="44" t="n"/>
      <c r="D474" s="45">
        <f>IF(R474="","",IF(AP474&lt;&gt;"","NOT VALID GPS COORDINATES",IF(O474="NO CONNECTION","NO CONNECTION",IF(E474="","NOT FOUND",IF(OR(AM474,AND(AN474=0,AO474=0)),"CONVERTED – PLEASE CHECK","CONVERTED")))))</f>
        <v/>
      </c>
      <c r="E474" s="45">
        <f>IF(OR(O474="",O474="NO CONNECTION"),"",IFERROR(_xlfn.FILTERXML(O474,"//local/territory")&amp;" "&amp;_xlfn.FILTERXML(O474,"//local/mapcode"),IFERROR(_xlfn.FILTERXML(O474,"//international/mapcode"),"")))</f>
        <v/>
      </c>
      <c r="F474" s="46">
        <f>IF(E474="","",IFERROR(_xlfn.FILTERXML(O474,"//local/territory"),""))</f>
        <v/>
      </c>
      <c r="G474" s="46">
        <f>IF(E474="","",IFERROR(_xlfn.FILTERXML(O474,"//local/mapcode"),""))</f>
        <v/>
      </c>
      <c r="H474" s="46">
        <f>IF(E474="","",IFERROR(_xlfn.FILTERXML(O474,"//international/mapcode"),""))</f>
        <v/>
      </c>
      <c r="I474" s="46">
        <f>IF(E474="","",IFERROR(HYPERLINK("https://www.mymapcodes.com/go/?t="&amp;IF(G474&lt;&gt;"",F474,"AAA")&amp;"&amp;ma="&amp;LEFT(IF(G474&lt;&gt;"",G474,H474),FIND(".",IF(G474&lt;&gt;"",G474,H474))-1)&amp;"&amp;mb="&amp;MID(IF(G474&lt;&gt;"",G474,H474),FIND(".",IF(G474&lt;&gt;"",G474,H474))+1,99),"Open on MyMapcodes →"),""))</f>
        <v/>
      </c>
      <c r="J474" s="47">
        <f>IF(OR(R474="",AP474&lt;&gt;""),"",ROUND(AN474,6))</f>
        <v/>
      </c>
      <c r="K474" s="47">
        <f>IF(OR(R474="",AP474&lt;&gt;""),"",ROUND(AO474,6))</f>
        <v/>
      </c>
      <c r="L474" s="48">
        <f>IF(R474="","",IF(AP474&lt;&gt;"",AP474,IF(O474="NO CONNECTION","Excel couldn't reach the mapcode service. Click the REFRESH RESULTS box just above the table.",IF(E474="","The mapcode service didn't return a mapcode for this point.",IF(AM474,"Latitude and longitude seemed to be the wrong way round, so they've been swapped. Please check.",IF(AND(AN474=0,AO474=0),"0, 0 is in the sea off West Africa. Please check this is the location you meant.",IF(W474,"Longitude came first, so the order has been switched.",IF(Z474=6,"Converted from degrees, minutes and seconds.",IF(Z474=4,"Converted from degrees and decimal minutes.","")))))))))</f>
        <v/>
      </c>
      <c r="N474" s="49">
        <f>IF(J474="","",MapcodeAPI&amp;"codes/"&amp;SUBSTITUTE(J474&amp;"",MID(1/2,2,1),".")&amp;","&amp;SUBSTITUTE(K474&amp;"",MID(1/2,2,1),"."))&amp;LEFT($B$13,0)</f>
        <v/>
      </c>
      <c r="O474" s="49">
        <f>IF(N474="","",IFERROR(_xlfn.WEBSERVICE(N474),IF(MapcodeAPIBackup="","NO CONNECTION",IFERROR(_xlfn.WEBSERVICE(MapcodeAPIBackup&amp;MID(N474,LEN(MapcodeAPI)+1,999)),"NO CONNECTION"))))</f>
        <v/>
      </c>
      <c r="P474" t="inlineStr">
        <is>
          <t xml:space="preserve"> </t>
        </is>
      </c>
      <c r="R474" s="50">
        <f>IFERROR(IF(AND(TRIM(B474&amp;"")="",TRIM(C474&amp;"")=""),"",TRIM(IF(ISNUMBER(B474),SUBSTITUTE(B474&amp;"",MID(1/2,2,1),"."),B474&amp;"")&amp;IF(TRIM(C474&amp;"")="",""," | "&amp;IF(ISNUMBER(C474),SUBSTITUTE(C474&amp;"",MID(1/2,2,1),"."),C474&amp;"")))),"(error value)")</f>
        <v/>
      </c>
      <c r="S474" s="50">
        <f>IF(R474="","","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"&amp;IFERROR(IF(AND(LEN(R474)-LEN(SUBSTITUTE(R474,"/",""))=1,ISNUMBER(FIND(" ",TRIM(LEFT(R474,FIND("/",R474)-1))))),LEFT(R474,FIND("/",R474)-1),R474),R474)&amp;" ")," "," "),"﻿"," "),"​"," "),"⁠"," ")," "," ")," "," "),CHAR(9)," "),CHAR(10)," "),CHAR(13)," "),"−","-"),"–","-"),"—","-"),"LATITUDE"," "),"LONGITUDE"," "),"COORDINATES"," "),"COORDS"," "),"NORTH"," N "),"SOUTH"," S "),"EAST"," E "),"WEST"," W "),"DEGREES"," "),"DEG"," "),"GPS"," "),"LONG"," "),"LNG"," "),"LON"," "),"LAT"," ")," AND "," "),"&amp;"," ")&amp;" ")</f>
        <v/>
      </c>
      <c r="T474" s="50">
        <f>IF(S474="","",IF(LEN(S474)-LEN(SUBSTITUTE(S474,".",""))&gt;0,SUBSTITUTE(S474,","," "),IF(LEN(S474)-LEN(SUBSTITUTE(S474,",",""))=3,SUBSTITUTE(SUBSTITUTE(S474,",",";",2),",","."),IF(LEN(S474)-LEN(SUBSTITUTE(S474,",",""))=2,SUBSTITUTE(S474,",","."),SUBSTITUTE(S474,","," ")))))</f>
        <v/>
      </c>
      <c r="U474" s="50">
        <f>IF(ISNUMBER(FIND("S",T474)),-1,IF(ISNUMBER(FIND("N",T474)),1,0))</f>
        <v/>
      </c>
      <c r="V474" s="50">
        <f>IF(ISNUMBER(FIND("W",T474)),-1,IF(ISNUMBER(FIND("E",T474)),1,0))</f>
        <v/>
      </c>
      <c r="W474" s="50">
        <f>AND(MIN(IFERROR(FIND("N",T474),999),IFERROR(FIND("S",T474),999))&lt;999,MIN(IFERROR(FIND("E",T474),999),IFERROR(FIND("W",T474),999))&lt;999,MIN(IFERROR(FIND("E",T474),999),IFERROR(FIND("W",T474),999))&lt;MIN(IFERROR(FIND("N",T474),999),IFERROR(FIND("S",T474),999)))</f>
        <v/>
      </c>
      <c r="X474" s="50">
        <f>IF(T474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474,"°"," "),"º"," "),"˚"," "),"'"," "),CHAR(34)," "),"′"," "),"’"," "),"‘"," "),"″"," "),"”"," "),"“"," "),"("," "),")"," "),"["," "),"]"," "),"{"," "),"}"," "),";"," "),"|"," "),"/"," "),"\"," "),":"," "),"="," "),"*"," "),","," "),"N"," "),"S"," "),"E"," "),"W"," "),"_"," ")))</f>
        <v/>
      </c>
      <c r="Y474" s="50">
        <f>IF(X474="","",SUBSTITUTE(SUBSTITUTE(SUBSTITUTE(SUBSTITUTE(SUBSTITUTE(SUBSTITUTE(SUBSTITUTE(SUBSTITUTE(SUBSTITUTE(SUBSTITUTE(SUBSTITUTE(SUBSTITUTE(SUBSTITUTE(X474,"0",""),"1",""),"2",""),"3",""),"4",""),"5",""),"6",""),"7",""),"8",""),"9",""),".",""),"-","")," ",""))</f>
        <v/>
      </c>
      <c r="Z474" s="50">
        <f>IF(X474="",0,LEN(X474)-LEN(SUBSTITUTE(X474," ",""))+1)</f>
        <v/>
      </c>
      <c r="AA474" s="50">
        <f>IF(Z474&lt;1,"",IFERROR(VALUE(SUBSTITUTE(TRIM(MID(SUBSTITUTE(X474," ",REPT(" ",60)),1,60)),".",MID(1/2,2,1))),""))</f>
        <v/>
      </c>
      <c r="AB474" s="50">
        <f>IF(Z474&lt;2,"",IFERROR(VALUE(SUBSTITUTE(TRIM(MID(SUBSTITUTE(X474," ",REPT(" ",60)),61,60)),".",MID(1/2,2,1))),""))</f>
        <v/>
      </c>
      <c r="AC474" s="50">
        <f>IF(Z474&lt;3,"",IFERROR(VALUE(SUBSTITUTE(TRIM(MID(SUBSTITUTE(X474," ",REPT(" ",60)),121,60)),".",MID(1/2,2,1))),""))</f>
        <v/>
      </c>
      <c r="AD474" s="50">
        <f>IF(Z474&lt;4,"",IFERROR(VALUE(SUBSTITUTE(TRIM(MID(SUBSTITUTE(X474," ",REPT(" ",60)),181,60)),".",MID(1/2,2,1))),""))</f>
        <v/>
      </c>
      <c r="AE474" s="50">
        <f>IF(Z474&lt;5,"",IFERROR(VALUE(SUBSTITUTE(TRIM(MID(SUBSTITUTE(X474," ",REPT(" ",60)),241,60)),".",MID(1/2,2,1))),""))</f>
        <v/>
      </c>
      <c r="AF474" s="50">
        <f>IF(Z474&lt;6,"",IFERROR(VALUE(SUBSTITUTE(TRIM(MID(SUBSTITUTE(X474," ",REPT(" ",60)),301,60)),".",MID(1/2,2,1))),""))</f>
        <v/>
      </c>
      <c r="AG474" s="50">
        <f>IFERROR(IF(Z474=2,AA474,IF(Z474=4,IF(AA474&lt;0,-1,1)*(ABS(AA474)+AB474/60),IF(Z474=6,IF(AA474&lt;0,-1,1)*(ABS(AA474)+AB474/60+AC474/3600),""))),"")</f>
        <v/>
      </c>
      <c r="AH474" s="50">
        <f>IFERROR(IF(Z474=2,AB474,IF(Z474=4,IF(AC474&lt;0,-1,1)*(ABS(AC474)+AD474/60),IF(Z474=6,IF(AD474&lt;0,-1,1)*(ABS(AD474)+AE474/60+AF474/3600),""))),"")</f>
        <v/>
      </c>
      <c r="AI474" s="50">
        <f>IF(W474,AH474,AG474)</f>
        <v/>
      </c>
      <c r="AJ474" s="50">
        <f>IF(W474,AG474,AH474)</f>
        <v/>
      </c>
      <c r="AK474" s="50">
        <f>IFERROR(IF(U474=0,AI474,U474*ABS(AI474)),"")</f>
        <v/>
      </c>
      <c r="AL474" s="50">
        <f>IFERROR(IF(V474=0,AJ474,V474*ABS(AJ474)),"")</f>
        <v/>
      </c>
      <c r="AM474" s="50">
        <f>IFERROR(AND(U474=0,V474=0,ABS(AK474)&gt;90,ABS(AK474)&lt;=180,ABS(AL474)&lt;=90),FALSE)</f>
        <v/>
      </c>
      <c r="AN474" s="50">
        <f>IF(AM474,AL474,AK474)</f>
        <v/>
      </c>
      <c r="AO474" s="50">
        <f>IF(AM474,AK474,AL474)</f>
        <v/>
      </c>
      <c r="AP474" s="50">
        <f>IF(R474="","",IF(Y474&lt;&gt;"","Contains words or symbols that aren't part of a coordinate.",IF(NOT(OR(Z474=2,Z474=4,Z474=6)),"Couldn't find a latitude and a longitude ("&amp;Z474&amp;IF(Z474=1," number"," numbers")&amp;" found).",IF(COUNT(AA474:AF474)&lt;&gt;Z474,"Some of the numbers couldn't be read.",IF(OR(AND(Z474=4,OR(AB474&lt;0,AB474&gt;=60,AD474&lt;0,AD474&gt;=60)),AND(Z474=6,OR(AB474&lt;0,AB474&gt;=60,AC474&lt;0,AC474&gt;=60,AE474&lt;0,AE474&gt;=60,AF474&lt;0,AF474&gt;=60))),"Minutes and seconds must be between 0 and 60.",IF(OR(ABS(AN474)&gt;90,ABS(AO474)&gt;180),"Out of range: latitude must be between -90 and 90, and longitude between -180 and 180.",""))))))</f>
        <v/>
      </c>
    </row>
    <row r="475">
      <c r="B475" s="44" t="n"/>
      <c r="C475" s="44" t="n"/>
      <c r="D475" s="45">
        <f>IF(R475="","",IF(AP475&lt;&gt;"","NOT VALID GPS COORDINATES",IF(O475="NO CONNECTION","NO CONNECTION",IF(E475="","NOT FOUND",IF(OR(AM475,AND(AN475=0,AO475=0)),"CONVERTED – PLEASE CHECK","CONVERTED")))))</f>
        <v/>
      </c>
      <c r="E475" s="45">
        <f>IF(OR(O475="",O475="NO CONNECTION"),"",IFERROR(_xlfn.FILTERXML(O475,"//local/territory")&amp;" "&amp;_xlfn.FILTERXML(O475,"//local/mapcode"),IFERROR(_xlfn.FILTERXML(O475,"//international/mapcode"),"")))</f>
        <v/>
      </c>
      <c r="F475" s="46">
        <f>IF(E475="","",IFERROR(_xlfn.FILTERXML(O475,"//local/territory"),""))</f>
        <v/>
      </c>
      <c r="G475" s="46">
        <f>IF(E475="","",IFERROR(_xlfn.FILTERXML(O475,"//local/mapcode"),""))</f>
        <v/>
      </c>
      <c r="H475" s="46">
        <f>IF(E475="","",IFERROR(_xlfn.FILTERXML(O475,"//international/mapcode"),""))</f>
        <v/>
      </c>
      <c r="I475" s="46">
        <f>IF(E475="","",IFERROR(HYPERLINK("https://www.mymapcodes.com/go/?t="&amp;IF(G475&lt;&gt;"",F475,"AAA")&amp;"&amp;ma="&amp;LEFT(IF(G475&lt;&gt;"",G475,H475),FIND(".",IF(G475&lt;&gt;"",G475,H475))-1)&amp;"&amp;mb="&amp;MID(IF(G475&lt;&gt;"",G475,H475),FIND(".",IF(G475&lt;&gt;"",G475,H475))+1,99),"Open on MyMapcodes →"),""))</f>
        <v/>
      </c>
      <c r="J475" s="47">
        <f>IF(OR(R475="",AP475&lt;&gt;""),"",ROUND(AN475,6))</f>
        <v/>
      </c>
      <c r="K475" s="47">
        <f>IF(OR(R475="",AP475&lt;&gt;""),"",ROUND(AO475,6))</f>
        <v/>
      </c>
      <c r="L475" s="48">
        <f>IF(R475="","",IF(AP475&lt;&gt;"",AP475,IF(O475="NO CONNECTION","Excel couldn't reach the mapcode service. Click the REFRESH RESULTS box just above the table.",IF(E475="","The mapcode service didn't return a mapcode for this point.",IF(AM475,"Latitude and longitude seemed to be the wrong way round, so they've been swapped. Please check.",IF(AND(AN475=0,AO475=0),"0, 0 is in the sea off West Africa. Please check this is the location you meant.",IF(W475,"Longitude came first, so the order has been switched.",IF(Z475=6,"Converted from degrees, minutes and seconds.",IF(Z475=4,"Converted from degrees and decimal minutes.","")))))))))</f>
        <v/>
      </c>
      <c r="N475" s="49">
        <f>IF(J475="","",MapcodeAPI&amp;"codes/"&amp;SUBSTITUTE(J475&amp;"",MID(1/2,2,1),".")&amp;","&amp;SUBSTITUTE(K475&amp;"",MID(1/2,2,1),"."))&amp;LEFT($B$13,0)</f>
        <v/>
      </c>
      <c r="O475" s="49">
        <f>IF(N475="","",IFERROR(_xlfn.WEBSERVICE(N475),IF(MapcodeAPIBackup="","NO CONNECTION",IFERROR(_xlfn.WEBSERVICE(MapcodeAPIBackup&amp;MID(N475,LEN(MapcodeAPI)+1,999)),"NO CONNECTION"))))</f>
        <v/>
      </c>
      <c r="P475" t="inlineStr">
        <is>
          <t xml:space="preserve"> </t>
        </is>
      </c>
      <c r="R475" s="50">
        <f>IFERROR(IF(AND(TRIM(B475&amp;"")="",TRIM(C475&amp;"")=""),"",TRIM(IF(ISNUMBER(B475),SUBSTITUTE(B475&amp;"",MID(1/2,2,1),"."),B475&amp;"")&amp;IF(TRIM(C475&amp;"")="",""," | "&amp;IF(ISNUMBER(C475),SUBSTITUTE(C475&amp;"",MID(1/2,2,1),"."),C475&amp;"")))),"(error value)")</f>
        <v/>
      </c>
      <c r="S475" s="50">
        <f>IF(R475="","","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"&amp;IFERROR(IF(AND(LEN(R475)-LEN(SUBSTITUTE(R475,"/",""))=1,ISNUMBER(FIND(" ",TRIM(LEFT(R475,FIND("/",R475)-1))))),LEFT(R475,FIND("/",R475)-1),R475),R475)&amp;" ")," "," "),"﻿"," "),"​"," "),"⁠"," ")," "," ")," "," "),CHAR(9)," "),CHAR(10)," "),CHAR(13)," "),"−","-"),"–","-"),"—","-"),"LATITUDE"," "),"LONGITUDE"," "),"COORDINATES"," "),"COORDS"," "),"NORTH"," N "),"SOUTH"," S "),"EAST"," E "),"WEST"," W "),"DEGREES"," "),"DEG"," "),"GPS"," "),"LONG"," "),"LNG"," "),"LON"," "),"LAT"," ")," AND "," "),"&amp;"," ")&amp;" ")</f>
        <v/>
      </c>
      <c r="T475" s="50">
        <f>IF(S475="","",IF(LEN(S475)-LEN(SUBSTITUTE(S475,".",""))&gt;0,SUBSTITUTE(S475,","," "),IF(LEN(S475)-LEN(SUBSTITUTE(S475,",",""))=3,SUBSTITUTE(SUBSTITUTE(S475,",",";",2),",","."),IF(LEN(S475)-LEN(SUBSTITUTE(S475,",",""))=2,SUBSTITUTE(S475,",","."),SUBSTITUTE(S475,","," ")))))</f>
        <v/>
      </c>
      <c r="U475" s="50">
        <f>IF(ISNUMBER(FIND("S",T475)),-1,IF(ISNUMBER(FIND("N",T475)),1,0))</f>
        <v/>
      </c>
      <c r="V475" s="50">
        <f>IF(ISNUMBER(FIND("W",T475)),-1,IF(ISNUMBER(FIND("E",T475)),1,0))</f>
        <v/>
      </c>
      <c r="W475" s="50">
        <f>AND(MIN(IFERROR(FIND("N",T475),999),IFERROR(FIND("S",T475),999))&lt;999,MIN(IFERROR(FIND("E",T475),999),IFERROR(FIND("W",T475),999))&lt;999,MIN(IFERROR(FIND("E",T475),999),IFERROR(FIND("W",T475),999))&lt;MIN(IFERROR(FIND("N",T475),999),IFERROR(FIND("S",T475),999)))</f>
        <v/>
      </c>
      <c r="X475" s="50">
        <f>IF(T475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475,"°"," "),"º"," "),"˚"," "),"'"," "),CHAR(34)," "),"′"," "),"’"," "),"‘"," "),"″"," "),"”"," "),"“"," "),"("," "),")"," "),"["," "),"]"," "),"{"," "),"}"," "),";"," "),"|"," "),"/"," "),"\"," "),":"," "),"="," "),"*"," "),","," "),"N"," "),"S"," "),"E"," "),"W"," "),"_"," ")))</f>
        <v/>
      </c>
      <c r="Y475" s="50">
        <f>IF(X475="","",SUBSTITUTE(SUBSTITUTE(SUBSTITUTE(SUBSTITUTE(SUBSTITUTE(SUBSTITUTE(SUBSTITUTE(SUBSTITUTE(SUBSTITUTE(SUBSTITUTE(SUBSTITUTE(SUBSTITUTE(SUBSTITUTE(X475,"0",""),"1",""),"2",""),"3",""),"4",""),"5",""),"6",""),"7",""),"8",""),"9",""),".",""),"-","")," ",""))</f>
        <v/>
      </c>
      <c r="Z475" s="50">
        <f>IF(X475="",0,LEN(X475)-LEN(SUBSTITUTE(X475," ",""))+1)</f>
        <v/>
      </c>
      <c r="AA475" s="50">
        <f>IF(Z475&lt;1,"",IFERROR(VALUE(SUBSTITUTE(TRIM(MID(SUBSTITUTE(X475," ",REPT(" ",60)),1,60)),".",MID(1/2,2,1))),""))</f>
        <v/>
      </c>
      <c r="AB475" s="50">
        <f>IF(Z475&lt;2,"",IFERROR(VALUE(SUBSTITUTE(TRIM(MID(SUBSTITUTE(X475," ",REPT(" ",60)),61,60)),".",MID(1/2,2,1))),""))</f>
        <v/>
      </c>
      <c r="AC475" s="50">
        <f>IF(Z475&lt;3,"",IFERROR(VALUE(SUBSTITUTE(TRIM(MID(SUBSTITUTE(X475," ",REPT(" ",60)),121,60)),".",MID(1/2,2,1))),""))</f>
        <v/>
      </c>
      <c r="AD475" s="50">
        <f>IF(Z475&lt;4,"",IFERROR(VALUE(SUBSTITUTE(TRIM(MID(SUBSTITUTE(X475," ",REPT(" ",60)),181,60)),".",MID(1/2,2,1))),""))</f>
        <v/>
      </c>
      <c r="AE475" s="50">
        <f>IF(Z475&lt;5,"",IFERROR(VALUE(SUBSTITUTE(TRIM(MID(SUBSTITUTE(X475," ",REPT(" ",60)),241,60)),".",MID(1/2,2,1))),""))</f>
        <v/>
      </c>
      <c r="AF475" s="50">
        <f>IF(Z475&lt;6,"",IFERROR(VALUE(SUBSTITUTE(TRIM(MID(SUBSTITUTE(X475," ",REPT(" ",60)),301,60)),".",MID(1/2,2,1))),""))</f>
        <v/>
      </c>
      <c r="AG475" s="50">
        <f>IFERROR(IF(Z475=2,AA475,IF(Z475=4,IF(AA475&lt;0,-1,1)*(ABS(AA475)+AB475/60),IF(Z475=6,IF(AA475&lt;0,-1,1)*(ABS(AA475)+AB475/60+AC475/3600),""))),"")</f>
        <v/>
      </c>
      <c r="AH475" s="50">
        <f>IFERROR(IF(Z475=2,AB475,IF(Z475=4,IF(AC475&lt;0,-1,1)*(ABS(AC475)+AD475/60),IF(Z475=6,IF(AD475&lt;0,-1,1)*(ABS(AD475)+AE475/60+AF475/3600),""))),"")</f>
        <v/>
      </c>
      <c r="AI475" s="50">
        <f>IF(W475,AH475,AG475)</f>
        <v/>
      </c>
      <c r="AJ475" s="50">
        <f>IF(W475,AG475,AH475)</f>
        <v/>
      </c>
      <c r="AK475" s="50">
        <f>IFERROR(IF(U475=0,AI475,U475*ABS(AI475)),"")</f>
        <v/>
      </c>
      <c r="AL475" s="50">
        <f>IFERROR(IF(V475=0,AJ475,V475*ABS(AJ475)),"")</f>
        <v/>
      </c>
      <c r="AM475" s="50">
        <f>IFERROR(AND(U475=0,V475=0,ABS(AK475)&gt;90,ABS(AK475)&lt;=180,ABS(AL475)&lt;=90),FALSE)</f>
        <v/>
      </c>
      <c r="AN475" s="50">
        <f>IF(AM475,AL475,AK475)</f>
        <v/>
      </c>
      <c r="AO475" s="50">
        <f>IF(AM475,AK475,AL475)</f>
        <v/>
      </c>
      <c r="AP475" s="50">
        <f>IF(R475="","",IF(Y475&lt;&gt;"","Contains words or symbols that aren't part of a coordinate.",IF(NOT(OR(Z475=2,Z475=4,Z475=6)),"Couldn't find a latitude and a longitude ("&amp;Z475&amp;IF(Z475=1," number"," numbers")&amp;" found).",IF(COUNT(AA475:AF475)&lt;&gt;Z475,"Some of the numbers couldn't be read.",IF(OR(AND(Z475=4,OR(AB475&lt;0,AB475&gt;=60,AD475&lt;0,AD475&gt;=60)),AND(Z475=6,OR(AB475&lt;0,AB475&gt;=60,AC475&lt;0,AC475&gt;=60,AE475&lt;0,AE475&gt;=60,AF475&lt;0,AF475&gt;=60))),"Minutes and seconds must be between 0 and 60.",IF(OR(ABS(AN475)&gt;90,ABS(AO475)&gt;180),"Out of range: latitude must be between -90 and 90, and longitude between -180 and 180.",""))))))</f>
        <v/>
      </c>
    </row>
    <row r="476">
      <c r="B476" s="44" t="n"/>
      <c r="C476" s="44" t="n"/>
      <c r="D476" s="45">
        <f>IF(R476="","",IF(AP476&lt;&gt;"","NOT VALID GPS COORDINATES",IF(O476="NO CONNECTION","NO CONNECTION",IF(E476="","NOT FOUND",IF(OR(AM476,AND(AN476=0,AO476=0)),"CONVERTED – PLEASE CHECK","CONVERTED")))))</f>
        <v/>
      </c>
      <c r="E476" s="45">
        <f>IF(OR(O476="",O476="NO CONNECTION"),"",IFERROR(_xlfn.FILTERXML(O476,"//local/territory")&amp;" "&amp;_xlfn.FILTERXML(O476,"//local/mapcode"),IFERROR(_xlfn.FILTERXML(O476,"//international/mapcode"),"")))</f>
        <v/>
      </c>
      <c r="F476" s="46">
        <f>IF(E476="","",IFERROR(_xlfn.FILTERXML(O476,"//local/territory"),""))</f>
        <v/>
      </c>
      <c r="G476" s="46">
        <f>IF(E476="","",IFERROR(_xlfn.FILTERXML(O476,"//local/mapcode"),""))</f>
        <v/>
      </c>
      <c r="H476" s="46">
        <f>IF(E476="","",IFERROR(_xlfn.FILTERXML(O476,"//international/mapcode"),""))</f>
        <v/>
      </c>
      <c r="I476" s="46">
        <f>IF(E476="","",IFERROR(HYPERLINK("https://www.mymapcodes.com/go/?t="&amp;IF(G476&lt;&gt;"",F476,"AAA")&amp;"&amp;ma="&amp;LEFT(IF(G476&lt;&gt;"",G476,H476),FIND(".",IF(G476&lt;&gt;"",G476,H476))-1)&amp;"&amp;mb="&amp;MID(IF(G476&lt;&gt;"",G476,H476),FIND(".",IF(G476&lt;&gt;"",G476,H476))+1,99),"Open on MyMapcodes →"),""))</f>
        <v/>
      </c>
      <c r="J476" s="47">
        <f>IF(OR(R476="",AP476&lt;&gt;""),"",ROUND(AN476,6))</f>
        <v/>
      </c>
      <c r="K476" s="47">
        <f>IF(OR(R476="",AP476&lt;&gt;""),"",ROUND(AO476,6))</f>
        <v/>
      </c>
      <c r="L476" s="48">
        <f>IF(R476="","",IF(AP476&lt;&gt;"",AP476,IF(O476="NO CONNECTION","Excel couldn't reach the mapcode service. Click the REFRESH RESULTS box just above the table.",IF(E476="","The mapcode service didn't return a mapcode for this point.",IF(AM476,"Latitude and longitude seemed to be the wrong way round, so they've been swapped. Please check.",IF(AND(AN476=0,AO476=0),"0, 0 is in the sea off West Africa. Please check this is the location you meant.",IF(W476,"Longitude came first, so the order has been switched.",IF(Z476=6,"Converted from degrees, minutes and seconds.",IF(Z476=4,"Converted from degrees and decimal minutes.","")))))))))</f>
        <v/>
      </c>
      <c r="N476" s="49">
        <f>IF(J476="","",MapcodeAPI&amp;"codes/"&amp;SUBSTITUTE(J476&amp;"",MID(1/2,2,1),".")&amp;","&amp;SUBSTITUTE(K476&amp;"",MID(1/2,2,1),"."))&amp;LEFT($B$13,0)</f>
        <v/>
      </c>
      <c r="O476" s="49">
        <f>IF(N476="","",IFERROR(_xlfn.WEBSERVICE(N476),IF(MapcodeAPIBackup="","NO CONNECTION",IFERROR(_xlfn.WEBSERVICE(MapcodeAPIBackup&amp;MID(N476,LEN(MapcodeAPI)+1,999)),"NO CONNECTION"))))</f>
        <v/>
      </c>
      <c r="P476" t="inlineStr">
        <is>
          <t xml:space="preserve"> </t>
        </is>
      </c>
      <c r="R476" s="50">
        <f>IFERROR(IF(AND(TRIM(B476&amp;"")="",TRIM(C476&amp;"")=""),"",TRIM(IF(ISNUMBER(B476),SUBSTITUTE(B476&amp;"",MID(1/2,2,1),"."),B476&amp;"")&amp;IF(TRIM(C476&amp;"")="",""," | "&amp;IF(ISNUMBER(C476),SUBSTITUTE(C476&amp;"",MID(1/2,2,1),"."),C476&amp;"")))),"(error value)")</f>
        <v/>
      </c>
      <c r="S476" s="50">
        <f>IF(R476="","","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"&amp;IFERROR(IF(AND(LEN(R476)-LEN(SUBSTITUTE(R476,"/",""))=1,ISNUMBER(FIND(" ",TRIM(LEFT(R476,FIND("/",R476)-1))))),LEFT(R476,FIND("/",R476)-1),R476),R476)&amp;" ")," "," "),"﻿"," "),"​"," "),"⁠"," ")," "," ")," "," "),CHAR(9)," "),CHAR(10)," "),CHAR(13)," "),"−","-"),"–","-"),"—","-"),"LATITUDE"," "),"LONGITUDE"," "),"COORDINATES"," "),"COORDS"," "),"NORTH"," N "),"SOUTH"," S "),"EAST"," E "),"WEST"," W "),"DEGREES"," "),"DEG"," "),"GPS"," "),"LONG"," "),"LNG"," "),"LON"," "),"LAT"," ")," AND "," "),"&amp;"," ")&amp;" ")</f>
        <v/>
      </c>
      <c r="T476" s="50">
        <f>IF(S476="","",IF(LEN(S476)-LEN(SUBSTITUTE(S476,".",""))&gt;0,SUBSTITUTE(S476,","," "),IF(LEN(S476)-LEN(SUBSTITUTE(S476,",",""))=3,SUBSTITUTE(SUBSTITUTE(S476,",",";",2),",","."),IF(LEN(S476)-LEN(SUBSTITUTE(S476,",",""))=2,SUBSTITUTE(S476,",","."),SUBSTITUTE(S476,","," ")))))</f>
        <v/>
      </c>
      <c r="U476" s="50">
        <f>IF(ISNUMBER(FIND("S",T476)),-1,IF(ISNUMBER(FIND("N",T476)),1,0))</f>
        <v/>
      </c>
      <c r="V476" s="50">
        <f>IF(ISNUMBER(FIND("W",T476)),-1,IF(ISNUMBER(FIND("E",T476)),1,0))</f>
        <v/>
      </c>
      <c r="W476" s="50">
        <f>AND(MIN(IFERROR(FIND("N",T476),999),IFERROR(FIND("S",T476),999))&lt;999,MIN(IFERROR(FIND("E",T476),999),IFERROR(FIND("W",T476),999))&lt;999,MIN(IFERROR(FIND("E",T476),999),IFERROR(FIND("W",T476),999))&lt;MIN(IFERROR(FIND("N",T476),999),IFERROR(FIND("S",T476),999)))</f>
        <v/>
      </c>
      <c r="X476" s="50">
        <f>IF(T476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476,"°"," "),"º"," "),"˚"," "),"'"," "),CHAR(34)," "),"′"," "),"’"," "),"‘"," "),"″"," "),"”"," "),"“"," "),"("," "),")"," "),"["," "),"]"," "),"{"," "),"}"," "),";"," "),"|"," "),"/"," "),"\"," "),":"," "),"="," "),"*"," "),","," "),"N"," "),"S"," "),"E"," "),"W"," "),"_"," ")))</f>
        <v/>
      </c>
      <c r="Y476" s="50">
        <f>IF(X476="","",SUBSTITUTE(SUBSTITUTE(SUBSTITUTE(SUBSTITUTE(SUBSTITUTE(SUBSTITUTE(SUBSTITUTE(SUBSTITUTE(SUBSTITUTE(SUBSTITUTE(SUBSTITUTE(SUBSTITUTE(SUBSTITUTE(X476,"0",""),"1",""),"2",""),"3",""),"4",""),"5",""),"6",""),"7",""),"8",""),"9",""),".",""),"-","")," ",""))</f>
        <v/>
      </c>
      <c r="Z476" s="50">
        <f>IF(X476="",0,LEN(X476)-LEN(SUBSTITUTE(X476," ",""))+1)</f>
        <v/>
      </c>
      <c r="AA476" s="50">
        <f>IF(Z476&lt;1,"",IFERROR(VALUE(SUBSTITUTE(TRIM(MID(SUBSTITUTE(X476," ",REPT(" ",60)),1,60)),".",MID(1/2,2,1))),""))</f>
        <v/>
      </c>
      <c r="AB476" s="50">
        <f>IF(Z476&lt;2,"",IFERROR(VALUE(SUBSTITUTE(TRIM(MID(SUBSTITUTE(X476," ",REPT(" ",60)),61,60)),".",MID(1/2,2,1))),""))</f>
        <v/>
      </c>
      <c r="AC476" s="50">
        <f>IF(Z476&lt;3,"",IFERROR(VALUE(SUBSTITUTE(TRIM(MID(SUBSTITUTE(X476," ",REPT(" ",60)),121,60)),".",MID(1/2,2,1))),""))</f>
        <v/>
      </c>
      <c r="AD476" s="50">
        <f>IF(Z476&lt;4,"",IFERROR(VALUE(SUBSTITUTE(TRIM(MID(SUBSTITUTE(X476," ",REPT(" ",60)),181,60)),".",MID(1/2,2,1))),""))</f>
        <v/>
      </c>
      <c r="AE476" s="50">
        <f>IF(Z476&lt;5,"",IFERROR(VALUE(SUBSTITUTE(TRIM(MID(SUBSTITUTE(X476," ",REPT(" ",60)),241,60)),".",MID(1/2,2,1))),""))</f>
        <v/>
      </c>
      <c r="AF476" s="50">
        <f>IF(Z476&lt;6,"",IFERROR(VALUE(SUBSTITUTE(TRIM(MID(SUBSTITUTE(X476," ",REPT(" ",60)),301,60)),".",MID(1/2,2,1))),""))</f>
        <v/>
      </c>
      <c r="AG476" s="50">
        <f>IFERROR(IF(Z476=2,AA476,IF(Z476=4,IF(AA476&lt;0,-1,1)*(ABS(AA476)+AB476/60),IF(Z476=6,IF(AA476&lt;0,-1,1)*(ABS(AA476)+AB476/60+AC476/3600),""))),"")</f>
        <v/>
      </c>
      <c r="AH476" s="50">
        <f>IFERROR(IF(Z476=2,AB476,IF(Z476=4,IF(AC476&lt;0,-1,1)*(ABS(AC476)+AD476/60),IF(Z476=6,IF(AD476&lt;0,-1,1)*(ABS(AD476)+AE476/60+AF476/3600),""))),"")</f>
        <v/>
      </c>
      <c r="AI476" s="50">
        <f>IF(W476,AH476,AG476)</f>
        <v/>
      </c>
      <c r="AJ476" s="50">
        <f>IF(W476,AG476,AH476)</f>
        <v/>
      </c>
      <c r="AK476" s="50">
        <f>IFERROR(IF(U476=0,AI476,U476*ABS(AI476)),"")</f>
        <v/>
      </c>
      <c r="AL476" s="50">
        <f>IFERROR(IF(V476=0,AJ476,V476*ABS(AJ476)),"")</f>
        <v/>
      </c>
      <c r="AM476" s="50">
        <f>IFERROR(AND(U476=0,V476=0,ABS(AK476)&gt;90,ABS(AK476)&lt;=180,ABS(AL476)&lt;=90),FALSE)</f>
        <v/>
      </c>
      <c r="AN476" s="50">
        <f>IF(AM476,AL476,AK476)</f>
        <v/>
      </c>
      <c r="AO476" s="50">
        <f>IF(AM476,AK476,AL476)</f>
        <v/>
      </c>
      <c r="AP476" s="50">
        <f>IF(R476="","",IF(Y476&lt;&gt;"","Contains words or symbols that aren't part of a coordinate.",IF(NOT(OR(Z476=2,Z476=4,Z476=6)),"Couldn't find a latitude and a longitude ("&amp;Z476&amp;IF(Z476=1," number"," numbers")&amp;" found).",IF(COUNT(AA476:AF476)&lt;&gt;Z476,"Some of the numbers couldn't be read.",IF(OR(AND(Z476=4,OR(AB476&lt;0,AB476&gt;=60,AD476&lt;0,AD476&gt;=60)),AND(Z476=6,OR(AB476&lt;0,AB476&gt;=60,AC476&lt;0,AC476&gt;=60,AE476&lt;0,AE476&gt;=60,AF476&lt;0,AF476&gt;=60))),"Minutes and seconds must be between 0 and 60.",IF(OR(ABS(AN476)&gt;90,ABS(AO476)&gt;180),"Out of range: latitude must be between -90 and 90, and longitude between -180 and 180.",""))))))</f>
        <v/>
      </c>
    </row>
    <row r="477">
      <c r="B477" s="44" t="n"/>
      <c r="C477" s="44" t="n"/>
      <c r="D477" s="45">
        <f>IF(R477="","",IF(AP477&lt;&gt;"","NOT VALID GPS COORDINATES",IF(O477="NO CONNECTION","NO CONNECTION",IF(E477="","NOT FOUND",IF(OR(AM477,AND(AN477=0,AO477=0)),"CONVERTED – PLEASE CHECK","CONVERTED")))))</f>
        <v/>
      </c>
      <c r="E477" s="45">
        <f>IF(OR(O477="",O477="NO CONNECTION"),"",IFERROR(_xlfn.FILTERXML(O477,"//local/territory")&amp;" "&amp;_xlfn.FILTERXML(O477,"//local/mapcode"),IFERROR(_xlfn.FILTERXML(O477,"//international/mapcode"),"")))</f>
        <v/>
      </c>
      <c r="F477" s="46">
        <f>IF(E477="","",IFERROR(_xlfn.FILTERXML(O477,"//local/territory"),""))</f>
        <v/>
      </c>
      <c r="G477" s="46">
        <f>IF(E477="","",IFERROR(_xlfn.FILTERXML(O477,"//local/mapcode"),""))</f>
        <v/>
      </c>
      <c r="H477" s="46">
        <f>IF(E477="","",IFERROR(_xlfn.FILTERXML(O477,"//international/mapcode"),""))</f>
        <v/>
      </c>
      <c r="I477" s="46">
        <f>IF(E477="","",IFERROR(HYPERLINK("https://www.mymapcodes.com/go/?t="&amp;IF(G477&lt;&gt;"",F477,"AAA")&amp;"&amp;ma="&amp;LEFT(IF(G477&lt;&gt;"",G477,H477),FIND(".",IF(G477&lt;&gt;"",G477,H477))-1)&amp;"&amp;mb="&amp;MID(IF(G477&lt;&gt;"",G477,H477),FIND(".",IF(G477&lt;&gt;"",G477,H477))+1,99),"Open on MyMapcodes →"),""))</f>
        <v/>
      </c>
      <c r="J477" s="47">
        <f>IF(OR(R477="",AP477&lt;&gt;""),"",ROUND(AN477,6))</f>
        <v/>
      </c>
      <c r="K477" s="47">
        <f>IF(OR(R477="",AP477&lt;&gt;""),"",ROUND(AO477,6))</f>
        <v/>
      </c>
      <c r="L477" s="48">
        <f>IF(R477="","",IF(AP477&lt;&gt;"",AP477,IF(O477="NO CONNECTION","Excel couldn't reach the mapcode service. Click the REFRESH RESULTS box just above the table.",IF(E477="","The mapcode service didn't return a mapcode for this point.",IF(AM477,"Latitude and longitude seemed to be the wrong way round, so they've been swapped. Please check.",IF(AND(AN477=0,AO477=0),"0, 0 is in the sea off West Africa. Please check this is the location you meant.",IF(W477,"Longitude came first, so the order has been switched.",IF(Z477=6,"Converted from degrees, minutes and seconds.",IF(Z477=4,"Converted from degrees and decimal minutes.","")))))))))</f>
        <v/>
      </c>
      <c r="N477" s="49">
        <f>IF(J477="","",MapcodeAPI&amp;"codes/"&amp;SUBSTITUTE(J477&amp;"",MID(1/2,2,1),".")&amp;","&amp;SUBSTITUTE(K477&amp;"",MID(1/2,2,1),"."))&amp;LEFT($B$13,0)</f>
        <v/>
      </c>
      <c r="O477" s="49">
        <f>IF(N477="","",IFERROR(_xlfn.WEBSERVICE(N477),IF(MapcodeAPIBackup="","NO CONNECTION",IFERROR(_xlfn.WEBSERVICE(MapcodeAPIBackup&amp;MID(N477,LEN(MapcodeAPI)+1,999)),"NO CONNECTION"))))</f>
        <v/>
      </c>
      <c r="P477" t="inlineStr">
        <is>
          <t xml:space="preserve"> </t>
        </is>
      </c>
      <c r="R477" s="50">
        <f>IFERROR(IF(AND(TRIM(B477&amp;"")="",TRIM(C477&amp;"")=""),"",TRIM(IF(ISNUMBER(B477),SUBSTITUTE(B477&amp;"",MID(1/2,2,1),"."),B477&amp;"")&amp;IF(TRIM(C477&amp;"")="",""," | "&amp;IF(ISNUMBER(C477),SUBSTITUTE(C477&amp;"",MID(1/2,2,1),"."),C477&amp;"")))),"(error value)")</f>
        <v/>
      </c>
      <c r="S477" s="50">
        <f>IF(R477="","","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"&amp;IFERROR(IF(AND(LEN(R477)-LEN(SUBSTITUTE(R477,"/",""))=1,ISNUMBER(FIND(" ",TRIM(LEFT(R477,FIND("/",R477)-1))))),LEFT(R477,FIND("/",R477)-1),R477),R477)&amp;" ")," "," "),"﻿"," "),"​"," "),"⁠"," ")," "," ")," "," "),CHAR(9)," "),CHAR(10)," "),CHAR(13)," "),"−","-"),"–","-"),"—","-"),"LATITUDE"," "),"LONGITUDE"," "),"COORDINATES"," "),"COORDS"," "),"NORTH"," N "),"SOUTH"," S "),"EAST"," E "),"WEST"," W "),"DEGREES"," "),"DEG"," "),"GPS"," "),"LONG"," "),"LNG"," "),"LON"," "),"LAT"," ")," AND "," "),"&amp;"," ")&amp;" ")</f>
        <v/>
      </c>
      <c r="T477" s="50">
        <f>IF(S477="","",IF(LEN(S477)-LEN(SUBSTITUTE(S477,".",""))&gt;0,SUBSTITUTE(S477,","," "),IF(LEN(S477)-LEN(SUBSTITUTE(S477,",",""))=3,SUBSTITUTE(SUBSTITUTE(S477,",",";",2),",","."),IF(LEN(S477)-LEN(SUBSTITUTE(S477,",",""))=2,SUBSTITUTE(S477,",","."),SUBSTITUTE(S477,","," ")))))</f>
        <v/>
      </c>
      <c r="U477" s="50">
        <f>IF(ISNUMBER(FIND("S",T477)),-1,IF(ISNUMBER(FIND("N",T477)),1,0))</f>
        <v/>
      </c>
      <c r="V477" s="50">
        <f>IF(ISNUMBER(FIND("W",T477)),-1,IF(ISNUMBER(FIND("E",T477)),1,0))</f>
        <v/>
      </c>
      <c r="W477" s="50">
        <f>AND(MIN(IFERROR(FIND("N",T477),999),IFERROR(FIND("S",T477),999))&lt;999,MIN(IFERROR(FIND("E",T477),999),IFERROR(FIND("W",T477),999))&lt;999,MIN(IFERROR(FIND("E",T477),999),IFERROR(FIND("W",T477),999))&lt;MIN(IFERROR(FIND("N",T477),999),IFERROR(FIND("S",T477),999)))</f>
        <v/>
      </c>
      <c r="X477" s="50">
        <f>IF(T477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477,"°"," "),"º"," "),"˚"," "),"'"," "),CHAR(34)," "),"′"," "),"’"," "),"‘"," "),"″"," "),"”"," "),"“"," "),"("," "),")"," "),"["," "),"]"," "),"{"," "),"}"," "),";"," "),"|"," "),"/"," "),"\"," "),":"," "),"="," "),"*"," "),","," "),"N"," "),"S"," "),"E"," "),"W"," "),"_"," ")))</f>
        <v/>
      </c>
      <c r="Y477" s="50">
        <f>IF(X477="","",SUBSTITUTE(SUBSTITUTE(SUBSTITUTE(SUBSTITUTE(SUBSTITUTE(SUBSTITUTE(SUBSTITUTE(SUBSTITUTE(SUBSTITUTE(SUBSTITUTE(SUBSTITUTE(SUBSTITUTE(SUBSTITUTE(X477,"0",""),"1",""),"2",""),"3",""),"4",""),"5",""),"6",""),"7",""),"8",""),"9",""),".",""),"-","")," ",""))</f>
        <v/>
      </c>
      <c r="Z477" s="50">
        <f>IF(X477="",0,LEN(X477)-LEN(SUBSTITUTE(X477," ",""))+1)</f>
        <v/>
      </c>
      <c r="AA477" s="50">
        <f>IF(Z477&lt;1,"",IFERROR(VALUE(SUBSTITUTE(TRIM(MID(SUBSTITUTE(X477," ",REPT(" ",60)),1,60)),".",MID(1/2,2,1))),""))</f>
        <v/>
      </c>
      <c r="AB477" s="50">
        <f>IF(Z477&lt;2,"",IFERROR(VALUE(SUBSTITUTE(TRIM(MID(SUBSTITUTE(X477," ",REPT(" ",60)),61,60)),".",MID(1/2,2,1))),""))</f>
        <v/>
      </c>
      <c r="AC477" s="50">
        <f>IF(Z477&lt;3,"",IFERROR(VALUE(SUBSTITUTE(TRIM(MID(SUBSTITUTE(X477," ",REPT(" ",60)),121,60)),".",MID(1/2,2,1))),""))</f>
        <v/>
      </c>
      <c r="AD477" s="50">
        <f>IF(Z477&lt;4,"",IFERROR(VALUE(SUBSTITUTE(TRIM(MID(SUBSTITUTE(X477," ",REPT(" ",60)),181,60)),".",MID(1/2,2,1))),""))</f>
        <v/>
      </c>
      <c r="AE477" s="50">
        <f>IF(Z477&lt;5,"",IFERROR(VALUE(SUBSTITUTE(TRIM(MID(SUBSTITUTE(X477," ",REPT(" ",60)),241,60)),".",MID(1/2,2,1))),""))</f>
        <v/>
      </c>
      <c r="AF477" s="50">
        <f>IF(Z477&lt;6,"",IFERROR(VALUE(SUBSTITUTE(TRIM(MID(SUBSTITUTE(X477," ",REPT(" ",60)),301,60)),".",MID(1/2,2,1))),""))</f>
        <v/>
      </c>
      <c r="AG477" s="50">
        <f>IFERROR(IF(Z477=2,AA477,IF(Z477=4,IF(AA477&lt;0,-1,1)*(ABS(AA477)+AB477/60),IF(Z477=6,IF(AA477&lt;0,-1,1)*(ABS(AA477)+AB477/60+AC477/3600),""))),"")</f>
        <v/>
      </c>
      <c r="AH477" s="50">
        <f>IFERROR(IF(Z477=2,AB477,IF(Z477=4,IF(AC477&lt;0,-1,1)*(ABS(AC477)+AD477/60),IF(Z477=6,IF(AD477&lt;0,-1,1)*(ABS(AD477)+AE477/60+AF477/3600),""))),"")</f>
        <v/>
      </c>
      <c r="AI477" s="50">
        <f>IF(W477,AH477,AG477)</f>
        <v/>
      </c>
      <c r="AJ477" s="50">
        <f>IF(W477,AG477,AH477)</f>
        <v/>
      </c>
      <c r="AK477" s="50">
        <f>IFERROR(IF(U477=0,AI477,U477*ABS(AI477)),"")</f>
        <v/>
      </c>
      <c r="AL477" s="50">
        <f>IFERROR(IF(V477=0,AJ477,V477*ABS(AJ477)),"")</f>
        <v/>
      </c>
      <c r="AM477" s="50">
        <f>IFERROR(AND(U477=0,V477=0,ABS(AK477)&gt;90,ABS(AK477)&lt;=180,ABS(AL477)&lt;=90),FALSE)</f>
        <v/>
      </c>
      <c r="AN477" s="50">
        <f>IF(AM477,AL477,AK477)</f>
        <v/>
      </c>
      <c r="AO477" s="50">
        <f>IF(AM477,AK477,AL477)</f>
        <v/>
      </c>
      <c r="AP477" s="50">
        <f>IF(R477="","",IF(Y477&lt;&gt;"","Contains words or symbols that aren't part of a coordinate.",IF(NOT(OR(Z477=2,Z477=4,Z477=6)),"Couldn't find a latitude and a longitude ("&amp;Z477&amp;IF(Z477=1," number"," numbers")&amp;" found).",IF(COUNT(AA477:AF477)&lt;&gt;Z477,"Some of the numbers couldn't be read.",IF(OR(AND(Z477=4,OR(AB477&lt;0,AB477&gt;=60,AD477&lt;0,AD477&gt;=60)),AND(Z477=6,OR(AB477&lt;0,AB477&gt;=60,AC477&lt;0,AC477&gt;=60,AE477&lt;0,AE477&gt;=60,AF477&lt;0,AF477&gt;=60))),"Minutes and seconds must be between 0 and 60.",IF(OR(ABS(AN477)&gt;90,ABS(AO477)&gt;180),"Out of range: latitude must be between -90 and 90, and longitude between -180 and 180.",""))))))</f>
        <v/>
      </c>
    </row>
    <row r="478">
      <c r="B478" s="44" t="n"/>
      <c r="C478" s="44" t="n"/>
      <c r="D478" s="45">
        <f>IF(R478="","",IF(AP478&lt;&gt;"","NOT VALID GPS COORDINATES",IF(O478="NO CONNECTION","NO CONNECTION",IF(E478="","NOT FOUND",IF(OR(AM478,AND(AN478=0,AO478=0)),"CONVERTED – PLEASE CHECK","CONVERTED")))))</f>
        <v/>
      </c>
      <c r="E478" s="45">
        <f>IF(OR(O478="",O478="NO CONNECTION"),"",IFERROR(_xlfn.FILTERXML(O478,"//local/territory")&amp;" "&amp;_xlfn.FILTERXML(O478,"//local/mapcode"),IFERROR(_xlfn.FILTERXML(O478,"//international/mapcode"),"")))</f>
        <v/>
      </c>
      <c r="F478" s="46">
        <f>IF(E478="","",IFERROR(_xlfn.FILTERXML(O478,"//local/territory"),""))</f>
        <v/>
      </c>
      <c r="G478" s="46">
        <f>IF(E478="","",IFERROR(_xlfn.FILTERXML(O478,"//local/mapcode"),""))</f>
        <v/>
      </c>
      <c r="H478" s="46">
        <f>IF(E478="","",IFERROR(_xlfn.FILTERXML(O478,"//international/mapcode"),""))</f>
        <v/>
      </c>
      <c r="I478" s="46">
        <f>IF(E478="","",IFERROR(HYPERLINK("https://www.mymapcodes.com/go/?t="&amp;IF(G478&lt;&gt;"",F478,"AAA")&amp;"&amp;ma="&amp;LEFT(IF(G478&lt;&gt;"",G478,H478),FIND(".",IF(G478&lt;&gt;"",G478,H478))-1)&amp;"&amp;mb="&amp;MID(IF(G478&lt;&gt;"",G478,H478),FIND(".",IF(G478&lt;&gt;"",G478,H478))+1,99),"Open on MyMapcodes →"),""))</f>
        <v/>
      </c>
      <c r="J478" s="47">
        <f>IF(OR(R478="",AP478&lt;&gt;""),"",ROUND(AN478,6))</f>
        <v/>
      </c>
      <c r="K478" s="47">
        <f>IF(OR(R478="",AP478&lt;&gt;""),"",ROUND(AO478,6))</f>
        <v/>
      </c>
      <c r="L478" s="48">
        <f>IF(R478="","",IF(AP478&lt;&gt;"",AP478,IF(O478="NO CONNECTION","Excel couldn't reach the mapcode service. Click the REFRESH RESULTS box just above the table.",IF(E478="","The mapcode service didn't return a mapcode for this point.",IF(AM478,"Latitude and longitude seemed to be the wrong way round, so they've been swapped. Please check.",IF(AND(AN478=0,AO478=0),"0, 0 is in the sea off West Africa. Please check this is the location you meant.",IF(W478,"Longitude came first, so the order has been switched.",IF(Z478=6,"Converted from degrees, minutes and seconds.",IF(Z478=4,"Converted from degrees and decimal minutes.","")))))))))</f>
        <v/>
      </c>
      <c r="N478" s="49">
        <f>IF(J478="","",MapcodeAPI&amp;"codes/"&amp;SUBSTITUTE(J478&amp;"",MID(1/2,2,1),".")&amp;","&amp;SUBSTITUTE(K478&amp;"",MID(1/2,2,1),"."))&amp;LEFT($B$13,0)</f>
        <v/>
      </c>
      <c r="O478" s="49">
        <f>IF(N478="","",IFERROR(_xlfn.WEBSERVICE(N478),IF(MapcodeAPIBackup="","NO CONNECTION",IFERROR(_xlfn.WEBSERVICE(MapcodeAPIBackup&amp;MID(N478,LEN(MapcodeAPI)+1,999)),"NO CONNECTION"))))</f>
        <v/>
      </c>
      <c r="P478" t="inlineStr">
        <is>
          <t xml:space="preserve"> </t>
        </is>
      </c>
      <c r="R478" s="50">
        <f>IFERROR(IF(AND(TRIM(B478&amp;"")="",TRIM(C478&amp;"")=""),"",TRIM(IF(ISNUMBER(B478),SUBSTITUTE(B478&amp;"",MID(1/2,2,1),"."),B478&amp;"")&amp;IF(TRIM(C478&amp;"")="",""," | "&amp;IF(ISNUMBER(C478),SUBSTITUTE(C478&amp;"",MID(1/2,2,1),"."),C478&amp;"")))),"(error value)")</f>
        <v/>
      </c>
      <c r="S478" s="50">
        <f>IF(R478="","","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"&amp;IFERROR(IF(AND(LEN(R478)-LEN(SUBSTITUTE(R478,"/",""))=1,ISNUMBER(FIND(" ",TRIM(LEFT(R478,FIND("/",R478)-1))))),LEFT(R478,FIND("/",R478)-1),R478),R478)&amp;" ")," "," "),"﻿"," "),"​"," "),"⁠"," ")," "," ")," "," "),CHAR(9)," "),CHAR(10)," "),CHAR(13)," "),"−","-"),"–","-"),"—","-"),"LATITUDE"," "),"LONGITUDE"," "),"COORDINATES"," "),"COORDS"," "),"NORTH"," N "),"SOUTH"," S "),"EAST"," E "),"WEST"," W "),"DEGREES"," "),"DEG"," "),"GPS"," "),"LONG"," "),"LNG"," "),"LON"," "),"LAT"," ")," AND "," "),"&amp;"," ")&amp;" ")</f>
        <v/>
      </c>
      <c r="T478" s="50">
        <f>IF(S478="","",IF(LEN(S478)-LEN(SUBSTITUTE(S478,".",""))&gt;0,SUBSTITUTE(S478,","," "),IF(LEN(S478)-LEN(SUBSTITUTE(S478,",",""))=3,SUBSTITUTE(SUBSTITUTE(S478,",",";",2),",","."),IF(LEN(S478)-LEN(SUBSTITUTE(S478,",",""))=2,SUBSTITUTE(S478,",","."),SUBSTITUTE(S478,","," ")))))</f>
        <v/>
      </c>
      <c r="U478" s="50">
        <f>IF(ISNUMBER(FIND("S",T478)),-1,IF(ISNUMBER(FIND("N",T478)),1,0))</f>
        <v/>
      </c>
      <c r="V478" s="50">
        <f>IF(ISNUMBER(FIND("W",T478)),-1,IF(ISNUMBER(FIND("E",T478)),1,0))</f>
        <v/>
      </c>
      <c r="W478" s="50">
        <f>AND(MIN(IFERROR(FIND("N",T478),999),IFERROR(FIND("S",T478),999))&lt;999,MIN(IFERROR(FIND("E",T478),999),IFERROR(FIND("W",T478),999))&lt;999,MIN(IFERROR(FIND("E",T478),999),IFERROR(FIND("W",T478),999))&lt;MIN(IFERROR(FIND("N",T478),999),IFERROR(FIND("S",T478),999)))</f>
        <v/>
      </c>
      <c r="X478" s="50">
        <f>IF(T478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478,"°"," "),"º"," "),"˚"," "),"'"," "),CHAR(34)," "),"′"," "),"’"," "),"‘"," "),"″"," "),"”"," "),"“"," "),"("," "),")"," "),"["," "),"]"," "),"{"," "),"}"," "),";"," "),"|"," "),"/"," "),"\"," "),":"," "),"="," "),"*"," "),","," "),"N"," "),"S"," "),"E"," "),"W"," "),"_"," ")))</f>
        <v/>
      </c>
      <c r="Y478" s="50">
        <f>IF(X478="","",SUBSTITUTE(SUBSTITUTE(SUBSTITUTE(SUBSTITUTE(SUBSTITUTE(SUBSTITUTE(SUBSTITUTE(SUBSTITUTE(SUBSTITUTE(SUBSTITUTE(SUBSTITUTE(SUBSTITUTE(SUBSTITUTE(X478,"0",""),"1",""),"2",""),"3",""),"4",""),"5",""),"6",""),"7",""),"8",""),"9",""),".",""),"-","")," ",""))</f>
        <v/>
      </c>
      <c r="Z478" s="50">
        <f>IF(X478="",0,LEN(X478)-LEN(SUBSTITUTE(X478," ",""))+1)</f>
        <v/>
      </c>
      <c r="AA478" s="50">
        <f>IF(Z478&lt;1,"",IFERROR(VALUE(SUBSTITUTE(TRIM(MID(SUBSTITUTE(X478," ",REPT(" ",60)),1,60)),".",MID(1/2,2,1))),""))</f>
        <v/>
      </c>
      <c r="AB478" s="50">
        <f>IF(Z478&lt;2,"",IFERROR(VALUE(SUBSTITUTE(TRIM(MID(SUBSTITUTE(X478," ",REPT(" ",60)),61,60)),".",MID(1/2,2,1))),""))</f>
        <v/>
      </c>
      <c r="AC478" s="50">
        <f>IF(Z478&lt;3,"",IFERROR(VALUE(SUBSTITUTE(TRIM(MID(SUBSTITUTE(X478," ",REPT(" ",60)),121,60)),".",MID(1/2,2,1))),""))</f>
        <v/>
      </c>
      <c r="AD478" s="50">
        <f>IF(Z478&lt;4,"",IFERROR(VALUE(SUBSTITUTE(TRIM(MID(SUBSTITUTE(X478," ",REPT(" ",60)),181,60)),".",MID(1/2,2,1))),""))</f>
        <v/>
      </c>
      <c r="AE478" s="50">
        <f>IF(Z478&lt;5,"",IFERROR(VALUE(SUBSTITUTE(TRIM(MID(SUBSTITUTE(X478," ",REPT(" ",60)),241,60)),".",MID(1/2,2,1))),""))</f>
        <v/>
      </c>
      <c r="AF478" s="50">
        <f>IF(Z478&lt;6,"",IFERROR(VALUE(SUBSTITUTE(TRIM(MID(SUBSTITUTE(X478," ",REPT(" ",60)),301,60)),".",MID(1/2,2,1))),""))</f>
        <v/>
      </c>
      <c r="AG478" s="50">
        <f>IFERROR(IF(Z478=2,AA478,IF(Z478=4,IF(AA478&lt;0,-1,1)*(ABS(AA478)+AB478/60),IF(Z478=6,IF(AA478&lt;0,-1,1)*(ABS(AA478)+AB478/60+AC478/3600),""))),"")</f>
        <v/>
      </c>
      <c r="AH478" s="50">
        <f>IFERROR(IF(Z478=2,AB478,IF(Z478=4,IF(AC478&lt;0,-1,1)*(ABS(AC478)+AD478/60),IF(Z478=6,IF(AD478&lt;0,-1,1)*(ABS(AD478)+AE478/60+AF478/3600),""))),"")</f>
        <v/>
      </c>
      <c r="AI478" s="50">
        <f>IF(W478,AH478,AG478)</f>
        <v/>
      </c>
      <c r="AJ478" s="50">
        <f>IF(W478,AG478,AH478)</f>
        <v/>
      </c>
      <c r="AK478" s="50">
        <f>IFERROR(IF(U478=0,AI478,U478*ABS(AI478)),"")</f>
        <v/>
      </c>
      <c r="AL478" s="50">
        <f>IFERROR(IF(V478=0,AJ478,V478*ABS(AJ478)),"")</f>
        <v/>
      </c>
      <c r="AM478" s="50">
        <f>IFERROR(AND(U478=0,V478=0,ABS(AK478)&gt;90,ABS(AK478)&lt;=180,ABS(AL478)&lt;=90),FALSE)</f>
        <v/>
      </c>
      <c r="AN478" s="50">
        <f>IF(AM478,AL478,AK478)</f>
        <v/>
      </c>
      <c r="AO478" s="50">
        <f>IF(AM478,AK478,AL478)</f>
        <v/>
      </c>
      <c r="AP478" s="50">
        <f>IF(R478="","",IF(Y478&lt;&gt;"","Contains words or symbols that aren't part of a coordinate.",IF(NOT(OR(Z478=2,Z478=4,Z478=6)),"Couldn't find a latitude and a longitude ("&amp;Z478&amp;IF(Z478=1," number"," numbers")&amp;" found).",IF(COUNT(AA478:AF478)&lt;&gt;Z478,"Some of the numbers couldn't be read.",IF(OR(AND(Z478=4,OR(AB478&lt;0,AB478&gt;=60,AD478&lt;0,AD478&gt;=60)),AND(Z478=6,OR(AB478&lt;0,AB478&gt;=60,AC478&lt;0,AC478&gt;=60,AE478&lt;0,AE478&gt;=60,AF478&lt;0,AF478&gt;=60))),"Minutes and seconds must be between 0 and 60.",IF(OR(ABS(AN478)&gt;90,ABS(AO478)&gt;180),"Out of range: latitude must be between -90 and 90, and longitude between -180 and 180.",""))))))</f>
        <v/>
      </c>
    </row>
    <row r="479">
      <c r="B479" s="44" t="n"/>
      <c r="C479" s="44" t="n"/>
      <c r="D479" s="45">
        <f>IF(R479="","",IF(AP479&lt;&gt;"","NOT VALID GPS COORDINATES",IF(O479="NO CONNECTION","NO CONNECTION",IF(E479="","NOT FOUND",IF(OR(AM479,AND(AN479=0,AO479=0)),"CONVERTED – PLEASE CHECK","CONVERTED")))))</f>
        <v/>
      </c>
      <c r="E479" s="45">
        <f>IF(OR(O479="",O479="NO CONNECTION"),"",IFERROR(_xlfn.FILTERXML(O479,"//local/territory")&amp;" "&amp;_xlfn.FILTERXML(O479,"//local/mapcode"),IFERROR(_xlfn.FILTERXML(O479,"//international/mapcode"),"")))</f>
        <v/>
      </c>
      <c r="F479" s="46">
        <f>IF(E479="","",IFERROR(_xlfn.FILTERXML(O479,"//local/territory"),""))</f>
        <v/>
      </c>
      <c r="G479" s="46">
        <f>IF(E479="","",IFERROR(_xlfn.FILTERXML(O479,"//local/mapcode"),""))</f>
        <v/>
      </c>
      <c r="H479" s="46">
        <f>IF(E479="","",IFERROR(_xlfn.FILTERXML(O479,"//international/mapcode"),""))</f>
        <v/>
      </c>
      <c r="I479" s="46">
        <f>IF(E479="","",IFERROR(HYPERLINK("https://www.mymapcodes.com/go/?t="&amp;IF(G479&lt;&gt;"",F479,"AAA")&amp;"&amp;ma="&amp;LEFT(IF(G479&lt;&gt;"",G479,H479),FIND(".",IF(G479&lt;&gt;"",G479,H479))-1)&amp;"&amp;mb="&amp;MID(IF(G479&lt;&gt;"",G479,H479),FIND(".",IF(G479&lt;&gt;"",G479,H479))+1,99),"Open on MyMapcodes →"),""))</f>
        <v/>
      </c>
      <c r="J479" s="47">
        <f>IF(OR(R479="",AP479&lt;&gt;""),"",ROUND(AN479,6))</f>
        <v/>
      </c>
      <c r="K479" s="47">
        <f>IF(OR(R479="",AP479&lt;&gt;""),"",ROUND(AO479,6))</f>
        <v/>
      </c>
      <c r="L479" s="48">
        <f>IF(R479="","",IF(AP479&lt;&gt;"",AP479,IF(O479="NO CONNECTION","Excel couldn't reach the mapcode service. Click the REFRESH RESULTS box just above the table.",IF(E479="","The mapcode service didn't return a mapcode for this point.",IF(AM479,"Latitude and longitude seemed to be the wrong way round, so they've been swapped. Please check.",IF(AND(AN479=0,AO479=0),"0, 0 is in the sea off West Africa. Please check this is the location you meant.",IF(W479,"Longitude came first, so the order has been switched.",IF(Z479=6,"Converted from degrees, minutes and seconds.",IF(Z479=4,"Converted from degrees and decimal minutes.","")))))))))</f>
        <v/>
      </c>
      <c r="N479" s="49">
        <f>IF(J479="","",MapcodeAPI&amp;"codes/"&amp;SUBSTITUTE(J479&amp;"",MID(1/2,2,1),".")&amp;","&amp;SUBSTITUTE(K479&amp;"",MID(1/2,2,1),"."))&amp;LEFT($B$13,0)</f>
        <v/>
      </c>
      <c r="O479" s="49">
        <f>IF(N479="","",IFERROR(_xlfn.WEBSERVICE(N479),IF(MapcodeAPIBackup="","NO CONNECTION",IFERROR(_xlfn.WEBSERVICE(MapcodeAPIBackup&amp;MID(N479,LEN(MapcodeAPI)+1,999)),"NO CONNECTION"))))</f>
        <v/>
      </c>
      <c r="P479" t="inlineStr">
        <is>
          <t xml:space="preserve"> </t>
        </is>
      </c>
      <c r="R479" s="50">
        <f>IFERROR(IF(AND(TRIM(B479&amp;"")="",TRIM(C479&amp;"")=""),"",TRIM(IF(ISNUMBER(B479),SUBSTITUTE(B479&amp;"",MID(1/2,2,1),"."),B479&amp;"")&amp;IF(TRIM(C479&amp;"")="",""," | "&amp;IF(ISNUMBER(C479),SUBSTITUTE(C479&amp;"",MID(1/2,2,1),"."),C479&amp;"")))),"(error value)")</f>
        <v/>
      </c>
      <c r="S479" s="50">
        <f>IF(R479="","","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"&amp;IFERROR(IF(AND(LEN(R479)-LEN(SUBSTITUTE(R479,"/",""))=1,ISNUMBER(FIND(" ",TRIM(LEFT(R479,FIND("/",R479)-1))))),LEFT(R479,FIND("/",R479)-1),R479),R479)&amp;" ")," "," "),"﻿"," "),"​"," "),"⁠"," ")," "," ")," "," "),CHAR(9)," "),CHAR(10)," "),CHAR(13)," "),"−","-"),"–","-"),"—","-"),"LATITUDE"," "),"LONGITUDE"," "),"COORDINATES"," "),"COORDS"," "),"NORTH"," N "),"SOUTH"," S "),"EAST"," E "),"WEST"," W "),"DEGREES"," "),"DEG"," "),"GPS"," "),"LONG"," "),"LNG"," "),"LON"," "),"LAT"," ")," AND "," "),"&amp;"," ")&amp;" ")</f>
        <v/>
      </c>
      <c r="T479" s="50">
        <f>IF(S479="","",IF(LEN(S479)-LEN(SUBSTITUTE(S479,".",""))&gt;0,SUBSTITUTE(S479,","," "),IF(LEN(S479)-LEN(SUBSTITUTE(S479,",",""))=3,SUBSTITUTE(SUBSTITUTE(S479,",",";",2),",","."),IF(LEN(S479)-LEN(SUBSTITUTE(S479,",",""))=2,SUBSTITUTE(S479,",","."),SUBSTITUTE(S479,","," ")))))</f>
        <v/>
      </c>
      <c r="U479" s="50">
        <f>IF(ISNUMBER(FIND("S",T479)),-1,IF(ISNUMBER(FIND("N",T479)),1,0))</f>
        <v/>
      </c>
      <c r="V479" s="50">
        <f>IF(ISNUMBER(FIND("W",T479)),-1,IF(ISNUMBER(FIND("E",T479)),1,0))</f>
        <v/>
      </c>
      <c r="W479" s="50">
        <f>AND(MIN(IFERROR(FIND("N",T479),999),IFERROR(FIND("S",T479),999))&lt;999,MIN(IFERROR(FIND("E",T479),999),IFERROR(FIND("W",T479),999))&lt;999,MIN(IFERROR(FIND("E",T479),999),IFERROR(FIND("W",T479),999))&lt;MIN(IFERROR(FIND("N",T479),999),IFERROR(FIND("S",T479),999)))</f>
        <v/>
      </c>
      <c r="X479" s="50">
        <f>IF(T479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479,"°"," "),"º"," "),"˚"," "),"'"," "),CHAR(34)," "),"′"," "),"’"," "),"‘"," "),"″"," "),"”"," "),"“"," "),"("," "),")"," "),"["," "),"]"," "),"{"," "),"}"," "),";"," "),"|"," "),"/"," "),"\"," "),":"," "),"="," "),"*"," "),","," "),"N"," "),"S"," "),"E"," "),"W"," "),"_"," ")))</f>
        <v/>
      </c>
      <c r="Y479" s="50">
        <f>IF(X479="","",SUBSTITUTE(SUBSTITUTE(SUBSTITUTE(SUBSTITUTE(SUBSTITUTE(SUBSTITUTE(SUBSTITUTE(SUBSTITUTE(SUBSTITUTE(SUBSTITUTE(SUBSTITUTE(SUBSTITUTE(SUBSTITUTE(X479,"0",""),"1",""),"2",""),"3",""),"4",""),"5",""),"6",""),"7",""),"8",""),"9",""),".",""),"-","")," ",""))</f>
        <v/>
      </c>
      <c r="Z479" s="50">
        <f>IF(X479="",0,LEN(X479)-LEN(SUBSTITUTE(X479," ",""))+1)</f>
        <v/>
      </c>
      <c r="AA479" s="50">
        <f>IF(Z479&lt;1,"",IFERROR(VALUE(SUBSTITUTE(TRIM(MID(SUBSTITUTE(X479," ",REPT(" ",60)),1,60)),".",MID(1/2,2,1))),""))</f>
        <v/>
      </c>
      <c r="AB479" s="50">
        <f>IF(Z479&lt;2,"",IFERROR(VALUE(SUBSTITUTE(TRIM(MID(SUBSTITUTE(X479," ",REPT(" ",60)),61,60)),".",MID(1/2,2,1))),""))</f>
        <v/>
      </c>
      <c r="AC479" s="50">
        <f>IF(Z479&lt;3,"",IFERROR(VALUE(SUBSTITUTE(TRIM(MID(SUBSTITUTE(X479," ",REPT(" ",60)),121,60)),".",MID(1/2,2,1))),""))</f>
        <v/>
      </c>
      <c r="AD479" s="50">
        <f>IF(Z479&lt;4,"",IFERROR(VALUE(SUBSTITUTE(TRIM(MID(SUBSTITUTE(X479," ",REPT(" ",60)),181,60)),".",MID(1/2,2,1))),""))</f>
        <v/>
      </c>
      <c r="AE479" s="50">
        <f>IF(Z479&lt;5,"",IFERROR(VALUE(SUBSTITUTE(TRIM(MID(SUBSTITUTE(X479," ",REPT(" ",60)),241,60)),".",MID(1/2,2,1))),""))</f>
        <v/>
      </c>
      <c r="AF479" s="50">
        <f>IF(Z479&lt;6,"",IFERROR(VALUE(SUBSTITUTE(TRIM(MID(SUBSTITUTE(X479," ",REPT(" ",60)),301,60)),".",MID(1/2,2,1))),""))</f>
        <v/>
      </c>
      <c r="AG479" s="50">
        <f>IFERROR(IF(Z479=2,AA479,IF(Z479=4,IF(AA479&lt;0,-1,1)*(ABS(AA479)+AB479/60),IF(Z479=6,IF(AA479&lt;0,-1,1)*(ABS(AA479)+AB479/60+AC479/3600),""))),"")</f>
        <v/>
      </c>
      <c r="AH479" s="50">
        <f>IFERROR(IF(Z479=2,AB479,IF(Z479=4,IF(AC479&lt;0,-1,1)*(ABS(AC479)+AD479/60),IF(Z479=6,IF(AD479&lt;0,-1,1)*(ABS(AD479)+AE479/60+AF479/3600),""))),"")</f>
        <v/>
      </c>
      <c r="AI479" s="50">
        <f>IF(W479,AH479,AG479)</f>
        <v/>
      </c>
      <c r="AJ479" s="50">
        <f>IF(W479,AG479,AH479)</f>
        <v/>
      </c>
      <c r="AK479" s="50">
        <f>IFERROR(IF(U479=0,AI479,U479*ABS(AI479)),"")</f>
        <v/>
      </c>
      <c r="AL479" s="50">
        <f>IFERROR(IF(V479=0,AJ479,V479*ABS(AJ479)),"")</f>
        <v/>
      </c>
      <c r="AM479" s="50">
        <f>IFERROR(AND(U479=0,V479=0,ABS(AK479)&gt;90,ABS(AK479)&lt;=180,ABS(AL479)&lt;=90),FALSE)</f>
        <v/>
      </c>
      <c r="AN479" s="50">
        <f>IF(AM479,AL479,AK479)</f>
        <v/>
      </c>
      <c r="AO479" s="50">
        <f>IF(AM479,AK479,AL479)</f>
        <v/>
      </c>
      <c r="AP479" s="50">
        <f>IF(R479="","",IF(Y479&lt;&gt;"","Contains words or symbols that aren't part of a coordinate.",IF(NOT(OR(Z479=2,Z479=4,Z479=6)),"Couldn't find a latitude and a longitude ("&amp;Z479&amp;IF(Z479=1," number"," numbers")&amp;" found).",IF(COUNT(AA479:AF479)&lt;&gt;Z479,"Some of the numbers couldn't be read.",IF(OR(AND(Z479=4,OR(AB479&lt;0,AB479&gt;=60,AD479&lt;0,AD479&gt;=60)),AND(Z479=6,OR(AB479&lt;0,AB479&gt;=60,AC479&lt;0,AC479&gt;=60,AE479&lt;0,AE479&gt;=60,AF479&lt;0,AF479&gt;=60))),"Minutes and seconds must be between 0 and 60.",IF(OR(ABS(AN479)&gt;90,ABS(AO479)&gt;180),"Out of range: latitude must be between -90 and 90, and longitude between -180 and 180.",""))))))</f>
        <v/>
      </c>
    </row>
    <row r="480">
      <c r="B480" s="44" t="n"/>
      <c r="C480" s="44" t="n"/>
      <c r="D480" s="45">
        <f>IF(R480="","",IF(AP480&lt;&gt;"","NOT VALID GPS COORDINATES",IF(O480="NO CONNECTION","NO CONNECTION",IF(E480="","NOT FOUND",IF(OR(AM480,AND(AN480=0,AO480=0)),"CONVERTED – PLEASE CHECK","CONVERTED")))))</f>
        <v/>
      </c>
      <c r="E480" s="45">
        <f>IF(OR(O480="",O480="NO CONNECTION"),"",IFERROR(_xlfn.FILTERXML(O480,"//local/territory")&amp;" "&amp;_xlfn.FILTERXML(O480,"//local/mapcode"),IFERROR(_xlfn.FILTERXML(O480,"//international/mapcode"),"")))</f>
        <v/>
      </c>
      <c r="F480" s="46">
        <f>IF(E480="","",IFERROR(_xlfn.FILTERXML(O480,"//local/territory"),""))</f>
        <v/>
      </c>
      <c r="G480" s="46">
        <f>IF(E480="","",IFERROR(_xlfn.FILTERXML(O480,"//local/mapcode"),""))</f>
        <v/>
      </c>
      <c r="H480" s="46">
        <f>IF(E480="","",IFERROR(_xlfn.FILTERXML(O480,"//international/mapcode"),""))</f>
        <v/>
      </c>
      <c r="I480" s="46">
        <f>IF(E480="","",IFERROR(HYPERLINK("https://www.mymapcodes.com/go/?t="&amp;IF(G480&lt;&gt;"",F480,"AAA")&amp;"&amp;ma="&amp;LEFT(IF(G480&lt;&gt;"",G480,H480),FIND(".",IF(G480&lt;&gt;"",G480,H480))-1)&amp;"&amp;mb="&amp;MID(IF(G480&lt;&gt;"",G480,H480),FIND(".",IF(G480&lt;&gt;"",G480,H480))+1,99),"Open on MyMapcodes →"),""))</f>
        <v/>
      </c>
      <c r="J480" s="47">
        <f>IF(OR(R480="",AP480&lt;&gt;""),"",ROUND(AN480,6))</f>
        <v/>
      </c>
      <c r="K480" s="47">
        <f>IF(OR(R480="",AP480&lt;&gt;""),"",ROUND(AO480,6))</f>
        <v/>
      </c>
      <c r="L480" s="48">
        <f>IF(R480="","",IF(AP480&lt;&gt;"",AP480,IF(O480="NO CONNECTION","Excel couldn't reach the mapcode service. Click the REFRESH RESULTS box just above the table.",IF(E480="","The mapcode service didn't return a mapcode for this point.",IF(AM480,"Latitude and longitude seemed to be the wrong way round, so they've been swapped. Please check.",IF(AND(AN480=0,AO480=0),"0, 0 is in the sea off West Africa. Please check this is the location you meant.",IF(W480,"Longitude came first, so the order has been switched.",IF(Z480=6,"Converted from degrees, minutes and seconds.",IF(Z480=4,"Converted from degrees and decimal minutes.","")))))))))</f>
        <v/>
      </c>
      <c r="N480" s="49">
        <f>IF(J480="","",MapcodeAPI&amp;"codes/"&amp;SUBSTITUTE(J480&amp;"",MID(1/2,2,1),".")&amp;","&amp;SUBSTITUTE(K480&amp;"",MID(1/2,2,1),"."))&amp;LEFT($B$13,0)</f>
        <v/>
      </c>
      <c r="O480" s="49">
        <f>IF(N480="","",IFERROR(_xlfn.WEBSERVICE(N480),IF(MapcodeAPIBackup="","NO CONNECTION",IFERROR(_xlfn.WEBSERVICE(MapcodeAPIBackup&amp;MID(N480,LEN(MapcodeAPI)+1,999)),"NO CONNECTION"))))</f>
        <v/>
      </c>
      <c r="P480" t="inlineStr">
        <is>
          <t xml:space="preserve"> </t>
        </is>
      </c>
      <c r="R480" s="50">
        <f>IFERROR(IF(AND(TRIM(B480&amp;"")="",TRIM(C480&amp;"")=""),"",TRIM(IF(ISNUMBER(B480),SUBSTITUTE(B480&amp;"",MID(1/2,2,1),"."),B480&amp;"")&amp;IF(TRIM(C480&amp;"")="",""," | "&amp;IF(ISNUMBER(C480),SUBSTITUTE(C480&amp;"",MID(1/2,2,1),"."),C480&amp;"")))),"(error value)")</f>
        <v/>
      </c>
      <c r="S480" s="50">
        <f>IF(R480="","","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"&amp;IFERROR(IF(AND(LEN(R480)-LEN(SUBSTITUTE(R480,"/",""))=1,ISNUMBER(FIND(" ",TRIM(LEFT(R480,FIND("/",R480)-1))))),LEFT(R480,FIND("/",R480)-1),R480),R480)&amp;" ")," "," "),"﻿"," "),"​"," "),"⁠"," ")," "," ")," "," "),CHAR(9)," "),CHAR(10)," "),CHAR(13)," "),"−","-"),"–","-"),"—","-"),"LATITUDE"," "),"LONGITUDE"," "),"COORDINATES"," "),"COORDS"," "),"NORTH"," N "),"SOUTH"," S "),"EAST"," E "),"WEST"," W "),"DEGREES"," "),"DEG"," "),"GPS"," "),"LONG"," "),"LNG"," "),"LON"," "),"LAT"," ")," AND "," "),"&amp;"," ")&amp;" ")</f>
        <v/>
      </c>
      <c r="T480" s="50">
        <f>IF(S480="","",IF(LEN(S480)-LEN(SUBSTITUTE(S480,".",""))&gt;0,SUBSTITUTE(S480,","," "),IF(LEN(S480)-LEN(SUBSTITUTE(S480,",",""))=3,SUBSTITUTE(SUBSTITUTE(S480,",",";",2),",","."),IF(LEN(S480)-LEN(SUBSTITUTE(S480,",",""))=2,SUBSTITUTE(S480,",","."),SUBSTITUTE(S480,","," ")))))</f>
        <v/>
      </c>
      <c r="U480" s="50">
        <f>IF(ISNUMBER(FIND("S",T480)),-1,IF(ISNUMBER(FIND("N",T480)),1,0))</f>
        <v/>
      </c>
      <c r="V480" s="50">
        <f>IF(ISNUMBER(FIND("W",T480)),-1,IF(ISNUMBER(FIND("E",T480)),1,0))</f>
        <v/>
      </c>
      <c r="W480" s="50">
        <f>AND(MIN(IFERROR(FIND("N",T480),999),IFERROR(FIND("S",T480),999))&lt;999,MIN(IFERROR(FIND("E",T480),999),IFERROR(FIND("W",T480),999))&lt;999,MIN(IFERROR(FIND("E",T480),999),IFERROR(FIND("W",T480),999))&lt;MIN(IFERROR(FIND("N",T480),999),IFERROR(FIND("S",T480),999)))</f>
        <v/>
      </c>
      <c r="X480" s="50">
        <f>IF(T480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480,"°"," "),"º"," "),"˚"," "),"'"," "),CHAR(34)," "),"′"," "),"’"," "),"‘"," "),"″"," "),"”"," "),"“"," "),"("," "),")"," "),"["," "),"]"," "),"{"," "),"}"," "),";"," "),"|"," "),"/"," "),"\"," "),":"," "),"="," "),"*"," "),","," "),"N"," "),"S"," "),"E"," "),"W"," "),"_"," ")))</f>
        <v/>
      </c>
      <c r="Y480" s="50">
        <f>IF(X480="","",SUBSTITUTE(SUBSTITUTE(SUBSTITUTE(SUBSTITUTE(SUBSTITUTE(SUBSTITUTE(SUBSTITUTE(SUBSTITUTE(SUBSTITUTE(SUBSTITUTE(SUBSTITUTE(SUBSTITUTE(SUBSTITUTE(X480,"0",""),"1",""),"2",""),"3",""),"4",""),"5",""),"6",""),"7",""),"8",""),"9",""),".",""),"-","")," ",""))</f>
        <v/>
      </c>
      <c r="Z480" s="50">
        <f>IF(X480="",0,LEN(X480)-LEN(SUBSTITUTE(X480," ",""))+1)</f>
        <v/>
      </c>
      <c r="AA480" s="50">
        <f>IF(Z480&lt;1,"",IFERROR(VALUE(SUBSTITUTE(TRIM(MID(SUBSTITUTE(X480," ",REPT(" ",60)),1,60)),".",MID(1/2,2,1))),""))</f>
        <v/>
      </c>
      <c r="AB480" s="50">
        <f>IF(Z480&lt;2,"",IFERROR(VALUE(SUBSTITUTE(TRIM(MID(SUBSTITUTE(X480," ",REPT(" ",60)),61,60)),".",MID(1/2,2,1))),""))</f>
        <v/>
      </c>
      <c r="AC480" s="50">
        <f>IF(Z480&lt;3,"",IFERROR(VALUE(SUBSTITUTE(TRIM(MID(SUBSTITUTE(X480," ",REPT(" ",60)),121,60)),".",MID(1/2,2,1))),""))</f>
        <v/>
      </c>
      <c r="AD480" s="50">
        <f>IF(Z480&lt;4,"",IFERROR(VALUE(SUBSTITUTE(TRIM(MID(SUBSTITUTE(X480," ",REPT(" ",60)),181,60)),".",MID(1/2,2,1))),""))</f>
        <v/>
      </c>
      <c r="AE480" s="50">
        <f>IF(Z480&lt;5,"",IFERROR(VALUE(SUBSTITUTE(TRIM(MID(SUBSTITUTE(X480," ",REPT(" ",60)),241,60)),".",MID(1/2,2,1))),""))</f>
        <v/>
      </c>
      <c r="AF480" s="50">
        <f>IF(Z480&lt;6,"",IFERROR(VALUE(SUBSTITUTE(TRIM(MID(SUBSTITUTE(X480," ",REPT(" ",60)),301,60)),".",MID(1/2,2,1))),""))</f>
        <v/>
      </c>
      <c r="AG480" s="50">
        <f>IFERROR(IF(Z480=2,AA480,IF(Z480=4,IF(AA480&lt;0,-1,1)*(ABS(AA480)+AB480/60),IF(Z480=6,IF(AA480&lt;0,-1,1)*(ABS(AA480)+AB480/60+AC480/3600),""))),"")</f>
        <v/>
      </c>
      <c r="AH480" s="50">
        <f>IFERROR(IF(Z480=2,AB480,IF(Z480=4,IF(AC480&lt;0,-1,1)*(ABS(AC480)+AD480/60),IF(Z480=6,IF(AD480&lt;0,-1,1)*(ABS(AD480)+AE480/60+AF480/3600),""))),"")</f>
        <v/>
      </c>
      <c r="AI480" s="50">
        <f>IF(W480,AH480,AG480)</f>
        <v/>
      </c>
      <c r="AJ480" s="50">
        <f>IF(W480,AG480,AH480)</f>
        <v/>
      </c>
      <c r="AK480" s="50">
        <f>IFERROR(IF(U480=0,AI480,U480*ABS(AI480)),"")</f>
        <v/>
      </c>
      <c r="AL480" s="50">
        <f>IFERROR(IF(V480=0,AJ480,V480*ABS(AJ480)),"")</f>
        <v/>
      </c>
      <c r="AM480" s="50">
        <f>IFERROR(AND(U480=0,V480=0,ABS(AK480)&gt;90,ABS(AK480)&lt;=180,ABS(AL480)&lt;=90),FALSE)</f>
        <v/>
      </c>
      <c r="AN480" s="50">
        <f>IF(AM480,AL480,AK480)</f>
        <v/>
      </c>
      <c r="AO480" s="50">
        <f>IF(AM480,AK480,AL480)</f>
        <v/>
      </c>
      <c r="AP480" s="50">
        <f>IF(R480="","",IF(Y480&lt;&gt;"","Contains words or symbols that aren't part of a coordinate.",IF(NOT(OR(Z480=2,Z480=4,Z480=6)),"Couldn't find a latitude and a longitude ("&amp;Z480&amp;IF(Z480=1," number"," numbers")&amp;" found).",IF(COUNT(AA480:AF480)&lt;&gt;Z480,"Some of the numbers couldn't be read.",IF(OR(AND(Z480=4,OR(AB480&lt;0,AB480&gt;=60,AD480&lt;0,AD480&gt;=60)),AND(Z480=6,OR(AB480&lt;0,AB480&gt;=60,AC480&lt;0,AC480&gt;=60,AE480&lt;0,AE480&gt;=60,AF480&lt;0,AF480&gt;=60))),"Minutes and seconds must be between 0 and 60.",IF(OR(ABS(AN480)&gt;90,ABS(AO480)&gt;180),"Out of range: latitude must be between -90 and 90, and longitude between -180 and 180.",""))))))</f>
        <v/>
      </c>
    </row>
    <row r="481">
      <c r="B481" s="44" t="n"/>
      <c r="C481" s="44" t="n"/>
      <c r="D481" s="45">
        <f>IF(R481="","",IF(AP481&lt;&gt;"","NOT VALID GPS COORDINATES",IF(O481="NO CONNECTION","NO CONNECTION",IF(E481="","NOT FOUND",IF(OR(AM481,AND(AN481=0,AO481=0)),"CONVERTED – PLEASE CHECK","CONVERTED")))))</f>
        <v/>
      </c>
      <c r="E481" s="45">
        <f>IF(OR(O481="",O481="NO CONNECTION"),"",IFERROR(_xlfn.FILTERXML(O481,"//local/territory")&amp;" "&amp;_xlfn.FILTERXML(O481,"//local/mapcode"),IFERROR(_xlfn.FILTERXML(O481,"//international/mapcode"),"")))</f>
        <v/>
      </c>
      <c r="F481" s="46">
        <f>IF(E481="","",IFERROR(_xlfn.FILTERXML(O481,"//local/territory"),""))</f>
        <v/>
      </c>
      <c r="G481" s="46">
        <f>IF(E481="","",IFERROR(_xlfn.FILTERXML(O481,"//local/mapcode"),""))</f>
        <v/>
      </c>
      <c r="H481" s="46">
        <f>IF(E481="","",IFERROR(_xlfn.FILTERXML(O481,"//international/mapcode"),""))</f>
        <v/>
      </c>
      <c r="I481" s="46">
        <f>IF(E481="","",IFERROR(HYPERLINK("https://www.mymapcodes.com/go/?t="&amp;IF(G481&lt;&gt;"",F481,"AAA")&amp;"&amp;ma="&amp;LEFT(IF(G481&lt;&gt;"",G481,H481),FIND(".",IF(G481&lt;&gt;"",G481,H481))-1)&amp;"&amp;mb="&amp;MID(IF(G481&lt;&gt;"",G481,H481),FIND(".",IF(G481&lt;&gt;"",G481,H481))+1,99),"Open on MyMapcodes →"),""))</f>
        <v/>
      </c>
      <c r="J481" s="47">
        <f>IF(OR(R481="",AP481&lt;&gt;""),"",ROUND(AN481,6))</f>
        <v/>
      </c>
      <c r="K481" s="47">
        <f>IF(OR(R481="",AP481&lt;&gt;""),"",ROUND(AO481,6))</f>
        <v/>
      </c>
      <c r="L481" s="48">
        <f>IF(R481="","",IF(AP481&lt;&gt;"",AP481,IF(O481="NO CONNECTION","Excel couldn't reach the mapcode service. Click the REFRESH RESULTS box just above the table.",IF(E481="","The mapcode service didn't return a mapcode for this point.",IF(AM481,"Latitude and longitude seemed to be the wrong way round, so they've been swapped. Please check.",IF(AND(AN481=0,AO481=0),"0, 0 is in the sea off West Africa. Please check this is the location you meant.",IF(W481,"Longitude came first, so the order has been switched.",IF(Z481=6,"Converted from degrees, minutes and seconds.",IF(Z481=4,"Converted from degrees and decimal minutes.","")))))))))</f>
        <v/>
      </c>
      <c r="N481" s="49">
        <f>IF(J481="","",MapcodeAPI&amp;"codes/"&amp;SUBSTITUTE(J481&amp;"",MID(1/2,2,1),".")&amp;","&amp;SUBSTITUTE(K481&amp;"",MID(1/2,2,1),"."))&amp;LEFT($B$13,0)</f>
        <v/>
      </c>
      <c r="O481" s="49">
        <f>IF(N481="","",IFERROR(_xlfn.WEBSERVICE(N481),IF(MapcodeAPIBackup="","NO CONNECTION",IFERROR(_xlfn.WEBSERVICE(MapcodeAPIBackup&amp;MID(N481,LEN(MapcodeAPI)+1,999)),"NO CONNECTION"))))</f>
        <v/>
      </c>
      <c r="P481" t="inlineStr">
        <is>
          <t xml:space="preserve"> </t>
        </is>
      </c>
      <c r="R481" s="50">
        <f>IFERROR(IF(AND(TRIM(B481&amp;"")="",TRIM(C481&amp;"")=""),"",TRIM(IF(ISNUMBER(B481),SUBSTITUTE(B481&amp;"",MID(1/2,2,1),"."),B481&amp;"")&amp;IF(TRIM(C481&amp;"")="",""," | "&amp;IF(ISNUMBER(C481),SUBSTITUTE(C481&amp;"",MID(1/2,2,1),"."),C481&amp;"")))),"(error value)")</f>
        <v/>
      </c>
      <c r="S481" s="50">
        <f>IF(R481="","","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"&amp;IFERROR(IF(AND(LEN(R481)-LEN(SUBSTITUTE(R481,"/",""))=1,ISNUMBER(FIND(" ",TRIM(LEFT(R481,FIND("/",R481)-1))))),LEFT(R481,FIND("/",R481)-1),R481),R481)&amp;" ")," "," "),"﻿"," "),"​"," "),"⁠"," ")," "," ")," "," "),CHAR(9)," "),CHAR(10)," "),CHAR(13)," "),"−","-"),"–","-"),"—","-"),"LATITUDE"," "),"LONGITUDE"," "),"COORDINATES"," "),"COORDS"," "),"NORTH"," N "),"SOUTH"," S "),"EAST"," E "),"WEST"," W "),"DEGREES"," "),"DEG"," "),"GPS"," "),"LONG"," "),"LNG"," "),"LON"," "),"LAT"," ")," AND "," "),"&amp;"," ")&amp;" ")</f>
        <v/>
      </c>
      <c r="T481" s="50">
        <f>IF(S481="","",IF(LEN(S481)-LEN(SUBSTITUTE(S481,".",""))&gt;0,SUBSTITUTE(S481,","," "),IF(LEN(S481)-LEN(SUBSTITUTE(S481,",",""))=3,SUBSTITUTE(SUBSTITUTE(S481,",",";",2),",","."),IF(LEN(S481)-LEN(SUBSTITUTE(S481,",",""))=2,SUBSTITUTE(S481,",","."),SUBSTITUTE(S481,","," ")))))</f>
        <v/>
      </c>
      <c r="U481" s="50">
        <f>IF(ISNUMBER(FIND("S",T481)),-1,IF(ISNUMBER(FIND("N",T481)),1,0))</f>
        <v/>
      </c>
      <c r="V481" s="50">
        <f>IF(ISNUMBER(FIND("W",T481)),-1,IF(ISNUMBER(FIND("E",T481)),1,0))</f>
        <v/>
      </c>
      <c r="W481" s="50">
        <f>AND(MIN(IFERROR(FIND("N",T481),999),IFERROR(FIND("S",T481),999))&lt;999,MIN(IFERROR(FIND("E",T481),999),IFERROR(FIND("W",T481),999))&lt;999,MIN(IFERROR(FIND("E",T481),999),IFERROR(FIND("W",T481),999))&lt;MIN(IFERROR(FIND("N",T481),999),IFERROR(FIND("S",T481),999)))</f>
        <v/>
      </c>
      <c r="X481" s="50">
        <f>IF(T481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481,"°"," "),"º"," "),"˚"," "),"'"," "),CHAR(34)," "),"′"," "),"’"," "),"‘"," "),"″"," "),"”"," "),"“"," "),"("," "),")"," "),"["," "),"]"," "),"{"," "),"}"," "),";"," "),"|"," "),"/"," "),"\"," "),":"," "),"="," "),"*"," "),","," "),"N"," "),"S"," "),"E"," "),"W"," "),"_"," ")))</f>
        <v/>
      </c>
      <c r="Y481" s="50">
        <f>IF(X481="","",SUBSTITUTE(SUBSTITUTE(SUBSTITUTE(SUBSTITUTE(SUBSTITUTE(SUBSTITUTE(SUBSTITUTE(SUBSTITUTE(SUBSTITUTE(SUBSTITUTE(SUBSTITUTE(SUBSTITUTE(SUBSTITUTE(X481,"0",""),"1",""),"2",""),"3",""),"4",""),"5",""),"6",""),"7",""),"8",""),"9",""),".",""),"-","")," ",""))</f>
        <v/>
      </c>
      <c r="Z481" s="50">
        <f>IF(X481="",0,LEN(X481)-LEN(SUBSTITUTE(X481," ",""))+1)</f>
        <v/>
      </c>
      <c r="AA481" s="50">
        <f>IF(Z481&lt;1,"",IFERROR(VALUE(SUBSTITUTE(TRIM(MID(SUBSTITUTE(X481," ",REPT(" ",60)),1,60)),".",MID(1/2,2,1))),""))</f>
        <v/>
      </c>
      <c r="AB481" s="50">
        <f>IF(Z481&lt;2,"",IFERROR(VALUE(SUBSTITUTE(TRIM(MID(SUBSTITUTE(X481," ",REPT(" ",60)),61,60)),".",MID(1/2,2,1))),""))</f>
        <v/>
      </c>
      <c r="AC481" s="50">
        <f>IF(Z481&lt;3,"",IFERROR(VALUE(SUBSTITUTE(TRIM(MID(SUBSTITUTE(X481," ",REPT(" ",60)),121,60)),".",MID(1/2,2,1))),""))</f>
        <v/>
      </c>
      <c r="AD481" s="50">
        <f>IF(Z481&lt;4,"",IFERROR(VALUE(SUBSTITUTE(TRIM(MID(SUBSTITUTE(X481," ",REPT(" ",60)),181,60)),".",MID(1/2,2,1))),""))</f>
        <v/>
      </c>
      <c r="AE481" s="50">
        <f>IF(Z481&lt;5,"",IFERROR(VALUE(SUBSTITUTE(TRIM(MID(SUBSTITUTE(X481," ",REPT(" ",60)),241,60)),".",MID(1/2,2,1))),""))</f>
        <v/>
      </c>
      <c r="AF481" s="50">
        <f>IF(Z481&lt;6,"",IFERROR(VALUE(SUBSTITUTE(TRIM(MID(SUBSTITUTE(X481," ",REPT(" ",60)),301,60)),".",MID(1/2,2,1))),""))</f>
        <v/>
      </c>
      <c r="AG481" s="50">
        <f>IFERROR(IF(Z481=2,AA481,IF(Z481=4,IF(AA481&lt;0,-1,1)*(ABS(AA481)+AB481/60),IF(Z481=6,IF(AA481&lt;0,-1,1)*(ABS(AA481)+AB481/60+AC481/3600),""))),"")</f>
        <v/>
      </c>
      <c r="AH481" s="50">
        <f>IFERROR(IF(Z481=2,AB481,IF(Z481=4,IF(AC481&lt;0,-1,1)*(ABS(AC481)+AD481/60),IF(Z481=6,IF(AD481&lt;0,-1,1)*(ABS(AD481)+AE481/60+AF481/3600),""))),"")</f>
        <v/>
      </c>
      <c r="AI481" s="50">
        <f>IF(W481,AH481,AG481)</f>
        <v/>
      </c>
      <c r="AJ481" s="50">
        <f>IF(W481,AG481,AH481)</f>
        <v/>
      </c>
      <c r="AK481" s="50">
        <f>IFERROR(IF(U481=0,AI481,U481*ABS(AI481)),"")</f>
        <v/>
      </c>
      <c r="AL481" s="50">
        <f>IFERROR(IF(V481=0,AJ481,V481*ABS(AJ481)),"")</f>
        <v/>
      </c>
      <c r="AM481" s="50">
        <f>IFERROR(AND(U481=0,V481=0,ABS(AK481)&gt;90,ABS(AK481)&lt;=180,ABS(AL481)&lt;=90),FALSE)</f>
        <v/>
      </c>
      <c r="AN481" s="50">
        <f>IF(AM481,AL481,AK481)</f>
        <v/>
      </c>
      <c r="AO481" s="50">
        <f>IF(AM481,AK481,AL481)</f>
        <v/>
      </c>
      <c r="AP481" s="50">
        <f>IF(R481="","",IF(Y481&lt;&gt;"","Contains words or symbols that aren't part of a coordinate.",IF(NOT(OR(Z481=2,Z481=4,Z481=6)),"Couldn't find a latitude and a longitude ("&amp;Z481&amp;IF(Z481=1," number"," numbers")&amp;" found).",IF(COUNT(AA481:AF481)&lt;&gt;Z481,"Some of the numbers couldn't be read.",IF(OR(AND(Z481=4,OR(AB481&lt;0,AB481&gt;=60,AD481&lt;0,AD481&gt;=60)),AND(Z481=6,OR(AB481&lt;0,AB481&gt;=60,AC481&lt;0,AC481&gt;=60,AE481&lt;0,AE481&gt;=60,AF481&lt;0,AF481&gt;=60))),"Minutes and seconds must be between 0 and 60.",IF(OR(ABS(AN481)&gt;90,ABS(AO481)&gt;180),"Out of range: latitude must be between -90 and 90, and longitude between -180 and 180.",""))))))</f>
        <v/>
      </c>
    </row>
    <row r="482">
      <c r="B482" s="44" t="n"/>
      <c r="C482" s="44" t="n"/>
      <c r="D482" s="45">
        <f>IF(R482="","",IF(AP482&lt;&gt;"","NOT VALID GPS COORDINATES",IF(O482="NO CONNECTION","NO CONNECTION",IF(E482="","NOT FOUND",IF(OR(AM482,AND(AN482=0,AO482=0)),"CONVERTED – PLEASE CHECK","CONVERTED")))))</f>
        <v/>
      </c>
      <c r="E482" s="45">
        <f>IF(OR(O482="",O482="NO CONNECTION"),"",IFERROR(_xlfn.FILTERXML(O482,"//local/territory")&amp;" "&amp;_xlfn.FILTERXML(O482,"//local/mapcode"),IFERROR(_xlfn.FILTERXML(O482,"//international/mapcode"),"")))</f>
        <v/>
      </c>
      <c r="F482" s="46">
        <f>IF(E482="","",IFERROR(_xlfn.FILTERXML(O482,"//local/territory"),""))</f>
        <v/>
      </c>
      <c r="G482" s="46">
        <f>IF(E482="","",IFERROR(_xlfn.FILTERXML(O482,"//local/mapcode"),""))</f>
        <v/>
      </c>
      <c r="H482" s="46">
        <f>IF(E482="","",IFERROR(_xlfn.FILTERXML(O482,"//international/mapcode"),""))</f>
        <v/>
      </c>
      <c r="I482" s="46">
        <f>IF(E482="","",IFERROR(HYPERLINK("https://www.mymapcodes.com/go/?t="&amp;IF(G482&lt;&gt;"",F482,"AAA")&amp;"&amp;ma="&amp;LEFT(IF(G482&lt;&gt;"",G482,H482),FIND(".",IF(G482&lt;&gt;"",G482,H482))-1)&amp;"&amp;mb="&amp;MID(IF(G482&lt;&gt;"",G482,H482),FIND(".",IF(G482&lt;&gt;"",G482,H482))+1,99),"Open on MyMapcodes →"),""))</f>
        <v/>
      </c>
      <c r="J482" s="47">
        <f>IF(OR(R482="",AP482&lt;&gt;""),"",ROUND(AN482,6))</f>
        <v/>
      </c>
      <c r="K482" s="47">
        <f>IF(OR(R482="",AP482&lt;&gt;""),"",ROUND(AO482,6))</f>
        <v/>
      </c>
      <c r="L482" s="48">
        <f>IF(R482="","",IF(AP482&lt;&gt;"",AP482,IF(O482="NO CONNECTION","Excel couldn't reach the mapcode service. Click the REFRESH RESULTS box just above the table.",IF(E482="","The mapcode service didn't return a mapcode for this point.",IF(AM482,"Latitude and longitude seemed to be the wrong way round, so they've been swapped. Please check.",IF(AND(AN482=0,AO482=0),"0, 0 is in the sea off West Africa. Please check this is the location you meant.",IF(W482,"Longitude came first, so the order has been switched.",IF(Z482=6,"Converted from degrees, minutes and seconds.",IF(Z482=4,"Converted from degrees and decimal minutes.","")))))))))</f>
        <v/>
      </c>
      <c r="N482" s="49">
        <f>IF(J482="","",MapcodeAPI&amp;"codes/"&amp;SUBSTITUTE(J482&amp;"",MID(1/2,2,1),".")&amp;","&amp;SUBSTITUTE(K482&amp;"",MID(1/2,2,1),"."))&amp;LEFT($B$13,0)</f>
        <v/>
      </c>
      <c r="O482" s="49">
        <f>IF(N482="","",IFERROR(_xlfn.WEBSERVICE(N482),IF(MapcodeAPIBackup="","NO CONNECTION",IFERROR(_xlfn.WEBSERVICE(MapcodeAPIBackup&amp;MID(N482,LEN(MapcodeAPI)+1,999)),"NO CONNECTION"))))</f>
        <v/>
      </c>
      <c r="P482" t="inlineStr">
        <is>
          <t xml:space="preserve"> </t>
        </is>
      </c>
      <c r="R482" s="50">
        <f>IFERROR(IF(AND(TRIM(B482&amp;"")="",TRIM(C482&amp;"")=""),"",TRIM(IF(ISNUMBER(B482),SUBSTITUTE(B482&amp;"",MID(1/2,2,1),"."),B482&amp;"")&amp;IF(TRIM(C482&amp;"")="",""," | "&amp;IF(ISNUMBER(C482),SUBSTITUTE(C482&amp;"",MID(1/2,2,1),"."),C482&amp;"")))),"(error value)")</f>
        <v/>
      </c>
      <c r="S482" s="50">
        <f>IF(R482="","","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"&amp;IFERROR(IF(AND(LEN(R482)-LEN(SUBSTITUTE(R482,"/",""))=1,ISNUMBER(FIND(" ",TRIM(LEFT(R482,FIND("/",R482)-1))))),LEFT(R482,FIND("/",R482)-1),R482),R482)&amp;" ")," "," "),"﻿"," "),"​"," "),"⁠"," ")," "," ")," "," "),CHAR(9)," "),CHAR(10)," "),CHAR(13)," "),"−","-"),"–","-"),"—","-"),"LATITUDE"," "),"LONGITUDE"," "),"COORDINATES"," "),"COORDS"," "),"NORTH"," N "),"SOUTH"," S "),"EAST"," E "),"WEST"," W "),"DEGREES"," "),"DEG"," "),"GPS"," "),"LONG"," "),"LNG"," "),"LON"," "),"LAT"," ")," AND "," "),"&amp;"," ")&amp;" ")</f>
        <v/>
      </c>
      <c r="T482" s="50">
        <f>IF(S482="","",IF(LEN(S482)-LEN(SUBSTITUTE(S482,".",""))&gt;0,SUBSTITUTE(S482,","," "),IF(LEN(S482)-LEN(SUBSTITUTE(S482,",",""))=3,SUBSTITUTE(SUBSTITUTE(S482,",",";",2),",","."),IF(LEN(S482)-LEN(SUBSTITUTE(S482,",",""))=2,SUBSTITUTE(S482,",","."),SUBSTITUTE(S482,","," ")))))</f>
        <v/>
      </c>
      <c r="U482" s="50">
        <f>IF(ISNUMBER(FIND("S",T482)),-1,IF(ISNUMBER(FIND("N",T482)),1,0))</f>
        <v/>
      </c>
      <c r="V482" s="50">
        <f>IF(ISNUMBER(FIND("W",T482)),-1,IF(ISNUMBER(FIND("E",T482)),1,0))</f>
        <v/>
      </c>
      <c r="W482" s="50">
        <f>AND(MIN(IFERROR(FIND("N",T482),999),IFERROR(FIND("S",T482),999))&lt;999,MIN(IFERROR(FIND("E",T482),999),IFERROR(FIND("W",T482),999))&lt;999,MIN(IFERROR(FIND("E",T482),999),IFERROR(FIND("W",T482),999))&lt;MIN(IFERROR(FIND("N",T482),999),IFERROR(FIND("S",T482),999)))</f>
        <v/>
      </c>
      <c r="X482" s="50">
        <f>IF(T482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482,"°"," "),"º"," "),"˚"," "),"'"," "),CHAR(34)," "),"′"," "),"’"," "),"‘"," "),"″"," "),"”"," "),"“"," "),"("," "),")"," "),"["," "),"]"," "),"{"," "),"}"," "),";"," "),"|"," "),"/"," "),"\"," "),":"," "),"="," "),"*"," "),","," "),"N"," "),"S"," "),"E"," "),"W"," "),"_"," ")))</f>
        <v/>
      </c>
      <c r="Y482" s="50">
        <f>IF(X482="","",SUBSTITUTE(SUBSTITUTE(SUBSTITUTE(SUBSTITUTE(SUBSTITUTE(SUBSTITUTE(SUBSTITUTE(SUBSTITUTE(SUBSTITUTE(SUBSTITUTE(SUBSTITUTE(SUBSTITUTE(SUBSTITUTE(X482,"0",""),"1",""),"2",""),"3",""),"4",""),"5",""),"6",""),"7",""),"8",""),"9",""),".",""),"-","")," ",""))</f>
        <v/>
      </c>
      <c r="Z482" s="50">
        <f>IF(X482="",0,LEN(X482)-LEN(SUBSTITUTE(X482," ",""))+1)</f>
        <v/>
      </c>
      <c r="AA482" s="50">
        <f>IF(Z482&lt;1,"",IFERROR(VALUE(SUBSTITUTE(TRIM(MID(SUBSTITUTE(X482," ",REPT(" ",60)),1,60)),".",MID(1/2,2,1))),""))</f>
        <v/>
      </c>
      <c r="AB482" s="50">
        <f>IF(Z482&lt;2,"",IFERROR(VALUE(SUBSTITUTE(TRIM(MID(SUBSTITUTE(X482," ",REPT(" ",60)),61,60)),".",MID(1/2,2,1))),""))</f>
        <v/>
      </c>
      <c r="AC482" s="50">
        <f>IF(Z482&lt;3,"",IFERROR(VALUE(SUBSTITUTE(TRIM(MID(SUBSTITUTE(X482," ",REPT(" ",60)),121,60)),".",MID(1/2,2,1))),""))</f>
        <v/>
      </c>
      <c r="AD482" s="50">
        <f>IF(Z482&lt;4,"",IFERROR(VALUE(SUBSTITUTE(TRIM(MID(SUBSTITUTE(X482," ",REPT(" ",60)),181,60)),".",MID(1/2,2,1))),""))</f>
        <v/>
      </c>
      <c r="AE482" s="50">
        <f>IF(Z482&lt;5,"",IFERROR(VALUE(SUBSTITUTE(TRIM(MID(SUBSTITUTE(X482," ",REPT(" ",60)),241,60)),".",MID(1/2,2,1))),""))</f>
        <v/>
      </c>
      <c r="AF482" s="50">
        <f>IF(Z482&lt;6,"",IFERROR(VALUE(SUBSTITUTE(TRIM(MID(SUBSTITUTE(X482," ",REPT(" ",60)),301,60)),".",MID(1/2,2,1))),""))</f>
        <v/>
      </c>
      <c r="AG482" s="50">
        <f>IFERROR(IF(Z482=2,AA482,IF(Z482=4,IF(AA482&lt;0,-1,1)*(ABS(AA482)+AB482/60),IF(Z482=6,IF(AA482&lt;0,-1,1)*(ABS(AA482)+AB482/60+AC482/3600),""))),"")</f>
        <v/>
      </c>
      <c r="AH482" s="50">
        <f>IFERROR(IF(Z482=2,AB482,IF(Z482=4,IF(AC482&lt;0,-1,1)*(ABS(AC482)+AD482/60),IF(Z482=6,IF(AD482&lt;0,-1,1)*(ABS(AD482)+AE482/60+AF482/3600),""))),"")</f>
        <v/>
      </c>
      <c r="AI482" s="50">
        <f>IF(W482,AH482,AG482)</f>
        <v/>
      </c>
      <c r="AJ482" s="50">
        <f>IF(W482,AG482,AH482)</f>
        <v/>
      </c>
      <c r="AK482" s="50">
        <f>IFERROR(IF(U482=0,AI482,U482*ABS(AI482)),"")</f>
        <v/>
      </c>
      <c r="AL482" s="50">
        <f>IFERROR(IF(V482=0,AJ482,V482*ABS(AJ482)),"")</f>
        <v/>
      </c>
      <c r="AM482" s="50">
        <f>IFERROR(AND(U482=0,V482=0,ABS(AK482)&gt;90,ABS(AK482)&lt;=180,ABS(AL482)&lt;=90),FALSE)</f>
        <v/>
      </c>
      <c r="AN482" s="50">
        <f>IF(AM482,AL482,AK482)</f>
        <v/>
      </c>
      <c r="AO482" s="50">
        <f>IF(AM482,AK482,AL482)</f>
        <v/>
      </c>
      <c r="AP482" s="50">
        <f>IF(R482="","",IF(Y482&lt;&gt;"","Contains words or symbols that aren't part of a coordinate.",IF(NOT(OR(Z482=2,Z482=4,Z482=6)),"Couldn't find a latitude and a longitude ("&amp;Z482&amp;IF(Z482=1," number"," numbers")&amp;" found).",IF(COUNT(AA482:AF482)&lt;&gt;Z482,"Some of the numbers couldn't be read.",IF(OR(AND(Z482=4,OR(AB482&lt;0,AB482&gt;=60,AD482&lt;0,AD482&gt;=60)),AND(Z482=6,OR(AB482&lt;0,AB482&gt;=60,AC482&lt;0,AC482&gt;=60,AE482&lt;0,AE482&gt;=60,AF482&lt;0,AF482&gt;=60))),"Minutes and seconds must be between 0 and 60.",IF(OR(ABS(AN482)&gt;90,ABS(AO482)&gt;180),"Out of range: latitude must be between -90 and 90, and longitude between -180 and 180.",""))))))</f>
        <v/>
      </c>
    </row>
    <row r="483">
      <c r="B483" s="44" t="n"/>
      <c r="C483" s="44" t="n"/>
      <c r="D483" s="45">
        <f>IF(R483="","",IF(AP483&lt;&gt;"","NOT VALID GPS COORDINATES",IF(O483="NO CONNECTION","NO CONNECTION",IF(E483="","NOT FOUND",IF(OR(AM483,AND(AN483=0,AO483=0)),"CONVERTED – PLEASE CHECK","CONVERTED")))))</f>
        <v/>
      </c>
      <c r="E483" s="45">
        <f>IF(OR(O483="",O483="NO CONNECTION"),"",IFERROR(_xlfn.FILTERXML(O483,"//local/territory")&amp;" "&amp;_xlfn.FILTERXML(O483,"//local/mapcode"),IFERROR(_xlfn.FILTERXML(O483,"//international/mapcode"),"")))</f>
        <v/>
      </c>
      <c r="F483" s="46">
        <f>IF(E483="","",IFERROR(_xlfn.FILTERXML(O483,"//local/territory"),""))</f>
        <v/>
      </c>
      <c r="G483" s="46">
        <f>IF(E483="","",IFERROR(_xlfn.FILTERXML(O483,"//local/mapcode"),""))</f>
        <v/>
      </c>
      <c r="H483" s="46">
        <f>IF(E483="","",IFERROR(_xlfn.FILTERXML(O483,"//international/mapcode"),""))</f>
        <v/>
      </c>
      <c r="I483" s="46">
        <f>IF(E483="","",IFERROR(HYPERLINK("https://www.mymapcodes.com/go/?t="&amp;IF(G483&lt;&gt;"",F483,"AAA")&amp;"&amp;ma="&amp;LEFT(IF(G483&lt;&gt;"",G483,H483),FIND(".",IF(G483&lt;&gt;"",G483,H483))-1)&amp;"&amp;mb="&amp;MID(IF(G483&lt;&gt;"",G483,H483),FIND(".",IF(G483&lt;&gt;"",G483,H483))+1,99),"Open on MyMapcodes →"),""))</f>
        <v/>
      </c>
      <c r="J483" s="47">
        <f>IF(OR(R483="",AP483&lt;&gt;""),"",ROUND(AN483,6))</f>
        <v/>
      </c>
      <c r="K483" s="47">
        <f>IF(OR(R483="",AP483&lt;&gt;""),"",ROUND(AO483,6))</f>
        <v/>
      </c>
      <c r="L483" s="48">
        <f>IF(R483="","",IF(AP483&lt;&gt;"",AP483,IF(O483="NO CONNECTION","Excel couldn't reach the mapcode service. Click the REFRESH RESULTS box just above the table.",IF(E483="","The mapcode service didn't return a mapcode for this point.",IF(AM483,"Latitude and longitude seemed to be the wrong way round, so they've been swapped. Please check.",IF(AND(AN483=0,AO483=0),"0, 0 is in the sea off West Africa. Please check this is the location you meant.",IF(W483,"Longitude came first, so the order has been switched.",IF(Z483=6,"Converted from degrees, minutes and seconds.",IF(Z483=4,"Converted from degrees and decimal minutes.","")))))))))</f>
        <v/>
      </c>
      <c r="N483" s="49">
        <f>IF(J483="","",MapcodeAPI&amp;"codes/"&amp;SUBSTITUTE(J483&amp;"",MID(1/2,2,1),".")&amp;","&amp;SUBSTITUTE(K483&amp;"",MID(1/2,2,1),"."))&amp;LEFT($B$13,0)</f>
        <v/>
      </c>
      <c r="O483" s="49">
        <f>IF(N483="","",IFERROR(_xlfn.WEBSERVICE(N483),IF(MapcodeAPIBackup="","NO CONNECTION",IFERROR(_xlfn.WEBSERVICE(MapcodeAPIBackup&amp;MID(N483,LEN(MapcodeAPI)+1,999)),"NO CONNECTION"))))</f>
        <v/>
      </c>
      <c r="P483" t="inlineStr">
        <is>
          <t xml:space="preserve"> </t>
        </is>
      </c>
      <c r="R483" s="50">
        <f>IFERROR(IF(AND(TRIM(B483&amp;"")="",TRIM(C483&amp;"")=""),"",TRIM(IF(ISNUMBER(B483),SUBSTITUTE(B483&amp;"",MID(1/2,2,1),"."),B483&amp;"")&amp;IF(TRIM(C483&amp;"")="",""," | "&amp;IF(ISNUMBER(C483),SUBSTITUTE(C483&amp;"",MID(1/2,2,1),"."),C483&amp;"")))),"(error value)")</f>
        <v/>
      </c>
      <c r="S483" s="50">
        <f>IF(R483="","","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"&amp;IFERROR(IF(AND(LEN(R483)-LEN(SUBSTITUTE(R483,"/",""))=1,ISNUMBER(FIND(" ",TRIM(LEFT(R483,FIND("/",R483)-1))))),LEFT(R483,FIND("/",R483)-1),R483),R483)&amp;" ")," "," "),"﻿"," "),"​"," "),"⁠"," ")," "," ")," "," "),CHAR(9)," "),CHAR(10)," "),CHAR(13)," "),"−","-"),"–","-"),"—","-"),"LATITUDE"," "),"LONGITUDE"," "),"COORDINATES"," "),"COORDS"," "),"NORTH"," N "),"SOUTH"," S "),"EAST"," E "),"WEST"," W "),"DEGREES"," "),"DEG"," "),"GPS"," "),"LONG"," "),"LNG"," "),"LON"," "),"LAT"," ")," AND "," "),"&amp;"," ")&amp;" ")</f>
        <v/>
      </c>
      <c r="T483" s="50">
        <f>IF(S483="","",IF(LEN(S483)-LEN(SUBSTITUTE(S483,".",""))&gt;0,SUBSTITUTE(S483,","," "),IF(LEN(S483)-LEN(SUBSTITUTE(S483,",",""))=3,SUBSTITUTE(SUBSTITUTE(S483,",",";",2),",","."),IF(LEN(S483)-LEN(SUBSTITUTE(S483,",",""))=2,SUBSTITUTE(S483,",","."),SUBSTITUTE(S483,","," ")))))</f>
        <v/>
      </c>
      <c r="U483" s="50">
        <f>IF(ISNUMBER(FIND("S",T483)),-1,IF(ISNUMBER(FIND("N",T483)),1,0))</f>
        <v/>
      </c>
      <c r="V483" s="50">
        <f>IF(ISNUMBER(FIND("W",T483)),-1,IF(ISNUMBER(FIND("E",T483)),1,0))</f>
        <v/>
      </c>
      <c r="W483" s="50">
        <f>AND(MIN(IFERROR(FIND("N",T483),999),IFERROR(FIND("S",T483),999))&lt;999,MIN(IFERROR(FIND("E",T483),999),IFERROR(FIND("W",T483),999))&lt;999,MIN(IFERROR(FIND("E",T483),999),IFERROR(FIND("W",T483),999))&lt;MIN(IFERROR(FIND("N",T483),999),IFERROR(FIND("S",T483),999)))</f>
        <v/>
      </c>
      <c r="X483" s="50">
        <f>IF(T483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483,"°"," "),"º"," "),"˚"," "),"'"," "),CHAR(34)," "),"′"," "),"’"," "),"‘"," "),"″"," "),"”"," "),"“"," "),"("," "),")"," "),"["," "),"]"," "),"{"," "),"}"," "),";"," "),"|"," "),"/"," "),"\"," "),":"," "),"="," "),"*"," "),","," "),"N"," "),"S"," "),"E"," "),"W"," "),"_"," ")))</f>
        <v/>
      </c>
      <c r="Y483" s="50">
        <f>IF(X483="","",SUBSTITUTE(SUBSTITUTE(SUBSTITUTE(SUBSTITUTE(SUBSTITUTE(SUBSTITUTE(SUBSTITUTE(SUBSTITUTE(SUBSTITUTE(SUBSTITUTE(SUBSTITUTE(SUBSTITUTE(SUBSTITUTE(X483,"0",""),"1",""),"2",""),"3",""),"4",""),"5",""),"6",""),"7",""),"8",""),"9",""),".",""),"-","")," ",""))</f>
        <v/>
      </c>
      <c r="Z483" s="50">
        <f>IF(X483="",0,LEN(X483)-LEN(SUBSTITUTE(X483," ",""))+1)</f>
        <v/>
      </c>
      <c r="AA483" s="50">
        <f>IF(Z483&lt;1,"",IFERROR(VALUE(SUBSTITUTE(TRIM(MID(SUBSTITUTE(X483," ",REPT(" ",60)),1,60)),".",MID(1/2,2,1))),""))</f>
        <v/>
      </c>
      <c r="AB483" s="50">
        <f>IF(Z483&lt;2,"",IFERROR(VALUE(SUBSTITUTE(TRIM(MID(SUBSTITUTE(X483," ",REPT(" ",60)),61,60)),".",MID(1/2,2,1))),""))</f>
        <v/>
      </c>
      <c r="AC483" s="50">
        <f>IF(Z483&lt;3,"",IFERROR(VALUE(SUBSTITUTE(TRIM(MID(SUBSTITUTE(X483," ",REPT(" ",60)),121,60)),".",MID(1/2,2,1))),""))</f>
        <v/>
      </c>
      <c r="AD483" s="50">
        <f>IF(Z483&lt;4,"",IFERROR(VALUE(SUBSTITUTE(TRIM(MID(SUBSTITUTE(X483," ",REPT(" ",60)),181,60)),".",MID(1/2,2,1))),""))</f>
        <v/>
      </c>
      <c r="AE483" s="50">
        <f>IF(Z483&lt;5,"",IFERROR(VALUE(SUBSTITUTE(TRIM(MID(SUBSTITUTE(X483," ",REPT(" ",60)),241,60)),".",MID(1/2,2,1))),""))</f>
        <v/>
      </c>
      <c r="AF483" s="50">
        <f>IF(Z483&lt;6,"",IFERROR(VALUE(SUBSTITUTE(TRIM(MID(SUBSTITUTE(X483," ",REPT(" ",60)),301,60)),".",MID(1/2,2,1))),""))</f>
        <v/>
      </c>
      <c r="AG483" s="50">
        <f>IFERROR(IF(Z483=2,AA483,IF(Z483=4,IF(AA483&lt;0,-1,1)*(ABS(AA483)+AB483/60),IF(Z483=6,IF(AA483&lt;0,-1,1)*(ABS(AA483)+AB483/60+AC483/3600),""))),"")</f>
        <v/>
      </c>
      <c r="AH483" s="50">
        <f>IFERROR(IF(Z483=2,AB483,IF(Z483=4,IF(AC483&lt;0,-1,1)*(ABS(AC483)+AD483/60),IF(Z483=6,IF(AD483&lt;0,-1,1)*(ABS(AD483)+AE483/60+AF483/3600),""))),"")</f>
        <v/>
      </c>
      <c r="AI483" s="50">
        <f>IF(W483,AH483,AG483)</f>
        <v/>
      </c>
      <c r="AJ483" s="50">
        <f>IF(W483,AG483,AH483)</f>
        <v/>
      </c>
      <c r="AK483" s="50">
        <f>IFERROR(IF(U483=0,AI483,U483*ABS(AI483)),"")</f>
        <v/>
      </c>
      <c r="AL483" s="50">
        <f>IFERROR(IF(V483=0,AJ483,V483*ABS(AJ483)),"")</f>
        <v/>
      </c>
      <c r="AM483" s="50">
        <f>IFERROR(AND(U483=0,V483=0,ABS(AK483)&gt;90,ABS(AK483)&lt;=180,ABS(AL483)&lt;=90),FALSE)</f>
        <v/>
      </c>
      <c r="AN483" s="50">
        <f>IF(AM483,AL483,AK483)</f>
        <v/>
      </c>
      <c r="AO483" s="50">
        <f>IF(AM483,AK483,AL483)</f>
        <v/>
      </c>
      <c r="AP483" s="50">
        <f>IF(R483="","",IF(Y483&lt;&gt;"","Contains words or symbols that aren't part of a coordinate.",IF(NOT(OR(Z483=2,Z483=4,Z483=6)),"Couldn't find a latitude and a longitude ("&amp;Z483&amp;IF(Z483=1," number"," numbers")&amp;" found).",IF(COUNT(AA483:AF483)&lt;&gt;Z483,"Some of the numbers couldn't be read.",IF(OR(AND(Z483=4,OR(AB483&lt;0,AB483&gt;=60,AD483&lt;0,AD483&gt;=60)),AND(Z483=6,OR(AB483&lt;0,AB483&gt;=60,AC483&lt;0,AC483&gt;=60,AE483&lt;0,AE483&gt;=60,AF483&lt;0,AF483&gt;=60))),"Minutes and seconds must be between 0 and 60.",IF(OR(ABS(AN483)&gt;90,ABS(AO483)&gt;180),"Out of range: latitude must be between -90 and 90, and longitude between -180 and 180.",""))))))</f>
        <v/>
      </c>
    </row>
    <row r="484">
      <c r="B484" s="44" t="n"/>
      <c r="C484" s="44" t="n"/>
      <c r="D484" s="45">
        <f>IF(R484="","",IF(AP484&lt;&gt;"","NOT VALID GPS COORDINATES",IF(O484="NO CONNECTION","NO CONNECTION",IF(E484="","NOT FOUND",IF(OR(AM484,AND(AN484=0,AO484=0)),"CONVERTED – PLEASE CHECK","CONVERTED")))))</f>
        <v/>
      </c>
      <c r="E484" s="45">
        <f>IF(OR(O484="",O484="NO CONNECTION"),"",IFERROR(_xlfn.FILTERXML(O484,"//local/territory")&amp;" "&amp;_xlfn.FILTERXML(O484,"//local/mapcode"),IFERROR(_xlfn.FILTERXML(O484,"//international/mapcode"),"")))</f>
        <v/>
      </c>
      <c r="F484" s="46">
        <f>IF(E484="","",IFERROR(_xlfn.FILTERXML(O484,"//local/territory"),""))</f>
        <v/>
      </c>
      <c r="G484" s="46">
        <f>IF(E484="","",IFERROR(_xlfn.FILTERXML(O484,"//local/mapcode"),""))</f>
        <v/>
      </c>
      <c r="H484" s="46">
        <f>IF(E484="","",IFERROR(_xlfn.FILTERXML(O484,"//international/mapcode"),""))</f>
        <v/>
      </c>
      <c r="I484" s="46">
        <f>IF(E484="","",IFERROR(HYPERLINK("https://www.mymapcodes.com/go/?t="&amp;IF(G484&lt;&gt;"",F484,"AAA")&amp;"&amp;ma="&amp;LEFT(IF(G484&lt;&gt;"",G484,H484),FIND(".",IF(G484&lt;&gt;"",G484,H484))-1)&amp;"&amp;mb="&amp;MID(IF(G484&lt;&gt;"",G484,H484),FIND(".",IF(G484&lt;&gt;"",G484,H484))+1,99),"Open on MyMapcodes →"),""))</f>
        <v/>
      </c>
      <c r="J484" s="47">
        <f>IF(OR(R484="",AP484&lt;&gt;""),"",ROUND(AN484,6))</f>
        <v/>
      </c>
      <c r="K484" s="47">
        <f>IF(OR(R484="",AP484&lt;&gt;""),"",ROUND(AO484,6))</f>
        <v/>
      </c>
      <c r="L484" s="48">
        <f>IF(R484="","",IF(AP484&lt;&gt;"",AP484,IF(O484="NO CONNECTION","Excel couldn't reach the mapcode service. Click the REFRESH RESULTS box just above the table.",IF(E484="","The mapcode service didn't return a mapcode for this point.",IF(AM484,"Latitude and longitude seemed to be the wrong way round, so they've been swapped. Please check.",IF(AND(AN484=0,AO484=0),"0, 0 is in the sea off West Africa. Please check this is the location you meant.",IF(W484,"Longitude came first, so the order has been switched.",IF(Z484=6,"Converted from degrees, minutes and seconds.",IF(Z484=4,"Converted from degrees and decimal minutes.","")))))))))</f>
        <v/>
      </c>
      <c r="N484" s="49">
        <f>IF(J484="","",MapcodeAPI&amp;"codes/"&amp;SUBSTITUTE(J484&amp;"",MID(1/2,2,1),".")&amp;","&amp;SUBSTITUTE(K484&amp;"",MID(1/2,2,1),"."))&amp;LEFT($B$13,0)</f>
        <v/>
      </c>
      <c r="O484" s="49">
        <f>IF(N484="","",IFERROR(_xlfn.WEBSERVICE(N484),IF(MapcodeAPIBackup="","NO CONNECTION",IFERROR(_xlfn.WEBSERVICE(MapcodeAPIBackup&amp;MID(N484,LEN(MapcodeAPI)+1,999)),"NO CONNECTION"))))</f>
        <v/>
      </c>
      <c r="P484" t="inlineStr">
        <is>
          <t xml:space="preserve"> </t>
        </is>
      </c>
      <c r="R484" s="50">
        <f>IFERROR(IF(AND(TRIM(B484&amp;"")="",TRIM(C484&amp;"")=""),"",TRIM(IF(ISNUMBER(B484),SUBSTITUTE(B484&amp;"",MID(1/2,2,1),"."),B484&amp;"")&amp;IF(TRIM(C484&amp;"")="",""," | "&amp;IF(ISNUMBER(C484),SUBSTITUTE(C484&amp;"",MID(1/2,2,1),"."),C484&amp;"")))),"(error value)")</f>
        <v/>
      </c>
      <c r="S484" s="50">
        <f>IF(R484="","","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"&amp;IFERROR(IF(AND(LEN(R484)-LEN(SUBSTITUTE(R484,"/",""))=1,ISNUMBER(FIND(" ",TRIM(LEFT(R484,FIND("/",R484)-1))))),LEFT(R484,FIND("/",R484)-1),R484),R484)&amp;" ")," "," "),"﻿"," "),"​"," "),"⁠"," ")," "," ")," "," "),CHAR(9)," "),CHAR(10)," "),CHAR(13)," "),"−","-"),"–","-"),"—","-"),"LATITUDE"," "),"LONGITUDE"," "),"COORDINATES"," "),"COORDS"," "),"NORTH"," N "),"SOUTH"," S "),"EAST"," E "),"WEST"," W "),"DEGREES"," "),"DEG"," "),"GPS"," "),"LONG"," "),"LNG"," "),"LON"," "),"LAT"," ")," AND "," "),"&amp;"," ")&amp;" ")</f>
        <v/>
      </c>
      <c r="T484" s="50">
        <f>IF(S484="","",IF(LEN(S484)-LEN(SUBSTITUTE(S484,".",""))&gt;0,SUBSTITUTE(S484,","," "),IF(LEN(S484)-LEN(SUBSTITUTE(S484,",",""))=3,SUBSTITUTE(SUBSTITUTE(S484,",",";",2),",","."),IF(LEN(S484)-LEN(SUBSTITUTE(S484,",",""))=2,SUBSTITUTE(S484,",","."),SUBSTITUTE(S484,","," ")))))</f>
        <v/>
      </c>
      <c r="U484" s="50">
        <f>IF(ISNUMBER(FIND("S",T484)),-1,IF(ISNUMBER(FIND("N",T484)),1,0))</f>
        <v/>
      </c>
      <c r="V484" s="50">
        <f>IF(ISNUMBER(FIND("W",T484)),-1,IF(ISNUMBER(FIND("E",T484)),1,0))</f>
        <v/>
      </c>
      <c r="W484" s="50">
        <f>AND(MIN(IFERROR(FIND("N",T484),999),IFERROR(FIND("S",T484),999))&lt;999,MIN(IFERROR(FIND("E",T484),999),IFERROR(FIND("W",T484),999))&lt;999,MIN(IFERROR(FIND("E",T484),999),IFERROR(FIND("W",T484),999))&lt;MIN(IFERROR(FIND("N",T484),999),IFERROR(FIND("S",T484),999)))</f>
        <v/>
      </c>
      <c r="X484" s="50">
        <f>IF(T484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484,"°"," "),"º"," "),"˚"," "),"'"," "),CHAR(34)," "),"′"," "),"’"," "),"‘"," "),"″"," "),"”"," "),"“"," "),"("," "),")"," "),"["," "),"]"," "),"{"," "),"}"," "),";"," "),"|"," "),"/"," "),"\"," "),":"," "),"="," "),"*"," "),","," "),"N"," "),"S"," "),"E"," "),"W"," "),"_"," ")))</f>
        <v/>
      </c>
      <c r="Y484" s="50">
        <f>IF(X484="","",SUBSTITUTE(SUBSTITUTE(SUBSTITUTE(SUBSTITUTE(SUBSTITUTE(SUBSTITUTE(SUBSTITUTE(SUBSTITUTE(SUBSTITUTE(SUBSTITUTE(SUBSTITUTE(SUBSTITUTE(SUBSTITUTE(X484,"0",""),"1",""),"2",""),"3",""),"4",""),"5",""),"6",""),"7",""),"8",""),"9",""),".",""),"-","")," ",""))</f>
        <v/>
      </c>
      <c r="Z484" s="50">
        <f>IF(X484="",0,LEN(X484)-LEN(SUBSTITUTE(X484," ",""))+1)</f>
        <v/>
      </c>
      <c r="AA484" s="50">
        <f>IF(Z484&lt;1,"",IFERROR(VALUE(SUBSTITUTE(TRIM(MID(SUBSTITUTE(X484," ",REPT(" ",60)),1,60)),".",MID(1/2,2,1))),""))</f>
        <v/>
      </c>
      <c r="AB484" s="50">
        <f>IF(Z484&lt;2,"",IFERROR(VALUE(SUBSTITUTE(TRIM(MID(SUBSTITUTE(X484," ",REPT(" ",60)),61,60)),".",MID(1/2,2,1))),""))</f>
        <v/>
      </c>
      <c r="AC484" s="50">
        <f>IF(Z484&lt;3,"",IFERROR(VALUE(SUBSTITUTE(TRIM(MID(SUBSTITUTE(X484," ",REPT(" ",60)),121,60)),".",MID(1/2,2,1))),""))</f>
        <v/>
      </c>
      <c r="AD484" s="50">
        <f>IF(Z484&lt;4,"",IFERROR(VALUE(SUBSTITUTE(TRIM(MID(SUBSTITUTE(X484," ",REPT(" ",60)),181,60)),".",MID(1/2,2,1))),""))</f>
        <v/>
      </c>
      <c r="AE484" s="50">
        <f>IF(Z484&lt;5,"",IFERROR(VALUE(SUBSTITUTE(TRIM(MID(SUBSTITUTE(X484," ",REPT(" ",60)),241,60)),".",MID(1/2,2,1))),""))</f>
        <v/>
      </c>
      <c r="AF484" s="50">
        <f>IF(Z484&lt;6,"",IFERROR(VALUE(SUBSTITUTE(TRIM(MID(SUBSTITUTE(X484," ",REPT(" ",60)),301,60)),".",MID(1/2,2,1))),""))</f>
        <v/>
      </c>
      <c r="AG484" s="50">
        <f>IFERROR(IF(Z484=2,AA484,IF(Z484=4,IF(AA484&lt;0,-1,1)*(ABS(AA484)+AB484/60),IF(Z484=6,IF(AA484&lt;0,-1,1)*(ABS(AA484)+AB484/60+AC484/3600),""))),"")</f>
        <v/>
      </c>
      <c r="AH484" s="50">
        <f>IFERROR(IF(Z484=2,AB484,IF(Z484=4,IF(AC484&lt;0,-1,1)*(ABS(AC484)+AD484/60),IF(Z484=6,IF(AD484&lt;0,-1,1)*(ABS(AD484)+AE484/60+AF484/3600),""))),"")</f>
        <v/>
      </c>
      <c r="AI484" s="50">
        <f>IF(W484,AH484,AG484)</f>
        <v/>
      </c>
      <c r="AJ484" s="50">
        <f>IF(W484,AG484,AH484)</f>
        <v/>
      </c>
      <c r="AK484" s="50">
        <f>IFERROR(IF(U484=0,AI484,U484*ABS(AI484)),"")</f>
        <v/>
      </c>
      <c r="AL484" s="50">
        <f>IFERROR(IF(V484=0,AJ484,V484*ABS(AJ484)),"")</f>
        <v/>
      </c>
      <c r="AM484" s="50">
        <f>IFERROR(AND(U484=0,V484=0,ABS(AK484)&gt;90,ABS(AK484)&lt;=180,ABS(AL484)&lt;=90),FALSE)</f>
        <v/>
      </c>
      <c r="AN484" s="50">
        <f>IF(AM484,AL484,AK484)</f>
        <v/>
      </c>
      <c r="AO484" s="50">
        <f>IF(AM484,AK484,AL484)</f>
        <v/>
      </c>
      <c r="AP484" s="50">
        <f>IF(R484="","",IF(Y484&lt;&gt;"","Contains words or symbols that aren't part of a coordinate.",IF(NOT(OR(Z484=2,Z484=4,Z484=6)),"Couldn't find a latitude and a longitude ("&amp;Z484&amp;IF(Z484=1," number"," numbers")&amp;" found).",IF(COUNT(AA484:AF484)&lt;&gt;Z484,"Some of the numbers couldn't be read.",IF(OR(AND(Z484=4,OR(AB484&lt;0,AB484&gt;=60,AD484&lt;0,AD484&gt;=60)),AND(Z484=6,OR(AB484&lt;0,AB484&gt;=60,AC484&lt;0,AC484&gt;=60,AE484&lt;0,AE484&gt;=60,AF484&lt;0,AF484&gt;=60))),"Minutes and seconds must be between 0 and 60.",IF(OR(ABS(AN484)&gt;90,ABS(AO484)&gt;180),"Out of range: latitude must be between -90 and 90, and longitude between -180 and 180.",""))))))</f>
        <v/>
      </c>
    </row>
    <row r="485">
      <c r="B485" s="44" t="n"/>
      <c r="C485" s="44" t="n"/>
      <c r="D485" s="45">
        <f>IF(R485="","",IF(AP485&lt;&gt;"","NOT VALID GPS COORDINATES",IF(O485="NO CONNECTION","NO CONNECTION",IF(E485="","NOT FOUND",IF(OR(AM485,AND(AN485=0,AO485=0)),"CONVERTED – PLEASE CHECK","CONVERTED")))))</f>
        <v/>
      </c>
      <c r="E485" s="45">
        <f>IF(OR(O485="",O485="NO CONNECTION"),"",IFERROR(_xlfn.FILTERXML(O485,"//local/territory")&amp;" "&amp;_xlfn.FILTERXML(O485,"//local/mapcode"),IFERROR(_xlfn.FILTERXML(O485,"//international/mapcode"),"")))</f>
        <v/>
      </c>
      <c r="F485" s="46">
        <f>IF(E485="","",IFERROR(_xlfn.FILTERXML(O485,"//local/territory"),""))</f>
        <v/>
      </c>
      <c r="G485" s="46">
        <f>IF(E485="","",IFERROR(_xlfn.FILTERXML(O485,"//local/mapcode"),""))</f>
        <v/>
      </c>
      <c r="H485" s="46">
        <f>IF(E485="","",IFERROR(_xlfn.FILTERXML(O485,"//international/mapcode"),""))</f>
        <v/>
      </c>
      <c r="I485" s="46">
        <f>IF(E485="","",IFERROR(HYPERLINK("https://www.mymapcodes.com/go/?t="&amp;IF(G485&lt;&gt;"",F485,"AAA")&amp;"&amp;ma="&amp;LEFT(IF(G485&lt;&gt;"",G485,H485),FIND(".",IF(G485&lt;&gt;"",G485,H485))-1)&amp;"&amp;mb="&amp;MID(IF(G485&lt;&gt;"",G485,H485),FIND(".",IF(G485&lt;&gt;"",G485,H485))+1,99),"Open on MyMapcodes →"),""))</f>
        <v/>
      </c>
      <c r="J485" s="47">
        <f>IF(OR(R485="",AP485&lt;&gt;""),"",ROUND(AN485,6))</f>
        <v/>
      </c>
      <c r="K485" s="47">
        <f>IF(OR(R485="",AP485&lt;&gt;""),"",ROUND(AO485,6))</f>
        <v/>
      </c>
      <c r="L485" s="48">
        <f>IF(R485="","",IF(AP485&lt;&gt;"",AP485,IF(O485="NO CONNECTION","Excel couldn't reach the mapcode service. Click the REFRESH RESULTS box just above the table.",IF(E485="","The mapcode service didn't return a mapcode for this point.",IF(AM485,"Latitude and longitude seemed to be the wrong way round, so they've been swapped. Please check.",IF(AND(AN485=0,AO485=0),"0, 0 is in the sea off West Africa. Please check this is the location you meant.",IF(W485,"Longitude came first, so the order has been switched.",IF(Z485=6,"Converted from degrees, minutes and seconds.",IF(Z485=4,"Converted from degrees and decimal minutes.","")))))))))</f>
        <v/>
      </c>
      <c r="N485" s="49">
        <f>IF(J485="","",MapcodeAPI&amp;"codes/"&amp;SUBSTITUTE(J485&amp;"",MID(1/2,2,1),".")&amp;","&amp;SUBSTITUTE(K485&amp;"",MID(1/2,2,1),"."))&amp;LEFT($B$13,0)</f>
        <v/>
      </c>
      <c r="O485" s="49">
        <f>IF(N485="","",IFERROR(_xlfn.WEBSERVICE(N485),IF(MapcodeAPIBackup="","NO CONNECTION",IFERROR(_xlfn.WEBSERVICE(MapcodeAPIBackup&amp;MID(N485,LEN(MapcodeAPI)+1,999)),"NO CONNECTION"))))</f>
        <v/>
      </c>
      <c r="P485" t="inlineStr">
        <is>
          <t xml:space="preserve"> </t>
        </is>
      </c>
      <c r="R485" s="50">
        <f>IFERROR(IF(AND(TRIM(B485&amp;"")="",TRIM(C485&amp;"")=""),"",TRIM(IF(ISNUMBER(B485),SUBSTITUTE(B485&amp;"",MID(1/2,2,1),"."),B485&amp;"")&amp;IF(TRIM(C485&amp;"")="",""," | "&amp;IF(ISNUMBER(C485),SUBSTITUTE(C485&amp;"",MID(1/2,2,1),"."),C485&amp;"")))),"(error value)")</f>
        <v/>
      </c>
      <c r="S485" s="50">
        <f>IF(R485="","","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"&amp;IFERROR(IF(AND(LEN(R485)-LEN(SUBSTITUTE(R485,"/",""))=1,ISNUMBER(FIND(" ",TRIM(LEFT(R485,FIND("/",R485)-1))))),LEFT(R485,FIND("/",R485)-1),R485),R485)&amp;" ")," "," "),"﻿"," "),"​"," "),"⁠"," ")," "," ")," "," "),CHAR(9)," "),CHAR(10)," "),CHAR(13)," "),"−","-"),"–","-"),"—","-"),"LATITUDE"," "),"LONGITUDE"," "),"COORDINATES"," "),"COORDS"," "),"NORTH"," N "),"SOUTH"," S "),"EAST"," E "),"WEST"," W "),"DEGREES"," "),"DEG"," "),"GPS"," "),"LONG"," "),"LNG"," "),"LON"," "),"LAT"," ")," AND "," "),"&amp;"," ")&amp;" ")</f>
        <v/>
      </c>
      <c r="T485" s="50">
        <f>IF(S485="","",IF(LEN(S485)-LEN(SUBSTITUTE(S485,".",""))&gt;0,SUBSTITUTE(S485,","," "),IF(LEN(S485)-LEN(SUBSTITUTE(S485,",",""))=3,SUBSTITUTE(SUBSTITUTE(S485,",",";",2),",","."),IF(LEN(S485)-LEN(SUBSTITUTE(S485,",",""))=2,SUBSTITUTE(S485,",","."),SUBSTITUTE(S485,","," ")))))</f>
        <v/>
      </c>
      <c r="U485" s="50">
        <f>IF(ISNUMBER(FIND("S",T485)),-1,IF(ISNUMBER(FIND("N",T485)),1,0))</f>
        <v/>
      </c>
      <c r="V485" s="50">
        <f>IF(ISNUMBER(FIND("W",T485)),-1,IF(ISNUMBER(FIND("E",T485)),1,0))</f>
        <v/>
      </c>
      <c r="W485" s="50">
        <f>AND(MIN(IFERROR(FIND("N",T485),999),IFERROR(FIND("S",T485),999))&lt;999,MIN(IFERROR(FIND("E",T485),999),IFERROR(FIND("W",T485),999))&lt;999,MIN(IFERROR(FIND("E",T485),999),IFERROR(FIND("W",T485),999))&lt;MIN(IFERROR(FIND("N",T485),999),IFERROR(FIND("S",T485),999)))</f>
        <v/>
      </c>
      <c r="X485" s="50">
        <f>IF(T485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485,"°"," "),"º"," "),"˚"," "),"'"," "),CHAR(34)," "),"′"," "),"’"," "),"‘"," "),"″"," "),"”"," "),"“"," "),"("," "),")"," "),"["," "),"]"," "),"{"," "),"}"," "),";"," "),"|"," "),"/"," "),"\"," "),":"," "),"="," "),"*"," "),","," "),"N"," "),"S"," "),"E"," "),"W"," "),"_"," ")))</f>
        <v/>
      </c>
      <c r="Y485" s="50">
        <f>IF(X485="","",SUBSTITUTE(SUBSTITUTE(SUBSTITUTE(SUBSTITUTE(SUBSTITUTE(SUBSTITUTE(SUBSTITUTE(SUBSTITUTE(SUBSTITUTE(SUBSTITUTE(SUBSTITUTE(SUBSTITUTE(SUBSTITUTE(X485,"0",""),"1",""),"2",""),"3",""),"4",""),"5",""),"6",""),"7",""),"8",""),"9",""),".",""),"-","")," ",""))</f>
        <v/>
      </c>
      <c r="Z485" s="50">
        <f>IF(X485="",0,LEN(X485)-LEN(SUBSTITUTE(X485," ",""))+1)</f>
        <v/>
      </c>
      <c r="AA485" s="50">
        <f>IF(Z485&lt;1,"",IFERROR(VALUE(SUBSTITUTE(TRIM(MID(SUBSTITUTE(X485," ",REPT(" ",60)),1,60)),".",MID(1/2,2,1))),""))</f>
        <v/>
      </c>
      <c r="AB485" s="50">
        <f>IF(Z485&lt;2,"",IFERROR(VALUE(SUBSTITUTE(TRIM(MID(SUBSTITUTE(X485," ",REPT(" ",60)),61,60)),".",MID(1/2,2,1))),""))</f>
        <v/>
      </c>
      <c r="AC485" s="50">
        <f>IF(Z485&lt;3,"",IFERROR(VALUE(SUBSTITUTE(TRIM(MID(SUBSTITUTE(X485," ",REPT(" ",60)),121,60)),".",MID(1/2,2,1))),""))</f>
        <v/>
      </c>
      <c r="AD485" s="50">
        <f>IF(Z485&lt;4,"",IFERROR(VALUE(SUBSTITUTE(TRIM(MID(SUBSTITUTE(X485," ",REPT(" ",60)),181,60)),".",MID(1/2,2,1))),""))</f>
        <v/>
      </c>
      <c r="AE485" s="50">
        <f>IF(Z485&lt;5,"",IFERROR(VALUE(SUBSTITUTE(TRIM(MID(SUBSTITUTE(X485," ",REPT(" ",60)),241,60)),".",MID(1/2,2,1))),""))</f>
        <v/>
      </c>
      <c r="AF485" s="50">
        <f>IF(Z485&lt;6,"",IFERROR(VALUE(SUBSTITUTE(TRIM(MID(SUBSTITUTE(X485," ",REPT(" ",60)),301,60)),".",MID(1/2,2,1))),""))</f>
        <v/>
      </c>
      <c r="AG485" s="50">
        <f>IFERROR(IF(Z485=2,AA485,IF(Z485=4,IF(AA485&lt;0,-1,1)*(ABS(AA485)+AB485/60),IF(Z485=6,IF(AA485&lt;0,-1,1)*(ABS(AA485)+AB485/60+AC485/3600),""))),"")</f>
        <v/>
      </c>
      <c r="AH485" s="50">
        <f>IFERROR(IF(Z485=2,AB485,IF(Z485=4,IF(AC485&lt;0,-1,1)*(ABS(AC485)+AD485/60),IF(Z485=6,IF(AD485&lt;0,-1,1)*(ABS(AD485)+AE485/60+AF485/3600),""))),"")</f>
        <v/>
      </c>
      <c r="AI485" s="50">
        <f>IF(W485,AH485,AG485)</f>
        <v/>
      </c>
      <c r="AJ485" s="50">
        <f>IF(W485,AG485,AH485)</f>
        <v/>
      </c>
      <c r="AK485" s="50">
        <f>IFERROR(IF(U485=0,AI485,U485*ABS(AI485)),"")</f>
        <v/>
      </c>
      <c r="AL485" s="50">
        <f>IFERROR(IF(V485=0,AJ485,V485*ABS(AJ485)),"")</f>
        <v/>
      </c>
      <c r="AM485" s="50">
        <f>IFERROR(AND(U485=0,V485=0,ABS(AK485)&gt;90,ABS(AK485)&lt;=180,ABS(AL485)&lt;=90),FALSE)</f>
        <v/>
      </c>
      <c r="AN485" s="50">
        <f>IF(AM485,AL485,AK485)</f>
        <v/>
      </c>
      <c r="AO485" s="50">
        <f>IF(AM485,AK485,AL485)</f>
        <v/>
      </c>
      <c r="AP485" s="50">
        <f>IF(R485="","",IF(Y485&lt;&gt;"","Contains words or symbols that aren't part of a coordinate.",IF(NOT(OR(Z485=2,Z485=4,Z485=6)),"Couldn't find a latitude and a longitude ("&amp;Z485&amp;IF(Z485=1," number"," numbers")&amp;" found).",IF(COUNT(AA485:AF485)&lt;&gt;Z485,"Some of the numbers couldn't be read.",IF(OR(AND(Z485=4,OR(AB485&lt;0,AB485&gt;=60,AD485&lt;0,AD485&gt;=60)),AND(Z485=6,OR(AB485&lt;0,AB485&gt;=60,AC485&lt;0,AC485&gt;=60,AE485&lt;0,AE485&gt;=60,AF485&lt;0,AF485&gt;=60))),"Minutes and seconds must be between 0 and 60.",IF(OR(ABS(AN485)&gt;90,ABS(AO485)&gt;180),"Out of range: latitude must be between -90 and 90, and longitude between -180 and 180.",""))))))</f>
        <v/>
      </c>
    </row>
    <row r="486">
      <c r="B486" s="44" t="n"/>
      <c r="C486" s="44" t="n"/>
      <c r="D486" s="45">
        <f>IF(R486="","",IF(AP486&lt;&gt;"","NOT VALID GPS COORDINATES",IF(O486="NO CONNECTION","NO CONNECTION",IF(E486="","NOT FOUND",IF(OR(AM486,AND(AN486=0,AO486=0)),"CONVERTED – PLEASE CHECK","CONVERTED")))))</f>
        <v/>
      </c>
      <c r="E486" s="45">
        <f>IF(OR(O486="",O486="NO CONNECTION"),"",IFERROR(_xlfn.FILTERXML(O486,"//local/territory")&amp;" "&amp;_xlfn.FILTERXML(O486,"//local/mapcode"),IFERROR(_xlfn.FILTERXML(O486,"//international/mapcode"),"")))</f>
        <v/>
      </c>
      <c r="F486" s="46">
        <f>IF(E486="","",IFERROR(_xlfn.FILTERXML(O486,"//local/territory"),""))</f>
        <v/>
      </c>
      <c r="G486" s="46">
        <f>IF(E486="","",IFERROR(_xlfn.FILTERXML(O486,"//local/mapcode"),""))</f>
        <v/>
      </c>
      <c r="H486" s="46">
        <f>IF(E486="","",IFERROR(_xlfn.FILTERXML(O486,"//international/mapcode"),""))</f>
        <v/>
      </c>
      <c r="I486" s="46">
        <f>IF(E486="","",IFERROR(HYPERLINK("https://www.mymapcodes.com/go/?t="&amp;IF(G486&lt;&gt;"",F486,"AAA")&amp;"&amp;ma="&amp;LEFT(IF(G486&lt;&gt;"",G486,H486),FIND(".",IF(G486&lt;&gt;"",G486,H486))-1)&amp;"&amp;mb="&amp;MID(IF(G486&lt;&gt;"",G486,H486),FIND(".",IF(G486&lt;&gt;"",G486,H486))+1,99),"Open on MyMapcodes →"),""))</f>
        <v/>
      </c>
      <c r="J486" s="47">
        <f>IF(OR(R486="",AP486&lt;&gt;""),"",ROUND(AN486,6))</f>
        <v/>
      </c>
      <c r="K486" s="47">
        <f>IF(OR(R486="",AP486&lt;&gt;""),"",ROUND(AO486,6))</f>
        <v/>
      </c>
      <c r="L486" s="48">
        <f>IF(R486="","",IF(AP486&lt;&gt;"",AP486,IF(O486="NO CONNECTION","Excel couldn't reach the mapcode service. Click the REFRESH RESULTS box just above the table.",IF(E486="","The mapcode service didn't return a mapcode for this point.",IF(AM486,"Latitude and longitude seemed to be the wrong way round, so they've been swapped. Please check.",IF(AND(AN486=0,AO486=0),"0, 0 is in the sea off West Africa. Please check this is the location you meant.",IF(W486,"Longitude came first, so the order has been switched.",IF(Z486=6,"Converted from degrees, minutes and seconds.",IF(Z486=4,"Converted from degrees and decimal minutes.","")))))))))</f>
        <v/>
      </c>
      <c r="N486" s="49">
        <f>IF(J486="","",MapcodeAPI&amp;"codes/"&amp;SUBSTITUTE(J486&amp;"",MID(1/2,2,1),".")&amp;","&amp;SUBSTITUTE(K486&amp;"",MID(1/2,2,1),"."))&amp;LEFT($B$13,0)</f>
        <v/>
      </c>
      <c r="O486" s="49">
        <f>IF(N486="","",IFERROR(_xlfn.WEBSERVICE(N486),IF(MapcodeAPIBackup="","NO CONNECTION",IFERROR(_xlfn.WEBSERVICE(MapcodeAPIBackup&amp;MID(N486,LEN(MapcodeAPI)+1,999)),"NO CONNECTION"))))</f>
        <v/>
      </c>
      <c r="P486" t="inlineStr">
        <is>
          <t xml:space="preserve"> </t>
        </is>
      </c>
      <c r="R486" s="50">
        <f>IFERROR(IF(AND(TRIM(B486&amp;"")="",TRIM(C486&amp;"")=""),"",TRIM(IF(ISNUMBER(B486),SUBSTITUTE(B486&amp;"",MID(1/2,2,1),"."),B486&amp;"")&amp;IF(TRIM(C486&amp;"")="",""," | "&amp;IF(ISNUMBER(C486),SUBSTITUTE(C486&amp;"",MID(1/2,2,1),"."),C486&amp;"")))),"(error value)")</f>
        <v/>
      </c>
      <c r="S486" s="50">
        <f>IF(R486="","","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"&amp;IFERROR(IF(AND(LEN(R486)-LEN(SUBSTITUTE(R486,"/",""))=1,ISNUMBER(FIND(" ",TRIM(LEFT(R486,FIND("/",R486)-1))))),LEFT(R486,FIND("/",R486)-1),R486),R486)&amp;" ")," "," "),"﻿"," "),"​"," "),"⁠"," ")," "," ")," "," "),CHAR(9)," "),CHAR(10)," "),CHAR(13)," "),"−","-"),"–","-"),"—","-"),"LATITUDE"," "),"LONGITUDE"," "),"COORDINATES"," "),"COORDS"," "),"NORTH"," N "),"SOUTH"," S "),"EAST"," E "),"WEST"," W "),"DEGREES"," "),"DEG"," "),"GPS"," "),"LONG"," "),"LNG"," "),"LON"," "),"LAT"," ")," AND "," "),"&amp;"," ")&amp;" ")</f>
        <v/>
      </c>
      <c r="T486" s="50">
        <f>IF(S486="","",IF(LEN(S486)-LEN(SUBSTITUTE(S486,".",""))&gt;0,SUBSTITUTE(S486,","," "),IF(LEN(S486)-LEN(SUBSTITUTE(S486,",",""))=3,SUBSTITUTE(SUBSTITUTE(S486,",",";",2),",","."),IF(LEN(S486)-LEN(SUBSTITUTE(S486,",",""))=2,SUBSTITUTE(S486,",","."),SUBSTITUTE(S486,","," ")))))</f>
        <v/>
      </c>
      <c r="U486" s="50">
        <f>IF(ISNUMBER(FIND("S",T486)),-1,IF(ISNUMBER(FIND("N",T486)),1,0))</f>
        <v/>
      </c>
      <c r="V486" s="50">
        <f>IF(ISNUMBER(FIND("W",T486)),-1,IF(ISNUMBER(FIND("E",T486)),1,0))</f>
        <v/>
      </c>
      <c r="W486" s="50">
        <f>AND(MIN(IFERROR(FIND("N",T486),999),IFERROR(FIND("S",T486),999))&lt;999,MIN(IFERROR(FIND("E",T486),999),IFERROR(FIND("W",T486),999))&lt;999,MIN(IFERROR(FIND("E",T486),999),IFERROR(FIND("W",T486),999))&lt;MIN(IFERROR(FIND("N",T486),999),IFERROR(FIND("S",T486),999)))</f>
        <v/>
      </c>
      <c r="X486" s="50">
        <f>IF(T486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486,"°"," "),"º"," "),"˚"," "),"'"," "),CHAR(34)," "),"′"," "),"’"," "),"‘"," "),"″"," "),"”"," "),"“"," "),"("," "),")"," "),"["," "),"]"," "),"{"," "),"}"," "),";"," "),"|"," "),"/"," "),"\"," "),":"," "),"="," "),"*"," "),","," "),"N"," "),"S"," "),"E"," "),"W"," "),"_"," ")))</f>
        <v/>
      </c>
      <c r="Y486" s="50">
        <f>IF(X486="","",SUBSTITUTE(SUBSTITUTE(SUBSTITUTE(SUBSTITUTE(SUBSTITUTE(SUBSTITUTE(SUBSTITUTE(SUBSTITUTE(SUBSTITUTE(SUBSTITUTE(SUBSTITUTE(SUBSTITUTE(SUBSTITUTE(X486,"0",""),"1",""),"2",""),"3",""),"4",""),"5",""),"6",""),"7",""),"8",""),"9",""),".",""),"-","")," ",""))</f>
        <v/>
      </c>
      <c r="Z486" s="50">
        <f>IF(X486="",0,LEN(X486)-LEN(SUBSTITUTE(X486," ",""))+1)</f>
        <v/>
      </c>
      <c r="AA486" s="50">
        <f>IF(Z486&lt;1,"",IFERROR(VALUE(SUBSTITUTE(TRIM(MID(SUBSTITUTE(X486," ",REPT(" ",60)),1,60)),".",MID(1/2,2,1))),""))</f>
        <v/>
      </c>
      <c r="AB486" s="50">
        <f>IF(Z486&lt;2,"",IFERROR(VALUE(SUBSTITUTE(TRIM(MID(SUBSTITUTE(X486," ",REPT(" ",60)),61,60)),".",MID(1/2,2,1))),""))</f>
        <v/>
      </c>
      <c r="AC486" s="50">
        <f>IF(Z486&lt;3,"",IFERROR(VALUE(SUBSTITUTE(TRIM(MID(SUBSTITUTE(X486," ",REPT(" ",60)),121,60)),".",MID(1/2,2,1))),""))</f>
        <v/>
      </c>
      <c r="AD486" s="50">
        <f>IF(Z486&lt;4,"",IFERROR(VALUE(SUBSTITUTE(TRIM(MID(SUBSTITUTE(X486," ",REPT(" ",60)),181,60)),".",MID(1/2,2,1))),""))</f>
        <v/>
      </c>
      <c r="AE486" s="50">
        <f>IF(Z486&lt;5,"",IFERROR(VALUE(SUBSTITUTE(TRIM(MID(SUBSTITUTE(X486," ",REPT(" ",60)),241,60)),".",MID(1/2,2,1))),""))</f>
        <v/>
      </c>
      <c r="AF486" s="50">
        <f>IF(Z486&lt;6,"",IFERROR(VALUE(SUBSTITUTE(TRIM(MID(SUBSTITUTE(X486," ",REPT(" ",60)),301,60)),".",MID(1/2,2,1))),""))</f>
        <v/>
      </c>
      <c r="AG486" s="50">
        <f>IFERROR(IF(Z486=2,AA486,IF(Z486=4,IF(AA486&lt;0,-1,1)*(ABS(AA486)+AB486/60),IF(Z486=6,IF(AA486&lt;0,-1,1)*(ABS(AA486)+AB486/60+AC486/3600),""))),"")</f>
        <v/>
      </c>
      <c r="AH486" s="50">
        <f>IFERROR(IF(Z486=2,AB486,IF(Z486=4,IF(AC486&lt;0,-1,1)*(ABS(AC486)+AD486/60),IF(Z486=6,IF(AD486&lt;0,-1,1)*(ABS(AD486)+AE486/60+AF486/3600),""))),"")</f>
        <v/>
      </c>
      <c r="AI486" s="50">
        <f>IF(W486,AH486,AG486)</f>
        <v/>
      </c>
      <c r="AJ486" s="50">
        <f>IF(W486,AG486,AH486)</f>
        <v/>
      </c>
      <c r="AK486" s="50">
        <f>IFERROR(IF(U486=0,AI486,U486*ABS(AI486)),"")</f>
        <v/>
      </c>
      <c r="AL486" s="50">
        <f>IFERROR(IF(V486=0,AJ486,V486*ABS(AJ486)),"")</f>
        <v/>
      </c>
      <c r="AM486" s="50">
        <f>IFERROR(AND(U486=0,V486=0,ABS(AK486)&gt;90,ABS(AK486)&lt;=180,ABS(AL486)&lt;=90),FALSE)</f>
        <v/>
      </c>
      <c r="AN486" s="50">
        <f>IF(AM486,AL486,AK486)</f>
        <v/>
      </c>
      <c r="AO486" s="50">
        <f>IF(AM486,AK486,AL486)</f>
        <v/>
      </c>
      <c r="AP486" s="50">
        <f>IF(R486="","",IF(Y486&lt;&gt;"","Contains words or symbols that aren't part of a coordinate.",IF(NOT(OR(Z486=2,Z486=4,Z486=6)),"Couldn't find a latitude and a longitude ("&amp;Z486&amp;IF(Z486=1," number"," numbers")&amp;" found).",IF(COUNT(AA486:AF486)&lt;&gt;Z486,"Some of the numbers couldn't be read.",IF(OR(AND(Z486=4,OR(AB486&lt;0,AB486&gt;=60,AD486&lt;0,AD486&gt;=60)),AND(Z486=6,OR(AB486&lt;0,AB486&gt;=60,AC486&lt;0,AC486&gt;=60,AE486&lt;0,AE486&gt;=60,AF486&lt;0,AF486&gt;=60))),"Minutes and seconds must be between 0 and 60.",IF(OR(ABS(AN486)&gt;90,ABS(AO486)&gt;180),"Out of range: latitude must be between -90 and 90, and longitude between -180 and 180.",""))))))</f>
        <v/>
      </c>
    </row>
    <row r="487">
      <c r="B487" s="44" t="n"/>
      <c r="C487" s="44" t="n"/>
      <c r="D487" s="45">
        <f>IF(R487="","",IF(AP487&lt;&gt;"","NOT VALID GPS COORDINATES",IF(O487="NO CONNECTION","NO CONNECTION",IF(E487="","NOT FOUND",IF(OR(AM487,AND(AN487=0,AO487=0)),"CONVERTED – PLEASE CHECK","CONVERTED")))))</f>
        <v/>
      </c>
      <c r="E487" s="45">
        <f>IF(OR(O487="",O487="NO CONNECTION"),"",IFERROR(_xlfn.FILTERXML(O487,"//local/territory")&amp;" "&amp;_xlfn.FILTERXML(O487,"//local/mapcode"),IFERROR(_xlfn.FILTERXML(O487,"//international/mapcode"),"")))</f>
        <v/>
      </c>
      <c r="F487" s="46">
        <f>IF(E487="","",IFERROR(_xlfn.FILTERXML(O487,"//local/territory"),""))</f>
        <v/>
      </c>
      <c r="G487" s="46">
        <f>IF(E487="","",IFERROR(_xlfn.FILTERXML(O487,"//local/mapcode"),""))</f>
        <v/>
      </c>
      <c r="H487" s="46">
        <f>IF(E487="","",IFERROR(_xlfn.FILTERXML(O487,"//international/mapcode"),""))</f>
        <v/>
      </c>
      <c r="I487" s="46">
        <f>IF(E487="","",IFERROR(HYPERLINK("https://www.mymapcodes.com/go/?t="&amp;IF(G487&lt;&gt;"",F487,"AAA")&amp;"&amp;ma="&amp;LEFT(IF(G487&lt;&gt;"",G487,H487),FIND(".",IF(G487&lt;&gt;"",G487,H487))-1)&amp;"&amp;mb="&amp;MID(IF(G487&lt;&gt;"",G487,H487),FIND(".",IF(G487&lt;&gt;"",G487,H487))+1,99),"Open on MyMapcodes →"),""))</f>
        <v/>
      </c>
      <c r="J487" s="47">
        <f>IF(OR(R487="",AP487&lt;&gt;""),"",ROUND(AN487,6))</f>
        <v/>
      </c>
      <c r="K487" s="47">
        <f>IF(OR(R487="",AP487&lt;&gt;""),"",ROUND(AO487,6))</f>
        <v/>
      </c>
      <c r="L487" s="48">
        <f>IF(R487="","",IF(AP487&lt;&gt;"",AP487,IF(O487="NO CONNECTION","Excel couldn't reach the mapcode service. Click the REFRESH RESULTS box just above the table.",IF(E487="","The mapcode service didn't return a mapcode for this point.",IF(AM487,"Latitude and longitude seemed to be the wrong way round, so they've been swapped. Please check.",IF(AND(AN487=0,AO487=0),"0, 0 is in the sea off West Africa. Please check this is the location you meant.",IF(W487,"Longitude came first, so the order has been switched.",IF(Z487=6,"Converted from degrees, minutes and seconds.",IF(Z487=4,"Converted from degrees and decimal minutes.","")))))))))</f>
        <v/>
      </c>
      <c r="N487" s="49">
        <f>IF(J487="","",MapcodeAPI&amp;"codes/"&amp;SUBSTITUTE(J487&amp;"",MID(1/2,2,1),".")&amp;","&amp;SUBSTITUTE(K487&amp;"",MID(1/2,2,1),"."))&amp;LEFT($B$13,0)</f>
        <v/>
      </c>
      <c r="O487" s="49">
        <f>IF(N487="","",IFERROR(_xlfn.WEBSERVICE(N487),IF(MapcodeAPIBackup="","NO CONNECTION",IFERROR(_xlfn.WEBSERVICE(MapcodeAPIBackup&amp;MID(N487,LEN(MapcodeAPI)+1,999)),"NO CONNECTION"))))</f>
        <v/>
      </c>
      <c r="P487" t="inlineStr">
        <is>
          <t xml:space="preserve"> </t>
        </is>
      </c>
      <c r="R487" s="50">
        <f>IFERROR(IF(AND(TRIM(B487&amp;"")="",TRIM(C487&amp;"")=""),"",TRIM(IF(ISNUMBER(B487),SUBSTITUTE(B487&amp;"",MID(1/2,2,1),"."),B487&amp;"")&amp;IF(TRIM(C487&amp;"")="",""," | "&amp;IF(ISNUMBER(C487),SUBSTITUTE(C487&amp;"",MID(1/2,2,1),"."),C487&amp;"")))),"(error value)")</f>
        <v/>
      </c>
      <c r="S487" s="50">
        <f>IF(R487="","","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"&amp;IFERROR(IF(AND(LEN(R487)-LEN(SUBSTITUTE(R487,"/",""))=1,ISNUMBER(FIND(" ",TRIM(LEFT(R487,FIND("/",R487)-1))))),LEFT(R487,FIND("/",R487)-1),R487),R487)&amp;" ")," "," "),"﻿"," "),"​"," "),"⁠"," ")," "," ")," "," "),CHAR(9)," "),CHAR(10)," "),CHAR(13)," "),"−","-"),"–","-"),"—","-"),"LATITUDE"," "),"LONGITUDE"," "),"COORDINATES"," "),"COORDS"," "),"NORTH"," N "),"SOUTH"," S "),"EAST"," E "),"WEST"," W "),"DEGREES"," "),"DEG"," "),"GPS"," "),"LONG"," "),"LNG"," "),"LON"," "),"LAT"," ")," AND "," "),"&amp;"," ")&amp;" ")</f>
        <v/>
      </c>
      <c r="T487" s="50">
        <f>IF(S487="","",IF(LEN(S487)-LEN(SUBSTITUTE(S487,".",""))&gt;0,SUBSTITUTE(S487,","," "),IF(LEN(S487)-LEN(SUBSTITUTE(S487,",",""))=3,SUBSTITUTE(SUBSTITUTE(S487,",",";",2),",","."),IF(LEN(S487)-LEN(SUBSTITUTE(S487,",",""))=2,SUBSTITUTE(S487,",","."),SUBSTITUTE(S487,","," ")))))</f>
        <v/>
      </c>
      <c r="U487" s="50">
        <f>IF(ISNUMBER(FIND("S",T487)),-1,IF(ISNUMBER(FIND("N",T487)),1,0))</f>
        <v/>
      </c>
      <c r="V487" s="50">
        <f>IF(ISNUMBER(FIND("W",T487)),-1,IF(ISNUMBER(FIND("E",T487)),1,0))</f>
        <v/>
      </c>
      <c r="W487" s="50">
        <f>AND(MIN(IFERROR(FIND("N",T487),999),IFERROR(FIND("S",T487),999))&lt;999,MIN(IFERROR(FIND("E",T487),999),IFERROR(FIND("W",T487),999))&lt;999,MIN(IFERROR(FIND("E",T487),999),IFERROR(FIND("W",T487),999))&lt;MIN(IFERROR(FIND("N",T487),999),IFERROR(FIND("S",T487),999)))</f>
        <v/>
      </c>
      <c r="X487" s="50">
        <f>IF(T487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487,"°"," "),"º"," "),"˚"," "),"'"," "),CHAR(34)," "),"′"," "),"’"," "),"‘"," "),"″"," "),"”"," "),"“"," "),"("," "),")"," "),"["," "),"]"," "),"{"," "),"}"," "),";"," "),"|"," "),"/"," "),"\"," "),":"," "),"="," "),"*"," "),","," "),"N"," "),"S"," "),"E"," "),"W"," "),"_"," ")))</f>
        <v/>
      </c>
      <c r="Y487" s="50">
        <f>IF(X487="","",SUBSTITUTE(SUBSTITUTE(SUBSTITUTE(SUBSTITUTE(SUBSTITUTE(SUBSTITUTE(SUBSTITUTE(SUBSTITUTE(SUBSTITUTE(SUBSTITUTE(SUBSTITUTE(SUBSTITUTE(SUBSTITUTE(X487,"0",""),"1",""),"2",""),"3",""),"4",""),"5",""),"6",""),"7",""),"8",""),"9",""),".",""),"-","")," ",""))</f>
        <v/>
      </c>
      <c r="Z487" s="50">
        <f>IF(X487="",0,LEN(X487)-LEN(SUBSTITUTE(X487," ",""))+1)</f>
        <v/>
      </c>
      <c r="AA487" s="50">
        <f>IF(Z487&lt;1,"",IFERROR(VALUE(SUBSTITUTE(TRIM(MID(SUBSTITUTE(X487," ",REPT(" ",60)),1,60)),".",MID(1/2,2,1))),""))</f>
        <v/>
      </c>
      <c r="AB487" s="50">
        <f>IF(Z487&lt;2,"",IFERROR(VALUE(SUBSTITUTE(TRIM(MID(SUBSTITUTE(X487," ",REPT(" ",60)),61,60)),".",MID(1/2,2,1))),""))</f>
        <v/>
      </c>
      <c r="AC487" s="50">
        <f>IF(Z487&lt;3,"",IFERROR(VALUE(SUBSTITUTE(TRIM(MID(SUBSTITUTE(X487," ",REPT(" ",60)),121,60)),".",MID(1/2,2,1))),""))</f>
        <v/>
      </c>
      <c r="AD487" s="50">
        <f>IF(Z487&lt;4,"",IFERROR(VALUE(SUBSTITUTE(TRIM(MID(SUBSTITUTE(X487," ",REPT(" ",60)),181,60)),".",MID(1/2,2,1))),""))</f>
        <v/>
      </c>
      <c r="AE487" s="50">
        <f>IF(Z487&lt;5,"",IFERROR(VALUE(SUBSTITUTE(TRIM(MID(SUBSTITUTE(X487," ",REPT(" ",60)),241,60)),".",MID(1/2,2,1))),""))</f>
        <v/>
      </c>
      <c r="AF487" s="50">
        <f>IF(Z487&lt;6,"",IFERROR(VALUE(SUBSTITUTE(TRIM(MID(SUBSTITUTE(X487," ",REPT(" ",60)),301,60)),".",MID(1/2,2,1))),""))</f>
        <v/>
      </c>
      <c r="AG487" s="50">
        <f>IFERROR(IF(Z487=2,AA487,IF(Z487=4,IF(AA487&lt;0,-1,1)*(ABS(AA487)+AB487/60),IF(Z487=6,IF(AA487&lt;0,-1,1)*(ABS(AA487)+AB487/60+AC487/3600),""))),"")</f>
        <v/>
      </c>
      <c r="AH487" s="50">
        <f>IFERROR(IF(Z487=2,AB487,IF(Z487=4,IF(AC487&lt;0,-1,1)*(ABS(AC487)+AD487/60),IF(Z487=6,IF(AD487&lt;0,-1,1)*(ABS(AD487)+AE487/60+AF487/3600),""))),"")</f>
        <v/>
      </c>
      <c r="AI487" s="50">
        <f>IF(W487,AH487,AG487)</f>
        <v/>
      </c>
      <c r="AJ487" s="50">
        <f>IF(W487,AG487,AH487)</f>
        <v/>
      </c>
      <c r="AK487" s="50">
        <f>IFERROR(IF(U487=0,AI487,U487*ABS(AI487)),"")</f>
        <v/>
      </c>
      <c r="AL487" s="50">
        <f>IFERROR(IF(V487=0,AJ487,V487*ABS(AJ487)),"")</f>
        <v/>
      </c>
      <c r="AM487" s="50">
        <f>IFERROR(AND(U487=0,V487=0,ABS(AK487)&gt;90,ABS(AK487)&lt;=180,ABS(AL487)&lt;=90),FALSE)</f>
        <v/>
      </c>
      <c r="AN487" s="50">
        <f>IF(AM487,AL487,AK487)</f>
        <v/>
      </c>
      <c r="AO487" s="50">
        <f>IF(AM487,AK487,AL487)</f>
        <v/>
      </c>
      <c r="AP487" s="50">
        <f>IF(R487="","",IF(Y487&lt;&gt;"","Contains words or symbols that aren't part of a coordinate.",IF(NOT(OR(Z487=2,Z487=4,Z487=6)),"Couldn't find a latitude and a longitude ("&amp;Z487&amp;IF(Z487=1," number"," numbers")&amp;" found).",IF(COUNT(AA487:AF487)&lt;&gt;Z487,"Some of the numbers couldn't be read.",IF(OR(AND(Z487=4,OR(AB487&lt;0,AB487&gt;=60,AD487&lt;0,AD487&gt;=60)),AND(Z487=6,OR(AB487&lt;0,AB487&gt;=60,AC487&lt;0,AC487&gt;=60,AE487&lt;0,AE487&gt;=60,AF487&lt;0,AF487&gt;=60))),"Minutes and seconds must be between 0 and 60.",IF(OR(ABS(AN487)&gt;90,ABS(AO487)&gt;180),"Out of range: latitude must be between -90 and 90, and longitude between -180 and 180.",""))))))</f>
        <v/>
      </c>
    </row>
    <row r="488">
      <c r="B488" s="44" t="n"/>
      <c r="C488" s="44" t="n"/>
      <c r="D488" s="45">
        <f>IF(R488="","",IF(AP488&lt;&gt;"","NOT VALID GPS COORDINATES",IF(O488="NO CONNECTION","NO CONNECTION",IF(E488="","NOT FOUND",IF(OR(AM488,AND(AN488=0,AO488=0)),"CONVERTED – PLEASE CHECK","CONVERTED")))))</f>
        <v/>
      </c>
      <c r="E488" s="45">
        <f>IF(OR(O488="",O488="NO CONNECTION"),"",IFERROR(_xlfn.FILTERXML(O488,"//local/territory")&amp;" "&amp;_xlfn.FILTERXML(O488,"//local/mapcode"),IFERROR(_xlfn.FILTERXML(O488,"//international/mapcode"),"")))</f>
        <v/>
      </c>
      <c r="F488" s="46">
        <f>IF(E488="","",IFERROR(_xlfn.FILTERXML(O488,"//local/territory"),""))</f>
        <v/>
      </c>
      <c r="G488" s="46">
        <f>IF(E488="","",IFERROR(_xlfn.FILTERXML(O488,"//local/mapcode"),""))</f>
        <v/>
      </c>
      <c r="H488" s="46">
        <f>IF(E488="","",IFERROR(_xlfn.FILTERXML(O488,"//international/mapcode"),""))</f>
        <v/>
      </c>
      <c r="I488" s="46">
        <f>IF(E488="","",IFERROR(HYPERLINK("https://www.mymapcodes.com/go/?t="&amp;IF(G488&lt;&gt;"",F488,"AAA")&amp;"&amp;ma="&amp;LEFT(IF(G488&lt;&gt;"",G488,H488),FIND(".",IF(G488&lt;&gt;"",G488,H488))-1)&amp;"&amp;mb="&amp;MID(IF(G488&lt;&gt;"",G488,H488),FIND(".",IF(G488&lt;&gt;"",G488,H488))+1,99),"Open on MyMapcodes →"),""))</f>
        <v/>
      </c>
      <c r="J488" s="47">
        <f>IF(OR(R488="",AP488&lt;&gt;""),"",ROUND(AN488,6))</f>
        <v/>
      </c>
      <c r="K488" s="47">
        <f>IF(OR(R488="",AP488&lt;&gt;""),"",ROUND(AO488,6))</f>
        <v/>
      </c>
      <c r="L488" s="48">
        <f>IF(R488="","",IF(AP488&lt;&gt;"",AP488,IF(O488="NO CONNECTION","Excel couldn't reach the mapcode service. Click the REFRESH RESULTS box just above the table.",IF(E488="","The mapcode service didn't return a mapcode for this point.",IF(AM488,"Latitude and longitude seemed to be the wrong way round, so they've been swapped. Please check.",IF(AND(AN488=0,AO488=0),"0, 0 is in the sea off West Africa. Please check this is the location you meant.",IF(W488,"Longitude came first, so the order has been switched.",IF(Z488=6,"Converted from degrees, minutes and seconds.",IF(Z488=4,"Converted from degrees and decimal minutes.","")))))))))</f>
        <v/>
      </c>
      <c r="N488" s="49">
        <f>IF(J488="","",MapcodeAPI&amp;"codes/"&amp;SUBSTITUTE(J488&amp;"",MID(1/2,2,1),".")&amp;","&amp;SUBSTITUTE(K488&amp;"",MID(1/2,2,1),"."))&amp;LEFT($B$13,0)</f>
        <v/>
      </c>
      <c r="O488" s="49">
        <f>IF(N488="","",IFERROR(_xlfn.WEBSERVICE(N488),IF(MapcodeAPIBackup="","NO CONNECTION",IFERROR(_xlfn.WEBSERVICE(MapcodeAPIBackup&amp;MID(N488,LEN(MapcodeAPI)+1,999)),"NO CONNECTION"))))</f>
        <v/>
      </c>
      <c r="P488" t="inlineStr">
        <is>
          <t xml:space="preserve"> </t>
        </is>
      </c>
      <c r="R488" s="50">
        <f>IFERROR(IF(AND(TRIM(B488&amp;"")="",TRIM(C488&amp;"")=""),"",TRIM(IF(ISNUMBER(B488),SUBSTITUTE(B488&amp;"",MID(1/2,2,1),"."),B488&amp;"")&amp;IF(TRIM(C488&amp;"")="",""," | "&amp;IF(ISNUMBER(C488),SUBSTITUTE(C488&amp;"",MID(1/2,2,1),"."),C488&amp;"")))),"(error value)")</f>
        <v/>
      </c>
      <c r="S488" s="50">
        <f>IF(R488="","","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"&amp;IFERROR(IF(AND(LEN(R488)-LEN(SUBSTITUTE(R488,"/",""))=1,ISNUMBER(FIND(" ",TRIM(LEFT(R488,FIND("/",R488)-1))))),LEFT(R488,FIND("/",R488)-1),R488),R488)&amp;" ")," "," "),"﻿"," "),"​"," "),"⁠"," ")," "," ")," "," "),CHAR(9)," "),CHAR(10)," "),CHAR(13)," "),"−","-"),"–","-"),"—","-"),"LATITUDE"," "),"LONGITUDE"," "),"COORDINATES"," "),"COORDS"," "),"NORTH"," N "),"SOUTH"," S "),"EAST"," E "),"WEST"," W "),"DEGREES"," "),"DEG"," "),"GPS"," "),"LONG"," "),"LNG"," "),"LON"," "),"LAT"," ")," AND "," "),"&amp;"," ")&amp;" ")</f>
        <v/>
      </c>
      <c r="T488" s="50">
        <f>IF(S488="","",IF(LEN(S488)-LEN(SUBSTITUTE(S488,".",""))&gt;0,SUBSTITUTE(S488,","," "),IF(LEN(S488)-LEN(SUBSTITUTE(S488,",",""))=3,SUBSTITUTE(SUBSTITUTE(S488,",",";",2),",","."),IF(LEN(S488)-LEN(SUBSTITUTE(S488,",",""))=2,SUBSTITUTE(S488,",","."),SUBSTITUTE(S488,","," ")))))</f>
        <v/>
      </c>
      <c r="U488" s="50">
        <f>IF(ISNUMBER(FIND("S",T488)),-1,IF(ISNUMBER(FIND("N",T488)),1,0))</f>
        <v/>
      </c>
      <c r="V488" s="50">
        <f>IF(ISNUMBER(FIND("W",T488)),-1,IF(ISNUMBER(FIND("E",T488)),1,0))</f>
        <v/>
      </c>
      <c r="W488" s="50">
        <f>AND(MIN(IFERROR(FIND("N",T488),999),IFERROR(FIND("S",T488),999))&lt;999,MIN(IFERROR(FIND("E",T488),999),IFERROR(FIND("W",T488),999))&lt;999,MIN(IFERROR(FIND("E",T488),999),IFERROR(FIND("W",T488),999))&lt;MIN(IFERROR(FIND("N",T488),999),IFERROR(FIND("S",T488),999)))</f>
        <v/>
      </c>
      <c r="X488" s="50">
        <f>IF(T488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488,"°"," "),"º"," "),"˚"," "),"'"," "),CHAR(34)," "),"′"," "),"’"," "),"‘"," "),"″"," "),"”"," "),"“"," "),"("," "),")"," "),"["," "),"]"," "),"{"," "),"}"," "),";"," "),"|"," "),"/"," "),"\"," "),":"," "),"="," "),"*"," "),","," "),"N"," "),"S"," "),"E"," "),"W"," "),"_"," ")))</f>
        <v/>
      </c>
      <c r="Y488" s="50">
        <f>IF(X488="","",SUBSTITUTE(SUBSTITUTE(SUBSTITUTE(SUBSTITUTE(SUBSTITUTE(SUBSTITUTE(SUBSTITUTE(SUBSTITUTE(SUBSTITUTE(SUBSTITUTE(SUBSTITUTE(SUBSTITUTE(SUBSTITUTE(X488,"0",""),"1",""),"2",""),"3",""),"4",""),"5",""),"6",""),"7",""),"8",""),"9",""),".",""),"-","")," ",""))</f>
        <v/>
      </c>
      <c r="Z488" s="50">
        <f>IF(X488="",0,LEN(X488)-LEN(SUBSTITUTE(X488," ",""))+1)</f>
        <v/>
      </c>
      <c r="AA488" s="50">
        <f>IF(Z488&lt;1,"",IFERROR(VALUE(SUBSTITUTE(TRIM(MID(SUBSTITUTE(X488," ",REPT(" ",60)),1,60)),".",MID(1/2,2,1))),""))</f>
        <v/>
      </c>
      <c r="AB488" s="50">
        <f>IF(Z488&lt;2,"",IFERROR(VALUE(SUBSTITUTE(TRIM(MID(SUBSTITUTE(X488," ",REPT(" ",60)),61,60)),".",MID(1/2,2,1))),""))</f>
        <v/>
      </c>
      <c r="AC488" s="50">
        <f>IF(Z488&lt;3,"",IFERROR(VALUE(SUBSTITUTE(TRIM(MID(SUBSTITUTE(X488," ",REPT(" ",60)),121,60)),".",MID(1/2,2,1))),""))</f>
        <v/>
      </c>
      <c r="AD488" s="50">
        <f>IF(Z488&lt;4,"",IFERROR(VALUE(SUBSTITUTE(TRIM(MID(SUBSTITUTE(X488," ",REPT(" ",60)),181,60)),".",MID(1/2,2,1))),""))</f>
        <v/>
      </c>
      <c r="AE488" s="50">
        <f>IF(Z488&lt;5,"",IFERROR(VALUE(SUBSTITUTE(TRIM(MID(SUBSTITUTE(X488," ",REPT(" ",60)),241,60)),".",MID(1/2,2,1))),""))</f>
        <v/>
      </c>
      <c r="AF488" s="50">
        <f>IF(Z488&lt;6,"",IFERROR(VALUE(SUBSTITUTE(TRIM(MID(SUBSTITUTE(X488," ",REPT(" ",60)),301,60)),".",MID(1/2,2,1))),""))</f>
        <v/>
      </c>
      <c r="AG488" s="50">
        <f>IFERROR(IF(Z488=2,AA488,IF(Z488=4,IF(AA488&lt;0,-1,1)*(ABS(AA488)+AB488/60),IF(Z488=6,IF(AA488&lt;0,-1,1)*(ABS(AA488)+AB488/60+AC488/3600),""))),"")</f>
        <v/>
      </c>
      <c r="AH488" s="50">
        <f>IFERROR(IF(Z488=2,AB488,IF(Z488=4,IF(AC488&lt;0,-1,1)*(ABS(AC488)+AD488/60),IF(Z488=6,IF(AD488&lt;0,-1,1)*(ABS(AD488)+AE488/60+AF488/3600),""))),"")</f>
        <v/>
      </c>
      <c r="AI488" s="50">
        <f>IF(W488,AH488,AG488)</f>
        <v/>
      </c>
      <c r="AJ488" s="50">
        <f>IF(W488,AG488,AH488)</f>
        <v/>
      </c>
      <c r="AK488" s="50">
        <f>IFERROR(IF(U488=0,AI488,U488*ABS(AI488)),"")</f>
        <v/>
      </c>
      <c r="AL488" s="50">
        <f>IFERROR(IF(V488=0,AJ488,V488*ABS(AJ488)),"")</f>
        <v/>
      </c>
      <c r="AM488" s="50">
        <f>IFERROR(AND(U488=0,V488=0,ABS(AK488)&gt;90,ABS(AK488)&lt;=180,ABS(AL488)&lt;=90),FALSE)</f>
        <v/>
      </c>
      <c r="AN488" s="50">
        <f>IF(AM488,AL488,AK488)</f>
        <v/>
      </c>
      <c r="AO488" s="50">
        <f>IF(AM488,AK488,AL488)</f>
        <v/>
      </c>
      <c r="AP488" s="50">
        <f>IF(R488="","",IF(Y488&lt;&gt;"","Contains words or symbols that aren't part of a coordinate.",IF(NOT(OR(Z488=2,Z488=4,Z488=6)),"Couldn't find a latitude and a longitude ("&amp;Z488&amp;IF(Z488=1," number"," numbers")&amp;" found).",IF(COUNT(AA488:AF488)&lt;&gt;Z488,"Some of the numbers couldn't be read.",IF(OR(AND(Z488=4,OR(AB488&lt;0,AB488&gt;=60,AD488&lt;0,AD488&gt;=60)),AND(Z488=6,OR(AB488&lt;0,AB488&gt;=60,AC488&lt;0,AC488&gt;=60,AE488&lt;0,AE488&gt;=60,AF488&lt;0,AF488&gt;=60))),"Minutes and seconds must be between 0 and 60.",IF(OR(ABS(AN488)&gt;90,ABS(AO488)&gt;180),"Out of range: latitude must be between -90 and 90, and longitude between -180 and 180.",""))))))</f>
        <v/>
      </c>
    </row>
    <row r="489">
      <c r="B489" s="44" t="n"/>
      <c r="C489" s="44" t="n"/>
      <c r="D489" s="45">
        <f>IF(R489="","",IF(AP489&lt;&gt;"","NOT VALID GPS COORDINATES",IF(O489="NO CONNECTION","NO CONNECTION",IF(E489="","NOT FOUND",IF(OR(AM489,AND(AN489=0,AO489=0)),"CONVERTED – PLEASE CHECK","CONVERTED")))))</f>
        <v/>
      </c>
      <c r="E489" s="45">
        <f>IF(OR(O489="",O489="NO CONNECTION"),"",IFERROR(_xlfn.FILTERXML(O489,"//local/territory")&amp;" "&amp;_xlfn.FILTERXML(O489,"//local/mapcode"),IFERROR(_xlfn.FILTERXML(O489,"//international/mapcode"),"")))</f>
        <v/>
      </c>
      <c r="F489" s="46">
        <f>IF(E489="","",IFERROR(_xlfn.FILTERXML(O489,"//local/territory"),""))</f>
        <v/>
      </c>
      <c r="G489" s="46">
        <f>IF(E489="","",IFERROR(_xlfn.FILTERXML(O489,"//local/mapcode"),""))</f>
        <v/>
      </c>
      <c r="H489" s="46">
        <f>IF(E489="","",IFERROR(_xlfn.FILTERXML(O489,"//international/mapcode"),""))</f>
        <v/>
      </c>
      <c r="I489" s="46">
        <f>IF(E489="","",IFERROR(HYPERLINK("https://www.mymapcodes.com/go/?t="&amp;IF(G489&lt;&gt;"",F489,"AAA")&amp;"&amp;ma="&amp;LEFT(IF(G489&lt;&gt;"",G489,H489),FIND(".",IF(G489&lt;&gt;"",G489,H489))-1)&amp;"&amp;mb="&amp;MID(IF(G489&lt;&gt;"",G489,H489),FIND(".",IF(G489&lt;&gt;"",G489,H489))+1,99),"Open on MyMapcodes →"),""))</f>
        <v/>
      </c>
      <c r="J489" s="47">
        <f>IF(OR(R489="",AP489&lt;&gt;""),"",ROUND(AN489,6))</f>
        <v/>
      </c>
      <c r="K489" s="47">
        <f>IF(OR(R489="",AP489&lt;&gt;""),"",ROUND(AO489,6))</f>
        <v/>
      </c>
      <c r="L489" s="48">
        <f>IF(R489="","",IF(AP489&lt;&gt;"",AP489,IF(O489="NO CONNECTION","Excel couldn't reach the mapcode service. Click the REFRESH RESULTS box just above the table.",IF(E489="","The mapcode service didn't return a mapcode for this point.",IF(AM489,"Latitude and longitude seemed to be the wrong way round, so they've been swapped. Please check.",IF(AND(AN489=0,AO489=0),"0, 0 is in the sea off West Africa. Please check this is the location you meant.",IF(W489,"Longitude came first, so the order has been switched.",IF(Z489=6,"Converted from degrees, minutes and seconds.",IF(Z489=4,"Converted from degrees and decimal minutes.","")))))))))</f>
        <v/>
      </c>
      <c r="N489" s="49">
        <f>IF(J489="","",MapcodeAPI&amp;"codes/"&amp;SUBSTITUTE(J489&amp;"",MID(1/2,2,1),".")&amp;","&amp;SUBSTITUTE(K489&amp;"",MID(1/2,2,1),"."))&amp;LEFT($B$13,0)</f>
        <v/>
      </c>
      <c r="O489" s="49">
        <f>IF(N489="","",IFERROR(_xlfn.WEBSERVICE(N489),IF(MapcodeAPIBackup="","NO CONNECTION",IFERROR(_xlfn.WEBSERVICE(MapcodeAPIBackup&amp;MID(N489,LEN(MapcodeAPI)+1,999)),"NO CONNECTION"))))</f>
        <v/>
      </c>
      <c r="P489" t="inlineStr">
        <is>
          <t xml:space="preserve"> </t>
        </is>
      </c>
      <c r="R489" s="50">
        <f>IFERROR(IF(AND(TRIM(B489&amp;"")="",TRIM(C489&amp;"")=""),"",TRIM(IF(ISNUMBER(B489),SUBSTITUTE(B489&amp;"",MID(1/2,2,1),"."),B489&amp;"")&amp;IF(TRIM(C489&amp;"")="",""," | "&amp;IF(ISNUMBER(C489),SUBSTITUTE(C489&amp;"",MID(1/2,2,1),"."),C489&amp;"")))),"(error value)")</f>
        <v/>
      </c>
      <c r="S489" s="50">
        <f>IF(R489="","","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"&amp;IFERROR(IF(AND(LEN(R489)-LEN(SUBSTITUTE(R489,"/",""))=1,ISNUMBER(FIND(" ",TRIM(LEFT(R489,FIND("/",R489)-1))))),LEFT(R489,FIND("/",R489)-1),R489),R489)&amp;" ")," "," "),"﻿"," "),"​"," "),"⁠"," ")," "," ")," "," "),CHAR(9)," "),CHAR(10)," "),CHAR(13)," "),"−","-"),"–","-"),"—","-"),"LATITUDE"," "),"LONGITUDE"," "),"COORDINATES"," "),"COORDS"," "),"NORTH"," N "),"SOUTH"," S "),"EAST"," E "),"WEST"," W "),"DEGREES"," "),"DEG"," "),"GPS"," "),"LONG"," "),"LNG"," "),"LON"," "),"LAT"," ")," AND "," "),"&amp;"," ")&amp;" ")</f>
        <v/>
      </c>
      <c r="T489" s="50">
        <f>IF(S489="","",IF(LEN(S489)-LEN(SUBSTITUTE(S489,".",""))&gt;0,SUBSTITUTE(S489,","," "),IF(LEN(S489)-LEN(SUBSTITUTE(S489,",",""))=3,SUBSTITUTE(SUBSTITUTE(S489,",",";",2),",","."),IF(LEN(S489)-LEN(SUBSTITUTE(S489,",",""))=2,SUBSTITUTE(S489,",","."),SUBSTITUTE(S489,","," ")))))</f>
        <v/>
      </c>
      <c r="U489" s="50">
        <f>IF(ISNUMBER(FIND("S",T489)),-1,IF(ISNUMBER(FIND("N",T489)),1,0))</f>
        <v/>
      </c>
      <c r="V489" s="50">
        <f>IF(ISNUMBER(FIND("W",T489)),-1,IF(ISNUMBER(FIND("E",T489)),1,0))</f>
        <v/>
      </c>
      <c r="W489" s="50">
        <f>AND(MIN(IFERROR(FIND("N",T489),999),IFERROR(FIND("S",T489),999))&lt;999,MIN(IFERROR(FIND("E",T489),999),IFERROR(FIND("W",T489),999))&lt;999,MIN(IFERROR(FIND("E",T489),999),IFERROR(FIND("W",T489),999))&lt;MIN(IFERROR(FIND("N",T489),999),IFERROR(FIND("S",T489),999)))</f>
        <v/>
      </c>
      <c r="X489" s="50">
        <f>IF(T489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489,"°"," "),"º"," "),"˚"," "),"'"," "),CHAR(34)," "),"′"," "),"’"," "),"‘"," "),"″"," "),"”"," "),"“"," "),"("," "),")"," "),"["," "),"]"," "),"{"," "),"}"," "),";"," "),"|"," "),"/"," "),"\"," "),":"," "),"="," "),"*"," "),","," "),"N"," "),"S"," "),"E"," "),"W"," "),"_"," ")))</f>
        <v/>
      </c>
      <c r="Y489" s="50">
        <f>IF(X489="","",SUBSTITUTE(SUBSTITUTE(SUBSTITUTE(SUBSTITUTE(SUBSTITUTE(SUBSTITUTE(SUBSTITUTE(SUBSTITUTE(SUBSTITUTE(SUBSTITUTE(SUBSTITUTE(SUBSTITUTE(SUBSTITUTE(X489,"0",""),"1",""),"2",""),"3",""),"4",""),"5",""),"6",""),"7",""),"8",""),"9",""),".",""),"-","")," ",""))</f>
        <v/>
      </c>
      <c r="Z489" s="50">
        <f>IF(X489="",0,LEN(X489)-LEN(SUBSTITUTE(X489," ",""))+1)</f>
        <v/>
      </c>
      <c r="AA489" s="50">
        <f>IF(Z489&lt;1,"",IFERROR(VALUE(SUBSTITUTE(TRIM(MID(SUBSTITUTE(X489," ",REPT(" ",60)),1,60)),".",MID(1/2,2,1))),""))</f>
        <v/>
      </c>
      <c r="AB489" s="50">
        <f>IF(Z489&lt;2,"",IFERROR(VALUE(SUBSTITUTE(TRIM(MID(SUBSTITUTE(X489," ",REPT(" ",60)),61,60)),".",MID(1/2,2,1))),""))</f>
        <v/>
      </c>
      <c r="AC489" s="50">
        <f>IF(Z489&lt;3,"",IFERROR(VALUE(SUBSTITUTE(TRIM(MID(SUBSTITUTE(X489," ",REPT(" ",60)),121,60)),".",MID(1/2,2,1))),""))</f>
        <v/>
      </c>
      <c r="AD489" s="50">
        <f>IF(Z489&lt;4,"",IFERROR(VALUE(SUBSTITUTE(TRIM(MID(SUBSTITUTE(X489," ",REPT(" ",60)),181,60)),".",MID(1/2,2,1))),""))</f>
        <v/>
      </c>
      <c r="AE489" s="50">
        <f>IF(Z489&lt;5,"",IFERROR(VALUE(SUBSTITUTE(TRIM(MID(SUBSTITUTE(X489," ",REPT(" ",60)),241,60)),".",MID(1/2,2,1))),""))</f>
        <v/>
      </c>
      <c r="AF489" s="50">
        <f>IF(Z489&lt;6,"",IFERROR(VALUE(SUBSTITUTE(TRIM(MID(SUBSTITUTE(X489," ",REPT(" ",60)),301,60)),".",MID(1/2,2,1))),""))</f>
        <v/>
      </c>
      <c r="AG489" s="50">
        <f>IFERROR(IF(Z489=2,AA489,IF(Z489=4,IF(AA489&lt;0,-1,1)*(ABS(AA489)+AB489/60),IF(Z489=6,IF(AA489&lt;0,-1,1)*(ABS(AA489)+AB489/60+AC489/3600),""))),"")</f>
        <v/>
      </c>
      <c r="AH489" s="50">
        <f>IFERROR(IF(Z489=2,AB489,IF(Z489=4,IF(AC489&lt;0,-1,1)*(ABS(AC489)+AD489/60),IF(Z489=6,IF(AD489&lt;0,-1,1)*(ABS(AD489)+AE489/60+AF489/3600),""))),"")</f>
        <v/>
      </c>
      <c r="AI489" s="50">
        <f>IF(W489,AH489,AG489)</f>
        <v/>
      </c>
      <c r="AJ489" s="50">
        <f>IF(W489,AG489,AH489)</f>
        <v/>
      </c>
      <c r="AK489" s="50">
        <f>IFERROR(IF(U489=0,AI489,U489*ABS(AI489)),"")</f>
        <v/>
      </c>
      <c r="AL489" s="50">
        <f>IFERROR(IF(V489=0,AJ489,V489*ABS(AJ489)),"")</f>
        <v/>
      </c>
      <c r="AM489" s="50">
        <f>IFERROR(AND(U489=0,V489=0,ABS(AK489)&gt;90,ABS(AK489)&lt;=180,ABS(AL489)&lt;=90),FALSE)</f>
        <v/>
      </c>
      <c r="AN489" s="50">
        <f>IF(AM489,AL489,AK489)</f>
        <v/>
      </c>
      <c r="AO489" s="50">
        <f>IF(AM489,AK489,AL489)</f>
        <v/>
      </c>
      <c r="AP489" s="50">
        <f>IF(R489="","",IF(Y489&lt;&gt;"","Contains words or symbols that aren't part of a coordinate.",IF(NOT(OR(Z489=2,Z489=4,Z489=6)),"Couldn't find a latitude and a longitude ("&amp;Z489&amp;IF(Z489=1," number"," numbers")&amp;" found).",IF(COUNT(AA489:AF489)&lt;&gt;Z489,"Some of the numbers couldn't be read.",IF(OR(AND(Z489=4,OR(AB489&lt;0,AB489&gt;=60,AD489&lt;0,AD489&gt;=60)),AND(Z489=6,OR(AB489&lt;0,AB489&gt;=60,AC489&lt;0,AC489&gt;=60,AE489&lt;0,AE489&gt;=60,AF489&lt;0,AF489&gt;=60))),"Minutes and seconds must be between 0 and 60.",IF(OR(ABS(AN489)&gt;90,ABS(AO489)&gt;180),"Out of range: latitude must be between -90 and 90, and longitude between -180 and 180.",""))))))</f>
        <v/>
      </c>
    </row>
    <row r="490">
      <c r="B490" s="44" t="n"/>
      <c r="C490" s="44" t="n"/>
      <c r="D490" s="45">
        <f>IF(R490="","",IF(AP490&lt;&gt;"","NOT VALID GPS COORDINATES",IF(O490="NO CONNECTION","NO CONNECTION",IF(E490="","NOT FOUND",IF(OR(AM490,AND(AN490=0,AO490=0)),"CONVERTED – PLEASE CHECK","CONVERTED")))))</f>
        <v/>
      </c>
      <c r="E490" s="45">
        <f>IF(OR(O490="",O490="NO CONNECTION"),"",IFERROR(_xlfn.FILTERXML(O490,"//local/territory")&amp;" "&amp;_xlfn.FILTERXML(O490,"//local/mapcode"),IFERROR(_xlfn.FILTERXML(O490,"//international/mapcode"),"")))</f>
        <v/>
      </c>
      <c r="F490" s="46">
        <f>IF(E490="","",IFERROR(_xlfn.FILTERXML(O490,"//local/territory"),""))</f>
        <v/>
      </c>
      <c r="G490" s="46">
        <f>IF(E490="","",IFERROR(_xlfn.FILTERXML(O490,"//local/mapcode"),""))</f>
        <v/>
      </c>
      <c r="H490" s="46">
        <f>IF(E490="","",IFERROR(_xlfn.FILTERXML(O490,"//international/mapcode"),""))</f>
        <v/>
      </c>
      <c r="I490" s="46">
        <f>IF(E490="","",IFERROR(HYPERLINK("https://www.mymapcodes.com/go/?t="&amp;IF(G490&lt;&gt;"",F490,"AAA")&amp;"&amp;ma="&amp;LEFT(IF(G490&lt;&gt;"",G490,H490),FIND(".",IF(G490&lt;&gt;"",G490,H490))-1)&amp;"&amp;mb="&amp;MID(IF(G490&lt;&gt;"",G490,H490),FIND(".",IF(G490&lt;&gt;"",G490,H490))+1,99),"Open on MyMapcodes →"),""))</f>
        <v/>
      </c>
      <c r="J490" s="47">
        <f>IF(OR(R490="",AP490&lt;&gt;""),"",ROUND(AN490,6))</f>
        <v/>
      </c>
      <c r="K490" s="47">
        <f>IF(OR(R490="",AP490&lt;&gt;""),"",ROUND(AO490,6))</f>
        <v/>
      </c>
      <c r="L490" s="48">
        <f>IF(R490="","",IF(AP490&lt;&gt;"",AP490,IF(O490="NO CONNECTION","Excel couldn't reach the mapcode service. Click the REFRESH RESULTS box just above the table.",IF(E490="","The mapcode service didn't return a mapcode for this point.",IF(AM490,"Latitude and longitude seemed to be the wrong way round, so they've been swapped. Please check.",IF(AND(AN490=0,AO490=0),"0, 0 is in the sea off West Africa. Please check this is the location you meant.",IF(W490,"Longitude came first, so the order has been switched.",IF(Z490=6,"Converted from degrees, minutes and seconds.",IF(Z490=4,"Converted from degrees and decimal minutes.","")))))))))</f>
        <v/>
      </c>
      <c r="N490" s="49">
        <f>IF(J490="","",MapcodeAPI&amp;"codes/"&amp;SUBSTITUTE(J490&amp;"",MID(1/2,2,1),".")&amp;","&amp;SUBSTITUTE(K490&amp;"",MID(1/2,2,1),"."))&amp;LEFT($B$13,0)</f>
        <v/>
      </c>
      <c r="O490" s="49">
        <f>IF(N490="","",IFERROR(_xlfn.WEBSERVICE(N490),IF(MapcodeAPIBackup="","NO CONNECTION",IFERROR(_xlfn.WEBSERVICE(MapcodeAPIBackup&amp;MID(N490,LEN(MapcodeAPI)+1,999)),"NO CONNECTION"))))</f>
        <v/>
      </c>
      <c r="P490" t="inlineStr">
        <is>
          <t xml:space="preserve"> </t>
        </is>
      </c>
      <c r="R490" s="50">
        <f>IFERROR(IF(AND(TRIM(B490&amp;"")="",TRIM(C490&amp;"")=""),"",TRIM(IF(ISNUMBER(B490),SUBSTITUTE(B490&amp;"",MID(1/2,2,1),"."),B490&amp;"")&amp;IF(TRIM(C490&amp;"")="",""," | "&amp;IF(ISNUMBER(C490),SUBSTITUTE(C490&amp;"",MID(1/2,2,1),"."),C490&amp;"")))),"(error value)")</f>
        <v/>
      </c>
      <c r="S490" s="50">
        <f>IF(R490="","","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"&amp;IFERROR(IF(AND(LEN(R490)-LEN(SUBSTITUTE(R490,"/",""))=1,ISNUMBER(FIND(" ",TRIM(LEFT(R490,FIND("/",R490)-1))))),LEFT(R490,FIND("/",R490)-1),R490),R490)&amp;" ")," "," "),"﻿"," "),"​"," "),"⁠"," ")," "," ")," "," "),CHAR(9)," "),CHAR(10)," "),CHAR(13)," "),"−","-"),"–","-"),"—","-"),"LATITUDE"," "),"LONGITUDE"," "),"COORDINATES"," "),"COORDS"," "),"NORTH"," N "),"SOUTH"," S "),"EAST"," E "),"WEST"," W "),"DEGREES"," "),"DEG"," "),"GPS"," "),"LONG"," "),"LNG"," "),"LON"," "),"LAT"," ")," AND "," "),"&amp;"," ")&amp;" ")</f>
        <v/>
      </c>
      <c r="T490" s="50">
        <f>IF(S490="","",IF(LEN(S490)-LEN(SUBSTITUTE(S490,".",""))&gt;0,SUBSTITUTE(S490,","," "),IF(LEN(S490)-LEN(SUBSTITUTE(S490,",",""))=3,SUBSTITUTE(SUBSTITUTE(S490,",",";",2),",","."),IF(LEN(S490)-LEN(SUBSTITUTE(S490,",",""))=2,SUBSTITUTE(S490,",","."),SUBSTITUTE(S490,","," ")))))</f>
        <v/>
      </c>
      <c r="U490" s="50">
        <f>IF(ISNUMBER(FIND("S",T490)),-1,IF(ISNUMBER(FIND("N",T490)),1,0))</f>
        <v/>
      </c>
      <c r="V490" s="50">
        <f>IF(ISNUMBER(FIND("W",T490)),-1,IF(ISNUMBER(FIND("E",T490)),1,0))</f>
        <v/>
      </c>
      <c r="W490" s="50">
        <f>AND(MIN(IFERROR(FIND("N",T490),999),IFERROR(FIND("S",T490),999))&lt;999,MIN(IFERROR(FIND("E",T490),999),IFERROR(FIND("W",T490),999))&lt;999,MIN(IFERROR(FIND("E",T490),999),IFERROR(FIND("W",T490),999))&lt;MIN(IFERROR(FIND("N",T490),999),IFERROR(FIND("S",T490),999)))</f>
        <v/>
      </c>
      <c r="X490" s="50">
        <f>IF(T490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490,"°"," "),"º"," "),"˚"," "),"'"," "),CHAR(34)," "),"′"," "),"’"," "),"‘"," "),"″"," "),"”"," "),"“"," "),"("," "),")"," "),"["," "),"]"," "),"{"," "),"}"," "),";"," "),"|"," "),"/"," "),"\"," "),":"," "),"="," "),"*"," "),","," "),"N"," "),"S"," "),"E"," "),"W"," "),"_"," ")))</f>
        <v/>
      </c>
      <c r="Y490" s="50">
        <f>IF(X490="","",SUBSTITUTE(SUBSTITUTE(SUBSTITUTE(SUBSTITUTE(SUBSTITUTE(SUBSTITUTE(SUBSTITUTE(SUBSTITUTE(SUBSTITUTE(SUBSTITUTE(SUBSTITUTE(SUBSTITUTE(SUBSTITUTE(X490,"0",""),"1",""),"2",""),"3",""),"4",""),"5",""),"6",""),"7",""),"8",""),"9",""),".",""),"-","")," ",""))</f>
        <v/>
      </c>
      <c r="Z490" s="50">
        <f>IF(X490="",0,LEN(X490)-LEN(SUBSTITUTE(X490," ",""))+1)</f>
        <v/>
      </c>
      <c r="AA490" s="50">
        <f>IF(Z490&lt;1,"",IFERROR(VALUE(SUBSTITUTE(TRIM(MID(SUBSTITUTE(X490," ",REPT(" ",60)),1,60)),".",MID(1/2,2,1))),""))</f>
        <v/>
      </c>
      <c r="AB490" s="50">
        <f>IF(Z490&lt;2,"",IFERROR(VALUE(SUBSTITUTE(TRIM(MID(SUBSTITUTE(X490," ",REPT(" ",60)),61,60)),".",MID(1/2,2,1))),""))</f>
        <v/>
      </c>
      <c r="AC490" s="50">
        <f>IF(Z490&lt;3,"",IFERROR(VALUE(SUBSTITUTE(TRIM(MID(SUBSTITUTE(X490," ",REPT(" ",60)),121,60)),".",MID(1/2,2,1))),""))</f>
        <v/>
      </c>
      <c r="AD490" s="50">
        <f>IF(Z490&lt;4,"",IFERROR(VALUE(SUBSTITUTE(TRIM(MID(SUBSTITUTE(X490," ",REPT(" ",60)),181,60)),".",MID(1/2,2,1))),""))</f>
        <v/>
      </c>
      <c r="AE490" s="50">
        <f>IF(Z490&lt;5,"",IFERROR(VALUE(SUBSTITUTE(TRIM(MID(SUBSTITUTE(X490," ",REPT(" ",60)),241,60)),".",MID(1/2,2,1))),""))</f>
        <v/>
      </c>
      <c r="AF490" s="50">
        <f>IF(Z490&lt;6,"",IFERROR(VALUE(SUBSTITUTE(TRIM(MID(SUBSTITUTE(X490," ",REPT(" ",60)),301,60)),".",MID(1/2,2,1))),""))</f>
        <v/>
      </c>
      <c r="AG490" s="50">
        <f>IFERROR(IF(Z490=2,AA490,IF(Z490=4,IF(AA490&lt;0,-1,1)*(ABS(AA490)+AB490/60),IF(Z490=6,IF(AA490&lt;0,-1,1)*(ABS(AA490)+AB490/60+AC490/3600),""))),"")</f>
        <v/>
      </c>
      <c r="AH490" s="50">
        <f>IFERROR(IF(Z490=2,AB490,IF(Z490=4,IF(AC490&lt;0,-1,1)*(ABS(AC490)+AD490/60),IF(Z490=6,IF(AD490&lt;0,-1,1)*(ABS(AD490)+AE490/60+AF490/3600),""))),"")</f>
        <v/>
      </c>
      <c r="AI490" s="50">
        <f>IF(W490,AH490,AG490)</f>
        <v/>
      </c>
      <c r="AJ490" s="50">
        <f>IF(W490,AG490,AH490)</f>
        <v/>
      </c>
      <c r="AK490" s="50">
        <f>IFERROR(IF(U490=0,AI490,U490*ABS(AI490)),"")</f>
        <v/>
      </c>
      <c r="AL490" s="50">
        <f>IFERROR(IF(V490=0,AJ490,V490*ABS(AJ490)),"")</f>
        <v/>
      </c>
      <c r="AM490" s="50">
        <f>IFERROR(AND(U490=0,V490=0,ABS(AK490)&gt;90,ABS(AK490)&lt;=180,ABS(AL490)&lt;=90),FALSE)</f>
        <v/>
      </c>
      <c r="AN490" s="50">
        <f>IF(AM490,AL490,AK490)</f>
        <v/>
      </c>
      <c r="AO490" s="50">
        <f>IF(AM490,AK490,AL490)</f>
        <v/>
      </c>
      <c r="AP490" s="50">
        <f>IF(R490="","",IF(Y490&lt;&gt;"","Contains words or symbols that aren't part of a coordinate.",IF(NOT(OR(Z490=2,Z490=4,Z490=6)),"Couldn't find a latitude and a longitude ("&amp;Z490&amp;IF(Z490=1," number"," numbers")&amp;" found).",IF(COUNT(AA490:AF490)&lt;&gt;Z490,"Some of the numbers couldn't be read.",IF(OR(AND(Z490=4,OR(AB490&lt;0,AB490&gt;=60,AD490&lt;0,AD490&gt;=60)),AND(Z490=6,OR(AB490&lt;0,AB490&gt;=60,AC490&lt;0,AC490&gt;=60,AE490&lt;0,AE490&gt;=60,AF490&lt;0,AF490&gt;=60))),"Minutes and seconds must be between 0 and 60.",IF(OR(ABS(AN490)&gt;90,ABS(AO490)&gt;180),"Out of range: latitude must be between -90 and 90, and longitude between -180 and 180.",""))))))</f>
        <v/>
      </c>
    </row>
    <row r="491">
      <c r="B491" s="44" t="n"/>
      <c r="C491" s="44" t="n"/>
      <c r="D491" s="45">
        <f>IF(R491="","",IF(AP491&lt;&gt;"","NOT VALID GPS COORDINATES",IF(O491="NO CONNECTION","NO CONNECTION",IF(E491="","NOT FOUND",IF(OR(AM491,AND(AN491=0,AO491=0)),"CONVERTED – PLEASE CHECK","CONVERTED")))))</f>
        <v/>
      </c>
      <c r="E491" s="45">
        <f>IF(OR(O491="",O491="NO CONNECTION"),"",IFERROR(_xlfn.FILTERXML(O491,"//local/territory")&amp;" "&amp;_xlfn.FILTERXML(O491,"//local/mapcode"),IFERROR(_xlfn.FILTERXML(O491,"//international/mapcode"),"")))</f>
        <v/>
      </c>
      <c r="F491" s="46">
        <f>IF(E491="","",IFERROR(_xlfn.FILTERXML(O491,"//local/territory"),""))</f>
        <v/>
      </c>
      <c r="G491" s="46">
        <f>IF(E491="","",IFERROR(_xlfn.FILTERXML(O491,"//local/mapcode"),""))</f>
        <v/>
      </c>
      <c r="H491" s="46">
        <f>IF(E491="","",IFERROR(_xlfn.FILTERXML(O491,"//international/mapcode"),""))</f>
        <v/>
      </c>
      <c r="I491" s="46">
        <f>IF(E491="","",IFERROR(HYPERLINK("https://www.mymapcodes.com/go/?t="&amp;IF(G491&lt;&gt;"",F491,"AAA")&amp;"&amp;ma="&amp;LEFT(IF(G491&lt;&gt;"",G491,H491),FIND(".",IF(G491&lt;&gt;"",G491,H491))-1)&amp;"&amp;mb="&amp;MID(IF(G491&lt;&gt;"",G491,H491),FIND(".",IF(G491&lt;&gt;"",G491,H491))+1,99),"Open on MyMapcodes →"),""))</f>
        <v/>
      </c>
      <c r="J491" s="47">
        <f>IF(OR(R491="",AP491&lt;&gt;""),"",ROUND(AN491,6))</f>
        <v/>
      </c>
      <c r="K491" s="47">
        <f>IF(OR(R491="",AP491&lt;&gt;""),"",ROUND(AO491,6))</f>
        <v/>
      </c>
      <c r="L491" s="48">
        <f>IF(R491="","",IF(AP491&lt;&gt;"",AP491,IF(O491="NO CONNECTION","Excel couldn't reach the mapcode service. Click the REFRESH RESULTS box just above the table.",IF(E491="","The mapcode service didn't return a mapcode for this point.",IF(AM491,"Latitude and longitude seemed to be the wrong way round, so they've been swapped. Please check.",IF(AND(AN491=0,AO491=0),"0, 0 is in the sea off West Africa. Please check this is the location you meant.",IF(W491,"Longitude came first, so the order has been switched.",IF(Z491=6,"Converted from degrees, minutes and seconds.",IF(Z491=4,"Converted from degrees and decimal minutes.","")))))))))</f>
        <v/>
      </c>
      <c r="N491" s="49">
        <f>IF(J491="","",MapcodeAPI&amp;"codes/"&amp;SUBSTITUTE(J491&amp;"",MID(1/2,2,1),".")&amp;","&amp;SUBSTITUTE(K491&amp;"",MID(1/2,2,1),"."))&amp;LEFT($B$13,0)</f>
        <v/>
      </c>
      <c r="O491" s="49">
        <f>IF(N491="","",IFERROR(_xlfn.WEBSERVICE(N491),IF(MapcodeAPIBackup="","NO CONNECTION",IFERROR(_xlfn.WEBSERVICE(MapcodeAPIBackup&amp;MID(N491,LEN(MapcodeAPI)+1,999)),"NO CONNECTION"))))</f>
        <v/>
      </c>
      <c r="P491" t="inlineStr">
        <is>
          <t xml:space="preserve"> </t>
        </is>
      </c>
      <c r="R491" s="50">
        <f>IFERROR(IF(AND(TRIM(B491&amp;"")="",TRIM(C491&amp;"")=""),"",TRIM(IF(ISNUMBER(B491),SUBSTITUTE(B491&amp;"",MID(1/2,2,1),"."),B491&amp;"")&amp;IF(TRIM(C491&amp;"")="",""," | "&amp;IF(ISNUMBER(C491),SUBSTITUTE(C491&amp;"",MID(1/2,2,1),"."),C491&amp;"")))),"(error value)")</f>
        <v/>
      </c>
      <c r="S491" s="50">
        <f>IF(R491="","","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"&amp;IFERROR(IF(AND(LEN(R491)-LEN(SUBSTITUTE(R491,"/",""))=1,ISNUMBER(FIND(" ",TRIM(LEFT(R491,FIND("/",R491)-1))))),LEFT(R491,FIND("/",R491)-1),R491),R491)&amp;" ")," "," "),"﻿"," "),"​"," "),"⁠"," ")," "," ")," "," "),CHAR(9)," "),CHAR(10)," "),CHAR(13)," "),"−","-"),"–","-"),"—","-"),"LATITUDE"," "),"LONGITUDE"," "),"COORDINATES"," "),"COORDS"," "),"NORTH"," N "),"SOUTH"," S "),"EAST"," E "),"WEST"," W "),"DEGREES"," "),"DEG"," "),"GPS"," "),"LONG"," "),"LNG"," "),"LON"," "),"LAT"," ")," AND "," "),"&amp;"," ")&amp;" ")</f>
        <v/>
      </c>
      <c r="T491" s="50">
        <f>IF(S491="","",IF(LEN(S491)-LEN(SUBSTITUTE(S491,".",""))&gt;0,SUBSTITUTE(S491,","," "),IF(LEN(S491)-LEN(SUBSTITUTE(S491,",",""))=3,SUBSTITUTE(SUBSTITUTE(S491,",",";",2),",","."),IF(LEN(S491)-LEN(SUBSTITUTE(S491,",",""))=2,SUBSTITUTE(S491,",","."),SUBSTITUTE(S491,","," ")))))</f>
        <v/>
      </c>
      <c r="U491" s="50">
        <f>IF(ISNUMBER(FIND("S",T491)),-1,IF(ISNUMBER(FIND("N",T491)),1,0))</f>
        <v/>
      </c>
      <c r="V491" s="50">
        <f>IF(ISNUMBER(FIND("W",T491)),-1,IF(ISNUMBER(FIND("E",T491)),1,0))</f>
        <v/>
      </c>
      <c r="W491" s="50">
        <f>AND(MIN(IFERROR(FIND("N",T491),999),IFERROR(FIND("S",T491),999))&lt;999,MIN(IFERROR(FIND("E",T491),999),IFERROR(FIND("W",T491),999))&lt;999,MIN(IFERROR(FIND("E",T491),999),IFERROR(FIND("W",T491),999))&lt;MIN(IFERROR(FIND("N",T491),999),IFERROR(FIND("S",T491),999)))</f>
        <v/>
      </c>
      <c r="X491" s="50">
        <f>IF(T491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491,"°"," "),"º"," "),"˚"," "),"'"," "),CHAR(34)," "),"′"," "),"’"," "),"‘"," "),"″"," "),"”"," "),"“"," "),"("," "),")"," "),"["," "),"]"," "),"{"," "),"}"," "),";"," "),"|"," "),"/"," "),"\"," "),":"," "),"="," "),"*"," "),","," "),"N"," "),"S"," "),"E"," "),"W"," "),"_"," ")))</f>
        <v/>
      </c>
      <c r="Y491" s="50">
        <f>IF(X491="","",SUBSTITUTE(SUBSTITUTE(SUBSTITUTE(SUBSTITUTE(SUBSTITUTE(SUBSTITUTE(SUBSTITUTE(SUBSTITUTE(SUBSTITUTE(SUBSTITUTE(SUBSTITUTE(SUBSTITUTE(SUBSTITUTE(X491,"0",""),"1",""),"2",""),"3",""),"4",""),"5",""),"6",""),"7",""),"8",""),"9",""),".",""),"-","")," ",""))</f>
        <v/>
      </c>
      <c r="Z491" s="50">
        <f>IF(X491="",0,LEN(X491)-LEN(SUBSTITUTE(X491," ",""))+1)</f>
        <v/>
      </c>
      <c r="AA491" s="50">
        <f>IF(Z491&lt;1,"",IFERROR(VALUE(SUBSTITUTE(TRIM(MID(SUBSTITUTE(X491," ",REPT(" ",60)),1,60)),".",MID(1/2,2,1))),""))</f>
        <v/>
      </c>
      <c r="AB491" s="50">
        <f>IF(Z491&lt;2,"",IFERROR(VALUE(SUBSTITUTE(TRIM(MID(SUBSTITUTE(X491," ",REPT(" ",60)),61,60)),".",MID(1/2,2,1))),""))</f>
        <v/>
      </c>
      <c r="AC491" s="50">
        <f>IF(Z491&lt;3,"",IFERROR(VALUE(SUBSTITUTE(TRIM(MID(SUBSTITUTE(X491," ",REPT(" ",60)),121,60)),".",MID(1/2,2,1))),""))</f>
        <v/>
      </c>
      <c r="AD491" s="50">
        <f>IF(Z491&lt;4,"",IFERROR(VALUE(SUBSTITUTE(TRIM(MID(SUBSTITUTE(X491," ",REPT(" ",60)),181,60)),".",MID(1/2,2,1))),""))</f>
        <v/>
      </c>
      <c r="AE491" s="50">
        <f>IF(Z491&lt;5,"",IFERROR(VALUE(SUBSTITUTE(TRIM(MID(SUBSTITUTE(X491," ",REPT(" ",60)),241,60)),".",MID(1/2,2,1))),""))</f>
        <v/>
      </c>
      <c r="AF491" s="50">
        <f>IF(Z491&lt;6,"",IFERROR(VALUE(SUBSTITUTE(TRIM(MID(SUBSTITUTE(X491," ",REPT(" ",60)),301,60)),".",MID(1/2,2,1))),""))</f>
        <v/>
      </c>
      <c r="AG491" s="50">
        <f>IFERROR(IF(Z491=2,AA491,IF(Z491=4,IF(AA491&lt;0,-1,1)*(ABS(AA491)+AB491/60),IF(Z491=6,IF(AA491&lt;0,-1,1)*(ABS(AA491)+AB491/60+AC491/3600),""))),"")</f>
        <v/>
      </c>
      <c r="AH491" s="50">
        <f>IFERROR(IF(Z491=2,AB491,IF(Z491=4,IF(AC491&lt;0,-1,1)*(ABS(AC491)+AD491/60),IF(Z491=6,IF(AD491&lt;0,-1,1)*(ABS(AD491)+AE491/60+AF491/3600),""))),"")</f>
        <v/>
      </c>
      <c r="AI491" s="50">
        <f>IF(W491,AH491,AG491)</f>
        <v/>
      </c>
      <c r="AJ491" s="50">
        <f>IF(W491,AG491,AH491)</f>
        <v/>
      </c>
      <c r="AK491" s="50">
        <f>IFERROR(IF(U491=0,AI491,U491*ABS(AI491)),"")</f>
        <v/>
      </c>
      <c r="AL491" s="50">
        <f>IFERROR(IF(V491=0,AJ491,V491*ABS(AJ491)),"")</f>
        <v/>
      </c>
      <c r="AM491" s="50">
        <f>IFERROR(AND(U491=0,V491=0,ABS(AK491)&gt;90,ABS(AK491)&lt;=180,ABS(AL491)&lt;=90),FALSE)</f>
        <v/>
      </c>
      <c r="AN491" s="50">
        <f>IF(AM491,AL491,AK491)</f>
        <v/>
      </c>
      <c r="AO491" s="50">
        <f>IF(AM491,AK491,AL491)</f>
        <v/>
      </c>
      <c r="AP491" s="50">
        <f>IF(R491="","",IF(Y491&lt;&gt;"","Contains words or symbols that aren't part of a coordinate.",IF(NOT(OR(Z491=2,Z491=4,Z491=6)),"Couldn't find a latitude and a longitude ("&amp;Z491&amp;IF(Z491=1," number"," numbers")&amp;" found).",IF(COUNT(AA491:AF491)&lt;&gt;Z491,"Some of the numbers couldn't be read.",IF(OR(AND(Z491=4,OR(AB491&lt;0,AB491&gt;=60,AD491&lt;0,AD491&gt;=60)),AND(Z491=6,OR(AB491&lt;0,AB491&gt;=60,AC491&lt;0,AC491&gt;=60,AE491&lt;0,AE491&gt;=60,AF491&lt;0,AF491&gt;=60))),"Minutes and seconds must be between 0 and 60.",IF(OR(ABS(AN491)&gt;90,ABS(AO491)&gt;180),"Out of range: latitude must be between -90 and 90, and longitude between -180 and 180.",""))))))</f>
        <v/>
      </c>
    </row>
    <row r="492">
      <c r="B492" s="44" t="n"/>
      <c r="C492" s="44" t="n"/>
      <c r="D492" s="45">
        <f>IF(R492="","",IF(AP492&lt;&gt;"","NOT VALID GPS COORDINATES",IF(O492="NO CONNECTION","NO CONNECTION",IF(E492="","NOT FOUND",IF(OR(AM492,AND(AN492=0,AO492=0)),"CONVERTED – PLEASE CHECK","CONVERTED")))))</f>
        <v/>
      </c>
      <c r="E492" s="45">
        <f>IF(OR(O492="",O492="NO CONNECTION"),"",IFERROR(_xlfn.FILTERXML(O492,"//local/territory")&amp;" "&amp;_xlfn.FILTERXML(O492,"//local/mapcode"),IFERROR(_xlfn.FILTERXML(O492,"//international/mapcode"),"")))</f>
        <v/>
      </c>
      <c r="F492" s="46">
        <f>IF(E492="","",IFERROR(_xlfn.FILTERXML(O492,"//local/territory"),""))</f>
        <v/>
      </c>
      <c r="G492" s="46">
        <f>IF(E492="","",IFERROR(_xlfn.FILTERXML(O492,"//local/mapcode"),""))</f>
        <v/>
      </c>
      <c r="H492" s="46">
        <f>IF(E492="","",IFERROR(_xlfn.FILTERXML(O492,"//international/mapcode"),""))</f>
        <v/>
      </c>
      <c r="I492" s="46">
        <f>IF(E492="","",IFERROR(HYPERLINK("https://www.mymapcodes.com/go/?t="&amp;IF(G492&lt;&gt;"",F492,"AAA")&amp;"&amp;ma="&amp;LEFT(IF(G492&lt;&gt;"",G492,H492),FIND(".",IF(G492&lt;&gt;"",G492,H492))-1)&amp;"&amp;mb="&amp;MID(IF(G492&lt;&gt;"",G492,H492),FIND(".",IF(G492&lt;&gt;"",G492,H492))+1,99),"Open on MyMapcodes →"),""))</f>
        <v/>
      </c>
      <c r="J492" s="47">
        <f>IF(OR(R492="",AP492&lt;&gt;""),"",ROUND(AN492,6))</f>
        <v/>
      </c>
      <c r="K492" s="47">
        <f>IF(OR(R492="",AP492&lt;&gt;""),"",ROUND(AO492,6))</f>
        <v/>
      </c>
      <c r="L492" s="48">
        <f>IF(R492="","",IF(AP492&lt;&gt;"",AP492,IF(O492="NO CONNECTION","Excel couldn't reach the mapcode service. Click the REFRESH RESULTS box just above the table.",IF(E492="","The mapcode service didn't return a mapcode for this point.",IF(AM492,"Latitude and longitude seemed to be the wrong way round, so they've been swapped. Please check.",IF(AND(AN492=0,AO492=0),"0, 0 is in the sea off West Africa. Please check this is the location you meant.",IF(W492,"Longitude came first, so the order has been switched.",IF(Z492=6,"Converted from degrees, minutes and seconds.",IF(Z492=4,"Converted from degrees and decimal minutes.","")))))))))</f>
        <v/>
      </c>
      <c r="N492" s="49">
        <f>IF(J492="","",MapcodeAPI&amp;"codes/"&amp;SUBSTITUTE(J492&amp;"",MID(1/2,2,1),".")&amp;","&amp;SUBSTITUTE(K492&amp;"",MID(1/2,2,1),"."))&amp;LEFT($B$13,0)</f>
        <v/>
      </c>
      <c r="O492" s="49">
        <f>IF(N492="","",IFERROR(_xlfn.WEBSERVICE(N492),IF(MapcodeAPIBackup="","NO CONNECTION",IFERROR(_xlfn.WEBSERVICE(MapcodeAPIBackup&amp;MID(N492,LEN(MapcodeAPI)+1,999)),"NO CONNECTION"))))</f>
        <v/>
      </c>
      <c r="P492" t="inlineStr">
        <is>
          <t xml:space="preserve"> </t>
        </is>
      </c>
      <c r="R492" s="50">
        <f>IFERROR(IF(AND(TRIM(B492&amp;"")="",TRIM(C492&amp;"")=""),"",TRIM(IF(ISNUMBER(B492),SUBSTITUTE(B492&amp;"",MID(1/2,2,1),"."),B492&amp;"")&amp;IF(TRIM(C492&amp;"")="",""," | "&amp;IF(ISNUMBER(C492),SUBSTITUTE(C492&amp;"",MID(1/2,2,1),"."),C492&amp;"")))),"(error value)")</f>
        <v/>
      </c>
      <c r="S492" s="50">
        <f>IF(R492="","","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"&amp;IFERROR(IF(AND(LEN(R492)-LEN(SUBSTITUTE(R492,"/",""))=1,ISNUMBER(FIND(" ",TRIM(LEFT(R492,FIND("/",R492)-1))))),LEFT(R492,FIND("/",R492)-1),R492),R492)&amp;" ")," "," "),"﻿"," "),"​"," "),"⁠"," ")," "," ")," "," "),CHAR(9)," "),CHAR(10)," "),CHAR(13)," "),"−","-"),"–","-"),"—","-"),"LATITUDE"," "),"LONGITUDE"," "),"COORDINATES"," "),"COORDS"," "),"NORTH"," N "),"SOUTH"," S "),"EAST"," E "),"WEST"," W "),"DEGREES"," "),"DEG"," "),"GPS"," "),"LONG"," "),"LNG"," "),"LON"," "),"LAT"," ")," AND "," "),"&amp;"," ")&amp;" ")</f>
        <v/>
      </c>
      <c r="T492" s="50">
        <f>IF(S492="","",IF(LEN(S492)-LEN(SUBSTITUTE(S492,".",""))&gt;0,SUBSTITUTE(S492,","," "),IF(LEN(S492)-LEN(SUBSTITUTE(S492,",",""))=3,SUBSTITUTE(SUBSTITUTE(S492,",",";",2),",","."),IF(LEN(S492)-LEN(SUBSTITUTE(S492,",",""))=2,SUBSTITUTE(S492,",","."),SUBSTITUTE(S492,","," ")))))</f>
        <v/>
      </c>
      <c r="U492" s="50">
        <f>IF(ISNUMBER(FIND("S",T492)),-1,IF(ISNUMBER(FIND("N",T492)),1,0))</f>
        <v/>
      </c>
      <c r="V492" s="50">
        <f>IF(ISNUMBER(FIND("W",T492)),-1,IF(ISNUMBER(FIND("E",T492)),1,0))</f>
        <v/>
      </c>
      <c r="W492" s="50">
        <f>AND(MIN(IFERROR(FIND("N",T492),999),IFERROR(FIND("S",T492),999))&lt;999,MIN(IFERROR(FIND("E",T492),999),IFERROR(FIND("W",T492),999))&lt;999,MIN(IFERROR(FIND("E",T492),999),IFERROR(FIND("W",T492),999))&lt;MIN(IFERROR(FIND("N",T492),999),IFERROR(FIND("S",T492),999)))</f>
        <v/>
      </c>
      <c r="X492" s="50">
        <f>IF(T492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492,"°"," "),"º"," "),"˚"," "),"'"," "),CHAR(34)," "),"′"," "),"’"," "),"‘"," "),"″"," "),"”"," "),"“"," "),"("," "),")"," "),"["," "),"]"," "),"{"," "),"}"," "),";"," "),"|"," "),"/"," "),"\"," "),":"," "),"="," "),"*"," "),","," "),"N"," "),"S"," "),"E"," "),"W"," "),"_"," ")))</f>
        <v/>
      </c>
      <c r="Y492" s="50">
        <f>IF(X492="","",SUBSTITUTE(SUBSTITUTE(SUBSTITUTE(SUBSTITUTE(SUBSTITUTE(SUBSTITUTE(SUBSTITUTE(SUBSTITUTE(SUBSTITUTE(SUBSTITUTE(SUBSTITUTE(SUBSTITUTE(SUBSTITUTE(X492,"0",""),"1",""),"2",""),"3",""),"4",""),"5",""),"6",""),"7",""),"8",""),"9",""),".",""),"-","")," ",""))</f>
        <v/>
      </c>
      <c r="Z492" s="50">
        <f>IF(X492="",0,LEN(X492)-LEN(SUBSTITUTE(X492," ",""))+1)</f>
        <v/>
      </c>
      <c r="AA492" s="50">
        <f>IF(Z492&lt;1,"",IFERROR(VALUE(SUBSTITUTE(TRIM(MID(SUBSTITUTE(X492," ",REPT(" ",60)),1,60)),".",MID(1/2,2,1))),""))</f>
        <v/>
      </c>
      <c r="AB492" s="50">
        <f>IF(Z492&lt;2,"",IFERROR(VALUE(SUBSTITUTE(TRIM(MID(SUBSTITUTE(X492," ",REPT(" ",60)),61,60)),".",MID(1/2,2,1))),""))</f>
        <v/>
      </c>
      <c r="AC492" s="50">
        <f>IF(Z492&lt;3,"",IFERROR(VALUE(SUBSTITUTE(TRIM(MID(SUBSTITUTE(X492," ",REPT(" ",60)),121,60)),".",MID(1/2,2,1))),""))</f>
        <v/>
      </c>
      <c r="AD492" s="50">
        <f>IF(Z492&lt;4,"",IFERROR(VALUE(SUBSTITUTE(TRIM(MID(SUBSTITUTE(X492," ",REPT(" ",60)),181,60)),".",MID(1/2,2,1))),""))</f>
        <v/>
      </c>
      <c r="AE492" s="50">
        <f>IF(Z492&lt;5,"",IFERROR(VALUE(SUBSTITUTE(TRIM(MID(SUBSTITUTE(X492," ",REPT(" ",60)),241,60)),".",MID(1/2,2,1))),""))</f>
        <v/>
      </c>
      <c r="AF492" s="50">
        <f>IF(Z492&lt;6,"",IFERROR(VALUE(SUBSTITUTE(TRIM(MID(SUBSTITUTE(X492," ",REPT(" ",60)),301,60)),".",MID(1/2,2,1))),""))</f>
        <v/>
      </c>
      <c r="AG492" s="50">
        <f>IFERROR(IF(Z492=2,AA492,IF(Z492=4,IF(AA492&lt;0,-1,1)*(ABS(AA492)+AB492/60),IF(Z492=6,IF(AA492&lt;0,-1,1)*(ABS(AA492)+AB492/60+AC492/3600),""))),"")</f>
        <v/>
      </c>
      <c r="AH492" s="50">
        <f>IFERROR(IF(Z492=2,AB492,IF(Z492=4,IF(AC492&lt;0,-1,1)*(ABS(AC492)+AD492/60),IF(Z492=6,IF(AD492&lt;0,-1,1)*(ABS(AD492)+AE492/60+AF492/3600),""))),"")</f>
        <v/>
      </c>
      <c r="AI492" s="50">
        <f>IF(W492,AH492,AG492)</f>
        <v/>
      </c>
      <c r="AJ492" s="50">
        <f>IF(W492,AG492,AH492)</f>
        <v/>
      </c>
      <c r="AK492" s="50">
        <f>IFERROR(IF(U492=0,AI492,U492*ABS(AI492)),"")</f>
        <v/>
      </c>
      <c r="AL492" s="50">
        <f>IFERROR(IF(V492=0,AJ492,V492*ABS(AJ492)),"")</f>
        <v/>
      </c>
      <c r="AM492" s="50">
        <f>IFERROR(AND(U492=0,V492=0,ABS(AK492)&gt;90,ABS(AK492)&lt;=180,ABS(AL492)&lt;=90),FALSE)</f>
        <v/>
      </c>
      <c r="AN492" s="50">
        <f>IF(AM492,AL492,AK492)</f>
        <v/>
      </c>
      <c r="AO492" s="50">
        <f>IF(AM492,AK492,AL492)</f>
        <v/>
      </c>
      <c r="AP492" s="50">
        <f>IF(R492="","",IF(Y492&lt;&gt;"","Contains words or symbols that aren't part of a coordinate.",IF(NOT(OR(Z492=2,Z492=4,Z492=6)),"Couldn't find a latitude and a longitude ("&amp;Z492&amp;IF(Z492=1," number"," numbers")&amp;" found).",IF(COUNT(AA492:AF492)&lt;&gt;Z492,"Some of the numbers couldn't be read.",IF(OR(AND(Z492=4,OR(AB492&lt;0,AB492&gt;=60,AD492&lt;0,AD492&gt;=60)),AND(Z492=6,OR(AB492&lt;0,AB492&gt;=60,AC492&lt;0,AC492&gt;=60,AE492&lt;0,AE492&gt;=60,AF492&lt;0,AF492&gt;=60))),"Minutes and seconds must be between 0 and 60.",IF(OR(ABS(AN492)&gt;90,ABS(AO492)&gt;180),"Out of range: latitude must be between -90 and 90, and longitude between -180 and 180.",""))))))</f>
        <v/>
      </c>
    </row>
    <row r="493">
      <c r="B493" s="44" t="n"/>
      <c r="C493" s="44" t="n"/>
      <c r="D493" s="45">
        <f>IF(R493="","",IF(AP493&lt;&gt;"","NOT VALID GPS COORDINATES",IF(O493="NO CONNECTION","NO CONNECTION",IF(E493="","NOT FOUND",IF(OR(AM493,AND(AN493=0,AO493=0)),"CONVERTED – PLEASE CHECK","CONVERTED")))))</f>
        <v/>
      </c>
      <c r="E493" s="45">
        <f>IF(OR(O493="",O493="NO CONNECTION"),"",IFERROR(_xlfn.FILTERXML(O493,"//local/territory")&amp;" "&amp;_xlfn.FILTERXML(O493,"//local/mapcode"),IFERROR(_xlfn.FILTERXML(O493,"//international/mapcode"),"")))</f>
        <v/>
      </c>
      <c r="F493" s="46">
        <f>IF(E493="","",IFERROR(_xlfn.FILTERXML(O493,"//local/territory"),""))</f>
        <v/>
      </c>
      <c r="G493" s="46">
        <f>IF(E493="","",IFERROR(_xlfn.FILTERXML(O493,"//local/mapcode"),""))</f>
        <v/>
      </c>
      <c r="H493" s="46">
        <f>IF(E493="","",IFERROR(_xlfn.FILTERXML(O493,"//international/mapcode"),""))</f>
        <v/>
      </c>
      <c r="I493" s="46">
        <f>IF(E493="","",IFERROR(HYPERLINK("https://www.mymapcodes.com/go/?t="&amp;IF(G493&lt;&gt;"",F493,"AAA")&amp;"&amp;ma="&amp;LEFT(IF(G493&lt;&gt;"",G493,H493),FIND(".",IF(G493&lt;&gt;"",G493,H493))-1)&amp;"&amp;mb="&amp;MID(IF(G493&lt;&gt;"",G493,H493),FIND(".",IF(G493&lt;&gt;"",G493,H493))+1,99),"Open on MyMapcodes →"),""))</f>
        <v/>
      </c>
      <c r="J493" s="47">
        <f>IF(OR(R493="",AP493&lt;&gt;""),"",ROUND(AN493,6))</f>
        <v/>
      </c>
      <c r="K493" s="47">
        <f>IF(OR(R493="",AP493&lt;&gt;""),"",ROUND(AO493,6))</f>
        <v/>
      </c>
      <c r="L493" s="48">
        <f>IF(R493="","",IF(AP493&lt;&gt;"",AP493,IF(O493="NO CONNECTION","Excel couldn't reach the mapcode service. Click the REFRESH RESULTS box just above the table.",IF(E493="","The mapcode service didn't return a mapcode for this point.",IF(AM493,"Latitude and longitude seemed to be the wrong way round, so they've been swapped. Please check.",IF(AND(AN493=0,AO493=0),"0, 0 is in the sea off West Africa. Please check this is the location you meant.",IF(W493,"Longitude came first, so the order has been switched.",IF(Z493=6,"Converted from degrees, minutes and seconds.",IF(Z493=4,"Converted from degrees and decimal minutes.","")))))))))</f>
        <v/>
      </c>
      <c r="N493" s="49">
        <f>IF(J493="","",MapcodeAPI&amp;"codes/"&amp;SUBSTITUTE(J493&amp;"",MID(1/2,2,1),".")&amp;","&amp;SUBSTITUTE(K493&amp;"",MID(1/2,2,1),"."))&amp;LEFT($B$13,0)</f>
        <v/>
      </c>
      <c r="O493" s="49">
        <f>IF(N493="","",IFERROR(_xlfn.WEBSERVICE(N493),IF(MapcodeAPIBackup="","NO CONNECTION",IFERROR(_xlfn.WEBSERVICE(MapcodeAPIBackup&amp;MID(N493,LEN(MapcodeAPI)+1,999)),"NO CONNECTION"))))</f>
        <v/>
      </c>
      <c r="P493" t="inlineStr">
        <is>
          <t xml:space="preserve"> </t>
        </is>
      </c>
      <c r="R493" s="50">
        <f>IFERROR(IF(AND(TRIM(B493&amp;"")="",TRIM(C493&amp;"")=""),"",TRIM(IF(ISNUMBER(B493),SUBSTITUTE(B493&amp;"",MID(1/2,2,1),"."),B493&amp;"")&amp;IF(TRIM(C493&amp;"")="",""," | "&amp;IF(ISNUMBER(C493),SUBSTITUTE(C493&amp;"",MID(1/2,2,1),"."),C493&amp;"")))),"(error value)")</f>
        <v/>
      </c>
      <c r="S493" s="50">
        <f>IF(R493="","","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"&amp;IFERROR(IF(AND(LEN(R493)-LEN(SUBSTITUTE(R493,"/",""))=1,ISNUMBER(FIND(" ",TRIM(LEFT(R493,FIND("/",R493)-1))))),LEFT(R493,FIND("/",R493)-1),R493),R493)&amp;" ")," "," "),"﻿"," "),"​"," "),"⁠"," ")," "," ")," "," "),CHAR(9)," "),CHAR(10)," "),CHAR(13)," "),"−","-"),"–","-"),"—","-"),"LATITUDE"," "),"LONGITUDE"," "),"COORDINATES"," "),"COORDS"," "),"NORTH"," N "),"SOUTH"," S "),"EAST"," E "),"WEST"," W "),"DEGREES"," "),"DEG"," "),"GPS"," "),"LONG"," "),"LNG"," "),"LON"," "),"LAT"," ")," AND "," "),"&amp;"," ")&amp;" ")</f>
        <v/>
      </c>
      <c r="T493" s="50">
        <f>IF(S493="","",IF(LEN(S493)-LEN(SUBSTITUTE(S493,".",""))&gt;0,SUBSTITUTE(S493,","," "),IF(LEN(S493)-LEN(SUBSTITUTE(S493,",",""))=3,SUBSTITUTE(SUBSTITUTE(S493,",",";",2),",","."),IF(LEN(S493)-LEN(SUBSTITUTE(S493,",",""))=2,SUBSTITUTE(S493,",","."),SUBSTITUTE(S493,","," ")))))</f>
        <v/>
      </c>
      <c r="U493" s="50">
        <f>IF(ISNUMBER(FIND("S",T493)),-1,IF(ISNUMBER(FIND("N",T493)),1,0))</f>
        <v/>
      </c>
      <c r="V493" s="50">
        <f>IF(ISNUMBER(FIND("W",T493)),-1,IF(ISNUMBER(FIND("E",T493)),1,0))</f>
        <v/>
      </c>
      <c r="W493" s="50">
        <f>AND(MIN(IFERROR(FIND("N",T493),999),IFERROR(FIND("S",T493),999))&lt;999,MIN(IFERROR(FIND("E",T493),999),IFERROR(FIND("W",T493),999))&lt;999,MIN(IFERROR(FIND("E",T493),999),IFERROR(FIND("W",T493),999))&lt;MIN(IFERROR(FIND("N",T493),999),IFERROR(FIND("S",T493),999)))</f>
        <v/>
      </c>
      <c r="X493" s="50">
        <f>IF(T493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493,"°"," "),"º"," "),"˚"," "),"'"," "),CHAR(34)," "),"′"," "),"’"," "),"‘"," "),"″"," "),"”"," "),"“"," "),"("," "),")"," "),"["," "),"]"," "),"{"," "),"}"," "),";"," "),"|"," "),"/"," "),"\"," "),":"," "),"="," "),"*"," "),","," "),"N"," "),"S"," "),"E"," "),"W"," "),"_"," ")))</f>
        <v/>
      </c>
      <c r="Y493" s="50">
        <f>IF(X493="","",SUBSTITUTE(SUBSTITUTE(SUBSTITUTE(SUBSTITUTE(SUBSTITUTE(SUBSTITUTE(SUBSTITUTE(SUBSTITUTE(SUBSTITUTE(SUBSTITUTE(SUBSTITUTE(SUBSTITUTE(SUBSTITUTE(X493,"0",""),"1",""),"2",""),"3",""),"4",""),"5",""),"6",""),"7",""),"8",""),"9",""),".",""),"-","")," ",""))</f>
        <v/>
      </c>
      <c r="Z493" s="50">
        <f>IF(X493="",0,LEN(X493)-LEN(SUBSTITUTE(X493," ",""))+1)</f>
        <v/>
      </c>
      <c r="AA493" s="50">
        <f>IF(Z493&lt;1,"",IFERROR(VALUE(SUBSTITUTE(TRIM(MID(SUBSTITUTE(X493," ",REPT(" ",60)),1,60)),".",MID(1/2,2,1))),""))</f>
        <v/>
      </c>
      <c r="AB493" s="50">
        <f>IF(Z493&lt;2,"",IFERROR(VALUE(SUBSTITUTE(TRIM(MID(SUBSTITUTE(X493," ",REPT(" ",60)),61,60)),".",MID(1/2,2,1))),""))</f>
        <v/>
      </c>
      <c r="AC493" s="50">
        <f>IF(Z493&lt;3,"",IFERROR(VALUE(SUBSTITUTE(TRIM(MID(SUBSTITUTE(X493," ",REPT(" ",60)),121,60)),".",MID(1/2,2,1))),""))</f>
        <v/>
      </c>
      <c r="AD493" s="50">
        <f>IF(Z493&lt;4,"",IFERROR(VALUE(SUBSTITUTE(TRIM(MID(SUBSTITUTE(X493," ",REPT(" ",60)),181,60)),".",MID(1/2,2,1))),""))</f>
        <v/>
      </c>
      <c r="AE493" s="50">
        <f>IF(Z493&lt;5,"",IFERROR(VALUE(SUBSTITUTE(TRIM(MID(SUBSTITUTE(X493," ",REPT(" ",60)),241,60)),".",MID(1/2,2,1))),""))</f>
        <v/>
      </c>
      <c r="AF493" s="50">
        <f>IF(Z493&lt;6,"",IFERROR(VALUE(SUBSTITUTE(TRIM(MID(SUBSTITUTE(X493," ",REPT(" ",60)),301,60)),".",MID(1/2,2,1))),""))</f>
        <v/>
      </c>
      <c r="AG493" s="50">
        <f>IFERROR(IF(Z493=2,AA493,IF(Z493=4,IF(AA493&lt;0,-1,1)*(ABS(AA493)+AB493/60),IF(Z493=6,IF(AA493&lt;0,-1,1)*(ABS(AA493)+AB493/60+AC493/3600),""))),"")</f>
        <v/>
      </c>
      <c r="AH493" s="50">
        <f>IFERROR(IF(Z493=2,AB493,IF(Z493=4,IF(AC493&lt;0,-1,1)*(ABS(AC493)+AD493/60),IF(Z493=6,IF(AD493&lt;0,-1,1)*(ABS(AD493)+AE493/60+AF493/3600),""))),"")</f>
        <v/>
      </c>
      <c r="AI493" s="50">
        <f>IF(W493,AH493,AG493)</f>
        <v/>
      </c>
      <c r="AJ493" s="50">
        <f>IF(W493,AG493,AH493)</f>
        <v/>
      </c>
      <c r="AK493" s="50">
        <f>IFERROR(IF(U493=0,AI493,U493*ABS(AI493)),"")</f>
        <v/>
      </c>
      <c r="AL493" s="50">
        <f>IFERROR(IF(V493=0,AJ493,V493*ABS(AJ493)),"")</f>
        <v/>
      </c>
      <c r="AM493" s="50">
        <f>IFERROR(AND(U493=0,V493=0,ABS(AK493)&gt;90,ABS(AK493)&lt;=180,ABS(AL493)&lt;=90),FALSE)</f>
        <v/>
      </c>
      <c r="AN493" s="50">
        <f>IF(AM493,AL493,AK493)</f>
        <v/>
      </c>
      <c r="AO493" s="50">
        <f>IF(AM493,AK493,AL493)</f>
        <v/>
      </c>
      <c r="AP493" s="50">
        <f>IF(R493="","",IF(Y493&lt;&gt;"","Contains words or symbols that aren't part of a coordinate.",IF(NOT(OR(Z493=2,Z493=4,Z493=6)),"Couldn't find a latitude and a longitude ("&amp;Z493&amp;IF(Z493=1," number"," numbers")&amp;" found).",IF(COUNT(AA493:AF493)&lt;&gt;Z493,"Some of the numbers couldn't be read.",IF(OR(AND(Z493=4,OR(AB493&lt;0,AB493&gt;=60,AD493&lt;0,AD493&gt;=60)),AND(Z493=6,OR(AB493&lt;0,AB493&gt;=60,AC493&lt;0,AC493&gt;=60,AE493&lt;0,AE493&gt;=60,AF493&lt;0,AF493&gt;=60))),"Minutes and seconds must be between 0 and 60.",IF(OR(ABS(AN493)&gt;90,ABS(AO493)&gt;180),"Out of range: latitude must be between -90 and 90, and longitude between -180 and 180.",""))))))</f>
        <v/>
      </c>
    </row>
    <row r="494">
      <c r="B494" s="44" t="n"/>
      <c r="C494" s="44" t="n"/>
      <c r="D494" s="45">
        <f>IF(R494="","",IF(AP494&lt;&gt;"","NOT VALID GPS COORDINATES",IF(O494="NO CONNECTION","NO CONNECTION",IF(E494="","NOT FOUND",IF(OR(AM494,AND(AN494=0,AO494=0)),"CONVERTED – PLEASE CHECK","CONVERTED")))))</f>
        <v/>
      </c>
      <c r="E494" s="45">
        <f>IF(OR(O494="",O494="NO CONNECTION"),"",IFERROR(_xlfn.FILTERXML(O494,"//local/territory")&amp;" "&amp;_xlfn.FILTERXML(O494,"//local/mapcode"),IFERROR(_xlfn.FILTERXML(O494,"//international/mapcode"),"")))</f>
        <v/>
      </c>
      <c r="F494" s="46">
        <f>IF(E494="","",IFERROR(_xlfn.FILTERXML(O494,"//local/territory"),""))</f>
        <v/>
      </c>
      <c r="G494" s="46">
        <f>IF(E494="","",IFERROR(_xlfn.FILTERXML(O494,"//local/mapcode"),""))</f>
        <v/>
      </c>
      <c r="H494" s="46">
        <f>IF(E494="","",IFERROR(_xlfn.FILTERXML(O494,"//international/mapcode"),""))</f>
        <v/>
      </c>
      <c r="I494" s="46">
        <f>IF(E494="","",IFERROR(HYPERLINK("https://www.mymapcodes.com/go/?t="&amp;IF(G494&lt;&gt;"",F494,"AAA")&amp;"&amp;ma="&amp;LEFT(IF(G494&lt;&gt;"",G494,H494),FIND(".",IF(G494&lt;&gt;"",G494,H494))-1)&amp;"&amp;mb="&amp;MID(IF(G494&lt;&gt;"",G494,H494),FIND(".",IF(G494&lt;&gt;"",G494,H494))+1,99),"Open on MyMapcodes →"),""))</f>
        <v/>
      </c>
      <c r="J494" s="47">
        <f>IF(OR(R494="",AP494&lt;&gt;""),"",ROUND(AN494,6))</f>
        <v/>
      </c>
      <c r="K494" s="47">
        <f>IF(OR(R494="",AP494&lt;&gt;""),"",ROUND(AO494,6))</f>
        <v/>
      </c>
      <c r="L494" s="48">
        <f>IF(R494="","",IF(AP494&lt;&gt;"",AP494,IF(O494="NO CONNECTION","Excel couldn't reach the mapcode service. Click the REFRESH RESULTS box just above the table.",IF(E494="","The mapcode service didn't return a mapcode for this point.",IF(AM494,"Latitude and longitude seemed to be the wrong way round, so they've been swapped. Please check.",IF(AND(AN494=0,AO494=0),"0, 0 is in the sea off West Africa. Please check this is the location you meant.",IF(W494,"Longitude came first, so the order has been switched.",IF(Z494=6,"Converted from degrees, minutes and seconds.",IF(Z494=4,"Converted from degrees and decimal minutes.","")))))))))</f>
        <v/>
      </c>
      <c r="N494" s="49">
        <f>IF(J494="","",MapcodeAPI&amp;"codes/"&amp;SUBSTITUTE(J494&amp;"",MID(1/2,2,1),".")&amp;","&amp;SUBSTITUTE(K494&amp;"",MID(1/2,2,1),"."))&amp;LEFT($B$13,0)</f>
        <v/>
      </c>
      <c r="O494" s="49">
        <f>IF(N494="","",IFERROR(_xlfn.WEBSERVICE(N494),IF(MapcodeAPIBackup="","NO CONNECTION",IFERROR(_xlfn.WEBSERVICE(MapcodeAPIBackup&amp;MID(N494,LEN(MapcodeAPI)+1,999)),"NO CONNECTION"))))</f>
        <v/>
      </c>
      <c r="P494" t="inlineStr">
        <is>
          <t xml:space="preserve"> </t>
        </is>
      </c>
      <c r="R494" s="50">
        <f>IFERROR(IF(AND(TRIM(B494&amp;"")="",TRIM(C494&amp;"")=""),"",TRIM(IF(ISNUMBER(B494),SUBSTITUTE(B494&amp;"",MID(1/2,2,1),"."),B494&amp;"")&amp;IF(TRIM(C494&amp;"")="",""," | "&amp;IF(ISNUMBER(C494),SUBSTITUTE(C494&amp;"",MID(1/2,2,1),"."),C494&amp;"")))),"(error value)")</f>
        <v/>
      </c>
      <c r="S494" s="50">
        <f>IF(R494="","","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"&amp;IFERROR(IF(AND(LEN(R494)-LEN(SUBSTITUTE(R494,"/",""))=1,ISNUMBER(FIND(" ",TRIM(LEFT(R494,FIND("/",R494)-1))))),LEFT(R494,FIND("/",R494)-1),R494),R494)&amp;" ")," "," "),"﻿"," "),"​"," "),"⁠"," ")," "," ")," "," "),CHAR(9)," "),CHAR(10)," "),CHAR(13)," "),"−","-"),"–","-"),"—","-"),"LATITUDE"," "),"LONGITUDE"," "),"COORDINATES"," "),"COORDS"," "),"NORTH"," N "),"SOUTH"," S "),"EAST"," E "),"WEST"," W "),"DEGREES"," "),"DEG"," "),"GPS"," "),"LONG"," "),"LNG"," "),"LON"," "),"LAT"," ")," AND "," "),"&amp;"," ")&amp;" ")</f>
        <v/>
      </c>
      <c r="T494" s="50">
        <f>IF(S494="","",IF(LEN(S494)-LEN(SUBSTITUTE(S494,".",""))&gt;0,SUBSTITUTE(S494,","," "),IF(LEN(S494)-LEN(SUBSTITUTE(S494,",",""))=3,SUBSTITUTE(SUBSTITUTE(S494,",",";",2),",","."),IF(LEN(S494)-LEN(SUBSTITUTE(S494,",",""))=2,SUBSTITUTE(S494,",","."),SUBSTITUTE(S494,","," ")))))</f>
        <v/>
      </c>
      <c r="U494" s="50">
        <f>IF(ISNUMBER(FIND("S",T494)),-1,IF(ISNUMBER(FIND("N",T494)),1,0))</f>
        <v/>
      </c>
      <c r="V494" s="50">
        <f>IF(ISNUMBER(FIND("W",T494)),-1,IF(ISNUMBER(FIND("E",T494)),1,0))</f>
        <v/>
      </c>
      <c r="W494" s="50">
        <f>AND(MIN(IFERROR(FIND("N",T494),999),IFERROR(FIND("S",T494),999))&lt;999,MIN(IFERROR(FIND("E",T494),999),IFERROR(FIND("W",T494),999))&lt;999,MIN(IFERROR(FIND("E",T494),999),IFERROR(FIND("W",T494),999))&lt;MIN(IFERROR(FIND("N",T494),999),IFERROR(FIND("S",T494),999)))</f>
        <v/>
      </c>
      <c r="X494" s="50">
        <f>IF(T494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494,"°"," "),"º"," "),"˚"," "),"'"," "),CHAR(34)," "),"′"," "),"’"," "),"‘"," "),"″"," "),"”"," "),"“"," "),"("," "),")"," "),"["," "),"]"," "),"{"," "),"}"," "),";"," "),"|"," "),"/"," "),"\"," "),":"," "),"="," "),"*"," "),","," "),"N"," "),"S"," "),"E"," "),"W"," "),"_"," ")))</f>
        <v/>
      </c>
      <c r="Y494" s="50">
        <f>IF(X494="","",SUBSTITUTE(SUBSTITUTE(SUBSTITUTE(SUBSTITUTE(SUBSTITUTE(SUBSTITUTE(SUBSTITUTE(SUBSTITUTE(SUBSTITUTE(SUBSTITUTE(SUBSTITUTE(SUBSTITUTE(SUBSTITUTE(X494,"0",""),"1",""),"2",""),"3",""),"4",""),"5",""),"6",""),"7",""),"8",""),"9",""),".",""),"-","")," ",""))</f>
        <v/>
      </c>
      <c r="Z494" s="50">
        <f>IF(X494="",0,LEN(X494)-LEN(SUBSTITUTE(X494," ",""))+1)</f>
        <v/>
      </c>
      <c r="AA494" s="50">
        <f>IF(Z494&lt;1,"",IFERROR(VALUE(SUBSTITUTE(TRIM(MID(SUBSTITUTE(X494," ",REPT(" ",60)),1,60)),".",MID(1/2,2,1))),""))</f>
        <v/>
      </c>
      <c r="AB494" s="50">
        <f>IF(Z494&lt;2,"",IFERROR(VALUE(SUBSTITUTE(TRIM(MID(SUBSTITUTE(X494," ",REPT(" ",60)),61,60)),".",MID(1/2,2,1))),""))</f>
        <v/>
      </c>
      <c r="AC494" s="50">
        <f>IF(Z494&lt;3,"",IFERROR(VALUE(SUBSTITUTE(TRIM(MID(SUBSTITUTE(X494," ",REPT(" ",60)),121,60)),".",MID(1/2,2,1))),""))</f>
        <v/>
      </c>
      <c r="AD494" s="50">
        <f>IF(Z494&lt;4,"",IFERROR(VALUE(SUBSTITUTE(TRIM(MID(SUBSTITUTE(X494," ",REPT(" ",60)),181,60)),".",MID(1/2,2,1))),""))</f>
        <v/>
      </c>
      <c r="AE494" s="50">
        <f>IF(Z494&lt;5,"",IFERROR(VALUE(SUBSTITUTE(TRIM(MID(SUBSTITUTE(X494," ",REPT(" ",60)),241,60)),".",MID(1/2,2,1))),""))</f>
        <v/>
      </c>
      <c r="AF494" s="50">
        <f>IF(Z494&lt;6,"",IFERROR(VALUE(SUBSTITUTE(TRIM(MID(SUBSTITUTE(X494," ",REPT(" ",60)),301,60)),".",MID(1/2,2,1))),""))</f>
        <v/>
      </c>
      <c r="AG494" s="50">
        <f>IFERROR(IF(Z494=2,AA494,IF(Z494=4,IF(AA494&lt;0,-1,1)*(ABS(AA494)+AB494/60),IF(Z494=6,IF(AA494&lt;0,-1,1)*(ABS(AA494)+AB494/60+AC494/3600),""))),"")</f>
        <v/>
      </c>
      <c r="AH494" s="50">
        <f>IFERROR(IF(Z494=2,AB494,IF(Z494=4,IF(AC494&lt;0,-1,1)*(ABS(AC494)+AD494/60),IF(Z494=6,IF(AD494&lt;0,-1,1)*(ABS(AD494)+AE494/60+AF494/3600),""))),"")</f>
        <v/>
      </c>
      <c r="AI494" s="50">
        <f>IF(W494,AH494,AG494)</f>
        <v/>
      </c>
      <c r="AJ494" s="50">
        <f>IF(W494,AG494,AH494)</f>
        <v/>
      </c>
      <c r="AK494" s="50">
        <f>IFERROR(IF(U494=0,AI494,U494*ABS(AI494)),"")</f>
        <v/>
      </c>
      <c r="AL494" s="50">
        <f>IFERROR(IF(V494=0,AJ494,V494*ABS(AJ494)),"")</f>
        <v/>
      </c>
      <c r="AM494" s="50">
        <f>IFERROR(AND(U494=0,V494=0,ABS(AK494)&gt;90,ABS(AK494)&lt;=180,ABS(AL494)&lt;=90),FALSE)</f>
        <v/>
      </c>
      <c r="AN494" s="50">
        <f>IF(AM494,AL494,AK494)</f>
        <v/>
      </c>
      <c r="AO494" s="50">
        <f>IF(AM494,AK494,AL494)</f>
        <v/>
      </c>
      <c r="AP494" s="50">
        <f>IF(R494="","",IF(Y494&lt;&gt;"","Contains words or symbols that aren't part of a coordinate.",IF(NOT(OR(Z494=2,Z494=4,Z494=6)),"Couldn't find a latitude and a longitude ("&amp;Z494&amp;IF(Z494=1," number"," numbers")&amp;" found).",IF(COUNT(AA494:AF494)&lt;&gt;Z494,"Some of the numbers couldn't be read.",IF(OR(AND(Z494=4,OR(AB494&lt;0,AB494&gt;=60,AD494&lt;0,AD494&gt;=60)),AND(Z494=6,OR(AB494&lt;0,AB494&gt;=60,AC494&lt;0,AC494&gt;=60,AE494&lt;0,AE494&gt;=60,AF494&lt;0,AF494&gt;=60))),"Minutes and seconds must be between 0 and 60.",IF(OR(ABS(AN494)&gt;90,ABS(AO494)&gt;180),"Out of range: latitude must be between -90 and 90, and longitude between -180 and 180.",""))))))</f>
        <v/>
      </c>
    </row>
    <row r="495">
      <c r="B495" s="44" t="n"/>
      <c r="C495" s="44" t="n"/>
      <c r="D495" s="45">
        <f>IF(R495="","",IF(AP495&lt;&gt;"","NOT VALID GPS COORDINATES",IF(O495="NO CONNECTION","NO CONNECTION",IF(E495="","NOT FOUND",IF(OR(AM495,AND(AN495=0,AO495=0)),"CONVERTED – PLEASE CHECK","CONVERTED")))))</f>
        <v/>
      </c>
      <c r="E495" s="45">
        <f>IF(OR(O495="",O495="NO CONNECTION"),"",IFERROR(_xlfn.FILTERXML(O495,"//local/territory")&amp;" "&amp;_xlfn.FILTERXML(O495,"//local/mapcode"),IFERROR(_xlfn.FILTERXML(O495,"//international/mapcode"),"")))</f>
        <v/>
      </c>
      <c r="F495" s="46">
        <f>IF(E495="","",IFERROR(_xlfn.FILTERXML(O495,"//local/territory"),""))</f>
        <v/>
      </c>
      <c r="G495" s="46">
        <f>IF(E495="","",IFERROR(_xlfn.FILTERXML(O495,"//local/mapcode"),""))</f>
        <v/>
      </c>
      <c r="H495" s="46">
        <f>IF(E495="","",IFERROR(_xlfn.FILTERXML(O495,"//international/mapcode"),""))</f>
        <v/>
      </c>
      <c r="I495" s="46">
        <f>IF(E495="","",IFERROR(HYPERLINK("https://www.mymapcodes.com/go/?t="&amp;IF(G495&lt;&gt;"",F495,"AAA")&amp;"&amp;ma="&amp;LEFT(IF(G495&lt;&gt;"",G495,H495),FIND(".",IF(G495&lt;&gt;"",G495,H495))-1)&amp;"&amp;mb="&amp;MID(IF(G495&lt;&gt;"",G495,H495),FIND(".",IF(G495&lt;&gt;"",G495,H495))+1,99),"Open on MyMapcodes →"),""))</f>
        <v/>
      </c>
      <c r="J495" s="47">
        <f>IF(OR(R495="",AP495&lt;&gt;""),"",ROUND(AN495,6))</f>
        <v/>
      </c>
      <c r="K495" s="47">
        <f>IF(OR(R495="",AP495&lt;&gt;""),"",ROUND(AO495,6))</f>
        <v/>
      </c>
      <c r="L495" s="48">
        <f>IF(R495="","",IF(AP495&lt;&gt;"",AP495,IF(O495="NO CONNECTION","Excel couldn't reach the mapcode service. Click the REFRESH RESULTS box just above the table.",IF(E495="","The mapcode service didn't return a mapcode for this point.",IF(AM495,"Latitude and longitude seemed to be the wrong way round, so they've been swapped. Please check.",IF(AND(AN495=0,AO495=0),"0, 0 is in the sea off West Africa. Please check this is the location you meant.",IF(W495,"Longitude came first, so the order has been switched.",IF(Z495=6,"Converted from degrees, minutes and seconds.",IF(Z495=4,"Converted from degrees and decimal minutes.","")))))))))</f>
        <v/>
      </c>
      <c r="N495" s="49">
        <f>IF(J495="","",MapcodeAPI&amp;"codes/"&amp;SUBSTITUTE(J495&amp;"",MID(1/2,2,1),".")&amp;","&amp;SUBSTITUTE(K495&amp;"",MID(1/2,2,1),"."))&amp;LEFT($B$13,0)</f>
        <v/>
      </c>
      <c r="O495" s="49">
        <f>IF(N495="","",IFERROR(_xlfn.WEBSERVICE(N495),IF(MapcodeAPIBackup="","NO CONNECTION",IFERROR(_xlfn.WEBSERVICE(MapcodeAPIBackup&amp;MID(N495,LEN(MapcodeAPI)+1,999)),"NO CONNECTION"))))</f>
        <v/>
      </c>
      <c r="P495" t="inlineStr">
        <is>
          <t xml:space="preserve"> </t>
        </is>
      </c>
      <c r="R495" s="50">
        <f>IFERROR(IF(AND(TRIM(B495&amp;"")="",TRIM(C495&amp;"")=""),"",TRIM(IF(ISNUMBER(B495),SUBSTITUTE(B495&amp;"",MID(1/2,2,1),"."),B495&amp;"")&amp;IF(TRIM(C495&amp;"")="",""," | "&amp;IF(ISNUMBER(C495),SUBSTITUTE(C495&amp;"",MID(1/2,2,1),"."),C495&amp;"")))),"(error value)")</f>
        <v/>
      </c>
      <c r="S495" s="50">
        <f>IF(R495="","","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"&amp;IFERROR(IF(AND(LEN(R495)-LEN(SUBSTITUTE(R495,"/",""))=1,ISNUMBER(FIND(" ",TRIM(LEFT(R495,FIND("/",R495)-1))))),LEFT(R495,FIND("/",R495)-1),R495),R495)&amp;" ")," "," "),"﻿"," "),"​"," "),"⁠"," ")," "," ")," "," "),CHAR(9)," "),CHAR(10)," "),CHAR(13)," "),"−","-"),"–","-"),"—","-"),"LATITUDE"," "),"LONGITUDE"," "),"COORDINATES"," "),"COORDS"," "),"NORTH"," N "),"SOUTH"," S "),"EAST"," E "),"WEST"," W "),"DEGREES"," "),"DEG"," "),"GPS"," "),"LONG"," "),"LNG"," "),"LON"," "),"LAT"," ")," AND "," "),"&amp;"," ")&amp;" ")</f>
        <v/>
      </c>
      <c r="T495" s="50">
        <f>IF(S495="","",IF(LEN(S495)-LEN(SUBSTITUTE(S495,".",""))&gt;0,SUBSTITUTE(S495,","," "),IF(LEN(S495)-LEN(SUBSTITUTE(S495,",",""))=3,SUBSTITUTE(SUBSTITUTE(S495,",",";",2),",","."),IF(LEN(S495)-LEN(SUBSTITUTE(S495,",",""))=2,SUBSTITUTE(S495,",","."),SUBSTITUTE(S495,","," ")))))</f>
        <v/>
      </c>
      <c r="U495" s="50">
        <f>IF(ISNUMBER(FIND("S",T495)),-1,IF(ISNUMBER(FIND("N",T495)),1,0))</f>
        <v/>
      </c>
      <c r="V495" s="50">
        <f>IF(ISNUMBER(FIND("W",T495)),-1,IF(ISNUMBER(FIND("E",T495)),1,0))</f>
        <v/>
      </c>
      <c r="W495" s="50">
        <f>AND(MIN(IFERROR(FIND("N",T495),999),IFERROR(FIND("S",T495),999))&lt;999,MIN(IFERROR(FIND("E",T495),999),IFERROR(FIND("W",T495),999))&lt;999,MIN(IFERROR(FIND("E",T495),999),IFERROR(FIND("W",T495),999))&lt;MIN(IFERROR(FIND("N",T495),999),IFERROR(FIND("S",T495),999)))</f>
        <v/>
      </c>
      <c r="X495" s="50">
        <f>IF(T495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495,"°"," "),"º"," "),"˚"," "),"'"," "),CHAR(34)," "),"′"," "),"’"," "),"‘"," "),"″"," "),"”"," "),"“"," "),"("," "),")"," "),"["," "),"]"," "),"{"," "),"}"," "),";"," "),"|"," "),"/"," "),"\"," "),":"," "),"="," "),"*"," "),","," "),"N"," "),"S"," "),"E"," "),"W"," "),"_"," ")))</f>
        <v/>
      </c>
      <c r="Y495" s="50">
        <f>IF(X495="","",SUBSTITUTE(SUBSTITUTE(SUBSTITUTE(SUBSTITUTE(SUBSTITUTE(SUBSTITUTE(SUBSTITUTE(SUBSTITUTE(SUBSTITUTE(SUBSTITUTE(SUBSTITUTE(SUBSTITUTE(SUBSTITUTE(X495,"0",""),"1",""),"2",""),"3",""),"4",""),"5",""),"6",""),"7",""),"8",""),"9",""),".",""),"-","")," ",""))</f>
        <v/>
      </c>
      <c r="Z495" s="50">
        <f>IF(X495="",0,LEN(X495)-LEN(SUBSTITUTE(X495," ",""))+1)</f>
        <v/>
      </c>
      <c r="AA495" s="50">
        <f>IF(Z495&lt;1,"",IFERROR(VALUE(SUBSTITUTE(TRIM(MID(SUBSTITUTE(X495," ",REPT(" ",60)),1,60)),".",MID(1/2,2,1))),""))</f>
        <v/>
      </c>
      <c r="AB495" s="50">
        <f>IF(Z495&lt;2,"",IFERROR(VALUE(SUBSTITUTE(TRIM(MID(SUBSTITUTE(X495," ",REPT(" ",60)),61,60)),".",MID(1/2,2,1))),""))</f>
        <v/>
      </c>
      <c r="AC495" s="50">
        <f>IF(Z495&lt;3,"",IFERROR(VALUE(SUBSTITUTE(TRIM(MID(SUBSTITUTE(X495," ",REPT(" ",60)),121,60)),".",MID(1/2,2,1))),""))</f>
        <v/>
      </c>
      <c r="AD495" s="50">
        <f>IF(Z495&lt;4,"",IFERROR(VALUE(SUBSTITUTE(TRIM(MID(SUBSTITUTE(X495," ",REPT(" ",60)),181,60)),".",MID(1/2,2,1))),""))</f>
        <v/>
      </c>
      <c r="AE495" s="50">
        <f>IF(Z495&lt;5,"",IFERROR(VALUE(SUBSTITUTE(TRIM(MID(SUBSTITUTE(X495," ",REPT(" ",60)),241,60)),".",MID(1/2,2,1))),""))</f>
        <v/>
      </c>
      <c r="AF495" s="50">
        <f>IF(Z495&lt;6,"",IFERROR(VALUE(SUBSTITUTE(TRIM(MID(SUBSTITUTE(X495," ",REPT(" ",60)),301,60)),".",MID(1/2,2,1))),""))</f>
        <v/>
      </c>
      <c r="AG495" s="50">
        <f>IFERROR(IF(Z495=2,AA495,IF(Z495=4,IF(AA495&lt;0,-1,1)*(ABS(AA495)+AB495/60),IF(Z495=6,IF(AA495&lt;0,-1,1)*(ABS(AA495)+AB495/60+AC495/3600),""))),"")</f>
        <v/>
      </c>
      <c r="AH495" s="50">
        <f>IFERROR(IF(Z495=2,AB495,IF(Z495=4,IF(AC495&lt;0,-1,1)*(ABS(AC495)+AD495/60),IF(Z495=6,IF(AD495&lt;0,-1,1)*(ABS(AD495)+AE495/60+AF495/3600),""))),"")</f>
        <v/>
      </c>
      <c r="AI495" s="50">
        <f>IF(W495,AH495,AG495)</f>
        <v/>
      </c>
      <c r="AJ495" s="50">
        <f>IF(W495,AG495,AH495)</f>
        <v/>
      </c>
      <c r="AK495" s="50">
        <f>IFERROR(IF(U495=0,AI495,U495*ABS(AI495)),"")</f>
        <v/>
      </c>
      <c r="AL495" s="50">
        <f>IFERROR(IF(V495=0,AJ495,V495*ABS(AJ495)),"")</f>
        <v/>
      </c>
      <c r="AM495" s="50">
        <f>IFERROR(AND(U495=0,V495=0,ABS(AK495)&gt;90,ABS(AK495)&lt;=180,ABS(AL495)&lt;=90),FALSE)</f>
        <v/>
      </c>
      <c r="AN495" s="50">
        <f>IF(AM495,AL495,AK495)</f>
        <v/>
      </c>
      <c r="AO495" s="50">
        <f>IF(AM495,AK495,AL495)</f>
        <v/>
      </c>
      <c r="AP495" s="50">
        <f>IF(R495="","",IF(Y495&lt;&gt;"","Contains words or symbols that aren't part of a coordinate.",IF(NOT(OR(Z495=2,Z495=4,Z495=6)),"Couldn't find a latitude and a longitude ("&amp;Z495&amp;IF(Z495=1," number"," numbers")&amp;" found).",IF(COUNT(AA495:AF495)&lt;&gt;Z495,"Some of the numbers couldn't be read.",IF(OR(AND(Z495=4,OR(AB495&lt;0,AB495&gt;=60,AD495&lt;0,AD495&gt;=60)),AND(Z495=6,OR(AB495&lt;0,AB495&gt;=60,AC495&lt;0,AC495&gt;=60,AE495&lt;0,AE495&gt;=60,AF495&lt;0,AF495&gt;=60))),"Minutes and seconds must be between 0 and 60.",IF(OR(ABS(AN495)&gt;90,ABS(AO495)&gt;180),"Out of range: latitude must be between -90 and 90, and longitude between -180 and 180.",""))))))</f>
        <v/>
      </c>
    </row>
    <row r="496">
      <c r="B496" s="44" t="n"/>
      <c r="C496" s="44" t="n"/>
      <c r="D496" s="45">
        <f>IF(R496="","",IF(AP496&lt;&gt;"","NOT VALID GPS COORDINATES",IF(O496="NO CONNECTION","NO CONNECTION",IF(E496="","NOT FOUND",IF(OR(AM496,AND(AN496=0,AO496=0)),"CONVERTED – PLEASE CHECK","CONVERTED")))))</f>
        <v/>
      </c>
      <c r="E496" s="45">
        <f>IF(OR(O496="",O496="NO CONNECTION"),"",IFERROR(_xlfn.FILTERXML(O496,"//local/territory")&amp;" "&amp;_xlfn.FILTERXML(O496,"//local/mapcode"),IFERROR(_xlfn.FILTERXML(O496,"//international/mapcode"),"")))</f>
        <v/>
      </c>
      <c r="F496" s="46">
        <f>IF(E496="","",IFERROR(_xlfn.FILTERXML(O496,"//local/territory"),""))</f>
        <v/>
      </c>
      <c r="G496" s="46">
        <f>IF(E496="","",IFERROR(_xlfn.FILTERXML(O496,"//local/mapcode"),""))</f>
        <v/>
      </c>
      <c r="H496" s="46">
        <f>IF(E496="","",IFERROR(_xlfn.FILTERXML(O496,"//international/mapcode"),""))</f>
        <v/>
      </c>
      <c r="I496" s="46">
        <f>IF(E496="","",IFERROR(HYPERLINK("https://www.mymapcodes.com/go/?t="&amp;IF(G496&lt;&gt;"",F496,"AAA")&amp;"&amp;ma="&amp;LEFT(IF(G496&lt;&gt;"",G496,H496),FIND(".",IF(G496&lt;&gt;"",G496,H496))-1)&amp;"&amp;mb="&amp;MID(IF(G496&lt;&gt;"",G496,H496),FIND(".",IF(G496&lt;&gt;"",G496,H496))+1,99),"Open on MyMapcodes →"),""))</f>
        <v/>
      </c>
      <c r="J496" s="47">
        <f>IF(OR(R496="",AP496&lt;&gt;""),"",ROUND(AN496,6))</f>
        <v/>
      </c>
      <c r="K496" s="47">
        <f>IF(OR(R496="",AP496&lt;&gt;""),"",ROUND(AO496,6))</f>
        <v/>
      </c>
      <c r="L496" s="48">
        <f>IF(R496="","",IF(AP496&lt;&gt;"",AP496,IF(O496="NO CONNECTION","Excel couldn't reach the mapcode service. Click the REFRESH RESULTS box just above the table.",IF(E496="","The mapcode service didn't return a mapcode for this point.",IF(AM496,"Latitude and longitude seemed to be the wrong way round, so they've been swapped. Please check.",IF(AND(AN496=0,AO496=0),"0, 0 is in the sea off West Africa. Please check this is the location you meant.",IF(W496,"Longitude came first, so the order has been switched.",IF(Z496=6,"Converted from degrees, minutes and seconds.",IF(Z496=4,"Converted from degrees and decimal minutes.","")))))))))</f>
        <v/>
      </c>
      <c r="N496" s="49">
        <f>IF(J496="","",MapcodeAPI&amp;"codes/"&amp;SUBSTITUTE(J496&amp;"",MID(1/2,2,1),".")&amp;","&amp;SUBSTITUTE(K496&amp;"",MID(1/2,2,1),"."))&amp;LEFT($B$13,0)</f>
        <v/>
      </c>
      <c r="O496" s="49">
        <f>IF(N496="","",IFERROR(_xlfn.WEBSERVICE(N496),IF(MapcodeAPIBackup="","NO CONNECTION",IFERROR(_xlfn.WEBSERVICE(MapcodeAPIBackup&amp;MID(N496,LEN(MapcodeAPI)+1,999)),"NO CONNECTION"))))</f>
        <v/>
      </c>
      <c r="P496" t="inlineStr">
        <is>
          <t xml:space="preserve"> </t>
        </is>
      </c>
      <c r="R496" s="50">
        <f>IFERROR(IF(AND(TRIM(B496&amp;"")="",TRIM(C496&amp;"")=""),"",TRIM(IF(ISNUMBER(B496),SUBSTITUTE(B496&amp;"",MID(1/2,2,1),"."),B496&amp;"")&amp;IF(TRIM(C496&amp;"")="",""," | "&amp;IF(ISNUMBER(C496),SUBSTITUTE(C496&amp;"",MID(1/2,2,1),"."),C496&amp;"")))),"(error value)")</f>
        <v/>
      </c>
      <c r="S496" s="50">
        <f>IF(R496="","","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"&amp;IFERROR(IF(AND(LEN(R496)-LEN(SUBSTITUTE(R496,"/",""))=1,ISNUMBER(FIND(" ",TRIM(LEFT(R496,FIND("/",R496)-1))))),LEFT(R496,FIND("/",R496)-1),R496),R496)&amp;" ")," "," "),"﻿"," "),"​"," "),"⁠"," ")," "," ")," "," "),CHAR(9)," "),CHAR(10)," "),CHAR(13)," "),"−","-"),"–","-"),"—","-"),"LATITUDE"," "),"LONGITUDE"," "),"COORDINATES"," "),"COORDS"," "),"NORTH"," N "),"SOUTH"," S "),"EAST"," E "),"WEST"," W "),"DEGREES"," "),"DEG"," "),"GPS"," "),"LONG"," "),"LNG"," "),"LON"," "),"LAT"," ")," AND "," "),"&amp;"," ")&amp;" ")</f>
        <v/>
      </c>
      <c r="T496" s="50">
        <f>IF(S496="","",IF(LEN(S496)-LEN(SUBSTITUTE(S496,".",""))&gt;0,SUBSTITUTE(S496,","," "),IF(LEN(S496)-LEN(SUBSTITUTE(S496,",",""))=3,SUBSTITUTE(SUBSTITUTE(S496,",",";",2),",","."),IF(LEN(S496)-LEN(SUBSTITUTE(S496,",",""))=2,SUBSTITUTE(S496,",","."),SUBSTITUTE(S496,","," ")))))</f>
        <v/>
      </c>
      <c r="U496" s="50">
        <f>IF(ISNUMBER(FIND("S",T496)),-1,IF(ISNUMBER(FIND("N",T496)),1,0))</f>
        <v/>
      </c>
      <c r="V496" s="50">
        <f>IF(ISNUMBER(FIND("W",T496)),-1,IF(ISNUMBER(FIND("E",T496)),1,0))</f>
        <v/>
      </c>
      <c r="W496" s="50">
        <f>AND(MIN(IFERROR(FIND("N",T496),999),IFERROR(FIND("S",T496),999))&lt;999,MIN(IFERROR(FIND("E",T496),999),IFERROR(FIND("W",T496),999))&lt;999,MIN(IFERROR(FIND("E",T496),999),IFERROR(FIND("W",T496),999))&lt;MIN(IFERROR(FIND("N",T496),999),IFERROR(FIND("S",T496),999)))</f>
        <v/>
      </c>
      <c r="X496" s="50">
        <f>IF(T496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496,"°"," "),"º"," "),"˚"," "),"'"," "),CHAR(34)," "),"′"," "),"’"," "),"‘"," "),"″"," "),"”"," "),"“"," "),"("," "),")"," "),"["," "),"]"," "),"{"," "),"}"," "),";"," "),"|"," "),"/"," "),"\"," "),":"," "),"="," "),"*"," "),","," "),"N"," "),"S"," "),"E"," "),"W"," "),"_"," ")))</f>
        <v/>
      </c>
      <c r="Y496" s="50">
        <f>IF(X496="","",SUBSTITUTE(SUBSTITUTE(SUBSTITUTE(SUBSTITUTE(SUBSTITUTE(SUBSTITUTE(SUBSTITUTE(SUBSTITUTE(SUBSTITUTE(SUBSTITUTE(SUBSTITUTE(SUBSTITUTE(SUBSTITUTE(X496,"0",""),"1",""),"2",""),"3",""),"4",""),"5",""),"6",""),"7",""),"8",""),"9",""),".",""),"-","")," ",""))</f>
        <v/>
      </c>
      <c r="Z496" s="50">
        <f>IF(X496="",0,LEN(X496)-LEN(SUBSTITUTE(X496," ",""))+1)</f>
        <v/>
      </c>
      <c r="AA496" s="50">
        <f>IF(Z496&lt;1,"",IFERROR(VALUE(SUBSTITUTE(TRIM(MID(SUBSTITUTE(X496," ",REPT(" ",60)),1,60)),".",MID(1/2,2,1))),""))</f>
        <v/>
      </c>
      <c r="AB496" s="50">
        <f>IF(Z496&lt;2,"",IFERROR(VALUE(SUBSTITUTE(TRIM(MID(SUBSTITUTE(X496," ",REPT(" ",60)),61,60)),".",MID(1/2,2,1))),""))</f>
        <v/>
      </c>
      <c r="AC496" s="50">
        <f>IF(Z496&lt;3,"",IFERROR(VALUE(SUBSTITUTE(TRIM(MID(SUBSTITUTE(X496," ",REPT(" ",60)),121,60)),".",MID(1/2,2,1))),""))</f>
        <v/>
      </c>
      <c r="AD496" s="50">
        <f>IF(Z496&lt;4,"",IFERROR(VALUE(SUBSTITUTE(TRIM(MID(SUBSTITUTE(X496," ",REPT(" ",60)),181,60)),".",MID(1/2,2,1))),""))</f>
        <v/>
      </c>
      <c r="AE496" s="50">
        <f>IF(Z496&lt;5,"",IFERROR(VALUE(SUBSTITUTE(TRIM(MID(SUBSTITUTE(X496," ",REPT(" ",60)),241,60)),".",MID(1/2,2,1))),""))</f>
        <v/>
      </c>
      <c r="AF496" s="50">
        <f>IF(Z496&lt;6,"",IFERROR(VALUE(SUBSTITUTE(TRIM(MID(SUBSTITUTE(X496," ",REPT(" ",60)),301,60)),".",MID(1/2,2,1))),""))</f>
        <v/>
      </c>
      <c r="AG496" s="50">
        <f>IFERROR(IF(Z496=2,AA496,IF(Z496=4,IF(AA496&lt;0,-1,1)*(ABS(AA496)+AB496/60),IF(Z496=6,IF(AA496&lt;0,-1,1)*(ABS(AA496)+AB496/60+AC496/3600),""))),"")</f>
        <v/>
      </c>
      <c r="AH496" s="50">
        <f>IFERROR(IF(Z496=2,AB496,IF(Z496=4,IF(AC496&lt;0,-1,1)*(ABS(AC496)+AD496/60),IF(Z496=6,IF(AD496&lt;0,-1,1)*(ABS(AD496)+AE496/60+AF496/3600),""))),"")</f>
        <v/>
      </c>
      <c r="AI496" s="50">
        <f>IF(W496,AH496,AG496)</f>
        <v/>
      </c>
      <c r="AJ496" s="50">
        <f>IF(W496,AG496,AH496)</f>
        <v/>
      </c>
      <c r="AK496" s="50">
        <f>IFERROR(IF(U496=0,AI496,U496*ABS(AI496)),"")</f>
        <v/>
      </c>
      <c r="AL496" s="50">
        <f>IFERROR(IF(V496=0,AJ496,V496*ABS(AJ496)),"")</f>
        <v/>
      </c>
      <c r="AM496" s="50">
        <f>IFERROR(AND(U496=0,V496=0,ABS(AK496)&gt;90,ABS(AK496)&lt;=180,ABS(AL496)&lt;=90),FALSE)</f>
        <v/>
      </c>
      <c r="AN496" s="50">
        <f>IF(AM496,AL496,AK496)</f>
        <v/>
      </c>
      <c r="AO496" s="50">
        <f>IF(AM496,AK496,AL496)</f>
        <v/>
      </c>
      <c r="AP496" s="50">
        <f>IF(R496="","",IF(Y496&lt;&gt;"","Contains words or symbols that aren't part of a coordinate.",IF(NOT(OR(Z496=2,Z496=4,Z496=6)),"Couldn't find a latitude and a longitude ("&amp;Z496&amp;IF(Z496=1," number"," numbers")&amp;" found).",IF(COUNT(AA496:AF496)&lt;&gt;Z496,"Some of the numbers couldn't be read.",IF(OR(AND(Z496=4,OR(AB496&lt;0,AB496&gt;=60,AD496&lt;0,AD496&gt;=60)),AND(Z496=6,OR(AB496&lt;0,AB496&gt;=60,AC496&lt;0,AC496&gt;=60,AE496&lt;0,AE496&gt;=60,AF496&lt;0,AF496&gt;=60))),"Minutes and seconds must be between 0 and 60.",IF(OR(ABS(AN496)&gt;90,ABS(AO496)&gt;180),"Out of range: latitude must be between -90 and 90, and longitude between -180 and 180.",""))))))</f>
        <v/>
      </c>
    </row>
    <row r="497">
      <c r="B497" s="44" t="n"/>
      <c r="C497" s="44" t="n"/>
      <c r="D497" s="45">
        <f>IF(R497="","",IF(AP497&lt;&gt;"","NOT VALID GPS COORDINATES",IF(O497="NO CONNECTION","NO CONNECTION",IF(E497="","NOT FOUND",IF(OR(AM497,AND(AN497=0,AO497=0)),"CONVERTED – PLEASE CHECK","CONVERTED")))))</f>
        <v/>
      </c>
      <c r="E497" s="45">
        <f>IF(OR(O497="",O497="NO CONNECTION"),"",IFERROR(_xlfn.FILTERXML(O497,"//local/territory")&amp;" "&amp;_xlfn.FILTERXML(O497,"//local/mapcode"),IFERROR(_xlfn.FILTERXML(O497,"//international/mapcode"),"")))</f>
        <v/>
      </c>
      <c r="F497" s="46">
        <f>IF(E497="","",IFERROR(_xlfn.FILTERXML(O497,"//local/territory"),""))</f>
        <v/>
      </c>
      <c r="G497" s="46">
        <f>IF(E497="","",IFERROR(_xlfn.FILTERXML(O497,"//local/mapcode"),""))</f>
        <v/>
      </c>
      <c r="H497" s="46">
        <f>IF(E497="","",IFERROR(_xlfn.FILTERXML(O497,"//international/mapcode"),""))</f>
        <v/>
      </c>
      <c r="I497" s="46">
        <f>IF(E497="","",IFERROR(HYPERLINK("https://www.mymapcodes.com/go/?t="&amp;IF(G497&lt;&gt;"",F497,"AAA")&amp;"&amp;ma="&amp;LEFT(IF(G497&lt;&gt;"",G497,H497),FIND(".",IF(G497&lt;&gt;"",G497,H497))-1)&amp;"&amp;mb="&amp;MID(IF(G497&lt;&gt;"",G497,H497),FIND(".",IF(G497&lt;&gt;"",G497,H497))+1,99),"Open on MyMapcodes →"),""))</f>
        <v/>
      </c>
      <c r="J497" s="47">
        <f>IF(OR(R497="",AP497&lt;&gt;""),"",ROUND(AN497,6))</f>
        <v/>
      </c>
      <c r="K497" s="47">
        <f>IF(OR(R497="",AP497&lt;&gt;""),"",ROUND(AO497,6))</f>
        <v/>
      </c>
      <c r="L497" s="48">
        <f>IF(R497="","",IF(AP497&lt;&gt;"",AP497,IF(O497="NO CONNECTION","Excel couldn't reach the mapcode service. Click the REFRESH RESULTS box just above the table.",IF(E497="","The mapcode service didn't return a mapcode for this point.",IF(AM497,"Latitude and longitude seemed to be the wrong way round, so they've been swapped. Please check.",IF(AND(AN497=0,AO497=0),"0, 0 is in the sea off West Africa. Please check this is the location you meant.",IF(W497,"Longitude came first, so the order has been switched.",IF(Z497=6,"Converted from degrees, minutes and seconds.",IF(Z497=4,"Converted from degrees and decimal minutes.","")))))))))</f>
        <v/>
      </c>
      <c r="N497" s="49">
        <f>IF(J497="","",MapcodeAPI&amp;"codes/"&amp;SUBSTITUTE(J497&amp;"",MID(1/2,2,1),".")&amp;","&amp;SUBSTITUTE(K497&amp;"",MID(1/2,2,1),"."))&amp;LEFT($B$13,0)</f>
        <v/>
      </c>
      <c r="O497" s="49">
        <f>IF(N497="","",IFERROR(_xlfn.WEBSERVICE(N497),IF(MapcodeAPIBackup="","NO CONNECTION",IFERROR(_xlfn.WEBSERVICE(MapcodeAPIBackup&amp;MID(N497,LEN(MapcodeAPI)+1,999)),"NO CONNECTION"))))</f>
        <v/>
      </c>
      <c r="P497" t="inlineStr">
        <is>
          <t xml:space="preserve"> </t>
        </is>
      </c>
      <c r="R497" s="50">
        <f>IFERROR(IF(AND(TRIM(B497&amp;"")="",TRIM(C497&amp;"")=""),"",TRIM(IF(ISNUMBER(B497),SUBSTITUTE(B497&amp;"",MID(1/2,2,1),"."),B497&amp;"")&amp;IF(TRIM(C497&amp;"")="",""," | "&amp;IF(ISNUMBER(C497),SUBSTITUTE(C497&amp;"",MID(1/2,2,1),"."),C497&amp;"")))),"(error value)")</f>
        <v/>
      </c>
      <c r="S497" s="50">
        <f>IF(R497="","","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"&amp;IFERROR(IF(AND(LEN(R497)-LEN(SUBSTITUTE(R497,"/",""))=1,ISNUMBER(FIND(" ",TRIM(LEFT(R497,FIND("/",R497)-1))))),LEFT(R497,FIND("/",R497)-1),R497),R497)&amp;" ")," "," "),"﻿"," "),"​"," "),"⁠"," ")," "," ")," "," "),CHAR(9)," "),CHAR(10)," "),CHAR(13)," "),"−","-"),"–","-"),"—","-"),"LATITUDE"," "),"LONGITUDE"," "),"COORDINATES"," "),"COORDS"," "),"NORTH"," N "),"SOUTH"," S "),"EAST"," E "),"WEST"," W "),"DEGREES"," "),"DEG"," "),"GPS"," "),"LONG"," "),"LNG"," "),"LON"," "),"LAT"," ")," AND "," "),"&amp;"," ")&amp;" ")</f>
        <v/>
      </c>
      <c r="T497" s="50">
        <f>IF(S497="","",IF(LEN(S497)-LEN(SUBSTITUTE(S497,".",""))&gt;0,SUBSTITUTE(S497,","," "),IF(LEN(S497)-LEN(SUBSTITUTE(S497,",",""))=3,SUBSTITUTE(SUBSTITUTE(S497,",",";",2),",","."),IF(LEN(S497)-LEN(SUBSTITUTE(S497,",",""))=2,SUBSTITUTE(S497,",","."),SUBSTITUTE(S497,","," ")))))</f>
        <v/>
      </c>
      <c r="U497" s="50">
        <f>IF(ISNUMBER(FIND("S",T497)),-1,IF(ISNUMBER(FIND("N",T497)),1,0))</f>
        <v/>
      </c>
      <c r="V497" s="50">
        <f>IF(ISNUMBER(FIND("W",T497)),-1,IF(ISNUMBER(FIND("E",T497)),1,0))</f>
        <v/>
      </c>
      <c r="W497" s="50">
        <f>AND(MIN(IFERROR(FIND("N",T497),999),IFERROR(FIND("S",T497),999))&lt;999,MIN(IFERROR(FIND("E",T497),999),IFERROR(FIND("W",T497),999))&lt;999,MIN(IFERROR(FIND("E",T497),999),IFERROR(FIND("W",T497),999))&lt;MIN(IFERROR(FIND("N",T497),999),IFERROR(FIND("S",T497),999)))</f>
        <v/>
      </c>
      <c r="X497" s="50">
        <f>IF(T497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497,"°"," "),"º"," "),"˚"," "),"'"," "),CHAR(34)," "),"′"," "),"’"," "),"‘"," "),"″"," "),"”"," "),"“"," "),"("," "),")"," "),"["," "),"]"," "),"{"," "),"}"," "),";"," "),"|"," "),"/"," "),"\"," "),":"," "),"="," "),"*"," "),","," "),"N"," "),"S"," "),"E"," "),"W"," "),"_"," ")))</f>
        <v/>
      </c>
      <c r="Y497" s="50">
        <f>IF(X497="","",SUBSTITUTE(SUBSTITUTE(SUBSTITUTE(SUBSTITUTE(SUBSTITUTE(SUBSTITUTE(SUBSTITUTE(SUBSTITUTE(SUBSTITUTE(SUBSTITUTE(SUBSTITUTE(SUBSTITUTE(SUBSTITUTE(X497,"0",""),"1",""),"2",""),"3",""),"4",""),"5",""),"6",""),"7",""),"8",""),"9",""),".",""),"-","")," ",""))</f>
        <v/>
      </c>
      <c r="Z497" s="50">
        <f>IF(X497="",0,LEN(X497)-LEN(SUBSTITUTE(X497," ",""))+1)</f>
        <v/>
      </c>
      <c r="AA497" s="50">
        <f>IF(Z497&lt;1,"",IFERROR(VALUE(SUBSTITUTE(TRIM(MID(SUBSTITUTE(X497," ",REPT(" ",60)),1,60)),".",MID(1/2,2,1))),""))</f>
        <v/>
      </c>
      <c r="AB497" s="50">
        <f>IF(Z497&lt;2,"",IFERROR(VALUE(SUBSTITUTE(TRIM(MID(SUBSTITUTE(X497," ",REPT(" ",60)),61,60)),".",MID(1/2,2,1))),""))</f>
        <v/>
      </c>
      <c r="AC497" s="50">
        <f>IF(Z497&lt;3,"",IFERROR(VALUE(SUBSTITUTE(TRIM(MID(SUBSTITUTE(X497," ",REPT(" ",60)),121,60)),".",MID(1/2,2,1))),""))</f>
        <v/>
      </c>
      <c r="AD497" s="50">
        <f>IF(Z497&lt;4,"",IFERROR(VALUE(SUBSTITUTE(TRIM(MID(SUBSTITUTE(X497," ",REPT(" ",60)),181,60)),".",MID(1/2,2,1))),""))</f>
        <v/>
      </c>
      <c r="AE497" s="50">
        <f>IF(Z497&lt;5,"",IFERROR(VALUE(SUBSTITUTE(TRIM(MID(SUBSTITUTE(X497," ",REPT(" ",60)),241,60)),".",MID(1/2,2,1))),""))</f>
        <v/>
      </c>
      <c r="AF497" s="50">
        <f>IF(Z497&lt;6,"",IFERROR(VALUE(SUBSTITUTE(TRIM(MID(SUBSTITUTE(X497," ",REPT(" ",60)),301,60)),".",MID(1/2,2,1))),""))</f>
        <v/>
      </c>
      <c r="AG497" s="50">
        <f>IFERROR(IF(Z497=2,AA497,IF(Z497=4,IF(AA497&lt;0,-1,1)*(ABS(AA497)+AB497/60),IF(Z497=6,IF(AA497&lt;0,-1,1)*(ABS(AA497)+AB497/60+AC497/3600),""))),"")</f>
        <v/>
      </c>
      <c r="AH497" s="50">
        <f>IFERROR(IF(Z497=2,AB497,IF(Z497=4,IF(AC497&lt;0,-1,1)*(ABS(AC497)+AD497/60),IF(Z497=6,IF(AD497&lt;0,-1,1)*(ABS(AD497)+AE497/60+AF497/3600),""))),"")</f>
        <v/>
      </c>
      <c r="AI497" s="50">
        <f>IF(W497,AH497,AG497)</f>
        <v/>
      </c>
      <c r="AJ497" s="50">
        <f>IF(W497,AG497,AH497)</f>
        <v/>
      </c>
      <c r="AK497" s="50">
        <f>IFERROR(IF(U497=0,AI497,U497*ABS(AI497)),"")</f>
        <v/>
      </c>
      <c r="AL497" s="50">
        <f>IFERROR(IF(V497=0,AJ497,V497*ABS(AJ497)),"")</f>
        <v/>
      </c>
      <c r="AM497" s="50">
        <f>IFERROR(AND(U497=0,V497=0,ABS(AK497)&gt;90,ABS(AK497)&lt;=180,ABS(AL497)&lt;=90),FALSE)</f>
        <v/>
      </c>
      <c r="AN497" s="50">
        <f>IF(AM497,AL497,AK497)</f>
        <v/>
      </c>
      <c r="AO497" s="50">
        <f>IF(AM497,AK497,AL497)</f>
        <v/>
      </c>
      <c r="AP497" s="50">
        <f>IF(R497="","",IF(Y497&lt;&gt;"","Contains words or symbols that aren't part of a coordinate.",IF(NOT(OR(Z497=2,Z497=4,Z497=6)),"Couldn't find a latitude and a longitude ("&amp;Z497&amp;IF(Z497=1," number"," numbers")&amp;" found).",IF(COUNT(AA497:AF497)&lt;&gt;Z497,"Some of the numbers couldn't be read.",IF(OR(AND(Z497=4,OR(AB497&lt;0,AB497&gt;=60,AD497&lt;0,AD497&gt;=60)),AND(Z497=6,OR(AB497&lt;0,AB497&gt;=60,AC497&lt;0,AC497&gt;=60,AE497&lt;0,AE497&gt;=60,AF497&lt;0,AF497&gt;=60))),"Minutes and seconds must be between 0 and 60.",IF(OR(ABS(AN497)&gt;90,ABS(AO497)&gt;180),"Out of range: latitude must be between -90 and 90, and longitude between -180 and 180.",""))))))</f>
        <v/>
      </c>
    </row>
    <row r="498">
      <c r="B498" s="44" t="n"/>
      <c r="C498" s="44" t="n"/>
      <c r="D498" s="45">
        <f>IF(R498="","",IF(AP498&lt;&gt;"","NOT VALID GPS COORDINATES",IF(O498="NO CONNECTION","NO CONNECTION",IF(E498="","NOT FOUND",IF(OR(AM498,AND(AN498=0,AO498=0)),"CONVERTED – PLEASE CHECK","CONVERTED")))))</f>
        <v/>
      </c>
      <c r="E498" s="45">
        <f>IF(OR(O498="",O498="NO CONNECTION"),"",IFERROR(_xlfn.FILTERXML(O498,"//local/territory")&amp;" "&amp;_xlfn.FILTERXML(O498,"//local/mapcode"),IFERROR(_xlfn.FILTERXML(O498,"//international/mapcode"),"")))</f>
        <v/>
      </c>
      <c r="F498" s="46">
        <f>IF(E498="","",IFERROR(_xlfn.FILTERXML(O498,"//local/territory"),""))</f>
        <v/>
      </c>
      <c r="G498" s="46">
        <f>IF(E498="","",IFERROR(_xlfn.FILTERXML(O498,"//local/mapcode"),""))</f>
        <v/>
      </c>
      <c r="H498" s="46">
        <f>IF(E498="","",IFERROR(_xlfn.FILTERXML(O498,"//international/mapcode"),""))</f>
        <v/>
      </c>
      <c r="I498" s="46">
        <f>IF(E498="","",IFERROR(HYPERLINK("https://www.mymapcodes.com/go/?t="&amp;IF(G498&lt;&gt;"",F498,"AAA")&amp;"&amp;ma="&amp;LEFT(IF(G498&lt;&gt;"",G498,H498),FIND(".",IF(G498&lt;&gt;"",G498,H498))-1)&amp;"&amp;mb="&amp;MID(IF(G498&lt;&gt;"",G498,H498),FIND(".",IF(G498&lt;&gt;"",G498,H498))+1,99),"Open on MyMapcodes →"),""))</f>
        <v/>
      </c>
      <c r="J498" s="47">
        <f>IF(OR(R498="",AP498&lt;&gt;""),"",ROUND(AN498,6))</f>
        <v/>
      </c>
      <c r="K498" s="47">
        <f>IF(OR(R498="",AP498&lt;&gt;""),"",ROUND(AO498,6))</f>
        <v/>
      </c>
      <c r="L498" s="48">
        <f>IF(R498="","",IF(AP498&lt;&gt;"",AP498,IF(O498="NO CONNECTION","Excel couldn't reach the mapcode service. Click the REFRESH RESULTS box just above the table.",IF(E498="","The mapcode service didn't return a mapcode for this point.",IF(AM498,"Latitude and longitude seemed to be the wrong way round, so they've been swapped. Please check.",IF(AND(AN498=0,AO498=0),"0, 0 is in the sea off West Africa. Please check this is the location you meant.",IF(W498,"Longitude came first, so the order has been switched.",IF(Z498=6,"Converted from degrees, minutes and seconds.",IF(Z498=4,"Converted from degrees and decimal minutes.","")))))))))</f>
        <v/>
      </c>
      <c r="N498" s="49">
        <f>IF(J498="","",MapcodeAPI&amp;"codes/"&amp;SUBSTITUTE(J498&amp;"",MID(1/2,2,1),".")&amp;","&amp;SUBSTITUTE(K498&amp;"",MID(1/2,2,1),"."))&amp;LEFT($B$13,0)</f>
        <v/>
      </c>
      <c r="O498" s="49">
        <f>IF(N498="","",IFERROR(_xlfn.WEBSERVICE(N498),IF(MapcodeAPIBackup="","NO CONNECTION",IFERROR(_xlfn.WEBSERVICE(MapcodeAPIBackup&amp;MID(N498,LEN(MapcodeAPI)+1,999)),"NO CONNECTION"))))</f>
        <v/>
      </c>
      <c r="P498" t="inlineStr">
        <is>
          <t xml:space="preserve"> </t>
        </is>
      </c>
      <c r="R498" s="50">
        <f>IFERROR(IF(AND(TRIM(B498&amp;"")="",TRIM(C498&amp;"")=""),"",TRIM(IF(ISNUMBER(B498),SUBSTITUTE(B498&amp;"",MID(1/2,2,1),"."),B498&amp;"")&amp;IF(TRIM(C498&amp;"")="",""," | "&amp;IF(ISNUMBER(C498),SUBSTITUTE(C498&amp;"",MID(1/2,2,1),"."),C498&amp;"")))),"(error value)")</f>
        <v/>
      </c>
      <c r="S498" s="50">
        <f>IF(R498="","","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"&amp;IFERROR(IF(AND(LEN(R498)-LEN(SUBSTITUTE(R498,"/",""))=1,ISNUMBER(FIND(" ",TRIM(LEFT(R498,FIND("/",R498)-1))))),LEFT(R498,FIND("/",R498)-1),R498),R498)&amp;" ")," "," "),"﻿"," "),"​"," "),"⁠"," ")," "," ")," "," "),CHAR(9)," "),CHAR(10)," "),CHAR(13)," "),"−","-"),"–","-"),"—","-"),"LATITUDE"," "),"LONGITUDE"," "),"COORDINATES"," "),"COORDS"," "),"NORTH"," N "),"SOUTH"," S "),"EAST"," E "),"WEST"," W "),"DEGREES"," "),"DEG"," "),"GPS"," "),"LONG"," "),"LNG"," "),"LON"," "),"LAT"," ")," AND "," "),"&amp;"," ")&amp;" ")</f>
        <v/>
      </c>
      <c r="T498" s="50">
        <f>IF(S498="","",IF(LEN(S498)-LEN(SUBSTITUTE(S498,".",""))&gt;0,SUBSTITUTE(S498,","," "),IF(LEN(S498)-LEN(SUBSTITUTE(S498,",",""))=3,SUBSTITUTE(SUBSTITUTE(S498,",",";",2),",","."),IF(LEN(S498)-LEN(SUBSTITUTE(S498,",",""))=2,SUBSTITUTE(S498,",","."),SUBSTITUTE(S498,","," ")))))</f>
        <v/>
      </c>
      <c r="U498" s="50">
        <f>IF(ISNUMBER(FIND("S",T498)),-1,IF(ISNUMBER(FIND("N",T498)),1,0))</f>
        <v/>
      </c>
      <c r="V498" s="50">
        <f>IF(ISNUMBER(FIND("W",T498)),-1,IF(ISNUMBER(FIND("E",T498)),1,0))</f>
        <v/>
      </c>
      <c r="W498" s="50">
        <f>AND(MIN(IFERROR(FIND("N",T498),999),IFERROR(FIND("S",T498),999))&lt;999,MIN(IFERROR(FIND("E",T498),999),IFERROR(FIND("W",T498),999))&lt;999,MIN(IFERROR(FIND("E",T498),999),IFERROR(FIND("W",T498),999))&lt;MIN(IFERROR(FIND("N",T498),999),IFERROR(FIND("S",T498),999)))</f>
        <v/>
      </c>
      <c r="X498" s="50">
        <f>IF(T498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498,"°"," "),"º"," "),"˚"," "),"'"," "),CHAR(34)," "),"′"," "),"’"," "),"‘"," "),"″"," "),"”"," "),"“"," "),"("," "),")"," "),"["," "),"]"," "),"{"," "),"}"," "),";"," "),"|"," "),"/"," "),"\"," "),":"," "),"="," "),"*"," "),","," "),"N"," "),"S"," "),"E"," "),"W"," "),"_"," ")))</f>
        <v/>
      </c>
      <c r="Y498" s="50">
        <f>IF(X498="","",SUBSTITUTE(SUBSTITUTE(SUBSTITUTE(SUBSTITUTE(SUBSTITUTE(SUBSTITUTE(SUBSTITUTE(SUBSTITUTE(SUBSTITUTE(SUBSTITUTE(SUBSTITUTE(SUBSTITUTE(SUBSTITUTE(X498,"0",""),"1",""),"2",""),"3",""),"4",""),"5",""),"6",""),"7",""),"8",""),"9",""),".",""),"-","")," ",""))</f>
        <v/>
      </c>
      <c r="Z498" s="50">
        <f>IF(X498="",0,LEN(X498)-LEN(SUBSTITUTE(X498," ",""))+1)</f>
        <v/>
      </c>
      <c r="AA498" s="50">
        <f>IF(Z498&lt;1,"",IFERROR(VALUE(SUBSTITUTE(TRIM(MID(SUBSTITUTE(X498," ",REPT(" ",60)),1,60)),".",MID(1/2,2,1))),""))</f>
        <v/>
      </c>
      <c r="AB498" s="50">
        <f>IF(Z498&lt;2,"",IFERROR(VALUE(SUBSTITUTE(TRIM(MID(SUBSTITUTE(X498," ",REPT(" ",60)),61,60)),".",MID(1/2,2,1))),""))</f>
        <v/>
      </c>
      <c r="AC498" s="50">
        <f>IF(Z498&lt;3,"",IFERROR(VALUE(SUBSTITUTE(TRIM(MID(SUBSTITUTE(X498," ",REPT(" ",60)),121,60)),".",MID(1/2,2,1))),""))</f>
        <v/>
      </c>
      <c r="AD498" s="50">
        <f>IF(Z498&lt;4,"",IFERROR(VALUE(SUBSTITUTE(TRIM(MID(SUBSTITUTE(X498," ",REPT(" ",60)),181,60)),".",MID(1/2,2,1))),""))</f>
        <v/>
      </c>
      <c r="AE498" s="50">
        <f>IF(Z498&lt;5,"",IFERROR(VALUE(SUBSTITUTE(TRIM(MID(SUBSTITUTE(X498," ",REPT(" ",60)),241,60)),".",MID(1/2,2,1))),""))</f>
        <v/>
      </c>
      <c r="AF498" s="50">
        <f>IF(Z498&lt;6,"",IFERROR(VALUE(SUBSTITUTE(TRIM(MID(SUBSTITUTE(X498," ",REPT(" ",60)),301,60)),".",MID(1/2,2,1))),""))</f>
        <v/>
      </c>
      <c r="AG498" s="50">
        <f>IFERROR(IF(Z498=2,AA498,IF(Z498=4,IF(AA498&lt;0,-1,1)*(ABS(AA498)+AB498/60),IF(Z498=6,IF(AA498&lt;0,-1,1)*(ABS(AA498)+AB498/60+AC498/3600),""))),"")</f>
        <v/>
      </c>
      <c r="AH498" s="50">
        <f>IFERROR(IF(Z498=2,AB498,IF(Z498=4,IF(AC498&lt;0,-1,1)*(ABS(AC498)+AD498/60),IF(Z498=6,IF(AD498&lt;0,-1,1)*(ABS(AD498)+AE498/60+AF498/3600),""))),"")</f>
        <v/>
      </c>
      <c r="AI498" s="50">
        <f>IF(W498,AH498,AG498)</f>
        <v/>
      </c>
      <c r="AJ498" s="50">
        <f>IF(W498,AG498,AH498)</f>
        <v/>
      </c>
      <c r="AK498" s="50">
        <f>IFERROR(IF(U498=0,AI498,U498*ABS(AI498)),"")</f>
        <v/>
      </c>
      <c r="AL498" s="50">
        <f>IFERROR(IF(V498=0,AJ498,V498*ABS(AJ498)),"")</f>
        <v/>
      </c>
      <c r="AM498" s="50">
        <f>IFERROR(AND(U498=0,V498=0,ABS(AK498)&gt;90,ABS(AK498)&lt;=180,ABS(AL498)&lt;=90),FALSE)</f>
        <v/>
      </c>
      <c r="AN498" s="50">
        <f>IF(AM498,AL498,AK498)</f>
        <v/>
      </c>
      <c r="AO498" s="50">
        <f>IF(AM498,AK498,AL498)</f>
        <v/>
      </c>
      <c r="AP498" s="50">
        <f>IF(R498="","",IF(Y498&lt;&gt;"","Contains words or symbols that aren't part of a coordinate.",IF(NOT(OR(Z498=2,Z498=4,Z498=6)),"Couldn't find a latitude and a longitude ("&amp;Z498&amp;IF(Z498=1," number"," numbers")&amp;" found).",IF(COUNT(AA498:AF498)&lt;&gt;Z498,"Some of the numbers couldn't be read.",IF(OR(AND(Z498=4,OR(AB498&lt;0,AB498&gt;=60,AD498&lt;0,AD498&gt;=60)),AND(Z498=6,OR(AB498&lt;0,AB498&gt;=60,AC498&lt;0,AC498&gt;=60,AE498&lt;0,AE498&gt;=60,AF498&lt;0,AF498&gt;=60))),"Minutes and seconds must be between 0 and 60.",IF(OR(ABS(AN498)&gt;90,ABS(AO498)&gt;180),"Out of range: latitude must be between -90 and 90, and longitude between -180 and 180.",""))))))</f>
        <v/>
      </c>
    </row>
    <row r="499">
      <c r="B499" s="44" t="n"/>
      <c r="C499" s="44" t="n"/>
      <c r="D499" s="45">
        <f>IF(R499="","",IF(AP499&lt;&gt;"","NOT VALID GPS COORDINATES",IF(O499="NO CONNECTION","NO CONNECTION",IF(E499="","NOT FOUND",IF(OR(AM499,AND(AN499=0,AO499=0)),"CONVERTED – PLEASE CHECK","CONVERTED")))))</f>
        <v/>
      </c>
      <c r="E499" s="45">
        <f>IF(OR(O499="",O499="NO CONNECTION"),"",IFERROR(_xlfn.FILTERXML(O499,"//local/territory")&amp;" "&amp;_xlfn.FILTERXML(O499,"//local/mapcode"),IFERROR(_xlfn.FILTERXML(O499,"//international/mapcode"),"")))</f>
        <v/>
      </c>
      <c r="F499" s="46">
        <f>IF(E499="","",IFERROR(_xlfn.FILTERXML(O499,"//local/territory"),""))</f>
        <v/>
      </c>
      <c r="G499" s="46">
        <f>IF(E499="","",IFERROR(_xlfn.FILTERXML(O499,"//local/mapcode"),""))</f>
        <v/>
      </c>
      <c r="H499" s="46">
        <f>IF(E499="","",IFERROR(_xlfn.FILTERXML(O499,"//international/mapcode"),""))</f>
        <v/>
      </c>
      <c r="I499" s="46">
        <f>IF(E499="","",IFERROR(HYPERLINK("https://www.mymapcodes.com/go/?t="&amp;IF(G499&lt;&gt;"",F499,"AAA")&amp;"&amp;ma="&amp;LEFT(IF(G499&lt;&gt;"",G499,H499),FIND(".",IF(G499&lt;&gt;"",G499,H499))-1)&amp;"&amp;mb="&amp;MID(IF(G499&lt;&gt;"",G499,H499),FIND(".",IF(G499&lt;&gt;"",G499,H499))+1,99),"Open on MyMapcodes →"),""))</f>
        <v/>
      </c>
      <c r="J499" s="47">
        <f>IF(OR(R499="",AP499&lt;&gt;""),"",ROUND(AN499,6))</f>
        <v/>
      </c>
      <c r="K499" s="47">
        <f>IF(OR(R499="",AP499&lt;&gt;""),"",ROUND(AO499,6))</f>
        <v/>
      </c>
      <c r="L499" s="48">
        <f>IF(R499="","",IF(AP499&lt;&gt;"",AP499,IF(O499="NO CONNECTION","Excel couldn't reach the mapcode service. Click the REFRESH RESULTS box just above the table.",IF(E499="","The mapcode service didn't return a mapcode for this point.",IF(AM499,"Latitude and longitude seemed to be the wrong way round, so they've been swapped. Please check.",IF(AND(AN499=0,AO499=0),"0, 0 is in the sea off West Africa. Please check this is the location you meant.",IF(W499,"Longitude came first, so the order has been switched.",IF(Z499=6,"Converted from degrees, minutes and seconds.",IF(Z499=4,"Converted from degrees and decimal minutes.","")))))))))</f>
        <v/>
      </c>
      <c r="N499" s="49">
        <f>IF(J499="","",MapcodeAPI&amp;"codes/"&amp;SUBSTITUTE(J499&amp;"",MID(1/2,2,1),".")&amp;","&amp;SUBSTITUTE(K499&amp;"",MID(1/2,2,1),"."))&amp;LEFT($B$13,0)</f>
        <v/>
      </c>
      <c r="O499" s="49">
        <f>IF(N499="","",IFERROR(_xlfn.WEBSERVICE(N499),IF(MapcodeAPIBackup="","NO CONNECTION",IFERROR(_xlfn.WEBSERVICE(MapcodeAPIBackup&amp;MID(N499,LEN(MapcodeAPI)+1,999)),"NO CONNECTION"))))</f>
        <v/>
      </c>
      <c r="P499" t="inlineStr">
        <is>
          <t xml:space="preserve"> </t>
        </is>
      </c>
      <c r="R499" s="50">
        <f>IFERROR(IF(AND(TRIM(B499&amp;"")="",TRIM(C499&amp;"")=""),"",TRIM(IF(ISNUMBER(B499),SUBSTITUTE(B499&amp;"",MID(1/2,2,1),"."),B499&amp;"")&amp;IF(TRIM(C499&amp;"")="",""," | "&amp;IF(ISNUMBER(C499),SUBSTITUTE(C499&amp;"",MID(1/2,2,1),"."),C499&amp;"")))),"(error value)")</f>
        <v/>
      </c>
      <c r="S499" s="50">
        <f>IF(R499="","","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"&amp;IFERROR(IF(AND(LEN(R499)-LEN(SUBSTITUTE(R499,"/",""))=1,ISNUMBER(FIND(" ",TRIM(LEFT(R499,FIND("/",R499)-1))))),LEFT(R499,FIND("/",R499)-1),R499),R499)&amp;" ")," "," "),"﻿"," "),"​"," "),"⁠"," ")," "," ")," "," "),CHAR(9)," "),CHAR(10)," "),CHAR(13)," "),"−","-"),"–","-"),"—","-"),"LATITUDE"," "),"LONGITUDE"," "),"COORDINATES"," "),"COORDS"," "),"NORTH"," N "),"SOUTH"," S "),"EAST"," E "),"WEST"," W "),"DEGREES"," "),"DEG"," "),"GPS"," "),"LONG"," "),"LNG"," "),"LON"," "),"LAT"," ")," AND "," "),"&amp;"," ")&amp;" ")</f>
        <v/>
      </c>
      <c r="T499" s="50">
        <f>IF(S499="","",IF(LEN(S499)-LEN(SUBSTITUTE(S499,".",""))&gt;0,SUBSTITUTE(S499,","," "),IF(LEN(S499)-LEN(SUBSTITUTE(S499,",",""))=3,SUBSTITUTE(SUBSTITUTE(S499,",",";",2),",","."),IF(LEN(S499)-LEN(SUBSTITUTE(S499,",",""))=2,SUBSTITUTE(S499,",","."),SUBSTITUTE(S499,","," ")))))</f>
        <v/>
      </c>
      <c r="U499" s="50">
        <f>IF(ISNUMBER(FIND("S",T499)),-1,IF(ISNUMBER(FIND("N",T499)),1,0))</f>
        <v/>
      </c>
      <c r="V499" s="50">
        <f>IF(ISNUMBER(FIND("W",T499)),-1,IF(ISNUMBER(FIND("E",T499)),1,0))</f>
        <v/>
      </c>
      <c r="W499" s="50">
        <f>AND(MIN(IFERROR(FIND("N",T499),999),IFERROR(FIND("S",T499),999))&lt;999,MIN(IFERROR(FIND("E",T499),999),IFERROR(FIND("W",T499),999))&lt;999,MIN(IFERROR(FIND("E",T499),999),IFERROR(FIND("W",T499),999))&lt;MIN(IFERROR(FIND("N",T499),999),IFERROR(FIND("S",T499),999)))</f>
        <v/>
      </c>
      <c r="X499" s="50">
        <f>IF(T499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499,"°"," "),"º"," "),"˚"," "),"'"," "),CHAR(34)," "),"′"," "),"’"," "),"‘"," "),"″"," "),"”"," "),"“"," "),"("," "),")"," "),"["," "),"]"," "),"{"," "),"}"," "),";"," "),"|"," "),"/"," "),"\"," "),":"," "),"="," "),"*"," "),","," "),"N"," "),"S"," "),"E"," "),"W"," "),"_"," ")))</f>
        <v/>
      </c>
      <c r="Y499" s="50">
        <f>IF(X499="","",SUBSTITUTE(SUBSTITUTE(SUBSTITUTE(SUBSTITUTE(SUBSTITUTE(SUBSTITUTE(SUBSTITUTE(SUBSTITUTE(SUBSTITUTE(SUBSTITUTE(SUBSTITUTE(SUBSTITUTE(SUBSTITUTE(X499,"0",""),"1",""),"2",""),"3",""),"4",""),"5",""),"6",""),"7",""),"8",""),"9",""),".",""),"-","")," ",""))</f>
        <v/>
      </c>
      <c r="Z499" s="50">
        <f>IF(X499="",0,LEN(X499)-LEN(SUBSTITUTE(X499," ",""))+1)</f>
        <v/>
      </c>
      <c r="AA499" s="50">
        <f>IF(Z499&lt;1,"",IFERROR(VALUE(SUBSTITUTE(TRIM(MID(SUBSTITUTE(X499," ",REPT(" ",60)),1,60)),".",MID(1/2,2,1))),""))</f>
        <v/>
      </c>
      <c r="AB499" s="50">
        <f>IF(Z499&lt;2,"",IFERROR(VALUE(SUBSTITUTE(TRIM(MID(SUBSTITUTE(X499," ",REPT(" ",60)),61,60)),".",MID(1/2,2,1))),""))</f>
        <v/>
      </c>
      <c r="AC499" s="50">
        <f>IF(Z499&lt;3,"",IFERROR(VALUE(SUBSTITUTE(TRIM(MID(SUBSTITUTE(X499," ",REPT(" ",60)),121,60)),".",MID(1/2,2,1))),""))</f>
        <v/>
      </c>
      <c r="AD499" s="50">
        <f>IF(Z499&lt;4,"",IFERROR(VALUE(SUBSTITUTE(TRIM(MID(SUBSTITUTE(X499," ",REPT(" ",60)),181,60)),".",MID(1/2,2,1))),""))</f>
        <v/>
      </c>
      <c r="AE499" s="50">
        <f>IF(Z499&lt;5,"",IFERROR(VALUE(SUBSTITUTE(TRIM(MID(SUBSTITUTE(X499," ",REPT(" ",60)),241,60)),".",MID(1/2,2,1))),""))</f>
        <v/>
      </c>
      <c r="AF499" s="50">
        <f>IF(Z499&lt;6,"",IFERROR(VALUE(SUBSTITUTE(TRIM(MID(SUBSTITUTE(X499," ",REPT(" ",60)),301,60)),".",MID(1/2,2,1))),""))</f>
        <v/>
      </c>
      <c r="AG499" s="50">
        <f>IFERROR(IF(Z499=2,AA499,IF(Z499=4,IF(AA499&lt;0,-1,1)*(ABS(AA499)+AB499/60),IF(Z499=6,IF(AA499&lt;0,-1,1)*(ABS(AA499)+AB499/60+AC499/3600),""))),"")</f>
        <v/>
      </c>
      <c r="AH499" s="50">
        <f>IFERROR(IF(Z499=2,AB499,IF(Z499=4,IF(AC499&lt;0,-1,1)*(ABS(AC499)+AD499/60),IF(Z499=6,IF(AD499&lt;0,-1,1)*(ABS(AD499)+AE499/60+AF499/3600),""))),"")</f>
        <v/>
      </c>
      <c r="AI499" s="50">
        <f>IF(W499,AH499,AG499)</f>
        <v/>
      </c>
      <c r="AJ499" s="50">
        <f>IF(W499,AG499,AH499)</f>
        <v/>
      </c>
      <c r="AK499" s="50">
        <f>IFERROR(IF(U499=0,AI499,U499*ABS(AI499)),"")</f>
        <v/>
      </c>
      <c r="AL499" s="50">
        <f>IFERROR(IF(V499=0,AJ499,V499*ABS(AJ499)),"")</f>
        <v/>
      </c>
      <c r="AM499" s="50">
        <f>IFERROR(AND(U499=0,V499=0,ABS(AK499)&gt;90,ABS(AK499)&lt;=180,ABS(AL499)&lt;=90),FALSE)</f>
        <v/>
      </c>
      <c r="AN499" s="50">
        <f>IF(AM499,AL499,AK499)</f>
        <v/>
      </c>
      <c r="AO499" s="50">
        <f>IF(AM499,AK499,AL499)</f>
        <v/>
      </c>
      <c r="AP499" s="50">
        <f>IF(R499="","",IF(Y499&lt;&gt;"","Contains words or symbols that aren't part of a coordinate.",IF(NOT(OR(Z499=2,Z499=4,Z499=6)),"Couldn't find a latitude and a longitude ("&amp;Z499&amp;IF(Z499=1," number"," numbers")&amp;" found).",IF(COUNT(AA499:AF499)&lt;&gt;Z499,"Some of the numbers couldn't be read.",IF(OR(AND(Z499=4,OR(AB499&lt;0,AB499&gt;=60,AD499&lt;0,AD499&gt;=60)),AND(Z499=6,OR(AB499&lt;0,AB499&gt;=60,AC499&lt;0,AC499&gt;=60,AE499&lt;0,AE499&gt;=60,AF499&lt;0,AF499&gt;=60))),"Minutes and seconds must be between 0 and 60.",IF(OR(ABS(AN499)&gt;90,ABS(AO499)&gt;180),"Out of range: latitude must be between -90 and 90, and longitude between -180 and 180.",""))))))</f>
        <v/>
      </c>
    </row>
    <row r="500">
      <c r="B500" s="44" t="n"/>
      <c r="C500" s="44" t="n"/>
      <c r="D500" s="45">
        <f>IF(R500="","",IF(AP500&lt;&gt;"","NOT VALID GPS COORDINATES",IF(O500="NO CONNECTION","NO CONNECTION",IF(E500="","NOT FOUND",IF(OR(AM500,AND(AN500=0,AO500=0)),"CONVERTED – PLEASE CHECK","CONVERTED")))))</f>
        <v/>
      </c>
      <c r="E500" s="45">
        <f>IF(OR(O500="",O500="NO CONNECTION"),"",IFERROR(_xlfn.FILTERXML(O500,"//local/territory")&amp;" "&amp;_xlfn.FILTERXML(O500,"//local/mapcode"),IFERROR(_xlfn.FILTERXML(O500,"//international/mapcode"),"")))</f>
        <v/>
      </c>
      <c r="F500" s="46">
        <f>IF(E500="","",IFERROR(_xlfn.FILTERXML(O500,"//local/territory"),""))</f>
        <v/>
      </c>
      <c r="G500" s="46">
        <f>IF(E500="","",IFERROR(_xlfn.FILTERXML(O500,"//local/mapcode"),""))</f>
        <v/>
      </c>
      <c r="H500" s="46">
        <f>IF(E500="","",IFERROR(_xlfn.FILTERXML(O500,"//international/mapcode"),""))</f>
        <v/>
      </c>
      <c r="I500" s="46">
        <f>IF(E500="","",IFERROR(HYPERLINK("https://www.mymapcodes.com/go/?t="&amp;IF(G500&lt;&gt;"",F500,"AAA")&amp;"&amp;ma="&amp;LEFT(IF(G500&lt;&gt;"",G500,H500),FIND(".",IF(G500&lt;&gt;"",G500,H500))-1)&amp;"&amp;mb="&amp;MID(IF(G500&lt;&gt;"",G500,H500),FIND(".",IF(G500&lt;&gt;"",G500,H500))+1,99),"Open on MyMapcodes →"),""))</f>
        <v/>
      </c>
      <c r="J500" s="47">
        <f>IF(OR(R500="",AP500&lt;&gt;""),"",ROUND(AN500,6))</f>
        <v/>
      </c>
      <c r="K500" s="47">
        <f>IF(OR(R500="",AP500&lt;&gt;""),"",ROUND(AO500,6))</f>
        <v/>
      </c>
      <c r="L500" s="48">
        <f>IF(R500="","",IF(AP500&lt;&gt;"",AP500,IF(O500="NO CONNECTION","Excel couldn't reach the mapcode service. Click the REFRESH RESULTS box just above the table.",IF(E500="","The mapcode service didn't return a mapcode for this point.",IF(AM500,"Latitude and longitude seemed to be the wrong way round, so they've been swapped. Please check.",IF(AND(AN500=0,AO500=0),"0, 0 is in the sea off West Africa. Please check this is the location you meant.",IF(W500,"Longitude came first, so the order has been switched.",IF(Z500=6,"Converted from degrees, minutes and seconds.",IF(Z500=4,"Converted from degrees and decimal minutes.","")))))))))</f>
        <v/>
      </c>
      <c r="N500" s="49">
        <f>IF(J500="","",MapcodeAPI&amp;"codes/"&amp;SUBSTITUTE(J500&amp;"",MID(1/2,2,1),".")&amp;","&amp;SUBSTITUTE(K500&amp;"",MID(1/2,2,1),"."))&amp;LEFT($B$13,0)</f>
        <v/>
      </c>
      <c r="O500" s="49">
        <f>IF(N500="","",IFERROR(_xlfn.WEBSERVICE(N500),IF(MapcodeAPIBackup="","NO CONNECTION",IFERROR(_xlfn.WEBSERVICE(MapcodeAPIBackup&amp;MID(N500,LEN(MapcodeAPI)+1,999)),"NO CONNECTION"))))</f>
        <v/>
      </c>
      <c r="P500" t="inlineStr">
        <is>
          <t xml:space="preserve"> </t>
        </is>
      </c>
      <c r="R500" s="50">
        <f>IFERROR(IF(AND(TRIM(B500&amp;"")="",TRIM(C500&amp;"")=""),"",TRIM(IF(ISNUMBER(B500),SUBSTITUTE(B500&amp;"",MID(1/2,2,1),"."),B500&amp;"")&amp;IF(TRIM(C500&amp;"")="",""," | "&amp;IF(ISNUMBER(C500),SUBSTITUTE(C500&amp;"",MID(1/2,2,1),"."),C500&amp;"")))),"(error value)")</f>
        <v/>
      </c>
      <c r="S500" s="50">
        <f>IF(R500="","","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"&amp;IFERROR(IF(AND(LEN(R500)-LEN(SUBSTITUTE(R500,"/",""))=1,ISNUMBER(FIND(" ",TRIM(LEFT(R500,FIND("/",R500)-1))))),LEFT(R500,FIND("/",R500)-1),R500),R500)&amp;" ")," "," "),"﻿"," "),"​"," "),"⁠"," ")," "," ")," "," "),CHAR(9)," "),CHAR(10)," "),CHAR(13)," "),"−","-"),"–","-"),"—","-"),"LATITUDE"," "),"LONGITUDE"," "),"COORDINATES"," "),"COORDS"," "),"NORTH"," N "),"SOUTH"," S "),"EAST"," E "),"WEST"," W "),"DEGREES"," "),"DEG"," "),"GPS"," "),"LONG"," "),"LNG"," "),"LON"," "),"LAT"," ")," AND "," "),"&amp;"," ")&amp;" ")</f>
        <v/>
      </c>
      <c r="T500" s="50">
        <f>IF(S500="","",IF(LEN(S500)-LEN(SUBSTITUTE(S500,".",""))&gt;0,SUBSTITUTE(S500,","," "),IF(LEN(S500)-LEN(SUBSTITUTE(S500,",",""))=3,SUBSTITUTE(SUBSTITUTE(S500,",",";",2),",","."),IF(LEN(S500)-LEN(SUBSTITUTE(S500,",",""))=2,SUBSTITUTE(S500,",","."),SUBSTITUTE(S500,","," ")))))</f>
        <v/>
      </c>
      <c r="U500" s="50">
        <f>IF(ISNUMBER(FIND("S",T500)),-1,IF(ISNUMBER(FIND("N",T500)),1,0))</f>
        <v/>
      </c>
      <c r="V500" s="50">
        <f>IF(ISNUMBER(FIND("W",T500)),-1,IF(ISNUMBER(FIND("E",T500)),1,0))</f>
        <v/>
      </c>
      <c r="W500" s="50">
        <f>AND(MIN(IFERROR(FIND("N",T500),999),IFERROR(FIND("S",T500),999))&lt;999,MIN(IFERROR(FIND("E",T500),999),IFERROR(FIND("W",T500),999))&lt;999,MIN(IFERROR(FIND("E",T500),999),IFERROR(FIND("W",T500),999))&lt;MIN(IFERROR(FIND("N",T500),999),IFERROR(FIND("S",T500),999)))</f>
        <v/>
      </c>
      <c r="X500" s="50">
        <f>IF(T500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500,"°"," "),"º"," "),"˚"," "),"'"," "),CHAR(34)," "),"′"," "),"’"," "),"‘"," "),"″"," "),"”"," "),"“"," "),"("," "),")"," "),"["," "),"]"," "),"{"," "),"}"," "),";"," "),"|"," "),"/"," "),"\"," "),":"," "),"="," "),"*"," "),","," "),"N"," "),"S"," "),"E"," "),"W"," "),"_"," ")))</f>
        <v/>
      </c>
      <c r="Y500" s="50">
        <f>IF(X500="","",SUBSTITUTE(SUBSTITUTE(SUBSTITUTE(SUBSTITUTE(SUBSTITUTE(SUBSTITUTE(SUBSTITUTE(SUBSTITUTE(SUBSTITUTE(SUBSTITUTE(SUBSTITUTE(SUBSTITUTE(SUBSTITUTE(X500,"0",""),"1",""),"2",""),"3",""),"4",""),"5",""),"6",""),"7",""),"8",""),"9",""),".",""),"-","")," ",""))</f>
        <v/>
      </c>
      <c r="Z500" s="50">
        <f>IF(X500="",0,LEN(X500)-LEN(SUBSTITUTE(X500," ",""))+1)</f>
        <v/>
      </c>
      <c r="AA500" s="50">
        <f>IF(Z500&lt;1,"",IFERROR(VALUE(SUBSTITUTE(TRIM(MID(SUBSTITUTE(X500," ",REPT(" ",60)),1,60)),".",MID(1/2,2,1))),""))</f>
        <v/>
      </c>
      <c r="AB500" s="50">
        <f>IF(Z500&lt;2,"",IFERROR(VALUE(SUBSTITUTE(TRIM(MID(SUBSTITUTE(X500," ",REPT(" ",60)),61,60)),".",MID(1/2,2,1))),""))</f>
        <v/>
      </c>
      <c r="AC500" s="50">
        <f>IF(Z500&lt;3,"",IFERROR(VALUE(SUBSTITUTE(TRIM(MID(SUBSTITUTE(X500," ",REPT(" ",60)),121,60)),".",MID(1/2,2,1))),""))</f>
        <v/>
      </c>
      <c r="AD500" s="50">
        <f>IF(Z500&lt;4,"",IFERROR(VALUE(SUBSTITUTE(TRIM(MID(SUBSTITUTE(X500," ",REPT(" ",60)),181,60)),".",MID(1/2,2,1))),""))</f>
        <v/>
      </c>
      <c r="AE500" s="50">
        <f>IF(Z500&lt;5,"",IFERROR(VALUE(SUBSTITUTE(TRIM(MID(SUBSTITUTE(X500," ",REPT(" ",60)),241,60)),".",MID(1/2,2,1))),""))</f>
        <v/>
      </c>
      <c r="AF500" s="50">
        <f>IF(Z500&lt;6,"",IFERROR(VALUE(SUBSTITUTE(TRIM(MID(SUBSTITUTE(X500," ",REPT(" ",60)),301,60)),".",MID(1/2,2,1))),""))</f>
        <v/>
      </c>
      <c r="AG500" s="50">
        <f>IFERROR(IF(Z500=2,AA500,IF(Z500=4,IF(AA500&lt;0,-1,1)*(ABS(AA500)+AB500/60),IF(Z500=6,IF(AA500&lt;0,-1,1)*(ABS(AA500)+AB500/60+AC500/3600),""))),"")</f>
        <v/>
      </c>
      <c r="AH500" s="50">
        <f>IFERROR(IF(Z500=2,AB500,IF(Z500=4,IF(AC500&lt;0,-1,1)*(ABS(AC500)+AD500/60),IF(Z500=6,IF(AD500&lt;0,-1,1)*(ABS(AD500)+AE500/60+AF500/3600),""))),"")</f>
        <v/>
      </c>
      <c r="AI500" s="50">
        <f>IF(W500,AH500,AG500)</f>
        <v/>
      </c>
      <c r="AJ500" s="50">
        <f>IF(W500,AG500,AH500)</f>
        <v/>
      </c>
      <c r="AK500" s="50">
        <f>IFERROR(IF(U500=0,AI500,U500*ABS(AI500)),"")</f>
        <v/>
      </c>
      <c r="AL500" s="50">
        <f>IFERROR(IF(V500=0,AJ500,V500*ABS(AJ500)),"")</f>
        <v/>
      </c>
      <c r="AM500" s="50">
        <f>IFERROR(AND(U500=0,V500=0,ABS(AK500)&gt;90,ABS(AK500)&lt;=180,ABS(AL500)&lt;=90),FALSE)</f>
        <v/>
      </c>
      <c r="AN500" s="50">
        <f>IF(AM500,AL500,AK500)</f>
        <v/>
      </c>
      <c r="AO500" s="50">
        <f>IF(AM500,AK500,AL500)</f>
        <v/>
      </c>
      <c r="AP500" s="50">
        <f>IF(R500="","",IF(Y500&lt;&gt;"","Contains words or symbols that aren't part of a coordinate.",IF(NOT(OR(Z500=2,Z500=4,Z500=6)),"Couldn't find a latitude and a longitude ("&amp;Z500&amp;IF(Z500=1," number"," numbers")&amp;" found).",IF(COUNT(AA500:AF500)&lt;&gt;Z500,"Some of the numbers couldn't be read.",IF(OR(AND(Z500=4,OR(AB500&lt;0,AB500&gt;=60,AD500&lt;0,AD500&gt;=60)),AND(Z500=6,OR(AB500&lt;0,AB500&gt;=60,AC500&lt;0,AC500&gt;=60,AE500&lt;0,AE500&gt;=60,AF500&lt;0,AF500&gt;=60))),"Minutes and seconds must be between 0 and 60.",IF(OR(ABS(AN500)&gt;90,ABS(AO500)&gt;180),"Out of range: latitude must be between -90 and 90, and longitude between -180 and 180.",""))))))</f>
        <v/>
      </c>
    </row>
    <row r="501">
      <c r="B501" s="44" t="n"/>
      <c r="C501" s="44" t="n"/>
      <c r="D501" s="45">
        <f>IF(R501="","",IF(AP501&lt;&gt;"","NOT VALID GPS COORDINATES",IF(O501="NO CONNECTION","NO CONNECTION",IF(E501="","NOT FOUND",IF(OR(AM501,AND(AN501=0,AO501=0)),"CONVERTED – PLEASE CHECK","CONVERTED")))))</f>
        <v/>
      </c>
      <c r="E501" s="45">
        <f>IF(OR(O501="",O501="NO CONNECTION"),"",IFERROR(_xlfn.FILTERXML(O501,"//local/territory")&amp;" "&amp;_xlfn.FILTERXML(O501,"//local/mapcode"),IFERROR(_xlfn.FILTERXML(O501,"//international/mapcode"),"")))</f>
        <v/>
      </c>
      <c r="F501" s="46">
        <f>IF(E501="","",IFERROR(_xlfn.FILTERXML(O501,"//local/territory"),""))</f>
        <v/>
      </c>
      <c r="G501" s="46">
        <f>IF(E501="","",IFERROR(_xlfn.FILTERXML(O501,"//local/mapcode"),""))</f>
        <v/>
      </c>
      <c r="H501" s="46">
        <f>IF(E501="","",IFERROR(_xlfn.FILTERXML(O501,"//international/mapcode"),""))</f>
        <v/>
      </c>
      <c r="I501" s="46">
        <f>IF(E501="","",IFERROR(HYPERLINK("https://www.mymapcodes.com/go/?t="&amp;IF(G501&lt;&gt;"",F501,"AAA")&amp;"&amp;ma="&amp;LEFT(IF(G501&lt;&gt;"",G501,H501),FIND(".",IF(G501&lt;&gt;"",G501,H501))-1)&amp;"&amp;mb="&amp;MID(IF(G501&lt;&gt;"",G501,H501),FIND(".",IF(G501&lt;&gt;"",G501,H501))+1,99),"Open on MyMapcodes →"),""))</f>
        <v/>
      </c>
      <c r="J501" s="47">
        <f>IF(OR(R501="",AP501&lt;&gt;""),"",ROUND(AN501,6))</f>
        <v/>
      </c>
      <c r="K501" s="47">
        <f>IF(OR(R501="",AP501&lt;&gt;""),"",ROUND(AO501,6))</f>
        <v/>
      </c>
      <c r="L501" s="48">
        <f>IF(R501="","",IF(AP501&lt;&gt;"",AP501,IF(O501="NO CONNECTION","Excel couldn't reach the mapcode service. Click the REFRESH RESULTS box just above the table.",IF(E501="","The mapcode service didn't return a mapcode for this point.",IF(AM501,"Latitude and longitude seemed to be the wrong way round, so they've been swapped. Please check.",IF(AND(AN501=0,AO501=0),"0, 0 is in the sea off West Africa. Please check this is the location you meant.",IF(W501,"Longitude came first, so the order has been switched.",IF(Z501=6,"Converted from degrees, minutes and seconds.",IF(Z501=4,"Converted from degrees and decimal minutes.","")))))))))</f>
        <v/>
      </c>
      <c r="N501" s="49">
        <f>IF(J501="","",MapcodeAPI&amp;"codes/"&amp;SUBSTITUTE(J501&amp;"",MID(1/2,2,1),".")&amp;","&amp;SUBSTITUTE(K501&amp;"",MID(1/2,2,1),"."))&amp;LEFT($B$13,0)</f>
        <v/>
      </c>
      <c r="O501" s="49">
        <f>IF(N501="","",IFERROR(_xlfn.WEBSERVICE(N501),IF(MapcodeAPIBackup="","NO CONNECTION",IFERROR(_xlfn.WEBSERVICE(MapcodeAPIBackup&amp;MID(N501,LEN(MapcodeAPI)+1,999)),"NO CONNECTION"))))</f>
        <v/>
      </c>
      <c r="P501" t="inlineStr">
        <is>
          <t xml:space="preserve"> </t>
        </is>
      </c>
      <c r="R501" s="50">
        <f>IFERROR(IF(AND(TRIM(B501&amp;"")="",TRIM(C501&amp;"")=""),"",TRIM(IF(ISNUMBER(B501),SUBSTITUTE(B501&amp;"",MID(1/2,2,1),"."),B501&amp;"")&amp;IF(TRIM(C501&amp;"")="",""," | "&amp;IF(ISNUMBER(C501),SUBSTITUTE(C501&amp;"",MID(1/2,2,1),"."),C501&amp;"")))),"(error value)")</f>
        <v/>
      </c>
      <c r="S501" s="50">
        <f>IF(R501="","","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"&amp;IFERROR(IF(AND(LEN(R501)-LEN(SUBSTITUTE(R501,"/",""))=1,ISNUMBER(FIND(" ",TRIM(LEFT(R501,FIND("/",R501)-1))))),LEFT(R501,FIND("/",R501)-1),R501),R501)&amp;" ")," "," "),"﻿"," "),"​"," "),"⁠"," ")," "," ")," "," "),CHAR(9)," "),CHAR(10)," "),CHAR(13)," "),"−","-"),"–","-"),"—","-"),"LATITUDE"," "),"LONGITUDE"," "),"COORDINATES"," "),"COORDS"," "),"NORTH"," N "),"SOUTH"," S "),"EAST"," E "),"WEST"," W "),"DEGREES"," "),"DEG"," "),"GPS"," "),"LONG"," "),"LNG"," "),"LON"," "),"LAT"," ")," AND "," "),"&amp;"," ")&amp;" ")</f>
        <v/>
      </c>
      <c r="T501" s="50">
        <f>IF(S501="","",IF(LEN(S501)-LEN(SUBSTITUTE(S501,".",""))&gt;0,SUBSTITUTE(S501,","," "),IF(LEN(S501)-LEN(SUBSTITUTE(S501,",",""))=3,SUBSTITUTE(SUBSTITUTE(S501,",",";",2),",","."),IF(LEN(S501)-LEN(SUBSTITUTE(S501,",",""))=2,SUBSTITUTE(S501,",","."),SUBSTITUTE(S501,","," ")))))</f>
        <v/>
      </c>
      <c r="U501" s="50">
        <f>IF(ISNUMBER(FIND("S",T501)),-1,IF(ISNUMBER(FIND("N",T501)),1,0))</f>
        <v/>
      </c>
      <c r="V501" s="50">
        <f>IF(ISNUMBER(FIND("W",T501)),-1,IF(ISNUMBER(FIND("E",T501)),1,0))</f>
        <v/>
      </c>
      <c r="W501" s="50">
        <f>AND(MIN(IFERROR(FIND("N",T501),999),IFERROR(FIND("S",T501),999))&lt;999,MIN(IFERROR(FIND("E",T501),999),IFERROR(FIND("W",T501),999))&lt;999,MIN(IFERROR(FIND("E",T501),999),IFERROR(FIND("W",T501),999))&lt;MIN(IFERROR(FIND("N",T501),999),IFERROR(FIND("S",T501),999)))</f>
        <v/>
      </c>
      <c r="X501" s="50">
        <f>IF(T501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501,"°"," "),"º"," "),"˚"," "),"'"," "),CHAR(34)," "),"′"," "),"’"," "),"‘"," "),"″"," "),"”"," "),"“"," "),"("," "),")"," "),"["," "),"]"," "),"{"," "),"}"," "),";"," "),"|"," "),"/"," "),"\"," "),":"," "),"="," "),"*"," "),","," "),"N"," "),"S"," "),"E"," "),"W"," "),"_"," ")))</f>
        <v/>
      </c>
      <c r="Y501" s="50">
        <f>IF(X501="","",SUBSTITUTE(SUBSTITUTE(SUBSTITUTE(SUBSTITUTE(SUBSTITUTE(SUBSTITUTE(SUBSTITUTE(SUBSTITUTE(SUBSTITUTE(SUBSTITUTE(SUBSTITUTE(SUBSTITUTE(SUBSTITUTE(X501,"0",""),"1",""),"2",""),"3",""),"4",""),"5",""),"6",""),"7",""),"8",""),"9",""),".",""),"-","")," ",""))</f>
        <v/>
      </c>
      <c r="Z501" s="50">
        <f>IF(X501="",0,LEN(X501)-LEN(SUBSTITUTE(X501," ",""))+1)</f>
        <v/>
      </c>
      <c r="AA501" s="50">
        <f>IF(Z501&lt;1,"",IFERROR(VALUE(SUBSTITUTE(TRIM(MID(SUBSTITUTE(X501," ",REPT(" ",60)),1,60)),".",MID(1/2,2,1))),""))</f>
        <v/>
      </c>
      <c r="AB501" s="50">
        <f>IF(Z501&lt;2,"",IFERROR(VALUE(SUBSTITUTE(TRIM(MID(SUBSTITUTE(X501," ",REPT(" ",60)),61,60)),".",MID(1/2,2,1))),""))</f>
        <v/>
      </c>
      <c r="AC501" s="50">
        <f>IF(Z501&lt;3,"",IFERROR(VALUE(SUBSTITUTE(TRIM(MID(SUBSTITUTE(X501," ",REPT(" ",60)),121,60)),".",MID(1/2,2,1))),""))</f>
        <v/>
      </c>
      <c r="AD501" s="50">
        <f>IF(Z501&lt;4,"",IFERROR(VALUE(SUBSTITUTE(TRIM(MID(SUBSTITUTE(X501," ",REPT(" ",60)),181,60)),".",MID(1/2,2,1))),""))</f>
        <v/>
      </c>
      <c r="AE501" s="50">
        <f>IF(Z501&lt;5,"",IFERROR(VALUE(SUBSTITUTE(TRIM(MID(SUBSTITUTE(X501," ",REPT(" ",60)),241,60)),".",MID(1/2,2,1))),""))</f>
        <v/>
      </c>
      <c r="AF501" s="50">
        <f>IF(Z501&lt;6,"",IFERROR(VALUE(SUBSTITUTE(TRIM(MID(SUBSTITUTE(X501," ",REPT(" ",60)),301,60)),".",MID(1/2,2,1))),""))</f>
        <v/>
      </c>
      <c r="AG501" s="50">
        <f>IFERROR(IF(Z501=2,AA501,IF(Z501=4,IF(AA501&lt;0,-1,1)*(ABS(AA501)+AB501/60),IF(Z501=6,IF(AA501&lt;0,-1,1)*(ABS(AA501)+AB501/60+AC501/3600),""))),"")</f>
        <v/>
      </c>
      <c r="AH501" s="50">
        <f>IFERROR(IF(Z501=2,AB501,IF(Z501=4,IF(AC501&lt;0,-1,1)*(ABS(AC501)+AD501/60),IF(Z501=6,IF(AD501&lt;0,-1,1)*(ABS(AD501)+AE501/60+AF501/3600),""))),"")</f>
        <v/>
      </c>
      <c r="AI501" s="50">
        <f>IF(W501,AH501,AG501)</f>
        <v/>
      </c>
      <c r="AJ501" s="50">
        <f>IF(W501,AG501,AH501)</f>
        <v/>
      </c>
      <c r="AK501" s="50">
        <f>IFERROR(IF(U501=0,AI501,U501*ABS(AI501)),"")</f>
        <v/>
      </c>
      <c r="AL501" s="50">
        <f>IFERROR(IF(V501=0,AJ501,V501*ABS(AJ501)),"")</f>
        <v/>
      </c>
      <c r="AM501" s="50">
        <f>IFERROR(AND(U501=0,V501=0,ABS(AK501)&gt;90,ABS(AK501)&lt;=180,ABS(AL501)&lt;=90),FALSE)</f>
        <v/>
      </c>
      <c r="AN501" s="50">
        <f>IF(AM501,AL501,AK501)</f>
        <v/>
      </c>
      <c r="AO501" s="50">
        <f>IF(AM501,AK501,AL501)</f>
        <v/>
      </c>
      <c r="AP501" s="50">
        <f>IF(R501="","",IF(Y501&lt;&gt;"","Contains words or symbols that aren't part of a coordinate.",IF(NOT(OR(Z501=2,Z501=4,Z501=6)),"Couldn't find a latitude and a longitude ("&amp;Z501&amp;IF(Z501=1," number"," numbers")&amp;" found).",IF(COUNT(AA501:AF501)&lt;&gt;Z501,"Some of the numbers couldn't be read.",IF(OR(AND(Z501=4,OR(AB501&lt;0,AB501&gt;=60,AD501&lt;0,AD501&gt;=60)),AND(Z501=6,OR(AB501&lt;0,AB501&gt;=60,AC501&lt;0,AC501&gt;=60,AE501&lt;0,AE501&gt;=60,AF501&lt;0,AF501&gt;=60))),"Minutes and seconds must be between 0 and 60.",IF(OR(ABS(AN501)&gt;90,ABS(AO501)&gt;180),"Out of range: latitude must be between -90 and 90, and longitude between -180 and 180.",""))))))</f>
        <v/>
      </c>
    </row>
    <row r="502">
      <c r="B502" s="44" t="n"/>
      <c r="C502" s="44" t="n"/>
      <c r="D502" s="45">
        <f>IF(R502="","",IF(AP502&lt;&gt;"","NOT VALID GPS COORDINATES",IF(O502="NO CONNECTION","NO CONNECTION",IF(E502="","NOT FOUND",IF(OR(AM502,AND(AN502=0,AO502=0)),"CONVERTED – PLEASE CHECK","CONVERTED")))))</f>
        <v/>
      </c>
      <c r="E502" s="45">
        <f>IF(OR(O502="",O502="NO CONNECTION"),"",IFERROR(_xlfn.FILTERXML(O502,"//local/territory")&amp;" "&amp;_xlfn.FILTERXML(O502,"//local/mapcode"),IFERROR(_xlfn.FILTERXML(O502,"//international/mapcode"),"")))</f>
        <v/>
      </c>
      <c r="F502" s="46">
        <f>IF(E502="","",IFERROR(_xlfn.FILTERXML(O502,"//local/territory"),""))</f>
        <v/>
      </c>
      <c r="G502" s="46">
        <f>IF(E502="","",IFERROR(_xlfn.FILTERXML(O502,"//local/mapcode"),""))</f>
        <v/>
      </c>
      <c r="H502" s="46">
        <f>IF(E502="","",IFERROR(_xlfn.FILTERXML(O502,"//international/mapcode"),""))</f>
        <v/>
      </c>
      <c r="I502" s="46">
        <f>IF(E502="","",IFERROR(HYPERLINK("https://www.mymapcodes.com/go/?t="&amp;IF(G502&lt;&gt;"",F502,"AAA")&amp;"&amp;ma="&amp;LEFT(IF(G502&lt;&gt;"",G502,H502),FIND(".",IF(G502&lt;&gt;"",G502,H502))-1)&amp;"&amp;mb="&amp;MID(IF(G502&lt;&gt;"",G502,H502),FIND(".",IF(G502&lt;&gt;"",G502,H502))+1,99),"Open on MyMapcodes →"),""))</f>
        <v/>
      </c>
      <c r="J502" s="47">
        <f>IF(OR(R502="",AP502&lt;&gt;""),"",ROUND(AN502,6))</f>
        <v/>
      </c>
      <c r="K502" s="47">
        <f>IF(OR(R502="",AP502&lt;&gt;""),"",ROUND(AO502,6))</f>
        <v/>
      </c>
      <c r="L502" s="48">
        <f>IF(R502="","",IF(AP502&lt;&gt;"",AP502,IF(O502="NO CONNECTION","Excel couldn't reach the mapcode service. Click the REFRESH RESULTS box just above the table.",IF(E502="","The mapcode service didn't return a mapcode for this point.",IF(AM502,"Latitude and longitude seemed to be the wrong way round, so they've been swapped. Please check.",IF(AND(AN502=0,AO502=0),"0, 0 is in the sea off West Africa. Please check this is the location you meant.",IF(W502,"Longitude came first, so the order has been switched.",IF(Z502=6,"Converted from degrees, minutes and seconds.",IF(Z502=4,"Converted from degrees and decimal minutes.","")))))))))</f>
        <v/>
      </c>
      <c r="N502" s="49">
        <f>IF(J502="","",MapcodeAPI&amp;"codes/"&amp;SUBSTITUTE(J502&amp;"",MID(1/2,2,1),".")&amp;","&amp;SUBSTITUTE(K502&amp;"",MID(1/2,2,1),"."))&amp;LEFT($B$13,0)</f>
        <v/>
      </c>
      <c r="O502" s="49">
        <f>IF(N502="","",IFERROR(_xlfn.WEBSERVICE(N502),IF(MapcodeAPIBackup="","NO CONNECTION",IFERROR(_xlfn.WEBSERVICE(MapcodeAPIBackup&amp;MID(N502,LEN(MapcodeAPI)+1,999)),"NO CONNECTION"))))</f>
        <v/>
      </c>
      <c r="P502" t="inlineStr">
        <is>
          <t xml:space="preserve"> </t>
        </is>
      </c>
      <c r="R502" s="50">
        <f>IFERROR(IF(AND(TRIM(B502&amp;"")="",TRIM(C502&amp;"")=""),"",TRIM(IF(ISNUMBER(B502),SUBSTITUTE(B502&amp;"",MID(1/2,2,1),"."),B502&amp;"")&amp;IF(TRIM(C502&amp;"")="",""," | "&amp;IF(ISNUMBER(C502),SUBSTITUTE(C502&amp;"",MID(1/2,2,1),"."),C502&amp;"")))),"(error value)")</f>
        <v/>
      </c>
      <c r="S502" s="50">
        <f>IF(R502="","","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"&amp;IFERROR(IF(AND(LEN(R502)-LEN(SUBSTITUTE(R502,"/",""))=1,ISNUMBER(FIND(" ",TRIM(LEFT(R502,FIND("/",R502)-1))))),LEFT(R502,FIND("/",R502)-1),R502),R502)&amp;" ")," "," "),"﻿"," "),"​"," "),"⁠"," ")," "," ")," "," "),CHAR(9)," "),CHAR(10)," "),CHAR(13)," "),"−","-"),"–","-"),"—","-"),"LATITUDE"," "),"LONGITUDE"," "),"COORDINATES"," "),"COORDS"," "),"NORTH"," N "),"SOUTH"," S "),"EAST"," E "),"WEST"," W "),"DEGREES"," "),"DEG"," "),"GPS"," "),"LONG"," "),"LNG"," "),"LON"," "),"LAT"," ")," AND "," "),"&amp;"," ")&amp;" ")</f>
        <v/>
      </c>
      <c r="T502" s="50">
        <f>IF(S502="","",IF(LEN(S502)-LEN(SUBSTITUTE(S502,".",""))&gt;0,SUBSTITUTE(S502,","," "),IF(LEN(S502)-LEN(SUBSTITUTE(S502,",",""))=3,SUBSTITUTE(SUBSTITUTE(S502,",",";",2),",","."),IF(LEN(S502)-LEN(SUBSTITUTE(S502,",",""))=2,SUBSTITUTE(S502,",","."),SUBSTITUTE(S502,","," ")))))</f>
        <v/>
      </c>
      <c r="U502" s="50">
        <f>IF(ISNUMBER(FIND("S",T502)),-1,IF(ISNUMBER(FIND("N",T502)),1,0))</f>
        <v/>
      </c>
      <c r="V502" s="50">
        <f>IF(ISNUMBER(FIND("W",T502)),-1,IF(ISNUMBER(FIND("E",T502)),1,0))</f>
        <v/>
      </c>
      <c r="W502" s="50">
        <f>AND(MIN(IFERROR(FIND("N",T502),999),IFERROR(FIND("S",T502),999))&lt;999,MIN(IFERROR(FIND("E",T502),999),IFERROR(FIND("W",T502),999))&lt;999,MIN(IFERROR(FIND("E",T502),999),IFERROR(FIND("W",T502),999))&lt;MIN(IFERROR(FIND("N",T502),999),IFERROR(FIND("S",T502),999)))</f>
        <v/>
      </c>
      <c r="X502" s="50">
        <f>IF(T502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502,"°"," "),"º"," "),"˚"," "),"'"," "),CHAR(34)," "),"′"," "),"’"," "),"‘"," "),"″"," "),"”"," "),"“"," "),"("," "),")"," "),"["," "),"]"," "),"{"," "),"}"," "),";"," "),"|"," "),"/"," "),"\"," "),":"," "),"="," "),"*"," "),","," "),"N"," "),"S"," "),"E"," "),"W"," "),"_"," ")))</f>
        <v/>
      </c>
      <c r="Y502" s="50">
        <f>IF(X502="","",SUBSTITUTE(SUBSTITUTE(SUBSTITUTE(SUBSTITUTE(SUBSTITUTE(SUBSTITUTE(SUBSTITUTE(SUBSTITUTE(SUBSTITUTE(SUBSTITUTE(SUBSTITUTE(SUBSTITUTE(SUBSTITUTE(X502,"0",""),"1",""),"2",""),"3",""),"4",""),"5",""),"6",""),"7",""),"8",""),"9",""),".",""),"-","")," ",""))</f>
        <v/>
      </c>
      <c r="Z502" s="50">
        <f>IF(X502="",0,LEN(X502)-LEN(SUBSTITUTE(X502," ",""))+1)</f>
        <v/>
      </c>
      <c r="AA502" s="50">
        <f>IF(Z502&lt;1,"",IFERROR(VALUE(SUBSTITUTE(TRIM(MID(SUBSTITUTE(X502," ",REPT(" ",60)),1,60)),".",MID(1/2,2,1))),""))</f>
        <v/>
      </c>
      <c r="AB502" s="50">
        <f>IF(Z502&lt;2,"",IFERROR(VALUE(SUBSTITUTE(TRIM(MID(SUBSTITUTE(X502," ",REPT(" ",60)),61,60)),".",MID(1/2,2,1))),""))</f>
        <v/>
      </c>
      <c r="AC502" s="50">
        <f>IF(Z502&lt;3,"",IFERROR(VALUE(SUBSTITUTE(TRIM(MID(SUBSTITUTE(X502," ",REPT(" ",60)),121,60)),".",MID(1/2,2,1))),""))</f>
        <v/>
      </c>
      <c r="AD502" s="50">
        <f>IF(Z502&lt;4,"",IFERROR(VALUE(SUBSTITUTE(TRIM(MID(SUBSTITUTE(X502," ",REPT(" ",60)),181,60)),".",MID(1/2,2,1))),""))</f>
        <v/>
      </c>
      <c r="AE502" s="50">
        <f>IF(Z502&lt;5,"",IFERROR(VALUE(SUBSTITUTE(TRIM(MID(SUBSTITUTE(X502," ",REPT(" ",60)),241,60)),".",MID(1/2,2,1))),""))</f>
        <v/>
      </c>
      <c r="AF502" s="50">
        <f>IF(Z502&lt;6,"",IFERROR(VALUE(SUBSTITUTE(TRIM(MID(SUBSTITUTE(X502," ",REPT(" ",60)),301,60)),".",MID(1/2,2,1))),""))</f>
        <v/>
      </c>
      <c r="AG502" s="50">
        <f>IFERROR(IF(Z502=2,AA502,IF(Z502=4,IF(AA502&lt;0,-1,1)*(ABS(AA502)+AB502/60),IF(Z502=6,IF(AA502&lt;0,-1,1)*(ABS(AA502)+AB502/60+AC502/3600),""))),"")</f>
        <v/>
      </c>
      <c r="AH502" s="50">
        <f>IFERROR(IF(Z502=2,AB502,IF(Z502=4,IF(AC502&lt;0,-1,1)*(ABS(AC502)+AD502/60),IF(Z502=6,IF(AD502&lt;0,-1,1)*(ABS(AD502)+AE502/60+AF502/3600),""))),"")</f>
        <v/>
      </c>
      <c r="AI502" s="50">
        <f>IF(W502,AH502,AG502)</f>
        <v/>
      </c>
      <c r="AJ502" s="50">
        <f>IF(W502,AG502,AH502)</f>
        <v/>
      </c>
      <c r="AK502" s="50">
        <f>IFERROR(IF(U502=0,AI502,U502*ABS(AI502)),"")</f>
        <v/>
      </c>
      <c r="AL502" s="50">
        <f>IFERROR(IF(V502=0,AJ502,V502*ABS(AJ502)),"")</f>
        <v/>
      </c>
      <c r="AM502" s="50">
        <f>IFERROR(AND(U502=0,V502=0,ABS(AK502)&gt;90,ABS(AK502)&lt;=180,ABS(AL502)&lt;=90),FALSE)</f>
        <v/>
      </c>
      <c r="AN502" s="50">
        <f>IF(AM502,AL502,AK502)</f>
        <v/>
      </c>
      <c r="AO502" s="50">
        <f>IF(AM502,AK502,AL502)</f>
        <v/>
      </c>
      <c r="AP502" s="50">
        <f>IF(R502="","",IF(Y502&lt;&gt;"","Contains words or symbols that aren't part of a coordinate.",IF(NOT(OR(Z502=2,Z502=4,Z502=6)),"Couldn't find a latitude and a longitude ("&amp;Z502&amp;IF(Z502=1," number"," numbers")&amp;" found).",IF(COUNT(AA502:AF502)&lt;&gt;Z502,"Some of the numbers couldn't be read.",IF(OR(AND(Z502=4,OR(AB502&lt;0,AB502&gt;=60,AD502&lt;0,AD502&gt;=60)),AND(Z502=6,OR(AB502&lt;0,AB502&gt;=60,AC502&lt;0,AC502&gt;=60,AE502&lt;0,AE502&gt;=60,AF502&lt;0,AF502&gt;=60))),"Minutes and seconds must be between 0 and 60.",IF(OR(ABS(AN502)&gt;90,ABS(AO502)&gt;180),"Out of range: latitude must be between -90 and 90, and longitude between -180 and 180.",""))))))</f>
        <v/>
      </c>
    </row>
    <row r="503">
      <c r="B503" s="44" t="n"/>
      <c r="C503" s="44" t="n"/>
      <c r="D503" s="45">
        <f>IF(R503="","",IF(AP503&lt;&gt;"","NOT VALID GPS COORDINATES",IF(O503="NO CONNECTION","NO CONNECTION",IF(E503="","NOT FOUND",IF(OR(AM503,AND(AN503=0,AO503=0)),"CONVERTED – PLEASE CHECK","CONVERTED")))))</f>
        <v/>
      </c>
      <c r="E503" s="45">
        <f>IF(OR(O503="",O503="NO CONNECTION"),"",IFERROR(_xlfn.FILTERXML(O503,"//local/territory")&amp;" "&amp;_xlfn.FILTERXML(O503,"//local/mapcode"),IFERROR(_xlfn.FILTERXML(O503,"//international/mapcode"),"")))</f>
        <v/>
      </c>
      <c r="F503" s="46">
        <f>IF(E503="","",IFERROR(_xlfn.FILTERXML(O503,"//local/territory"),""))</f>
        <v/>
      </c>
      <c r="G503" s="46">
        <f>IF(E503="","",IFERROR(_xlfn.FILTERXML(O503,"//local/mapcode"),""))</f>
        <v/>
      </c>
      <c r="H503" s="46">
        <f>IF(E503="","",IFERROR(_xlfn.FILTERXML(O503,"//international/mapcode"),""))</f>
        <v/>
      </c>
      <c r="I503" s="46">
        <f>IF(E503="","",IFERROR(HYPERLINK("https://www.mymapcodes.com/go/?t="&amp;IF(G503&lt;&gt;"",F503,"AAA")&amp;"&amp;ma="&amp;LEFT(IF(G503&lt;&gt;"",G503,H503),FIND(".",IF(G503&lt;&gt;"",G503,H503))-1)&amp;"&amp;mb="&amp;MID(IF(G503&lt;&gt;"",G503,H503),FIND(".",IF(G503&lt;&gt;"",G503,H503))+1,99),"Open on MyMapcodes →"),""))</f>
        <v/>
      </c>
      <c r="J503" s="47">
        <f>IF(OR(R503="",AP503&lt;&gt;""),"",ROUND(AN503,6))</f>
        <v/>
      </c>
      <c r="K503" s="47">
        <f>IF(OR(R503="",AP503&lt;&gt;""),"",ROUND(AO503,6))</f>
        <v/>
      </c>
      <c r="L503" s="48">
        <f>IF(R503="","",IF(AP503&lt;&gt;"",AP503,IF(O503="NO CONNECTION","Excel couldn't reach the mapcode service. Click the REFRESH RESULTS box just above the table.",IF(E503="","The mapcode service didn't return a mapcode for this point.",IF(AM503,"Latitude and longitude seemed to be the wrong way round, so they've been swapped. Please check.",IF(AND(AN503=0,AO503=0),"0, 0 is in the sea off West Africa. Please check this is the location you meant.",IF(W503,"Longitude came first, so the order has been switched.",IF(Z503=6,"Converted from degrees, minutes and seconds.",IF(Z503=4,"Converted from degrees and decimal minutes.","")))))))))</f>
        <v/>
      </c>
      <c r="N503" s="49">
        <f>IF(J503="","",MapcodeAPI&amp;"codes/"&amp;SUBSTITUTE(J503&amp;"",MID(1/2,2,1),".")&amp;","&amp;SUBSTITUTE(K503&amp;"",MID(1/2,2,1),"."))&amp;LEFT($B$13,0)</f>
        <v/>
      </c>
      <c r="O503" s="49">
        <f>IF(N503="","",IFERROR(_xlfn.WEBSERVICE(N503),IF(MapcodeAPIBackup="","NO CONNECTION",IFERROR(_xlfn.WEBSERVICE(MapcodeAPIBackup&amp;MID(N503,LEN(MapcodeAPI)+1,999)),"NO CONNECTION"))))</f>
        <v/>
      </c>
      <c r="P503" t="inlineStr">
        <is>
          <t xml:space="preserve"> </t>
        </is>
      </c>
      <c r="R503" s="50">
        <f>IFERROR(IF(AND(TRIM(B503&amp;"")="",TRIM(C503&amp;"")=""),"",TRIM(IF(ISNUMBER(B503),SUBSTITUTE(B503&amp;"",MID(1/2,2,1),"."),B503&amp;"")&amp;IF(TRIM(C503&amp;"")="",""," | "&amp;IF(ISNUMBER(C503),SUBSTITUTE(C503&amp;"",MID(1/2,2,1),"."),C503&amp;"")))),"(error value)")</f>
        <v/>
      </c>
      <c r="S503" s="50">
        <f>IF(R503="","","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"&amp;IFERROR(IF(AND(LEN(R503)-LEN(SUBSTITUTE(R503,"/",""))=1,ISNUMBER(FIND(" ",TRIM(LEFT(R503,FIND("/",R503)-1))))),LEFT(R503,FIND("/",R503)-1),R503),R503)&amp;" ")," "," "),"﻿"," "),"​"," "),"⁠"," ")," "," ")," "," "),CHAR(9)," "),CHAR(10)," "),CHAR(13)," "),"−","-"),"–","-"),"—","-"),"LATITUDE"," "),"LONGITUDE"," "),"COORDINATES"," "),"COORDS"," "),"NORTH"," N "),"SOUTH"," S "),"EAST"," E "),"WEST"," W "),"DEGREES"," "),"DEG"," "),"GPS"," "),"LONG"," "),"LNG"," "),"LON"," "),"LAT"," ")," AND "," "),"&amp;"," ")&amp;" ")</f>
        <v/>
      </c>
      <c r="T503" s="50">
        <f>IF(S503="","",IF(LEN(S503)-LEN(SUBSTITUTE(S503,".",""))&gt;0,SUBSTITUTE(S503,","," "),IF(LEN(S503)-LEN(SUBSTITUTE(S503,",",""))=3,SUBSTITUTE(SUBSTITUTE(S503,",",";",2),",","."),IF(LEN(S503)-LEN(SUBSTITUTE(S503,",",""))=2,SUBSTITUTE(S503,",","."),SUBSTITUTE(S503,","," ")))))</f>
        <v/>
      </c>
      <c r="U503" s="50">
        <f>IF(ISNUMBER(FIND("S",T503)),-1,IF(ISNUMBER(FIND("N",T503)),1,0))</f>
        <v/>
      </c>
      <c r="V503" s="50">
        <f>IF(ISNUMBER(FIND("W",T503)),-1,IF(ISNUMBER(FIND("E",T503)),1,0))</f>
        <v/>
      </c>
      <c r="W503" s="50">
        <f>AND(MIN(IFERROR(FIND("N",T503),999),IFERROR(FIND("S",T503),999))&lt;999,MIN(IFERROR(FIND("E",T503),999),IFERROR(FIND("W",T503),999))&lt;999,MIN(IFERROR(FIND("E",T503),999),IFERROR(FIND("W",T503),999))&lt;MIN(IFERROR(FIND("N",T503),999),IFERROR(FIND("S",T503),999)))</f>
        <v/>
      </c>
      <c r="X503" s="50">
        <f>IF(T503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503,"°"," "),"º"," "),"˚"," "),"'"," "),CHAR(34)," "),"′"," "),"’"," "),"‘"," "),"″"," "),"”"," "),"“"," "),"("," "),")"," "),"["," "),"]"," "),"{"," "),"}"," "),";"," "),"|"," "),"/"," "),"\"," "),":"," "),"="," "),"*"," "),","," "),"N"," "),"S"," "),"E"," "),"W"," "),"_"," ")))</f>
        <v/>
      </c>
      <c r="Y503" s="50">
        <f>IF(X503="","",SUBSTITUTE(SUBSTITUTE(SUBSTITUTE(SUBSTITUTE(SUBSTITUTE(SUBSTITUTE(SUBSTITUTE(SUBSTITUTE(SUBSTITUTE(SUBSTITUTE(SUBSTITUTE(SUBSTITUTE(SUBSTITUTE(X503,"0",""),"1",""),"2",""),"3",""),"4",""),"5",""),"6",""),"7",""),"8",""),"9",""),".",""),"-","")," ",""))</f>
        <v/>
      </c>
      <c r="Z503" s="50">
        <f>IF(X503="",0,LEN(X503)-LEN(SUBSTITUTE(X503," ",""))+1)</f>
        <v/>
      </c>
      <c r="AA503" s="50">
        <f>IF(Z503&lt;1,"",IFERROR(VALUE(SUBSTITUTE(TRIM(MID(SUBSTITUTE(X503," ",REPT(" ",60)),1,60)),".",MID(1/2,2,1))),""))</f>
        <v/>
      </c>
      <c r="AB503" s="50">
        <f>IF(Z503&lt;2,"",IFERROR(VALUE(SUBSTITUTE(TRIM(MID(SUBSTITUTE(X503," ",REPT(" ",60)),61,60)),".",MID(1/2,2,1))),""))</f>
        <v/>
      </c>
      <c r="AC503" s="50">
        <f>IF(Z503&lt;3,"",IFERROR(VALUE(SUBSTITUTE(TRIM(MID(SUBSTITUTE(X503," ",REPT(" ",60)),121,60)),".",MID(1/2,2,1))),""))</f>
        <v/>
      </c>
      <c r="AD503" s="50">
        <f>IF(Z503&lt;4,"",IFERROR(VALUE(SUBSTITUTE(TRIM(MID(SUBSTITUTE(X503," ",REPT(" ",60)),181,60)),".",MID(1/2,2,1))),""))</f>
        <v/>
      </c>
      <c r="AE503" s="50">
        <f>IF(Z503&lt;5,"",IFERROR(VALUE(SUBSTITUTE(TRIM(MID(SUBSTITUTE(X503," ",REPT(" ",60)),241,60)),".",MID(1/2,2,1))),""))</f>
        <v/>
      </c>
      <c r="AF503" s="50">
        <f>IF(Z503&lt;6,"",IFERROR(VALUE(SUBSTITUTE(TRIM(MID(SUBSTITUTE(X503," ",REPT(" ",60)),301,60)),".",MID(1/2,2,1))),""))</f>
        <v/>
      </c>
      <c r="AG503" s="50">
        <f>IFERROR(IF(Z503=2,AA503,IF(Z503=4,IF(AA503&lt;0,-1,1)*(ABS(AA503)+AB503/60),IF(Z503=6,IF(AA503&lt;0,-1,1)*(ABS(AA503)+AB503/60+AC503/3600),""))),"")</f>
        <v/>
      </c>
      <c r="AH503" s="50">
        <f>IFERROR(IF(Z503=2,AB503,IF(Z503=4,IF(AC503&lt;0,-1,1)*(ABS(AC503)+AD503/60),IF(Z503=6,IF(AD503&lt;0,-1,1)*(ABS(AD503)+AE503/60+AF503/3600),""))),"")</f>
        <v/>
      </c>
      <c r="AI503" s="50">
        <f>IF(W503,AH503,AG503)</f>
        <v/>
      </c>
      <c r="AJ503" s="50">
        <f>IF(W503,AG503,AH503)</f>
        <v/>
      </c>
      <c r="AK503" s="50">
        <f>IFERROR(IF(U503=0,AI503,U503*ABS(AI503)),"")</f>
        <v/>
      </c>
      <c r="AL503" s="50">
        <f>IFERROR(IF(V503=0,AJ503,V503*ABS(AJ503)),"")</f>
        <v/>
      </c>
      <c r="AM503" s="50">
        <f>IFERROR(AND(U503=0,V503=0,ABS(AK503)&gt;90,ABS(AK503)&lt;=180,ABS(AL503)&lt;=90),FALSE)</f>
        <v/>
      </c>
      <c r="AN503" s="50">
        <f>IF(AM503,AL503,AK503)</f>
        <v/>
      </c>
      <c r="AO503" s="50">
        <f>IF(AM503,AK503,AL503)</f>
        <v/>
      </c>
      <c r="AP503" s="50">
        <f>IF(R503="","",IF(Y503&lt;&gt;"","Contains words or symbols that aren't part of a coordinate.",IF(NOT(OR(Z503=2,Z503=4,Z503=6)),"Couldn't find a latitude and a longitude ("&amp;Z503&amp;IF(Z503=1," number"," numbers")&amp;" found).",IF(COUNT(AA503:AF503)&lt;&gt;Z503,"Some of the numbers couldn't be read.",IF(OR(AND(Z503=4,OR(AB503&lt;0,AB503&gt;=60,AD503&lt;0,AD503&gt;=60)),AND(Z503=6,OR(AB503&lt;0,AB503&gt;=60,AC503&lt;0,AC503&gt;=60,AE503&lt;0,AE503&gt;=60,AF503&lt;0,AF503&gt;=60))),"Minutes and seconds must be between 0 and 60.",IF(OR(ABS(AN503)&gt;90,ABS(AO503)&gt;180),"Out of range: latitude must be between -90 and 90, and longitude between -180 and 180.",""))))))</f>
        <v/>
      </c>
    </row>
    <row r="504">
      <c r="B504" s="44" t="n"/>
      <c r="C504" s="44" t="n"/>
      <c r="D504" s="45">
        <f>IF(R504="","",IF(AP504&lt;&gt;"","NOT VALID GPS COORDINATES",IF(O504="NO CONNECTION","NO CONNECTION",IF(E504="","NOT FOUND",IF(OR(AM504,AND(AN504=0,AO504=0)),"CONVERTED – PLEASE CHECK","CONVERTED")))))</f>
        <v/>
      </c>
      <c r="E504" s="45">
        <f>IF(OR(O504="",O504="NO CONNECTION"),"",IFERROR(_xlfn.FILTERXML(O504,"//local/territory")&amp;" "&amp;_xlfn.FILTERXML(O504,"//local/mapcode"),IFERROR(_xlfn.FILTERXML(O504,"//international/mapcode"),"")))</f>
        <v/>
      </c>
      <c r="F504" s="46">
        <f>IF(E504="","",IFERROR(_xlfn.FILTERXML(O504,"//local/territory"),""))</f>
        <v/>
      </c>
      <c r="G504" s="46">
        <f>IF(E504="","",IFERROR(_xlfn.FILTERXML(O504,"//local/mapcode"),""))</f>
        <v/>
      </c>
      <c r="H504" s="46">
        <f>IF(E504="","",IFERROR(_xlfn.FILTERXML(O504,"//international/mapcode"),""))</f>
        <v/>
      </c>
      <c r="I504" s="46">
        <f>IF(E504="","",IFERROR(HYPERLINK("https://www.mymapcodes.com/go/?t="&amp;IF(G504&lt;&gt;"",F504,"AAA")&amp;"&amp;ma="&amp;LEFT(IF(G504&lt;&gt;"",G504,H504),FIND(".",IF(G504&lt;&gt;"",G504,H504))-1)&amp;"&amp;mb="&amp;MID(IF(G504&lt;&gt;"",G504,H504),FIND(".",IF(G504&lt;&gt;"",G504,H504))+1,99),"Open on MyMapcodes →"),""))</f>
        <v/>
      </c>
      <c r="J504" s="47">
        <f>IF(OR(R504="",AP504&lt;&gt;""),"",ROUND(AN504,6))</f>
        <v/>
      </c>
      <c r="K504" s="47">
        <f>IF(OR(R504="",AP504&lt;&gt;""),"",ROUND(AO504,6))</f>
        <v/>
      </c>
      <c r="L504" s="48">
        <f>IF(R504="","",IF(AP504&lt;&gt;"",AP504,IF(O504="NO CONNECTION","Excel couldn't reach the mapcode service. Click the REFRESH RESULTS box just above the table.",IF(E504="","The mapcode service didn't return a mapcode for this point.",IF(AM504,"Latitude and longitude seemed to be the wrong way round, so they've been swapped. Please check.",IF(AND(AN504=0,AO504=0),"0, 0 is in the sea off West Africa. Please check this is the location you meant.",IF(W504,"Longitude came first, so the order has been switched.",IF(Z504=6,"Converted from degrees, minutes and seconds.",IF(Z504=4,"Converted from degrees and decimal minutes.","")))))))))</f>
        <v/>
      </c>
      <c r="N504" s="49">
        <f>IF(J504="","",MapcodeAPI&amp;"codes/"&amp;SUBSTITUTE(J504&amp;"",MID(1/2,2,1),".")&amp;","&amp;SUBSTITUTE(K504&amp;"",MID(1/2,2,1),"."))&amp;LEFT($B$13,0)</f>
        <v/>
      </c>
      <c r="O504" s="49">
        <f>IF(N504="","",IFERROR(_xlfn.WEBSERVICE(N504),IF(MapcodeAPIBackup="","NO CONNECTION",IFERROR(_xlfn.WEBSERVICE(MapcodeAPIBackup&amp;MID(N504,LEN(MapcodeAPI)+1,999)),"NO CONNECTION"))))</f>
        <v/>
      </c>
      <c r="P504" t="inlineStr">
        <is>
          <t xml:space="preserve"> </t>
        </is>
      </c>
      <c r="R504" s="50">
        <f>IFERROR(IF(AND(TRIM(B504&amp;"")="",TRIM(C504&amp;"")=""),"",TRIM(IF(ISNUMBER(B504),SUBSTITUTE(B504&amp;"",MID(1/2,2,1),"."),B504&amp;"")&amp;IF(TRIM(C504&amp;"")="",""," | "&amp;IF(ISNUMBER(C504),SUBSTITUTE(C504&amp;"",MID(1/2,2,1),"."),C504&amp;"")))),"(error value)")</f>
        <v/>
      </c>
      <c r="S504" s="50">
        <f>IF(R504="","","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"&amp;IFERROR(IF(AND(LEN(R504)-LEN(SUBSTITUTE(R504,"/",""))=1,ISNUMBER(FIND(" ",TRIM(LEFT(R504,FIND("/",R504)-1))))),LEFT(R504,FIND("/",R504)-1),R504),R504)&amp;" ")," "," "),"﻿"," "),"​"," "),"⁠"," ")," "," ")," "," "),CHAR(9)," "),CHAR(10)," "),CHAR(13)," "),"−","-"),"–","-"),"—","-"),"LATITUDE"," "),"LONGITUDE"," "),"COORDINATES"," "),"COORDS"," "),"NORTH"," N "),"SOUTH"," S "),"EAST"," E "),"WEST"," W "),"DEGREES"," "),"DEG"," "),"GPS"," "),"LONG"," "),"LNG"," "),"LON"," "),"LAT"," ")," AND "," "),"&amp;"," ")&amp;" ")</f>
        <v/>
      </c>
      <c r="T504" s="50">
        <f>IF(S504="","",IF(LEN(S504)-LEN(SUBSTITUTE(S504,".",""))&gt;0,SUBSTITUTE(S504,","," "),IF(LEN(S504)-LEN(SUBSTITUTE(S504,",",""))=3,SUBSTITUTE(SUBSTITUTE(S504,",",";",2),",","."),IF(LEN(S504)-LEN(SUBSTITUTE(S504,",",""))=2,SUBSTITUTE(S504,",","."),SUBSTITUTE(S504,","," ")))))</f>
        <v/>
      </c>
      <c r="U504" s="50">
        <f>IF(ISNUMBER(FIND("S",T504)),-1,IF(ISNUMBER(FIND("N",T504)),1,0))</f>
        <v/>
      </c>
      <c r="V504" s="50">
        <f>IF(ISNUMBER(FIND("W",T504)),-1,IF(ISNUMBER(FIND("E",T504)),1,0))</f>
        <v/>
      </c>
      <c r="W504" s="50">
        <f>AND(MIN(IFERROR(FIND("N",T504),999),IFERROR(FIND("S",T504),999))&lt;999,MIN(IFERROR(FIND("E",T504),999),IFERROR(FIND("W",T504),999))&lt;999,MIN(IFERROR(FIND("E",T504),999),IFERROR(FIND("W",T504),999))&lt;MIN(IFERROR(FIND("N",T504),999),IFERROR(FIND("S",T504),999)))</f>
        <v/>
      </c>
      <c r="X504" s="50">
        <f>IF(T504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504,"°"," "),"º"," "),"˚"," "),"'"," "),CHAR(34)," "),"′"," "),"’"," "),"‘"," "),"″"," "),"”"," "),"“"," "),"("," "),")"," "),"["," "),"]"," "),"{"," "),"}"," "),";"," "),"|"," "),"/"," "),"\"," "),":"," "),"="," "),"*"," "),","," "),"N"," "),"S"," "),"E"," "),"W"," "),"_"," ")))</f>
        <v/>
      </c>
      <c r="Y504" s="50">
        <f>IF(X504="","",SUBSTITUTE(SUBSTITUTE(SUBSTITUTE(SUBSTITUTE(SUBSTITUTE(SUBSTITUTE(SUBSTITUTE(SUBSTITUTE(SUBSTITUTE(SUBSTITUTE(SUBSTITUTE(SUBSTITUTE(SUBSTITUTE(X504,"0",""),"1",""),"2",""),"3",""),"4",""),"5",""),"6",""),"7",""),"8",""),"9",""),".",""),"-","")," ",""))</f>
        <v/>
      </c>
      <c r="Z504" s="50">
        <f>IF(X504="",0,LEN(X504)-LEN(SUBSTITUTE(X504," ",""))+1)</f>
        <v/>
      </c>
      <c r="AA504" s="50">
        <f>IF(Z504&lt;1,"",IFERROR(VALUE(SUBSTITUTE(TRIM(MID(SUBSTITUTE(X504," ",REPT(" ",60)),1,60)),".",MID(1/2,2,1))),""))</f>
        <v/>
      </c>
      <c r="AB504" s="50">
        <f>IF(Z504&lt;2,"",IFERROR(VALUE(SUBSTITUTE(TRIM(MID(SUBSTITUTE(X504," ",REPT(" ",60)),61,60)),".",MID(1/2,2,1))),""))</f>
        <v/>
      </c>
      <c r="AC504" s="50">
        <f>IF(Z504&lt;3,"",IFERROR(VALUE(SUBSTITUTE(TRIM(MID(SUBSTITUTE(X504," ",REPT(" ",60)),121,60)),".",MID(1/2,2,1))),""))</f>
        <v/>
      </c>
      <c r="AD504" s="50">
        <f>IF(Z504&lt;4,"",IFERROR(VALUE(SUBSTITUTE(TRIM(MID(SUBSTITUTE(X504," ",REPT(" ",60)),181,60)),".",MID(1/2,2,1))),""))</f>
        <v/>
      </c>
      <c r="AE504" s="50">
        <f>IF(Z504&lt;5,"",IFERROR(VALUE(SUBSTITUTE(TRIM(MID(SUBSTITUTE(X504," ",REPT(" ",60)),241,60)),".",MID(1/2,2,1))),""))</f>
        <v/>
      </c>
      <c r="AF504" s="50">
        <f>IF(Z504&lt;6,"",IFERROR(VALUE(SUBSTITUTE(TRIM(MID(SUBSTITUTE(X504," ",REPT(" ",60)),301,60)),".",MID(1/2,2,1))),""))</f>
        <v/>
      </c>
      <c r="AG504" s="50">
        <f>IFERROR(IF(Z504=2,AA504,IF(Z504=4,IF(AA504&lt;0,-1,1)*(ABS(AA504)+AB504/60),IF(Z504=6,IF(AA504&lt;0,-1,1)*(ABS(AA504)+AB504/60+AC504/3600),""))),"")</f>
        <v/>
      </c>
      <c r="AH504" s="50">
        <f>IFERROR(IF(Z504=2,AB504,IF(Z504=4,IF(AC504&lt;0,-1,1)*(ABS(AC504)+AD504/60),IF(Z504=6,IF(AD504&lt;0,-1,1)*(ABS(AD504)+AE504/60+AF504/3600),""))),"")</f>
        <v/>
      </c>
      <c r="AI504" s="50">
        <f>IF(W504,AH504,AG504)</f>
        <v/>
      </c>
      <c r="AJ504" s="50">
        <f>IF(W504,AG504,AH504)</f>
        <v/>
      </c>
      <c r="AK504" s="50">
        <f>IFERROR(IF(U504=0,AI504,U504*ABS(AI504)),"")</f>
        <v/>
      </c>
      <c r="AL504" s="50">
        <f>IFERROR(IF(V504=0,AJ504,V504*ABS(AJ504)),"")</f>
        <v/>
      </c>
      <c r="AM504" s="50">
        <f>IFERROR(AND(U504=0,V504=0,ABS(AK504)&gt;90,ABS(AK504)&lt;=180,ABS(AL504)&lt;=90),FALSE)</f>
        <v/>
      </c>
      <c r="AN504" s="50">
        <f>IF(AM504,AL504,AK504)</f>
        <v/>
      </c>
      <c r="AO504" s="50">
        <f>IF(AM504,AK504,AL504)</f>
        <v/>
      </c>
      <c r="AP504" s="50">
        <f>IF(R504="","",IF(Y504&lt;&gt;"","Contains words or symbols that aren't part of a coordinate.",IF(NOT(OR(Z504=2,Z504=4,Z504=6)),"Couldn't find a latitude and a longitude ("&amp;Z504&amp;IF(Z504=1," number"," numbers")&amp;" found).",IF(COUNT(AA504:AF504)&lt;&gt;Z504,"Some of the numbers couldn't be read.",IF(OR(AND(Z504=4,OR(AB504&lt;0,AB504&gt;=60,AD504&lt;0,AD504&gt;=60)),AND(Z504=6,OR(AB504&lt;0,AB504&gt;=60,AC504&lt;0,AC504&gt;=60,AE504&lt;0,AE504&gt;=60,AF504&lt;0,AF504&gt;=60))),"Minutes and seconds must be between 0 and 60.",IF(OR(ABS(AN504)&gt;90,ABS(AO504)&gt;180),"Out of range: latitude must be between -90 and 90, and longitude between -180 and 180.",""))))))</f>
        <v/>
      </c>
    </row>
    <row r="505">
      <c r="B505" s="44" t="n"/>
      <c r="C505" s="44" t="n"/>
      <c r="D505" s="45">
        <f>IF(R505="","",IF(AP505&lt;&gt;"","NOT VALID GPS COORDINATES",IF(O505="NO CONNECTION","NO CONNECTION",IF(E505="","NOT FOUND",IF(OR(AM505,AND(AN505=0,AO505=0)),"CONVERTED – PLEASE CHECK","CONVERTED")))))</f>
        <v/>
      </c>
      <c r="E505" s="45">
        <f>IF(OR(O505="",O505="NO CONNECTION"),"",IFERROR(_xlfn.FILTERXML(O505,"//local/territory")&amp;" "&amp;_xlfn.FILTERXML(O505,"//local/mapcode"),IFERROR(_xlfn.FILTERXML(O505,"//international/mapcode"),"")))</f>
        <v/>
      </c>
      <c r="F505" s="46">
        <f>IF(E505="","",IFERROR(_xlfn.FILTERXML(O505,"//local/territory"),""))</f>
        <v/>
      </c>
      <c r="G505" s="46">
        <f>IF(E505="","",IFERROR(_xlfn.FILTERXML(O505,"//local/mapcode"),""))</f>
        <v/>
      </c>
      <c r="H505" s="46">
        <f>IF(E505="","",IFERROR(_xlfn.FILTERXML(O505,"//international/mapcode"),""))</f>
        <v/>
      </c>
      <c r="I505" s="46">
        <f>IF(E505="","",IFERROR(HYPERLINK("https://www.mymapcodes.com/go/?t="&amp;IF(G505&lt;&gt;"",F505,"AAA")&amp;"&amp;ma="&amp;LEFT(IF(G505&lt;&gt;"",G505,H505),FIND(".",IF(G505&lt;&gt;"",G505,H505))-1)&amp;"&amp;mb="&amp;MID(IF(G505&lt;&gt;"",G505,H505),FIND(".",IF(G505&lt;&gt;"",G505,H505))+1,99),"Open on MyMapcodes →"),""))</f>
        <v/>
      </c>
      <c r="J505" s="47">
        <f>IF(OR(R505="",AP505&lt;&gt;""),"",ROUND(AN505,6))</f>
        <v/>
      </c>
      <c r="K505" s="47">
        <f>IF(OR(R505="",AP505&lt;&gt;""),"",ROUND(AO505,6))</f>
        <v/>
      </c>
      <c r="L505" s="48">
        <f>IF(R505="","",IF(AP505&lt;&gt;"",AP505,IF(O505="NO CONNECTION","Excel couldn't reach the mapcode service. Click the REFRESH RESULTS box just above the table.",IF(E505="","The mapcode service didn't return a mapcode for this point.",IF(AM505,"Latitude and longitude seemed to be the wrong way round, so they've been swapped. Please check.",IF(AND(AN505=0,AO505=0),"0, 0 is in the sea off West Africa. Please check this is the location you meant.",IF(W505,"Longitude came first, so the order has been switched.",IF(Z505=6,"Converted from degrees, minutes and seconds.",IF(Z505=4,"Converted from degrees and decimal minutes.","")))))))))</f>
        <v/>
      </c>
      <c r="N505" s="49">
        <f>IF(J505="","",MapcodeAPI&amp;"codes/"&amp;SUBSTITUTE(J505&amp;"",MID(1/2,2,1),".")&amp;","&amp;SUBSTITUTE(K505&amp;"",MID(1/2,2,1),"."))&amp;LEFT($B$13,0)</f>
        <v/>
      </c>
      <c r="O505" s="49">
        <f>IF(N505="","",IFERROR(_xlfn.WEBSERVICE(N505),IF(MapcodeAPIBackup="","NO CONNECTION",IFERROR(_xlfn.WEBSERVICE(MapcodeAPIBackup&amp;MID(N505,LEN(MapcodeAPI)+1,999)),"NO CONNECTION"))))</f>
        <v/>
      </c>
      <c r="P505" t="inlineStr">
        <is>
          <t xml:space="preserve"> </t>
        </is>
      </c>
      <c r="R505" s="50">
        <f>IFERROR(IF(AND(TRIM(B505&amp;"")="",TRIM(C505&amp;"")=""),"",TRIM(IF(ISNUMBER(B505),SUBSTITUTE(B505&amp;"",MID(1/2,2,1),"."),B505&amp;"")&amp;IF(TRIM(C505&amp;"")="",""," | "&amp;IF(ISNUMBER(C505),SUBSTITUTE(C505&amp;"",MID(1/2,2,1),"."),C505&amp;"")))),"(error value)")</f>
        <v/>
      </c>
      <c r="S505" s="50">
        <f>IF(R505="","","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"&amp;IFERROR(IF(AND(LEN(R505)-LEN(SUBSTITUTE(R505,"/",""))=1,ISNUMBER(FIND(" ",TRIM(LEFT(R505,FIND("/",R505)-1))))),LEFT(R505,FIND("/",R505)-1),R505),R505)&amp;" ")," "," "),"﻿"," "),"​"," "),"⁠"," ")," "," ")," "," "),CHAR(9)," "),CHAR(10)," "),CHAR(13)," "),"−","-"),"–","-"),"—","-"),"LATITUDE"," "),"LONGITUDE"," "),"COORDINATES"," "),"COORDS"," "),"NORTH"," N "),"SOUTH"," S "),"EAST"," E "),"WEST"," W "),"DEGREES"," "),"DEG"," "),"GPS"," "),"LONG"," "),"LNG"," "),"LON"," "),"LAT"," ")," AND "," "),"&amp;"," ")&amp;" ")</f>
        <v/>
      </c>
      <c r="T505" s="50">
        <f>IF(S505="","",IF(LEN(S505)-LEN(SUBSTITUTE(S505,".",""))&gt;0,SUBSTITUTE(S505,","," "),IF(LEN(S505)-LEN(SUBSTITUTE(S505,",",""))=3,SUBSTITUTE(SUBSTITUTE(S505,",",";",2),",","."),IF(LEN(S505)-LEN(SUBSTITUTE(S505,",",""))=2,SUBSTITUTE(S505,",","."),SUBSTITUTE(S505,","," ")))))</f>
        <v/>
      </c>
      <c r="U505" s="50">
        <f>IF(ISNUMBER(FIND("S",T505)),-1,IF(ISNUMBER(FIND("N",T505)),1,0))</f>
        <v/>
      </c>
      <c r="V505" s="50">
        <f>IF(ISNUMBER(FIND("W",T505)),-1,IF(ISNUMBER(FIND("E",T505)),1,0))</f>
        <v/>
      </c>
      <c r="W505" s="50">
        <f>AND(MIN(IFERROR(FIND("N",T505),999),IFERROR(FIND("S",T505),999))&lt;999,MIN(IFERROR(FIND("E",T505),999),IFERROR(FIND("W",T505),999))&lt;999,MIN(IFERROR(FIND("E",T505),999),IFERROR(FIND("W",T505),999))&lt;MIN(IFERROR(FIND("N",T505),999),IFERROR(FIND("S",T505),999)))</f>
        <v/>
      </c>
      <c r="X505" s="50">
        <f>IF(T505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505,"°"," "),"º"," "),"˚"," "),"'"," "),CHAR(34)," "),"′"," "),"’"," "),"‘"," "),"″"," "),"”"," "),"“"," "),"("," "),")"," "),"["," "),"]"," "),"{"," "),"}"," "),";"," "),"|"," "),"/"," "),"\"," "),":"," "),"="," "),"*"," "),","," "),"N"," "),"S"," "),"E"," "),"W"," "),"_"," ")))</f>
        <v/>
      </c>
      <c r="Y505" s="50">
        <f>IF(X505="","",SUBSTITUTE(SUBSTITUTE(SUBSTITUTE(SUBSTITUTE(SUBSTITUTE(SUBSTITUTE(SUBSTITUTE(SUBSTITUTE(SUBSTITUTE(SUBSTITUTE(SUBSTITUTE(SUBSTITUTE(SUBSTITUTE(X505,"0",""),"1",""),"2",""),"3",""),"4",""),"5",""),"6",""),"7",""),"8",""),"9",""),".",""),"-","")," ",""))</f>
        <v/>
      </c>
      <c r="Z505" s="50">
        <f>IF(X505="",0,LEN(X505)-LEN(SUBSTITUTE(X505," ",""))+1)</f>
        <v/>
      </c>
      <c r="AA505" s="50">
        <f>IF(Z505&lt;1,"",IFERROR(VALUE(SUBSTITUTE(TRIM(MID(SUBSTITUTE(X505," ",REPT(" ",60)),1,60)),".",MID(1/2,2,1))),""))</f>
        <v/>
      </c>
      <c r="AB505" s="50">
        <f>IF(Z505&lt;2,"",IFERROR(VALUE(SUBSTITUTE(TRIM(MID(SUBSTITUTE(X505," ",REPT(" ",60)),61,60)),".",MID(1/2,2,1))),""))</f>
        <v/>
      </c>
      <c r="AC505" s="50">
        <f>IF(Z505&lt;3,"",IFERROR(VALUE(SUBSTITUTE(TRIM(MID(SUBSTITUTE(X505," ",REPT(" ",60)),121,60)),".",MID(1/2,2,1))),""))</f>
        <v/>
      </c>
      <c r="AD505" s="50">
        <f>IF(Z505&lt;4,"",IFERROR(VALUE(SUBSTITUTE(TRIM(MID(SUBSTITUTE(X505," ",REPT(" ",60)),181,60)),".",MID(1/2,2,1))),""))</f>
        <v/>
      </c>
      <c r="AE505" s="50">
        <f>IF(Z505&lt;5,"",IFERROR(VALUE(SUBSTITUTE(TRIM(MID(SUBSTITUTE(X505," ",REPT(" ",60)),241,60)),".",MID(1/2,2,1))),""))</f>
        <v/>
      </c>
      <c r="AF505" s="50">
        <f>IF(Z505&lt;6,"",IFERROR(VALUE(SUBSTITUTE(TRIM(MID(SUBSTITUTE(X505," ",REPT(" ",60)),301,60)),".",MID(1/2,2,1))),""))</f>
        <v/>
      </c>
      <c r="AG505" s="50">
        <f>IFERROR(IF(Z505=2,AA505,IF(Z505=4,IF(AA505&lt;0,-1,1)*(ABS(AA505)+AB505/60),IF(Z505=6,IF(AA505&lt;0,-1,1)*(ABS(AA505)+AB505/60+AC505/3600),""))),"")</f>
        <v/>
      </c>
      <c r="AH505" s="50">
        <f>IFERROR(IF(Z505=2,AB505,IF(Z505=4,IF(AC505&lt;0,-1,1)*(ABS(AC505)+AD505/60),IF(Z505=6,IF(AD505&lt;0,-1,1)*(ABS(AD505)+AE505/60+AF505/3600),""))),"")</f>
        <v/>
      </c>
      <c r="AI505" s="50">
        <f>IF(W505,AH505,AG505)</f>
        <v/>
      </c>
      <c r="AJ505" s="50">
        <f>IF(W505,AG505,AH505)</f>
        <v/>
      </c>
      <c r="AK505" s="50">
        <f>IFERROR(IF(U505=0,AI505,U505*ABS(AI505)),"")</f>
        <v/>
      </c>
      <c r="AL505" s="50">
        <f>IFERROR(IF(V505=0,AJ505,V505*ABS(AJ505)),"")</f>
        <v/>
      </c>
      <c r="AM505" s="50">
        <f>IFERROR(AND(U505=0,V505=0,ABS(AK505)&gt;90,ABS(AK505)&lt;=180,ABS(AL505)&lt;=90),FALSE)</f>
        <v/>
      </c>
      <c r="AN505" s="50">
        <f>IF(AM505,AL505,AK505)</f>
        <v/>
      </c>
      <c r="AO505" s="50">
        <f>IF(AM505,AK505,AL505)</f>
        <v/>
      </c>
      <c r="AP505" s="50">
        <f>IF(R505="","",IF(Y505&lt;&gt;"","Contains words or symbols that aren't part of a coordinate.",IF(NOT(OR(Z505=2,Z505=4,Z505=6)),"Couldn't find a latitude and a longitude ("&amp;Z505&amp;IF(Z505=1," number"," numbers")&amp;" found).",IF(COUNT(AA505:AF505)&lt;&gt;Z505,"Some of the numbers couldn't be read.",IF(OR(AND(Z505=4,OR(AB505&lt;0,AB505&gt;=60,AD505&lt;0,AD505&gt;=60)),AND(Z505=6,OR(AB505&lt;0,AB505&gt;=60,AC505&lt;0,AC505&gt;=60,AE505&lt;0,AE505&gt;=60,AF505&lt;0,AF505&gt;=60))),"Minutes and seconds must be between 0 and 60.",IF(OR(ABS(AN505)&gt;90,ABS(AO505)&gt;180),"Out of range: latitude must be between -90 and 90, and longitude between -180 and 180.",""))))))</f>
        <v/>
      </c>
    </row>
    <row r="506">
      <c r="B506" s="44" t="n"/>
      <c r="C506" s="44" t="n"/>
      <c r="D506" s="45">
        <f>IF(R506="","",IF(AP506&lt;&gt;"","NOT VALID GPS COORDINATES",IF(O506="NO CONNECTION","NO CONNECTION",IF(E506="","NOT FOUND",IF(OR(AM506,AND(AN506=0,AO506=0)),"CONVERTED – PLEASE CHECK","CONVERTED")))))</f>
        <v/>
      </c>
      <c r="E506" s="45">
        <f>IF(OR(O506="",O506="NO CONNECTION"),"",IFERROR(_xlfn.FILTERXML(O506,"//local/territory")&amp;" "&amp;_xlfn.FILTERXML(O506,"//local/mapcode"),IFERROR(_xlfn.FILTERXML(O506,"//international/mapcode"),"")))</f>
        <v/>
      </c>
      <c r="F506" s="46">
        <f>IF(E506="","",IFERROR(_xlfn.FILTERXML(O506,"//local/territory"),""))</f>
        <v/>
      </c>
      <c r="G506" s="46">
        <f>IF(E506="","",IFERROR(_xlfn.FILTERXML(O506,"//local/mapcode"),""))</f>
        <v/>
      </c>
      <c r="H506" s="46">
        <f>IF(E506="","",IFERROR(_xlfn.FILTERXML(O506,"//international/mapcode"),""))</f>
        <v/>
      </c>
      <c r="I506" s="46">
        <f>IF(E506="","",IFERROR(HYPERLINK("https://www.mymapcodes.com/go/?t="&amp;IF(G506&lt;&gt;"",F506,"AAA")&amp;"&amp;ma="&amp;LEFT(IF(G506&lt;&gt;"",G506,H506),FIND(".",IF(G506&lt;&gt;"",G506,H506))-1)&amp;"&amp;mb="&amp;MID(IF(G506&lt;&gt;"",G506,H506),FIND(".",IF(G506&lt;&gt;"",G506,H506))+1,99),"Open on MyMapcodes →"),""))</f>
        <v/>
      </c>
      <c r="J506" s="47">
        <f>IF(OR(R506="",AP506&lt;&gt;""),"",ROUND(AN506,6))</f>
        <v/>
      </c>
      <c r="K506" s="47">
        <f>IF(OR(R506="",AP506&lt;&gt;""),"",ROUND(AO506,6))</f>
        <v/>
      </c>
      <c r="L506" s="48">
        <f>IF(R506="","",IF(AP506&lt;&gt;"",AP506,IF(O506="NO CONNECTION","Excel couldn't reach the mapcode service. Click the REFRESH RESULTS box just above the table.",IF(E506="","The mapcode service didn't return a mapcode for this point.",IF(AM506,"Latitude and longitude seemed to be the wrong way round, so they've been swapped. Please check.",IF(AND(AN506=0,AO506=0),"0, 0 is in the sea off West Africa. Please check this is the location you meant.",IF(W506,"Longitude came first, so the order has been switched.",IF(Z506=6,"Converted from degrees, minutes and seconds.",IF(Z506=4,"Converted from degrees and decimal minutes.","")))))))))</f>
        <v/>
      </c>
      <c r="N506" s="49">
        <f>IF(J506="","",MapcodeAPI&amp;"codes/"&amp;SUBSTITUTE(J506&amp;"",MID(1/2,2,1),".")&amp;","&amp;SUBSTITUTE(K506&amp;"",MID(1/2,2,1),"."))&amp;LEFT($B$13,0)</f>
        <v/>
      </c>
      <c r="O506" s="49">
        <f>IF(N506="","",IFERROR(_xlfn.WEBSERVICE(N506),IF(MapcodeAPIBackup="","NO CONNECTION",IFERROR(_xlfn.WEBSERVICE(MapcodeAPIBackup&amp;MID(N506,LEN(MapcodeAPI)+1,999)),"NO CONNECTION"))))</f>
        <v/>
      </c>
      <c r="P506" t="inlineStr">
        <is>
          <t xml:space="preserve"> </t>
        </is>
      </c>
      <c r="R506" s="50">
        <f>IFERROR(IF(AND(TRIM(B506&amp;"")="",TRIM(C506&amp;"")=""),"",TRIM(IF(ISNUMBER(B506),SUBSTITUTE(B506&amp;"",MID(1/2,2,1),"."),B506&amp;"")&amp;IF(TRIM(C506&amp;"")="",""," | "&amp;IF(ISNUMBER(C506),SUBSTITUTE(C506&amp;"",MID(1/2,2,1),"."),C506&amp;"")))),"(error value)")</f>
        <v/>
      </c>
      <c r="S506" s="50">
        <f>IF(R506="","","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"&amp;IFERROR(IF(AND(LEN(R506)-LEN(SUBSTITUTE(R506,"/",""))=1,ISNUMBER(FIND(" ",TRIM(LEFT(R506,FIND("/",R506)-1))))),LEFT(R506,FIND("/",R506)-1),R506),R506)&amp;" ")," "," "),"﻿"," "),"​"," "),"⁠"," ")," "," ")," "," "),CHAR(9)," "),CHAR(10)," "),CHAR(13)," "),"−","-"),"–","-"),"—","-"),"LATITUDE"," "),"LONGITUDE"," "),"COORDINATES"," "),"COORDS"," "),"NORTH"," N "),"SOUTH"," S "),"EAST"," E "),"WEST"," W "),"DEGREES"," "),"DEG"," "),"GPS"," "),"LONG"," "),"LNG"," "),"LON"," "),"LAT"," ")," AND "," "),"&amp;"," ")&amp;" ")</f>
        <v/>
      </c>
      <c r="T506" s="50">
        <f>IF(S506="","",IF(LEN(S506)-LEN(SUBSTITUTE(S506,".",""))&gt;0,SUBSTITUTE(S506,","," "),IF(LEN(S506)-LEN(SUBSTITUTE(S506,",",""))=3,SUBSTITUTE(SUBSTITUTE(S506,",",";",2),",","."),IF(LEN(S506)-LEN(SUBSTITUTE(S506,",",""))=2,SUBSTITUTE(S506,",","."),SUBSTITUTE(S506,","," ")))))</f>
        <v/>
      </c>
      <c r="U506" s="50">
        <f>IF(ISNUMBER(FIND("S",T506)),-1,IF(ISNUMBER(FIND("N",T506)),1,0))</f>
        <v/>
      </c>
      <c r="V506" s="50">
        <f>IF(ISNUMBER(FIND("W",T506)),-1,IF(ISNUMBER(FIND("E",T506)),1,0))</f>
        <v/>
      </c>
      <c r="W506" s="50">
        <f>AND(MIN(IFERROR(FIND("N",T506),999),IFERROR(FIND("S",T506),999))&lt;999,MIN(IFERROR(FIND("E",T506),999),IFERROR(FIND("W",T506),999))&lt;999,MIN(IFERROR(FIND("E",T506),999),IFERROR(FIND("W",T506),999))&lt;MIN(IFERROR(FIND("N",T506),999),IFERROR(FIND("S",T506),999)))</f>
        <v/>
      </c>
      <c r="X506" s="50">
        <f>IF(T506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506,"°"," "),"º"," "),"˚"," "),"'"," "),CHAR(34)," "),"′"," "),"’"," "),"‘"," "),"″"," "),"”"," "),"“"," "),"("," "),")"," "),"["," "),"]"," "),"{"," "),"}"," "),";"," "),"|"," "),"/"," "),"\"," "),":"," "),"="," "),"*"," "),","," "),"N"," "),"S"," "),"E"," "),"W"," "),"_"," ")))</f>
        <v/>
      </c>
      <c r="Y506" s="50">
        <f>IF(X506="","",SUBSTITUTE(SUBSTITUTE(SUBSTITUTE(SUBSTITUTE(SUBSTITUTE(SUBSTITUTE(SUBSTITUTE(SUBSTITUTE(SUBSTITUTE(SUBSTITUTE(SUBSTITUTE(SUBSTITUTE(SUBSTITUTE(X506,"0",""),"1",""),"2",""),"3",""),"4",""),"5",""),"6",""),"7",""),"8",""),"9",""),".",""),"-","")," ",""))</f>
        <v/>
      </c>
      <c r="Z506" s="50">
        <f>IF(X506="",0,LEN(X506)-LEN(SUBSTITUTE(X506," ",""))+1)</f>
        <v/>
      </c>
      <c r="AA506" s="50">
        <f>IF(Z506&lt;1,"",IFERROR(VALUE(SUBSTITUTE(TRIM(MID(SUBSTITUTE(X506," ",REPT(" ",60)),1,60)),".",MID(1/2,2,1))),""))</f>
        <v/>
      </c>
      <c r="AB506" s="50">
        <f>IF(Z506&lt;2,"",IFERROR(VALUE(SUBSTITUTE(TRIM(MID(SUBSTITUTE(X506," ",REPT(" ",60)),61,60)),".",MID(1/2,2,1))),""))</f>
        <v/>
      </c>
      <c r="AC506" s="50">
        <f>IF(Z506&lt;3,"",IFERROR(VALUE(SUBSTITUTE(TRIM(MID(SUBSTITUTE(X506," ",REPT(" ",60)),121,60)),".",MID(1/2,2,1))),""))</f>
        <v/>
      </c>
      <c r="AD506" s="50">
        <f>IF(Z506&lt;4,"",IFERROR(VALUE(SUBSTITUTE(TRIM(MID(SUBSTITUTE(X506," ",REPT(" ",60)),181,60)),".",MID(1/2,2,1))),""))</f>
        <v/>
      </c>
      <c r="AE506" s="50">
        <f>IF(Z506&lt;5,"",IFERROR(VALUE(SUBSTITUTE(TRIM(MID(SUBSTITUTE(X506," ",REPT(" ",60)),241,60)),".",MID(1/2,2,1))),""))</f>
        <v/>
      </c>
      <c r="AF506" s="50">
        <f>IF(Z506&lt;6,"",IFERROR(VALUE(SUBSTITUTE(TRIM(MID(SUBSTITUTE(X506," ",REPT(" ",60)),301,60)),".",MID(1/2,2,1))),""))</f>
        <v/>
      </c>
      <c r="AG506" s="50">
        <f>IFERROR(IF(Z506=2,AA506,IF(Z506=4,IF(AA506&lt;0,-1,1)*(ABS(AA506)+AB506/60),IF(Z506=6,IF(AA506&lt;0,-1,1)*(ABS(AA506)+AB506/60+AC506/3600),""))),"")</f>
        <v/>
      </c>
      <c r="AH506" s="50">
        <f>IFERROR(IF(Z506=2,AB506,IF(Z506=4,IF(AC506&lt;0,-1,1)*(ABS(AC506)+AD506/60),IF(Z506=6,IF(AD506&lt;0,-1,1)*(ABS(AD506)+AE506/60+AF506/3600),""))),"")</f>
        <v/>
      </c>
      <c r="AI506" s="50">
        <f>IF(W506,AH506,AG506)</f>
        <v/>
      </c>
      <c r="AJ506" s="50">
        <f>IF(W506,AG506,AH506)</f>
        <v/>
      </c>
      <c r="AK506" s="50">
        <f>IFERROR(IF(U506=0,AI506,U506*ABS(AI506)),"")</f>
        <v/>
      </c>
      <c r="AL506" s="50">
        <f>IFERROR(IF(V506=0,AJ506,V506*ABS(AJ506)),"")</f>
        <v/>
      </c>
      <c r="AM506" s="50">
        <f>IFERROR(AND(U506=0,V506=0,ABS(AK506)&gt;90,ABS(AK506)&lt;=180,ABS(AL506)&lt;=90),FALSE)</f>
        <v/>
      </c>
      <c r="AN506" s="50">
        <f>IF(AM506,AL506,AK506)</f>
        <v/>
      </c>
      <c r="AO506" s="50">
        <f>IF(AM506,AK506,AL506)</f>
        <v/>
      </c>
      <c r="AP506" s="50">
        <f>IF(R506="","",IF(Y506&lt;&gt;"","Contains words or symbols that aren't part of a coordinate.",IF(NOT(OR(Z506=2,Z506=4,Z506=6)),"Couldn't find a latitude and a longitude ("&amp;Z506&amp;IF(Z506=1," number"," numbers")&amp;" found).",IF(COUNT(AA506:AF506)&lt;&gt;Z506,"Some of the numbers couldn't be read.",IF(OR(AND(Z506=4,OR(AB506&lt;0,AB506&gt;=60,AD506&lt;0,AD506&gt;=60)),AND(Z506=6,OR(AB506&lt;0,AB506&gt;=60,AC506&lt;0,AC506&gt;=60,AE506&lt;0,AE506&gt;=60,AF506&lt;0,AF506&gt;=60))),"Minutes and seconds must be between 0 and 60.",IF(OR(ABS(AN506)&gt;90,ABS(AO506)&gt;180),"Out of range: latitude must be between -90 and 90, and longitude between -180 and 180.",""))))))</f>
        <v/>
      </c>
    </row>
    <row r="507">
      <c r="B507" s="44" t="n"/>
      <c r="C507" s="44" t="n"/>
      <c r="D507" s="45">
        <f>IF(R507="","",IF(AP507&lt;&gt;"","NOT VALID GPS COORDINATES",IF(O507="NO CONNECTION","NO CONNECTION",IF(E507="","NOT FOUND",IF(OR(AM507,AND(AN507=0,AO507=0)),"CONVERTED – PLEASE CHECK","CONVERTED")))))</f>
        <v/>
      </c>
      <c r="E507" s="45">
        <f>IF(OR(O507="",O507="NO CONNECTION"),"",IFERROR(_xlfn.FILTERXML(O507,"//local/territory")&amp;" "&amp;_xlfn.FILTERXML(O507,"//local/mapcode"),IFERROR(_xlfn.FILTERXML(O507,"//international/mapcode"),"")))</f>
        <v/>
      </c>
      <c r="F507" s="46">
        <f>IF(E507="","",IFERROR(_xlfn.FILTERXML(O507,"//local/territory"),""))</f>
        <v/>
      </c>
      <c r="G507" s="46">
        <f>IF(E507="","",IFERROR(_xlfn.FILTERXML(O507,"//local/mapcode"),""))</f>
        <v/>
      </c>
      <c r="H507" s="46">
        <f>IF(E507="","",IFERROR(_xlfn.FILTERXML(O507,"//international/mapcode"),""))</f>
        <v/>
      </c>
      <c r="I507" s="46">
        <f>IF(E507="","",IFERROR(HYPERLINK("https://www.mymapcodes.com/go/?t="&amp;IF(G507&lt;&gt;"",F507,"AAA")&amp;"&amp;ma="&amp;LEFT(IF(G507&lt;&gt;"",G507,H507),FIND(".",IF(G507&lt;&gt;"",G507,H507))-1)&amp;"&amp;mb="&amp;MID(IF(G507&lt;&gt;"",G507,H507),FIND(".",IF(G507&lt;&gt;"",G507,H507))+1,99),"Open on MyMapcodes →"),""))</f>
        <v/>
      </c>
      <c r="J507" s="47">
        <f>IF(OR(R507="",AP507&lt;&gt;""),"",ROUND(AN507,6))</f>
        <v/>
      </c>
      <c r="K507" s="47">
        <f>IF(OR(R507="",AP507&lt;&gt;""),"",ROUND(AO507,6))</f>
        <v/>
      </c>
      <c r="L507" s="48">
        <f>IF(R507="","",IF(AP507&lt;&gt;"",AP507,IF(O507="NO CONNECTION","Excel couldn't reach the mapcode service. Click the REFRESH RESULTS box just above the table.",IF(E507="","The mapcode service didn't return a mapcode for this point.",IF(AM507,"Latitude and longitude seemed to be the wrong way round, so they've been swapped. Please check.",IF(AND(AN507=0,AO507=0),"0, 0 is in the sea off West Africa. Please check this is the location you meant.",IF(W507,"Longitude came first, so the order has been switched.",IF(Z507=6,"Converted from degrees, minutes and seconds.",IF(Z507=4,"Converted from degrees and decimal minutes.","")))))))))</f>
        <v/>
      </c>
      <c r="N507" s="49">
        <f>IF(J507="","",MapcodeAPI&amp;"codes/"&amp;SUBSTITUTE(J507&amp;"",MID(1/2,2,1),".")&amp;","&amp;SUBSTITUTE(K507&amp;"",MID(1/2,2,1),"."))&amp;LEFT($B$13,0)</f>
        <v/>
      </c>
      <c r="O507" s="49">
        <f>IF(N507="","",IFERROR(_xlfn.WEBSERVICE(N507),IF(MapcodeAPIBackup="","NO CONNECTION",IFERROR(_xlfn.WEBSERVICE(MapcodeAPIBackup&amp;MID(N507,LEN(MapcodeAPI)+1,999)),"NO CONNECTION"))))</f>
        <v/>
      </c>
      <c r="P507" t="inlineStr">
        <is>
          <t xml:space="preserve"> </t>
        </is>
      </c>
      <c r="R507" s="50">
        <f>IFERROR(IF(AND(TRIM(B507&amp;"")="",TRIM(C507&amp;"")=""),"",TRIM(IF(ISNUMBER(B507),SUBSTITUTE(B507&amp;"",MID(1/2,2,1),"."),B507&amp;"")&amp;IF(TRIM(C507&amp;"")="",""," | "&amp;IF(ISNUMBER(C507),SUBSTITUTE(C507&amp;"",MID(1/2,2,1),"."),C507&amp;"")))),"(error value)")</f>
        <v/>
      </c>
      <c r="S507" s="50">
        <f>IF(R507="","","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"&amp;IFERROR(IF(AND(LEN(R507)-LEN(SUBSTITUTE(R507,"/",""))=1,ISNUMBER(FIND(" ",TRIM(LEFT(R507,FIND("/",R507)-1))))),LEFT(R507,FIND("/",R507)-1),R507),R507)&amp;" ")," "," "),"﻿"," "),"​"," "),"⁠"," ")," "," ")," "," "),CHAR(9)," "),CHAR(10)," "),CHAR(13)," "),"−","-"),"–","-"),"—","-"),"LATITUDE"," "),"LONGITUDE"," "),"COORDINATES"," "),"COORDS"," "),"NORTH"," N "),"SOUTH"," S "),"EAST"," E "),"WEST"," W "),"DEGREES"," "),"DEG"," "),"GPS"," "),"LONG"," "),"LNG"," "),"LON"," "),"LAT"," ")," AND "," "),"&amp;"," ")&amp;" ")</f>
        <v/>
      </c>
      <c r="T507" s="50">
        <f>IF(S507="","",IF(LEN(S507)-LEN(SUBSTITUTE(S507,".",""))&gt;0,SUBSTITUTE(S507,","," "),IF(LEN(S507)-LEN(SUBSTITUTE(S507,",",""))=3,SUBSTITUTE(SUBSTITUTE(S507,",",";",2),",","."),IF(LEN(S507)-LEN(SUBSTITUTE(S507,",",""))=2,SUBSTITUTE(S507,",","."),SUBSTITUTE(S507,","," ")))))</f>
        <v/>
      </c>
      <c r="U507" s="50">
        <f>IF(ISNUMBER(FIND("S",T507)),-1,IF(ISNUMBER(FIND("N",T507)),1,0))</f>
        <v/>
      </c>
      <c r="V507" s="50">
        <f>IF(ISNUMBER(FIND("W",T507)),-1,IF(ISNUMBER(FIND("E",T507)),1,0))</f>
        <v/>
      </c>
      <c r="W507" s="50">
        <f>AND(MIN(IFERROR(FIND("N",T507),999),IFERROR(FIND("S",T507),999))&lt;999,MIN(IFERROR(FIND("E",T507),999),IFERROR(FIND("W",T507),999))&lt;999,MIN(IFERROR(FIND("E",T507),999),IFERROR(FIND("W",T507),999))&lt;MIN(IFERROR(FIND("N",T507),999),IFERROR(FIND("S",T507),999)))</f>
        <v/>
      </c>
      <c r="X507" s="50">
        <f>IF(T507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507,"°"," "),"º"," "),"˚"," "),"'"," "),CHAR(34)," "),"′"," "),"’"," "),"‘"," "),"″"," "),"”"," "),"“"," "),"("," "),")"," "),"["," "),"]"," "),"{"," "),"}"," "),";"," "),"|"," "),"/"," "),"\"," "),":"," "),"="," "),"*"," "),","," "),"N"," "),"S"," "),"E"," "),"W"," "),"_"," ")))</f>
        <v/>
      </c>
      <c r="Y507" s="50">
        <f>IF(X507="","",SUBSTITUTE(SUBSTITUTE(SUBSTITUTE(SUBSTITUTE(SUBSTITUTE(SUBSTITUTE(SUBSTITUTE(SUBSTITUTE(SUBSTITUTE(SUBSTITUTE(SUBSTITUTE(SUBSTITUTE(SUBSTITUTE(X507,"0",""),"1",""),"2",""),"3",""),"4",""),"5",""),"6",""),"7",""),"8",""),"9",""),".",""),"-","")," ",""))</f>
        <v/>
      </c>
      <c r="Z507" s="50">
        <f>IF(X507="",0,LEN(X507)-LEN(SUBSTITUTE(X507," ",""))+1)</f>
        <v/>
      </c>
      <c r="AA507" s="50">
        <f>IF(Z507&lt;1,"",IFERROR(VALUE(SUBSTITUTE(TRIM(MID(SUBSTITUTE(X507," ",REPT(" ",60)),1,60)),".",MID(1/2,2,1))),""))</f>
        <v/>
      </c>
      <c r="AB507" s="50">
        <f>IF(Z507&lt;2,"",IFERROR(VALUE(SUBSTITUTE(TRIM(MID(SUBSTITUTE(X507," ",REPT(" ",60)),61,60)),".",MID(1/2,2,1))),""))</f>
        <v/>
      </c>
      <c r="AC507" s="50">
        <f>IF(Z507&lt;3,"",IFERROR(VALUE(SUBSTITUTE(TRIM(MID(SUBSTITUTE(X507," ",REPT(" ",60)),121,60)),".",MID(1/2,2,1))),""))</f>
        <v/>
      </c>
      <c r="AD507" s="50">
        <f>IF(Z507&lt;4,"",IFERROR(VALUE(SUBSTITUTE(TRIM(MID(SUBSTITUTE(X507," ",REPT(" ",60)),181,60)),".",MID(1/2,2,1))),""))</f>
        <v/>
      </c>
      <c r="AE507" s="50">
        <f>IF(Z507&lt;5,"",IFERROR(VALUE(SUBSTITUTE(TRIM(MID(SUBSTITUTE(X507," ",REPT(" ",60)),241,60)),".",MID(1/2,2,1))),""))</f>
        <v/>
      </c>
      <c r="AF507" s="50">
        <f>IF(Z507&lt;6,"",IFERROR(VALUE(SUBSTITUTE(TRIM(MID(SUBSTITUTE(X507," ",REPT(" ",60)),301,60)),".",MID(1/2,2,1))),""))</f>
        <v/>
      </c>
      <c r="AG507" s="50">
        <f>IFERROR(IF(Z507=2,AA507,IF(Z507=4,IF(AA507&lt;0,-1,1)*(ABS(AA507)+AB507/60),IF(Z507=6,IF(AA507&lt;0,-1,1)*(ABS(AA507)+AB507/60+AC507/3600),""))),"")</f>
        <v/>
      </c>
      <c r="AH507" s="50">
        <f>IFERROR(IF(Z507=2,AB507,IF(Z507=4,IF(AC507&lt;0,-1,1)*(ABS(AC507)+AD507/60),IF(Z507=6,IF(AD507&lt;0,-1,1)*(ABS(AD507)+AE507/60+AF507/3600),""))),"")</f>
        <v/>
      </c>
      <c r="AI507" s="50">
        <f>IF(W507,AH507,AG507)</f>
        <v/>
      </c>
      <c r="AJ507" s="50">
        <f>IF(W507,AG507,AH507)</f>
        <v/>
      </c>
      <c r="AK507" s="50">
        <f>IFERROR(IF(U507=0,AI507,U507*ABS(AI507)),"")</f>
        <v/>
      </c>
      <c r="AL507" s="50">
        <f>IFERROR(IF(V507=0,AJ507,V507*ABS(AJ507)),"")</f>
        <v/>
      </c>
      <c r="AM507" s="50">
        <f>IFERROR(AND(U507=0,V507=0,ABS(AK507)&gt;90,ABS(AK507)&lt;=180,ABS(AL507)&lt;=90),FALSE)</f>
        <v/>
      </c>
      <c r="AN507" s="50">
        <f>IF(AM507,AL507,AK507)</f>
        <v/>
      </c>
      <c r="AO507" s="50">
        <f>IF(AM507,AK507,AL507)</f>
        <v/>
      </c>
      <c r="AP507" s="50">
        <f>IF(R507="","",IF(Y507&lt;&gt;"","Contains words or symbols that aren't part of a coordinate.",IF(NOT(OR(Z507=2,Z507=4,Z507=6)),"Couldn't find a latitude and a longitude ("&amp;Z507&amp;IF(Z507=1," number"," numbers")&amp;" found).",IF(COUNT(AA507:AF507)&lt;&gt;Z507,"Some of the numbers couldn't be read.",IF(OR(AND(Z507=4,OR(AB507&lt;0,AB507&gt;=60,AD507&lt;0,AD507&gt;=60)),AND(Z507=6,OR(AB507&lt;0,AB507&gt;=60,AC507&lt;0,AC507&gt;=60,AE507&lt;0,AE507&gt;=60,AF507&lt;0,AF507&gt;=60))),"Minutes and seconds must be between 0 and 60.",IF(OR(ABS(AN507)&gt;90,ABS(AO507)&gt;180),"Out of range: latitude must be between -90 and 90, and longitude between -180 and 180.",""))))))</f>
        <v/>
      </c>
    </row>
    <row r="508">
      <c r="B508" s="44" t="n"/>
      <c r="C508" s="44" t="n"/>
      <c r="D508" s="45">
        <f>IF(R508="","",IF(AP508&lt;&gt;"","NOT VALID GPS COORDINATES",IF(O508="NO CONNECTION","NO CONNECTION",IF(E508="","NOT FOUND",IF(OR(AM508,AND(AN508=0,AO508=0)),"CONVERTED – PLEASE CHECK","CONVERTED")))))</f>
        <v/>
      </c>
      <c r="E508" s="45">
        <f>IF(OR(O508="",O508="NO CONNECTION"),"",IFERROR(_xlfn.FILTERXML(O508,"//local/territory")&amp;" "&amp;_xlfn.FILTERXML(O508,"//local/mapcode"),IFERROR(_xlfn.FILTERXML(O508,"//international/mapcode"),"")))</f>
        <v/>
      </c>
      <c r="F508" s="46">
        <f>IF(E508="","",IFERROR(_xlfn.FILTERXML(O508,"//local/territory"),""))</f>
        <v/>
      </c>
      <c r="G508" s="46">
        <f>IF(E508="","",IFERROR(_xlfn.FILTERXML(O508,"//local/mapcode"),""))</f>
        <v/>
      </c>
      <c r="H508" s="46">
        <f>IF(E508="","",IFERROR(_xlfn.FILTERXML(O508,"//international/mapcode"),""))</f>
        <v/>
      </c>
      <c r="I508" s="46">
        <f>IF(E508="","",IFERROR(HYPERLINK("https://www.mymapcodes.com/go/?t="&amp;IF(G508&lt;&gt;"",F508,"AAA")&amp;"&amp;ma="&amp;LEFT(IF(G508&lt;&gt;"",G508,H508),FIND(".",IF(G508&lt;&gt;"",G508,H508))-1)&amp;"&amp;mb="&amp;MID(IF(G508&lt;&gt;"",G508,H508),FIND(".",IF(G508&lt;&gt;"",G508,H508))+1,99),"Open on MyMapcodes →"),""))</f>
        <v/>
      </c>
      <c r="J508" s="47">
        <f>IF(OR(R508="",AP508&lt;&gt;""),"",ROUND(AN508,6))</f>
        <v/>
      </c>
      <c r="K508" s="47">
        <f>IF(OR(R508="",AP508&lt;&gt;""),"",ROUND(AO508,6))</f>
        <v/>
      </c>
      <c r="L508" s="48">
        <f>IF(R508="","",IF(AP508&lt;&gt;"",AP508,IF(O508="NO CONNECTION","Excel couldn't reach the mapcode service. Click the REFRESH RESULTS box just above the table.",IF(E508="","The mapcode service didn't return a mapcode for this point.",IF(AM508,"Latitude and longitude seemed to be the wrong way round, so they've been swapped. Please check.",IF(AND(AN508=0,AO508=0),"0, 0 is in the sea off West Africa. Please check this is the location you meant.",IF(W508,"Longitude came first, so the order has been switched.",IF(Z508=6,"Converted from degrees, minutes and seconds.",IF(Z508=4,"Converted from degrees and decimal minutes.","")))))))))</f>
        <v/>
      </c>
      <c r="N508" s="49">
        <f>IF(J508="","",MapcodeAPI&amp;"codes/"&amp;SUBSTITUTE(J508&amp;"",MID(1/2,2,1),".")&amp;","&amp;SUBSTITUTE(K508&amp;"",MID(1/2,2,1),"."))&amp;LEFT($B$13,0)</f>
        <v/>
      </c>
      <c r="O508" s="49">
        <f>IF(N508="","",IFERROR(_xlfn.WEBSERVICE(N508),IF(MapcodeAPIBackup="","NO CONNECTION",IFERROR(_xlfn.WEBSERVICE(MapcodeAPIBackup&amp;MID(N508,LEN(MapcodeAPI)+1,999)),"NO CONNECTION"))))</f>
        <v/>
      </c>
      <c r="P508" t="inlineStr">
        <is>
          <t xml:space="preserve"> </t>
        </is>
      </c>
      <c r="R508" s="50">
        <f>IFERROR(IF(AND(TRIM(B508&amp;"")="",TRIM(C508&amp;"")=""),"",TRIM(IF(ISNUMBER(B508),SUBSTITUTE(B508&amp;"",MID(1/2,2,1),"."),B508&amp;"")&amp;IF(TRIM(C508&amp;"")="",""," | "&amp;IF(ISNUMBER(C508),SUBSTITUTE(C508&amp;"",MID(1/2,2,1),"."),C508&amp;"")))),"(error value)")</f>
        <v/>
      </c>
      <c r="S508" s="50">
        <f>IF(R508="","","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"&amp;IFERROR(IF(AND(LEN(R508)-LEN(SUBSTITUTE(R508,"/",""))=1,ISNUMBER(FIND(" ",TRIM(LEFT(R508,FIND("/",R508)-1))))),LEFT(R508,FIND("/",R508)-1),R508),R508)&amp;" ")," "," "),"﻿"," "),"​"," "),"⁠"," ")," "," ")," "," "),CHAR(9)," "),CHAR(10)," "),CHAR(13)," "),"−","-"),"–","-"),"—","-"),"LATITUDE"," "),"LONGITUDE"," "),"COORDINATES"," "),"COORDS"," "),"NORTH"," N "),"SOUTH"," S "),"EAST"," E "),"WEST"," W "),"DEGREES"," "),"DEG"," "),"GPS"," "),"LONG"," "),"LNG"," "),"LON"," "),"LAT"," ")," AND "," "),"&amp;"," ")&amp;" ")</f>
        <v/>
      </c>
      <c r="T508" s="50">
        <f>IF(S508="","",IF(LEN(S508)-LEN(SUBSTITUTE(S508,".",""))&gt;0,SUBSTITUTE(S508,","," "),IF(LEN(S508)-LEN(SUBSTITUTE(S508,",",""))=3,SUBSTITUTE(SUBSTITUTE(S508,",",";",2),",","."),IF(LEN(S508)-LEN(SUBSTITUTE(S508,",",""))=2,SUBSTITUTE(S508,",","."),SUBSTITUTE(S508,","," ")))))</f>
        <v/>
      </c>
      <c r="U508" s="50">
        <f>IF(ISNUMBER(FIND("S",T508)),-1,IF(ISNUMBER(FIND("N",T508)),1,0))</f>
        <v/>
      </c>
      <c r="V508" s="50">
        <f>IF(ISNUMBER(FIND("W",T508)),-1,IF(ISNUMBER(FIND("E",T508)),1,0))</f>
        <v/>
      </c>
      <c r="W508" s="50">
        <f>AND(MIN(IFERROR(FIND("N",T508),999),IFERROR(FIND("S",T508),999))&lt;999,MIN(IFERROR(FIND("E",T508),999),IFERROR(FIND("W",T508),999))&lt;999,MIN(IFERROR(FIND("E",T508),999),IFERROR(FIND("W",T508),999))&lt;MIN(IFERROR(FIND("N",T508),999),IFERROR(FIND("S",T508),999)))</f>
        <v/>
      </c>
      <c r="X508" s="50">
        <f>IF(T508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508,"°"," "),"º"," "),"˚"," "),"'"," "),CHAR(34)," "),"′"," "),"’"," "),"‘"," "),"″"," "),"”"," "),"“"," "),"("," "),")"," "),"["," "),"]"," "),"{"," "),"}"," "),";"," "),"|"," "),"/"," "),"\"," "),":"," "),"="," "),"*"," "),","," "),"N"," "),"S"," "),"E"," "),"W"," "),"_"," ")))</f>
        <v/>
      </c>
      <c r="Y508" s="50">
        <f>IF(X508="","",SUBSTITUTE(SUBSTITUTE(SUBSTITUTE(SUBSTITUTE(SUBSTITUTE(SUBSTITUTE(SUBSTITUTE(SUBSTITUTE(SUBSTITUTE(SUBSTITUTE(SUBSTITUTE(SUBSTITUTE(SUBSTITUTE(X508,"0",""),"1",""),"2",""),"3",""),"4",""),"5",""),"6",""),"7",""),"8",""),"9",""),".",""),"-","")," ",""))</f>
        <v/>
      </c>
      <c r="Z508" s="50">
        <f>IF(X508="",0,LEN(X508)-LEN(SUBSTITUTE(X508," ",""))+1)</f>
        <v/>
      </c>
      <c r="AA508" s="50">
        <f>IF(Z508&lt;1,"",IFERROR(VALUE(SUBSTITUTE(TRIM(MID(SUBSTITUTE(X508," ",REPT(" ",60)),1,60)),".",MID(1/2,2,1))),""))</f>
        <v/>
      </c>
      <c r="AB508" s="50">
        <f>IF(Z508&lt;2,"",IFERROR(VALUE(SUBSTITUTE(TRIM(MID(SUBSTITUTE(X508," ",REPT(" ",60)),61,60)),".",MID(1/2,2,1))),""))</f>
        <v/>
      </c>
      <c r="AC508" s="50">
        <f>IF(Z508&lt;3,"",IFERROR(VALUE(SUBSTITUTE(TRIM(MID(SUBSTITUTE(X508," ",REPT(" ",60)),121,60)),".",MID(1/2,2,1))),""))</f>
        <v/>
      </c>
      <c r="AD508" s="50">
        <f>IF(Z508&lt;4,"",IFERROR(VALUE(SUBSTITUTE(TRIM(MID(SUBSTITUTE(X508," ",REPT(" ",60)),181,60)),".",MID(1/2,2,1))),""))</f>
        <v/>
      </c>
      <c r="AE508" s="50">
        <f>IF(Z508&lt;5,"",IFERROR(VALUE(SUBSTITUTE(TRIM(MID(SUBSTITUTE(X508," ",REPT(" ",60)),241,60)),".",MID(1/2,2,1))),""))</f>
        <v/>
      </c>
      <c r="AF508" s="50">
        <f>IF(Z508&lt;6,"",IFERROR(VALUE(SUBSTITUTE(TRIM(MID(SUBSTITUTE(X508," ",REPT(" ",60)),301,60)),".",MID(1/2,2,1))),""))</f>
        <v/>
      </c>
      <c r="AG508" s="50">
        <f>IFERROR(IF(Z508=2,AA508,IF(Z508=4,IF(AA508&lt;0,-1,1)*(ABS(AA508)+AB508/60),IF(Z508=6,IF(AA508&lt;0,-1,1)*(ABS(AA508)+AB508/60+AC508/3600),""))),"")</f>
        <v/>
      </c>
      <c r="AH508" s="50">
        <f>IFERROR(IF(Z508=2,AB508,IF(Z508=4,IF(AC508&lt;0,-1,1)*(ABS(AC508)+AD508/60),IF(Z508=6,IF(AD508&lt;0,-1,1)*(ABS(AD508)+AE508/60+AF508/3600),""))),"")</f>
        <v/>
      </c>
      <c r="AI508" s="50">
        <f>IF(W508,AH508,AG508)</f>
        <v/>
      </c>
      <c r="AJ508" s="50">
        <f>IF(W508,AG508,AH508)</f>
        <v/>
      </c>
      <c r="AK508" s="50">
        <f>IFERROR(IF(U508=0,AI508,U508*ABS(AI508)),"")</f>
        <v/>
      </c>
      <c r="AL508" s="50">
        <f>IFERROR(IF(V508=0,AJ508,V508*ABS(AJ508)),"")</f>
        <v/>
      </c>
      <c r="AM508" s="50">
        <f>IFERROR(AND(U508=0,V508=0,ABS(AK508)&gt;90,ABS(AK508)&lt;=180,ABS(AL508)&lt;=90),FALSE)</f>
        <v/>
      </c>
      <c r="AN508" s="50">
        <f>IF(AM508,AL508,AK508)</f>
        <v/>
      </c>
      <c r="AO508" s="50">
        <f>IF(AM508,AK508,AL508)</f>
        <v/>
      </c>
      <c r="AP508" s="50">
        <f>IF(R508="","",IF(Y508&lt;&gt;"","Contains words or symbols that aren't part of a coordinate.",IF(NOT(OR(Z508=2,Z508=4,Z508=6)),"Couldn't find a latitude and a longitude ("&amp;Z508&amp;IF(Z508=1," number"," numbers")&amp;" found).",IF(COUNT(AA508:AF508)&lt;&gt;Z508,"Some of the numbers couldn't be read.",IF(OR(AND(Z508=4,OR(AB508&lt;0,AB508&gt;=60,AD508&lt;0,AD508&gt;=60)),AND(Z508=6,OR(AB508&lt;0,AB508&gt;=60,AC508&lt;0,AC508&gt;=60,AE508&lt;0,AE508&gt;=60,AF508&lt;0,AF508&gt;=60))),"Minutes and seconds must be between 0 and 60.",IF(OR(ABS(AN508)&gt;90,ABS(AO508)&gt;180),"Out of range: latitude must be between -90 and 90, and longitude between -180 and 180.",""))))))</f>
        <v/>
      </c>
    </row>
    <row r="509">
      <c r="B509" s="44" t="n"/>
      <c r="C509" s="44" t="n"/>
      <c r="D509" s="45">
        <f>IF(R509="","",IF(AP509&lt;&gt;"","NOT VALID GPS COORDINATES",IF(O509="NO CONNECTION","NO CONNECTION",IF(E509="","NOT FOUND",IF(OR(AM509,AND(AN509=0,AO509=0)),"CONVERTED – PLEASE CHECK","CONVERTED")))))</f>
        <v/>
      </c>
      <c r="E509" s="45">
        <f>IF(OR(O509="",O509="NO CONNECTION"),"",IFERROR(_xlfn.FILTERXML(O509,"//local/territory")&amp;" "&amp;_xlfn.FILTERXML(O509,"//local/mapcode"),IFERROR(_xlfn.FILTERXML(O509,"//international/mapcode"),"")))</f>
        <v/>
      </c>
      <c r="F509" s="46">
        <f>IF(E509="","",IFERROR(_xlfn.FILTERXML(O509,"//local/territory"),""))</f>
        <v/>
      </c>
      <c r="G509" s="46">
        <f>IF(E509="","",IFERROR(_xlfn.FILTERXML(O509,"//local/mapcode"),""))</f>
        <v/>
      </c>
      <c r="H509" s="46">
        <f>IF(E509="","",IFERROR(_xlfn.FILTERXML(O509,"//international/mapcode"),""))</f>
        <v/>
      </c>
      <c r="I509" s="46">
        <f>IF(E509="","",IFERROR(HYPERLINK("https://www.mymapcodes.com/go/?t="&amp;IF(G509&lt;&gt;"",F509,"AAA")&amp;"&amp;ma="&amp;LEFT(IF(G509&lt;&gt;"",G509,H509),FIND(".",IF(G509&lt;&gt;"",G509,H509))-1)&amp;"&amp;mb="&amp;MID(IF(G509&lt;&gt;"",G509,H509),FIND(".",IF(G509&lt;&gt;"",G509,H509))+1,99),"Open on MyMapcodes →"),""))</f>
        <v/>
      </c>
      <c r="J509" s="47">
        <f>IF(OR(R509="",AP509&lt;&gt;""),"",ROUND(AN509,6))</f>
        <v/>
      </c>
      <c r="K509" s="47">
        <f>IF(OR(R509="",AP509&lt;&gt;""),"",ROUND(AO509,6))</f>
        <v/>
      </c>
      <c r="L509" s="48">
        <f>IF(R509="","",IF(AP509&lt;&gt;"",AP509,IF(O509="NO CONNECTION","Excel couldn't reach the mapcode service. Click the REFRESH RESULTS box just above the table.",IF(E509="","The mapcode service didn't return a mapcode for this point.",IF(AM509,"Latitude and longitude seemed to be the wrong way round, so they've been swapped. Please check.",IF(AND(AN509=0,AO509=0),"0, 0 is in the sea off West Africa. Please check this is the location you meant.",IF(W509,"Longitude came first, so the order has been switched.",IF(Z509=6,"Converted from degrees, minutes and seconds.",IF(Z509=4,"Converted from degrees and decimal minutes.","")))))))))</f>
        <v/>
      </c>
      <c r="N509" s="49">
        <f>IF(J509="","",MapcodeAPI&amp;"codes/"&amp;SUBSTITUTE(J509&amp;"",MID(1/2,2,1),".")&amp;","&amp;SUBSTITUTE(K509&amp;"",MID(1/2,2,1),"."))&amp;LEFT($B$13,0)</f>
        <v/>
      </c>
      <c r="O509" s="49">
        <f>IF(N509="","",IFERROR(_xlfn.WEBSERVICE(N509),IF(MapcodeAPIBackup="","NO CONNECTION",IFERROR(_xlfn.WEBSERVICE(MapcodeAPIBackup&amp;MID(N509,LEN(MapcodeAPI)+1,999)),"NO CONNECTION"))))</f>
        <v/>
      </c>
      <c r="P509" t="inlineStr">
        <is>
          <t xml:space="preserve"> </t>
        </is>
      </c>
      <c r="R509" s="50">
        <f>IFERROR(IF(AND(TRIM(B509&amp;"")="",TRIM(C509&amp;"")=""),"",TRIM(IF(ISNUMBER(B509),SUBSTITUTE(B509&amp;"",MID(1/2,2,1),"."),B509&amp;"")&amp;IF(TRIM(C509&amp;"")="",""," | "&amp;IF(ISNUMBER(C509),SUBSTITUTE(C509&amp;"",MID(1/2,2,1),"."),C509&amp;"")))),"(error value)")</f>
        <v/>
      </c>
      <c r="S509" s="50">
        <f>IF(R509="","","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"&amp;IFERROR(IF(AND(LEN(R509)-LEN(SUBSTITUTE(R509,"/",""))=1,ISNUMBER(FIND(" ",TRIM(LEFT(R509,FIND("/",R509)-1))))),LEFT(R509,FIND("/",R509)-1),R509),R509)&amp;" ")," "," "),"﻿"," "),"​"," "),"⁠"," ")," "," ")," "," "),CHAR(9)," "),CHAR(10)," "),CHAR(13)," "),"−","-"),"–","-"),"—","-"),"LATITUDE"," "),"LONGITUDE"," "),"COORDINATES"," "),"COORDS"," "),"NORTH"," N "),"SOUTH"," S "),"EAST"," E "),"WEST"," W "),"DEGREES"," "),"DEG"," "),"GPS"," "),"LONG"," "),"LNG"," "),"LON"," "),"LAT"," ")," AND "," "),"&amp;"," ")&amp;" ")</f>
        <v/>
      </c>
      <c r="T509" s="50">
        <f>IF(S509="","",IF(LEN(S509)-LEN(SUBSTITUTE(S509,".",""))&gt;0,SUBSTITUTE(S509,","," "),IF(LEN(S509)-LEN(SUBSTITUTE(S509,",",""))=3,SUBSTITUTE(SUBSTITUTE(S509,",",";",2),",","."),IF(LEN(S509)-LEN(SUBSTITUTE(S509,",",""))=2,SUBSTITUTE(S509,",","."),SUBSTITUTE(S509,","," ")))))</f>
        <v/>
      </c>
      <c r="U509" s="50">
        <f>IF(ISNUMBER(FIND("S",T509)),-1,IF(ISNUMBER(FIND("N",T509)),1,0))</f>
        <v/>
      </c>
      <c r="V509" s="50">
        <f>IF(ISNUMBER(FIND("W",T509)),-1,IF(ISNUMBER(FIND("E",T509)),1,0))</f>
        <v/>
      </c>
      <c r="W509" s="50">
        <f>AND(MIN(IFERROR(FIND("N",T509),999),IFERROR(FIND("S",T509),999))&lt;999,MIN(IFERROR(FIND("E",T509),999),IFERROR(FIND("W",T509),999))&lt;999,MIN(IFERROR(FIND("E",T509),999),IFERROR(FIND("W",T509),999))&lt;MIN(IFERROR(FIND("N",T509),999),IFERROR(FIND("S",T509),999)))</f>
        <v/>
      </c>
      <c r="X509" s="50">
        <f>IF(T509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509,"°"," "),"º"," "),"˚"," "),"'"," "),CHAR(34)," "),"′"," "),"’"," "),"‘"," "),"″"," "),"”"," "),"“"," "),"("," "),")"," "),"["," "),"]"," "),"{"," "),"}"," "),";"," "),"|"," "),"/"," "),"\"," "),":"," "),"="," "),"*"," "),","," "),"N"," "),"S"," "),"E"," "),"W"," "),"_"," ")))</f>
        <v/>
      </c>
      <c r="Y509" s="50">
        <f>IF(X509="","",SUBSTITUTE(SUBSTITUTE(SUBSTITUTE(SUBSTITUTE(SUBSTITUTE(SUBSTITUTE(SUBSTITUTE(SUBSTITUTE(SUBSTITUTE(SUBSTITUTE(SUBSTITUTE(SUBSTITUTE(SUBSTITUTE(X509,"0",""),"1",""),"2",""),"3",""),"4",""),"5",""),"6",""),"7",""),"8",""),"9",""),".",""),"-","")," ",""))</f>
        <v/>
      </c>
      <c r="Z509" s="50">
        <f>IF(X509="",0,LEN(X509)-LEN(SUBSTITUTE(X509," ",""))+1)</f>
        <v/>
      </c>
      <c r="AA509" s="50">
        <f>IF(Z509&lt;1,"",IFERROR(VALUE(SUBSTITUTE(TRIM(MID(SUBSTITUTE(X509," ",REPT(" ",60)),1,60)),".",MID(1/2,2,1))),""))</f>
        <v/>
      </c>
      <c r="AB509" s="50">
        <f>IF(Z509&lt;2,"",IFERROR(VALUE(SUBSTITUTE(TRIM(MID(SUBSTITUTE(X509," ",REPT(" ",60)),61,60)),".",MID(1/2,2,1))),""))</f>
        <v/>
      </c>
      <c r="AC509" s="50">
        <f>IF(Z509&lt;3,"",IFERROR(VALUE(SUBSTITUTE(TRIM(MID(SUBSTITUTE(X509," ",REPT(" ",60)),121,60)),".",MID(1/2,2,1))),""))</f>
        <v/>
      </c>
      <c r="AD509" s="50">
        <f>IF(Z509&lt;4,"",IFERROR(VALUE(SUBSTITUTE(TRIM(MID(SUBSTITUTE(X509," ",REPT(" ",60)),181,60)),".",MID(1/2,2,1))),""))</f>
        <v/>
      </c>
      <c r="AE509" s="50">
        <f>IF(Z509&lt;5,"",IFERROR(VALUE(SUBSTITUTE(TRIM(MID(SUBSTITUTE(X509," ",REPT(" ",60)),241,60)),".",MID(1/2,2,1))),""))</f>
        <v/>
      </c>
      <c r="AF509" s="50">
        <f>IF(Z509&lt;6,"",IFERROR(VALUE(SUBSTITUTE(TRIM(MID(SUBSTITUTE(X509," ",REPT(" ",60)),301,60)),".",MID(1/2,2,1))),""))</f>
        <v/>
      </c>
      <c r="AG509" s="50">
        <f>IFERROR(IF(Z509=2,AA509,IF(Z509=4,IF(AA509&lt;0,-1,1)*(ABS(AA509)+AB509/60),IF(Z509=6,IF(AA509&lt;0,-1,1)*(ABS(AA509)+AB509/60+AC509/3600),""))),"")</f>
        <v/>
      </c>
      <c r="AH509" s="50">
        <f>IFERROR(IF(Z509=2,AB509,IF(Z509=4,IF(AC509&lt;0,-1,1)*(ABS(AC509)+AD509/60),IF(Z509=6,IF(AD509&lt;0,-1,1)*(ABS(AD509)+AE509/60+AF509/3600),""))),"")</f>
        <v/>
      </c>
      <c r="AI509" s="50">
        <f>IF(W509,AH509,AG509)</f>
        <v/>
      </c>
      <c r="AJ509" s="50">
        <f>IF(W509,AG509,AH509)</f>
        <v/>
      </c>
      <c r="AK509" s="50">
        <f>IFERROR(IF(U509=0,AI509,U509*ABS(AI509)),"")</f>
        <v/>
      </c>
      <c r="AL509" s="50">
        <f>IFERROR(IF(V509=0,AJ509,V509*ABS(AJ509)),"")</f>
        <v/>
      </c>
      <c r="AM509" s="50">
        <f>IFERROR(AND(U509=0,V509=0,ABS(AK509)&gt;90,ABS(AK509)&lt;=180,ABS(AL509)&lt;=90),FALSE)</f>
        <v/>
      </c>
      <c r="AN509" s="50">
        <f>IF(AM509,AL509,AK509)</f>
        <v/>
      </c>
      <c r="AO509" s="50">
        <f>IF(AM509,AK509,AL509)</f>
        <v/>
      </c>
      <c r="AP509" s="50">
        <f>IF(R509="","",IF(Y509&lt;&gt;"","Contains words or symbols that aren't part of a coordinate.",IF(NOT(OR(Z509=2,Z509=4,Z509=6)),"Couldn't find a latitude and a longitude ("&amp;Z509&amp;IF(Z509=1," number"," numbers")&amp;" found).",IF(COUNT(AA509:AF509)&lt;&gt;Z509,"Some of the numbers couldn't be read.",IF(OR(AND(Z509=4,OR(AB509&lt;0,AB509&gt;=60,AD509&lt;0,AD509&gt;=60)),AND(Z509=6,OR(AB509&lt;0,AB509&gt;=60,AC509&lt;0,AC509&gt;=60,AE509&lt;0,AE509&gt;=60,AF509&lt;0,AF509&gt;=60))),"Minutes and seconds must be between 0 and 60.",IF(OR(ABS(AN509)&gt;90,ABS(AO509)&gt;180),"Out of range: latitude must be between -90 and 90, and longitude between -180 and 180.",""))))))</f>
        <v/>
      </c>
    </row>
    <row r="510">
      <c r="B510" s="44" t="n"/>
      <c r="C510" s="44" t="n"/>
      <c r="D510" s="45">
        <f>IF(R510="","",IF(AP510&lt;&gt;"","NOT VALID GPS COORDINATES",IF(O510="NO CONNECTION","NO CONNECTION",IF(E510="","NOT FOUND",IF(OR(AM510,AND(AN510=0,AO510=0)),"CONVERTED – PLEASE CHECK","CONVERTED")))))</f>
        <v/>
      </c>
      <c r="E510" s="45">
        <f>IF(OR(O510="",O510="NO CONNECTION"),"",IFERROR(_xlfn.FILTERXML(O510,"//local/territory")&amp;" "&amp;_xlfn.FILTERXML(O510,"//local/mapcode"),IFERROR(_xlfn.FILTERXML(O510,"//international/mapcode"),"")))</f>
        <v/>
      </c>
      <c r="F510" s="46">
        <f>IF(E510="","",IFERROR(_xlfn.FILTERXML(O510,"//local/territory"),""))</f>
        <v/>
      </c>
      <c r="G510" s="46">
        <f>IF(E510="","",IFERROR(_xlfn.FILTERXML(O510,"//local/mapcode"),""))</f>
        <v/>
      </c>
      <c r="H510" s="46">
        <f>IF(E510="","",IFERROR(_xlfn.FILTERXML(O510,"//international/mapcode"),""))</f>
        <v/>
      </c>
      <c r="I510" s="46">
        <f>IF(E510="","",IFERROR(HYPERLINK("https://www.mymapcodes.com/go/?t="&amp;IF(G510&lt;&gt;"",F510,"AAA")&amp;"&amp;ma="&amp;LEFT(IF(G510&lt;&gt;"",G510,H510),FIND(".",IF(G510&lt;&gt;"",G510,H510))-1)&amp;"&amp;mb="&amp;MID(IF(G510&lt;&gt;"",G510,H510),FIND(".",IF(G510&lt;&gt;"",G510,H510))+1,99),"Open on MyMapcodes →"),""))</f>
        <v/>
      </c>
      <c r="J510" s="47">
        <f>IF(OR(R510="",AP510&lt;&gt;""),"",ROUND(AN510,6))</f>
        <v/>
      </c>
      <c r="K510" s="47">
        <f>IF(OR(R510="",AP510&lt;&gt;""),"",ROUND(AO510,6))</f>
        <v/>
      </c>
      <c r="L510" s="48">
        <f>IF(R510="","",IF(AP510&lt;&gt;"",AP510,IF(O510="NO CONNECTION","Excel couldn't reach the mapcode service. Click the REFRESH RESULTS box just above the table.",IF(E510="","The mapcode service didn't return a mapcode for this point.",IF(AM510,"Latitude and longitude seemed to be the wrong way round, so they've been swapped. Please check.",IF(AND(AN510=0,AO510=0),"0, 0 is in the sea off West Africa. Please check this is the location you meant.",IF(W510,"Longitude came first, so the order has been switched.",IF(Z510=6,"Converted from degrees, minutes and seconds.",IF(Z510=4,"Converted from degrees and decimal minutes.","")))))))))</f>
        <v/>
      </c>
      <c r="N510" s="49">
        <f>IF(J510="","",MapcodeAPI&amp;"codes/"&amp;SUBSTITUTE(J510&amp;"",MID(1/2,2,1),".")&amp;","&amp;SUBSTITUTE(K510&amp;"",MID(1/2,2,1),"."))&amp;LEFT($B$13,0)</f>
        <v/>
      </c>
      <c r="O510" s="49">
        <f>IF(N510="","",IFERROR(_xlfn.WEBSERVICE(N510),IF(MapcodeAPIBackup="","NO CONNECTION",IFERROR(_xlfn.WEBSERVICE(MapcodeAPIBackup&amp;MID(N510,LEN(MapcodeAPI)+1,999)),"NO CONNECTION"))))</f>
        <v/>
      </c>
      <c r="P510" t="inlineStr">
        <is>
          <t xml:space="preserve"> </t>
        </is>
      </c>
      <c r="R510" s="50">
        <f>IFERROR(IF(AND(TRIM(B510&amp;"")="",TRIM(C510&amp;"")=""),"",TRIM(IF(ISNUMBER(B510),SUBSTITUTE(B510&amp;"",MID(1/2,2,1),"."),B510&amp;"")&amp;IF(TRIM(C510&amp;"")="",""," | "&amp;IF(ISNUMBER(C510),SUBSTITUTE(C510&amp;"",MID(1/2,2,1),"."),C510&amp;"")))),"(error value)")</f>
        <v/>
      </c>
      <c r="S510" s="50">
        <f>IF(R510="","","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"&amp;IFERROR(IF(AND(LEN(R510)-LEN(SUBSTITUTE(R510,"/",""))=1,ISNUMBER(FIND(" ",TRIM(LEFT(R510,FIND("/",R510)-1))))),LEFT(R510,FIND("/",R510)-1),R510),R510)&amp;" ")," "," "),"﻿"," "),"​"," "),"⁠"," ")," "," ")," "," "),CHAR(9)," "),CHAR(10)," "),CHAR(13)," "),"−","-"),"–","-"),"—","-"),"LATITUDE"," "),"LONGITUDE"," "),"COORDINATES"," "),"COORDS"," "),"NORTH"," N "),"SOUTH"," S "),"EAST"," E "),"WEST"," W "),"DEGREES"," "),"DEG"," "),"GPS"," "),"LONG"," "),"LNG"," "),"LON"," "),"LAT"," ")," AND "," "),"&amp;"," ")&amp;" ")</f>
        <v/>
      </c>
      <c r="T510" s="50">
        <f>IF(S510="","",IF(LEN(S510)-LEN(SUBSTITUTE(S510,".",""))&gt;0,SUBSTITUTE(S510,","," "),IF(LEN(S510)-LEN(SUBSTITUTE(S510,",",""))=3,SUBSTITUTE(SUBSTITUTE(S510,",",";",2),",","."),IF(LEN(S510)-LEN(SUBSTITUTE(S510,",",""))=2,SUBSTITUTE(S510,",","."),SUBSTITUTE(S510,","," ")))))</f>
        <v/>
      </c>
      <c r="U510" s="50">
        <f>IF(ISNUMBER(FIND("S",T510)),-1,IF(ISNUMBER(FIND("N",T510)),1,0))</f>
        <v/>
      </c>
      <c r="V510" s="50">
        <f>IF(ISNUMBER(FIND("W",T510)),-1,IF(ISNUMBER(FIND("E",T510)),1,0))</f>
        <v/>
      </c>
      <c r="W510" s="50">
        <f>AND(MIN(IFERROR(FIND("N",T510),999),IFERROR(FIND("S",T510),999))&lt;999,MIN(IFERROR(FIND("E",T510),999),IFERROR(FIND("W",T510),999))&lt;999,MIN(IFERROR(FIND("E",T510),999),IFERROR(FIND("W",T510),999))&lt;MIN(IFERROR(FIND("N",T510),999),IFERROR(FIND("S",T510),999)))</f>
        <v/>
      </c>
      <c r="X510" s="50">
        <f>IF(T510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510,"°"," "),"º"," "),"˚"," "),"'"," "),CHAR(34)," "),"′"," "),"’"," "),"‘"," "),"″"," "),"”"," "),"“"," "),"("," "),")"," "),"["," "),"]"," "),"{"," "),"}"," "),";"," "),"|"," "),"/"," "),"\"," "),":"," "),"="," "),"*"," "),","," "),"N"," "),"S"," "),"E"," "),"W"," "),"_"," ")))</f>
        <v/>
      </c>
      <c r="Y510" s="50">
        <f>IF(X510="","",SUBSTITUTE(SUBSTITUTE(SUBSTITUTE(SUBSTITUTE(SUBSTITUTE(SUBSTITUTE(SUBSTITUTE(SUBSTITUTE(SUBSTITUTE(SUBSTITUTE(SUBSTITUTE(SUBSTITUTE(SUBSTITUTE(X510,"0",""),"1",""),"2",""),"3",""),"4",""),"5",""),"6",""),"7",""),"8",""),"9",""),".",""),"-","")," ",""))</f>
        <v/>
      </c>
      <c r="Z510" s="50">
        <f>IF(X510="",0,LEN(X510)-LEN(SUBSTITUTE(X510," ",""))+1)</f>
        <v/>
      </c>
      <c r="AA510" s="50">
        <f>IF(Z510&lt;1,"",IFERROR(VALUE(SUBSTITUTE(TRIM(MID(SUBSTITUTE(X510," ",REPT(" ",60)),1,60)),".",MID(1/2,2,1))),""))</f>
        <v/>
      </c>
      <c r="AB510" s="50">
        <f>IF(Z510&lt;2,"",IFERROR(VALUE(SUBSTITUTE(TRIM(MID(SUBSTITUTE(X510," ",REPT(" ",60)),61,60)),".",MID(1/2,2,1))),""))</f>
        <v/>
      </c>
      <c r="AC510" s="50">
        <f>IF(Z510&lt;3,"",IFERROR(VALUE(SUBSTITUTE(TRIM(MID(SUBSTITUTE(X510," ",REPT(" ",60)),121,60)),".",MID(1/2,2,1))),""))</f>
        <v/>
      </c>
      <c r="AD510" s="50">
        <f>IF(Z510&lt;4,"",IFERROR(VALUE(SUBSTITUTE(TRIM(MID(SUBSTITUTE(X510," ",REPT(" ",60)),181,60)),".",MID(1/2,2,1))),""))</f>
        <v/>
      </c>
      <c r="AE510" s="50">
        <f>IF(Z510&lt;5,"",IFERROR(VALUE(SUBSTITUTE(TRIM(MID(SUBSTITUTE(X510," ",REPT(" ",60)),241,60)),".",MID(1/2,2,1))),""))</f>
        <v/>
      </c>
      <c r="AF510" s="50">
        <f>IF(Z510&lt;6,"",IFERROR(VALUE(SUBSTITUTE(TRIM(MID(SUBSTITUTE(X510," ",REPT(" ",60)),301,60)),".",MID(1/2,2,1))),""))</f>
        <v/>
      </c>
      <c r="AG510" s="50">
        <f>IFERROR(IF(Z510=2,AA510,IF(Z510=4,IF(AA510&lt;0,-1,1)*(ABS(AA510)+AB510/60),IF(Z510=6,IF(AA510&lt;0,-1,1)*(ABS(AA510)+AB510/60+AC510/3600),""))),"")</f>
        <v/>
      </c>
      <c r="AH510" s="50">
        <f>IFERROR(IF(Z510=2,AB510,IF(Z510=4,IF(AC510&lt;0,-1,1)*(ABS(AC510)+AD510/60),IF(Z510=6,IF(AD510&lt;0,-1,1)*(ABS(AD510)+AE510/60+AF510/3600),""))),"")</f>
        <v/>
      </c>
      <c r="AI510" s="50">
        <f>IF(W510,AH510,AG510)</f>
        <v/>
      </c>
      <c r="AJ510" s="50">
        <f>IF(W510,AG510,AH510)</f>
        <v/>
      </c>
      <c r="AK510" s="50">
        <f>IFERROR(IF(U510=0,AI510,U510*ABS(AI510)),"")</f>
        <v/>
      </c>
      <c r="AL510" s="50">
        <f>IFERROR(IF(V510=0,AJ510,V510*ABS(AJ510)),"")</f>
        <v/>
      </c>
      <c r="AM510" s="50">
        <f>IFERROR(AND(U510=0,V510=0,ABS(AK510)&gt;90,ABS(AK510)&lt;=180,ABS(AL510)&lt;=90),FALSE)</f>
        <v/>
      </c>
      <c r="AN510" s="50">
        <f>IF(AM510,AL510,AK510)</f>
        <v/>
      </c>
      <c r="AO510" s="50">
        <f>IF(AM510,AK510,AL510)</f>
        <v/>
      </c>
      <c r="AP510" s="50">
        <f>IF(R510="","",IF(Y510&lt;&gt;"","Contains words or symbols that aren't part of a coordinate.",IF(NOT(OR(Z510=2,Z510=4,Z510=6)),"Couldn't find a latitude and a longitude ("&amp;Z510&amp;IF(Z510=1," number"," numbers")&amp;" found).",IF(COUNT(AA510:AF510)&lt;&gt;Z510,"Some of the numbers couldn't be read.",IF(OR(AND(Z510=4,OR(AB510&lt;0,AB510&gt;=60,AD510&lt;0,AD510&gt;=60)),AND(Z510=6,OR(AB510&lt;0,AB510&gt;=60,AC510&lt;0,AC510&gt;=60,AE510&lt;0,AE510&gt;=60,AF510&lt;0,AF510&gt;=60))),"Minutes and seconds must be between 0 and 60.",IF(OR(ABS(AN510)&gt;90,ABS(AO510)&gt;180),"Out of range: latitude must be between -90 and 90, and longitude between -180 and 180.",""))))))</f>
        <v/>
      </c>
    </row>
    <row r="511">
      <c r="B511" s="44" t="n"/>
      <c r="C511" s="44" t="n"/>
      <c r="D511" s="45">
        <f>IF(R511="","",IF(AP511&lt;&gt;"","NOT VALID GPS COORDINATES",IF(O511="NO CONNECTION","NO CONNECTION",IF(E511="","NOT FOUND",IF(OR(AM511,AND(AN511=0,AO511=0)),"CONVERTED – PLEASE CHECK","CONVERTED")))))</f>
        <v/>
      </c>
      <c r="E511" s="45">
        <f>IF(OR(O511="",O511="NO CONNECTION"),"",IFERROR(_xlfn.FILTERXML(O511,"//local/territory")&amp;" "&amp;_xlfn.FILTERXML(O511,"//local/mapcode"),IFERROR(_xlfn.FILTERXML(O511,"//international/mapcode"),"")))</f>
        <v/>
      </c>
      <c r="F511" s="46">
        <f>IF(E511="","",IFERROR(_xlfn.FILTERXML(O511,"//local/territory"),""))</f>
        <v/>
      </c>
      <c r="G511" s="46">
        <f>IF(E511="","",IFERROR(_xlfn.FILTERXML(O511,"//local/mapcode"),""))</f>
        <v/>
      </c>
      <c r="H511" s="46">
        <f>IF(E511="","",IFERROR(_xlfn.FILTERXML(O511,"//international/mapcode"),""))</f>
        <v/>
      </c>
      <c r="I511" s="46">
        <f>IF(E511="","",IFERROR(HYPERLINK("https://www.mymapcodes.com/go/?t="&amp;IF(G511&lt;&gt;"",F511,"AAA")&amp;"&amp;ma="&amp;LEFT(IF(G511&lt;&gt;"",G511,H511),FIND(".",IF(G511&lt;&gt;"",G511,H511))-1)&amp;"&amp;mb="&amp;MID(IF(G511&lt;&gt;"",G511,H511),FIND(".",IF(G511&lt;&gt;"",G511,H511))+1,99),"Open on MyMapcodes →"),""))</f>
        <v/>
      </c>
      <c r="J511" s="47">
        <f>IF(OR(R511="",AP511&lt;&gt;""),"",ROUND(AN511,6))</f>
        <v/>
      </c>
      <c r="K511" s="47">
        <f>IF(OR(R511="",AP511&lt;&gt;""),"",ROUND(AO511,6))</f>
        <v/>
      </c>
      <c r="L511" s="48">
        <f>IF(R511="","",IF(AP511&lt;&gt;"",AP511,IF(O511="NO CONNECTION","Excel couldn't reach the mapcode service. Click the REFRESH RESULTS box just above the table.",IF(E511="","The mapcode service didn't return a mapcode for this point.",IF(AM511,"Latitude and longitude seemed to be the wrong way round, so they've been swapped. Please check.",IF(AND(AN511=0,AO511=0),"0, 0 is in the sea off West Africa. Please check this is the location you meant.",IF(W511,"Longitude came first, so the order has been switched.",IF(Z511=6,"Converted from degrees, minutes and seconds.",IF(Z511=4,"Converted from degrees and decimal minutes.","")))))))))</f>
        <v/>
      </c>
      <c r="N511" s="49">
        <f>IF(J511="","",MapcodeAPI&amp;"codes/"&amp;SUBSTITUTE(J511&amp;"",MID(1/2,2,1),".")&amp;","&amp;SUBSTITUTE(K511&amp;"",MID(1/2,2,1),"."))&amp;LEFT($B$13,0)</f>
        <v/>
      </c>
      <c r="O511" s="49">
        <f>IF(N511="","",IFERROR(_xlfn.WEBSERVICE(N511),IF(MapcodeAPIBackup="","NO CONNECTION",IFERROR(_xlfn.WEBSERVICE(MapcodeAPIBackup&amp;MID(N511,LEN(MapcodeAPI)+1,999)),"NO CONNECTION"))))</f>
        <v/>
      </c>
      <c r="P511" t="inlineStr">
        <is>
          <t xml:space="preserve"> </t>
        </is>
      </c>
      <c r="R511" s="50">
        <f>IFERROR(IF(AND(TRIM(B511&amp;"")="",TRIM(C511&amp;"")=""),"",TRIM(IF(ISNUMBER(B511),SUBSTITUTE(B511&amp;"",MID(1/2,2,1),"."),B511&amp;"")&amp;IF(TRIM(C511&amp;"")="",""," | "&amp;IF(ISNUMBER(C511),SUBSTITUTE(C511&amp;"",MID(1/2,2,1),"."),C511&amp;"")))),"(error value)")</f>
        <v/>
      </c>
      <c r="S511" s="50">
        <f>IF(R511="","","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"&amp;IFERROR(IF(AND(LEN(R511)-LEN(SUBSTITUTE(R511,"/",""))=1,ISNUMBER(FIND(" ",TRIM(LEFT(R511,FIND("/",R511)-1))))),LEFT(R511,FIND("/",R511)-1),R511),R511)&amp;" ")," "," "),"﻿"," "),"​"," "),"⁠"," ")," "," ")," "," "),CHAR(9)," "),CHAR(10)," "),CHAR(13)," "),"−","-"),"–","-"),"—","-"),"LATITUDE"," "),"LONGITUDE"," "),"COORDINATES"," "),"COORDS"," "),"NORTH"," N "),"SOUTH"," S "),"EAST"," E "),"WEST"," W "),"DEGREES"," "),"DEG"," "),"GPS"," "),"LONG"," "),"LNG"," "),"LON"," "),"LAT"," ")," AND "," "),"&amp;"," ")&amp;" ")</f>
        <v/>
      </c>
      <c r="T511" s="50">
        <f>IF(S511="","",IF(LEN(S511)-LEN(SUBSTITUTE(S511,".",""))&gt;0,SUBSTITUTE(S511,","," "),IF(LEN(S511)-LEN(SUBSTITUTE(S511,",",""))=3,SUBSTITUTE(SUBSTITUTE(S511,",",";",2),",","."),IF(LEN(S511)-LEN(SUBSTITUTE(S511,",",""))=2,SUBSTITUTE(S511,",","."),SUBSTITUTE(S511,","," ")))))</f>
        <v/>
      </c>
      <c r="U511" s="50">
        <f>IF(ISNUMBER(FIND("S",T511)),-1,IF(ISNUMBER(FIND("N",T511)),1,0))</f>
        <v/>
      </c>
      <c r="V511" s="50">
        <f>IF(ISNUMBER(FIND("W",T511)),-1,IF(ISNUMBER(FIND("E",T511)),1,0))</f>
        <v/>
      </c>
      <c r="W511" s="50">
        <f>AND(MIN(IFERROR(FIND("N",T511),999),IFERROR(FIND("S",T511),999))&lt;999,MIN(IFERROR(FIND("E",T511),999),IFERROR(FIND("W",T511),999))&lt;999,MIN(IFERROR(FIND("E",T511),999),IFERROR(FIND("W",T511),999))&lt;MIN(IFERROR(FIND("N",T511),999),IFERROR(FIND("S",T511),999)))</f>
        <v/>
      </c>
      <c r="X511" s="50">
        <f>IF(T511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511,"°"," "),"º"," "),"˚"," "),"'"," "),CHAR(34)," "),"′"," "),"’"," "),"‘"," "),"″"," "),"”"," "),"“"," "),"("," "),")"," "),"["," "),"]"," "),"{"," "),"}"," "),";"," "),"|"," "),"/"," "),"\"," "),":"," "),"="," "),"*"," "),","," "),"N"," "),"S"," "),"E"," "),"W"," "),"_"," ")))</f>
        <v/>
      </c>
      <c r="Y511" s="50">
        <f>IF(X511="","",SUBSTITUTE(SUBSTITUTE(SUBSTITUTE(SUBSTITUTE(SUBSTITUTE(SUBSTITUTE(SUBSTITUTE(SUBSTITUTE(SUBSTITUTE(SUBSTITUTE(SUBSTITUTE(SUBSTITUTE(SUBSTITUTE(X511,"0",""),"1",""),"2",""),"3",""),"4",""),"5",""),"6",""),"7",""),"8",""),"9",""),".",""),"-","")," ",""))</f>
        <v/>
      </c>
      <c r="Z511" s="50">
        <f>IF(X511="",0,LEN(X511)-LEN(SUBSTITUTE(X511," ",""))+1)</f>
        <v/>
      </c>
      <c r="AA511" s="50">
        <f>IF(Z511&lt;1,"",IFERROR(VALUE(SUBSTITUTE(TRIM(MID(SUBSTITUTE(X511," ",REPT(" ",60)),1,60)),".",MID(1/2,2,1))),""))</f>
        <v/>
      </c>
      <c r="AB511" s="50">
        <f>IF(Z511&lt;2,"",IFERROR(VALUE(SUBSTITUTE(TRIM(MID(SUBSTITUTE(X511," ",REPT(" ",60)),61,60)),".",MID(1/2,2,1))),""))</f>
        <v/>
      </c>
      <c r="AC511" s="50">
        <f>IF(Z511&lt;3,"",IFERROR(VALUE(SUBSTITUTE(TRIM(MID(SUBSTITUTE(X511," ",REPT(" ",60)),121,60)),".",MID(1/2,2,1))),""))</f>
        <v/>
      </c>
      <c r="AD511" s="50">
        <f>IF(Z511&lt;4,"",IFERROR(VALUE(SUBSTITUTE(TRIM(MID(SUBSTITUTE(X511," ",REPT(" ",60)),181,60)),".",MID(1/2,2,1))),""))</f>
        <v/>
      </c>
      <c r="AE511" s="50">
        <f>IF(Z511&lt;5,"",IFERROR(VALUE(SUBSTITUTE(TRIM(MID(SUBSTITUTE(X511," ",REPT(" ",60)),241,60)),".",MID(1/2,2,1))),""))</f>
        <v/>
      </c>
      <c r="AF511" s="50">
        <f>IF(Z511&lt;6,"",IFERROR(VALUE(SUBSTITUTE(TRIM(MID(SUBSTITUTE(X511," ",REPT(" ",60)),301,60)),".",MID(1/2,2,1))),""))</f>
        <v/>
      </c>
      <c r="AG511" s="50">
        <f>IFERROR(IF(Z511=2,AA511,IF(Z511=4,IF(AA511&lt;0,-1,1)*(ABS(AA511)+AB511/60),IF(Z511=6,IF(AA511&lt;0,-1,1)*(ABS(AA511)+AB511/60+AC511/3600),""))),"")</f>
        <v/>
      </c>
      <c r="AH511" s="50">
        <f>IFERROR(IF(Z511=2,AB511,IF(Z511=4,IF(AC511&lt;0,-1,1)*(ABS(AC511)+AD511/60),IF(Z511=6,IF(AD511&lt;0,-1,1)*(ABS(AD511)+AE511/60+AF511/3600),""))),"")</f>
        <v/>
      </c>
      <c r="AI511" s="50">
        <f>IF(W511,AH511,AG511)</f>
        <v/>
      </c>
      <c r="AJ511" s="50">
        <f>IF(W511,AG511,AH511)</f>
        <v/>
      </c>
      <c r="AK511" s="50">
        <f>IFERROR(IF(U511=0,AI511,U511*ABS(AI511)),"")</f>
        <v/>
      </c>
      <c r="AL511" s="50">
        <f>IFERROR(IF(V511=0,AJ511,V511*ABS(AJ511)),"")</f>
        <v/>
      </c>
      <c r="AM511" s="50">
        <f>IFERROR(AND(U511=0,V511=0,ABS(AK511)&gt;90,ABS(AK511)&lt;=180,ABS(AL511)&lt;=90),FALSE)</f>
        <v/>
      </c>
      <c r="AN511" s="50">
        <f>IF(AM511,AL511,AK511)</f>
        <v/>
      </c>
      <c r="AO511" s="50">
        <f>IF(AM511,AK511,AL511)</f>
        <v/>
      </c>
      <c r="AP511" s="50">
        <f>IF(R511="","",IF(Y511&lt;&gt;"","Contains words or symbols that aren't part of a coordinate.",IF(NOT(OR(Z511=2,Z511=4,Z511=6)),"Couldn't find a latitude and a longitude ("&amp;Z511&amp;IF(Z511=1," number"," numbers")&amp;" found).",IF(COUNT(AA511:AF511)&lt;&gt;Z511,"Some of the numbers couldn't be read.",IF(OR(AND(Z511=4,OR(AB511&lt;0,AB511&gt;=60,AD511&lt;0,AD511&gt;=60)),AND(Z511=6,OR(AB511&lt;0,AB511&gt;=60,AC511&lt;0,AC511&gt;=60,AE511&lt;0,AE511&gt;=60,AF511&lt;0,AF511&gt;=60))),"Minutes and seconds must be between 0 and 60.",IF(OR(ABS(AN511)&gt;90,ABS(AO511)&gt;180),"Out of range: latitude must be between -90 and 90, and longitude between -180 and 180.",""))))))</f>
        <v/>
      </c>
    </row>
    <row r="512">
      <c r="B512" s="44" t="n"/>
      <c r="C512" s="44" t="n"/>
      <c r="D512" s="45">
        <f>IF(R512="","",IF(AP512&lt;&gt;"","NOT VALID GPS COORDINATES",IF(O512="NO CONNECTION","NO CONNECTION",IF(E512="","NOT FOUND",IF(OR(AM512,AND(AN512=0,AO512=0)),"CONVERTED – PLEASE CHECK","CONVERTED")))))</f>
        <v/>
      </c>
      <c r="E512" s="45">
        <f>IF(OR(O512="",O512="NO CONNECTION"),"",IFERROR(_xlfn.FILTERXML(O512,"//local/territory")&amp;" "&amp;_xlfn.FILTERXML(O512,"//local/mapcode"),IFERROR(_xlfn.FILTERXML(O512,"//international/mapcode"),"")))</f>
        <v/>
      </c>
      <c r="F512" s="46">
        <f>IF(E512="","",IFERROR(_xlfn.FILTERXML(O512,"//local/territory"),""))</f>
        <v/>
      </c>
      <c r="G512" s="46">
        <f>IF(E512="","",IFERROR(_xlfn.FILTERXML(O512,"//local/mapcode"),""))</f>
        <v/>
      </c>
      <c r="H512" s="46">
        <f>IF(E512="","",IFERROR(_xlfn.FILTERXML(O512,"//international/mapcode"),""))</f>
        <v/>
      </c>
      <c r="I512" s="46">
        <f>IF(E512="","",IFERROR(HYPERLINK("https://www.mymapcodes.com/go/?t="&amp;IF(G512&lt;&gt;"",F512,"AAA")&amp;"&amp;ma="&amp;LEFT(IF(G512&lt;&gt;"",G512,H512),FIND(".",IF(G512&lt;&gt;"",G512,H512))-1)&amp;"&amp;mb="&amp;MID(IF(G512&lt;&gt;"",G512,H512),FIND(".",IF(G512&lt;&gt;"",G512,H512))+1,99),"Open on MyMapcodes →"),""))</f>
        <v/>
      </c>
      <c r="J512" s="47">
        <f>IF(OR(R512="",AP512&lt;&gt;""),"",ROUND(AN512,6))</f>
        <v/>
      </c>
      <c r="K512" s="47">
        <f>IF(OR(R512="",AP512&lt;&gt;""),"",ROUND(AO512,6))</f>
        <v/>
      </c>
      <c r="L512" s="48">
        <f>IF(R512="","",IF(AP512&lt;&gt;"",AP512,IF(O512="NO CONNECTION","Excel couldn't reach the mapcode service. Click the REFRESH RESULTS box just above the table.",IF(E512="","The mapcode service didn't return a mapcode for this point.",IF(AM512,"Latitude and longitude seemed to be the wrong way round, so they've been swapped. Please check.",IF(AND(AN512=0,AO512=0),"0, 0 is in the sea off West Africa. Please check this is the location you meant.",IF(W512,"Longitude came first, so the order has been switched.",IF(Z512=6,"Converted from degrees, minutes and seconds.",IF(Z512=4,"Converted from degrees and decimal minutes.","")))))))))</f>
        <v/>
      </c>
      <c r="N512" s="49">
        <f>IF(J512="","",MapcodeAPI&amp;"codes/"&amp;SUBSTITUTE(J512&amp;"",MID(1/2,2,1),".")&amp;","&amp;SUBSTITUTE(K512&amp;"",MID(1/2,2,1),"."))&amp;LEFT($B$13,0)</f>
        <v/>
      </c>
      <c r="O512" s="49">
        <f>IF(N512="","",IFERROR(_xlfn.WEBSERVICE(N512),IF(MapcodeAPIBackup="","NO CONNECTION",IFERROR(_xlfn.WEBSERVICE(MapcodeAPIBackup&amp;MID(N512,LEN(MapcodeAPI)+1,999)),"NO CONNECTION"))))</f>
        <v/>
      </c>
      <c r="P512" t="inlineStr">
        <is>
          <t xml:space="preserve"> </t>
        </is>
      </c>
      <c r="R512" s="50">
        <f>IFERROR(IF(AND(TRIM(B512&amp;"")="",TRIM(C512&amp;"")=""),"",TRIM(IF(ISNUMBER(B512),SUBSTITUTE(B512&amp;"",MID(1/2,2,1),"."),B512&amp;"")&amp;IF(TRIM(C512&amp;"")="",""," | "&amp;IF(ISNUMBER(C512),SUBSTITUTE(C512&amp;"",MID(1/2,2,1),"."),C512&amp;"")))),"(error value)")</f>
        <v/>
      </c>
      <c r="S512" s="50">
        <f>IF(R512="","","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"&amp;IFERROR(IF(AND(LEN(R512)-LEN(SUBSTITUTE(R512,"/",""))=1,ISNUMBER(FIND(" ",TRIM(LEFT(R512,FIND("/",R512)-1))))),LEFT(R512,FIND("/",R512)-1),R512),R512)&amp;" ")," "," "),"﻿"," "),"​"," "),"⁠"," ")," "," ")," "," "),CHAR(9)," "),CHAR(10)," "),CHAR(13)," "),"−","-"),"–","-"),"—","-"),"LATITUDE"," "),"LONGITUDE"," "),"COORDINATES"," "),"COORDS"," "),"NORTH"," N "),"SOUTH"," S "),"EAST"," E "),"WEST"," W "),"DEGREES"," "),"DEG"," "),"GPS"," "),"LONG"," "),"LNG"," "),"LON"," "),"LAT"," ")," AND "," "),"&amp;"," ")&amp;" ")</f>
        <v/>
      </c>
      <c r="T512" s="50">
        <f>IF(S512="","",IF(LEN(S512)-LEN(SUBSTITUTE(S512,".",""))&gt;0,SUBSTITUTE(S512,","," "),IF(LEN(S512)-LEN(SUBSTITUTE(S512,",",""))=3,SUBSTITUTE(SUBSTITUTE(S512,",",";",2),",","."),IF(LEN(S512)-LEN(SUBSTITUTE(S512,",",""))=2,SUBSTITUTE(S512,",","."),SUBSTITUTE(S512,","," ")))))</f>
        <v/>
      </c>
      <c r="U512" s="50">
        <f>IF(ISNUMBER(FIND("S",T512)),-1,IF(ISNUMBER(FIND("N",T512)),1,0))</f>
        <v/>
      </c>
      <c r="V512" s="50">
        <f>IF(ISNUMBER(FIND("W",T512)),-1,IF(ISNUMBER(FIND("E",T512)),1,0))</f>
        <v/>
      </c>
      <c r="W512" s="50">
        <f>AND(MIN(IFERROR(FIND("N",T512),999),IFERROR(FIND("S",T512),999))&lt;999,MIN(IFERROR(FIND("E",T512),999),IFERROR(FIND("W",T512),999))&lt;999,MIN(IFERROR(FIND("E",T512),999),IFERROR(FIND("W",T512),999))&lt;MIN(IFERROR(FIND("N",T512),999),IFERROR(FIND("S",T512),999)))</f>
        <v/>
      </c>
      <c r="X512" s="50">
        <f>IF(T512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512,"°"," "),"º"," "),"˚"," "),"'"," "),CHAR(34)," "),"′"," "),"’"," "),"‘"," "),"″"," "),"”"," "),"“"," "),"("," "),")"," "),"["," "),"]"," "),"{"," "),"}"," "),";"," "),"|"," "),"/"," "),"\"," "),":"," "),"="," "),"*"," "),","," "),"N"," "),"S"," "),"E"," "),"W"," "),"_"," ")))</f>
        <v/>
      </c>
      <c r="Y512" s="50">
        <f>IF(X512="","",SUBSTITUTE(SUBSTITUTE(SUBSTITUTE(SUBSTITUTE(SUBSTITUTE(SUBSTITUTE(SUBSTITUTE(SUBSTITUTE(SUBSTITUTE(SUBSTITUTE(SUBSTITUTE(SUBSTITUTE(SUBSTITUTE(X512,"0",""),"1",""),"2",""),"3",""),"4",""),"5",""),"6",""),"7",""),"8",""),"9",""),".",""),"-","")," ",""))</f>
        <v/>
      </c>
      <c r="Z512" s="50">
        <f>IF(X512="",0,LEN(X512)-LEN(SUBSTITUTE(X512," ",""))+1)</f>
        <v/>
      </c>
      <c r="AA512" s="50">
        <f>IF(Z512&lt;1,"",IFERROR(VALUE(SUBSTITUTE(TRIM(MID(SUBSTITUTE(X512," ",REPT(" ",60)),1,60)),".",MID(1/2,2,1))),""))</f>
        <v/>
      </c>
      <c r="AB512" s="50">
        <f>IF(Z512&lt;2,"",IFERROR(VALUE(SUBSTITUTE(TRIM(MID(SUBSTITUTE(X512," ",REPT(" ",60)),61,60)),".",MID(1/2,2,1))),""))</f>
        <v/>
      </c>
      <c r="AC512" s="50">
        <f>IF(Z512&lt;3,"",IFERROR(VALUE(SUBSTITUTE(TRIM(MID(SUBSTITUTE(X512," ",REPT(" ",60)),121,60)),".",MID(1/2,2,1))),""))</f>
        <v/>
      </c>
      <c r="AD512" s="50">
        <f>IF(Z512&lt;4,"",IFERROR(VALUE(SUBSTITUTE(TRIM(MID(SUBSTITUTE(X512," ",REPT(" ",60)),181,60)),".",MID(1/2,2,1))),""))</f>
        <v/>
      </c>
      <c r="AE512" s="50">
        <f>IF(Z512&lt;5,"",IFERROR(VALUE(SUBSTITUTE(TRIM(MID(SUBSTITUTE(X512," ",REPT(" ",60)),241,60)),".",MID(1/2,2,1))),""))</f>
        <v/>
      </c>
      <c r="AF512" s="50">
        <f>IF(Z512&lt;6,"",IFERROR(VALUE(SUBSTITUTE(TRIM(MID(SUBSTITUTE(X512," ",REPT(" ",60)),301,60)),".",MID(1/2,2,1))),""))</f>
        <v/>
      </c>
      <c r="AG512" s="50">
        <f>IFERROR(IF(Z512=2,AA512,IF(Z512=4,IF(AA512&lt;0,-1,1)*(ABS(AA512)+AB512/60),IF(Z512=6,IF(AA512&lt;0,-1,1)*(ABS(AA512)+AB512/60+AC512/3600),""))),"")</f>
        <v/>
      </c>
      <c r="AH512" s="50">
        <f>IFERROR(IF(Z512=2,AB512,IF(Z512=4,IF(AC512&lt;0,-1,1)*(ABS(AC512)+AD512/60),IF(Z512=6,IF(AD512&lt;0,-1,1)*(ABS(AD512)+AE512/60+AF512/3600),""))),"")</f>
        <v/>
      </c>
      <c r="AI512" s="50">
        <f>IF(W512,AH512,AG512)</f>
        <v/>
      </c>
      <c r="AJ512" s="50">
        <f>IF(W512,AG512,AH512)</f>
        <v/>
      </c>
      <c r="AK512" s="50">
        <f>IFERROR(IF(U512=0,AI512,U512*ABS(AI512)),"")</f>
        <v/>
      </c>
      <c r="AL512" s="50">
        <f>IFERROR(IF(V512=0,AJ512,V512*ABS(AJ512)),"")</f>
        <v/>
      </c>
      <c r="AM512" s="50">
        <f>IFERROR(AND(U512=0,V512=0,ABS(AK512)&gt;90,ABS(AK512)&lt;=180,ABS(AL512)&lt;=90),FALSE)</f>
        <v/>
      </c>
      <c r="AN512" s="50">
        <f>IF(AM512,AL512,AK512)</f>
        <v/>
      </c>
      <c r="AO512" s="50">
        <f>IF(AM512,AK512,AL512)</f>
        <v/>
      </c>
      <c r="AP512" s="50">
        <f>IF(R512="","",IF(Y512&lt;&gt;"","Contains words or symbols that aren't part of a coordinate.",IF(NOT(OR(Z512=2,Z512=4,Z512=6)),"Couldn't find a latitude and a longitude ("&amp;Z512&amp;IF(Z512=1," number"," numbers")&amp;" found).",IF(COUNT(AA512:AF512)&lt;&gt;Z512,"Some of the numbers couldn't be read.",IF(OR(AND(Z512=4,OR(AB512&lt;0,AB512&gt;=60,AD512&lt;0,AD512&gt;=60)),AND(Z512=6,OR(AB512&lt;0,AB512&gt;=60,AC512&lt;0,AC512&gt;=60,AE512&lt;0,AE512&gt;=60,AF512&lt;0,AF512&gt;=60))),"Minutes and seconds must be between 0 and 60.",IF(OR(ABS(AN512)&gt;90,ABS(AO512)&gt;180),"Out of range: latitude must be between -90 and 90, and longitude between -180 and 180.",""))))))</f>
        <v/>
      </c>
    </row>
    <row r="513">
      <c r="B513" s="44" t="n"/>
      <c r="C513" s="44" t="n"/>
      <c r="D513" s="45">
        <f>IF(R513="","",IF(AP513&lt;&gt;"","NOT VALID GPS COORDINATES",IF(O513="NO CONNECTION","NO CONNECTION",IF(E513="","NOT FOUND",IF(OR(AM513,AND(AN513=0,AO513=0)),"CONVERTED – PLEASE CHECK","CONVERTED")))))</f>
        <v/>
      </c>
      <c r="E513" s="45">
        <f>IF(OR(O513="",O513="NO CONNECTION"),"",IFERROR(_xlfn.FILTERXML(O513,"//local/territory")&amp;" "&amp;_xlfn.FILTERXML(O513,"//local/mapcode"),IFERROR(_xlfn.FILTERXML(O513,"//international/mapcode"),"")))</f>
        <v/>
      </c>
      <c r="F513" s="46">
        <f>IF(E513="","",IFERROR(_xlfn.FILTERXML(O513,"//local/territory"),""))</f>
        <v/>
      </c>
      <c r="G513" s="46">
        <f>IF(E513="","",IFERROR(_xlfn.FILTERXML(O513,"//local/mapcode"),""))</f>
        <v/>
      </c>
      <c r="H513" s="46">
        <f>IF(E513="","",IFERROR(_xlfn.FILTERXML(O513,"//international/mapcode"),""))</f>
        <v/>
      </c>
      <c r="I513" s="46">
        <f>IF(E513="","",IFERROR(HYPERLINK("https://www.mymapcodes.com/go/?t="&amp;IF(G513&lt;&gt;"",F513,"AAA")&amp;"&amp;ma="&amp;LEFT(IF(G513&lt;&gt;"",G513,H513),FIND(".",IF(G513&lt;&gt;"",G513,H513))-1)&amp;"&amp;mb="&amp;MID(IF(G513&lt;&gt;"",G513,H513),FIND(".",IF(G513&lt;&gt;"",G513,H513))+1,99),"Open on MyMapcodes →"),""))</f>
        <v/>
      </c>
      <c r="J513" s="47">
        <f>IF(OR(R513="",AP513&lt;&gt;""),"",ROUND(AN513,6))</f>
        <v/>
      </c>
      <c r="K513" s="47">
        <f>IF(OR(R513="",AP513&lt;&gt;""),"",ROUND(AO513,6))</f>
        <v/>
      </c>
      <c r="L513" s="48">
        <f>IF(R513="","",IF(AP513&lt;&gt;"",AP513,IF(O513="NO CONNECTION","Excel couldn't reach the mapcode service. Click the REFRESH RESULTS box just above the table.",IF(E513="","The mapcode service didn't return a mapcode for this point.",IF(AM513,"Latitude and longitude seemed to be the wrong way round, so they've been swapped. Please check.",IF(AND(AN513=0,AO513=0),"0, 0 is in the sea off West Africa. Please check this is the location you meant.",IF(W513,"Longitude came first, so the order has been switched.",IF(Z513=6,"Converted from degrees, minutes and seconds.",IF(Z513=4,"Converted from degrees and decimal minutes.","")))))))))</f>
        <v/>
      </c>
      <c r="N513" s="49">
        <f>IF(J513="","",MapcodeAPI&amp;"codes/"&amp;SUBSTITUTE(J513&amp;"",MID(1/2,2,1),".")&amp;","&amp;SUBSTITUTE(K513&amp;"",MID(1/2,2,1),"."))&amp;LEFT($B$13,0)</f>
        <v/>
      </c>
      <c r="O513" s="49">
        <f>IF(N513="","",IFERROR(_xlfn.WEBSERVICE(N513),IF(MapcodeAPIBackup="","NO CONNECTION",IFERROR(_xlfn.WEBSERVICE(MapcodeAPIBackup&amp;MID(N513,LEN(MapcodeAPI)+1,999)),"NO CONNECTION"))))</f>
        <v/>
      </c>
      <c r="P513" t="inlineStr">
        <is>
          <t xml:space="preserve"> </t>
        </is>
      </c>
      <c r="R513" s="50">
        <f>IFERROR(IF(AND(TRIM(B513&amp;"")="",TRIM(C513&amp;"")=""),"",TRIM(IF(ISNUMBER(B513),SUBSTITUTE(B513&amp;"",MID(1/2,2,1),"."),B513&amp;"")&amp;IF(TRIM(C513&amp;"")="",""," | "&amp;IF(ISNUMBER(C513),SUBSTITUTE(C513&amp;"",MID(1/2,2,1),"."),C513&amp;"")))),"(error value)")</f>
        <v/>
      </c>
      <c r="S513" s="50">
        <f>IF(R513="","","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"&amp;IFERROR(IF(AND(LEN(R513)-LEN(SUBSTITUTE(R513,"/",""))=1,ISNUMBER(FIND(" ",TRIM(LEFT(R513,FIND("/",R513)-1))))),LEFT(R513,FIND("/",R513)-1),R513),R513)&amp;" ")," "," "),"﻿"," "),"​"," "),"⁠"," ")," "," ")," "," "),CHAR(9)," "),CHAR(10)," "),CHAR(13)," "),"−","-"),"–","-"),"—","-"),"LATITUDE"," "),"LONGITUDE"," "),"COORDINATES"," "),"COORDS"," "),"NORTH"," N "),"SOUTH"," S "),"EAST"," E "),"WEST"," W "),"DEGREES"," "),"DEG"," "),"GPS"," "),"LONG"," "),"LNG"," "),"LON"," "),"LAT"," ")," AND "," "),"&amp;"," ")&amp;" ")</f>
        <v/>
      </c>
      <c r="T513" s="50">
        <f>IF(S513="","",IF(LEN(S513)-LEN(SUBSTITUTE(S513,".",""))&gt;0,SUBSTITUTE(S513,","," "),IF(LEN(S513)-LEN(SUBSTITUTE(S513,",",""))=3,SUBSTITUTE(SUBSTITUTE(S513,",",";",2),",","."),IF(LEN(S513)-LEN(SUBSTITUTE(S513,",",""))=2,SUBSTITUTE(S513,",","."),SUBSTITUTE(S513,","," ")))))</f>
        <v/>
      </c>
      <c r="U513" s="50">
        <f>IF(ISNUMBER(FIND("S",T513)),-1,IF(ISNUMBER(FIND("N",T513)),1,0))</f>
        <v/>
      </c>
      <c r="V513" s="50">
        <f>IF(ISNUMBER(FIND("W",T513)),-1,IF(ISNUMBER(FIND("E",T513)),1,0))</f>
        <v/>
      </c>
      <c r="W513" s="50">
        <f>AND(MIN(IFERROR(FIND("N",T513),999),IFERROR(FIND("S",T513),999))&lt;999,MIN(IFERROR(FIND("E",T513),999),IFERROR(FIND("W",T513),999))&lt;999,MIN(IFERROR(FIND("E",T513),999),IFERROR(FIND("W",T513),999))&lt;MIN(IFERROR(FIND("N",T513),999),IFERROR(FIND("S",T513),999)))</f>
        <v/>
      </c>
      <c r="X513" s="50">
        <f>IF(T513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513,"°"," "),"º"," "),"˚"," "),"'"," "),CHAR(34)," "),"′"," "),"’"," "),"‘"," "),"″"," "),"”"," "),"“"," "),"("," "),")"," "),"["," "),"]"," "),"{"," "),"}"," "),";"," "),"|"," "),"/"," "),"\"," "),":"," "),"="," "),"*"," "),","," "),"N"," "),"S"," "),"E"," "),"W"," "),"_"," ")))</f>
        <v/>
      </c>
      <c r="Y513" s="50">
        <f>IF(X513="","",SUBSTITUTE(SUBSTITUTE(SUBSTITUTE(SUBSTITUTE(SUBSTITUTE(SUBSTITUTE(SUBSTITUTE(SUBSTITUTE(SUBSTITUTE(SUBSTITUTE(SUBSTITUTE(SUBSTITUTE(SUBSTITUTE(X513,"0",""),"1",""),"2",""),"3",""),"4",""),"5",""),"6",""),"7",""),"8",""),"9",""),".",""),"-","")," ",""))</f>
        <v/>
      </c>
      <c r="Z513" s="50">
        <f>IF(X513="",0,LEN(X513)-LEN(SUBSTITUTE(X513," ",""))+1)</f>
        <v/>
      </c>
      <c r="AA513" s="50">
        <f>IF(Z513&lt;1,"",IFERROR(VALUE(SUBSTITUTE(TRIM(MID(SUBSTITUTE(X513," ",REPT(" ",60)),1,60)),".",MID(1/2,2,1))),""))</f>
        <v/>
      </c>
      <c r="AB513" s="50">
        <f>IF(Z513&lt;2,"",IFERROR(VALUE(SUBSTITUTE(TRIM(MID(SUBSTITUTE(X513," ",REPT(" ",60)),61,60)),".",MID(1/2,2,1))),""))</f>
        <v/>
      </c>
      <c r="AC513" s="50">
        <f>IF(Z513&lt;3,"",IFERROR(VALUE(SUBSTITUTE(TRIM(MID(SUBSTITUTE(X513," ",REPT(" ",60)),121,60)),".",MID(1/2,2,1))),""))</f>
        <v/>
      </c>
      <c r="AD513" s="50">
        <f>IF(Z513&lt;4,"",IFERROR(VALUE(SUBSTITUTE(TRIM(MID(SUBSTITUTE(X513," ",REPT(" ",60)),181,60)),".",MID(1/2,2,1))),""))</f>
        <v/>
      </c>
      <c r="AE513" s="50">
        <f>IF(Z513&lt;5,"",IFERROR(VALUE(SUBSTITUTE(TRIM(MID(SUBSTITUTE(X513," ",REPT(" ",60)),241,60)),".",MID(1/2,2,1))),""))</f>
        <v/>
      </c>
      <c r="AF513" s="50">
        <f>IF(Z513&lt;6,"",IFERROR(VALUE(SUBSTITUTE(TRIM(MID(SUBSTITUTE(X513," ",REPT(" ",60)),301,60)),".",MID(1/2,2,1))),""))</f>
        <v/>
      </c>
      <c r="AG513" s="50">
        <f>IFERROR(IF(Z513=2,AA513,IF(Z513=4,IF(AA513&lt;0,-1,1)*(ABS(AA513)+AB513/60),IF(Z513=6,IF(AA513&lt;0,-1,1)*(ABS(AA513)+AB513/60+AC513/3600),""))),"")</f>
        <v/>
      </c>
      <c r="AH513" s="50">
        <f>IFERROR(IF(Z513=2,AB513,IF(Z513=4,IF(AC513&lt;0,-1,1)*(ABS(AC513)+AD513/60),IF(Z513=6,IF(AD513&lt;0,-1,1)*(ABS(AD513)+AE513/60+AF513/3600),""))),"")</f>
        <v/>
      </c>
      <c r="AI513" s="50">
        <f>IF(W513,AH513,AG513)</f>
        <v/>
      </c>
      <c r="AJ513" s="50">
        <f>IF(W513,AG513,AH513)</f>
        <v/>
      </c>
      <c r="AK513" s="50">
        <f>IFERROR(IF(U513=0,AI513,U513*ABS(AI513)),"")</f>
        <v/>
      </c>
      <c r="AL513" s="50">
        <f>IFERROR(IF(V513=0,AJ513,V513*ABS(AJ513)),"")</f>
        <v/>
      </c>
      <c r="AM513" s="50">
        <f>IFERROR(AND(U513=0,V513=0,ABS(AK513)&gt;90,ABS(AK513)&lt;=180,ABS(AL513)&lt;=90),FALSE)</f>
        <v/>
      </c>
      <c r="AN513" s="50">
        <f>IF(AM513,AL513,AK513)</f>
        <v/>
      </c>
      <c r="AO513" s="50">
        <f>IF(AM513,AK513,AL513)</f>
        <v/>
      </c>
      <c r="AP513" s="50">
        <f>IF(R513="","",IF(Y513&lt;&gt;"","Contains words or symbols that aren't part of a coordinate.",IF(NOT(OR(Z513=2,Z513=4,Z513=6)),"Couldn't find a latitude and a longitude ("&amp;Z513&amp;IF(Z513=1," number"," numbers")&amp;" found).",IF(COUNT(AA513:AF513)&lt;&gt;Z513,"Some of the numbers couldn't be read.",IF(OR(AND(Z513=4,OR(AB513&lt;0,AB513&gt;=60,AD513&lt;0,AD513&gt;=60)),AND(Z513=6,OR(AB513&lt;0,AB513&gt;=60,AC513&lt;0,AC513&gt;=60,AE513&lt;0,AE513&gt;=60,AF513&lt;0,AF513&gt;=60))),"Minutes and seconds must be between 0 and 60.",IF(OR(ABS(AN513)&gt;90,ABS(AO513)&gt;180),"Out of range: latitude must be between -90 and 90, and longitude between -180 and 180.",""))))))</f>
        <v/>
      </c>
    </row>
    <row r="514">
      <c r="B514" s="44" t="n"/>
      <c r="C514" s="44" t="n"/>
      <c r="D514" s="45">
        <f>IF(R514="","",IF(AP514&lt;&gt;"","NOT VALID GPS COORDINATES",IF(O514="NO CONNECTION","NO CONNECTION",IF(E514="","NOT FOUND",IF(OR(AM514,AND(AN514=0,AO514=0)),"CONVERTED – PLEASE CHECK","CONVERTED")))))</f>
        <v/>
      </c>
      <c r="E514" s="45">
        <f>IF(OR(O514="",O514="NO CONNECTION"),"",IFERROR(_xlfn.FILTERXML(O514,"//local/territory")&amp;" "&amp;_xlfn.FILTERXML(O514,"//local/mapcode"),IFERROR(_xlfn.FILTERXML(O514,"//international/mapcode"),"")))</f>
        <v/>
      </c>
      <c r="F514" s="46">
        <f>IF(E514="","",IFERROR(_xlfn.FILTERXML(O514,"//local/territory"),""))</f>
        <v/>
      </c>
      <c r="G514" s="46">
        <f>IF(E514="","",IFERROR(_xlfn.FILTERXML(O514,"//local/mapcode"),""))</f>
        <v/>
      </c>
      <c r="H514" s="46">
        <f>IF(E514="","",IFERROR(_xlfn.FILTERXML(O514,"//international/mapcode"),""))</f>
        <v/>
      </c>
      <c r="I514" s="46">
        <f>IF(E514="","",IFERROR(HYPERLINK("https://www.mymapcodes.com/go/?t="&amp;IF(G514&lt;&gt;"",F514,"AAA")&amp;"&amp;ma="&amp;LEFT(IF(G514&lt;&gt;"",G514,H514),FIND(".",IF(G514&lt;&gt;"",G514,H514))-1)&amp;"&amp;mb="&amp;MID(IF(G514&lt;&gt;"",G514,H514),FIND(".",IF(G514&lt;&gt;"",G514,H514))+1,99),"Open on MyMapcodes →"),""))</f>
        <v/>
      </c>
      <c r="J514" s="47">
        <f>IF(OR(R514="",AP514&lt;&gt;""),"",ROUND(AN514,6))</f>
        <v/>
      </c>
      <c r="K514" s="47">
        <f>IF(OR(R514="",AP514&lt;&gt;""),"",ROUND(AO514,6))</f>
        <v/>
      </c>
      <c r="L514" s="48">
        <f>IF(R514="","",IF(AP514&lt;&gt;"",AP514,IF(O514="NO CONNECTION","Excel couldn't reach the mapcode service. Click the REFRESH RESULTS box just above the table.",IF(E514="","The mapcode service didn't return a mapcode for this point.",IF(AM514,"Latitude and longitude seemed to be the wrong way round, so they've been swapped. Please check.",IF(AND(AN514=0,AO514=0),"0, 0 is in the sea off West Africa. Please check this is the location you meant.",IF(W514,"Longitude came first, so the order has been switched.",IF(Z514=6,"Converted from degrees, minutes and seconds.",IF(Z514=4,"Converted from degrees and decimal minutes.","")))))))))</f>
        <v/>
      </c>
      <c r="N514" s="49">
        <f>IF(J514="","",MapcodeAPI&amp;"codes/"&amp;SUBSTITUTE(J514&amp;"",MID(1/2,2,1),".")&amp;","&amp;SUBSTITUTE(K514&amp;"",MID(1/2,2,1),"."))&amp;LEFT($B$13,0)</f>
        <v/>
      </c>
      <c r="O514" s="49">
        <f>IF(N514="","",IFERROR(_xlfn.WEBSERVICE(N514),IF(MapcodeAPIBackup="","NO CONNECTION",IFERROR(_xlfn.WEBSERVICE(MapcodeAPIBackup&amp;MID(N514,LEN(MapcodeAPI)+1,999)),"NO CONNECTION"))))</f>
        <v/>
      </c>
      <c r="P514" t="inlineStr">
        <is>
          <t xml:space="preserve"> </t>
        </is>
      </c>
      <c r="R514" s="50">
        <f>IFERROR(IF(AND(TRIM(B514&amp;"")="",TRIM(C514&amp;"")=""),"",TRIM(IF(ISNUMBER(B514),SUBSTITUTE(B514&amp;"",MID(1/2,2,1),"."),B514&amp;"")&amp;IF(TRIM(C514&amp;"")="",""," | "&amp;IF(ISNUMBER(C514),SUBSTITUTE(C514&amp;"",MID(1/2,2,1),"."),C514&amp;"")))),"(error value)")</f>
        <v/>
      </c>
      <c r="S514" s="50">
        <f>IF(R514="","","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"&amp;IFERROR(IF(AND(LEN(R514)-LEN(SUBSTITUTE(R514,"/",""))=1,ISNUMBER(FIND(" ",TRIM(LEFT(R514,FIND("/",R514)-1))))),LEFT(R514,FIND("/",R514)-1),R514),R514)&amp;" ")," "," "),"﻿"," "),"​"," "),"⁠"," ")," "," ")," "," "),CHAR(9)," "),CHAR(10)," "),CHAR(13)," "),"−","-"),"–","-"),"—","-"),"LATITUDE"," "),"LONGITUDE"," "),"COORDINATES"," "),"COORDS"," "),"NORTH"," N "),"SOUTH"," S "),"EAST"," E "),"WEST"," W "),"DEGREES"," "),"DEG"," "),"GPS"," "),"LONG"," "),"LNG"," "),"LON"," "),"LAT"," ")," AND "," "),"&amp;"," ")&amp;" ")</f>
        <v/>
      </c>
      <c r="T514" s="50">
        <f>IF(S514="","",IF(LEN(S514)-LEN(SUBSTITUTE(S514,".",""))&gt;0,SUBSTITUTE(S514,","," "),IF(LEN(S514)-LEN(SUBSTITUTE(S514,",",""))=3,SUBSTITUTE(SUBSTITUTE(S514,",",";",2),",","."),IF(LEN(S514)-LEN(SUBSTITUTE(S514,",",""))=2,SUBSTITUTE(S514,",","."),SUBSTITUTE(S514,","," ")))))</f>
        <v/>
      </c>
      <c r="U514" s="50">
        <f>IF(ISNUMBER(FIND("S",T514)),-1,IF(ISNUMBER(FIND("N",T514)),1,0))</f>
        <v/>
      </c>
      <c r="V514" s="50">
        <f>IF(ISNUMBER(FIND("W",T514)),-1,IF(ISNUMBER(FIND("E",T514)),1,0))</f>
        <v/>
      </c>
      <c r="W514" s="50">
        <f>AND(MIN(IFERROR(FIND("N",T514),999),IFERROR(FIND("S",T514),999))&lt;999,MIN(IFERROR(FIND("E",T514),999),IFERROR(FIND("W",T514),999))&lt;999,MIN(IFERROR(FIND("E",T514),999),IFERROR(FIND("W",T514),999))&lt;MIN(IFERROR(FIND("N",T514),999),IFERROR(FIND("S",T514),999)))</f>
        <v/>
      </c>
      <c r="X514" s="50">
        <f>IF(T514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514,"°"," "),"º"," "),"˚"," "),"'"," "),CHAR(34)," "),"′"," "),"’"," "),"‘"," "),"″"," "),"”"," "),"“"," "),"("," "),")"," "),"["," "),"]"," "),"{"," "),"}"," "),";"," "),"|"," "),"/"," "),"\"," "),":"," "),"="," "),"*"," "),","," "),"N"," "),"S"," "),"E"," "),"W"," "),"_"," ")))</f>
        <v/>
      </c>
      <c r="Y514" s="50">
        <f>IF(X514="","",SUBSTITUTE(SUBSTITUTE(SUBSTITUTE(SUBSTITUTE(SUBSTITUTE(SUBSTITUTE(SUBSTITUTE(SUBSTITUTE(SUBSTITUTE(SUBSTITUTE(SUBSTITUTE(SUBSTITUTE(SUBSTITUTE(X514,"0",""),"1",""),"2",""),"3",""),"4",""),"5",""),"6",""),"7",""),"8",""),"9",""),".",""),"-","")," ",""))</f>
        <v/>
      </c>
      <c r="Z514" s="50">
        <f>IF(X514="",0,LEN(X514)-LEN(SUBSTITUTE(X514," ",""))+1)</f>
        <v/>
      </c>
      <c r="AA514" s="50">
        <f>IF(Z514&lt;1,"",IFERROR(VALUE(SUBSTITUTE(TRIM(MID(SUBSTITUTE(X514," ",REPT(" ",60)),1,60)),".",MID(1/2,2,1))),""))</f>
        <v/>
      </c>
      <c r="AB514" s="50">
        <f>IF(Z514&lt;2,"",IFERROR(VALUE(SUBSTITUTE(TRIM(MID(SUBSTITUTE(X514," ",REPT(" ",60)),61,60)),".",MID(1/2,2,1))),""))</f>
        <v/>
      </c>
      <c r="AC514" s="50">
        <f>IF(Z514&lt;3,"",IFERROR(VALUE(SUBSTITUTE(TRIM(MID(SUBSTITUTE(X514," ",REPT(" ",60)),121,60)),".",MID(1/2,2,1))),""))</f>
        <v/>
      </c>
      <c r="AD514" s="50">
        <f>IF(Z514&lt;4,"",IFERROR(VALUE(SUBSTITUTE(TRIM(MID(SUBSTITUTE(X514," ",REPT(" ",60)),181,60)),".",MID(1/2,2,1))),""))</f>
        <v/>
      </c>
      <c r="AE514" s="50">
        <f>IF(Z514&lt;5,"",IFERROR(VALUE(SUBSTITUTE(TRIM(MID(SUBSTITUTE(X514," ",REPT(" ",60)),241,60)),".",MID(1/2,2,1))),""))</f>
        <v/>
      </c>
      <c r="AF514" s="50">
        <f>IF(Z514&lt;6,"",IFERROR(VALUE(SUBSTITUTE(TRIM(MID(SUBSTITUTE(X514," ",REPT(" ",60)),301,60)),".",MID(1/2,2,1))),""))</f>
        <v/>
      </c>
      <c r="AG514" s="50">
        <f>IFERROR(IF(Z514=2,AA514,IF(Z514=4,IF(AA514&lt;0,-1,1)*(ABS(AA514)+AB514/60),IF(Z514=6,IF(AA514&lt;0,-1,1)*(ABS(AA514)+AB514/60+AC514/3600),""))),"")</f>
        <v/>
      </c>
      <c r="AH514" s="50">
        <f>IFERROR(IF(Z514=2,AB514,IF(Z514=4,IF(AC514&lt;0,-1,1)*(ABS(AC514)+AD514/60),IF(Z514=6,IF(AD514&lt;0,-1,1)*(ABS(AD514)+AE514/60+AF514/3600),""))),"")</f>
        <v/>
      </c>
      <c r="AI514" s="50">
        <f>IF(W514,AH514,AG514)</f>
        <v/>
      </c>
      <c r="AJ514" s="50">
        <f>IF(W514,AG514,AH514)</f>
        <v/>
      </c>
      <c r="AK514" s="50">
        <f>IFERROR(IF(U514=0,AI514,U514*ABS(AI514)),"")</f>
        <v/>
      </c>
      <c r="AL514" s="50">
        <f>IFERROR(IF(V514=0,AJ514,V514*ABS(AJ514)),"")</f>
        <v/>
      </c>
      <c r="AM514" s="50">
        <f>IFERROR(AND(U514=0,V514=0,ABS(AK514)&gt;90,ABS(AK514)&lt;=180,ABS(AL514)&lt;=90),FALSE)</f>
        <v/>
      </c>
      <c r="AN514" s="50">
        <f>IF(AM514,AL514,AK514)</f>
        <v/>
      </c>
      <c r="AO514" s="50">
        <f>IF(AM514,AK514,AL514)</f>
        <v/>
      </c>
      <c r="AP514" s="50">
        <f>IF(R514="","",IF(Y514&lt;&gt;"","Contains words or symbols that aren't part of a coordinate.",IF(NOT(OR(Z514=2,Z514=4,Z514=6)),"Couldn't find a latitude and a longitude ("&amp;Z514&amp;IF(Z514=1," number"," numbers")&amp;" found).",IF(COUNT(AA514:AF514)&lt;&gt;Z514,"Some of the numbers couldn't be read.",IF(OR(AND(Z514=4,OR(AB514&lt;0,AB514&gt;=60,AD514&lt;0,AD514&gt;=60)),AND(Z514=6,OR(AB514&lt;0,AB514&gt;=60,AC514&lt;0,AC514&gt;=60,AE514&lt;0,AE514&gt;=60,AF514&lt;0,AF514&gt;=60))),"Minutes and seconds must be between 0 and 60.",IF(OR(ABS(AN514)&gt;90,ABS(AO514)&gt;180),"Out of range: latitude must be between -90 and 90, and longitude between -180 and 180.",""))))))</f>
        <v/>
      </c>
    </row>
    <row r="515">
      <c r="B515" s="44" t="n"/>
      <c r="C515" s="44" t="n"/>
      <c r="D515" s="45">
        <f>IF(R515="","",IF(AP515&lt;&gt;"","NOT VALID GPS COORDINATES",IF(O515="NO CONNECTION","NO CONNECTION",IF(E515="","NOT FOUND",IF(OR(AM515,AND(AN515=0,AO515=0)),"CONVERTED – PLEASE CHECK","CONVERTED")))))</f>
        <v/>
      </c>
      <c r="E515" s="45">
        <f>IF(OR(O515="",O515="NO CONNECTION"),"",IFERROR(_xlfn.FILTERXML(O515,"//local/territory")&amp;" "&amp;_xlfn.FILTERXML(O515,"//local/mapcode"),IFERROR(_xlfn.FILTERXML(O515,"//international/mapcode"),"")))</f>
        <v/>
      </c>
      <c r="F515" s="46">
        <f>IF(E515="","",IFERROR(_xlfn.FILTERXML(O515,"//local/territory"),""))</f>
        <v/>
      </c>
      <c r="G515" s="46">
        <f>IF(E515="","",IFERROR(_xlfn.FILTERXML(O515,"//local/mapcode"),""))</f>
        <v/>
      </c>
      <c r="H515" s="46">
        <f>IF(E515="","",IFERROR(_xlfn.FILTERXML(O515,"//international/mapcode"),""))</f>
        <v/>
      </c>
      <c r="I515" s="46">
        <f>IF(E515="","",IFERROR(HYPERLINK("https://www.mymapcodes.com/go/?t="&amp;IF(G515&lt;&gt;"",F515,"AAA")&amp;"&amp;ma="&amp;LEFT(IF(G515&lt;&gt;"",G515,H515),FIND(".",IF(G515&lt;&gt;"",G515,H515))-1)&amp;"&amp;mb="&amp;MID(IF(G515&lt;&gt;"",G515,H515),FIND(".",IF(G515&lt;&gt;"",G515,H515))+1,99),"Open on MyMapcodes →"),""))</f>
        <v/>
      </c>
      <c r="J515" s="47">
        <f>IF(OR(R515="",AP515&lt;&gt;""),"",ROUND(AN515,6))</f>
        <v/>
      </c>
      <c r="K515" s="47">
        <f>IF(OR(R515="",AP515&lt;&gt;""),"",ROUND(AO515,6))</f>
        <v/>
      </c>
      <c r="L515" s="48">
        <f>IF(R515="","",IF(AP515&lt;&gt;"",AP515,IF(O515="NO CONNECTION","Excel couldn't reach the mapcode service. Click the REFRESH RESULTS box just above the table.",IF(E515="","The mapcode service didn't return a mapcode for this point.",IF(AM515,"Latitude and longitude seemed to be the wrong way round, so they've been swapped. Please check.",IF(AND(AN515=0,AO515=0),"0, 0 is in the sea off West Africa. Please check this is the location you meant.",IF(W515,"Longitude came first, so the order has been switched.",IF(Z515=6,"Converted from degrees, minutes and seconds.",IF(Z515=4,"Converted from degrees and decimal minutes.","")))))))))</f>
        <v/>
      </c>
      <c r="N515" s="49">
        <f>IF(J515="","",MapcodeAPI&amp;"codes/"&amp;SUBSTITUTE(J515&amp;"",MID(1/2,2,1),".")&amp;","&amp;SUBSTITUTE(K515&amp;"",MID(1/2,2,1),"."))&amp;LEFT($B$13,0)</f>
        <v/>
      </c>
      <c r="O515" s="49">
        <f>IF(N515="","",IFERROR(_xlfn.WEBSERVICE(N515),IF(MapcodeAPIBackup="","NO CONNECTION",IFERROR(_xlfn.WEBSERVICE(MapcodeAPIBackup&amp;MID(N515,LEN(MapcodeAPI)+1,999)),"NO CONNECTION"))))</f>
        <v/>
      </c>
      <c r="P515" t="inlineStr">
        <is>
          <t xml:space="preserve"> </t>
        </is>
      </c>
      <c r="R515" s="50">
        <f>IFERROR(IF(AND(TRIM(B515&amp;"")="",TRIM(C515&amp;"")=""),"",TRIM(IF(ISNUMBER(B515),SUBSTITUTE(B515&amp;"",MID(1/2,2,1),"."),B515&amp;"")&amp;IF(TRIM(C515&amp;"")="",""," | "&amp;IF(ISNUMBER(C515),SUBSTITUTE(C515&amp;"",MID(1/2,2,1),"."),C515&amp;"")))),"(error value)")</f>
        <v/>
      </c>
      <c r="S515" s="50">
        <f>IF(R515="","","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"&amp;IFERROR(IF(AND(LEN(R515)-LEN(SUBSTITUTE(R515,"/",""))=1,ISNUMBER(FIND(" ",TRIM(LEFT(R515,FIND("/",R515)-1))))),LEFT(R515,FIND("/",R515)-1),R515),R515)&amp;" ")," "," "),"﻿"," "),"​"," "),"⁠"," ")," "," ")," "," "),CHAR(9)," "),CHAR(10)," "),CHAR(13)," "),"−","-"),"–","-"),"—","-"),"LATITUDE"," "),"LONGITUDE"," "),"COORDINATES"," "),"COORDS"," "),"NORTH"," N "),"SOUTH"," S "),"EAST"," E "),"WEST"," W "),"DEGREES"," "),"DEG"," "),"GPS"," "),"LONG"," "),"LNG"," "),"LON"," "),"LAT"," ")," AND "," "),"&amp;"," ")&amp;" ")</f>
        <v/>
      </c>
      <c r="T515" s="50">
        <f>IF(S515="","",IF(LEN(S515)-LEN(SUBSTITUTE(S515,".",""))&gt;0,SUBSTITUTE(S515,","," "),IF(LEN(S515)-LEN(SUBSTITUTE(S515,",",""))=3,SUBSTITUTE(SUBSTITUTE(S515,",",";",2),",","."),IF(LEN(S515)-LEN(SUBSTITUTE(S515,",",""))=2,SUBSTITUTE(S515,",","."),SUBSTITUTE(S515,","," ")))))</f>
        <v/>
      </c>
      <c r="U515" s="50">
        <f>IF(ISNUMBER(FIND("S",T515)),-1,IF(ISNUMBER(FIND("N",T515)),1,0))</f>
        <v/>
      </c>
      <c r="V515" s="50">
        <f>IF(ISNUMBER(FIND("W",T515)),-1,IF(ISNUMBER(FIND("E",T515)),1,0))</f>
        <v/>
      </c>
      <c r="W515" s="50">
        <f>AND(MIN(IFERROR(FIND("N",T515),999),IFERROR(FIND("S",T515),999))&lt;999,MIN(IFERROR(FIND("E",T515),999),IFERROR(FIND("W",T515),999))&lt;999,MIN(IFERROR(FIND("E",T515),999),IFERROR(FIND("W",T515),999))&lt;MIN(IFERROR(FIND("N",T515),999),IFERROR(FIND("S",T515),999)))</f>
        <v/>
      </c>
      <c r="X515" s="50">
        <f>IF(T515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515,"°"," "),"º"," "),"˚"," "),"'"," "),CHAR(34)," "),"′"," "),"’"," "),"‘"," "),"″"," "),"”"," "),"“"," "),"("," "),")"," "),"["," "),"]"," "),"{"," "),"}"," "),";"," "),"|"," "),"/"," "),"\"," "),":"," "),"="," "),"*"," "),","," "),"N"," "),"S"," "),"E"," "),"W"," "),"_"," ")))</f>
        <v/>
      </c>
      <c r="Y515" s="50">
        <f>IF(X515="","",SUBSTITUTE(SUBSTITUTE(SUBSTITUTE(SUBSTITUTE(SUBSTITUTE(SUBSTITUTE(SUBSTITUTE(SUBSTITUTE(SUBSTITUTE(SUBSTITUTE(SUBSTITUTE(SUBSTITUTE(SUBSTITUTE(X515,"0",""),"1",""),"2",""),"3",""),"4",""),"5",""),"6",""),"7",""),"8",""),"9",""),".",""),"-","")," ",""))</f>
        <v/>
      </c>
      <c r="Z515" s="50">
        <f>IF(X515="",0,LEN(X515)-LEN(SUBSTITUTE(X515," ",""))+1)</f>
        <v/>
      </c>
      <c r="AA515" s="50">
        <f>IF(Z515&lt;1,"",IFERROR(VALUE(SUBSTITUTE(TRIM(MID(SUBSTITUTE(X515," ",REPT(" ",60)),1,60)),".",MID(1/2,2,1))),""))</f>
        <v/>
      </c>
      <c r="AB515" s="50">
        <f>IF(Z515&lt;2,"",IFERROR(VALUE(SUBSTITUTE(TRIM(MID(SUBSTITUTE(X515," ",REPT(" ",60)),61,60)),".",MID(1/2,2,1))),""))</f>
        <v/>
      </c>
      <c r="AC515" s="50">
        <f>IF(Z515&lt;3,"",IFERROR(VALUE(SUBSTITUTE(TRIM(MID(SUBSTITUTE(X515," ",REPT(" ",60)),121,60)),".",MID(1/2,2,1))),""))</f>
        <v/>
      </c>
      <c r="AD515" s="50">
        <f>IF(Z515&lt;4,"",IFERROR(VALUE(SUBSTITUTE(TRIM(MID(SUBSTITUTE(X515," ",REPT(" ",60)),181,60)),".",MID(1/2,2,1))),""))</f>
        <v/>
      </c>
      <c r="AE515" s="50">
        <f>IF(Z515&lt;5,"",IFERROR(VALUE(SUBSTITUTE(TRIM(MID(SUBSTITUTE(X515," ",REPT(" ",60)),241,60)),".",MID(1/2,2,1))),""))</f>
        <v/>
      </c>
      <c r="AF515" s="50">
        <f>IF(Z515&lt;6,"",IFERROR(VALUE(SUBSTITUTE(TRIM(MID(SUBSTITUTE(X515," ",REPT(" ",60)),301,60)),".",MID(1/2,2,1))),""))</f>
        <v/>
      </c>
      <c r="AG515" s="50">
        <f>IFERROR(IF(Z515=2,AA515,IF(Z515=4,IF(AA515&lt;0,-1,1)*(ABS(AA515)+AB515/60),IF(Z515=6,IF(AA515&lt;0,-1,1)*(ABS(AA515)+AB515/60+AC515/3600),""))),"")</f>
        <v/>
      </c>
      <c r="AH515" s="50">
        <f>IFERROR(IF(Z515=2,AB515,IF(Z515=4,IF(AC515&lt;0,-1,1)*(ABS(AC515)+AD515/60),IF(Z515=6,IF(AD515&lt;0,-1,1)*(ABS(AD515)+AE515/60+AF515/3600),""))),"")</f>
        <v/>
      </c>
      <c r="AI515" s="50">
        <f>IF(W515,AH515,AG515)</f>
        <v/>
      </c>
      <c r="AJ515" s="50">
        <f>IF(W515,AG515,AH515)</f>
        <v/>
      </c>
      <c r="AK515" s="50">
        <f>IFERROR(IF(U515=0,AI515,U515*ABS(AI515)),"")</f>
        <v/>
      </c>
      <c r="AL515" s="50">
        <f>IFERROR(IF(V515=0,AJ515,V515*ABS(AJ515)),"")</f>
        <v/>
      </c>
      <c r="AM515" s="50">
        <f>IFERROR(AND(U515=0,V515=0,ABS(AK515)&gt;90,ABS(AK515)&lt;=180,ABS(AL515)&lt;=90),FALSE)</f>
        <v/>
      </c>
      <c r="AN515" s="50">
        <f>IF(AM515,AL515,AK515)</f>
        <v/>
      </c>
      <c r="AO515" s="50">
        <f>IF(AM515,AK515,AL515)</f>
        <v/>
      </c>
      <c r="AP515" s="50">
        <f>IF(R515="","",IF(Y515&lt;&gt;"","Contains words or symbols that aren't part of a coordinate.",IF(NOT(OR(Z515=2,Z515=4,Z515=6)),"Couldn't find a latitude and a longitude ("&amp;Z515&amp;IF(Z515=1," number"," numbers")&amp;" found).",IF(COUNT(AA515:AF515)&lt;&gt;Z515,"Some of the numbers couldn't be read.",IF(OR(AND(Z515=4,OR(AB515&lt;0,AB515&gt;=60,AD515&lt;0,AD515&gt;=60)),AND(Z515=6,OR(AB515&lt;0,AB515&gt;=60,AC515&lt;0,AC515&gt;=60,AE515&lt;0,AE515&gt;=60,AF515&lt;0,AF515&gt;=60))),"Minutes and seconds must be between 0 and 60.",IF(OR(ABS(AN515)&gt;90,ABS(AO515)&gt;180),"Out of range: latitude must be between -90 and 90, and longitude between -180 and 180.",""))))))</f>
        <v/>
      </c>
    </row>
    <row r="516">
      <c r="B516" s="44" t="n"/>
      <c r="C516" s="44" t="n"/>
      <c r="D516" s="45">
        <f>IF(R516="","",IF(AP516&lt;&gt;"","NOT VALID GPS COORDINATES",IF(O516="NO CONNECTION","NO CONNECTION",IF(E516="","NOT FOUND",IF(OR(AM516,AND(AN516=0,AO516=0)),"CONVERTED – PLEASE CHECK","CONVERTED")))))</f>
        <v/>
      </c>
      <c r="E516" s="45">
        <f>IF(OR(O516="",O516="NO CONNECTION"),"",IFERROR(_xlfn.FILTERXML(O516,"//local/territory")&amp;" "&amp;_xlfn.FILTERXML(O516,"//local/mapcode"),IFERROR(_xlfn.FILTERXML(O516,"//international/mapcode"),"")))</f>
        <v/>
      </c>
      <c r="F516" s="46">
        <f>IF(E516="","",IFERROR(_xlfn.FILTERXML(O516,"//local/territory"),""))</f>
        <v/>
      </c>
      <c r="G516" s="46">
        <f>IF(E516="","",IFERROR(_xlfn.FILTERXML(O516,"//local/mapcode"),""))</f>
        <v/>
      </c>
      <c r="H516" s="46">
        <f>IF(E516="","",IFERROR(_xlfn.FILTERXML(O516,"//international/mapcode"),""))</f>
        <v/>
      </c>
      <c r="I516" s="46">
        <f>IF(E516="","",IFERROR(HYPERLINK("https://www.mymapcodes.com/go/?t="&amp;IF(G516&lt;&gt;"",F516,"AAA")&amp;"&amp;ma="&amp;LEFT(IF(G516&lt;&gt;"",G516,H516),FIND(".",IF(G516&lt;&gt;"",G516,H516))-1)&amp;"&amp;mb="&amp;MID(IF(G516&lt;&gt;"",G516,H516),FIND(".",IF(G516&lt;&gt;"",G516,H516))+1,99),"Open on MyMapcodes →"),""))</f>
        <v/>
      </c>
      <c r="J516" s="47">
        <f>IF(OR(R516="",AP516&lt;&gt;""),"",ROUND(AN516,6))</f>
        <v/>
      </c>
      <c r="K516" s="47">
        <f>IF(OR(R516="",AP516&lt;&gt;""),"",ROUND(AO516,6))</f>
        <v/>
      </c>
      <c r="L516" s="48">
        <f>IF(R516="","",IF(AP516&lt;&gt;"",AP516,IF(O516="NO CONNECTION","Excel couldn't reach the mapcode service. Click the REFRESH RESULTS box just above the table.",IF(E516="","The mapcode service didn't return a mapcode for this point.",IF(AM516,"Latitude and longitude seemed to be the wrong way round, so they've been swapped. Please check.",IF(AND(AN516=0,AO516=0),"0, 0 is in the sea off West Africa. Please check this is the location you meant.",IF(W516,"Longitude came first, so the order has been switched.",IF(Z516=6,"Converted from degrees, minutes and seconds.",IF(Z516=4,"Converted from degrees and decimal minutes.","")))))))))</f>
        <v/>
      </c>
      <c r="N516" s="49">
        <f>IF(J516="","",MapcodeAPI&amp;"codes/"&amp;SUBSTITUTE(J516&amp;"",MID(1/2,2,1),".")&amp;","&amp;SUBSTITUTE(K516&amp;"",MID(1/2,2,1),"."))&amp;LEFT($B$13,0)</f>
        <v/>
      </c>
      <c r="O516" s="49">
        <f>IF(N516="","",IFERROR(_xlfn.WEBSERVICE(N516),IF(MapcodeAPIBackup="","NO CONNECTION",IFERROR(_xlfn.WEBSERVICE(MapcodeAPIBackup&amp;MID(N516,LEN(MapcodeAPI)+1,999)),"NO CONNECTION"))))</f>
        <v/>
      </c>
      <c r="P516" t="inlineStr">
        <is>
          <t xml:space="preserve"> </t>
        </is>
      </c>
      <c r="R516" s="50">
        <f>IFERROR(IF(AND(TRIM(B516&amp;"")="",TRIM(C516&amp;"")=""),"",TRIM(IF(ISNUMBER(B516),SUBSTITUTE(B516&amp;"",MID(1/2,2,1),"."),B516&amp;"")&amp;IF(TRIM(C516&amp;"")="",""," | "&amp;IF(ISNUMBER(C516),SUBSTITUTE(C516&amp;"",MID(1/2,2,1),"."),C516&amp;"")))),"(error value)")</f>
        <v/>
      </c>
      <c r="S516" s="50">
        <f>IF(R516="","","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"&amp;IFERROR(IF(AND(LEN(R516)-LEN(SUBSTITUTE(R516,"/",""))=1,ISNUMBER(FIND(" ",TRIM(LEFT(R516,FIND("/",R516)-1))))),LEFT(R516,FIND("/",R516)-1),R516),R516)&amp;" ")," "," "),"﻿"," "),"​"," "),"⁠"," ")," "," ")," "," "),CHAR(9)," "),CHAR(10)," "),CHAR(13)," "),"−","-"),"–","-"),"—","-"),"LATITUDE"," "),"LONGITUDE"," "),"COORDINATES"," "),"COORDS"," "),"NORTH"," N "),"SOUTH"," S "),"EAST"," E "),"WEST"," W "),"DEGREES"," "),"DEG"," "),"GPS"," "),"LONG"," "),"LNG"," "),"LON"," "),"LAT"," ")," AND "," "),"&amp;"," ")&amp;" ")</f>
        <v/>
      </c>
      <c r="T516" s="50">
        <f>IF(S516="","",IF(LEN(S516)-LEN(SUBSTITUTE(S516,".",""))&gt;0,SUBSTITUTE(S516,","," "),IF(LEN(S516)-LEN(SUBSTITUTE(S516,",",""))=3,SUBSTITUTE(SUBSTITUTE(S516,",",";",2),",","."),IF(LEN(S516)-LEN(SUBSTITUTE(S516,",",""))=2,SUBSTITUTE(S516,",","."),SUBSTITUTE(S516,","," ")))))</f>
        <v/>
      </c>
      <c r="U516" s="50">
        <f>IF(ISNUMBER(FIND("S",T516)),-1,IF(ISNUMBER(FIND("N",T516)),1,0))</f>
        <v/>
      </c>
      <c r="V516" s="50">
        <f>IF(ISNUMBER(FIND("W",T516)),-1,IF(ISNUMBER(FIND("E",T516)),1,0))</f>
        <v/>
      </c>
      <c r="W516" s="50">
        <f>AND(MIN(IFERROR(FIND("N",T516),999),IFERROR(FIND("S",T516),999))&lt;999,MIN(IFERROR(FIND("E",T516),999),IFERROR(FIND("W",T516),999))&lt;999,MIN(IFERROR(FIND("E",T516),999),IFERROR(FIND("W",T516),999))&lt;MIN(IFERROR(FIND("N",T516),999),IFERROR(FIND("S",T516),999)))</f>
        <v/>
      </c>
      <c r="X516" s="50">
        <f>IF(T516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516,"°"," "),"º"," "),"˚"," "),"'"," "),CHAR(34)," "),"′"," "),"’"," "),"‘"," "),"″"," "),"”"," "),"“"," "),"("," "),")"," "),"["," "),"]"," "),"{"," "),"}"," "),";"," "),"|"," "),"/"," "),"\"," "),":"," "),"="," "),"*"," "),","," "),"N"," "),"S"," "),"E"," "),"W"," "),"_"," ")))</f>
        <v/>
      </c>
      <c r="Y516" s="50">
        <f>IF(X516="","",SUBSTITUTE(SUBSTITUTE(SUBSTITUTE(SUBSTITUTE(SUBSTITUTE(SUBSTITUTE(SUBSTITUTE(SUBSTITUTE(SUBSTITUTE(SUBSTITUTE(SUBSTITUTE(SUBSTITUTE(SUBSTITUTE(X516,"0",""),"1",""),"2",""),"3",""),"4",""),"5",""),"6",""),"7",""),"8",""),"9",""),".",""),"-","")," ",""))</f>
        <v/>
      </c>
      <c r="Z516" s="50">
        <f>IF(X516="",0,LEN(X516)-LEN(SUBSTITUTE(X516," ",""))+1)</f>
        <v/>
      </c>
      <c r="AA516" s="50">
        <f>IF(Z516&lt;1,"",IFERROR(VALUE(SUBSTITUTE(TRIM(MID(SUBSTITUTE(X516," ",REPT(" ",60)),1,60)),".",MID(1/2,2,1))),""))</f>
        <v/>
      </c>
      <c r="AB516" s="50">
        <f>IF(Z516&lt;2,"",IFERROR(VALUE(SUBSTITUTE(TRIM(MID(SUBSTITUTE(X516," ",REPT(" ",60)),61,60)),".",MID(1/2,2,1))),""))</f>
        <v/>
      </c>
      <c r="AC516" s="50">
        <f>IF(Z516&lt;3,"",IFERROR(VALUE(SUBSTITUTE(TRIM(MID(SUBSTITUTE(X516," ",REPT(" ",60)),121,60)),".",MID(1/2,2,1))),""))</f>
        <v/>
      </c>
      <c r="AD516" s="50">
        <f>IF(Z516&lt;4,"",IFERROR(VALUE(SUBSTITUTE(TRIM(MID(SUBSTITUTE(X516," ",REPT(" ",60)),181,60)),".",MID(1/2,2,1))),""))</f>
        <v/>
      </c>
      <c r="AE516" s="50">
        <f>IF(Z516&lt;5,"",IFERROR(VALUE(SUBSTITUTE(TRIM(MID(SUBSTITUTE(X516," ",REPT(" ",60)),241,60)),".",MID(1/2,2,1))),""))</f>
        <v/>
      </c>
      <c r="AF516" s="50">
        <f>IF(Z516&lt;6,"",IFERROR(VALUE(SUBSTITUTE(TRIM(MID(SUBSTITUTE(X516," ",REPT(" ",60)),301,60)),".",MID(1/2,2,1))),""))</f>
        <v/>
      </c>
      <c r="AG516" s="50">
        <f>IFERROR(IF(Z516=2,AA516,IF(Z516=4,IF(AA516&lt;0,-1,1)*(ABS(AA516)+AB516/60),IF(Z516=6,IF(AA516&lt;0,-1,1)*(ABS(AA516)+AB516/60+AC516/3600),""))),"")</f>
        <v/>
      </c>
      <c r="AH516" s="50">
        <f>IFERROR(IF(Z516=2,AB516,IF(Z516=4,IF(AC516&lt;0,-1,1)*(ABS(AC516)+AD516/60),IF(Z516=6,IF(AD516&lt;0,-1,1)*(ABS(AD516)+AE516/60+AF516/3600),""))),"")</f>
        <v/>
      </c>
      <c r="AI516" s="50">
        <f>IF(W516,AH516,AG516)</f>
        <v/>
      </c>
      <c r="AJ516" s="50">
        <f>IF(W516,AG516,AH516)</f>
        <v/>
      </c>
      <c r="AK516" s="50">
        <f>IFERROR(IF(U516=0,AI516,U516*ABS(AI516)),"")</f>
        <v/>
      </c>
      <c r="AL516" s="50">
        <f>IFERROR(IF(V516=0,AJ516,V516*ABS(AJ516)),"")</f>
        <v/>
      </c>
      <c r="AM516" s="50">
        <f>IFERROR(AND(U516=0,V516=0,ABS(AK516)&gt;90,ABS(AK516)&lt;=180,ABS(AL516)&lt;=90),FALSE)</f>
        <v/>
      </c>
      <c r="AN516" s="50">
        <f>IF(AM516,AL516,AK516)</f>
        <v/>
      </c>
      <c r="AO516" s="50">
        <f>IF(AM516,AK516,AL516)</f>
        <v/>
      </c>
      <c r="AP516" s="50">
        <f>IF(R516="","",IF(Y516&lt;&gt;"","Contains words or symbols that aren't part of a coordinate.",IF(NOT(OR(Z516=2,Z516=4,Z516=6)),"Couldn't find a latitude and a longitude ("&amp;Z516&amp;IF(Z516=1," number"," numbers")&amp;" found).",IF(COUNT(AA516:AF516)&lt;&gt;Z516,"Some of the numbers couldn't be read.",IF(OR(AND(Z516=4,OR(AB516&lt;0,AB516&gt;=60,AD516&lt;0,AD516&gt;=60)),AND(Z516=6,OR(AB516&lt;0,AB516&gt;=60,AC516&lt;0,AC516&gt;=60,AE516&lt;0,AE516&gt;=60,AF516&lt;0,AF516&gt;=60))),"Minutes and seconds must be between 0 and 60.",IF(OR(ABS(AN516)&gt;90,ABS(AO516)&gt;180),"Out of range: latitude must be between -90 and 90, and longitude between -180 and 180.",""))))))</f>
        <v/>
      </c>
    </row>
    <row r="517">
      <c r="B517" s="44" t="n"/>
      <c r="C517" s="44" t="n"/>
      <c r="D517" s="45">
        <f>IF(R517="","",IF(AP517&lt;&gt;"","NOT VALID GPS COORDINATES",IF(O517="NO CONNECTION","NO CONNECTION",IF(E517="","NOT FOUND",IF(OR(AM517,AND(AN517=0,AO517=0)),"CONVERTED – PLEASE CHECK","CONVERTED")))))</f>
        <v/>
      </c>
      <c r="E517" s="45">
        <f>IF(OR(O517="",O517="NO CONNECTION"),"",IFERROR(_xlfn.FILTERXML(O517,"//local/territory")&amp;" "&amp;_xlfn.FILTERXML(O517,"//local/mapcode"),IFERROR(_xlfn.FILTERXML(O517,"//international/mapcode"),"")))</f>
        <v/>
      </c>
      <c r="F517" s="46">
        <f>IF(E517="","",IFERROR(_xlfn.FILTERXML(O517,"//local/territory"),""))</f>
        <v/>
      </c>
      <c r="G517" s="46">
        <f>IF(E517="","",IFERROR(_xlfn.FILTERXML(O517,"//local/mapcode"),""))</f>
        <v/>
      </c>
      <c r="H517" s="46">
        <f>IF(E517="","",IFERROR(_xlfn.FILTERXML(O517,"//international/mapcode"),""))</f>
        <v/>
      </c>
      <c r="I517" s="46">
        <f>IF(E517="","",IFERROR(HYPERLINK("https://www.mymapcodes.com/go/?t="&amp;IF(G517&lt;&gt;"",F517,"AAA")&amp;"&amp;ma="&amp;LEFT(IF(G517&lt;&gt;"",G517,H517),FIND(".",IF(G517&lt;&gt;"",G517,H517))-1)&amp;"&amp;mb="&amp;MID(IF(G517&lt;&gt;"",G517,H517),FIND(".",IF(G517&lt;&gt;"",G517,H517))+1,99),"Open on MyMapcodes →"),""))</f>
        <v/>
      </c>
      <c r="J517" s="47">
        <f>IF(OR(R517="",AP517&lt;&gt;""),"",ROUND(AN517,6))</f>
        <v/>
      </c>
      <c r="K517" s="47">
        <f>IF(OR(R517="",AP517&lt;&gt;""),"",ROUND(AO517,6))</f>
        <v/>
      </c>
      <c r="L517" s="48">
        <f>IF(R517="","",IF(AP517&lt;&gt;"",AP517,IF(O517="NO CONNECTION","Excel couldn't reach the mapcode service. Click the REFRESH RESULTS box just above the table.",IF(E517="","The mapcode service didn't return a mapcode for this point.",IF(AM517,"Latitude and longitude seemed to be the wrong way round, so they've been swapped. Please check.",IF(AND(AN517=0,AO517=0),"0, 0 is in the sea off West Africa. Please check this is the location you meant.",IF(W517,"Longitude came first, so the order has been switched.",IF(Z517=6,"Converted from degrees, minutes and seconds.",IF(Z517=4,"Converted from degrees and decimal minutes.","")))))))))</f>
        <v/>
      </c>
      <c r="N517" s="49">
        <f>IF(J517="","",MapcodeAPI&amp;"codes/"&amp;SUBSTITUTE(J517&amp;"",MID(1/2,2,1),".")&amp;","&amp;SUBSTITUTE(K517&amp;"",MID(1/2,2,1),"."))&amp;LEFT($B$13,0)</f>
        <v/>
      </c>
      <c r="O517" s="49">
        <f>IF(N517="","",IFERROR(_xlfn.WEBSERVICE(N517),IF(MapcodeAPIBackup="","NO CONNECTION",IFERROR(_xlfn.WEBSERVICE(MapcodeAPIBackup&amp;MID(N517,LEN(MapcodeAPI)+1,999)),"NO CONNECTION"))))</f>
        <v/>
      </c>
      <c r="P517" t="inlineStr">
        <is>
          <t xml:space="preserve"> </t>
        </is>
      </c>
      <c r="R517" s="50">
        <f>IFERROR(IF(AND(TRIM(B517&amp;"")="",TRIM(C517&amp;"")=""),"",TRIM(IF(ISNUMBER(B517),SUBSTITUTE(B517&amp;"",MID(1/2,2,1),"."),B517&amp;"")&amp;IF(TRIM(C517&amp;"")="",""," | "&amp;IF(ISNUMBER(C517),SUBSTITUTE(C517&amp;"",MID(1/2,2,1),"."),C517&amp;"")))),"(error value)")</f>
        <v/>
      </c>
      <c r="S517" s="50">
        <f>IF(R517="","","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"&amp;IFERROR(IF(AND(LEN(R517)-LEN(SUBSTITUTE(R517,"/",""))=1,ISNUMBER(FIND(" ",TRIM(LEFT(R517,FIND("/",R517)-1))))),LEFT(R517,FIND("/",R517)-1),R517),R517)&amp;" ")," "," "),"﻿"," "),"​"," "),"⁠"," ")," "," ")," "," "),CHAR(9)," "),CHAR(10)," "),CHAR(13)," "),"−","-"),"–","-"),"—","-"),"LATITUDE"," "),"LONGITUDE"," "),"COORDINATES"," "),"COORDS"," "),"NORTH"," N "),"SOUTH"," S "),"EAST"," E "),"WEST"," W "),"DEGREES"," "),"DEG"," "),"GPS"," "),"LONG"," "),"LNG"," "),"LON"," "),"LAT"," ")," AND "," "),"&amp;"," ")&amp;" ")</f>
        <v/>
      </c>
      <c r="T517" s="50">
        <f>IF(S517="","",IF(LEN(S517)-LEN(SUBSTITUTE(S517,".",""))&gt;0,SUBSTITUTE(S517,","," "),IF(LEN(S517)-LEN(SUBSTITUTE(S517,",",""))=3,SUBSTITUTE(SUBSTITUTE(S517,",",";",2),",","."),IF(LEN(S517)-LEN(SUBSTITUTE(S517,",",""))=2,SUBSTITUTE(S517,",","."),SUBSTITUTE(S517,","," ")))))</f>
        <v/>
      </c>
      <c r="U517" s="50">
        <f>IF(ISNUMBER(FIND("S",T517)),-1,IF(ISNUMBER(FIND("N",T517)),1,0))</f>
        <v/>
      </c>
      <c r="V517" s="50">
        <f>IF(ISNUMBER(FIND("W",T517)),-1,IF(ISNUMBER(FIND("E",T517)),1,0))</f>
        <v/>
      </c>
      <c r="W517" s="50">
        <f>AND(MIN(IFERROR(FIND("N",T517),999),IFERROR(FIND("S",T517),999))&lt;999,MIN(IFERROR(FIND("E",T517),999),IFERROR(FIND("W",T517),999))&lt;999,MIN(IFERROR(FIND("E",T517),999),IFERROR(FIND("W",T517),999))&lt;MIN(IFERROR(FIND("N",T517),999),IFERROR(FIND("S",T517),999)))</f>
        <v/>
      </c>
      <c r="X517" s="50">
        <f>IF(T517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517,"°"," "),"º"," "),"˚"," "),"'"," "),CHAR(34)," "),"′"," "),"’"," "),"‘"," "),"″"," "),"”"," "),"“"," "),"("," "),")"," "),"["," "),"]"," "),"{"," "),"}"," "),";"," "),"|"," "),"/"," "),"\"," "),":"," "),"="," "),"*"," "),","," "),"N"," "),"S"," "),"E"," "),"W"," "),"_"," ")))</f>
        <v/>
      </c>
      <c r="Y517" s="50">
        <f>IF(X517="","",SUBSTITUTE(SUBSTITUTE(SUBSTITUTE(SUBSTITUTE(SUBSTITUTE(SUBSTITUTE(SUBSTITUTE(SUBSTITUTE(SUBSTITUTE(SUBSTITUTE(SUBSTITUTE(SUBSTITUTE(SUBSTITUTE(X517,"0",""),"1",""),"2",""),"3",""),"4",""),"5",""),"6",""),"7",""),"8",""),"9",""),".",""),"-","")," ",""))</f>
        <v/>
      </c>
      <c r="Z517" s="50">
        <f>IF(X517="",0,LEN(X517)-LEN(SUBSTITUTE(X517," ",""))+1)</f>
        <v/>
      </c>
      <c r="AA517" s="50">
        <f>IF(Z517&lt;1,"",IFERROR(VALUE(SUBSTITUTE(TRIM(MID(SUBSTITUTE(X517," ",REPT(" ",60)),1,60)),".",MID(1/2,2,1))),""))</f>
        <v/>
      </c>
      <c r="AB517" s="50">
        <f>IF(Z517&lt;2,"",IFERROR(VALUE(SUBSTITUTE(TRIM(MID(SUBSTITUTE(X517," ",REPT(" ",60)),61,60)),".",MID(1/2,2,1))),""))</f>
        <v/>
      </c>
      <c r="AC517" s="50">
        <f>IF(Z517&lt;3,"",IFERROR(VALUE(SUBSTITUTE(TRIM(MID(SUBSTITUTE(X517," ",REPT(" ",60)),121,60)),".",MID(1/2,2,1))),""))</f>
        <v/>
      </c>
      <c r="AD517" s="50">
        <f>IF(Z517&lt;4,"",IFERROR(VALUE(SUBSTITUTE(TRIM(MID(SUBSTITUTE(X517," ",REPT(" ",60)),181,60)),".",MID(1/2,2,1))),""))</f>
        <v/>
      </c>
      <c r="AE517" s="50">
        <f>IF(Z517&lt;5,"",IFERROR(VALUE(SUBSTITUTE(TRIM(MID(SUBSTITUTE(X517," ",REPT(" ",60)),241,60)),".",MID(1/2,2,1))),""))</f>
        <v/>
      </c>
      <c r="AF517" s="50">
        <f>IF(Z517&lt;6,"",IFERROR(VALUE(SUBSTITUTE(TRIM(MID(SUBSTITUTE(X517," ",REPT(" ",60)),301,60)),".",MID(1/2,2,1))),""))</f>
        <v/>
      </c>
      <c r="AG517" s="50">
        <f>IFERROR(IF(Z517=2,AA517,IF(Z517=4,IF(AA517&lt;0,-1,1)*(ABS(AA517)+AB517/60),IF(Z517=6,IF(AA517&lt;0,-1,1)*(ABS(AA517)+AB517/60+AC517/3600),""))),"")</f>
        <v/>
      </c>
      <c r="AH517" s="50">
        <f>IFERROR(IF(Z517=2,AB517,IF(Z517=4,IF(AC517&lt;0,-1,1)*(ABS(AC517)+AD517/60),IF(Z517=6,IF(AD517&lt;0,-1,1)*(ABS(AD517)+AE517/60+AF517/3600),""))),"")</f>
        <v/>
      </c>
      <c r="AI517" s="50">
        <f>IF(W517,AH517,AG517)</f>
        <v/>
      </c>
      <c r="AJ517" s="50">
        <f>IF(W517,AG517,AH517)</f>
        <v/>
      </c>
      <c r="AK517" s="50">
        <f>IFERROR(IF(U517=0,AI517,U517*ABS(AI517)),"")</f>
        <v/>
      </c>
      <c r="AL517" s="50">
        <f>IFERROR(IF(V517=0,AJ517,V517*ABS(AJ517)),"")</f>
        <v/>
      </c>
      <c r="AM517" s="50">
        <f>IFERROR(AND(U517=0,V517=0,ABS(AK517)&gt;90,ABS(AK517)&lt;=180,ABS(AL517)&lt;=90),FALSE)</f>
        <v/>
      </c>
      <c r="AN517" s="50">
        <f>IF(AM517,AL517,AK517)</f>
        <v/>
      </c>
      <c r="AO517" s="50">
        <f>IF(AM517,AK517,AL517)</f>
        <v/>
      </c>
      <c r="AP517" s="50">
        <f>IF(R517="","",IF(Y517&lt;&gt;"","Contains words or symbols that aren't part of a coordinate.",IF(NOT(OR(Z517=2,Z517=4,Z517=6)),"Couldn't find a latitude and a longitude ("&amp;Z517&amp;IF(Z517=1," number"," numbers")&amp;" found).",IF(COUNT(AA517:AF517)&lt;&gt;Z517,"Some of the numbers couldn't be read.",IF(OR(AND(Z517=4,OR(AB517&lt;0,AB517&gt;=60,AD517&lt;0,AD517&gt;=60)),AND(Z517=6,OR(AB517&lt;0,AB517&gt;=60,AC517&lt;0,AC517&gt;=60,AE517&lt;0,AE517&gt;=60,AF517&lt;0,AF517&gt;=60))),"Minutes and seconds must be between 0 and 60.",IF(OR(ABS(AN517)&gt;90,ABS(AO517)&gt;180),"Out of range: latitude must be between -90 and 90, and longitude between -180 and 180.",""))))))</f>
        <v/>
      </c>
    </row>
    <row r="518">
      <c r="B518" s="44" t="n"/>
      <c r="C518" s="44" t="n"/>
      <c r="D518" s="45">
        <f>IF(R518="","",IF(AP518&lt;&gt;"","NOT VALID GPS COORDINATES",IF(O518="NO CONNECTION","NO CONNECTION",IF(E518="","NOT FOUND",IF(OR(AM518,AND(AN518=0,AO518=0)),"CONVERTED – PLEASE CHECK","CONVERTED")))))</f>
        <v/>
      </c>
      <c r="E518" s="45">
        <f>IF(OR(O518="",O518="NO CONNECTION"),"",IFERROR(_xlfn.FILTERXML(O518,"//local/territory")&amp;" "&amp;_xlfn.FILTERXML(O518,"//local/mapcode"),IFERROR(_xlfn.FILTERXML(O518,"//international/mapcode"),"")))</f>
        <v/>
      </c>
      <c r="F518" s="46">
        <f>IF(E518="","",IFERROR(_xlfn.FILTERXML(O518,"//local/territory"),""))</f>
        <v/>
      </c>
      <c r="G518" s="46">
        <f>IF(E518="","",IFERROR(_xlfn.FILTERXML(O518,"//local/mapcode"),""))</f>
        <v/>
      </c>
      <c r="H518" s="46">
        <f>IF(E518="","",IFERROR(_xlfn.FILTERXML(O518,"//international/mapcode"),""))</f>
        <v/>
      </c>
      <c r="I518" s="46">
        <f>IF(E518="","",IFERROR(HYPERLINK("https://www.mymapcodes.com/go/?t="&amp;IF(G518&lt;&gt;"",F518,"AAA")&amp;"&amp;ma="&amp;LEFT(IF(G518&lt;&gt;"",G518,H518),FIND(".",IF(G518&lt;&gt;"",G518,H518))-1)&amp;"&amp;mb="&amp;MID(IF(G518&lt;&gt;"",G518,H518),FIND(".",IF(G518&lt;&gt;"",G518,H518))+1,99),"Open on MyMapcodes →"),""))</f>
        <v/>
      </c>
      <c r="J518" s="47">
        <f>IF(OR(R518="",AP518&lt;&gt;""),"",ROUND(AN518,6))</f>
        <v/>
      </c>
      <c r="K518" s="47">
        <f>IF(OR(R518="",AP518&lt;&gt;""),"",ROUND(AO518,6))</f>
        <v/>
      </c>
      <c r="L518" s="48">
        <f>IF(R518="","",IF(AP518&lt;&gt;"",AP518,IF(O518="NO CONNECTION","Excel couldn't reach the mapcode service. Click the REFRESH RESULTS box just above the table.",IF(E518="","The mapcode service didn't return a mapcode for this point.",IF(AM518,"Latitude and longitude seemed to be the wrong way round, so they've been swapped. Please check.",IF(AND(AN518=0,AO518=0),"0, 0 is in the sea off West Africa. Please check this is the location you meant.",IF(W518,"Longitude came first, so the order has been switched.",IF(Z518=6,"Converted from degrees, minutes and seconds.",IF(Z518=4,"Converted from degrees and decimal minutes.","")))))))))</f>
        <v/>
      </c>
      <c r="N518" s="49">
        <f>IF(J518="","",MapcodeAPI&amp;"codes/"&amp;SUBSTITUTE(J518&amp;"",MID(1/2,2,1),".")&amp;","&amp;SUBSTITUTE(K518&amp;"",MID(1/2,2,1),"."))&amp;LEFT($B$13,0)</f>
        <v/>
      </c>
      <c r="O518" s="49">
        <f>IF(N518="","",IFERROR(_xlfn.WEBSERVICE(N518),IF(MapcodeAPIBackup="","NO CONNECTION",IFERROR(_xlfn.WEBSERVICE(MapcodeAPIBackup&amp;MID(N518,LEN(MapcodeAPI)+1,999)),"NO CONNECTION"))))</f>
        <v/>
      </c>
      <c r="P518" t="inlineStr">
        <is>
          <t xml:space="preserve"> </t>
        </is>
      </c>
      <c r="R518" s="50">
        <f>IFERROR(IF(AND(TRIM(B518&amp;"")="",TRIM(C518&amp;"")=""),"",TRIM(IF(ISNUMBER(B518),SUBSTITUTE(B518&amp;"",MID(1/2,2,1),"."),B518&amp;"")&amp;IF(TRIM(C518&amp;"")="",""," | "&amp;IF(ISNUMBER(C518),SUBSTITUTE(C518&amp;"",MID(1/2,2,1),"."),C518&amp;"")))),"(error value)")</f>
        <v/>
      </c>
      <c r="S518" s="50">
        <f>IF(R518="","","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"&amp;IFERROR(IF(AND(LEN(R518)-LEN(SUBSTITUTE(R518,"/",""))=1,ISNUMBER(FIND(" ",TRIM(LEFT(R518,FIND("/",R518)-1))))),LEFT(R518,FIND("/",R518)-1),R518),R518)&amp;" ")," "," "),"﻿"," "),"​"," "),"⁠"," ")," "," ")," "," "),CHAR(9)," "),CHAR(10)," "),CHAR(13)," "),"−","-"),"–","-"),"—","-"),"LATITUDE"," "),"LONGITUDE"," "),"COORDINATES"," "),"COORDS"," "),"NORTH"," N "),"SOUTH"," S "),"EAST"," E "),"WEST"," W "),"DEGREES"," "),"DEG"," "),"GPS"," "),"LONG"," "),"LNG"," "),"LON"," "),"LAT"," ")," AND "," "),"&amp;"," ")&amp;" ")</f>
        <v/>
      </c>
      <c r="T518" s="50">
        <f>IF(S518="","",IF(LEN(S518)-LEN(SUBSTITUTE(S518,".",""))&gt;0,SUBSTITUTE(S518,","," "),IF(LEN(S518)-LEN(SUBSTITUTE(S518,",",""))=3,SUBSTITUTE(SUBSTITUTE(S518,",",";",2),",","."),IF(LEN(S518)-LEN(SUBSTITUTE(S518,",",""))=2,SUBSTITUTE(S518,",","."),SUBSTITUTE(S518,","," ")))))</f>
        <v/>
      </c>
      <c r="U518" s="50">
        <f>IF(ISNUMBER(FIND("S",T518)),-1,IF(ISNUMBER(FIND("N",T518)),1,0))</f>
        <v/>
      </c>
      <c r="V518" s="50">
        <f>IF(ISNUMBER(FIND("W",T518)),-1,IF(ISNUMBER(FIND("E",T518)),1,0))</f>
        <v/>
      </c>
      <c r="W518" s="50">
        <f>AND(MIN(IFERROR(FIND("N",T518),999),IFERROR(FIND("S",T518),999))&lt;999,MIN(IFERROR(FIND("E",T518),999),IFERROR(FIND("W",T518),999))&lt;999,MIN(IFERROR(FIND("E",T518),999),IFERROR(FIND("W",T518),999))&lt;MIN(IFERROR(FIND("N",T518),999),IFERROR(FIND("S",T518),999)))</f>
        <v/>
      </c>
      <c r="X518" s="50">
        <f>IF(T518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518,"°"," "),"º"," "),"˚"," "),"'"," "),CHAR(34)," "),"′"," "),"’"," "),"‘"," "),"″"," "),"”"," "),"“"," "),"("," "),")"," "),"["," "),"]"," "),"{"," "),"}"," "),";"," "),"|"," "),"/"," "),"\"," "),":"," "),"="," "),"*"," "),","," "),"N"," "),"S"," "),"E"," "),"W"," "),"_"," ")))</f>
        <v/>
      </c>
      <c r="Y518" s="50">
        <f>IF(X518="","",SUBSTITUTE(SUBSTITUTE(SUBSTITUTE(SUBSTITUTE(SUBSTITUTE(SUBSTITUTE(SUBSTITUTE(SUBSTITUTE(SUBSTITUTE(SUBSTITUTE(SUBSTITUTE(SUBSTITUTE(SUBSTITUTE(X518,"0",""),"1",""),"2",""),"3",""),"4",""),"5",""),"6",""),"7",""),"8",""),"9",""),".",""),"-","")," ",""))</f>
        <v/>
      </c>
      <c r="Z518" s="50">
        <f>IF(X518="",0,LEN(X518)-LEN(SUBSTITUTE(X518," ",""))+1)</f>
        <v/>
      </c>
      <c r="AA518" s="50">
        <f>IF(Z518&lt;1,"",IFERROR(VALUE(SUBSTITUTE(TRIM(MID(SUBSTITUTE(X518," ",REPT(" ",60)),1,60)),".",MID(1/2,2,1))),""))</f>
        <v/>
      </c>
      <c r="AB518" s="50">
        <f>IF(Z518&lt;2,"",IFERROR(VALUE(SUBSTITUTE(TRIM(MID(SUBSTITUTE(X518," ",REPT(" ",60)),61,60)),".",MID(1/2,2,1))),""))</f>
        <v/>
      </c>
      <c r="AC518" s="50">
        <f>IF(Z518&lt;3,"",IFERROR(VALUE(SUBSTITUTE(TRIM(MID(SUBSTITUTE(X518," ",REPT(" ",60)),121,60)),".",MID(1/2,2,1))),""))</f>
        <v/>
      </c>
      <c r="AD518" s="50">
        <f>IF(Z518&lt;4,"",IFERROR(VALUE(SUBSTITUTE(TRIM(MID(SUBSTITUTE(X518," ",REPT(" ",60)),181,60)),".",MID(1/2,2,1))),""))</f>
        <v/>
      </c>
      <c r="AE518" s="50">
        <f>IF(Z518&lt;5,"",IFERROR(VALUE(SUBSTITUTE(TRIM(MID(SUBSTITUTE(X518," ",REPT(" ",60)),241,60)),".",MID(1/2,2,1))),""))</f>
        <v/>
      </c>
      <c r="AF518" s="50">
        <f>IF(Z518&lt;6,"",IFERROR(VALUE(SUBSTITUTE(TRIM(MID(SUBSTITUTE(X518," ",REPT(" ",60)),301,60)),".",MID(1/2,2,1))),""))</f>
        <v/>
      </c>
      <c r="AG518" s="50">
        <f>IFERROR(IF(Z518=2,AA518,IF(Z518=4,IF(AA518&lt;0,-1,1)*(ABS(AA518)+AB518/60),IF(Z518=6,IF(AA518&lt;0,-1,1)*(ABS(AA518)+AB518/60+AC518/3600),""))),"")</f>
        <v/>
      </c>
      <c r="AH518" s="50">
        <f>IFERROR(IF(Z518=2,AB518,IF(Z518=4,IF(AC518&lt;0,-1,1)*(ABS(AC518)+AD518/60),IF(Z518=6,IF(AD518&lt;0,-1,1)*(ABS(AD518)+AE518/60+AF518/3600),""))),"")</f>
        <v/>
      </c>
      <c r="AI518" s="50">
        <f>IF(W518,AH518,AG518)</f>
        <v/>
      </c>
      <c r="AJ518" s="50">
        <f>IF(W518,AG518,AH518)</f>
        <v/>
      </c>
      <c r="AK518" s="50">
        <f>IFERROR(IF(U518=0,AI518,U518*ABS(AI518)),"")</f>
        <v/>
      </c>
      <c r="AL518" s="50">
        <f>IFERROR(IF(V518=0,AJ518,V518*ABS(AJ518)),"")</f>
        <v/>
      </c>
      <c r="AM518" s="50">
        <f>IFERROR(AND(U518=0,V518=0,ABS(AK518)&gt;90,ABS(AK518)&lt;=180,ABS(AL518)&lt;=90),FALSE)</f>
        <v/>
      </c>
      <c r="AN518" s="50">
        <f>IF(AM518,AL518,AK518)</f>
        <v/>
      </c>
      <c r="AO518" s="50">
        <f>IF(AM518,AK518,AL518)</f>
        <v/>
      </c>
      <c r="AP518" s="50">
        <f>IF(R518="","",IF(Y518&lt;&gt;"","Contains words or symbols that aren't part of a coordinate.",IF(NOT(OR(Z518=2,Z518=4,Z518=6)),"Couldn't find a latitude and a longitude ("&amp;Z518&amp;IF(Z518=1," number"," numbers")&amp;" found).",IF(COUNT(AA518:AF518)&lt;&gt;Z518,"Some of the numbers couldn't be read.",IF(OR(AND(Z518=4,OR(AB518&lt;0,AB518&gt;=60,AD518&lt;0,AD518&gt;=60)),AND(Z518=6,OR(AB518&lt;0,AB518&gt;=60,AC518&lt;0,AC518&gt;=60,AE518&lt;0,AE518&gt;=60,AF518&lt;0,AF518&gt;=60))),"Minutes and seconds must be between 0 and 60.",IF(OR(ABS(AN518)&gt;90,ABS(AO518)&gt;180),"Out of range: latitude must be between -90 and 90, and longitude between -180 and 180.",""))))))</f>
        <v/>
      </c>
    </row>
    <row r="519">
      <c r="B519" s="44" t="n"/>
      <c r="C519" s="44" t="n"/>
      <c r="D519" s="45">
        <f>IF(R519="","",IF(AP519&lt;&gt;"","NOT VALID GPS COORDINATES",IF(O519="NO CONNECTION","NO CONNECTION",IF(E519="","NOT FOUND",IF(OR(AM519,AND(AN519=0,AO519=0)),"CONVERTED – PLEASE CHECK","CONVERTED")))))</f>
        <v/>
      </c>
      <c r="E519" s="45">
        <f>IF(OR(O519="",O519="NO CONNECTION"),"",IFERROR(_xlfn.FILTERXML(O519,"//local/territory")&amp;" "&amp;_xlfn.FILTERXML(O519,"//local/mapcode"),IFERROR(_xlfn.FILTERXML(O519,"//international/mapcode"),"")))</f>
        <v/>
      </c>
      <c r="F519" s="46">
        <f>IF(E519="","",IFERROR(_xlfn.FILTERXML(O519,"//local/territory"),""))</f>
        <v/>
      </c>
      <c r="G519" s="46">
        <f>IF(E519="","",IFERROR(_xlfn.FILTERXML(O519,"//local/mapcode"),""))</f>
        <v/>
      </c>
      <c r="H519" s="46">
        <f>IF(E519="","",IFERROR(_xlfn.FILTERXML(O519,"//international/mapcode"),""))</f>
        <v/>
      </c>
      <c r="I519" s="46">
        <f>IF(E519="","",IFERROR(HYPERLINK("https://www.mymapcodes.com/go/?t="&amp;IF(G519&lt;&gt;"",F519,"AAA")&amp;"&amp;ma="&amp;LEFT(IF(G519&lt;&gt;"",G519,H519),FIND(".",IF(G519&lt;&gt;"",G519,H519))-1)&amp;"&amp;mb="&amp;MID(IF(G519&lt;&gt;"",G519,H519),FIND(".",IF(G519&lt;&gt;"",G519,H519))+1,99),"Open on MyMapcodes →"),""))</f>
        <v/>
      </c>
      <c r="J519" s="47">
        <f>IF(OR(R519="",AP519&lt;&gt;""),"",ROUND(AN519,6))</f>
        <v/>
      </c>
      <c r="K519" s="47">
        <f>IF(OR(R519="",AP519&lt;&gt;""),"",ROUND(AO519,6))</f>
        <v/>
      </c>
      <c r="L519" s="48">
        <f>IF(R519="","",IF(AP519&lt;&gt;"",AP519,IF(O519="NO CONNECTION","Excel couldn't reach the mapcode service. Click the REFRESH RESULTS box just above the table.",IF(E519="","The mapcode service didn't return a mapcode for this point.",IF(AM519,"Latitude and longitude seemed to be the wrong way round, so they've been swapped. Please check.",IF(AND(AN519=0,AO519=0),"0, 0 is in the sea off West Africa. Please check this is the location you meant.",IF(W519,"Longitude came first, so the order has been switched.",IF(Z519=6,"Converted from degrees, minutes and seconds.",IF(Z519=4,"Converted from degrees and decimal minutes.","")))))))))</f>
        <v/>
      </c>
      <c r="N519" s="49">
        <f>IF(J519="","",MapcodeAPI&amp;"codes/"&amp;SUBSTITUTE(J519&amp;"",MID(1/2,2,1),".")&amp;","&amp;SUBSTITUTE(K519&amp;"",MID(1/2,2,1),"."))&amp;LEFT($B$13,0)</f>
        <v/>
      </c>
      <c r="O519" s="49">
        <f>IF(N519="","",IFERROR(_xlfn.WEBSERVICE(N519),IF(MapcodeAPIBackup="","NO CONNECTION",IFERROR(_xlfn.WEBSERVICE(MapcodeAPIBackup&amp;MID(N519,LEN(MapcodeAPI)+1,999)),"NO CONNECTION"))))</f>
        <v/>
      </c>
      <c r="P519" t="inlineStr">
        <is>
          <t xml:space="preserve"> </t>
        </is>
      </c>
      <c r="R519" s="50">
        <f>IFERROR(IF(AND(TRIM(B519&amp;"")="",TRIM(C519&amp;"")=""),"",TRIM(IF(ISNUMBER(B519),SUBSTITUTE(B519&amp;"",MID(1/2,2,1),"."),B519&amp;"")&amp;IF(TRIM(C519&amp;"")="",""," | "&amp;IF(ISNUMBER(C519),SUBSTITUTE(C519&amp;"",MID(1/2,2,1),"."),C519&amp;"")))),"(error value)")</f>
        <v/>
      </c>
      <c r="S519" s="50">
        <f>IF(R519="","","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"&amp;IFERROR(IF(AND(LEN(R519)-LEN(SUBSTITUTE(R519,"/",""))=1,ISNUMBER(FIND(" ",TRIM(LEFT(R519,FIND("/",R519)-1))))),LEFT(R519,FIND("/",R519)-1),R519),R519)&amp;" ")," "," "),"﻿"," "),"​"," "),"⁠"," ")," "," ")," "," "),CHAR(9)," "),CHAR(10)," "),CHAR(13)," "),"−","-"),"–","-"),"—","-"),"LATITUDE"," "),"LONGITUDE"," "),"COORDINATES"," "),"COORDS"," "),"NORTH"," N "),"SOUTH"," S "),"EAST"," E "),"WEST"," W "),"DEGREES"," "),"DEG"," "),"GPS"," "),"LONG"," "),"LNG"," "),"LON"," "),"LAT"," ")," AND "," "),"&amp;"," ")&amp;" ")</f>
        <v/>
      </c>
      <c r="T519" s="50">
        <f>IF(S519="","",IF(LEN(S519)-LEN(SUBSTITUTE(S519,".",""))&gt;0,SUBSTITUTE(S519,","," "),IF(LEN(S519)-LEN(SUBSTITUTE(S519,",",""))=3,SUBSTITUTE(SUBSTITUTE(S519,",",";",2),",","."),IF(LEN(S519)-LEN(SUBSTITUTE(S519,",",""))=2,SUBSTITUTE(S519,",","."),SUBSTITUTE(S519,","," ")))))</f>
        <v/>
      </c>
      <c r="U519" s="50">
        <f>IF(ISNUMBER(FIND("S",T519)),-1,IF(ISNUMBER(FIND("N",T519)),1,0))</f>
        <v/>
      </c>
      <c r="V519" s="50">
        <f>IF(ISNUMBER(FIND("W",T519)),-1,IF(ISNUMBER(FIND("E",T519)),1,0))</f>
        <v/>
      </c>
      <c r="W519" s="50">
        <f>AND(MIN(IFERROR(FIND("N",T519),999),IFERROR(FIND("S",T519),999))&lt;999,MIN(IFERROR(FIND("E",T519),999),IFERROR(FIND("W",T519),999))&lt;999,MIN(IFERROR(FIND("E",T519),999),IFERROR(FIND("W",T519),999))&lt;MIN(IFERROR(FIND("N",T519),999),IFERROR(FIND("S",T519),999)))</f>
        <v/>
      </c>
      <c r="X519" s="50">
        <f>IF(T519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519,"°"," "),"º"," "),"˚"," "),"'"," "),CHAR(34)," "),"′"," "),"’"," "),"‘"," "),"″"," "),"”"," "),"“"," "),"("," "),")"," "),"["," "),"]"," "),"{"," "),"}"," "),";"," "),"|"," "),"/"," "),"\"," "),":"," "),"="," "),"*"," "),","," "),"N"," "),"S"," "),"E"," "),"W"," "),"_"," ")))</f>
        <v/>
      </c>
      <c r="Y519" s="50">
        <f>IF(X519="","",SUBSTITUTE(SUBSTITUTE(SUBSTITUTE(SUBSTITUTE(SUBSTITUTE(SUBSTITUTE(SUBSTITUTE(SUBSTITUTE(SUBSTITUTE(SUBSTITUTE(SUBSTITUTE(SUBSTITUTE(SUBSTITUTE(X519,"0",""),"1",""),"2",""),"3",""),"4",""),"5",""),"6",""),"7",""),"8",""),"9",""),".",""),"-","")," ",""))</f>
        <v/>
      </c>
      <c r="Z519" s="50">
        <f>IF(X519="",0,LEN(X519)-LEN(SUBSTITUTE(X519," ",""))+1)</f>
        <v/>
      </c>
      <c r="AA519" s="50">
        <f>IF(Z519&lt;1,"",IFERROR(VALUE(SUBSTITUTE(TRIM(MID(SUBSTITUTE(X519," ",REPT(" ",60)),1,60)),".",MID(1/2,2,1))),""))</f>
        <v/>
      </c>
      <c r="AB519" s="50">
        <f>IF(Z519&lt;2,"",IFERROR(VALUE(SUBSTITUTE(TRIM(MID(SUBSTITUTE(X519," ",REPT(" ",60)),61,60)),".",MID(1/2,2,1))),""))</f>
        <v/>
      </c>
      <c r="AC519" s="50">
        <f>IF(Z519&lt;3,"",IFERROR(VALUE(SUBSTITUTE(TRIM(MID(SUBSTITUTE(X519," ",REPT(" ",60)),121,60)),".",MID(1/2,2,1))),""))</f>
        <v/>
      </c>
      <c r="AD519" s="50">
        <f>IF(Z519&lt;4,"",IFERROR(VALUE(SUBSTITUTE(TRIM(MID(SUBSTITUTE(X519," ",REPT(" ",60)),181,60)),".",MID(1/2,2,1))),""))</f>
        <v/>
      </c>
      <c r="AE519" s="50">
        <f>IF(Z519&lt;5,"",IFERROR(VALUE(SUBSTITUTE(TRIM(MID(SUBSTITUTE(X519," ",REPT(" ",60)),241,60)),".",MID(1/2,2,1))),""))</f>
        <v/>
      </c>
      <c r="AF519" s="50">
        <f>IF(Z519&lt;6,"",IFERROR(VALUE(SUBSTITUTE(TRIM(MID(SUBSTITUTE(X519," ",REPT(" ",60)),301,60)),".",MID(1/2,2,1))),""))</f>
        <v/>
      </c>
      <c r="AG519" s="50">
        <f>IFERROR(IF(Z519=2,AA519,IF(Z519=4,IF(AA519&lt;0,-1,1)*(ABS(AA519)+AB519/60),IF(Z519=6,IF(AA519&lt;0,-1,1)*(ABS(AA519)+AB519/60+AC519/3600),""))),"")</f>
        <v/>
      </c>
      <c r="AH519" s="50">
        <f>IFERROR(IF(Z519=2,AB519,IF(Z519=4,IF(AC519&lt;0,-1,1)*(ABS(AC519)+AD519/60),IF(Z519=6,IF(AD519&lt;0,-1,1)*(ABS(AD519)+AE519/60+AF519/3600),""))),"")</f>
        <v/>
      </c>
      <c r="AI519" s="50">
        <f>IF(W519,AH519,AG519)</f>
        <v/>
      </c>
      <c r="AJ519" s="50">
        <f>IF(W519,AG519,AH519)</f>
        <v/>
      </c>
      <c r="AK519" s="50">
        <f>IFERROR(IF(U519=0,AI519,U519*ABS(AI519)),"")</f>
        <v/>
      </c>
      <c r="AL519" s="50">
        <f>IFERROR(IF(V519=0,AJ519,V519*ABS(AJ519)),"")</f>
        <v/>
      </c>
      <c r="AM519" s="50">
        <f>IFERROR(AND(U519=0,V519=0,ABS(AK519)&gt;90,ABS(AK519)&lt;=180,ABS(AL519)&lt;=90),FALSE)</f>
        <v/>
      </c>
      <c r="AN519" s="50">
        <f>IF(AM519,AL519,AK519)</f>
        <v/>
      </c>
      <c r="AO519" s="50">
        <f>IF(AM519,AK519,AL519)</f>
        <v/>
      </c>
      <c r="AP519" s="50">
        <f>IF(R519="","",IF(Y519&lt;&gt;"","Contains words or symbols that aren't part of a coordinate.",IF(NOT(OR(Z519=2,Z519=4,Z519=6)),"Couldn't find a latitude and a longitude ("&amp;Z519&amp;IF(Z519=1," number"," numbers")&amp;" found).",IF(COUNT(AA519:AF519)&lt;&gt;Z519,"Some of the numbers couldn't be read.",IF(OR(AND(Z519=4,OR(AB519&lt;0,AB519&gt;=60,AD519&lt;0,AD519&gt;=60)),AND(Z519=6,OR(AB519&lt;0,AB519&gt;=60,AC519&lt;0,AC519&gt;=60,AE519&lt;0,AE519&gt;=60,AF519&lt;0,AF519&gt;=60))),"Minutes and seconds must be between 0 and 60.",IF(OR(ABS(AN519)&gt;90,ABS(AO519)&gt;180),"Out of range: latitude must be between -90 and 90, and longitude between -180 and 180.",""))))))</f>
        <v/>
      </c>
    </row>
    <row r="520">
      <c r="B520" s="44" t="n"/>
      <c r="C520" s="44" t="n"/>
      <c r="D520" s="45">
        <f>IF(R520="","",IF(AP520&lt;&gt;"","NOT VALID GPS COORDINATES",IF(O520="NO CONNECTION","NO CONNECTION",IF(E520="","NOT FOUND",IF(OR(AM520,AND(AN520=0,AO520=0)),"CONVERTED – PLEASE CHECK","CONVERTED")))))</f>
        <v/>
      </c>
      <c r="E520" s="45">
        <f>IF(OR(O520="",O520="NO CONNECTION"),"",IFERROR(_xlfn.FILTERXML(O520,"//local/territory")&amp;" "&amp;_xlfn.FILTERXML(O520,"//local/mapcode"),IFERROR(_xlfn.FILTERXML(O520,"//international/mapcode"),"")))</f>
        <v/>
      </c>
      <c r="F520" s="46">
        <f>IF(E520="","",IFERROR(_xlfn.FILTERXML(O520,"//local/territory"),""))</f>
        <v/>
      </c>
      <c r="G520" s="46">
        <f>IF(E520="","",IFERROR(_xlfn.FILTERXML(O520,"//local/mapcode"),""))</f>
        <v/>
      </c>
      <c r="H520" s="46">
        <f>IF(E520="","",IFERROR(_xlfn.FILTERXML(O520,"//international/mapcode"),""))</f>
        <v/>
      </c>
      <c r="I520" s="46">
        <f>IF(E520="","",IFERROR(HYPERLINK("https://www.mymapcodes.com/go/?t="&amp;IF(G520&lt;&gt;"",F520,"AAA")&amp;"&amp;ma="&amp;LEFT(IF(G520&lt;&gt;"",G520,H520),FIND(".",IF(G520&lt;&gt;"",G520,H520))-1)&amp;"&amp;mb="&amp;MID(IF(G520&lt;&gt;"",G520,H520),FIND(".",IF(G520&lt;&gt;"",G520,H520))+1,99),"Open on MyMapcodes →"),""))</f>
        <v/>
      </c>
      <c r="J520" s="47">
        <f>IF(OR(R520="",AP520&lt;&gt;""),"",ROUND(AN520,6))</f>
        <v/>
      </c>
      <c r="K520" s="47">
        <f>IF(OR(R520="",AP520&lt;&gt;""),"",ROUND(AO520,6))</f>
        <v/>
      </c>
      <c r="L520" s="48">
        <f>IF(R520="","",IF(AP520&lt;&gt;"",AP520,IF(O520="NO CONNECTION","Excel couldn't reach the mapcode service. Click the REFRESH RESULTS box just above the table.",IF(E520="","The mapcode service didn't return a mapcode for this point.",IF(AM520,"Latitude and longitude seemed to be the wrong way round, so they've been swapped. Please check.",IF(AND(AN520=0,AO520=0),"0, 0 is in the sea off West Africa. Please check this is the location you meant.",IF(W520,"Longitude came first, so the order has been switched.",IF(Z520=6,"Converted from degrees, minutes and seconds.",IF(Z520=4,"Converted from degrees and decimal minutes.","")))))))))</f>
        <v/>
      </c>
      <c r="N520" s="49">
        <f>IF(J520="","",MapcodeAPI&amp;"codes/"&amp;SUBSTITUTE(J520&amp;"",MID(1/2,2,1),".")&amp;","&amp;SUBSTITUTE(K520&amp;"",MID(1/2,2,1),"."))&amp;LEFT($B$13,0)</f>
        <v/>
      </c>
      <c r="O520" s="49">
        <f>IF(N520="","",IFERROR(_xlfn.WEBSERVICE(N520),IF(MapcodeAPIBackup="","NO CONNECTION",IFERROR(_xlfn.WEBSERVICE(MapcodeAPIBackup&amp;MID(N520,LEN(MapcodeAPI)+1,999)),"NO CONNECTION"))))</f>
        <v/>
      </c>
      <c r="P520" t="inlineStr">
        <is>
          <t xml:space="preserve"> </t>
        </is>
      </c>
      <c r="R520" s="50">
        <f>IFERROR(IF(AND(TRIM(B520&amp;"")="",TRIM(C520&amp;"")=""),"",TRIM(IF(ISNUMBER(B520),SUBSTITUTE(B520&amp;"",MID(1/2,2,1),"."),B520&amp;"")&amp;IF(TRIM(C520&amp;"")="",""," | "&amp;IF(ISNUMBER(C520),SUBSTITUTE(C520&amp;"",MID(1/2,2,1),"."),C520&amp;"")))),"(error value)")</f>
        <v/>
      </c>
      <c r="S520" s="50">
        <f>IF(R520="","","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"&amp;IFERROR(IF(AND(LEN(R520)-LEN(SUBSTITUTE(R520,"/",""))=1,ISNUMBER(FIND(" ",TRIM(LEFT(R520,FIND("/",R520)-1))))),LEFT(R520,FIND("/",R520)-1),R520),R520)&amp;" ")," "," "),"﻿"," "),"​"," "),"⁠"," ")," "," ")," "," "),CHAR(9)," "),CHAR(10)," "),CHAR(13)," "),"−","-"),"–","-"),"—","-"),"LATITUDE"," "),"LONGITUDE"," "),"COORDINATES"," "),"COORDS"," "),"NORTH"," N "),"SOUTH"," S "),"EAST"," E "),"WEST"," W "),"DEGREES"," "),"DEG"," "),"GPS"," "),"LONG"," "),"LNG"," "),"LON"," "),"LAT"," ")," AND "," "),"&amp;"," ")&amp;" ")</f>
        <v/>
      </c>
      <c r="T520" s="50">
        <f>IF(S520="","",IF(LEN(S520)-LEN(SUBSTITUTE(S520,".",""))&gt;0,SUBSTITUTE(S520,","," "),IF(LEN(S520)-LEN(SUBSTITUTE(S520,",",""))=3,SUBSTITUTE(SUBSTITUTE(S520,",",";",2),",","."),IF(LEN(S520)-LEN(SUBSTITUTE(S520,",",""))=2,SUBSTITUTE(S520,",","."),SUBSTITUTE(S520,","," ")))))</f>
        <v/>
      </c>
      <c r="U520" s="50">
        <f>IF(ISNUMBER(FIND("S",T520)),-1,IF(ISNUMBER(FIND("N",T520)),1,0))</f>
        <v/>
      </c>
      <c r="V520" s="50">
        <f>IF(ISNUMBER(FIND("W",T520)),-1,IF(ISNUMBER(FIND("E",T520)),1,0))</f>
        <v/>
      </c>
      <c r="W520" s="50">
        <f>AND(MIN(IFERROR(FIND("N",T520),999),IFERROR(FIND("S",T520),999))&lt;999,MIN(IFERROR(FIND("E",T520),999),IFERROR(FIND("W",T520),999))&lt;999,MIN(IFERROR(FIND("E",T520),999),IFERROR(FIND("W",T520),999))&lt;MIN(IFERROR(FIND("N",T520),999),IFERROR(FIND("S",T520),999)))</f>
        <v/>
      </c>
      <c r="X520" s="50">
        <f>IF(T520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520,"°"," "),"º"," "),"˚"," "),"'"," "),CHAR(34)," "),"′"," "),"’"," "),"‘"," "),"″"," "),"”"," "),"“"," "),"("," "),")"," "),"["," "),"]"," "),"{"," "),"}"," "),";"," "),"|"," "),"/"," "),"\"," "),":"," "),"="," "),"*"," "),","," "),"N"," "),"S"," "),"E"," "),"W"," "),"_"," ")))</f>
        <v/>
      </c>
      <c r="Y520" s="50">
        <f>IF(X520="","",SUBSTITUTE(SUBSTITUTE(SUBSTITUTE(SUBSTITUTE(SUBSTITUTE(SUBSTITUTE(SUBSTITUTE(SUBSTITUTE(SUBSTITUTE(SUBSTITUTE(SUBSTITUTE(SUBSTITUTE(SUBSTITUTE(X520,"0",""),"1",""),"2",""),"3",""),"4",""),"5",""),"6",""),"7",""),"8",""),"9",""),".",""),"-","")," ",""))</f>
        <v/>
      </c>
      <c r="Z520" s="50">
        <f>IF(X520="",0,LEN(X520)-LEN(SUBSTITUTE(X520," ",""))+1)</f>
        <v/>
      </c>
      <c r="AA520" s="50">
        <f>IF(Z520&lt;1,"",IFERROR(VALUE(SUBSTITUTE(TRIM(MID(SUBSTITUTE(X520," ",REPT(" ",60)),1,60)),".",MID(1/2,2,1))),""))</f>
        <v/>
      </c>
      <c r="AB520" s="50">
        <f>IF(Z520&lt;2,"",IFERROR(VALUE(SUBSTITUTE(TRIM(MID(SUBSTITUTE(X520," ",REPT(" ",60)),61,60)),".",MID(1/2,2,1))),""))</f>
        <v/>
      </c>
      <c r="AC520" s="50">
        <f>IF(Z520&lt;3,"",IFERROR(VALUE(SUBSTITUTE(TRIM(MID(SUBSTITUTE(X520," ",REPT(" ",60)),121,60)),".",MID(1/2,2,1))),""))</f>
        <v/>
      </c>
      <c r="AD520" s="50">
        <f>IF(Z520&lt;4,"",IFERROR(VALUE(SUBSTITUTE(TRIM(MID(SUBSTITUTE(X520," ",REPT(" ",60)),181,60)),".",MID(1/2,2,1))),""))</f>
        <v/>
      </c>
      <c r="AE520" s="50">
        <f>IF(Z520&lt;5,"",IFERROR(VALUE(SUBSTITUTE(TRIM(MID(SUBSTITUTE(X520," ",REPT(" ",60)),241,60)),".",MID(1/2,2,1))),""))</f>
        <v/>
      </c>
      <c r="AF520" s="50">
        <f>IF(Z520&lt;6,"",IFERROR(VALUE(SUBSTITUTE(TRIM(MID(SUBSTITUTE(X520," ",REPT(" ",60)),301,60)),".",MID(1/2,2,1))),""))</f>
        <v/>
      </c>
      <c r="AG520" s="50">
        <f>IFERROR(IF(Z520=2,AA520,IF(Z520=4,IF(AA520&lt;0,-1,1)*(ABS(AA520)+AB520/60),IF(Z520=6,IF(AA520&lt;0,-1,1)*(ABS(AA520)+AB520/60+AC520/3600),""))),"")</f>
        <v/>
      </c>
      <c r="AH520" s="50">
        <f>IFERROR(IF(Z520=2,AB520,IF(Z520=4,IF(AC520&lt;0,-1,1)*(ABS(AC520)+AD520/60),IF(Z520=6,IF(AD520&lt;0,-1,1)*(ABS(AD520)+AE520/60+AF520/3600),""))),"")</f>
        <v/>
      </c>
      <c r="AI520" s="50">
        <f>IF(W520,AH520,AG520)</f>
        <v/>
      </c>
      <c r="AJ520" s="50">
        <f>IF(W520,AG520,AH520)</f>
        <v/>
      </c>
      <c r="AK520" s="50">
        <f>IFERROR(IF(U520=0,AI520,U520*ABS(AI520)),"")</f>
        <v/>
      </c>
      <c r="AL520" s="50">
        <f>IFERROR(IF(V520=0,AJ520,V520*ABS(AJ520)),"")</f>
        <v/>
      </c>
      <c r="AM520" s="50">
        <f>IFERROR(AND(U520=0,V520=0,ABS(AK520)&gt;90,ABS(AK520)&lt;=180,ABS(AL520)&lt;=90),FALSE)</f>
        <v/>
      </c>
      <c r="AN520" s="50">
        <f>IF(AM520,AL520,AK520)</f>
        <v/>
      </c>
      <c r="AO520" s="50">
        <f>IF(AM520,AK520,AL520)</f>
        <v/>
      </c>
      <c r="AP520" s="50">
        <f>IF(R520="","",IF(Y520&lt;&gt;"","Contains words or symbols that aren't part of a coordinate.",IF(NOT(OR(Z520=2,Z520=4,Z520=6)),"Couldn't find a latitude and a longitude ("&amp;Z520&amp;IF(Z520=1," number"," numbers")&amp;" found).",IF(COUNT(AA520:AF520)&lt;&gt;Z520,"Some of the numbers couldn't be read.",IF(OR(AND(Z520=4,OR(AB520&lt;0,AB520&gt;=60,AD520&lt;0,AD520&gt;=60)),AND(Z520=6,OR(AB520&lt;0,AB520&gt;=60,AC520&lt;0,AC520&gt;=60,AE520&lt;0,AE520&gt;=60,AF520&lt;0,AF520&gt;=60))),"Minutes and seconds must be between 0 and 60.",IF(OR(ABS(AN520)&gt;90,ABS(AO520)&gt;180),"Out of range: latitude must be between -90 and 90, and longitude between -180 and 180.",""))))))</f>
        <v/>
      </c>
    </row>
    <row r="521">
      <c r="B521" s="44" t="n"/>
      <c r="C521" s="44" t="n"/>
      <c r="D521" s="45">
        <f>IF(R521="","",IF(AP521&lt;&gt;"","NOT VALID GPS COORDINATES",IF(O521="NO CONNECTION","NO CONNECTION",IF(E521="","NOT FOUND",IF(OR(AM521,AND(AN521=0,AO521=0)),"CONVERTED – PLEASE CHECK","CONVERTED")))))</f>
        <v/>
      </c>
      <c r="E521" s="45">
        <f>IF(OR(O521="",O521="NO CONNECTION"),"",IFERROR(_xlfn.FILTERXML(O521,"//local/territory")&amp;" "&amp;_xlfn.FILTERXML(O521,"//local/mapcode"),IFERROR(_xlfn.FILTERXML(O521,"//international/mapcode"),"")))</f>
        <v/>
      </c>
      <c r="F521" s="46">
        <f>IF(E521="","",IFERROR(_xlfn.FILTERXML(O521,"//local/territory"),""))</f>
        <v/>
      </c>
      <c r="G521" s="46">
        <f>IF(E521="","",IFERROR(_xlfn.FILTERXML(O521,"//local/mapcode"),""))</f>
        <v/>
      </c>
      <c r="H521" s="46">
        <f>IF(E521="","",IFERROR(_xlfn.FILTERXML(O521,"//international/mapcode"),""))</f>
        <v/>
      </c>
      <c r="I521" s="46">
        <f>IF(E521="","",IFERROR(HYPERLINK("https://www.mymapcodes.com/go/?t="&amp;IF(G521&lt;&gt;"",F521,"AAA")&amp;"&amp;ma="&amp;LEFT(IF(G521&lt;&gt;"",G521,H521),FIND(".",IF(G521&lt;&gt;"",G521,H521))-1)&amp;"&amp;mb="&amp;MID(IF(G521&lt;&gt;"",G521,H521),FIND(".",IF(G521&lt;&gt;"",G521,H521))+1,99),"Open on MyMapcodes →"),""))</f>
        <v/>
      </c>
      <c r="J521" s="47">
        <f>IF(OR(R521="",AP521&lt;&gt;""),"",ROUND(AN521,6))</f>
        <v/>
      </c>
      <c r="K521" s="47">
        <f>IF(OR(R521="",AP521&lt;&gt;""),"",ROUND(AO521,6))</f>
        <v/>
      </c>
      <c r="L521" s="48">
        <f>IF(R521="","",IF(AP521&lt;&gt;"",AP521,IF(O521="NO CONNECTION","Excel couldn't reach the mapcode service. Click the REFRESH RESULTS box just above the table.",IF(E521="","The mapcode service didn't return a mapcode for this point.",IF(AM521,"Latitude and longitude seemed to be the wrong way round, so they've been swapped. Please check.",IF(AND(AN521=0,AO521=0),"0, 0 is in the sea off West Africa. Please check this is the location you meant.",IF(W521,"Longitude came first, so the order has been switched.",IF(Z521=6,"Converted from degrees, minutes and seconds.",IF(Z521=4,"Converted from degrees and decimal minutes.","")))))))))</f>
        <v/>
      </c>
      <c r="N521" s="49">
        <f>IF(J521="","",MapcodeAPI&amp;"codes/"&amp;SUBSTITUTE(J521&amp;"",MID(1/2,2,1),".")&amp;","&amp;SUBSTITUTE(K521&amp;"",MID(1/2,2,1),"."))&amp;LEFT($B$13,0)</f>
        <v/>
      </c>
      <c r="O521" s="49">
        <f>IF(N521="","",IFERROR(_xlfn.WEBSERVICE(N521),IF(MapcodeAPIBackup="","NO CONNECTION",IFERROR(_xlfn.WEBSERVICE(MapcodeAPIBackup&amp;MID(N521,LEN(MapcodeAPI)+1,999)),"NO CONNECTION"))))</f>
        <v/>
      </c>
      <c r="P521" t="inlineStr">
        <is>
          <t xml:space="preserve"> </t>
        </is>
      </c>
      <c r="R521" s="50">
        <f>IFERROR(IF(AND(TRIM(B521&amp;"")="",TRIM(C521&amp;"")=""),"",TRIM(IF(ISNUMBER(B521),SUBSTITUTE(B521&amp;"",MID(1/2,2,1),"."),B521&amp;"")&amp;IF(TRIM(C521&amp;"")="",""," | "&amp;IF(ISNUMBER(C521),SUBSTITUTE(C521&amp;"",MID(1/2,2,1),"."),C521&amp;"")))),"(error value)")</f>
        <v/>
      </c>
      <c r="S521" s="50">
        <f>IF(R521="","","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"&amp;IFERROR(IF(AND(LEN(R521)-LEN(SUBSTITUTE(R521,"/",""))=1,ISNUMBER(FIND(" ",TRIM(LEFT(R521,FIND("/",R521)-1))))),LEFT(R521,FIND("/",R521)-1),R521),R521)&amp;" ")," "," "),"﻿"," "),"​"," "),"⁠"," ")," "," ")," "," "),CHAR(9)," "),CHAR(10)," "),CHAR(13)," "),"−","-"),"–","-"),"—","-"),"LATITUDE"," "),"LONGITUDE"," "),"COORDINATES"," "),"COORDS"," "),"NORTH"," N "),"SOUTH"," S "),"EAST"," E "),"WEST"," W "),"DEGREES"," "),"DEG"," "),"GPS"," "),"LONG"," "),"LNG"," "),"LON"," "),"LAT"," ")," AND "," "),"&amp;"," ")&amp;" ")</f>
        <v/>
      </c>
      <c r="T521" s="50">
        <f>IF(S521="","",IF(LEN(S521)-LEN(SUBSTITUTE(S521,".",""))&gt;0,SUBSTITUTE(S521,","," "),IF(LEN(S521)-LEN(SUBSTITUTE(S521,",",""))=3,SUBSTITUTE(SUBSTITUTE(S521,",",";",2),",","."),IF(LEN(S521)-LEN(SUBSTITUTE(S521,",",""))=2,SUBSTITUTE(S521,",","."),SUBSTITUTE(S521,","," ")))))</f>
        <v/>
      </c>
      <c r="U521" s="50">
        <f>IF(ISNUMBER(FIND("S",T521)),-1,IF(ISNUMBER(FIND("N",T521)),1,0))</f>
        <v/>
      </c>
      <c r="V521" s="50">
        <f>IF(ISNUMBER(FIND("W",T521)),-1,IF(ISNUMBER(FIND("E",T521)),1,0))</f>
        <v/>
      </c>
      <c r="W521" s="50">
        <f>AND(MIN(IFERROR(FIND("N",T521),999),IFERROR(FIND("S",T521),999))&lt;999,MIN(IFERROR(FIND("E",T521),999),IFERROR(FIND("W",T521),999))&lt;999,MIN(IFERROR(FIND("E",T521),999),IFERROR(FIND("W",T521),999))&lt;MIN(IFERROR(FIND("N",T521),999),IFERROR(FIND("S",T521),999)))</f>
        <v/>
      </c>
      <c r="X521" s="50">
        <f>IF(T521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521,"°"," "),"º"," "),"˚"," "),"'"," "),CHAR(34)," "),"′"," "),"’"," "),"‘"," "),"″"," "),"”"," "),"“"," "),"("," "),")"," "),"["," "),"]"," "),"{"," "),"}"," "),";"," "),"|"," "),"/"," "),"\"," "),":"," "),"="," "),"*"," "),","," "),"N"," "),"S"," "),"E"," "),"W"," "),"_"," ")))</f>
        <v/>
      </c>
      <c r="Y521" s="50">
        <f>IF(X521="","",SUBSTITUTE(SUBSTITUTE(SUBSTITUTE(SUBSTITUTE(SUBSTITUTE(SUBSTITUTE(SUBSTITUTE(SUBSTITUTE(SUBSTITUTE(SUBSTITUTE(SUBSTITUTE(SUBSTITUTE(SUBSTITUTE(X521,"0",""),"1",""),"2",""),"3",""),"4",""),"5",""),"6",""),"7",""),"8",""),"9",""),".",""),"-","")," ",""))</f>
        <v/>
      </c>
      <c r="Z521" s="50">
        <f>IF(X521="",0,LEN(X521)-LEN(SUBSTITUTE(X521," ",""))+1)</f>
        <v/>
      </c>
      <c r="AA521" s="50">
        <f>IF(Z521&lt;1,"",IFERROR(VALUE(SUBSTITUTE(TRIM(MID(SUBSTITUTE(X521," ",REPT(" ",60)),1,60)),".",MID(1/2,2,1))),""))</f>
        <v/>
      </c>
      <c r="AB521" s="50">
        <f>IF(Z521&lt;2,"",IFERROR(VALUE(SUBSTITUTE(TRIM(MID(SUBSTITUTE(X521," ",REPT(" ",60)),61,60)),".",MID(1/2,2,1))),""))</f>
        <v/>
      </c>
      <c r="AC521" s="50">
        <f>IF(Z521&lt;3,"",IFERROR(VALUE(SUBSTITUTE(TRIM(MID(SUBSTITUTE(X521," ",REPT(" ",60)),121,60)),".",MID(1/2,2,1))),""))</f>
        <v/>
      </c>
      <c r="AD521" s="50">
        <f>IF(Z521&lt;4,"",IFERROR(VALUE(SUBSTITUTE(TRIM(MID(SUBSTITUTE(X521," ",REPT(" ",60)),181,60)),".",MID(1/2,2,1))),""))</f>
        <v/>
      </c>
      <c r="AE521" s="50">
        <f>IF(Z521&lt;5,"",IFERROR(VALUE(SUBSTITUTE(TRIM(MID(SUBSTITUTE(X521," ",REPT(" ",60)),241,60)),".",MID(1/2,2,1))),""))</f>
        <v/>
      </c>
      <c r="AF521" s="50">
        <f>IF(Z521&lt;6,"",IFERROR(VALUE(SUBSTITUTE(TRIM(MID(SUBSTITUTE(X521," ",REPT(" ",60)),301,60)),".",MID(1/2,2,1))),""))</f>
        <v/>
      </c>
      <c r="AG521" s="50">
        <f>IFERROR(IF(Z521=2,AA521,IF(Z521=4,IF(AA521&lt;0,-1,1)*(ABS(AA521)+AB521/60),IF(Z521=6,IF(AA521&lt;0,-1,1)*(ABS(AA521)+AB521/60+AC521/3600),""))),"")</f>
        <v/>
      </c>
      <c r="AH521" s="50">
        <f>IFERROR(IF(Z521=2,AB521,IF(Z521=4,IF(AC521&lt;0,-1,1)*(ABS(AC521)+AD521/60),IF(Z521=6,IF(AD521&lt;0,-1,1)*(ABS(AD521)+AE521/60+AF521/3600),""))),"")</f>
        <v/>
      </c>
      <c r="AI521" s="50">
        <f>IF(W521,AH521,AG521)</f>
        <v/>
      </c>
      <c r="AJ521" s="50">
        <f>IF(W521,AG521,AH521)</f>
        <v/>
      </c>
      <c r="AK521" s="50">
        <f>IFERROR(IF(U521=0,AI521,U521*ABS(AI521)),"")</f>
        <v/>
      </c>
      <c r="AL521" s="50">
        <f>IFERROR(IF(V521=0,AJ521,V521*ABS(AJ521)),"")</f>
        <v/>
      </c>
      <c r="AM521" s="50">
        <f>IFERROR(AND(U521=0,V521=0,ABS(AK521)&gt;90,ABS(AK521)&lt;=180,ABS(AL521)&lt;=90),FALSE)</f>
        <v/>
      </c>
      <c r="AN521" s="50">
        <f>IF(AM521,AL521,AK521)</f>
        <v/>
      </c>
      <c r="AO521" s="50">
        <f>IF(AM521,AK521,AL521)</f>
        <v/>
      </c>
      <c r="AP521" s="50">
        <f>IF(R521="","",IF(Y521&lt;&gt;"","Contains words or symbols that aren't part of a coordinate.",IF(NOT(OR(Z521=2,Z521=4,Z521=6)),"Couldn't find a latitude and a longitude ("&amp;Z521&amp;IF(Z521=1," number"," numbers")&amp;" found).",IF(COUNT(AA521:AF521)&lt;&gt;Z521,"Some of the numbers couldn't be read.",IF(OR(AND(Z521=4,OR(AB521&lt;0,AB521&gt;=60,AD521&lt;0,AD521&gt;=60)),AND(Z521=6,OR(AB521&lt;0,AB521&gt;=60,AC521&lt;0,AC521&gt;=60,AE521&lt;0,AE521&gt;=60,AF521&lt;0,AF521&gt;=60))),"Minutes and seconds must be between 0 and 60.",IF(OR(ABS(AN521)&gt;90,ABS(AO521)&gt;180),"Out of range: latitude must be between -90 and 90, and longitude between -180 and 180.",""))))))</f>
        <v/>
      </c>
    </row>
    <row r="522">
      <c r="B522" s="44" t="n"/>
      <c r="C522" s="44" t="n"/>
      <c r="D522" s="45">
        <f>IF(R522="","",IF(AP522&lt;&gt;"","NOT VALID GPS COORDINATES",IF(O522="NO CONNECTION","NO CONNECTION",IF(E522="","NOT FOUND",IF(OR(AM522,AND(AN522=0,AO522=0)),"CONVERTED – PLEASE CHECK","CONVERTED")))))</f>
        <v/>
      </c>
      <c r="E522" s="45">
        <f>IF(OR(O522="",O522="NO CONNECTION"),"",IFERROR(_xlfn.FILTERXML(O522,"//local/territory")&amp;" "&amp;_xlfn.FILTERXML(O522,"//local/mapcode"),IFERROR(_xlfn.FILTERXML(O522,"//international/mapcode"),"")))</f>
        <v/>
      </c>
      <c r="F522" s="46">
        <f>IF(E522="","",IFERROR(_xlfn.FILTERXML(O522,"//local/territory"),""))</f>
        <v/>
      </c>
      <c r="G522" s="46">
        <f>IF(E522="","",IFERROR(_xlfn.FILTERXML(O522,"//local/mapcode"),""))</f>
        <v/>
      </c>
      <c r="H522" s="46">
        <f>IF(E522="","",IFERROR(_xlfn.FILTERXML(O522,"//international/mapcode"),""))</f>
        <v/>
      </c>
      <c r="I522" s="46">
        <f>IF(E522="","",IFERROR(HYPERLINK("https://www.mymapcodes.com/go/?t="&amp;IF(G522&lt;&gt;"",F522,"AAA")&amp;"&amp;ma="&amp;LEFT(IF(G522&lt;&gt;"",G522,H522),FIND(".",IF(G522&lt;&gt;"",G522,H522))-1)&amp;"&amp;mb="&amp;MID(IF(G522&lt;&gt;"",G522,H522),FIND(".",IF(G522&lt;&gt;"",G522,H522))+1,99),"Open on MyMapcodes →"),""))</f>
        <v/>
      </c>
      <c r="J522" s="47">
        <f>IF(OR(R522="",AP522&lt;&gt;""),"",ROUND(AN522,6))</f>
        <v/>
      </c>
      <c r="K522" s="47">
        <f>IF(OR(R522="",AP522&lt;&gt;""),"",ROUND(AO522,6))</f>
        <v/>
      </c>
      <c r="L522" s="48">
        <f>IF(R522="","",IF(AP522&lt;&gt;"",AP522,IF(O522="NO CONNECTION","Excel couldn't reach the mapcode service. Click the REFRESH RESULTS box just above the table.",IF(E522="","The mapcode service didn't return a mapcode for this point.",IF(AM522,"Latitude and longitude seemed to be the wrong way round, so they've been swapped. Please check.",IF(AND(AN522=0,AO522=0),"0, 0 is in the sea off West Africa. Please check this is the location you meant.",IF(W522,"Longitude came first, so the order has been switched.",IF(Z522=6,"Converted from degrees, minutes and seconds.",IF(Z522=4,"Converted from degrees and decimal minutes.","")))))))))</f>
        <v/>
      </c>
      <c r="N522" s="49">
        <f>IF(J522="","",MapcodeAPI&amp;"codes/"&amp;SUBSTITUTE(J522&amp;"",MID(1/2,2,1),".")&amp;","&amp;SUBSTITUTE(K522&amp;"",MID(1/2,2,1),"."))&amp;LEFT($B$13,0)</f>
        <v/>
      </c>
      <c r="O522" s="49">
        <f>IF(N522="","",IFERROR(_xlfn.WEBSERVICE(N522),IF(MapcodeAPIBackup="","NO CONNECTION",IFERROR(_xlfn.WEBSERVICE(MapcodeAPIBackup&amp;MID(N522,LEN(MapcodeAPI)+1,999)),"NO CONNECTION"))))</f>
        <v/>
      </c>
      <c r="P522" t="inlineStr">
        <is>
          <t xml:space="preserve"> </t>
        </is>
      </c>
      <c r="R522" s="50">
        <f>IFERROR(IF(AND(TRIM(B522&amp;"")="",TRIM(C522&amp;"")=""),"",TRIM(IF(ISNUMBER(B522),SUBSTITUTE(B522&amp;"",MID(1/2,2,1),"."),B522&amp;"")&amp;IF(TRIM(C522&amp;"")="",""," | "&amp;IF(ISNUMBER(C522),SUBSTITUTE(C522&amp;"",MID(1/2,2,1),"."),C522&amp;"")))),"(error value)")</f>
        <v/>
      </c>
      <c r="S522" s="50">
        <f>IF(R522="","","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"&amp;IFERROR(IF(AND(LEN(R522)-LEN(SUBSTITUTE(R522,"/",""))=1,ISNUMBER(FIND(" ",TRIM(LEFT(R522,FIND("/",R522)-1))))),LEFT(R522,FIND("/",R522)-1),R522),R522)&amp;" ")," "," "),"﻿"," "),"​"," "),"⁠"," ")," "," ")," "," "),CHAR(9)," "),CHAR(10)," "),CHAR(13)," "),"−","-"),"–","-"),"—","-"),"LATITUDE"," "),"LONGITUDE"," "),"COORDINATES"," "),"COORDS"," "),"NORTH"," N "),"SOUTH"," S "),"EAST"," E "),"WEST"," W "),"DEGREES"," "),"DEG"," "),"GPS"," "),"LONG"," "),"LNG"," "),"LON"," "),"LAT"," ")," AND "," "),"&amp;"," ")&amp;" ")</f>
        <v/>
      </c>
      <c r="T522" s="50">
        <f>IF(S522="","",IF(LEN(S522)-LEN(SUBSTITUTE(S522,".",""))&gt;0,SUBSTITUTE(S522,","," "),IF(LEN(S522)-LEN(SUBSTITUTE(S522,",",""))=3,SUBSTITUTE(SUBSTITUTE(S522,",",";",2),",","."),IF(LEN(S522)-LEN(SUBSTITUTE(S522,",",""))=2,SUBSTITUTE(S522,",","."),SUBSTITUTE(S522,","," ")))))</f>
        <v/>
      </c>
      <c r="U522" s="50">
        <f>IF(ISNUMBER(FIND("S",T522)),-1,IF(ISNUMBER(FIND("N",T522)),1,0))</f>
        <v/>
      </c>
      <c r="V522" s="50">
        <f>IF(ISNUMBER(FIND("W",T522)),-1,IF(ISNUMBER(FIND("E",T522)),1,0))</f>
        <v/>
      </c>
      <c r="W522" s="50">
        <f>AND(MIN(IFERROR(FIND("N",T522),999),IFERROR(FIND("S",T522),999))&lt;999,MIN(IFERROR(FIND("E",T522),999),IFERROR(FIND("W",T522),999))&lt;999,MIN(IFERROR(FIND("E",T522),999),IFERROR(FIND("W",T522),999))&lt;MIN(IFERROR(FIND("N",T522),999),IFERROR(FIND("S",T522),999)))</f>
        <v/>
      </c>
      <c r="X522" s="50">
        <f>IF(T522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522,"°"," "),"º"," "),"˚"," "),"'"," "),CHAR(34)," "),"′"," "),"’"," "),"‘"," "),"″"," "),"”"," "),"“"," "),"("," "),")"," "),"["," "),"]"," "),"{"," "),"}"," "),";"," "),"|"," "),"/"," "),"\"," "),":"," "),"="," "),"*"," "),","," "),"N"," "),"S"," "),"E"," "),"W"," "),"_"," ")))</f>
        <v/>
      </c>
      <c r="Y522" s="50">
        <f>IF(X522="","",SUBSTITUTE(SUBSTITUTE(SUBSTITUTE(SUBSTITUTE(SUBSTITUTE(SUBSTITUTE(SUBSTITUTE(SUBSTITUTE(SUBSTITUTE(SUBSTITUTE(SUBSTITUTE(SUBSTITUTE(SUBSTITUTE(X522,"0",""),"1",""),"2",""),"3",""),"4",""),"5",""),"6",""),"7",""),"8",""),"9",""),".",""),"-","")," ",""))</f>
        <v/>
      </c>
      <c r="Z522" s="50">
        <f>IF(X522="",0,LEN(X522)-LEN(SUBSTITUTE(X522," ",""))+1)</f>
        <v/>
      </c>
      <c r="AA522" s="50">
        <f>IF(Z522&lt;1,"",IFERROR(VALUE(SUBSTITUTE(TRIM(MID(SUBSTITUTE(X522," ",REPT(" ",60)),1,60)),".",MID(1/2,2,1))),""))</f>
        <v/>
      </c>
      <c r="AB522" s="50">
        <f>IF(Z522&lt;2,"",IFERROR(VALUE(SUBSTITUTE(TRIM(MID(SUBSTITUTE(X522," ",REPT(" ",60)),61,60)),".",MID(1/2,2,1))),""))</f>
        <v/>
      </c>
      <c r="AC522" s="50">
        <f>IF(Z522&lt;3,"",IFERROR(VALUE(SUBSTITUTE(TRIM(MID(SUBSTITUTE(X522," ",REPT(" ",60)),121,60)),".",MID(1/2,2,1))),""))</f>
        <v/>
      </c>
      <c r="AD522" s="50">
        <f>IF(Z522&lt;4,"",IFERROR(VALUE(SUBSTITUTE(TRIM(MID(SUBSTITUTE(X522," ",REPT(" ",60)),181,60)),".",MID(1/2,2,1))),""))</f>
        <v/>
      </c>
      <c r="AE522" s="50">
        <f>IF(Z522&lt;5,"",IFERROR(VALUE(SUBSTITUTE(TRIM(MID(SUBSTITUTE(X522," ",REPT(" ",60)),241,60)),".",MID(1/2,2,1))),""))</f>
        <v/>
      </c>
      <c r="AF522" s="50">
        <f>IF(Z522&lt;6,"",IFERROR(VALUE(SUBSTITUTE(TRIM(MID(SUBSTITUTE(X522," ",REPT(" ",60)),301,60)),".",MID(1/2,2,1))),""))</f>
        <v/>
      </c>
      <c r="AG522" s="50">
        <f>IFERROR(IF(Z522=2,AA522,IF(Z522=4,IF(AA522&lt;0,-1,1)*(ABS(AA522)+AB522/60),IF(Z522=6,IF(AA522&lt;0,-1,1)*(ABS(AA522)+AB522/60+AC522/3600),""))),"")</f>
        <v/>
      </c>
      <c r="AH522" s="50">
        <f>IFERROR(IF(Z522=2,AB522,IF(Z522=4,IF(AC522&lt;0,-1,1)*(ABS(AC522)+AD522/60),IF(Z522=6,IF(AD522&lt;0,-1,1)*(ABS(AD522)+AE522/60+AF522/3600),""))),"")</f>
        <v/>
      </c>
      <c r="AI522" s="50">
        <f>IF(W522,AH522,AG522)</f>
        <v/>
      </c>
      <c r="AJ522" s="50">
        <f>IF(W522,AG522,AH522)</f>
        <v/>
      </c>
      <c r="AK522" s="50">
        <f>IFERROR(IF(U522=0,AI522,U522*ABS(AI522)),"")</f>
        <v/>
      </c>
      <c r="AL522" s="50">
        <f>IFERROR(IF(V522=0,AJ522,V522*ABS(AJ522)),"")</f>
        <v/>
      </c>
      <c r="AM522" s="50">
        <f>IFERROR(AND(U522=0,V522=0,ABS(AK522)&gt;90,ABS(AK522)&lt;=180,ABS(AL522)&lt;=90),FALSE)</f>
        <v/>
      </c>
      <c r="AN522" s="50">
        <f>IF(AM522,AL522,AK522)</f>
        <v/>
      </c>
      <c r="AO522" s="50">
        <f>IF(AM522,AK522,AL522)</f>
        <v/>
      </c>
      <c r="AP522" s="50">
        <f>IF(R522="","",IF(Y522&lt;&gt;"","Contains words or symbols that aren't part of a coordinate.",IF(NOT(OR(Z522=2,Z522=4,Z522=6)),"Couldn't find a latitude and a longitude ("&amp;Z522&amp;IF(Z522=1," number"," numbers")&amp;" found).",IF(COUNT(AA522:AF522)&lt;&gt;Z522,"Some of the numbers couldn't be read.",IF(OR(AND(Z522=4,OR(AB522&lt;0,AB522&gt;=60,AD522&lt;0,AD522&gt;=60)),AND(Z522=6,OR(AB522&lt;0,AB522&gt;=60,AC522&lt;0,AC522&gt;=60,AE522&lt;0,AE522&gt;=60,AF522&lt;0,AF522&gt;=60))),"Minutes and seconds must be between 0 and 60.",IF(OR(ABS(AN522)&gt;90,ABS(AO522)&gt;180),"Out of range: latitude must be between -90 and 90, and longitude between -180 and 180.",""))))))</f>
        <v/>
      </c>
    </row>
    <row r="523">
      <c r="B523" s="44" t="n"/>
      <c r="C523" s="44" t="n"/>
      <c r="D523" s="45">
        <f>IF(R523="","",IF(AP523&lt;&gt;"","NOT VALID GPS COORDINATES",IF(O523="NO CONNECTION","NO CONNECTION",IF(E523="","NOT FOUND",IF(OR(AM523,AND(AN523=0,AO523=0)),"CONVERTED – PLEASE CHECK","CONVERTED")))))</f>
        <v/>
      </c>
      <c r="E523" s="45">
        <f>IF(OR(O523="",O523="NO CONNECTION"),"",IFERROR(_xlfn.FILTERXML(O523,"//local/territory")&amp;" "&amp;_xlfn.FILTERXML(O523,"//local/mapcode"),IFERROR(_xlfn.FILTERXML(O523,"//international/mapcode"),"")))</f>
        <v/>
      </c>
      <c r="F523" s="46">
        <f>IF(E523="","",IFERROR(_xlfn.FILTERXML(O523,"//local/territory"),""))</f>
        <v/>
      </c>
      <c r="G523" s="46">
        <f>IF(E523="","",IFERROR(_xlfn.FILTERXML(O523,"//local/mapcode"),""))</f>
        <v/>
      </c>
      <c r="H523" s="46">
        <f>IF(E523="","",IFERROR(_xlfn.FILTERXML(O523,"//international/mapcode"),""))</f>
        <v/>
      </c>
      <c r="I523" s="46">
        <f>IF(E523="","",IFERROR(HYPERLINK("https://www.mymapcodes.com/go/?t="&amp;IF(G523&lt;&gt;"",F523,"AAA")&amp;"&amp;ma="&amp;LEFT(IF(G523&lt;&gt;"",G523,H523),FIND(".",IF(G523&lt;&gt;"",G523,H523))-1)&amp;"&amp;mb="&amp;MID(IF(G523&lt;&gt;"",G523,H523),FIND(".",IF(G523&lt;&gt;"",G523,H523))+1,99),"Open on MyMapcodes →"),""))</f>
        <v/>
      </c>
      <c r="J523" s="47">
        <f>IF(OR(R523="",AP523&lt;&gt;""),"",ROUND(AN523,6))</f>
        <v/>
      </c>
      <c r="K523" s="47">
        <f>IF(OR(R523="",AP523&lt;&gt;""),"",ROUND(AO523,6))</f>
        <v/>
      </c>
      <c r="L523" s="48">
        <f>IF(R523="","",IF(AP523&lt;&gt;"",AP523,IF(O523="NO CONNECTION","Excel couldn't reach the mapcode service. Click the REFRESH RESULTS box just above the table.",IF(E523="","The mapcode service didn't return a mapcode for this point.",IF(AM523,"Latitude and longitude seemed to be the wrong way round, so they've been swapped. Please check.",IF(AND(AN523=0,AO523=0),"0, 0 is in the sea off West Africa. Please check this is the location you meant.",IF(W523,"Longitude came first, so the order has been switched.",IF(Z523=6,"Converted from degrees, minutes and seconds.",IF(Z523=4,"Converted from degrees and decimal minutes.","")))))))))</f>
        <v/>
      </c>
      <c r="N523" s="49">
        <f>IF(J523="","",MapcodeAPI&amp;"codes/"&amp;SUBSTITUTE(J523&amp;"",MID(1/2,2,1),".")&amp;","&amp;SUBSTITUTE(K523&amp;"",MID(1/2,2,1),"."))&amp;LEFT($B$13,0)</f>
        <v/>
      </c>
      <c r="O523" s="49">
        <f>IF(N523="","",IFERROR(_xlfn.WEBSERVICE(N523),IF(MapcodeAPIBackup="","NO CONNECTION",IFERROR(_xlfn.WEBSERVICE(MapcodeAPIBackup&amp;MID(N523,LEN(MapcodeAPI)+1,999)),"NO CONNECTION"))))</f>
        <v/>
      </c>
      <c r="P523" t="inlineStr">
        <is>
          <t xml:space="preserve"> </t>
        </is>
      </c>
      <c r="R523" s="50">
        <f>IFERROR(IF(AND(TRIM(B523&amp;"")="",TRIM(C523&amp;"")=""),"",TRIM(IF(ISNUMBER(B523),SUBSTITUTE(B523&amp;"",MID(1/2,2,1),"."),B523&amp;"")&amp;IF(TRIM(C523&amp;"")="",""," | "&amp;IF(ISNUMBER(C523),SUBSTITUTE(C523&amp;"",MID(1/2,2,1),"."),C523&amp;"")))),"(error value)")</f>
        <v/>
      </c>
      <c r="S523" s="50">
        <f>IF(R523="","","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"&amp;IFERROR(IF(AND(LEN(R523)-LEN(SUBSTITUTE(R523,"/",""))=1,ISNUMBER(FIND(" ",TRIM(LEFT(R523,FIND("/",R523)-1))))),LEFT(R523,FIND("/",R523)-1),R523),R523)&amp;" ")," "," "),"﻿"," "),"​"," "),"⁠"," ")," "," ")," "," "),CHAR(9)," "),CHAR(10)," "),CHAR(13)," "),"−","-"),"–","-"),"—","-"),"LATITUDE"," "),"LONGITUDE"," "),"COORDINATES"," "),"COORDS"," "),"NORTH"," N "),"SOUTH"," S "),"EAST"," E "),"WEST"," W "),"DEGREES"," "),"DEG"," "),"GPS"," "),"LONG"," "),"LNG"," "),"LON"," "),"LAT"," ")," AND "," "),"&amp;"," ")&amp;" ")</f>
        <v/>
      </c>
      <c r="T523" s="50">
        <f>IF(S523="","",IF(LEN(S523)-LEN(SUBSTITUTE(S523,".",""))&gt;0,SUBSTITUTE(S523,","," "),IF(LEN(S523)-LEN(SUBSTITUTE(S523,",",""))=3,SUBSTITUTE(SUBSTITUTE(S523,",",";",2),",","."),IF(LEN(S523)-LEN(SUBSTITUTE(S523,",",""))=2,SUBSTITUTE(S523,",","."),SUBSTITUTE(S523,","," ")))))</f>
        <v/>
      </c>
      <c r="U523" s="50">
        <f>IF(ISNUMBER(FIND("S",T523)),-1,IF(ISNUMBER(FIND("N",T523)),1,0))</f>
        <v/>
      </c>
      <c r="V523" s="50">
        <f>IF(ISNUMBER(FIND("W",T523)),-1,IF(ISNUMBER(FIND("E",T523)),1,0))</f>
        <v/>
      </c>
      <c r="W523" s="50">
        <f>AND(MIN(IFERROR(FIND("N",T523),999),IFERROR(FIND("S",T523),999))&lt;999,MIN(IFERROR(FIND("E",T523),999),IFERROR(FIND("W",T523),999))&lt;999,MIN(IFERROR(FIND("E",T523),999),IFERROR(FIND("W",T523),999))&lt;MIN(IFERROR(FIND("N",T523),999),IFERROR(FIND("S",T523),999)))</f>
        <v/>
      </c>
      <c r="X523" s="50">
        <f>IF(T523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523,"°"," "),"º"," "),"˚"," "),"'"," "),CHAR(34)," "),"′"," "),"’"," "),"‘"," "),"″"," "),"”"," "),"“"," "),"("," "),")"," "),"["," "),"]"," "),"{"," "),"}"," "),";"," "),"|"," "),"/"," "),"\"," "),":"," "),"="," "),"*"," "),","," "),"N"," "),"S"," "),"E"," "),"W"," "),"_"," ")))</f>
        <v/>
      </c>
      <c r="Y523" s="50">
        <f>IF(X523="","",SUBSTITUTE(SUBSTITUTE(SUBSTITUTE(SUBSTITUTE(SUBSTITUTE(SUBSTITUTE(SUBSTITUTE(SUBSTITUTE(SUBSTITUTE(SUBSTITUTE(SUBSTITUTE(SUBSTITUTE(SUBSTITUTE(X523,"0",""),"1",""),"2",""),"3",""),"4",""),"5",""),"6",""),"7",""),"8",""),"9",""),".",""),"-","")," ",""))</f>
        <v/>
      </c>
      <c r="Z523" s="50">
        <f>IF(X523="",0,LEN(X523)-LEN(SUBSTITUTE(X523," ",""))+1)</f>
        <v/>
      </c>
      <c r="AA523" s="50">
        <f>IF(Z523&lt;1,"",IFERROR(VALUE(SUBSTITUTE(TRIM(MID(SUBSTITUTE(X523," ",REPT(" ",60)),1,60)),".",MID(1/2,2,1))),""))</f>
        <v/>
      </c>
      <c r="AB523" s="50">
        <f>IF(Z523&lt;2,"",IFERROR(VALUE(SUBSTITUTE(TRIM(MID(SUBSTITUTE(X523," ",REPT(" ",60)),61,60)),".",MID(1/2,2,1))),""))</f>
        <v/>
      </c>
      <c r="AC523" s="50">
        <f>IF(Z523&lt;3,"",IFERROR(VALUE(SUBSTITUTE(TRIM(MID(SUBSTITUTE(X523," ",REPT(" ",60)),121,60)),".",MID(1/2,2,1))),""))</f>
        <v/>
      </c>
      <c r="AD523" s="50">
        <f>IF(Z523&lt;4,"",IFERROR(VALUE(SUBSTITUTE(TRIM(MID(SUBSTITUTE(X523," ",REPT(" ",60)),181,60)),".",MID(1/2,2,1))),""))</f>
        <v/>
      </c>
      <c r="AE523" s="50">
        <f>IF(Z523&lt;5,"",IFERROR(VALUE(SUBSTITUTE(TRIM(MID(SUBSTITUTE(X523," ",REPT(" ",60)),241,60)),".",MID(1/2,2,1))),""))</f>
        <v/>
      </c>
      <c r="AF523" s="50">
        <f>IF(Z523&lt;6,"",IFERROR(VALUE(SUBSTITUTE(TRIM(MID(SUBSTITUTE(X523," ",REPT(" ",60)),301,60)),".",MID(1/2,2,1))),""))</f>
        <v/>
      </c>
      <c r="AG523" s="50">
        <f>IFERROR(IF(Z523=2,AA523,IF(Z523=4,IF(AA523&lt;0,-1,1)*(ABS(AA523)+AB523/60),IF(Z523=6,IF(AA523&lt;0,-1,1)*(ABS(AA523)+AB523/60+AC523/3600),""))),"")</f>
        <v/>
      </c>
      <c r="AH523" s="50">
        <f>IFERROR(IF(Z523=2,AB523,IF(Z523=4,IF(AC523&lt;0,-1,1)*(ABS(AC523)+AD523/60),IF(Z523=6,IF(AD523&lt;0,-1,1)*(ABS(AD523)+AE523/60+AF523/3600),""))),"")</f>
        <v/>
      </c>
      <c r="AI523" s="50">
        <f>IF(W523,AH523,AG523)</f>
        <v/>
      </c>
      <c r="AJ523" s="50">
        <f>IF(W523,AG523,AH523)</f>
        <v/>
      </c>
      <c r="AK523" s="50">
        <f>IFERROR(IF(U523=0,AI523,U523*ABS(AI523)),"")</f>
        <v/>
      </c>
      <c r="AL523" s="50">
        <f>IFERROR(IF(V523=0,AJ523,V523*ABS(AJ523)),"")</f>
        <v/>
      </c>
      <c r="AM523" s="50">
        <f>IFERROR(AND(U523=0,V523=0,ABS(AK523)&gt;90,ABS(AK523)&lt;=180,ABS(AL523)&lt;=90),FALSE)</f>
        <v/>
      </c>
      <c r="AN523" s="50">
        <f>IF(AM523,AL523,AK523)</f>
        <v/>
      </c>
      <c r="AO523" s="50">
        <f>IF(AM523,AK523,AL523)</f>
        <v/>
      </c>
      <c r="AP523" s="50">
        <f>IF(R523="","",IF(Y523&lt;&gt;"","Contains words or symbols that aren't part of a coordinate.",IF(NOT(OR(Z523=2,Z523=4,Z523=6)),"Couldn't find a latitude and a longitude ("&amp;Z523&amp;IF(Z523=1," number"," numbers")&amp;" found).",IF(COUNT(AA523:AF523)&lt;&gt;Z523,"Some of the numbers couldn't be read.",IF(OR(AND(Z523=4,OR(AB523&lt;0,AB523&gt;=60,AD523&lt;0,AD523&gt;=60)),AND(Z523=6,OR(AB523&lt;0,AB523&gt;=60,AC523&lt;0,AC523&gt;=60,AE523&lt;0,AE523&gt;=60,AF523&lt;0,AF523&gt;=60))),"Minutes and seconds must be between 0 and 60.",IF(OR(ABS(AN523)&gt;90,ABS(AO523)&gt;180),"Out of range: latitude must be between -90 and 90, and longitude between -180 and 180.",""))))))</f>
        <v/>
      </c>
    </row>
    <row r="524">
      <c r="B524" s="44" t="n"/>
      <c r="C524" s="44" t="n"/>
      <c r="D524" s="45">
        <f>IF(R524="","",IF(AP524&lt;&gt;"","NOT VALID GPS COORDINATES",IF(O524="NO CONNECTION","NO CONNECTION",IF(E524="","NOT FOUND",IF(OR(AM524,AND(AN524=0,AO524=0)),"CONVERTED – PLEASE CHECK","CONVERTED")))))</f>
        <v/>
      </c>
      <c r="E524" s="45">
        <f>IF(OR(O524="",O524="NO CONNECTION"),"",IFERROR(_xlfn.FILTERXML(O524,"//local/territory")&amp;" "&amp;_xlfn.FILTERXML(O524,"//local/mapcode"),IFERROR(_xlfn.FILTERXML(O524,"//international/mapcode"),"")))</f>
        <v/>
      </c>
      <c r="F524" s="46">
        <f>IF(E524="","",IFERROR(_xlfn.FILTERXML(O524,"//local/territory"),""))</f>
        <v/>
      </c>
      <c r="G524" s="46">
        <f>IF(E524="","",IFERROR(_xlfn.FILTERXML(O524,"//local/mapcode"),""))</f>
        <v/>
      </c>
      <c r="H524" s="46">
        <f>IF(E524="","",IFERROR(_xlfn.FILTERXML(O524,"//international/mapcode"),""))</f>
        <v/>
      </c>
      <c r="I524" s="46">
        <f>IF(E524="","",IFERROR(HYPERLINK("https://www.mymapcodes.com/go/?t="&amp;IF(G524&lt;&gt;"",F524,"AAA")&amp;"&amp;ma="&amp;LEFT(IF(G524&lt;&gt;"",G524,H524),FIND(".",IF(G524&lt;&gt;"",G524,H524))-1)&amp;"&amp;mb="&amp;MID(IF(G524&lt;&gt;"",G524,H524),FIND(".",IF(G524&lt;&gt;"",G524,H524))+1,99),"Open on MyMapcodes →"),""))</f>
        <v/>
      </c>
      <c r="J524" s="47">
        <f>IF(OR(R524="",AP524&lt;&gt;""),"",ROUND(AN524,6))</f>
        <v/>
      </c>
      <c r="K524" s="47">
        <f>IF(OR(R524="",AP524&lt;&gt;""),"",ROUND(AO524,6))</f>
        <v/>
      </c>
      <c r="L524" s="48">
        <f>IF(R524="","",IF(AP524&lt;&gt;"",AP524,IF(O524="NO CONNECTION","Excel couldn't reach the mapcode service. Click the REFRESH RESULTS box just above the table.",IF(E524="","The mapcode service didn't return a mapcode for this point.",IF(AM524,"Latitude and longitude seemed to be the wrong way round, so they've been swapped. Please check.",IF(AND(AN524=0,AO524=0),"0, 0 is in the sea off West Africa. Please check this is the location you meant.",IF(W524,"Longitude came first, so the order has been switched.",IF(Z524=6,"Converted from degrees, minutes and seconds.",IF(Z524=4,"Converted from degrees and decimal minutes.","")))))))))</f>
        <v/>
      </c>
      <c r="N524" s="49">
        <f>IF(J524="","",MapcodeAPI&amp;"codes/"&amp;SUBSTITUTE(J524&amp;"",MID(1/2,2,1),".")&amp;","&amp;SUBSTITUTE(K524&amp;"",MID(1/2,2,1),"."))&amp;LEFT($B$13,0)</f>
        <v/>
      </c>
      <c r="O524" s="49">
        <f>IF(N524="","",IFERROR(_xlfn.WEBSERVICE(N524),IF(MapcodeAPIBackup="","NO CONNECTION",IFERROR(_xlfn.WEBSERVICE(MapcodeAPIBackup&amp;MID(N524,LEN(MapcodeAPI)+1,999)),"NO CONNECTION"))))</f>
        <v/>
      </c>
      <c r="P524" t="inlineStr">
        <is>
          <t xml:space="preserve"> </t>
        </is>
      </c>
      <c r="R524" s="50">
        <f>IFERROR(IF(AND(TRIM(B524&amp;"")="",TRIM(C524&amp;"")=""),"",TRIM(IF(ISNUMBER(B524),SUBSTITUTE(B524&amp;"",MID(1/2,2,1),"."),B524&amp;"")&amp;IF(TRIM(C524&amp;"")="",""," | "&amp;IF(ISNUMBER(C524),SUBSTITUTE(C524&amp;"",MID(1/2,2,1),"."),C524&amp;"")))),"(error value)")</f>
        <v/>
      </c>
      <c r="S524" s="50">
        <f>IF(R524="","","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"&amp;IFERROR(IF(AND(LEN(R524)-LEN(SUBSTITUTE(R524,"/",""))=1,ISNUMBER(FIND(" ",TRIM(LEFT(R524,FIND("/",R524)-1))))),LEFT(R524,FIND("/",R524)-1),R524),R524)&amp;" ")," "," "),"﻿"," "),"​"," "),"⁠"," ")," "," ")," "," "),CHAR(9)," "),CHAR(10)," "),CHAR(13)," "),"−","-"),"–","-"),"—","-"),"LATITUDE"," "),"LONGITUDE"," "),"COORDINATES"," "),"COORDS"," "),"NORTH"," N "),"SOUTH"," S "),"EAST"," E "),"WEST"," W "),"DEGREES"," "),"DEG"," "),"GPS"," "),"LONG"," "),"LNG"," "),"LON"," "),"LAT"," ")," AND "," "),"&amp;"," ")&amp;" ")</f>
        <v/>
      </c>
      <c r="T524" s="50">
        <f>IF(S524="","",IF(LEN(S524)-LEN(SUBSTITUTE(S524,".",""))&gt;0,SUBSTITUTE(S524,","," "),IF(LEN(S524)-LEN(SUBSTITUTE(S524,",",""))=3,SUBSTITUTE(SUBSTITUTE(S524,",",";",2),",","."),IF(LEN(S524)-LEN(SUBSTITUTE(S524,",",""))=2,SUBSTITUTE(S524,",","."),SUBSTITUTE(S524,","," ")))))</f>
        <v/>
      </c>
      <c r="U524" s="50">
        <f>IF(ISNUMBER(FIND("S",T524)),-1,IF(ISNUMBER(FIND("N",T524)),1,0))</f>
        <v/>
      </c>
      <c r="V524" s="50">
        <f>IF(ISNUMBER(FIND("W",T524)),-1,IF(ISNUMBER(FIND("E",T524)),1,0))</f>
        <v/>
      </c>
      <c r="W524" s="50">
        <f>AND(MIN(IFERROR(FIND("N",T524),999),IFERROR(FIND("S",T524),999))&lt;999,MIN(IFERROR(FIND("E",T524),999),IFERROR(FIND("W",T524),999))&lt;999,MIN(IFERROR(FIND("E",T524),999),IFERROR(FIND("W",T524),999))&lt;MIN(IFERROR(FIND("N",T524),999),IFERROR(FIND("S",T524),999)))</f>
        <v/>
      </c>
      <c r="X524" s="50">
        <f>IF(T524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524,"°"," "),"º"," "),"˚"," "),"'"," "),CHAR(34)," "),"′"," "),"’"," "),"‘"," "),"″"," "),"”"," "),"“"," "),"("," "),")"," "),"["," "),"]"," "),"{"," "),"}"," "),";"," "),"|"," "),"/"," "),"\"," "),":"," "),"="," "),"*"," "),","," "),"N"," "),"S"," "),"E"," "),"W"," "),"_"," ")))</f>
        <v/>
      </c>
      <c r="Y524" s="50">
        <f>IF(X524="","",SUBSTITUTE(SUBSTITUTE(SUBSTITUTE(SUBSTITUTE(SUBSTITUTE(SUBSTITUTE(SUBSTITUTE(SUBSTITUTE(SUBSTITUTE(SUBSTITUTE(SUBSTITUTE(SUBSTITUTE(SUBSTITUTE(X524,"0",""),"1",""),"2",""),"3",""),"4",""),"5",""),"6",""),"7",""),"8",""),"9",""),".",""),"-","")," ",""))</f>
        <v/>
      </c>
      <c r="Z524" s="50">
        <f>IF(X524="",0,LEN(X524)-LEN(SUBSTITUTE(X524," ",""))+1)</f>
        <v/>
      </c>
      <c r="AA524" s="50">
        <f>IF(Z524&lt;1,"",IFERROR(VALUE(SUBSTITUTE(TRIM(MID(SUBSTITUTE(X524," ",REPT(" ",60)),1,60)),".",MID(1/2,2,1))),""))</f>
        <v/>
      </c>
      <c r="AB524" s="50">
        <f>IF(Z524&lt;2,"",IFERROR(VALUE(SUBSTITUTE(TRIM(MID(SUBSTITUTE(X524," ",REPT(" ",60)),61,60)),".",MID(1/2,2,1))),""))</f>
        <v/>
      </c>
      <c r="AC524" s="50">
        <f>IF(Z524&lt;3,"",IFERROR(VALUE(SUBSTITUTE(TRIM(MID(SUBSTITUTE(X524," ",REPT(" ",60)),121,60)),".",MID(1/2,2,1))),""))</f>
        <v/>
      </c>
      <c r="AD524" s="50">
        <f>IF(Z524&lt;4,"",IFERROR(VALUE(SUBSTITUTE(TRIM(MID(SUBSTITUTE(X524," ",REPT(" ",60)),181,60)),".",MID(1/2,2,1))),""))</f>
        <v/>
      </c>
      <c r="AE524" s="50">
        <f>IF(Z524&lt;5,"",IFERROR(VALUE(SUBSTITUTE(TRIM(MID(SUBSTITUTE(X524," ",REPT(" ",60)),241,60)),".",MID(1/2,2,1))),""))</f>
        <v/>
      </c>
      <c r="AF524" s="50">
        <f>IF(Z524&lt;6,"",IFERROR(VALUE(SUBSTITUTE(TRIM(MID(SUBSTITUTE(X524," ",REPT(" ",60)),301,60)),".",MID(1/2,2,1))),""))</f>
        <v/>
      </c>
      <c r="AG524" s="50">
        <f>IFERROR(IF(Z524=2,AA524,IF(Z524=4,IF(AA524&lt;0,-1,1)*(ABS(AA524)+AB524/60),IF(Z524=6,IF(AA524&lt;0,-1,1)*(ABS(AA524)+AB524/60+AC524/3600),""))),"")</f>
        <v/>
      </c>
      <c r="AH524" s="50">
        <f>IFERROR(IF(Z524=2,AB524,IF(Z524=4,IF(AC524&lt;0,-1,1)*(ABS(AC524)+AD524/60),IF(Z524=6,IF(AD524&lt;0,-1,1)*(ABS(AD524)+AE524/60+AF524/3600),""))),"")</f>
        <v/>
      </c>
      <c r="AI524" s="50">
        <f>IF(W524,AH524,AG524)</f>
        <v/>
      </c>
      <c r="AJ524" s="50">
        <f>IF(W524,AG524,AH524)</f>
        <v/>
      </c>
      <c r="AK524" s="50">
        <f>IFERROR(IF(U524=0,AI524,U524*ABS(AI524)),"")</f>
        <v/>
      </c>
      <c r="AL524" s="50">
        <f>IFERROR(IF(V524=0,AJ524,V524*ABS(AJ524)),"")</f>
        <v/>
      </c>
      <c r="AM524" s="50">
        <f>IFERROR(AND(U524=0,V524=0,ABS(AK524)&gt;90,ABS(AK524)&lt;=180,ABS(AL524)&lt;=90),FALSE)</f>
        <v/>
      </c>
      <c r="AN524" s="50">
        <f>IF(AM524,AL524,AK524)</f>
        <v/>
      </c>
      <c r="AO524" s="50">
        <f>IF(AM524,AK524,AL524)</f>
        <v/>
      </c>
      <c r="AP524" s="50">
        <f>IF(R524="","",IF(Y524&lt;&gt;"","Contains words or symbols that aren't part of a coordinate.",IF(NOT(OR(Z524=2,Z524=4,Z524=6)),"Couldn't find a latitude and a longitude ("&amp;Z524&amp;IF(Z524=1," number"," numbers")&amp;" found).",IF(COUNT(AA524:AF524)&lt;&gt;Z524,"Some of the numbers couldn't be read.",IF(OR(AND(Z524=4,OR(AB524&lt;0,AB524&gt;=60,AD524&lt;0,AD524&gt;=60)),AND(Z524=6,OR(AB524&lt;0,AB524&gt;=60,AC524&lt;0,AC524&gt;=60,AE524&lt;0,AE524&gt;=60,AF524&lt;0,AF524&gt;=60))),"Minutes and seconds must be between 0 and 60.",IF(OR(ABS(AN524)&gt;90,ABS(AO524)&gt;180),"Out of range: latitude must be between -90 and 90, and longitude between -180 and 180.",""))))))</f>
        <v/>
      </c>
    </row>
    <row r="525">
      <c r="B525" s="44" t="n"/>
      <c r="C525" s="44" t="n"/>
      <c r="D525" s="45">
        <f>IF(R525="","",IF(AP525&lt;&gt;"","NOT VALID GPS COORDINATES",IF(O525="NO CONNECTION","NO CONNECTION",IF(E525="","NOT FOUND",IF(OR(AM525,AND(AN525=0,AO525=0)),"CONVERTED – PLEASE CHECK","CONVERTED")))))</f>
        <v/>
      </c>
      <c r="E525" s="45">
        <f>IF(OR(O525="",O525="NO CONNECTION"),"",IFERROR(_xlfn.FILTERXML(O525,"//local/territory")&amp;" "&amp;_xlfn.FILTERXML(O525,"//local/mapcode"),IFERROR(_xlfn.FILTERXML(O525,"//international/mapcode"),"")))</f>
        <v/>
      </c>
      <c r="F525" s="46">
        <f>IF(E525="","",IFERROR(_xlfn.FILTERXML(O525,"//local/territory"),""))</f>
        <v/>
      </c>
      <c r="G525" s="46">
        <f>IF(E525="","",IFERROR(_xlfn.FILTERXML(O525,"//local/mapcode"),""))</f>
        <v/>
      </c>
      <c r="H525" s="46">
        <f>IF(E525="","",IFERROR(_xlfn.FILTERXML(O525,"//international/mapcode"),""))</f>
        <v/>
      </c>
      <c r="I525" s="46">
        <f>IF(E525="","",IFERROR(HYPERLINK("https://www.mymapcodes.com/go/?t="&amp;IF(G525&lt;&gt;"",F525,"AAA")&amp;"&amp;ma="&amp;LEFT(IF(G525&lt;&gt;"",G525,H525),FIND(".",IF(G525&lt;&gt;"",G525,H525))-1)&amp;"&amp;mb="&amp;MID(IF(G525&lt;&gt;"",G525,H525),FIND(".",IF(G525&lt;&gt;"",G525,H525))+1,99),"Open on MyMapcodes →"),""))</f>
        <v/>
      </c>
      <c r="J525" s="47">
        <f>IF(OR(R525="",AP525&lt;&gt;""),"",ROUND(AN525,6))</f>
        <v/>
      </c>
      <c r="K525" s="47">
        <f>IF(OR(R525="",AP525&lt;&gt;""),"",ROUND(AO525,6))</f>
        <v/>
      </c>
      <c r="L525" s="48">
        <f>IF(R525="","",IF(AP525&lt;&gt;"",AP525,IF(O525="NO CONNECTION","Excel couldn't reach the mapcode service. Click the REFRESH RESULTS box just above the table.",IF(E525="","The mapcode service didn't return a mapcode for this point.",IF(AM525,"Latitude and longitude seemed to be the wrong way round, so they've been swapped. Please check.",IF(AND(AN525=0,AO525=0),"0, 0 is in the sea off West Africa. Please check this is the location you meant.",IF(W525,"Longitude came first, so the order has been switched.",IF(Z525=6,"Converted from degrees, minutes and seconds.",IF(Z525=4,"Converted from degrees and decimal minutes.","")))))))))</f>
        <v/>
      </c>
      <c r="N525" s="49">
        <f>IF(J525="","",MapcodeAPI&amp;"codes/"&amp;SUBSTITUTE(J525&amp;"",MID(1/2,2,1),".")&amp;","&amp;SUBSTITUTE(K525&amp;"",MID(1/2,2,1),"."))&amp;LEFT($B$13,0)</f>
        <v/>
      </c>
      <c r="O525" s="49">
        <f>IF(N525="","",IFERROR(_xlfn.WEBSERVICE(N525),IF(MapcodeAPIBackup="","NO CONNECTION",IFERROR(_xlfn.WEBSERVICE(MapcodeAPIBackup&amp;MID(N525,LEN(MapcodeAPI)+1,999)),"NO CONNECTION"))))</f>
        <v/>
      </c>
      <c r="P525" t="inlineStr">
        <is>
          <t xml:space="preserve"> </t>
        </is>
      </c>
      <c r="R525" s="50">
        <f>IFERROR(IF(AND(TRIM(B525&amp;"")="",TRIM(C525&amp;"")=""),"",TRIM(IF(ISNUMBER(B525),SUBSTITUTE(B525&amp;"",MID(1/2,2,1),"."),B525&amp;"")&amp;IF(TRIM(C525&amp;"")="",""," | "&amp;IF(ISNUMBER(C525),SUBSTITUTE(C525&amp;"",MID(1/2,2,1),"."),C525&amp;"")))),"(error value)")</f>
        <v/>
      </c>
      <c r="S525" s="50">
        <f>IF(R525="","","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"&amp;IFERROR(IF(AND(LEN(R525)-LEN(SUBSTITUTE(R525,"/",""))=1,ISNUMBER(FIND(" ",TRIM(LEFT(R525,FIND("/",R525)-1))))),LEFT(R525,FIND("/",R525)-1),R525),R525)&amp;" ")," "," "),"﻿"," "),"​"," "),"⁠"," ")," "," ")," "," "),CHAR(9)," "),CHAR(10)," "),CHAR(13)," "),"−","-"),"–","-"),"—","-"),"LATITUDE"," "),"LONGITUDE"," "),"COORDINATES"," "),"COORDS"," "),"NORTH"," N "),"SOUTH"," S "),"EAST"," E "),"WEST"," W "),"DEGREES"," "),"DEG"," "),"GPS"," "),"LONG"," "),"LNG"," "),"LON"," "),"LAT"," ")," AND "," "),"&amp;"," ")&amp;" ")</f>
        <v/>
      </c>
      <c r="T525" s="50">
        <f>IF(S525="","",IF(LEN(S525)-LEN(SUBSTITUTE(S525,".",""))&gt;0,SUBSTITUTE(S525,","," "),IF(LEN(S525)-LEN(SUBSTITUTE(S525,",",""))=3,SUBSTITUTE(SUBSTITUTE(S525,",",";",2),",","."),IF(LEN(S525)-LEN(SUBSTITUTE(S525,",",""))=2,SUBSTITUTE(S525,",","."),SUBSTITUTE(S525,","," ")))))</f>
        <v/>
      </c>
      <c r="U525" s="50">
        <f>IF(ISNUMBER(FIND("S",T525)),-1,IF(ISNUMBER(FIND("N",T525)),1,0))</f>
        <v/>
      </c>
      <c r="V525" s="50">
        <f>IF(ISNUMBER(FIND("W",T525)),-1,IF(ISNUMBER(FIND("E",T525)),1,0))</f>
        <v/>
      </c>
      <c r="W525" s="50">
        <f>AND(MIN(IFERROR(FIND("N",T525),999),IFERROR(FIND("S",T525),999))&lt;999,MIN(IFERROR(FIND("E",T525),999),IFERROR(FIND("W",T525),999))&lt;999,MIN(IFERROR(FIND("E",T525),999),IFERROR(FIND("W",T525),999))&lt;MIN(IFERROR(FIND("N",T525),999),IFERROR(FIND("S",T525),999)))</f>
        <v/>
      </c>
      <c r="X525" s="50">
        <f>IF(T525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525,"°"," "),"º"," "),"˚"," "),"'"," "),CHAR(34)," "),"′"," "),"’"," "),"‘"," "),"″"," "),"”"," "),"“"," "),"("," "),")"," "),"["," "),"]"," "),"{"," "),"}"," "),";"," "),"|"," "),"/"," "),"\"," "),":"," "),"="," "),"*"," "),","," "),"N"," "),"S"," "),"E"," "),"W"," "),"_"," ")))</f>
        <v/>
      </c>
      <c r="Y525" s="50">
        <f>IF(X525="","",SUBSTITUTE(SUBSTITUTE(SUBSTITUTE(SUBSTITUTE(SUBSTITUTE(SUBSTITUTE(SUBSTITUTE(SUBSTITUTE(SUBSTITUTE(SUBSTITUTE(SUBSTITUTE(SUBSTITUTE(SUBSTITUTE(X525,"0",""),"1",""),"2",""),"3",""),"4",""),"5",""),"6",""),"7",""),"8",""),"9",""),".",""),"-","")," ",""))</f>
        <v/>
      </c>
      <c r="Z525" s="50">
        <f>IF(X525="",0,LEN(X525)-LEN(SUBSTITUTE(X525," ",""))+1)</f>
        <v/>
      </c>
      <c r="AA525" s="50">
        <f>IF(Z525&lt;1,"",IFERROR(VALUE(SUBSTITUTE(TRIM(MID(SUBSTITUTE(X525," ",REPT(" ",60)),1,60)),".",MID(1/2,2,1))),""))</f>
        <v/>
      </c>
      <c r="AB525" s="50">
        <f>IF(Z525&lt;2,"",IFERROR(VALUE(SUBSTITUTE(TRIM(MID(SUBSTITUTE(X525," ",REPT(" ",60)),61,60)),".",MID(1/2,2,1))),""))</f>
        <v/>
      </c>
      <c r="AC525" s="50">
        <f>IF(Z525&lt;3,"",IFERROR(VALUE(SUBSTITUTE(TRIM(MID(SUBSTITUTE(X525," ",REPT(" ",60)),121,60)),".",MID(1/2,2,1))),""))</f>
        <v/>
      </c>
      <c r="AD525" s="50">
        <f>IF(Z525&lt;4,"",IFERROR(VALUE(SUBSTITUTE(TRIM(MID(SUBSTITUTE(X525," ",REPT(" ",60)),181,60)),".",MID(1/2,2,1))),""))</f>
        <v/>
      </c>
      <c r="AE525" s="50">
        <f>IF(Z525&lt;5,"",IFERROR(VALUE(SUBSTITUTE(TRIM(MID(SUBSTITUTE(X525," ",REPT(" ",60)),241,60)),".",MID(1/2,2,1))),""))</f>
        <v/>
      </c>
      <c r="AF525" s="50">
        <f>IF(Z525&lt;6,"",IFERROR(VALUE(SUBSTITUTE(TRIM(MID(SUBSTITUTE(X525," ",REPT(" ",60)),301,60)),".",MID(1/2,2,1))),""))</f>
        <v/>
      </c>
      <c r="AG525" s="50">
        <f>IFERROR(IF(Z525=2,AA525,IF(Z525=4,IF(AA525&lt;0,-1,1)*(ABS(AA525)+AB525/60),IF(Z525=6,IF(AA525&lt;0,-1,1)*(ABS(AA525)+AB525/60+AC525/3600),""))),"")</f>
        <v/>
      </c>
      <c r="AH525" s="50">
        <f>IFERROR(IF(Z525=2,AB525,IF(Z525=4,IF(AC525&lt;0,-1,1)*(ABS(AC525)+AD525/60),IF(Z525=6,IF(AD525&lt;0,-1,1)*(ABS(AD525)+AE525/60+AF525/3600),""))),"")</f>
        <v/>
      </c>
      <c r="AI525" s="50">
        <f>IF(W525,AH525,AG525)</f>
        <v/>
      </c>
      <c r="AJ525" s="50">
        <f>IF(W525,AG525,AH525)</f>
        <v/>
      </c>
      <c r="AK525" s="50">
        <f>IFERROR(IF(U525=0,AI525,U525*ABS(AI525)),"")</f>
        <v/>
      </c>
      <c r="AL525" s="50">
        <f>IFERROR(IF(V525=0,AJ525,V525*ABS(AJ525)),"")</f>
        <v/>
      </c>
      <c r="AM525" s="50">
        <f>IFERROR(AND(U525=0,V525=0,ABS(AK525)&gt;90,ABS(AK525)&lt;=180,ABS(AL525)&lt;=90),FALSE)</f>
        <v/>
      </c>
      <c r="AN525" s="50">
        <f>IF(AM525,AL525,AK525)</f>
        <v/>
      </c>
      <c r="AO525" s="50">
        <f>IF(AM525,AK525,AL525)</f>
        <v/>
      </c>
      <c r="AP525" s="50">
        <f>IF(R525="","",IF(Y525&lt;&gt;"","Contains words or symbols that aren't part of a coordinate.",IF(NOT(OR(Z525=2,Z525=4,Z525=6)),"Couldn't find a latitude and a longitude ("&amp;Z525&amp;IF(Z525=1," number"," numbers")&amp;" found).",IF(COUNT(AA525:AF525)&lt;&gt;Z525,"Some of the numbers couldn't be read.",IF(OR(AND(Z525=4,OR(AB525&lt;0,AB525&gt;=60,AD525&lt;0,AD525&gt;=60)),AND(Z525=6,OR(AB525&lt;0,AB525&gt;=60,AC525&lt;0,AC525&gt;=60,AE525&lt;0,AE525&gt;=60,AF525&lt;0,AF525&gt;=60))),"Minutes and seconds must be between 0 and 60.",IF(OR(ABS(AN525)&gt;90,ABS(AO525)&gt;180),"Out of range: latitude must be between -90 and 90, and longitude between -180 and 180.",""))))))</f>
        <v/>
      </c>
    </row>
    <row r="526">
      <c r="B526" s="44" t="n"/>
      <c r="C526" s="44" t="n"/>
      <c r="D526" s="45">
        <f>IF(R526="","",IF(AP526&lt;&gt;"","NOT VALID GPS COORDINATES",IF(O526="NO CONNECTION","NO CONNECTION",IF(E526="","NOT FOUND",IF(OR(AM526,AND(AN526=0,AO526=0)),"CONVERTED – PLEASE CHECK","CONVERTED")))))</f>
        <v/>
      </c>
      <c r="E526" s="45">
        <f>IF(OR(O526="",O526="NO CONNECTION"),"",IFERROR(_xlfn.FILTERXML(O526,"//local/territory")&amp;" "&amp;_xlfn.FILTERXML(O526,"//local/mapcode"),IFERROR(_xlfn.FILTERXML(O526,"//international/mapcode"),"")))</f>
        <v/>
      </c>
      <c r="F526" s="46">
        <f>IF(E526="","",IFERROR(_xlfn.FILTERXML(O526,"//local/territory"),""))</f>
        <v/>
      </c>
      <c r="G526" s="46">
        <f>IF(E526="","",IFERROR(_xlfn.FILTERXML(O526,"//local/mapcode"),""))</f>
        <v/>
      </c>
      <c r="H526" s="46">
        <f>IF(E526="","",IFERROR(_xlfn.FILTERXML(O526,"//international/mapcode"),""))</f>
        <v/>
      </c>
      <c r="I526" s="46">
        <f>IF(E526="","",IFERROR(HYPERLINK("https://www.mymapcodes.com/go/?t="&amp;IF(G526&lt;&gt;"",F526,"AAA")&amp;"&amp;ma="&amp;LEFT(IF(G526&lt;&gt;"",G526,H526),FIND(".",IF(G526&lt;&gt;"",G526,H526))-1)&amp;"&amp;mb="&amp;MID(IF(G526&lt;&gt;"",G526,H526),FIND(".",IF(G526&lt;&gt;"",G526,H526))+1,99),"Open on MyMapcodes →"),""))</f>
        <v/>
      </c>
      <c r="J526" s="47">
        <f>IF(OR(R526="",AP526&lt;&gt;""),"",ROUND(AN526,6))</f>
        <v/>
      </c>
      <c r="K526" s="47">
        <f>IF(OR(R526="",AP526&lt;&gt;""),"",ROUND(AO526,6))</f>
        <v/>
      </c>
      <c r="L526" s="48">
        <f>IF(R526="","",IF(AP526&lt;&gt;"",AP526,IF(O526="NO CONNECTION","Excel couldn't reach the mapcode service. Click the REFRESH RESULTS box just above the table.",IF(E526="","The mapcode service didn't return a mapcode for this point.",IF(AM526,"Latitude and longitude seemed to be the wrong way round, so they've been swapped. Please check.",IF(AND(AN526=0,AO526=0),"0, 0 is in the sea off West Africa. Please check this is the location you meant.",IF(W526,"Longitude came first, so the order has been switched.",IF(Z526=6,"Converted from degrees, minutes and seconds.",IF(Z526=4,"Converted from degrees and decimal minutes.","")))))))))</f>
        <v/>
      </c>
      <c r="N526" s="49">
        <f>IF(J526="","",MapcodeAPI&amp;"codes/"&amp;SUBSTITUTE(J526&amp;"",MID(1/2,2,1),".")&amp;","&amp;SUBSTITUTE(K526&amp;"",MID(1/2,2,1),"."))&amp;LEFT($B$13,0)</f>
        <v/>
      </c>
      <c r="O526" s="49">
        <f>IF(N526="","",IFERROR(_xlfn.WEBSERVICE(N526),IF(MapcodeAPIBackup="","NO CONNECTION",IFERROR(_xlfn.WEBSERVICE(MapcodeAPIBackup&amp;MID(N526,LEN(MapcodeAPI)+1,999)),"NO CONNECTION"))))</f>
        <v/>
      </c>
      <c r="P526" t="inlineStr">
        <is>
          <t xml:space="preserve"> </t>
        </is>
      </c>
      <c r="R526" s="50">
        <f>IFERROR(IF(AND(TRIM(B526&amp;"")="",TRIM(C526&amp;"")=""),"",TRIM(IF(ISNUMBER(B526),SUBSTITUTE(B526&amp;"",MID(1/2,2,1),"."),B526&amp;"")&amp;IF(TRIM(C526&amp;"")="",""," | "&amp;IF(ISNUMBER(C526),SUBSTITUTE(C526&amp;"",MID(1/2,2,1),"."),C526&amp;"")))),"(error value)")</f>
        <v/>
      </c>
      <c r="S526" s="50">
        <f>IF(R526="","","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"&amp;IFERROR(IF(AND(LEN(R526)-LEN(SUBSTITUTE(R526,"/",""))=1,ISNUMBER(FIND(" ",TRIM(LEFT(R526,FIND("/",R526)-1))))),LEFT(R526,FIND("/",R526)-1),R526),R526)&amp;" ")," "," "),"﻿"," "),"​"," "),"⁠"," ")," "," ")," "," "),CHAR(9)," "),CHAR(10)," "),CHAR(13)," "),"−","-"),"–","-"),"—","-"),"LATITUDE"," "),"LONGITUDE"," "),"COORDINATES"," "),"COORDS"," "),"NORTH"," N "),"SOUTH"," S "),"EAST"," E "),"WEST"," W "),"DEGREES"," "),"DEG"," "),"GPS"," "),"LONG"," "),"LNG"," "),"LON"," "),"LAT"," ")," AND "," "),"&amp;"," ")&amp;" ")</f>
        <v/>
      </c>
      <c r="T526" s="50">
        <f>IF(S526="","",IF(LEN(S526)-LEN(SUBSTITUTE(S526,".",""))&gt;0,SUBSTITUTE(S526,","," "),IF(LEN(S526)-LEN(SUBSTITUTE(S526,",",""))=3,SUBSTITUTE(SUBSTITUTE(S526,",",";",2),",","."),IF(LEN(S526)-LEN(SUBSTITUTE(S526,",",""))=2,SUBSTITUTE(S526,",","."),SUBSTITUTE(S526,","," ")))))</f>
        <v/>
      </c>
      <c r="U526" s="50">
        <f>IF(ISNUMBER(FIND("S",T526)),-1,IF(ISNUMBER(FIND("N",T526)),1,0))</f>
        <v/>
      </c>
      <c r="V526" s="50">
        <f>IF(ISNUMBER(FIND("W",T526)),-1,IF(ISNUMBER(FIND("E",T526)),1,0))</f>
        <v/>
      </c>
      <c r="W526" s="50">
        <f>AND(MIN(IFERROR(FIND("N",T526),999),IFERROR(FIND("S",T526),999))&lt;999,MIN(IFERROR(FIND("E",T526),999),IFERROR(FIND("W",T526),999))&lt;999,MIN(IFERROR(FIND("E",T526),999),IFERROR(FIND("W",T526),999))&lt;MIN(IFERROR(FIND("N",T526),999),IFERROR(FIND("S",T526),999)))</f>
        <v/>
      </c>
      <c r="X526" s="50">
        <f>IF(T526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526,"°"," "),"º"," "),"˚"," "),"'"," "),CHAR(34)," "),"′"," "),"’"," "),"‘"," "),"″"," "),"”"," "),"“"," "),"("," "),")"," "),"["," "),"]"," "),"{"," "),"}"," "),";"," "),"|"," "),"/"," "),"\"," "),":"," "),"="," "),"*"," "),","," "),"N"," "),"S"," "),"E"," "),"W"," "),"_"," ")))</f>
        <v/>
      </c>
      <c r="Y526" s="50">
        <f>IF(X526="","",SUBSTITUTE(SUBSTITUTE(SUBSTITUTE(SUBSTITUTE(SUBSTITUTE(SUBSTITUTE(SUBSTITUTE(SUBSTITUTE(SUBSTITUTE(SUBSTITUTE(SUBSTITUTE(SUBSTITUTE(SUBSTITUTE(X526,"0",""),"1",""),"2",""),"3",""),"4",""),"5",""),"6",""),"7",""),"8",""),"9",""),".",""),"-","")," ",""))</f>
        <v/>
      </c>
      <c r="Z526" s="50">
        <f>IF(X526="",0,LEN(X526)-LEN(SUBSTITUTE(X526," ",""))+1)</f>
        <v/>
      </c>
      <c r="AA526" s="50">
        <f>IF(Z526&lt;1,"",IFERROR(VALUE(SUBSTITUTE(TRIM(MID(SUBSTITUTE(X526," ",REPT(" ",60)),1,60)),".",MID(1/2,2,1))),""))</f>
        <v/>
      </c>
      <c r="AB526" s="50">
        <f>IF(Z526&lt;2,"",IFERROR(VALUE(SUBSTITUTE(TRIM(MID(SUBSTITUTE(X526," ",REPT(" ",60)),61,60)),".",MID(1/2,2,1))),""))</f>
        <v/>
      </c>
      <c r="AC526" s="50">
        <f>IF(Z526&lt;3,"",IFERROR(VALUE(SUBSTITUTE(TRIM(MID(SUBSTITUTE(X526," ",REPT(" ",60)),121,60)),".",MID(1/2,2,1))),""))</f>
        <v/>
      </c>
      <c r="AD526" s="50">
        <f>IF(Z526&lt;4,"",IFERROR(VALUE(SUBSTITUTE(TRIM(MID(SUBSTITUTE(X526," ",REPT(" ",60)),181,60)),".",MID(1/2,2,1))),""))</f>
        <v/>
      </c>
      <c r="AE526" s="50">
        <f>IF(Z526&lt;5,"",IFERROR(VALUE(SUBSTITUTE(TRIM(MID(SUBSTITUTE(X526," ",REPT(" ",60)),241,60)),".",MID(1/2,2,1))),""))</f>
        <v/>
      </c>
      <c r="AF526" s="50">
        <f>IF(Z526&lt;6,"",IFERROR(VALUE(SUBSTITUTE(TRIM(MID(SUBSTITUTE(X526," ",REPT(" ",60)),301,60)),".",MID(1/2,2,1))),""))</f>
        <v/>
      </c>
      <c r="AG526" s="50">
        <f>IFERROR(IF(Z526=2,AA526,IF(Z526=4,IF(AA526&lt;0,-1,1)*(ABS(AA526)+AB526/60),IF(Z526=6,IF(AA526&lt;0,-1,1)*(ABS(AA526)+AB526/60+AC526/3600),""))),"")</f>
        <v/>
      </c>
      <c r="AH526" s="50">
        <f>IFERROR(IF(Z526=2,AB526,IF(Z526=4,IF(AC526&lt;0,-1,1)*(ABS(AC526)+AD526/60),IF(Z526=6,IF(AD526&lt;0,-1,1)*(ABS(AD526)+AE526/60+AF526/3600),""))),"")</f>
        <v/>
      </c>
      <c r="AI526" s="50">
        <f>IF(W526,AH526,AG526)</f>
        <v/>
      </c>
      <c r="AJ526" s="50">
        <f>IF(W526,AG526,AH526)</f>
        <v/>
      </c>
      <c r="AK526" s="50">
        <f>IFERROR(IF(U526=0,AI526,U526*ABS(AI526)),"")</f>
        <v/>
      </c>
      <c r="AL526" s="50">
        <f>IFERROR(IF(V526=0,AJ526,V526*ABS(AJ526)),"")</f>
        <v/>
      </c>
      <c r="AM526" s="50">
        <f>IFERROR(AND(U526=0,V526=0,ABS(AK526)&gt;90,ABS(AK526)&lt;=180,ABS(AL526)&lt;=90),FALSE)</f>
        <v/>
      </c>
      <c r="AN526" s="50">
        <f>IF(AM526,AL526,AK526)</f>
        <v/>
      </c>
      <c r="AO526" s="50">
        <f>IF(AM526,AK526,AL526)</f>
        <v/>
      </c>
      <c r="AP526" s="50">
        <f>IF(R526="","",IF(Y526&lt;&gt;"","Contains words or symbols that aren't part of a coordinate.",IF(NOT(OR(Z526=2,Z526=4,Z526=6)),"Couldn't find a latitude and a longitude ("&amp;Z526&amp;IF(Z526=1," number"," numbers")&amp;" found).",IF(COUNT(AA526:AF526)&lt;&gt;Z526,"Some of the numbers couldn't be read.",IF(OR(AND(Z526=4,OR(AB526&lt;0,AB526&gt;=60,AD526&lt;0,AD526&gt;=60)),AND(Z526=6,OR(AB526&lt;0,AB526&gt;=60,AC526&lt;0,AC526&gt;=60,AE526&lt;0,AE526&gt;=60,AF526&lt;0,AF526&gt;=60))),"Minutes and seconds must be between 0 and 60.",IF(OR(ABS(AN526)&gt;90,ABS(AO526)&gt;180),"Out of range: latitude must be between -90 and 90, and longitude between -180 and 180.",""))))))</f>
        <v/>
      </c>
    </row>
    <row r="527">
      <c r="B527" s="44" t="n"/>
      <c r="C527" s="44" t="n"/>
      <c r="D527" s="45">
        <f>IF(R527="","",IF(AP527&lt;&gt;"","NOT VALID GPS COORDINATES",IF(O527="NO CONNECTION","NO CONNECTION",IF(E527="","NOT FOUND",IF(OR(AM527,AND(AN527=0,AO527=0)),"CONVERTED – PLEASE CHECK","CONVERTED")))))</f>
        <v/>
      </c>
      <c r="E527" s="45">
        <f>IF(OR(O527="",O527="NO CONNECTION"),"",IFERROR(_xlfn.FILTERXML(O527,"//local/territory")&amp;" "&amp;_xlfn.FILTERXML(O527,"//local/mapcode"),IFERROR(_xlfn.FILTERXML(O527,"//international/mapcode"),"")))</f>
        <v/>
      </c>
      <c r="F527" s="46">
        <f>IF(E527="","",IFERROR(_xlfn.FILTERXML(O527,"//local/territory"),""))</f>
        <v/>
      </c>
      <c r="G527" s="46">
        <f>IF(E527="","",IFERROR(_xlfn.FILTERXML(O527,"//local/mapcode"),""))</f>
        <v/>
      </c>
      <c r="H527" s="46">
        <f>IF(E527="","",IFERROR(_xlfn.FILTERXML(O527,"//international/mapcode"),""))</f>
        <v/>
      </c>
      <c r="I527" s="46">
        <f>IF(E527="","",IFERROR(HYPERLINK("https://www.mymapcodes.com/go/?t="&amp;IF(G527&lt;&gt;"",F527,"AAA")&amp;"&amp;ma="&amp;LEFT(IF(G527&lt;&gt;"",G527,H527),FIND(".",IF(G527&lt;&gt;"",G527,H527))-1)&amp;"&amp;mb="&amp;MID(IF(G527&lt;&gt;"",G527,H527),FIND(".",IF(G527&lt;&gt;"",G527,H527))+1,99),"Open on MyMapcodes →"),""))</f>
        <v/>
      </c>
      <c r="J527" s="47">
        <f>IF(OR(R527="",AP527&lt;&gt;""),"",ROUND(AN527,6))</f>
        <v/>
      </c>
      <c r="K527" s="47">
        <f>IF(OR(R527="",AP527&lt;&gt;""),"",ROUND(AO527,6))</f>
        <v/>
      </c>
      <c r="L527" s="48">
        <f>IF(R527="","",IF(AP527&lt;&gt;"",AP527,IF(O527="NO CONNECTION","Excel couldn't reach the mapcode service. Click the REFRESH RESULTS box just above the table.",IF(E527="","The mapcode service didn't return a mapcode for this point.",IF(AM527,"Latitude and longitude seemed to be the wrong way round, so they've been swapped. Please check.",IF(AND(AN527=0,AO527=0),"0, 0 is in the sea off West Africa. Please check this is the location you meant.",IF(W527,"Longitude came first, so the order has been switched.",IF(Z527=6,"Converted from degrees, minutes and seconds.",IF(Z527=4,"Converted from degrees and decimal minutes.","")))))))))</f>
        <v/>
      </c>
      <c r="N527" s="49">
        <f>IF(J527="","",MapcodeAPI&amp;"codes/"&amp;SUBSTITUTE(J527&amp;"",MID(1/2,2,1),".")&amp;","&amp;SUBSTITUTE(K527&amp;"",MID(1/2,2,1),"."))&amp;LEFT($B$13,0)</f>
        <v/>
      </c>
      <c r="O527" s="49">
        <f>IF(N527="","",IFERROR(_xlfn.WEBSERVICE(N527),IF(MapcodeAPIBackup="","NO CONNECTION",IFERROR(_xlfn.WEBSERVICE(MapcodeAPIBackup&amp;MID(N527,LEN(MapcodeAPI)+1,999)),"NO CONNECTION"))))</f>
        <v/>
      </c>
      <c r="P527" t="inlineStr">
        <is>
          <t xml:space="preserve"> </t>
        </is>
      </c>
      <c r="R527" s="50">
        <f>IFERROR(IF(AND(TRIM(B527&amp;"")="",TRIM(C527&amp;"")=""),"",TRIM(IF(ISNUMBER(B527),SUBSTITUTE(B527&amp;"",MID(1/2,2,1),"."),B527&amp;"")&amp;IF(TRIM(C527&amp;"")="",""," | "&amp;IF(ISNUMBER(C527),SUBSTITUTE(C527&amp;"",MID(1/2,2,1),"."),C527&amp;"")))),"(error value)")</f>
        <v/>
      </c>
      <c r="S527" s="50">
        <f>IF(R527="","","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"&amp;IFERROR(IF(AND(LEN(R527)-LEN(SUBSTITUTE(R527,"/",""))=1,ISNUMBER(FIND(" ",TRIM(LEFT(R527,FIND("/",R527)-1))))),LEFT(R527,FIND("/",R527)-1),R527),R527)&amp;" ")," "," "),"﻿"," "),"​"," "),"⁠"," ")," "," ")," "," "),CHAR(9)," "),CHAR(10)," "),CHAR(13)," "),"−","-"),"–","-"),"—","-"),"LATITUDE"," "),"LONGITUDE"," "),"COORDINATES"," "),"COORDS"," "),"NORTH"," N "),"SOUTH"," S "),"EAST"," E "),"WEST"," W "),"DEGREES"," "),"DEG"," "),"GPS"," "),"LONG"," "),"LNG"," "),"LON"," "),"LAT"," ")," AND "," "),"&amp;"," ")&amp;" ")</f>
        <v/>
      </c>
      <c r="T527" s="50">
        <f>IF(S527="","",IF(LEN(S527)-LEN(SUBSTITUTE(S527,".",""))&gt;0,SUBSTITUTE(S527,","," "),IF(LEN(S527)-LEN(SUBSTITUTE(S527,",",""))=3,SUBSTITUTE(SUBSTITUTE(S527,",",";",2),",","."),IF(LEN(S527)-LEN(SUBSTITUTE(S527,",",""))=2,SUBSTITUTE(S527,",","."),SUBSTITUTE(S527,","," ")))))</f>
        <v/>
      </c>
      <c r="U527" s="50">
        <f>IF(ISNUMBER(FIND("S",T527)),-1,IF(ISNUMBER(FIND("N",T527)),1,0))</f>
        <v/>
      </c>
      <c r="V527" s="50">
        <f>IF(ISNUMBER(FIND("W",T527)),-1,IF(ISNUMBER(FIND("E",T527)),1,0))</f>
        <v/>
      </c>
      <c r="W527" s="50">
        <f>AND(MIN(IFERROR(FIND("N",T527),999),IFERROR(FIND("S",T527),999))&lt;999,MIN(IFERROR(FIND("E",T527),999),IFERROR(FIND("W",T527),999))&lt;999,MIN(IFERROR(FIND("E",T527),999),IFERROR(FIND("W",T527),999))&lt;MIN(IFERROR(FIND("N",T527),999),IFERROR(FIND("S",T527),999)))</f>
        <v/>
      </c>
      <c r="X527" s="50">
        <f>IF(T527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527,"°"," "),"º"," "),"˚"," "),"'"," "),CHAR(34)," "),"′"," "),"’"," "),"‘"," "),"″"," "),"”"," "),"“"," "),"("," "),")"," "),"["," "),"]"," "),"{"," "),"}"," "),";"," "),"|"," "),"/"," "),"\"," "),":"," "),"="," "),"*"," "),","," "),"N"," "),"S"," "),"E"," "),"W"," "),"_"," ")))</f>
        <v/>
      </c>
      <c r="Y527" s="50">
        <f>IF(X527="","",SUBSTITUTE(SUBSTITUTE(SUBSTITUTE(SUBSTITUTE(SUBSTITUTE(SUBSTITUTE(SUBSTITUTE(SUBSTITUTE(SUBSTITUTE(SUBSTITUTE(SUBSTITUTE(SUBSTITUTE(SUBSTITUTE(X527,"0",""),"1",""),"2",""),"3",""),"4",""),"5",""),"6",""),"7",""),"8",""),"9",""),".",""),"-","")," ",""))</f>
        <v/>
      </c>
      <c r="Z527" s="50">
        <f>IF(X527="",0,LEN(X527)-LEN(SUBSTITUTE(X527," ",""))+1)</f>
        <v/>
      </c>
      <c r="AA527" s="50">
        <f>IF(Z527&lt;1,"",IFERROR(VALUE(SUBSTITUTE(TRIM(MID(SUBSTITUTE(X527," ",REPT(" ",60)),1,60)),".",MID(1/2,2,1))),""))</f>
        <v/>
      </c>
      <c r="AB527" s="50">
        <f>IF(Z527&lt;2,"",IFERROR(VALUE(SUBSTITUTE(TRIM(MID(SUBSTITUTE(X527," ",REPT(" ",60)),61,60)),".",MID(1/2,2,1))),""))</f>
        <v/>
      </c>
      <c r="AC527" s="50">
        <f>IF(Z527&lt;3,"",IFERROR(VALUE(SUBSTITUTE(TRIM(MID(SUBSTITUTE(X527," ",REPT(" ",60)),121,60)),".",MID(1/2,2,1))),""))</f>
        <v/>
      </c>
      <c r="AD527" s="50">
        <f>IF(Z527&lt;4,"",IFERROR(VALUE(SUBSTITUTE(TRIM(MID(SUBSTITUTE(X527," ",REPT(" ",60)),181,60)),".",MID(1/2,2,1))),""))</f>
        <v/>
      </c>
      <c r="AE527" s="50">
        <f>IF(Z527&lt;5,"",IFERROR(VALUE(SUBSTITUTE(TRIM(MID(SUBSTITUTE(X527," ",REPT(" ",60)),241,60)),".",MID(1/2,2,1))),""))</f>
        <v/>
      </c>
      <c r="AF527" s="50">
        <f>IF(Z527&lt;6,"",IFERROR(VALUE(SUBSTITUTE(TRIM(MID(SUBSTITUTE(X527," ",REPT(" ",60)),301,60)),".",MID(1/2,2,1))),""))</f>
        <v/>
      </c>
      <c r="AG527" s="50">
        <f>IFERROR(IF(Z527=2,AA527,IF(Z527=4,IF(AA527&lt;0,-1,1)*(ABS(AA527)+AB527/60),IF(Z527=6,IF(AA527&lt;0,-1,1)*(ABS(AA527)+AB527/60+AC527/3600),""))),"")</f>
        <v/>
      </c>
      <c r="AH527" s="50">
        <f>IFERROR(IF(Z527=2,AB527,IF(Z527=4,IF(AC527&lt;0,-1,1)*(ABS(AC527)+AD527/60),IF(Z527=6,IF(AD527&lt;0,-1,1)*(ABS(AD527)+AE527/60+AF527/3600),""))),"")</f>
        <v/>
      </c>
      <c r="AI527" s="50">
        <f>IF(W527,AH527,AG527)</f>
        <v/>
      </c>
      <c r="AJ527" s="50">
        <f>IF(W527,AG527,AH527)</f>
        <v/>
      </c>
      <c r="AK527" s="50">
        <f>IFERROR(IF(U527=0,AI527,U527*ABS(AI527)),"")</f>
        <v/>
      </c>
      <c r="AL527" s="50">
        <f>IFERROR(IF(V527=0,AJ527,V527*ABS(AJ527)),"")</f>
        <v/>
      </c>
      <c r="AM527" s="50">
        <f>IFERROR(AND(U527=0,V527=0,ABS(AK527)&gt;90,ABS(AK527)&lt;=180,ABS(AL527)&lt;=90),FALSE)</f>
        <v/>
      </c>
      <c r="AN527" s="50">
        <f>IF(AM527,AL527,AK527)</f>
        <v/>
      </c>
      <c r="AO527" s="50">
        <f>IF(AM527,AK527,AL527)</f>
        <v/>
      </c>
      <c r="AP527" s="50">
        <f>IF(R527="","",IF(Y527&lt;&gt;"","Contains words or symbols that aren't part of a coordinate.",IF(NOT(OR(Z527=2,Z527=4,Z527=6)),"Couldn't find a latitude and a longitude ("&amp;Z527&amp;IF(Z527=1," number"," numbers")&amp;" found).",IF(COUNT(AA527:AF527)&lt;&gt;Z527,"Some of the numbers couldn't be read.",IF(OR(AND(Z527=4,OR(AB527&lt;0,AB527&gt;=60,AD527&lt;0,AD527&gt;=60)),AND(Z527=6,OR(AB527&lt;0,AB527&gt;=60,AC527&lt;0,AC527&gt;=60,AE527&lt;0,AE527&gt;=60,AF527&lt;0,AF527&gt;=60))),"Minutes and seconds must be between 0 and 60.",IF(OR(ABS(AN527)&gt;90,ABS(AO527)&gt;180),"Out of range: latitude must be between -90 and 90, and longitude between -180 and 180.",""))))))</f>
        <v/>
      </c>
    </row>
    <row r="528">
      <c r="B528" s="44" t="n"/>
      <c r="C528" s="44" t="n"/>
      <c r="D528" s="45">
        <f>IF(R528="","",IF(AP528&lt;&gt;"","NOT VALID GPS COORDINATES",IF(O528="NO CONNECTION","NO CONNECTION",IF(E528="","NOT FOUND",IF(OR(AM528,AND(AN528=0,AO528=0)),"CONVERTED – PLEASE CHECK","CONVERTED")))))</f>
        <v/>
      </c>
      <c r="E528" s="45">
        <f>IF(OR(O528="",O528="NO CONNECTION"),"",IFERROR(_xlfn.FILTERXML(O528,"//local/territory")&amp;" "&amp;_xlfn.FILTERXML(O528,"//local/mapcode"),IFERROR(_xlfn.FILTERXML(O528,"//international/mapcode"),"")))</f>
        <v/>
      </c>
      <c r="F528" s="46">
        <f>IF(E528="","",IFERROR(_xlfn.FILTERXML(O528,"//local/territory"),""))</f>
        <v/>
      </c>
      <c r="G528" s="46">
        <f>IF(E528="","",IFERROR(_xlfn.FILTERXML(O528,"//local/mapcode"),""))</f>
        <v/>
      </c>
      <c r="H528" s="46">
        <f>IF(E528="","",IFERROR(_xlfn.FILTERXML(O528,"//international/mapcode"),""))</f>
        <v/>
      </c>
      <c r="I528" s="46">
        <f>IF(E528="","",IFERROR(HYPERLINK("https://www.mymapcodes.com/go/?t="&amp;IF(G528&lt;&gt;"",F528,"AAA")&amp;"&amp;ma="&amp;LEFT(IF(G528&lt;&gt;"",G528,H528),FIND(".",IF(G528&lt;&gt;"",G528,H528))-1)&amp;"&amp;mb="&amp;MID(IF(G528&lt;&gt;"",G528,H528),FIND(".",IF(G528&lt;&gt;"",G528,H528))+1,99),"Open on MyMapcodes →"),""))</f>
        <v/>
      </c>
      <c r="J528" s="47">
        <f>IF(OR(R528="",AP528&lt;&gt;""),"",ROUND(AN528,6))</f>
        <v/>
      </c>
      <c r="K528" s="47">
        <f>IF(OR(R528="",AP528&lt;&gt;""),"",ROUND(AO528,6))</f>
        <v/>
      </c>
      <c r="L528" s="48">
        <f>IF(R528="","",IF(AP528&lt;&gt;"",AP528,IF(O528="NO CONNECTION","Excel couldn't reach the mapcode service. Click the REFRESH RESULTS box just above the table.",IF(E528="","The mapcode service didn't return a mapcode for this point.",IF(AM528,"Latitude and longitude seemed to be the wrong way round, so they've been swapped. Please check.",IF(AND(AN528=0,AO528=0),"0, 0 is in the sea off West Africa. Please check this is the location you meant.",IF(W528,"Longitude came first, so the order has been switched.",IF(Z528=6,"Converted from degrees, minutes and seconds.",IF(Z528=4,"Converted from degrees and decimal minutes.","")))))))))</f>
        <v/>
      </c>
      <c r="N528" s="49">
        <f>IF(J528="","",MapcodeAPI&amp;"codes/"&amp;SUBSTITUTE(J528&amp;"",MID(1/2,2,1),".")&amp;","&amp;SUBSTITUTE(K528&amp;"",MID(1/2,2,1),"."))&amp;LEFT($B$13,0)</f>
        <v/>
      </c>
      <c r="O528" s="49">
        <f>IF(N528="","",IFERROR(_xlfn.WEBSERVICE(N528),IF(MapcodeAPIBackup="","NO CONNECTION",IFERROR(_xlfn.WEBSERVICE(MapcodeAPIBackup&amp;MID(N528,LEN(MapcodeAPI)+1,999)),"NO CONNECTION"))))</f>
        <v/>
      </c>
      <c r="P528" t="inlineStr">
        <is>
          <t xml:space="preserve"> </t>
        </is>
      </c>
      <c r="R528" s="50">
        <f>IFERROR(IF(AND(TRIM(B528&amp;"")="",TRIM(C528&amp;"")=""),"",TRIM(IF(ISNUMBER(B528),SUBSTITUTE(B528&amp;"",MID(1/2,2,1),"."),B528&amp;"")&amp;IF(TRIM(C528&amp;"")="",""," | "&amp;IF(ISNUMBER(C528),SUBSTITUTE(C528&amp;"",MID(1/2,2,1),"."),C528&amp;"")))),"(error value)")</f>
        <v/>
      </c>
      <c r="S528" s="50">
        <f>IF(R528="","","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"&amp;IFERROR(IF(AND(LEN(R528)-LEN(SUBSTITUTE(R528,"/",""))=1,ISNUMBER(FIND(" ",TRIM(LEFT(R528,FIND("/",R528)-1))))),LEFT(R528,FIND("/",R528)-1),R528),R528)&amp;" ")," "," "),"﻿"," "),"​"," "),"⁠"," ")," "," ")," "," "),CHAR(9)," "),CHAR(10)," "),CHAR(13)," "),"−","-"),"–","-"),"—","-"),"LATITUDE"," "),"LONGITUDE"," "),"COORDINATES"," "),"COORDS"," "),"NORTH"," N "),"SOUTH"," S "),"EAST"," E "),"WEST"," W "),"DEGREES"," "),"DEG"," "),"GPS"," "),"LONG"," "),"LNG"," "),"LON"," "),"LAT"," ")," AND "," "),"&amp;"," ")&amp;" ")</f>
        <v/>
      </c>
      <c r="T528" s="50">
        <f>IF(S528="","",IF(LEN(S528)-LEN(SUBSTITUTE(S528,".",""))&gt;0,SUBSTITUTE(S528,","," "),IF(LEN(S528)-LEN(SUBSTITUTE(S528,",",""))=3,SUBSTITUTE(SUBSTITUTE(S528,",",";",2),",","."),IF(LEN(S528)-LEN(SUBSTITUTE(S528,",",""))=2,SUBSTITUTE(S528,",","."),SUBSTITUTE(S528,","," ")))))</f>
        <v/>
      </c>
      <c r="U528" s="50">
        <f>IF(ISNUMBER(FIND("S",T528)),-1,IF(ISNUMBER(FIND("N",T528)),1,0))</f>
        <v/>
      </c>
      <c r="V528" s="50">
        <f>IF(ISNUMBER(FIND("W",T528)),-1,IF(ISNUMBER(FIND("E",T528)),1,0))</f>
        <v/>
      </c>
      <c r="W528" s="50">
        <f>AND(MIN(IFERROR(FIND("N",T528),999),IFERROR(FIND("S",T528),999))&lt;999,MIN(IFERROR(FIND("E",T528),999),IFERROR(FIND("W",T528),999))&lt;999,MIN(IFERROR(FIND("E",T528),999),IFERROR(FIND("W",T528),999))&lt;MIN(IFERROR(FIND("N",T528),999),IFERROR(FIND("S",T528),999)))</f>
        <v/>
      </c>
      <c r="X528" s="50">
        <f>IF(T528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528,"°"," "),"º"," "),"˚"," "),"'"," "),CHAR(34)," "),"′"," "),"’"," "),"‘"," "),"″"," "),"”"," "),"“"," "),"("," "),")"," "),"["," "),"]"," "),"{"," "),"}"," "),";"," "),"|"," "),"/"," "),"\"," "),":"," "),"="," "),"*"," "),","," "),"N"," "),"S"," "),"E"," "),"W"," "),"_"," ")))</f>
        <v/>
      </c>
      <c r="Y528" s="50">
        <f>IF(X528="","",SUBSTITUTE(SUBSTITUTE(SUBSTITUTE(SUBSTITUTE(SUBSTITUTE(SUBSTITUTE(SUBSTITUTE(SUBSTITUTE(SUBSTITUTE(SUBSTITUTE(SUBSTITUTE(SUBSTITUTE(SUBSTITUTE(X528,"0",""),"1",""),"2",""),"3",""),"4",""),"5",""),"6",""),"7",""),"8",""),"9",""),".",""),"-","")," ",""))</f>
        <v/>
      </c>
      <c r="Z528" s="50">
        <f>IF(X528="",0,LEN(X528)-LEN(SUBSTITUTE(X528," ",""))+1)</f>
        <v/>
      </c>
      <c r="AA528" s="50">
        <f>IF(Z528&lt;1,"",IFERROR(VALUE(SUBSTITUTE(TRIM(MID(SUBSTITUTE(X528," ",REPT(" ",60)),1,60)),".",MID(1/2,2,1))),""))</f>
        <v/>
      </c>
      <c r="AB528" s="50">
        <f>IF(Z528&lt;2,"",IFERROR(VALUE(SUBSTITUTE(TRIM(MID(SUBSTITUTE(X528," ",REPT(" ",60)),61,60)),".",MID(1/2,2,1))),""))</f>
        <v/>
      </c>
      <c r="AC528" s="50">
        <f>IF(Z528&lt;3,"",IFERROR(VALUE(SUBSTITUTE(TRIM(MID(SUBSTITUTE(X528," ",REPT(" ",60)),121,60)),".",MID(1/2,2,1))),""))</f>
        <v/>
      </c>
      <c r="AD528" s="50">
        <f>IF(Z528&lt;4,"",IFERROR(VALUE(SUBSTITUTE(TRIM(MID(SUBSTITUTE(X528," ",REPT(" ",60)),181,60)),".",MID(1/2,2,1))),""))</f>
        <v/>
      </c>
      <c r="AE528" s="50">
        <f>IF(Z528&lt;5,"",IFERROR(VALUE(SUBSTITUTE(TRIM(MID(SUBSTITUTE(X528," ",REPT(" ",60)),241,60)),".",MID(1/2,2,1))),""))</f>
        <v/>
      </c>
      <c r="AF528" s="50">
        <f>IF(Z528&lt;6,"",IFERROR(VALUE(SUBSTITUTE(TRIM(MID(SUBSTITUTE(X528," ",REPT(" ",60)),301,60)),".",MID(1/2,2,1))),""))</f>
        <v/>
      </c>
      <c r="AG528" s="50">
        <f>IFERROR(IF(Z528=2,AA528,IF(Z528=4,IF(AA528&lt;0,-1,1)*(ABS(AA528)+AB528/60),IF(Z528=6,IF(AA528&lt;0,-1,1)*(ABS(AA528)+AB528/60+AC528/3600),""))),"")</f>
        <v/>
      </c>
      <c r="AH528" s="50">
        <f>IFERROR(IF(Z528=2,AB528,IF(Z528=4,IF(AC528&lt;0,-1,1)*(ABS(AC528)+AD528/60),IF(Z528=6,IF(AD528&lt;0,-1,1)*(ABS(AD528)+AE528/60+AF528/3600),""))),"")</f>
        <v/>
      </c>
      <c r="AI528" s="50">
        <f>IF(W528,AH528,AG528)</f>
        <v/>
      </c>
      <c r="AJ528" s="50">
        <f>IF(W528,AG528,AH528)</f>
        <v/>
      </c>
      <c r="AK528" s="50">
        <f>IFERROR(IF(U528=0,AI528,U528*ABS(AI528)),"")</f>
        <v/>
      </c>
      <c r="AL528" s="50">
        <f>IFERROR(IF(V528=0,AJ528,V528*ABS(AJ528)),"")</f>
        <v/>
      </c>
      <c r="AM528" s="50">
        <f>IFERROR(AND(U528=0,V528=0,ABS(AK528)&gt;90,ABS(AK528)&lt;=180,ABS(AL528)&lt;=90),FALSE)</f>
        <v/>
      </c>
      <c r="AN528" s="50">
        <f>IF(AM528,AL528,AK528)</f>
        <v/>
      </c>
      <c r="AO528" s="50">
        <f>IF(AM528,AK528,AL528)</f>
        <v/>
      </c>
      <c r="AP528" s="50">
        <f>IF(R528="","",IF(Y528&lt;&gt;"","Contains words or symbols that aren't part of a coordinate.",IF(NOT(OR(Z528=2,Z528=4,Z528=6)),"Couldn't find a latitude and a longitude ("&amp;Z528&amp;IF(Z528=1," number"," numbers")&amp;" found).",IF(COUNT(AA528:AF528)&lt;&gt;Z528,"Some of the numbers couldn't be read.",IF(OR(AND(Z528=4,OR(AB528&lt;0,AB528&gt;=60,AD528&lt;0,AD528&gt;=60)),AND(Z528=6,OR(AB528&lt;0,AB528&gt;=60,AC528&lt;0,AC528&gt;=60,AE528&lt;0,AE528&gt;=60,AF528&lt;0,AF528&gt;=60))),"Minutes and seconds must be between 0 and 60.",IF(OR(ABS(AN528)&gt;90,ABS(AO528)&gt;180),"Out of range: latitude must be between -90 and 90, and longitude between -180 and 180.",""))))))</f>
        <v/>
      </c>
    </row>
    <row r="529">
      <c r="B529" s="44" t="n"/>
      <c r="C529" s="44" t="n"/>
      <c r="D529" s="45">
        <f>IF(R529="","",IF(AP529&lt;&gt;"","NOT VALID GPS COORDINATES",IF(O529="NO CONNECTION","NO CONNECTION",IF(E529="","NOT FOUND",IF(OR(AM529,AND(AN529=0,AO529=0)),"CONVERTED – PLEASE CHECK","CONVERTED")))))</f>
        <v/>
      </c>
      <c r="E529" s="45">
        <f>IF(OR(O529="",O529="NO CONNECTION"),"",IFERROR(_xlfn.FILTERXML(O529,"//local/territory")&amp;" "&amp;_xlfn.FILTERXML(O529,"//local/mapcode"),IFERROR(_xlfn.FILTERXML(O529,"//international/mapcode"),"")))</f>
        <v/>
      </c>
      <c r="F529" s="46">
        <f>IF(E529="","",IFERROR(_xlfn.FILTERXML(O529,"//local/territory"),""))</f>
        <v/>
      </c>
      <c r="G529" s="46">
        <f>IF(E529="","",IFERROR(_xlfn.FILTERXML(O529,"//local/mapcode"),""))</f>
        <v/>
      </c>
      <c r="H529" s="46">
        <f>IF(E529="","",IFERROR(_xlfn.FILTERXML(O529,"//international/mapcode"),""))</f>
        <v/>
      </c>
      <c r="I529" s="46">
        <f>IF(E529="","",IFERROR(HYPERLINK("https://www.mymapcodes.com/go/?t="&amp;IF(G529&lt;&gt;"",F529,"AAA")&amp;"&amp;ma="&amp;LEFT(IF(G529&lt;&gt;"",G529,H529),FIND(".",IF(G529&lt;&gt;"",G529,H529))-1)&amp;"&amp;mb="&amp;MID(IF(G529&lt;&gt;"",G529,H529),FIND(".",IF(G529&lt;&gt;"",G529,H529))+1,99),"Open on MyMapcodes →"),""))</f>
        <v/>
      </c>
      <c r="J529" s="47">
        <f>IF(OR(R529="",AP529&lt;&gt;""),"",ROUND(AN529,6))</f>
        <v/>
      </c>
      <c r="K529" s="47">
        <f>IF(OR(R529="",AP529&lt;&gt;""),"",ROUND(AO529,6))</f>
        <v/>
      </c>
      <c r="L529" s="48">
        <f>IF(R529="","",IF(AP529&lt;&gt;"",AP529,IF(O529="NO CONNECTION","Excel couldn't reach the mapcode service. Click the REFRESH RESULTS box just above the table.",IF(E529="","The mapcode service didn't return a mapcode for this point.",IF(AM529,"Latitude and longitude seemed to be the wrong way round, so they've been swapped. Please check.",IF(AND(AN529=0,AO529=0),"0, 0 is in the sea off West Africa. Please check this is the location you meant.",IF(W529,"Longitude came first, so the order has been switched.",IF(Z529=6,"Converted from degrees, minutes and seconds.",IF(Z529=4,"Converted from degrees and decimal minutes.","")))))))))</f>
        <v/>
      </c>
      <c r="N529" s="49">
        <f>IF(J529="","",MapcodeAPI&amp;"codes/"&amp;SUBSTITUTE(J529&amp;"",MID(1/2,2,1),".")&amp;","&amp;SUBSTITUTE(K529&amp;"",MID(1/2,2,1),"."))&amp;LEFT($B$13,0)</f>
        <v/>
      </c>
      <c r="O529" s="49">
        <f>IF(N529="","",IFERROR(_xlfn.WEBSERVICE(N529),IF(MapcodeAPIBackup="","NO CONNECTION",IFERROR(_xlfn.WEBSERVICE(MapcodeAPIBackup&amp;MID(N529,LEN(MapcodeAPI)+1,999)),"NO CONNECTION"))))</f>
        <v/>
      </c>
      <c r="P529" t="inlineStr">
        <is>
          <t xml:space="preserve"> </t>
        </is>
      </c>
      <c r="R529" s="50">
        <f>IFERROR(IF(AND(TRIM(B529&amp;"")="",TRIM(C529&amp;"")=""),"",TRIM(IF(ISNUMBER(B529),SUBSTITUTE(B529&amp;"",MID(1/2,2,1),"."),B529&amp;"")&amp;IF(TRIM(C529&amp;"")="",""," | "&amp;IF(ISNUMBER(C529),SUBSTITUTE(C529&amp;"",MID(1/2,2,1),"."),C529&amp;"")))),"(error value)")</f>
        <v/>
      </c>
      <c r="S529" s="50">
        <f>IF(R529="","","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"&amp;IFERROR(IF(AND(LEN(R529)-LEN(SUBSTITUTE(R529,"/",""))=1,ISNUMBER(FIND(" ",TRIM(LEFT(R529,FIND("/",R529)-1))))),LEFT(R529,FIND("/",R529)-1),R529),R529)&amp;" ")," "," "),"﻿"," "),"​"," "),"⁠"," ")," "," ")," "," "),CHAR(9)," "),CHAR(10)," "),CHAR(13)," "),"−","-"),"–","-"),"—","-"),"LATITUDE"," "),"LONGITUDE"," "),"COORDINATES"," "),"COORDS"," "),"NORTH"," N "),"SOUTH"," S "),"EAST"," E "),"WEST"," W "),"DEGREES"," "),"DEG"," "),"GPS"," "),"LONG"," "),"LNG"," "),"LON"," "),"LAT"," ")," AND "," "),"&amp;"," ")&amp;" ")</f>
        <v/>
      </c>
      <c r="T529" s="50">
        <f>IF(S529="","",IF(LEN(S529)-LEN(SUBSTITUTE(S529,".",""))&gt;0,SUBSTITUTE(S529,","," "),IF(LEN(S529)-LEN(SUBSTITUTE(S529,",",""))=3,SUBSTITUTE(SUBSTITUTE(S529,",",";",2),",","."),IF(LEN(S529)-LEN(SUBSTITUTE(S529,",",""))=2,SUBSTITUTE(S529,",","."),SUBSTITUTE(S529,","," ")))))</f>
        <v/>
      </c>
      <c r="U529" s="50">
        <f>IF(ISNUMBER(FIND("S",T529)),-1,IF(ISNUMBER(FIND("N",T529)),1,0))</f>
        <v/>
      </c>
      <c r="V529" s="50">
        <f>IF(ISNUMBER(FIND("W",T529)),-1,IF(ISNUMBER(FIND("E",T529)),1,0))</f>
        <v/>
      </c>
      <c r="W529" s="50">
        <f>AND(MIN(IFERROR(FIND("N",T529),999),IFERROR(FIND("S",T529),999))&lt;999,MIN(IFERROR(FIND("E",T529),999),IFERROR(FIND("W",T529),999))&lt;999,MIN(IFERROR(FIND("E",T529),999),IFERROR(FIND("W",T529),999))&lt;MIN(IFERROR(FIND("N",T529),999),IFERROR(FIND("S",T529),999)))</f>
        <v/>
      </c>
      <c r="X529" s="50">
        <f>IF(T529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529,"°"," "),"º"," "),"˚"," "),"'"," "),CHAR(34)," "),"′"," "),"’"," "),"‘"," "),"″"," "),"”"," "),"“"," "),"("," "),")"," "),"["," "),"]"," "),"{"," "),"}"," "),";"," "),"|"," "),"/"," "),"\"," "),":"," "),"="," "),"*"," "),","," "),"N"," "),"S"," "),"E"," "),"W"," "),"_"," ")))</f>
        <v/>
      </c>
      <c r="Y529" s="50">
        <f>IF(X529="","",SUBSTITUTE(SUBSTITUTE(SUBSTITUTE(SUBSTITUTE(SUBSTITUTE(SUBSTITUTE(SUBSTITUTE(SUBSTITUTE(SUBSTITUTE(SUBSTITUTE(SUBSTITUTE(SUBSTITUTE(SUBSTITUTE(X529,"0",""),"1",""),"2",""),"3",""),"4",""),"5",""),"6",""),"7",""),"8",""),"9",""),".",""),"-","")," ",""))</f>
        <v/>
      </c>
      <c r="Z529" s="50">
        <f>IF(X529="",0,LEN(X529)-LEN(SUBSTITUTE(X529," ",""))+1)</f>
        <v/>
      </c>
      <c r="AA529" s="50">
        <f>IF(Z529&lt;1,"",IFERROR(VALUE(SUBSTITUTE(TRIM(MID(SUBSTITUTE(X529," ",REPT(" ",60)),1,60)),".",MID(1/2,2,1))),""))</f>
        <v/>
      </c>
      <c r="AB529" s="50">
        <f>IF(Z529&lt;2,"",IFERROR(VALUE(SUBSTITUTE(TRIM(MID(SUBSTITUTE(X529," ",REPT(" ",60)),61,60)),".",MID(1/2,2,1))),""))</f>
        <v/>
      </c>
      <c r="AC529" s="50">
        <f>IF(Z529&lt;3,"",IFERROR(VALUE(SUBSTITUTE(TRIM(MID(SUBSTITUTE(X529," ",REPT(" ",60)),121,60)),".",MID(1/2,2,1))),""))</f>
        <v/>
      </c>
      <c r="AD529" s="50">
        <f>IF(Z529&lt;4,"",IFERROR(VALUE(SUBSTITUTE(TRIM(MID(SUBSTITUTE(X529," ",REPT(" ",60)),181,60)),".",MID(1/2,2,1))),""))</f>
        <v/>
      </c>
      <c r="AE529" s="50">
        <f>IF(Z529&lt;5,"",IFERROR(VALUE(SUBSTITUTE(TRIM(MID(SUBSTITUTE(X529," ",REPT(" ",60)),241,60)),".",MID(1/2,2,1))),""))</f>
        <v/>
      </c>
      <c r="AF529" s="50">
        <f>IF(Z529&lt;6,"",IFERROR(VALUE(SUBSTITUTE(TRIM(MID(SUBSTITUTE(X529," ",REPT(" ",60)),301,60)),".",MID(1/2,2,1))),""))</f>
        <v/>
      </c>
      <c r="AG529" s="50">
        <f>IFERROR(IF(Z529=2,AA529,IF(Z529=4,IF(AA529&lt;0,-1,1)*(ABS(AA529)+AB529/60),IF(Z529=6,IF(AA529&lt;0,-1,1)*(ABS(AA529)+AB529/60+AC529/3600),""))),"")</f>
        <v/>
      </c>
      <c r="AH529" s="50">
        <f>IFERROR(IF(Z529=2,AB529,IF(Z529=4,IF(AC529&lt;0,-1,1)*(ABS(AC529)+AD529/60),IF(Z529=6,IF(AD529&lt;0,-1,1)*(ABS(AD529)+AE529/60+AF529/3600),""))),"")</f>
        <v/>
      </c>
      <c r="AI529" s="50">
        <f>IF(W529,AH529,AG529)</f>
        <v/>
      </c>
      <c r="AJ529" s="50">
        <f>IF(W529,AG529,AH529)</f>
        <v/>
      </c>
      <c r="AK529" s="50">
        <f>IFERROR(IF(U529=0,AI529,U529*ABS(AI529)),"")</f>
        <v/>
      </c>
      <c r="AL529" s="50">
        <f>IFERROR(IF(V529=0,AJ529,V529*ABS(AJ529)),"")</f>
        <v/>
      </c>
      <c r="AM529" s="50">
        <f>IFERROR(AND(U529=0,V529=0,ABS(AK529)&gt;90,ABS(AK529)&lt;=180,ABS(AL529)&lt;=90),FALSE)</f>
        <v/>
      </c>
      <c r="AN529" s="50">
        <f>IF(AM529,AL529,AK529)</f>
        <v/>
      </c>
      <c r="AO529" s="50">
        <f>IF(AM529,AK529,AL529)</f>
        <v/>
      </c>
      <c r="AP529" s="50">
        <f>IF(R529="","",IF(Y529&lt;&gt;"","Contains words or symbols that aren't part of a coordinate.",IF(NOT(OR(Z529=2,Z529=4,Z529=6)),"Couldn't find a latitude and a longitude ("&amp;Z529&amp;IF(Z529=1," number"," numbers")&amp;" found).",IF(COUNT(AA529:AF529)&lt;&gt;Z529,"Some of the numbers couldn't be read.",IF(OR(AND(Z529=4,OR(AB529&lt;0,AB529&gt;=60,AD529&lt;0,AD529&gt;=60)),AND(Z529=6,OR(AB529&lt;0,AB529&gt;=60,AC529&lt;0,AC529&gt;=60,AE529&lt;0,AE529&gt;=60,AF529&lt;0,AF529&gt;=60))),"Minutes and seconds must be between 0 and 60.",IF(OR(ABS(AN529)&gt;90,ABS(AO529)&gt;180),"Out of range: latitude must be between -90 and 90, and longitude between -180 and 180.",""))))))</f>
        <v/>
      </c>
    </row>
    <row r="530">
      <c r="B530" s="44" t="n"/>
      <c r="C530" s="44" t="n"/>
      <c r="D530" s="45">
        <f>IF(R530="","",IF(AP530&lt;&gt;"","NOT VALID GPS COORDINATES",IF(O530="NO CONNECTION","NO CONNECTION",IF(E530="","NOT FOUND",IF(OR(AM530,AND(AN530=0,AO530=0)),"CONVERTED – PLEASE CHECK","CONVERTED")))))</f>
        <v/>
      </c>
      <c r="E530" s="45">
        <f>IF(OR(O530="",O530="NO CONNECTION"),"",IFERROR(_xlfn.FILTERXML(O530,"//local/territory")&amp;" "&amp;_xlfn.FILTERXML(O530,"//local/mapcode"),IFERROR(_xlfn.FILTERXML(O530,"//international/mapcode"),"")))</f>
        <v/>
      </c>
      <c r="F530" s="46">
        <f>IF(E530="","",IFERROR(_xlfn.FILTERXML(O530,"//local/territory"),""))</f>
        <v/>
      </c>
      <c r="G530" s="46">
        <f>IF(E530="","",IFERROR(_xlfn.FILTERXML(O530,"//local/mapcode"),""))</f>
        <v/>
      </c>
      <c r="H530" s="46">
        <f>IF(E530="","",IFERROR(_xlfn.FILTERXML(O530,"//international/mapcode"),""))</f>
        <v/>
      </c>
      <c r="I530" s="46">
        <f>IF(E530="","",IFERROR(HYPERLINK("https://www.mymapcodes.com/go/?t="&amp;IF(G530&lt;&gt;"",F530,"AAA")&amp;"&amp;ma="&amp;LEFT(IF(G530&lt;&gt;"",G530,H530),FIND(".",IF(G530&lt;&gt;"",G530,H530))-1)&amp;"&amp;mb="&amp;MID(IF(G530&lt;&gt;"",G530,H530),FIND(".",IF(G530&lt;&gt;"",G530,H530))+1,99),"Open on MyMapcodes →"),""))</f>
        <v/>
      </c>
      <c r="J530" s="47">
        <f>IF(OR(R530="",AP530&lt;&gt;""),"",ROUND(AN530,6))</f>
        <v/>
      </c>
      <c r="K530" s="47">
        <f>IF(OR(R530="",AP530&lt;&gt;""),"",ROUND(AO530,6))</f>
        <v/>
      </c>
      <c r="L530" s="48">
        <f>IF(R530="","",IF(AP530&lt;&gt;"",AP530,IF(O530="NO CONNECTION","Excel couldn't reach the mapcode service. Click the REFRESH RESULTS box just above the table.",IF(E530="","The mapcode service didn't return a mapcode for this point.",IF(AM530,"Latitude and longitude seemed to be the wrong way round, so they've been swapped. Please check.",IF(AND(AN530=0,AO530=0),"0, 0 is in the sea off West Africa. Please check this is the location you meant.",IF(W530,"Longitude came first, so the order has been switched.",IF(Z530=6,"Converted from degrees, minutes and seconds.",IF(Z530=4,"Converted from degrees and decimal minutes.","")))))))))</f>
        <v/>
      </c>
      <c r="N530" s="49">
        <f>IF(J530="","",MapcodeAPI&amp;"codes/"&amp;SUBSTITUTE(J530&amp;"",MID(1/2,2,1),".")&amp;","&amp;SUBSTITUTE(K530&amp;"",MID(1/2,2,1),"."))&amp;LEFT($B$13,0)</f>
        <v/>
      </c>
      <c r="O530" s="49">
        <f>IF(N530="","",IFERROR(_xlfn.WEBSERVICE(N530),IF(MapcodeAPIBackup="","NO CONNECTION",IFERROR(_xlfn.WEBSERVICE(MapcodeAPIBackup&amp;MID(N530,LEN(MapcodeAPI)+1,999)),"NO CONNECTION"))))</f>
        <v/>
      </c>
      <c r="P530" t="inlineStr">
        <is>
          <t xml:space="preserve"> </t>
        </is>
      </c>
      <c r="R530" s="50">
        <f>IFERROR(IF(AND(TRIM(B530&amp;"")="",TRIM(C530&amp;"")=""),"",TRIM(IF(ISNUMBER(B530),SUBSTITUTE(B530&amp;"",MID(1/2,2,1),"."),B530&amp;"")&amp;IF(TRIM(C530&amp;"")="",""," | "&amp;IF(ISNUMBER(C530),SUBSTITUTE(C530&amp;"",MID(1/2,2,1),"."),C530&amp;"")))),"(error value)")</f>
        <v/>
      </c>
      <c r="S530" s="50">
        <f>IF(R530="","","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"&amp;IFERROR(IF(AND(LEN(R530)-LEN(SUBSTITUTE(R530,"/",""))=1,ISNUMBER(FIND(" ",TRIM(LEFT(R530,FIND("/",R530)-1))))),LEFT(R530,FIND("/",R530)-1),R530),R530)&amp;" ")," "," "),"﻿"," "),"​"," "),"⁠"," ")," "," ")," "," "),CHAR(9)," "),CHAR(10)," "),CHAR(13)," "),"−","-"),"–","-"),"—","-"),"LATITUDE"," "),"LONGITUDE"," "),"COORDINATES"," "),"COORDS"," "),"NORTH"," N "),"SOUTH"," S "),"EAST"," E "),"WEST"," W "),"DEGREES"," "),"DEG"," "),"GPS"," "),"LONG"," "),"LNG"," "),"LON"," "),"LAT"," ")," AND "," "),"&amp;"," ")&amp;" ")</f>
        <v/>
      </c>
      <c r="T530" s="50">
        <f>IF(S530="","",IF(LEN(S530)-LEN(SUBSTITUTE(S530,".",""))&gt;0,SUBSTITUTE(S530,","," "),IF(LEN(S530)-LEN(SUBSTITUTE(S530,",",""))=3,SUBSTITUTE(SUBSTITUTE(S530,",",";",2),",","."),IF(LEN(S530)-LEN(SUBSTITUTE(S530,",",""))=2,SUBSTITUTE(S530,",","."),SUBSTITUTE(S530,","," ")))))</f>
        <v/>
      </c>
      <c r="U530" s="50">
        <f>IF(ISNUMBER(FIND("S",T530)),-1,IF(ISNUMBER(FIND("N",T530)),1,0))</f>
        <v/>
      </c>
      <c r="V530" s="50">
        <f>IF(ISNUMBER(FIND("W",T530)),-1,IF(ISNUMBER(FIND("E",T530)),1,0))</f>
        <v/>
      </c>
      <c r="W530" s="50">
        <f>AND(MIN(IFERROR(FIND("N",T530),999),IFERROR(FIND("S",T530),999))&lt;999,MIN(IFERROR(FIND("E",T530),999),IFERROR(FIND("W",T530),999))&lt;999,MIN(IFERROR(FIND("E",T530),999),IFERROR(FIND("W",T530),999))&lt;MIN(IFERROR(FIND("N",T530),999),IFERROR(FIND("S",T530),999)))</f>
        <v/>
      </c>
      <c r="X530" s="50">
        <f>IF(T530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530,"°"," "),"º"," "),"˚"," "),"'"," "),CHAR(34)," "),"′"," "),"’"," "),"‘"," "),"″"," "),"”"," "),"“"," "),"("," "),")"," "),"["," "),"]"," "),"{"," "),"}"," "),";"," "),"|"," "),"/"," "),"\"," "),":"," "),"="," "),"*"," "),","," "),"N"," "),"S"," "),"E"," "),"W"," "),"_"," ")))</f>
        <v/>
      </c>
      <c r="Y530" s="50">
        <f>IF(X530="","",SUBSTITUTE(SUBSTITUTE(SUBSTITUTE(SUBSTITUTE(SUBSTITUTE(SUBSTITUTE(SUBSTITUTE(SUBSTITUTE(SUBSTITUTE(SUBSTITUTE(SUBSTITUTE(SUBSTITUTE(SUBSTITUTE(X530,"0",""),"1",""),"2",""),"3",""),"4",""),"5",""),"6",""),"7",""),"8",""),"9",""),".",""),"-","")," ",""))</f>
        <v/>
      </c>
      <c r="Z530" s="50">
        <f>IF(X530="",0,LEN(X530)-LEN(SUBSTITUTE(X530," ",""))+1)</f>
        <v/>
      </c>
      <c r="AA530" s="50">
        <f>IF(Z530&lt;1,"",IFERROR(VALUE(SUBSTITUTE(TRIM(MID(SUBSTITUTE(X530," ",REPT(" ",60)),1,60)),".",MID(1/2,2,1))),""))</f>
        <v/>
      </c>
      <c r="AB530" s="50">
        <f>IF(Z530&lt;2,"",IFERROR(VALUE(SUBSTITUTE(TRIM(MID(SUBSTITUTE(X530," ",REPT(" ",60)),61,60)),".",MID(1/2,2,1))),""))</f>
        <v/>
      </c>
      <c r="AC530" s="50">
        <f>IF(Z530&lt;3,"",IFERROR(VALUE(SUBSTITUTE(TRIM(MID(SUBSTITUTE(X530," ",REPT(" ",60)),121,60)),".",MID(1/2,2,1))),""))</f>
        <v/>
      </c>
      <c r="AD530" s="50">
        <f>IF(Z530&lt;4,"",IFERROR(VALUE(SUBSTITUTE(TRIM(MID(SUBSTITUTE(X530," ",REPT(" ",60)),181,60)),".",MID(1/2,2,1))),""))</f>
        <v/>
      </c>
      <c r="AE530" s="50">
        <f>IF(Z530&lt;5,"",IFERROR(VALUE(SUBSTITUTE(TRIM(MID(SUBSTITUTE(X530," ",REPT(" ",60)),241,60)),".",MID(1/2,2,1))),""))</f>
        <v/>
      </c>
      <c r="AF530" s="50">
        <f>IF(Z530&lt;6,"",IFERROR(VALUE(SUBSTITUTE(TRIM(MID(SUBSTITUTE(X530," ",REPT(" ",60)),301,60)),".",MID(1/2,2,1))),""))</f>
        <v/>
      </c>
      <c r="AG530" s="50">
        <f>IFERROR(IF(Z530=2,AA530,IF(Z530=4,IF(AA530&lt;0,-1,1)*(ABS(AA530)+AB530/60),IF(Z530=6,IF(AA530&lt;0,-1,1)*(ABS(AA530)+AB530/60+AC530/3600),""))),"")</f>
        <v/>
      </c>
      <c r="AH530" s="50">
        <f>IFERROR(IF(Z530=2,AB530,IF(Z530=4,IF(AC530&lt;0,-1,1)*(ABS(AC530)+AD530/60),IF(Z530=6,IF(AD530&lt;0,-1,1)*(ABS(AD530)+AE530/60+AF530/3600),""))),"")</f>
        <v/>
      </c>
      <c r="AI530" s="50">
        <f>IF(W530,AH530,AG530)</f>
        <v/>
      </c>
      <c r="AJ530" s="50">
        <f>IF(W530,AG530,AH530)</f>
        <v/>
      </c>
      <c r="AK530" s="50">
        <f>IFERROR(IF(U530=0,AI530,U530*ABS(AI530)),"")</f>
        <v/>
      </c>
      <c r="AL530" s="50">
        <f>IFERROR(IF(V530=0,AJ530,V530*ABS(AJ530)),"")</f>
        <v/>
      </c>
      <c r="AM530" s="50">
        <f>IFERROR(AND(U530=0,V530=0,ABS(AK530)&gt;90,ABS(AK530)&lt;=180,ABS(AL530)&lt;=90),FALSE)</f>
        <v/>
      </c>
      <c r="AN530" s="50">
        <f>IF(AM530,AL530,AK530)</f>
        <v/>
      </c>
      <c r="AO530" s="50">
        <f>IF(AM530,AK530,AL530)</f>
        <v/>
      </c>
      <c r="AP530" s="50">
        <f>IF(R530="","",IF(Y530&lt;&gt;"","Contains words or symbols that aren't part of a coordinate.",IF(NOT(OR(Z530=2,Z530=4,Z530=6)),"Couldn't find a latitude and a longitude ("&amp;Z530&amp;IF(Z530=1," number"," numbers")&amp;" found).",IF(COUNT(AA530:AF530)&lt;&gt;Z530,"Some of the numbers couldn't be read.",IF(OR(AND(Z530=4,OR(AB530&lt;0,AB530&gt;=60,AD530&lt;0,AD530&gt;=60)),AND(Z530=6,OR(AB530&lt;0,AB530&gt;=60,AC530&lt;0,AC530&gt;=60,AE530&lt;0,AE530&gt;=60,AF530&lt;0,AF530&gt;=60))),"Minutes and seconds must be between 0 and 60.",IF(OR(ABS(AN530)&gt;90,ABS(AO530)&gt;180),"Out of range: latitude must be between -90 and 90, and longitude between -180 and 180.",""))))))</f>
        <v/>
      </c>
    </row>
    <row r="531">
      <c r="B531" s="44" t="n"/>
      <c r="C531" s="44" t="n"/>
      <c r="D531" s="45">
        <f>IF(R531="","",IF(AP531&lt;&gt;"","NOT VALID GPS COORDINATES",IF(O531="NO CONNECTION","NO CONNECTION",IF(E531="","NOT FOUND",IF(OR(AM531,AND(AN531=0,AO531=0)),"CONVERTED – PLEASE CHECK","CONVERTED")))))</f>
        <v/>
      </c>
      <c r="E531" s="45">
        <f>IF(OR(O531="",O531="NO CONNECTION"),"",IFERROR(_xlfn.FILTERXML(O531,"//local/territory")&amp;" "&amp;_xlfn.FILTERXML(O531,"//local/mapcode"),IFERROR(_xlfn.FILTERXML(O531,"//international/mapcode"),"")))</f>
        <v/>
      </c>
      <c r="F531" s="46">
        <f>IF(E531="","",IFERROR(_xlfn.FILTERXML(O531,"//local/territory"),""))</f>
        <v/>
      </c>
      <c r="G531" s="46">
        <f>IF(E531="","",IFERROR(_xlfn.FILTERXML(O531,"//local/mapcode"),""))</f>
        <v/>
      </c>
      <c r="H531" s="46">
        <f>IF(E531="","",IFERROR(_xlfn.FILTERXML(O531,"//international/mapcode"),""))</f>
        <v/>
      </c>
      <c r="I531" s="46">
        <f>IF(E531="","",IFERROR(HYPERLINK("https://www.mymapcodes.com/go/?t="&amp;IF(G531&lt;&gt;"",F531,"AAA")&amp;"&amp;ma="&amp;LEFT(IF(G531&lt;&gt;"",G531,H531),FIND(".",IF(G531&lt;&gt;"",G531,H531))-1)&amp;"&amp;mb="&amp;MID(IF(G531&lt;&gt;"",G531,H531),FIND(".",IF(G531&lt;&gt;"",G531,H531))+1,99),"Open on MyMapcodes →"),""))</f>
        <v/>
      </c>
      <c r="J531" s="47">
        <f>IF(OR(R531="",AP531&lt;&gt;""),"",ROUND(AN531,6))</f>
        <v/>
      </c>
      <c r="K531" s="47">
        <f>IF(OR(R531="",AP531&lt;&gt;""),"",ROUND(AO531,6))</f>
        <v/>
      </c>
      <c r="L531" s="48">
        <f>IF(R531="","",IF(AP531&lt;&gt;"",AP531,IF(O531="NO CONNECTION","Excel couldn't reach the mapcode service. Click the REFRESH RESULTS box just above the table.",IF(E531="","The mapcode service didn't return a mapcode for this point.",IF(AM531,"Latitude and longitude seemed to be the wrong way round, so they've been swapped. Please check.",IF(AND(AN531=0,AO531=0),"0, 0 is in the sea off West Africa. Please check this is the location you meant.",IF(W531,"Longitude came first, so the order has been switched.",IF(Z531=6,"Converted from degrees, minutes and seconds.",IF(Z531=4,"Converted from degrees and decimal minutes.","")))))))))</f>
        <v/>
      </c>
      <c r="N531" s="49">
        <f>IF(J531="","",MapcodeAPI&amp;"codes/"&amp;SUBSTITUTE(J531&amp;"",MID(1/2,2,1),".")&amp;","&amp;SUBSTITUTE(K531&amp;"",MID(1/2,2,1),"."))&amp;LEFT($B$13,0)</f>
        <v/>
      </c>
      <c r="O531" s="49">
        <f>IF(N531="","",IFERROR(_xlfn.WEBSERVICE(N531),IF(MapcodeAPIBackup="","NO CONNECTION",IFERROR(_xlfn.WEBSERVICE(MapcodeAPIBackup&amp;MID(N531,LEN(MapcodeAPI)+1,999)),"NO CONNECTION"))))</f>
        <v/>
      </c>
      <c r="P531" t="inlineStr">
        <is>
          <t xml:space="preserve"> </t>
        </is>
      </c>
      <c r="R531" s="50">
        <f>IFERROR(IF(AND(TRIM(B531&amp;"")="",TRIM(C531&amp;"")=""),"",TRIM(IF(ISNUMBER(B531),SUBSTITUTE(B531&amp;"",MID(1/2,2,1),"."),B531&amp;"")&amp;IF(TRIM(C531&amp;"")="",""," | "&amp;IF(ISNUMBER(C531),SUBSTITUTE(C531&amp;"",MID(1/2,2,1),"."),C531&amp;"")))),"(error value)")</f>
        <v/>
      </c>
      <c r="S531" s="50">
        <f>IF(R531="","","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"&amp;IFERROR(IF(AND(LEN(R531)-LEN(SUBSTITUTE(R531,"/",""))=1,ISNUMBER(FIND(" ",TRIM(LEFT(R531,FIND("/",R531)-1))))),LEFT(R531,FIND("/",R531)-1),R531),R531)&amp;" ")," "," "),"﻿"," "),"​"," "),"⁠"," ")," "," ")," "," "),CHAR(9)," "),CHAR(10)," "),CHAR(13)," "),"−","-"),"–","-"),"—","-"),"LATITUDE"," "),"LONGITUDE"," "),"COORDINATES"," "),"COORDS"," "),"NORTH"," N "),"SOUTH"," S "),"EAST"," E "),"WEST"," W "),"DEGREES"," "),"DEG"," "),"GPS"," "),"LONG"," "),"LNG"," "),"LON"," "),"LAT"," ")," AND "," "),"&amp;"," ")&amp;" ")</f>
        <v/>
      </c>
      <c r="T531" s="50">
        <f>IF(S531="","",IF(LEN(S531)-LEN(SUBSTITUTE(S531,".",""))&gt;0,SUBSTITUTE(S531,","," "),IF(LEN(S531)-LEN(SUBSTITUTE(S531,",",""))=3,SUBSTITUTE(SUBSTITUTE(S531,",",";",2),",","."),IF(LEN(S531)-LEN(SUBSTITUTE(S531,",",""))=2,SUBSTITUTE(S531,",","."),SUBSTITUTE(S531,","," ")))))</f>
        <v/>
      </c>
      <c r="U531" s="50">
        <f>IF(ISNUMBER(FIND("S",T531)),-1,IF(ISNUMBER(FIND("N",T531)),1,0))</f>
        <v/>
      </c>
      <c r="V531" s="50">
        <f>IF(ISNUMBER(FIND("W",T531)),-1,IF(ISNUMBER(FIND("E",T531)),1,0))</f>
        <v/>
      </c>
      <c r="W531" s="50">
        <f>AND(MIN(IFERROR(FIND("N",T531),999),IFERROR(FIND("S",T531),999))&lt;999,MIN(IFERROR(FIND("E",T531),999),IFERROR(FIND("W",T531),999))&lt;999,MIN(IFERROR(FIND("E",T531),999),IFERROR(FIND("W",T531),999))&lt;MIN(IFERROR(FIND("N",T531),999),IFERROR(FIND("S",T531),999)))</f>
        <v/>
      </c>
      <c r="X531" s="50">
        <f>IF(T531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531,"°"," "),"º"," "),"˚"," "),"'"," "),CHAR(34)," "),"′"," "),"’"," "),"‘"," "),"″"," "),"”"," "),"“"," "),"("," "),")"," "),"["," "),"]"," "),"{"," "),"}"," "),";"," "),"|"," "),"/"," "),"\"," "),":"," "),"="," "),"*"," "),","," "),"N"," "),"S"," "),"E"," "),"W"," "),"_"," ")))</f>
        <v/>
      </c>
      <c r="Y531" s="50">
        <f>IF(X531="","",SUBSTITUTE(SUBSTITUTE(SUBSTITUTE(SUBSTITUTE(SUBSTITUTE(SUBSTITUTE(SUBSTITUTE(SUBSTITUTE(SUBSTITUTE(SUBSTITUTE(SUBSTITUTE(SUBSTITUTE(SUBSTITUTE(X531,"0",""),"1",""),"2",""),"3",""),"4",""),"5",""),"6",""),"7",""),"8",""),"9",""),".",""),"-","")," ",""))</f>
        <v/>
      </c>
      <c r="Z531" s="50">
        <f>IF(X531="",0,LEN(X531)-LEN(SUBSTITUTE(X531," ",""))+1)</f>
        <v/>
      </c>
      <c r="AA531" s="50">
        <f>IF(Z531&lt;1,"",IFERROR(VALUE(SUBSTITUTE(TRIM(MID(SUBSTITUTE(X531," ",REPT(" ",60)),1,60)),".",MID(1/2,2,1))),""))</f>
        <v/>
      </c>
      <c r="AB531" s="50">
        <f>IF(Z531&lt;2,"",IFERROR(VALUE(SUBSTITUTE(TRIM(MID(SUBSTITUTE(X531," ",REPT(" ",60)),61,60)),".",MID(1/2,2,1))),""))</f>
        <v/>
      </c>
      <c r="AC531" s="50">
        <f>IF(Z531&lt;3,"",IFERROR(VALUE(SUBSTITUTE(TRIM(MID(SUBSTITUTE(X531," ",REPT(" ",60)),121,60)),".",MID(1/2,2,1))),""))</f>
        <v/>
      </c>
      <c r="AD531" s="50">
        <f>IF(Z531&lt;4,"",IFERROR(VALUE(SUBSTITUTE(TRIM(MID(SUBSTITUTE(X531," ",REPT(" ",60)),181,60)),".",MID(1/2,2,1))),""))</f>
        <v/>
      </c>
      <c r="AE531" s="50">
        <f>IF(Z531&lt;5,"",IFERROR(VALUE(SUBSTITUTE(TRIM(MID(SUBSTITUTE(X531," ",REPT(" ",60)),241,60)),".",MID(1/2,2,1))),""))</f>
        <v/>
      </c>
      <c r="AF531" s="50">
        <f>IF(Z531&lt;6,"",IFERROR(VALUE(SUBSTITUTE(TRIM(MID(SUBSTITUTE(X531," ",REPT(" ",60)),301,60)),".",MID(1/2,2,1))),""))</f>
        <v/>
      </c>
      <c r="AG531" s="50">
        <f>IFERROR(IF(Z531=2,AA531,IF(Z531=4,IF(AA531&lt;0,-1,1)*(ABS(AA531)+AB531/60),IF(Z531=6,IF(AA531&lt;0,-1,1)*(ABS(AA531)+AB531/60+AC531/3600),""))),"")</f>
        <v/>
      </c>
      <c r="AH531" s="50">
        <f>IFERROR(IF(Z531=2,AB531,IF(Z531=4,IF(AC531&lt;0,-1,1)*(ABS(AC531)+AD531/60),IF(Z531=6,IF(AD531&lt;0,-1,1)*(ABS(AD531)+AE531/60+AF531/3600),""))),"")</f>
        <v/>
      </c>
      <c r="AI531" s="50">
        <f>IF(W531,AH531,AG531)</f>
        <v/>
      </c>
      <c r="AJ531" s="50">
        <f>IF(W531,AG531,AH531)</f>
        <v/>
      </c>
      <c r="AK531" s="50">
        <f>IFERROR(IF(U531=0,AI531,U531*ABS(AI531)),"")</f>
        <v/>
      </c>
      <c r="AL531" s="50">
        <f>IFERROR(IF(V531=0,AJ531,V531*ABS(AJ531)),"")</f>
        <v/>
      </c>
      <c r="AM531" s="50">
        <f>IFERROR(AND(U531=0,V531=0,ABS(AK531)&gt;90,ABS(AK531)&lt;=180,ABS(AL531)&lt;=90),FALSE)</f>
        <v/>
      </c>
      <c r="AN531" s="50">
        <f>IF(AM531,AL531,AK531)</f>
        <v/>
      </c>
      <c r="AO531" s="50">
        <f>IF(AM531,AK531,AL531)</f>
        <v/>
      </c>
      <c r="AP531" s="50">
        <f>IF(R531="","",IF(Y531&lt;&gt;"","Contains words or symbols that aren't part of a coordinate.",IF(NOT(OR(Z531=2,Z531=4,Z531=6)),"Couldn't find a latitude and a longitude ("&amp;Z531&amp;IF(Z531=1," number"," numbers")&amp;" found).",IF(COUNT(AA531:AF531)&lt;&gt;Z531,"Some of the numbers couldn't be read.",IF(OR(AND(Z531=4,OR(AB531&lt;0,AB531&gt;=60,AD531&lt;0,AD531&gt;=60)),AND(Z531=6,OR(AB531&lt;0,AB531&gt;=60,AC531&lt;0,AC531&gt;=60,AE531&lt;0,AE531&gt;=60,AF531&lt;0,AF531&gt;=60))),"Minutes and seconds must be between 0 and 60.",IF(OR(ABS(AN531)&gt;90,ABS(AO531)&gt;180),"Out of range: latitude must be between -90 and 90, and longitude between -180 and 180.",""))))))</f>
        <v/>
      </c>
    </row>
    <row r="532">
      <c r="B532" s="44" t="n"/>
      <c r="C532" s="44" t="n"/>
      <c r="D532" s="45">
        <f>IF(R532="","",IF(AP532&lt;&gt;"","NOT VALID GPS COORDINATES",IF(O532="NO CONNECTION","NO CONNECTION",IF(E532="","NOT FOUND",IF(OR(AM532,AND(AN532=0,AO532=0)),"CONVERTED – PLEASE CHECK","CONVERTED")))))</f>
        <v/>
      </c>
      <c r="E532" s="45">
        <f>IF(OR(O532="",O532="NO CONNECTION"),"",IFERROR(_xlfn.FILTERXML(O532,"//local/territory")&amp;" "&amp;_xlfn.FILTERXML(O532,"//local/mapcode"),IFERROR(_xlfn.FILTERXML(O532,"//international/mapcode"),"")))</f>
        <v/>
      </c>
      <c r="F532" s="46">
        <f>IF(E532="","",IFERROR(_xlfn.FILTERXML(O532,"//local/territory"),""))</f>
        <v/>
      </c>
      <c r="G532" s="46">
        <f>IF(E532="","",IFERROR(_xlfn.FILTERXML(O532,"//local/mapcode"),""))</f>
        <v/>
      </c>
      <c r="H532" s="46">
        <f>IF(E532="","",IFERROR(_xlfn.FILTERXML(O532,"//international/mapcode"),""))</f>
        <v/>
      </c>
      <c r="I532" s="46">
        <f>IF(E532="","",IFERROR(HYPERLINK("https://www.mymapcodes.com/go/?t="&amp;IF(G532&lt;&gt;"",F532,"AAA")&amp;"&amp;ma="&amp;LEFT(IF(G532&lt;&gt;"",G532,H532),FIND(".",IF(G532&lt;&gt;"",G532,H532))-1)&amp;"&amp;mb="&amp;MID(IF(G532&lt;&gt;"",G532,H532),FIND(".",IF(G532&lt;&gt;"",G532,H532))+1,99),"Open on MyMapcodes →"),""))</f>
        <v/>
      </c>
      <c r="J532" s="47">
        <f>IF(OR(R532="",AP532&lt;&gt;""),"",ROUND(AN532,6))</f>
        <v/>
      </c>
      <c r="K532" s="47">
        <f>IF(OR(R532="",AP532&lt;&gt;""),"",ROUND(AO532,6))</f>
        <v/>
      </c>
      <c r="L532" s="48">
        <f>IF(R532="","",IF(AP532&lt;&gt;"",AP532,IF(O532="NO CONNECTION","Excel couldn't reach the mapcode service. Click the REFRESH RESULTS box just above the table.",IF(E532="","The mapcode service didn't return a mapcode for this point.",IF(AM532,"Latitude and longitude seemed to be the wrong way round, so they've been swapped. Please check.",IF(AND(AN532=0,AO532=0),"0, 0 is in the sea off West Africa. Please check this is the location you meant.",IF(W532,"Longitude came first, so the order has been switched.",IF(Z532=6,"Converted from degrees, minutes and seconds.",IF(Z532=4,"Converted from degrees and decimal minutes.","")))))))))</f>
        <v/>
      </c>
      <c r="N532" s="49">
        <f>IF(J532="","",MapcodeAPI&amp;"codes/"&amp;SUBSTITUTE(J532&amp;"",MID(1/2,2,1),".")&amp;","&amp;SUBSTITUTE(K532&amp;"",MID(1/2,2,1),"."))&amp;LEFT($B$13,0)</f>
        <v/>
      </c>
      <c r="O532" s="49">
        <f>IF(N532="","",IFERROR(_xlfn.WEBSERVICE(N532),IF(MapcodeAPIBackup="","NO CONNECTION",IFERROR(_xlfn.WEBSERVICE(MapcodeAPIBackup&amp;MID(N532,LEN(MapcodeAPI)+1,999)),"NO CONNECTION"))))</f>
        <v/>
      </c>
      <c r="P532" t="inlineStr">
        <is>
          <t xml:space="preserve"> </t>
        </is>
      </c>
      <c r="R532" s="50">
        <f>IFERROR(IF(AND(TRIM(B532&amp;"")="",TRIM(C532&amp;"")=""),"",TRIM(IF(ISNUMBER(B532),SUBSTITUTE(B532&amp;"",MID(1/2,2,1),"."),B532&amp;"")&amp;IF(TRIM(C532&amp;"")="",""," | "&amp;IF(ISNUMBER(C532),SUBSTITUTE(C532&amp;"",MID(1/2,2,1),"."),C532&amp;"")))),"(error value)")</f>
        <v/>
      </c>
      <c r="S532" s="50">
        <f>IF(R532="","","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"&amp;IFERROR(IF(AND(LEN(R532)-LEN(SUBSTITUTE(R532,"/",""))=1,ISNUMBER(FIND(" ",TRIM(LEFT(R532,FIND("/",R532)-1))))),LEFT(R532,FIND("/",R532)-1),R532),R532)&amp;" ")," "," "),"﻿"," "),"​"," "),"⁠"," ")," "," ")," "," "),CHAR(9)," "),CHAR(10)," "),CHAR(13)," "),"−","-"),"–","-"),"—","-"),"LATITUDE"," "),"LONGITUDE"," "),"COORDINATES"," "),"COORDS"," "),"NORTH"," N "),"SOUTH"," S "),"EAST"," E "),"WEST"," W "),"DEGREES"," "),"DEG"," "),"GPS"," "),"LONG"," "),"LNG"," "),"LON"," "),"LAT"," ")," AND "," "),"&amp;"," ")&amp;" ")</f>
        <v/>
      </c>
      <c r="T532" s="50">
        <f>IF(S532="","",IF(LEN(S532)-LEN(SUBSTITUTE(S532,".",""))&gt;0,SUBSTITUTE(S532,","," "),IF(LEN(S532)-LEN(SUBSTITUTE(S532,",",""))=3,SUBSTITUTE(SUBSTITUTE(S532,",",";",2),",","."),IF(LEN(S532)-LEN(SUBSTITUTE(S532,",",""))=2,SUBSTITUTE(S532,",","."),SUBSTITUTE(S532,","," ")))))</f>
        <v/>
      </c>
      <c r="U532" s="50">
        <f>IF(ISNUMBER(FIND("S",T532)),-1,IF(ISNUMBER(FIND("N",T532)),1,0))</f>
        <v/>
      </c>
      <c r="V532" s="50">
        <f>IF(ISNUMBER(FIND("W",T532)),-1,IF(ISNUMBER(FIND("E",T532)),1,0))</f>
        <v/>
      </c>
      <c r="W532" s="50">
        <f>AND(MIN(IFERROR(FIND("N",T532),999),IFERROR(FIND("S",T532),999))&lt;999,MIN(IFERROR(FIND("E",T532),999),IFERROR(FIND("W",T532),999))&lt;999,MIN(IFERROR(FIND("E",T532),999),IFERROR(FIND("W",T532),999))&lt;MIN(IFERROR(FIND("N",T532),999),IFERROR(FIND("S",T532),999)))</f>
        <v/>
      </c>
      <c r="X532" s="50">
        <f>IF(T532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532,"°"," "),"º"," "),"˚"," "),"'"," "),CHAR(34)," "),"′"," "),"’"," "),"‘"," "),"″"," "),"”"," "),"“"," "),"("," "),")"," "),"["," "),"]"," "),"{"," "),"}"," "),";"," "),"|"," "),"/"," "),"\"," "),":"," "),"="," "),"*"," "),","," "),"N"," "),"S"," "),"E"," "),"W"," "),"_"," ")))</f>
        <v/>
      </c>
      <c r="Y532" s="50">
        <f>IF(X532="","",SUBSTITUTE(SUBSTITUTE(SUBSTITUTE(SUBSTITUTE(SUBSTITUTE(SUBSTITUTE(SUBSTITUTE(SUBSTITUTE(SUBSTITUTE(SUBSTITUTE(SUBSTITUTE(SUBSTITUTE(SUBSTITUTE(X532,"0",""),"1",""),"2",""),"3",""),"4",""),"5",""),"6",""),"7",""),"8",""),"9",""),".",""),"-","")," ",""))</f>
        <v/>
      </c>
      <c r="Z532" s="50">
        <f>IF(X532="",0,LEN(X532)-LEN(SUBSTITUTE(X532," ",""))+1)</f>
        <v/>
      </c>
      <c r="AA532" s="50">
        <f>IF(Z532&lt;1,"",IFERROR(VALUE(SUBSTITUTE(TRIM(MID(SUBSTITUTE(X532," ",REPT(" ",60)),1,60)),".",MID(1/2,2,1))),""))</f>
        <v/>
      </c>
      <c r="AB532" s="50">
        <f>IF(Z532&lt;2,"",IFERROR(VALUE(SUBSTITUTE(TRIM(MID(SUBSTITUTE(X532," ",REPT(" ",60)),61,60)),".",MID(1/2,2,1))),""))</f>
        <v/>
      </c>
      <c r="AC532" s="50">
        <f>IF(Z532&lt;3,"",IFERROR(VALUE(SUBSTITUTE(TRIM(MID(SUBSTITUTE(X532," ",REPT(" ",60)),121,60)),".",MID(1/2,2,1))),""))</f>
        <v/>
      </c>
      <c r="AD532" s="50">
        <f>IF(Z532&lt;4,"",IFERROR(VALUE(SUBSTITUTE(TRIM(MID(SUBSTITUTE(X532," ",REPT(" ",60)),181,60)),".",MID(1/2,2,1))),""))</f>
        <v/>
      </c>
      <c r="AE532" s="50">
        <f>IF(Z532&lt;5,"",IFERROR(VALUE(SUBSTITUTE(TRIM(MID(SUBSTITUTE(X532," ",REPT(" ",60)),241,60)),".",MID(1/2,2,1))),""))</f>
        <v/>
      </c>
      <c r="AF532" s="50">
        <f>IF(Z532&lt;6,"",IFERROR(VALUE(SUBSTITUTE(TRIM(MID(SUBSTITUTE(X532," ",REPT(" ",60)),301,60)),".",MID(1/2,2,1))),""))</f>
        <v/>
      </c>
      <c r="AG532" s="50">
        <f>IFERROR(IF(Z532=2,AA532,IF(Z532=4,IF(AA532&lt;0,-1,1)*(ABS(AA532)+AB532/60),IF(Z532=6,IF(AA532&lt;0,-1,1)*(ABS(AA532)+AB532/60+AC532/3600),""))),"")</f>
        <v/>
      </c>
      <c r="AH532" s="50">
        <f>IFERROR(IF(Z532=2,AB532,IF(Z532=4,IF(AC532&lt;0,-1,1)*(ABS(AC532)+AD532/60),IF(Z532=6,IF(AD532&lt;0,-1,1)*(ABS(AD532)+AE532/60+AF532/3600),""))),"")</f>
        <v/>
      </c>
      <c r="AI532" s="50">
        <f>IF(W532,AH532,AG532)</f>
        <v/>
      </c>
      <c r="AJ532" s="50">
        <f>IF(W532,AG532,AH532)</f>
        <v/>
      </c>
      <c r="AK532" s="50">
        <f>IFERROR(IF(U532=0,AI532,U532*ABS(AI532)),"")</f>
        <v/>
      </c>
      <c r="AL532" s="50">
        <f>IFERROR(IF(V532=0,AJ532,V532*ABS(AJ532)),"")</f>
        <v/>
      </c>
      <c r="AM532" s="50">
        <f>IFERROR(AND(U532=0,V532=0,ABS(AK532)&gt;90,ABS(AK532)&lt;=180,ABS(AL532)&lt;=90),FALSE)</f>
        <v/>
      </c>
      <c r="AN532" s="50">
        <f>IF(AM532,AL532,AK532)</f>
        <v/>
      </c>
      <c r="AO532" s="50">
        <f>IF(AM532,AK532,AL532)</f>
        <v/>
      </c>
      <c r="AP532" s="50">
        <f>IF(R532="","",IF(Y532&lt;&gt;"","Contains words or symbols that aren't part of a coordinate.",IF(NOT(OR(Z532=2,Z532=4,Z532=6)),"Couldn't find a latitude and a longitude ("&amp;Z532&amp;IF(Z532=1," number"," numbers")&amp;" found).",IF(COUNT(AA532:AF532)&lt;&gt;Z532,"Some of the numbers couldn't be read.",IF(OR(AND(Z532=4,OR(AB532&lt;0,AB532&gt;=60,AD532&lt;0,AD532&gt;=60)),AND(Z532=6,OR(AB532&lt;0,AB532&gt;=60,AC532&lt;0,AC532&gt;=60,AE532&lt;0,AE532&gt;=60,AF532&lt;0,AF532&gt;=60))),"Minutes and seconds must be between 0 and 60.",IF(OR(ABS(AN532)&gt;90,ABS(AO532)&gt;180),"Out of range: latitude must be between -90 and 90, and longitude between -180 and 180.",""))))))</f>
        <v/>
      </c>
    </row>
    <row r="533">
      <c r="B533" s="44" t="n"/>
      <c r="C533" s="44" t="n"/>
      <c r="D533" s="45">
        <f>IF(R533="","",IF(AP533&lt;&gt;"","NOT VALID GPS COORDINATES",IF(O533="NO CONNECTION","NO CONNECTION",IF(E533="","NOT FOUND",IF(OR(AM533,AND(AN533=0,AO533=0)),"CONVERTED – PLEASE CHECK","CONVERTED")))))</f>
        <v/>
      </c>
      <c r="E533" s="45">
        <f>IF(OR(O533="",O533="NO CONNECTION"),"",IFERROR(_xlfn.FILTERXML(O533,"//local/territory")&amp;" "&amp;_xlfn.FILTERXML(O533,"//local/mapcode"),IFERROR(_xlfn.FILTERXML(O533,"//international/mapcode"),"")))</f>
        <v/>
      </c>
      <c r="F533" s="46">
        <f>IF(E533="","",IFERROR(_xlfn.FILTERXML(O533,"//local/territory"),""))</f>
        <v/>
      </c>
      <c r="G533" s="46">
        <f>IF(E533="","",IFERROR(_xlfn.FILTERXML(O533,"//local/mapcode"),""))</f>
        <v/>
      </c>
      <c r="H533" s="46">
        <f>IF(E533="","",IFERROR(_xlfn.FILTERXML(O533,"//international/mapcode"),""))</f>
        <v/>
      </c>
      <c r="I533" s="46">
        <f>IF(E533="","",IFERROR(HYPERLINK("https://www.mymapcodes.com/go/?t="&amp;IF(G533&lt;&gt;"",F533,"AAA")&amp;"&amp;ma="&amp;LEFT(IF(G533&lt;&gt;"",G533,H533),FIND(".",IF(G533&lt;&gt;"",G533,H533))-1)&amp;"&amp;mb="&amp;MID(IF(G533&lt;&gt;"",G533,H533),FIND(".",IF(G533&lt;&gt;"",G533,H533))+1,99),"Open on MyMapcodes →"),""))</f>
        <v/>
      </c>
      <c r="J533" s="47">
        <f>IF(OR(R533="",AP533&lt;&gt;""),"",ROUND(AN533,6))</f>
        <v/>
      </c>
      <c r="K533" s="47">
        <f>IF(OR(R533="",AP533&lt;&gt;""),"",ROUND(AO533,6))</f>
        <v/>
      </c>
      <c r="L533" s="48">
        <f>IF(R533="","",IF(AP533&lt;&gt;"",AP533,IF(O533="NO CONNECTION","Excel couldn't reach the mapcode service. Click the REFRESH RESULTS box just above the table.",IF(E533="","The mapcode service didn't return a mapcode for this point.",IF(AM533,"Latitude and longitude seemed to be the wrong way round, so they've been swapped. Please check.",IF(AND(AN533=0,AO533=0),"0, 0 is in the sea off West Africa. Please check this is the location you meant.",IF(W533,"Longitude came first, so the order has been switched.",IF(Z533=6,"Converted from degrees, minutes and seconds.",IF(Z533=4,"Converted from degrees and decimal minutes.","")))))))))</f>
        <v/>
      </c>
      <c r="N533" s="49">
        <f>IF(J533="","",MapcodeAPI&amp;"codes/"&amp;SUBSTITUTE(J533&amp;"",MID(1/2,2,1),".")&amp;","&amp;SUBSTITUTE(K533&amp;"",MID(1/2,2,1),"."))&amp;LEFT($B$13,0)</f>
        <v/>
      </c>
      <c r="O533" s="49">
        <f>IF(N533="","",IFERROR(_xlfn.WEBSERVICE(N533),IF(MapcodeAPIBackup="","NO CONNECTION",IFERROR(_xlfn.WEBSERVICE(MapcodeAPIBackup&amp;MID(N533,LEN(MapcodeAPI)+1,999)),"NO CONNECTION"))))</f>
        <v/>
      </c>
      <c r="P533" t="inlineStr">
        <is>
          <t xml:space="preserve"> </t>
        </is>
      </c>
      <c r="R533" s="50">
        <f>IFERROR(IF(AND(TRIM(B533&amp;"")="",TRIM(C533&amp;"")=""),"",TRIM(IF(ISNUMBER(B533),SUBSTITUTE(B533&amp;"",MID(1/2,2,1),"."),B533&amp;"")&amp;IF(TRIM(C533&amp;"")="",""," | "&amp;IF(ISNUMBER(C533),SUBSTITUTE(C533&amp;"",MID(1/2,2,1),"."),C533&amp;"")))),"(error value)")</f>
        <v/>
      </c>
      <c r="S533" s="50">
        <f>IF(R533="","","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"&amp;IFERROR(IF(AND(LEN(R533)-LEN(SUBSTITUTE(R533,"/",""))=1,ISNUMBER(FIND(" ",TRIM(LEFT(R533,FIND("/",R533)-1))))),LEFT(R533,FIND("/",R533)-1),R533),R533)&amp;" ")," "," "),"﻿"," "),"​"," "),"⁠"," ")," "," ")," "," "),CHAR(9)," "),CHAR(10)," "),CHAR(13)," "),"−","-"),"–","-"),"—","-"),"LATITUDE"," "),"LONGITUDE"," "),"COORDINATES"," "),"COORDS"," "),"NORTH"," N "),"SOUTH"," S "),"EAST"," E "),"WEST"," W "),"DEGREES"," "),"DEG"," "),"GPS"," "),"LONG"," "),"LNG"," "),"LON"," "),"LAT"," ")," AND "," "),"&amp;"," ")&amp;" ")</f>
        <v/>
      </c>
      <c r="T533" s="50">
        <f>IF(S533="","",IF(LEN(S533)-LEN(SUBSTITUTE(S533,".",""))&gt;0,SUBSTITUTE(S533,","," "),IF(LEN(S533)-LEN(SUBSTITUTE(S533,",",""))=3,SUBSTITUTE(SUBSTITUTE(S533,",",";",2),",","."),IF(LEN(S533)-LEN(SUBSTITUTE(S533,",",""))=2,SUBSTITUTE(S533,",","."),SUBSTITUTE(S533,","," ")))))</f>
        <v/>
      </c>
      <c r="U533" s="50">
        <f>IF(ISNUMBER(FIND("S",T533)),-1,IF(ISNUMBER(FIND("N",T533)),1,0))</f>
        <v/>
      </c>
      <c r="V533" s="50">
        <f>IF(ISNUMBER(FIND("W",T533)),-1,IF(ISNUMBER(FIND("E",T533)),1,0))</f>
        <v/>
      </c>
      <c r="W533" s="50">
        <f>AND(MIN(IFERROR(FIND("N",T533),999),IFERROR(FIND("S",T533),999))&lt;999,MIN(IFERROR(FIND("E",T533),999),IFERROR(FIND("W",T533),999))&lt;999,MIN(IFERROR(FIND("E",T533),999),IFERROR(FIND("W",T533),999))&lt;MIN(IFERROR(FIND("N",T533),999),IFERROR(FIND("S",T533),999)))</f>
        <v/>
      </c>
      <c r="X533" s="50">
        <f>IF(T533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533,"°"," "),"º"," "),"˚"," "),"'"," "),CHAR(34)," "),"′"," "),"’"," "),"‘"," "),"″"," "),"”"," "),"“"," "),"("," "),")"," "),"["," "),"]"," "),"{"," "),"}"," "),";"," "),"|"," "),"/"," "),"\"," "),":"," "),"="," "),"*"," "),","," "),"N"," "),"S"," "),"E"," "),"W"," "),"_"," ")))</f>
        <v/>
      </c>
      <c r="Y533" s="50">
        <f>IF(X533="","",SUBSTITUTE(SUBSTITUTE(SUBSTITUTE(SUBSTITUTE(SUBSTITUTE(SUBSTITUTE(SUBSTITUTE(SUBSTITUTE(SUBSTITUTE(SUBSTITUTE(SUBSTITUTE(SUBSTITUTE(SUBSTITUTE(X533,"0",""),"1",""),"2",""),"3",""),"4",""),"5",""),"6",""),"7",""),"8",""),"9",""),".",""),"-","")," ",""))</f>
        <v/>
      </c>
      <c r="Z533" s="50">
        <f>IF(X533="",0,LEN(X533)-LEN(SUBSTITUTE(X533," ",""))+1)</f>
        <v/>
      </c>
      <c r="AA533" s="50">
        <f>IF(Z533&lt;1,"",IFERROR(VALUE(SUBSTITUTE(TRIM(MID(SUBSTITUTE(X533," ",REPT(" ",60)),1,60)),".",MID(1/2,2,1))),""))</f>
        <v/>
      </c>
      <c r="AB533" s="50">
        <f>IF(Z533&lt;2,"",IFERROR(VALUE(SUBSTITUTE(TRIM(MID(SUBSTITUTE(X533," ",REPT(" ",60)),61,60)),".",MID(1/2,2,1))),""))</f>
        <v/>
      </c>
      <c r="AC533" s="50">
        <f>IF(Z533&lt;3,"",IFERROR(VALUE(SUBSTITUTE(TRIM(MID(SUBSTITUTE(X533," ",REPT(" ",60)),121,60)),".",MID(1/2,2,1))),""))</f>
        <v/>
      </c>
      <c r="AD533" s="50">
        <f>IF(Z533&lt;4,"",IFERROR(VALUE(SUBSTITUTE(TRIM(MID(SUBSTITUTE(X533," ",REPT(" ",60)),181,60)),".",MID(1/2,2,1))),""))</f>
        <v/>
      </c>
      <c r="AE533" s="50">
        <f>IF(Z533&lt;5,"",IFERROR(VALUE(SUBSTITUTE(TRIM(MID(SUBSTITUTE(X533," ",REPT(" ",60)),241,60)),".",MID(1/2,2,1))),""))</f>
        <v/>
      </c>
      <c r="AF533" s="50">
        <f>IF(Z533&lt;6,"",IFERROR(VALUE(SUBSTITUTE(TRIM(MID(SUBSTITUTE(X533," ",REPT(" ",60)),301,60)),".",MID(1/2,2,1))),""))</f>
        <v/>
      </c>
      <c r="AG533" s="50">
        <f>IFERROR(IF(Z533=2,AA533,IF(Z533=4,IF(AA533&lt;0,-1,1)*(ABS(AA533)+AB533/60),IF(Z533=6,IF(AA533&lt;0,-1,1)*(ABS(AA533)+AB533/60+AC533/3600),""))),"")</f>
        <v/>
      </c>
      <c r="AH533" s="50">
        <f>IFERROR(IF(Z533=2,AB533,IF(Z533=4,IF(AC533&lt;0,-1,1)*(ABS(AC533)+AD533/60),IF(Z533=6,IF(AD533&lt;0,-1,1)*(ABS(AD533)+AE533/60+AF533/3600),""))),"")</f>
        <v/>
      </c>
      <c r="AI533" s="50">
        <f>IF(W533,AH533,AG533)</f>
        <v/>
      </c>
      <c r="AJ533" s="50">
        <f>IF(W533,AG533,AH533)</f>
        <v/>
      </c>
      <c r="AK533" s="50">
        <f>IFERROR(IF(U533=0,AI533,U533*ABS(AI533)),"")</f>
        <v/>
      </c>
      <c r="AL533" s="50">
        <f>IFERROR(IF(V533=0,AJ533,V533*ABS(AJ533)),"")</f>
        <v/>
      </c>
      <c r="AM533" s="50">
        <f>IFERROR(AND(U533=0,V533=0,ABS(AK533)&gt;90,ABS(AK533)&lt;=180,ABS(AL533)&lt;=90),FALSE)</f>
        <v/>
      </c>
      <c r="AN533" s="50">
        <f>IF(AM533,AL533,AK533)</f>
        <v/>
      </c>
      <c r="AO533" s="50">
        <f>IF(AM533,AK533,AL533)</f>
        <v/>
      </c>
      <c r="AP533" s="50">
        <f>IF(R533="","",IF(Y533&lt;&gt;"","Contains words or symbols that aren't part of a coordinate.",IF(NOT(OR(Z533=2,Z533=4,Z533=6)),"Couldn't find a latitude and a longitude ("&amp;Z533&amp;IF(Z533=1," number"," numbers")&amp;" found).",IF(COUNT(AA533:AF533)&lt;&gt;Z533,"Some of the numbers couldn't be read.",IF(OR(AND(Z533=4,OR(AB533&lt;0,AB533&gt;=60,AD533&lt;0,AD533&gt;=60)),AND(Z533=6,OR(AB533&lt;0,AB533&gt;=60,AC533&lt;0,AC533&gt;=60,AE533&lt;0,AE533&gt;=60,AF533&lt;0,AF533&gt;=60))),"Minutes and seconds must be between 0 and 60.",IF(OR(ABS(AN533)&gt;90,ABS(AO533)&gt;180),"Out of range: latitude must be between -90 and 90, and longitude between -180 and 180.",""))))))</f>
        <v/>
      </c>
    </row>
    <row r="534">
      <c r="B534" s="44" t="n"/>
      <c r="C534" s="44" t="n"/>
      <c r="D534" s="45">
        <f>IF(R534="","",IF(AP534&lt;&gt;"","NOT VALID GPS COORDINATES",IF(O534="NO CONNECTION","NO CONNECTION",IF(E534="","NOT FOUND",IF(OR(AM534,AND(AN534=0,AO534=0)),"CONVERTED – PLEASE CHECK","CONVERTED")))))</f>
        <v/>
      </c>
      <c r="E534" s="45">
        <f>IF(OR(O534="",O534="NO CONNECTION"),"",IFERROR(_xlfn.FILTERXML(O534,"//local/territory")&amp;" "&amp;_xlfn.FILTERXML(O534,"//local/mapcode"),IFERROR(_xlfn.FILTERXML(O534,"//international/mapcode"),"")))</f>
        <v/>
      </c>
      <c r="F534" s="46">
        <f>IF(E534="","",IFERROR(_xlfn.FILTERXML(O534,"//local/territory"),""))</f>
        <v/>
      </c>
      <c r="G534" s="46">
        <f>IF(E534="","",IFERROR(_xlfn.FILTERXML(O534,"//local/mapcode"),""))</f>
        <v/>
      </c>
      <c r="H534" s="46">
        <f>IF(E534="","",IFERROR(_xlfn.FILTERXML(O534,"//international/mapcode"),""))</f>
        <v/>
      </c>
      <c r="I534" s="46">
        <f>IF(E534="","",IFERROR(HYPERLINK("https://www.mymapcodes.com/go/?t="&amp;IF(G534&lt;&gt;"",F534,"AAA")&amp;"&amp;ma="&amp;LEFT(IF(G534&lt;&gt;"",G534,H534),FIND(".",IF(G534&lt;&gt;"",G534,H534))-1)&amp;"&amp;mb="&amp;MID(IF(G534&lt;&gt;"",G534,H534),FIND(".",IF(G534&lt;&gt;"",G534,H534))+1,99),"Open on MyMapcodes →"),""))</f>
        <v/>
      </c>
      <c r="J534" s="47">
        <f>IF(OR(R534="",AP534&lt;&gt;""),"",ROUND(AN534,6))</f>
        <v/>
      </c>
      <c r="K534" s="47">
        <f>IF(OR(R534="",AP534&lt;&gt;""),"",ROUND(AO534,6))</f>
        <v/>
      </c>
      <c r="L534" s="48">
        <f>IF(R534="","",IF(AP534&lt;&gt;"",AP534,IF(O534="NO CONNECTION","Excel couldn't reach the mapcode service. Click the REFRESH RESULTS box just above the table.",IF(E534="","The mapcode service didn't return a mapcode for this point.",IF(AM534,"Latitude and longitude seemed to be the wrong way round, so they've been swapped. Please check.",IF(AND(AN534=0,AO534=0),"0, 0 is in the sea off West Africa. Please check this is the location you meant.",IF(W534,"Longitude came first, so the order has been switched.",IF(Z534=6,"Converted from degrees, minutes and seconds.",IF(Z534=4,"Converted from degrees and decimal minutes.","")))))))))</f>
        <v/>
      </c>
      <c r="N534" s="49">
        <f>IF(J534="","",MapcodeAPI&amp;"codes/"&amp;SUBSTITUTE(J534&amp;"",MID(1/2,2,1),".")&amp;","&amp;SUBSTITUTE(K534&amp;"",MID(1/2,2,1),"."))&amp;LEFT($B$13,0)</f>
        <v/>
      </c>
      <c r="O534" s="49">
        <f>IF(N534="","",IFERROR(_xlfn.WEBSERVICE(N534),IF(MapcodeAPIBackup="","NO CONNECTION",IFERROR(_xlfn.WEBSERVICE(MapcodeAPIBackup&amp;MID(N534,LEN(MapcodeAPI)+1,999)),"NO CONNECTION"))))</f>
        <v/>
      </c>
      <c r="P534" t="inlineStr">
        <is>
          <t xml:space="preserve"> </t>
        </is>
      </c>
      <c r="R534" s="50">
        <f>IFERROR(IF(AND(TRIM(B534&amp;"")="",TRIM(C534&amp;"")=""),"",TRIM(IF(ISNUMBER(B534),SUBSTITUTE(B534&amp;"",MID(1/2,2,1),"."),B534&amp;"")&amp;IF(TRIM(C534&amp;"")="",""," | "&amp;IF(ISNUMBER(C534),SUBSTITUTE(C534&amp;"",MID(1/2,2,1),"."),C534&amp;"")))),"(error value)")</f>
        <v/>
      </c>
      <c r="S534" s="50">
        <f>IF(R534="","","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"&amp;IFERROR(IF(AND(LEN(R534)-LEN(SUBSTITUTE(R534,"/",""))=1,ISNUMBER(FIND(" ",TRIM(LEFT(R534,FIND("/",R534)-1))))),LEFT(R534,FIND("/",R534)-1),R534),R534)&amp;" ")," "," "),"﻿"," "),"​"," "),"⁠"," ")," "," ")," "," "),CHAR(9)," "),CHAR(10)," "),CHAR(13)," "),"−","-"),"–","-"),"—","-"),"LATITUDE"," "),"LONGITUDE"," "),"COORDINATES"," "),"COORDS"," "),"NORTH"," N "),"SOUTH"," S "),"EAST"," E "),"WEST"," W "),"DEGREES"," "),"DEG"," "),"GPS"," "),"LONG"," "),"LNG"," "),"LON"," "),"LAT"," ")," AND "," "),"&amp;"," ")&amp;" ")</f>
        <v/>
      </c>
      <c r="T534" s="50">
        <f>IF(S534="","",IF(LEN(S534)-LEN(SUBSTITUTE(S534,".",""))&gt;0,SUBSTITUTE(S534,","," "),IF(LEN(S534)-LEN(SUBSTITUTE(S534,",",""))=3,SUBSTITUTE(SUBSTITUTE(S534,",",";",2),",","."),IF(LEN(S534)-LEN(SUBSTITUTE(S534,",",""))=2,SUBSTITUTE(S534,",","."),SUBSTITUTE(S534,","," ")))))</f>
        <v/>
      </c>
      <c r="U534" s="50">
        <f>IF(ISNUMBER(FIND("S",T534)),-1,IF(ISNUMBER(FIND("N",T534)),1,0))</f>
        <v/>
      </c>
      <c r="V534" s="50">
        <f>IF(ISNUMBER(FIND("W",T534)),-1,IF(ISNUMBER(FIND("E",T534)),1,0))</f>
        <v/>
      </c>
      <c r="W534" s="50">
        <f>AND(MIN(IFERROR(FIND("N",T534),999),IFERROR(FIND("S",T534),999))&lt;999,MIN(IFERROR(FIND("E",T534),999),IFERROR(FIND("W",T534),999))&lt;999,MIN(IFERROR(FIND("E",T534),999),IFERROR(FIND("W",T534),999))&lt;MIN(IFERROR(FIND("N",T534),999),IFERROR(FIND("S",T534),999)))</f>
        <v/>
      </c>
      <c r="X534" s="50">
        <f>IF(T534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534,"°"," "),"º"," "),"˚"," "),"'"," "),CHAR(34)," "),"′"," "),"’"," "),"‘"," "),"″"," "),"”"," "),"“"," "),"("," "),")"," "),"["," "),"]"," "),"{"," "),"}"," "),";"," "),"|"," "),"/"," "),"\"," "),":"," "),"="," "),"*"," "),","," "),"N"," "),"S"," "),"E"," "),"W"," "),"_"," ")))</f>
        <v/>
      </c>
      <c r="Y534" s="50">
        <f>IF(X534="","",SUBSTITUTE(SUBSTITUTE(SUBSTITUTE(SUBSTITUTE(SUBSTITUTE(SUBSTITUTE(SUBSTITUTE(SUBSTITUTE(SUBSTITUTE(SUBSTITUTE(SUBSTITUTE(SUBSTITUTE(SUBSTITUTE(X534,"0",""),"1",""),"2",""),"3",""),"4",""),"5",""),"6",""),"7",""),"8",""),"9",""),".",""),"-","")," ",""))</f>
        <v/>
      </c>
      <c r="Z534" s="50">
        <f>IF(X534="",0,LEN(X534)-LEN(SUBSTITUTE(X534," ",""))+1)</f>
        <v/>
      </c>
      <c r="AA534" s="50">
        <f>IF(Z534&lt;1,"",IFERROR(VALUE(SUBSTITUTE(TRIM(MID(SUBSTITUTE(X534," ",REPT(" ",60)),1,60)),".",MID(1/2,2,1))),""))</f>
        <v/>
      </c>
      <c r="AB534" s="50">
        <f>IF(Z534&lt;2,"",IFERROR(VALUE(SUBSTITUTE(TRIM(MID(SUBSTITUTE(X534," ",REPT(" ",60)),61,60)),".",MID(1/2,2,1))),""))</f>
        <v/>
      </c>
      <c r="AC534" s="50">
        <f>IF(Z534&lt;3,"",IFERROR(VALUE(SUBSTITUTE(TRIM(MID(SUBSTITUTE(X534," ",REPT(" ",60)),121,60)),".",MID(1/2,2,1))),""))</f>
        <v/>
      </c>
      <c r="AD534" s="50">
        <f>IF(Z534&lt;4,"",IFERROR(VALUE(SUBSTITUTE(TRIM(MID(SUBSTITUTE(X534," ",REPT(" ",60)),181,60)),".",MID(1/2,2,1))),""))</f>
        <v/>
      </c>
      <c r="AE534" s="50">
        <f>IF(Z534&lt;5,"",IFERROR(VALUE(SUBSTITUTE(TRIM(MID(SUBSTITUTE(X534," ",REPT(" ",60)),241,60)),".",MID(1/2,2,1))),""))</f>
        <v/>
      </c>
      <c r="AF534" s="50">
        <f>IF(Z534&lt;6,"",IFERROR(VALUE(SUBSTITUTE(TRIM(MID(SUBSTITUTE(X534," ",REPT(" ",60)),301,60)),".",MID(1/2,2,1))),""))</f>
        <v/>
      </c>
      <c r="AG534" s="50">
        <f>IFERROR(IF(Z534=2,AA534,IF(Z534=4,IF(AA534&lt;0,-1,1)*(ABS(AA534)+AB534/60),IF(Z534=6,IF(AA534&lt;0,-1,1)*(ABS(AA534)+AB534/60+AC534/3600),""))),"")</f>
        <v/>
      </c>
      <c r="AH534" s="50">
        <f>IFERROR(IF(Z534=2,AB534,IF(Z534=4,IF(AC534&lt;0,-1,1)*(ABS(AC534)+AD534/60),IF(Z534=6,IF(AD534&lt;0,-1,1)*(ABS(AD534)+AE534/60+AF534/3600),""))),"")</f>
        <v/>
      </c>
      <c r="AI534" s="50">
        <f>IF(W534,AH534,AG534)</f>
        <v/>
      </c>
      <c r="AJ534" s="50">
        <f>IF(W534,AG534,AH534)</f>
        <v/>
      </c>
      <c r="AK534" s="50">
        <f>IFERROR(IF(U534=0,AI534,U534*ABS(AI534)),"")</f>
        <v/>
      </c>
      <c r="AL534" s="50">
        <f>IFERROR(IF(V534=0,AJ534,V534*ABS(AJ534)),"")</f>
        <v/>
      </c>
      <c r="AM534" s="50">
        <f>IFERROR(AND(U534=0,V534=0,ABS(AK534)&gt;90,ABS(AK534)&lt;=180,ABS(AL534)&lt;=90),FALSE)</f>
        <v/>
      </c>
      <c r="AN534" s="50">
        <f>IF(AM534,AL534,AK534)</f>
        <v/>
      </c>
      <c r="AO534" s="50">
        <f>IF(AM534,AK534,AL534)</f>
        <v/>
      </c>
      <c r="AP534" s="50">
        <f>IF(R534="","",IF(Y534&lt;&gt;"","Contains words or symbols that aren't part of a coordinate.",IF(NOT(OR(Z534=2,Z534=4,Z534=6)),"Couldn't find a latitude and a longitude ("&amp;Z534&amp;IF(Z534=1," number"," numbers")&amp;" found).",IF(COUNT(AA534:AF534)&lt;&gt;Z534,"Some of the numbers couldn't be read.",IF(OR(AND(Z534=4,OR(AB534&lt;0,AB534&gt;=60,AD534&lt;0,AD534&gt;=60)),AND(Z534=6,OR(AB534&lt;0,AB534&gt;=60,AC534&lt;0,AC534&gt;=60,AE534&lt;0,AE534&gt;=60,AF534&lt;0,AF534&gt;=60))),"Minutes and seconds must be between 0 and 60.",IF(OR(ABS(AN534)&gt;90,ABS(AO534)&gt;180),"Out of range: latitude must be between -90 and 90, and longitude between -180 and 180.",""))))))</f>
        <v/>
      </c>
    </row>
    <row r="535">
      <c r="B535" s="44" t="n"/>
      <c r="C535" s="44" t="n"/>
      <c r="D535" s="45">
        <f>IF(R535="","",IF(AP535&lt;&gt;"","NOT VALID GPS COORDINATES",IF(O535="NO CONNECTION","NO CONNECTION",IF(E535="","NOT FOUND",IF(OR(AM535,AND(AN535=0,AO535=0)),"CONVERTED – PLEASE CHECK","CONVERTED")))))</f>
        <v/>
      </c>
      <c r="E535" s="45">
        <f>IF(OR(O535="",O535="NO CONNECTION"),"",IFERROR(_xlfn.FILTERXML(O535,"//local/territory")&amp;" "&amp;_xlfn.FILTERXML(O535,"//local/mapcode"),IFERROR(_xlfn.FILTERXML(O535,"//international/mapcode"),"")))</f>
        <v/>
      </c>
      <c r="F535" s="46">
        <f>IF(E535="","",IFERROR(_xlfn.FILTERXML(O535,"//local/territory"),""))</f>
        <v/>
      </c>
      <c r="G535" s="46">
        <f>IF(E535="","",IFERROR(_xlfn.FILTERXML(O535,"//local/mapcode"),""))</f>
        <v/>
      </c>
      <c r="H535" s="46">
        <f>IF(E535="","",IFERROR(_xlfn.FILTERXML(O535,"//international/mapcode"),""))</f>
        <v/>
      </c>
      <c r="I535" s="46">
        <f>IF(E535="","",IFERROR(HYPERLINK("https://www.mymapcodes.com/go/?t="&amp;IF(G535&lt;&gt;"",F535,"AAA")&amp;"&amp;ma="&amp;LEFT(IF(G535&lt;&gt;"",G535,H535),FIND(".",IF(G535&lt;&gt;"",G535,H535))-1)&amp;"&amp;mb="&amp;MID(IF(G535&lt;&gt;"",G535,H535),FIND(".",IF(G535&lt;&gt;"",G535,H535))+1,99),"Open on MyMapcodes →"),""))</f>
        <v/>
      </c>
      <c r="J535" s="47">
        <f>IF(OR(R535="",AP535&lt;&gt;""),"",ROUND(AN535,6))</f>
        <v/>
      </c>
      <c r="K535" s="47">
        <f>IF(OR(R535="",AP535&lt;&gt;""),"",ROUND(AO535,6))</f>
        <v/>
      </c>
      <c r="L535" s="48">
        <f>IF(R535="","",IF(AP535&lt;&gt;"",AP535,IF(O535="NO CONNECTION","Excel couldn't reach the mapcode service. Click the REFRESH RESULTS box just above the table.",IF(E535="","The mapcode service didn't return a mapcode for this point.",IF(AM535,"Latitude and longitude seemed to be the wrong way round, so they've been swapped. Please check.",IF(AND(AN535=0,AO535=0),"0, 0 is in the sea off West Africa. Please check this is the location you meant.",IF(W535,"Longitude came first, so the order has been switched.",IF(Z535=6,"Converted from degrees, minutes and seconds.",IF(Z535=4,"Converted from degrees and decimal minutes.","")))))))))</f>
        <v/>
      </c>
      <c r="N535" s="49">
        <f>IF(J535="","",MapcodeAPI&amp;"codes/"&amp;SUBSTITUTE(J535&amp;"",MID(1/2,2,1),".")&amp;","&amp;SUBSTITUTE(K535&amp;"",MID(1/2,2,1),"."))&amp;LEFT($B$13,0)</f>
        <v/>
      </c>
      <c r="O535" s="49">
        <f>IF(N535="","",IFERROR(_xlfn.WEBSERVICE(N535),IF(MapcodeAPIBackup="","NO CONNECTION",IFERROR(_xlfn.WEBSERVICE(MapcodeAPIBackup&amp;MID(N535,LEN(MapcodeAPI)+1,999)),"NO CONNECTION"))))</f>
        <v/>
      </c>
      <c r="P535" t="inlineStr">
        <is>
          <t xml:space="preserve"> </t>
        </is>
      </c>
      <c r="R535" s="50">
        <f>IFERROR(IF(AND(TRIM(B535&amp;"")="",TRIM(C535&amp;"")=""),"",TRIM(IF(ISNUMBER(B535),SUBSTITUTE(B535&amp;"",MID(1/2,2,1),"."),B535&amp;"")&amp;IF(TRIM(C535&amp;"")="",""," | "&amp;IF(ISNUMBER(C535),SUBSTITUTE(C535&amp;"",MID(1/2,2,1),"."),C535&amp;"")))),"(error value)")</f>
        <v/>
      </c>
      <c r="S535" s="50">
        <f>IF(R535="","","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"&amp;IFERROR(IF(AND(LEN(R535)-LEN(SUBSTITUTE(R535,"/",""))=1,ISNUMBER(FIND(" ",TRIM(LEFT(R535,FIND("/",R535)-1))))),LEFT(R535,FIND("/",R535)-1),R535),R535)&amp;" ")," "," "),"﻿"," "),"​"," "),"⁠"," ")," "," ")," "," "),CHAR(9)," "),CHAR(10)," "),CHAR(13)," "),"−","-"),"–","-"),"—","-"),"LATITUDE"," "),"LONGITUDE"," "),"COORDINATES"," "),"COORDS"," "),"NORTH"," N "),"SOUTH"," S "),"EAST"," E "),"WEST"," W "),"DEGREES"," "),"DEG"," "),"GPS"," "),"LONG"," "),"LNG"," "),"LON"," "),"LAT"," ")," AND "," "),"&amp;"," ")&amp;" ")</f>
        <v/>
      </c>
      <c r="T535" s="50">
        <f>IF(S535="","",IF(LEN(S535)-LEN(SUBSTITUTE(S535,".",""))&gt;0,SUBSTITUTE(S535,","," "),IF(LEN(S535)-LEN(SUBSTITUTE(S535,",",""))=3,SUBSTITUTE(SUBSTITUTE(S535,",",";",2),",","."),IF(LEN(S535)-LEN(SUBSTITUTE(S535,",",""))=2,SUBSTITUTE(S535,",","."),SUBSTITUTE(S535,","," ")))))</f>
        <v/>
      </c>
      <c r="U535" s="50">
        <f>IF(ISNUMBER(FIND("S",T535)),-1,IF(ISNUMBER(FIND("N",T535)),1,0))</f>
        <v/>
      </c>
      <c r="V535" s="50">
        <f>IF(ISNUMBER(FIND("W",T535)),-1,IF(ISNUMBER(FIND("E",T535)),1,0))</f>
        <v/>
      </c>
      <c r="W535" s="50">
        <f>AND(MIN(IFERROR(FIND("N",T535),999),IFERROR(FIND("S",T535),999))&lt;999,MIN(IFERROR(FIND("E",T535),999),IFERROR(FIND("W",T535),999))&lt;999,MIN(IFERROR(FIND("E",T535),999),IFERROR(FIND("W",T535),999))&lt;MIN(IFERROR(FIND("N",T535),999),IFERROR(FIND("S",T535),999)))</f>
        <v/>
      </c>
      <c r="X535" s="50">
        <f>IF(T535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535,"°"," "),"º"," "),"˚"," "),"'"," "),CHAR(34)," "),"′"," "),"’"," "),"‘"," "),"″"," "),"”"," "),"“"," "),"("," "),")"," "),"["," "),"]"," "),"{"," "),"}"," "),";"," "),"|"," "),"/"," "),"\"," "),":"," "),"="," "),"*"," "),","," "),"N"," "),"S"," "),"E"," "),"W"," "),"_"," ")))</f>
        <v/>
      </c>
      <c r="Y535" s="50">
        <f>IF(X535="","",SUBSTITUTE(SUBSTITUTE(SUBSTITUTE(SUBSTITUTE(SUBSTITUTE(SUBSTITUTE(SUBSTITUTE(SUBSTITUTE(SUBSTITUTE(SUBSTITUTE(SUBSTITUTE(SUBSTITUTE(SUBSTITUTE(X535,"0",""),"1",""),"2",""),"3",""),"4",""),"5",""),"6",""),"7",""),"8",""),"9",""),".",""),"-","")," ",""))</f>
        <v/>
      </c>
      <c r="Z535" s="50">
        <f>IF(X535="",0,LEN(X535)-LEN(SUBSTITUTE(X535," ",""))+1)</f>
        <v/>
      </c>
      <c r="AA535" s="50">
        <f>IF(Z535&lt;1,"",IFERROR(VALUE(SUBSTITUTE(TRIM(MID(SUBSTITUTE(X535," ",REPT(" ",60)),1,60)),".",MID(1/2,2,1))),""))</f>
        <v/>
      </c>
      <c r="AB535" s="50">
        <f>IF(Z535&lt;2,"",IFERROR(VALUE(SUBSTITUTE(TRIM(MID(SUBSTITUTE(X535," ",REPT(" ",60)),61,60)),".",MID(1/2,2,1))),""))</f>
        <v/>
      </c>
      <c r="AC535" s="50">
        <f>IF(Z535&lt;3,"",IFERROR(VALUE(SUBSTITUTE(TRIM(MID(SUBSTITUTE(X535," ",REPT(" ",60)),121,60)),".",MID(1/2,2,1))),""))</f>
        <v/>
      </c>
      <c r="AD535" s="50">
        <f>IF(Z535&lt;4,"",IFERROR(VALUE(SUBSTITUTE(TRIM(MID(SUBSTITUTE(X535," ",REPT(" ",60)),181,60)),".",MID(1/2,2,1))),""))</f>
        <v/>
      </c>
      <c r="AE535" s="50">
        <f>IF(Z535&lt;5,"",IFERROR(VALUE(SUBSTITUTE(TRIM(MID(SUBSTITUTE(X535," ",REPT(" ",60)),241,60)),".",MID(1/2,2,1))),""))</f>
        <v/>
      </c>
      <c r="AF535" s="50">
        <f>IF(Z535&lt;6,"",IFERROR(VALUE(SUBSTITUTE(TRIM(MID(SUBSTITUTE(X535," ",REPT(" ",60)),301,60)),".",MID(1/2,2,1))),""))</f>
        <v/>
      </c>
      <c r="AG535" s="50">
        <f>IFERROR(IF(Z535=2,AA535,IF(Z535=4,IF(AA535&lt;0,-1,1)*(ABS(AA535)+AB535/60),IF(Z535=6,IF(AA535&lt;0,-1,1)*(ABS(AA535)+AB535/60+AC535/3600),""))),"")</f>
        <v/>
      </c>
      <c r="AH535" s="50">
        <f>IFERROR(IF(Z535=2,AB535,IF(Z535=4,IF(AC535&lt;0,-1,1)*(ABS(AC535)+AD535/60),IF(Z535=6,IF(AD535&lt;0,-1,1)*(ABS(AD535)+AE535/60+AF535/3600),""))),"")</f>
        <v/>
      </c>
      <c r="AI535" s="50">
        <f>IF(W535,AH535,AG535)</f>
        <v/>
      </c>
      <c r="AJ535" s="50">
        <f>IF(W535,AG535,AH535)</f>
        <v/>
      </c>
      <c r="AK535" s="50">
        <f>IFERROR(IF(U535=0,AI535,U535*ABS(AI535)),"")</f>
        <v/>
      </c>
      <c r="AL535" s="50">
        <f>IFERROR(IF(V535=0,AJ535,V535*ABS(AJ535)),"")</f>
        <v/>
      </c>
      <c r="AM535" s="50">
        <f>IFERROR(AND(U535=0,V535=0,ABS(AK535)&gt;90,ABS(AK535)&lt;=180,ABS(AL535)&lt;=90),FALSE)</f>
        <v/>
      </c>
      <c r="AN535" s="50">
        <f>IF(AM535,AL535,AK535)</f>
        <v/>
      </c>
      <c r="AO535" s="50">
        <f>IF(AM535,AK535,AL535)</f>
        <v/>
      </c>
      <c r="AP535" s="50">
        <f>IF(R535="","",IF(Y535&lt;&gt;"","Contains words or symbols that aren't part of a coordinate.",IF(NOT(OR(Z535=2,Z535=4,Z535=6)),"Couldn't find a latitude and a longitude ("&amp;Z535&amp;IF(Z535=1," number"," numbers")&amp;" found).",IF(COUNT(AA535:AF535)&lt;&gt;Z535,"Some of the numbers couldn't be read.",IF(OR(AND(Z535=4,OR(AB535&lt;0,AB535&gt;=60,AD535&lt;0,AD535&gt;=60)),AND(Z535=6,OR(AB535&lt;0,AB535&gt;=60,AC535&lt;0,AC535&gt;=60,AE535&lt;0,AE535&gt;=60,AF535&lt;0,AF535&gt;=60))),"Minutes and seconds must be between 0 and 60.",IF(OR(ABS(AN535)&gt;90,ABS(AO535)&gt;180),"Out of range: latitude must be between -90 and 90, and longitude between -180 and 180.",""))))))</f>
        <v/>
      </c>
    </row>
    <row r="536">
      <c r="B536" s="44" t="n"/>
      <c r="C536" s="44" t="n"/>
      <c r="D536" s="45">
        <f>IF(R536="","",IF(AP536&lt;&gt;"","NOT VALID GPS COORDINATES",IF(O536="NO CONNECTION","NO CONNECTION",IF(E536="","NOT FOUND",IF(OR(AM536,AND(AN536=0,AO536=0)),"CONVERTED – PLEASE CHECK","CONVERTED")))))</f>
        <v/>
      </c>
      <c r="E536" s="45">
        <f>IF(OR(O536="",O536="NO CONNECTION"),"",IFERROR(_xlfn.FILTERXML(O536,"//local/territory")&amp;" "&amp;_xlfn.FILTERXML(O536,"//local/mapcode"),IFERROR(_xlfn.FILTERXML(O536,"//international/mapcode"),"")))</f>
        <v/>
      </c>
      <c r="F536" s="46">
        <f>IF(E536="","",IFERROR(_xlfn.FILTERXML(O536,"//local/territory"),""))</f>
        <v/>
      </c>
      <c r="G536" s="46">
        <f>IF(E536="","",IFERROR(_xlfn.FILTERXML(O536,"//local/mapcode"),""))</f>
        <v/>
      </c>
      <c r="H536" s="46">
        <f>IF(E536="","",IFERROR(_xlfn.FILTERXML(O536,"//international/mapcode"),""))</f>
        <v/>
      </c>
      <c r="I536" s="46">
        <f>IF(E536="","",IFERROR(HYPERLINK("https://www.mymapcodes.com/go/?t="&amp;IF(G536&lt;&gt;"",F536,"AAA")&amp;"&amp;ma="&amp;LEFT(IF(G536&lt;&gt;"",G536,H536),FIND(".",IF(G536&lt;&gt;"",G536,H536))-1)&amp;"&amp;mb="&amp;MID(IF(G536&lt;&gt;"",G536,H536),FIND(".",IF(G536&lt;&gt;"",G536,H536))+1,99),"Open on MyMapcodes →"),""))</f>
        <v/>
      </c>
      <c r="J536" s="47">
        <f>IF(OR(R536="",AP536&lt;&gt;""),"",ROUND(AN536,6))</f>
        <v/>
      </c>
      <c r="K536" s="47">
        <f>IF(OR(R536="",AP536&lt;&gt;""),"",ROUND(AO536,6))</f>
        <v/>
      </c>
      <c r="L536" s="48">
        <f>IF(R536="","",IF(AP536&lt;&gt;"",AP536,IF(O536="NO CONNECTION","Excel couldn't reach the mapcode service. Click the REFRESH RESULTS box just above the table.",IF(E536="","The mapcode service didn't return a mapcode for this point.",IF(AM536,"Latitude and longitude seemed to be the wrong way round, so they've been swapped. Please check.",IF(AND(AN536=0,AO536=0),"0, 0 is in the sea off West Africa. Please check this is the location you meant.",IF(W536,"Longitude came first, so the order has been switched.",IF(Z536=6,"Converted from degrees, minutes and seconds.",IF(Z536=4,"Converted from degrees and decimal minutes.","")))))))))</f>
        <v/>
      </c>
      <c r="N536" s="49">
        <f>IF(J536="","",MapcodeAPI&amp;"codes/"&amp;SUBSTITUTE(J536&amp;"",MID(1/2,2,1),".")&amp;","&amp;SUBSTITUTE(K536&amp;"",MID(1/2,2,1),"."))&amp;LEFT($B$13,0)</f>
        <v/>
      </c>
      <c r="O536" s="49">
        <f>IF(N536="","",IFERROR(_xlfn.WEBSERVICE(N536),IF(MapcodeAPIBackup="","NO CONNECTION",IFERROR(_xlfn.WEBSERVICE(MapcodeAPIBackup&amp;MID(N536,LEN(MapcodeAPI)+1,999)),"NO CONNECTION"))))</f>
        <v/>
      </c>
      <c r="P536" t="inlineStr">
        <is>
          <t xml:space="preserve"> </t>
        </is>
      </c>
      <c r="R536" s="50">
        <f>IFERROR(IF(AND(TRIM(B536&amp;"")="",TRIM(C536&amp;"")=""),"",TRIM(IF(ISNUMBER(B536),SUBSTITUTE(B536&amp;"",MID(1/2,2,1),"."),B536&amp;"")&amp;IF(TRIM(C536&amp;"")="",""," | "&amp;IF(ISNUMBER(C536),SUBSTITUTE(C536&amp;"",MID(1/2,2,1),"."),C536&amp;"")))),"(error value)")</f>
        <v/>
      </c>
      <c r="S536" s="50">
        <f>IF(R536="","","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"&amp;IFERROR(IF(AND(LEN(R536)-LEN(SUBSTITUTE(R536,"/",""))=1,ISNUMBER(FIND(" ",TRIM(LEFT(R536,FIND("/",R536)-1))))),LEFT(R536,FIND("/",R536)-1),R536),R536)&amp;" ")," "," "),"﻿"," "),"​"," "),"⁠"," ")," "," ")," "," "),CHAR(9)," "),CHAR(10)," "),CHAR(13)," "),"−","-"),"–","-"),"—","-"),"LATITUDE"," "),"LONGITUDE"," "),"COORDINATES"," "),"COORDS"," "),"NORTH"," N "),"SOUTH"," S "),"EAST"," E "),"WEST"," W "),"DEGREES"," "),"DEG"," "),"GPS"," "),"LONG"," "),"LNG"," "),"LON"," "),"LAT"," ")," AND "," "),"&amp;"," ")&amp;" ")</f>
        <v/>
      </c>
      <c r="T536" s="50">
        <f>IF(S536="","",IF(LEN(S536)-LEN(SUBSTITUTE(S536,".",""))&gt;0,SUBSTITUTE(S536,","," "),IF(LEN(S536)-LEN(SUBSTITUTE(S536,",",""))=3,SUBSTITUTE(SUBSTITUTE(S536,",",";",2),",","."),IF(LEN(S536)-LEN(SUBSTITUTE(S536,",",""))=2,SUBSTITUTE(S536,",","."),SUBSTITUTE(S536,","," ")))))</f>
        <v/>
      </c>
      <c r="U536" s="50">
        <f>IF(ISNUMBER(FIND("S",T536)),-1,IF(ISNUMBER(FIND("N",T536)),1,0))</f>
        <v/>
      </c>
      <c r="V536" s="50">
        <f>IF(ISNUMBER(FIND("W",T536)),-1,IF(ISNUMBER(FIND("E",T536)),1,0))</f>
        <v/>
      </c>
      <c r="W536" s="50">
        <f>AND(MIN(IFERROR(FIND("N",T536),999),IFERROR(FIND("S",T536),999))&lt;999,MIN(IFERROR(FIND("E",T536),999),IFERROR(FIND("W",T536),999))&lt;999,MIN(IFERROR(FIND("E",T536),999),IFERROR(FIND("W",T536),999))&lt;MIN(IFERROR(FIND("N",T536),999),IFERROR(FIND("S",T536),999)))</f>
        <v/>
      </c>
      <c r="X536" s="50">
        <f>IF(T536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536,"°"," "),"º"," "),"˚"," "),"'"," "),CHAR(34)," "),"′"," "),"’"," "),"‘"," "),"″"," "),"”"," "),"“"," "),"("," "),")"," "),"["," "),"]"," "),"{"," "),"}"," "),";"," "),"|"," "),"/"," "),"\"," "),":"," "),"="," "),"*"," "),","," "),"N"," "),"S"," "),"E"," "),"W"," "),"_"," ")))</f>
        <v/>
      </c>
      <c r="Y536" s="50">
        <f>IF(X536="","",SUBSTITUTE(SUBSTITUTE(SUBSTITUTE(SUBSTITUTE(SUBSTITUTE(SUBSTITUTE(SUBSTITUTE(SUBSTITUTE(SUBSTITUTE(SUBSTITUTE(SUBSTITUTE(SUBSTITUTE(SUBSTITUTE(X536,"0",""),"1",""),"2",""),"3",""),"4",""),"5",""),"6",""),"7",""),"8",""),"9",""),".",""),"-","")," ",""))</f>
        <v/>
      </c>
      <c r="Z536" s="50">
        <f>IF(X536="",0,LEN(X536)-LEN(SUBSTITUTE(X536," ",""))+1)</f>
        <v/>
      </c>
      <c r="AA536" s="50">
        <f>IF(Z536&lt;1,"",IFERROR(VALUE(SUBSTITUTE(TRIM(MID(SUBSTITUTE(X536," ",REPT(" ",60)),1,60)),".",MID(1/2,2,1))),""))</f>
        <v/>
      </c>
      <c r="AB536" s="50">
        <f>IF(Z536&lt;2,"",IFERROR(VALUE(SUBSTITUTE(TRIM(MID(SUBSTITUTE(X536," ",REPT(" ",60)),61,60)),".",MID(1/2,2,1))),""))</f>
        <v/>
      </c>
      <c r="AC536" s="50">
        <f>IF(Z536&lt;3,"",IFERROR(VALUE(SUBSTITUTE(TRIM(MID(SUBSTITUTE(X536," ",REPT(" ",60)),121,60)),".",MID(1/2,2,1))),""))</f>
        <v/>
      </c>
      <c r="AD536" s="50">
        <f>IF(Z536&lt;4,"",IFERROR(VALUE(SUBSTITUTE(TRIM(MID(SUBSTITUTE(X536," ",REPT(" ",60)),181,60)),".",MID(1/2,2,1))),""))</f>
        <v/>
      </c>
      <c r="AE536" s="50">
        <f>IF(Z536&lt;5,"",IFERROR(VALUE(SUBSTITUTE(TRIM(MID(SUBSTITUTE(X536," ",REPT(" ",60)),241,60)),".",MID(1/2,2,1))),""))</f>
        <v/>
      </c>
      <c r="AF536" s="50">
        <f>IF(Z536&lt;6,"",IFERROR(VALUE(SUBSTITUTE(TRIM(MID(SUBSTITUTE(X536," ",REPT(" ",60)),301,60)),".",MID(1/2,2,1))),""))</f>
        <v/>
      </c>
      <c r="AG536" s="50">
        <f>IFERROR(IF(Z536=2,AA536,IF(Z536=4,IF(AA536&lt;0,-1,1)*(ABS(AA536)+AB536/60),IF(Z536=6,IF(AA536&lt;0,-1,1)*(ABS(AA536)+AB536/60+AC536/3600),""))),"")</f>
        <v/>
      </c>
      <c r="AH536" s="50">
        <f>IFERROR(IF(Z536=2,AB536,IF(Z536=4,IF(AC536&lt;0,-1,1)*(ABS(AC536)+AD536/60),IF(Z536=6,IF(AD536&lt;0,-1,1)*(ABS(AD536)+AE536/60+AF536/3600),""))),"")</f>
        <v/>
      </c>
      <c r="AI536" s="50">
        <f>IF(W536,AH536,AG536)</f>
        <v/>
      </c>
      <c r="AJ536" s="50">
        <f>IF(W536,AG536,AH536)</f>
        <v/>
      </c>
      <c r="AK536" s="50">
        <f>IFERROR(IF(U536=0,AI536,U536*ABS(AI536)),"")</f>
        <v/>
      </c>
      <c r="AL536" s="50">
        <f>IFERROR(IF(V536=0,AJ536,V536*ABS(AJ536)),"")</f>
        <v/>
      </c>
      <c r="AM536" s="50">
        <f>IFERROR(AND(U536=0,V536=0,ABS(AK536)&gt;90,ABS(AK536)&lt;=180,ABS(AL536)&lt;=90),FALSE)</f>
        <v/>
      </c>
      <c r="AN536" s="50">
        <f>IF(AM536,AL536,AK536)</f>
        <v/>
      </c>
      <c r="AO536" s="50">
        <f>IF(AM536,AK536,AL536)</f>
        <v/>
      </c>
      <c r="AP536" s="50">
        <f>IF(R536="","",IF(Y536&lt;&gt;"","Contains words or symbols that aren't part of a coordinate.",IF(NOT(OR(Z536=2,Z536=4,Z536=6)),"Couldn't find a latitude and a longitude ("&amp;Z536&amp;IF(Z536=1," number"," numbers")&amp;" found).",IF(COUNT(AA536:AF536)&lt;&gt;Z536,"Some of the numbers couldn't be read.",IF(OR(AND(Z536=4,OR(AB536&lt;0,AB536&gt;=60,AD536&lt;0,AD536&gt;=60)),AND(Z536=6,OR(AB536&lt;0,AB536&gt;=60,AC536&lt;0,AC536&gt;=60,AE536&lt;0,AE536&gt;=60,AF536&lt;0,AF536&gt;=60))),"Minutes and seconds must be between 0 and 60.",IF(OR(ABS(AN536)&gt;90,ABS(AO536)&gt;180),"Out of range: latitude must be between -90 and 90, and longitude between -180 and 180.",""))))))</f>
        <v/>
      </c>
    </row>
    <row r="537">
      <c r="B537" s="44" t="n"/>
      <c r="C537" s="44" t="n"/>
      <c r="D537" s="45">
        <f>IF(R537="","",IF(AP537&lt;&gt;"","NOT VALID GPS COORDINATES",IF(O537="NO CONNECTION","NO CONNECTION",IF(E537="","NOT FOUND",IF(OR(AM537,AND(AN537=0,AO537=0)),"CONVERTED – PLEASE CHECK","CONVERTED")))))</f>
        <v/>
      </c>
      <c r="E537" s="45">
        <f>IF(OR(O537="",O537="NO CONNECTION"),"",IFERROR(_xlfn.FILTERXML(O537,"//local/territory")&amp;" "&amp;_xlfn.FILTERXML(O537,"//local/mapcode"),IFERROR(_xlfn.FILTERXML(O537,"//international/mapcode"),"")))</f>
        <v/>
      </c>
      <c r="F537" s="46">
        <f>IF(E537="","",IFERROR(_xlfn.FILTERXML(O537,"//local/territory"),""))</f>
        <v/>
      </c>
      <c r="G537" s="46">
        <f>IF(E537="","",IFERROR(_xlfn.FILTERXML(O537,"//local/mapcode"),""))</f>
        <v/>
      </c>
      <c r="H537" s="46">
        <f>IF(E537="","",IFERROR(_xlfn.FILTERXML(O537,"//international/mapcode"),""))</f>
        <v/>
      </c>
      <c r="I537" s="46">
        <f>IF(E537="","",IFERROR(HYPERLINK("https://www.mymapcodes.com/go/?t="&amp;IF(G537&lt;&gt;"",F537,"AAA")&amp;"&amp;ma="&amp;LEFT(IF(G537&lt;&gt;"",G537,H537),FIND(".",IF(G537&lt;&gt;"",G537,H537))-1)&amp;"&amp;mb="&amp;MID(IF(G537&lt;&gt;"",G537,H537),FIND(".",IF(G537&lt;&gt;"",G537,H537))+1,99),"Open on MyMapcodes →"),""))</f>
        <v/>
      </c>
      <c r="J537" s="47">
        <f>IF(OR(R537="",AP537&lt;&gt;""),"",ROUND(AN537,6))</f>
        <v/>
      </c>
      <c r="K537" s="47">
        <f>IF(OR(R537="",AP537&lt;&gt;""),"",ROUND(AO537,6))</f>
        <v/>
      </c>
      <c r="L537" s="48">
        <f>IF(R537="","",IF(AP537&lt;&gt;"",AP537,IF(O537="NO CONNECTION","Excel couldn't reach the mapcode service. Click the REFRESH RESULTS box just above the table.",IF(E537="","The mapcode service didn't return a mapcode for this point.",IF(AM537,"Latitude and longitude seemed to be the wrong way round, so they've been swapped. Please check.",IF(AND(AN537=0,AO537=0),"0, 0 is in the sea off West Africa. Please check this is the location you meant.",IF(W537,"Longitude came first, so the order has been switched.",IF(Z537=6,"Converted from degrees, minutes and seconds.",IF(Z537=4,"Converted from degrees and decimal minutes.","")))))))))</f>
        <v/>
      </c>
      <c r="N537" s="49">
        <f>IF(J537="","",MapcodeAPI&amp;"codes/"&amp;SUBSTITUTE(J537&amp;"",MID(1/2,2,1),".")&amp;","&amp;SUBSTITUTE(K537&amp;"",MID(1/2,2,1),"."))&amp;LEFT($B$13,0)</f>
        <v/>
      </c>
      <c r="O537" s="49">
        <f>IF(N537="","",IFERROR(_xlfn.WEBSERVICE(N537),IF(MapcodeAPIBackup="","NO CONNECTION",IFERROR(_xlfn.WEBSERVICE(MapcodeAPIBackup&amp;MID(N537,LEN(MapcodeAPI)+1,999)),"NO CONNECTION"))))</f>
        <v/>
      </c>
      <c r="P537" t="inlineStr">
        <is>
          <t xml:space="preserve"> </t>
        </is>
      </c>
      <c r="R537" s="50">
        <f>IFERROR(IF(AND(TRIM(B537&amp;"")="",TRIM(C537&amp;"")=""),"",TRIM(IF(ISNUMBER(B537),SUBSTITUTE(B537&amp;"",MID(1/2,2,1),"."),B537&amp;"")&amp;IF(TRIM(C537&amp;"")="",""," | "&amp;IF(ISNUMBER(C537),SUBSTITUTE(C537&amp;"",MID(1/2,2,1),"."),C537&amp;"")))),"(error value)")</f>
        <v/>
      </c>
      <c r="S537" s="50">
        <f>IF(R537="","","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"&amp;IFERROR(IF(AND(LEN(R537)-LEN(SUBSTITUTE(R537,"/",""))=1,ISNUMBER(FIND(" ",TRIM(LEFT(R537,FIND("/",R537)-1))))),LEFT(R537,FIND("/",R537)-1),R537),R537)&amp;" ")," "," "),"﻿"," "),"​"," "),"⁠"," ")," "," ")," "," "),CHAR(9)," "),CHAR(10)," "),CHAR(13)," "),"−","-"),"–","-"),"—","-"),"LATITUDE"," "),"LONGITUDE"," "),"COORDINATES"," "),"COORDS"," "),"NORTH"," N "),"SOUTH"," S "),"EAST"," E "),"WEST"," W "),"DEGREES"," "),"DEG"," "),"GPS"," "),"LONG"," "),"LNG"," "),"LON"," "),"LAT"," ")," AND "," "),"&amp;"," ")&amp;" ")</f>
        <v/>
      </c>
      <c r="T537" s="50">
        <f>IF(S537="","",IF(LEN(S537)-LEN(SUBSTITUTE(S537,".",""))&gt;0,SUBSTITUTE(S537,","," "),IF(LEN(S537)-LEN(SUBSTITUTE(S537,",",""))=3,SUBSTITUTE(SUBSTITUTE(S537,",",";",2),",","."),IF(LEN(S537)-LEN(SUBSTITUTE(S537,",",""))=2,SUBSTITUTE(S537,",","."),SUBSTITUTE(S537,","," ")))))</f>
        <v/>
      </c>
      <c r="U537" s="50">
        <f>IF(ISNUMBER(FIND("S",T537)),-1,IF(ISNUMBER(FIND("N",T537)),1,0))</f>
        <v/>
      </c>
      <c r="V537" s="50">
        <f>IF(ISNUMBER(FIND("W",T537)),-1,IF(ISNUMBER(FIND("E",T537)),1,0))</f>
        <v/>
      </c>
      <c r="W537" s="50">
        <f>AND(MIN(IFERROR(FIND("N",T537),999),IFERROR(FIND("S",T537),999))&lt;999,MIN(IFERROR(FIND("E",T537),999),IFERROR(FIND("W",T537),999))&lt;999,MIN(IFERROR(FIND("E",T537),999),IFERROR(FIND("W",T537),999))&lt;MIN(IFERROR(FIND("N",T537),999),IFERROR(FIND("S",T537),999)))</f>
        <v/>
      </c>
      <c r="X537" s="50">
        <f>IF(T537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537,"°"," "),"º"," "),"˚"," "),"'"," "),CHAR(34)," "),"′"," "),"’"," "),"‘"," "),"″"," "),"”"," "),"“"," "),"("," "),")"," "),"["," "),"]"," "),"{"," "),"}"," "),";"," "),"|"," "),"/"," "),"\"," "),":"," "),"="," "),"*"," "),","," "),"N"," "),"S"," "),"E"," "),"W"," "),"_"," ")))</f>
        <v/>
      </c>
      <c r="Y537" s="50">
        <f>IF(X537="","",SUBSTITUTE(SUBSTITUTE(SUBSTITUTE(SUBSTITUTE(SUBSTITUTE(SUBSTITUTE(SUBSTITUTE(SUBSTITUTE(SUBSTITUTE(SUBSTITUTE(SUBSTITUTE(SUBSTITUTE(SUBSTITUTE(X537,"0",""),"1",""),"2",""),"3",""),"4",""),"5",""),"6",""),"7",""),"8",""),"9",""),".",""),"-","")," ",""))</f>
        <v/>
      </c>
      <c r="Z537" s="50">
        <f>IF(X537="",0,LEN(X537)-LEN(SUBSTITUTE(X537," ",""))+1)</f>
        <v/>
      </c>
      <c r="AA537" s="50">
        <f>IF(Z537&lt;1,"",IFERROR(VALUE(SUBSTITUTE(TRIM(MID(SUBSTITUTE(X537," ",REPT(" ",60)),1,60)),".",MID(1/2,2,1))),""))</f>
        <v/>
      </c>
      <c r="AB537" s="50">
        <f>IF(Z537&lt;2,"",IFERROR(VALUE(SUBSTITUTE(TRIM(MID(SUBSTITUTE(X537," ",REPT(" ",60)),61,60)),".",MID(1/2,2,1))),""))</f>
        <v/>
      </c>
      <c r="AC537" s="50">
        <f>IF(Z537&lt;3,"",IFERROR(VALUE(SUBSTITUTE(TRIM(MID(SUBSTITUTE(X537," ",REPT(" ",60)),121,60)),".",MID(1/2,2,1))),""))</f>
        <v/>
      </c>
      <c r="AD537" s="50">
        <f>IF(Z537&lt;4,"",IFERROR(VALUE(SUBSTITUTE(TRIM(MID(SUBSTITUTE(X537," ",REPT(" ",60)),181,60)),".",MID(1/2,2,1))),""))</f>
        <v/>
      </c>
      <c r="AE537" s="50">
        <f>IF(Z537&lt;5,"",IFERROR(VALUE(SUBSTITUTE(TRIM(MID(SUBSTITUTE(X537," ",REPT(" ",60)),241,60)),".",MID(1/2,2,1))),""))</f>
        <v/>
      </c>
      <c r="AF537" s="50">
        <f>IF(Z537&lt;6,"",IFERROR(VALUE(SUBSTITUTE(TRIM(MID(SUBSTITUTE(X537," ",REPT(" ",60)),301,60)),".",MID(1/2,2,1))),""))</f>
        <v/>
      </c>
      <c r="AG537" s="50">
        <f>IFERROR(IF(Z537=2,AA537,IF(Z537=4,IF(AA537&lt;0,-1,1)*(ABS(AA537)+AB537/60),IF(Z537=6,IF(AA537&lt;0,-1,1)*(ABS(AA537)+AB537/60+AC537/3600),""))),"")</f>
        <v/>
      </c>
      <c r="AH537" s="50">
        <f>IFERROR(IF(Z537=2,AB537,IF(Z537=4,IF(AC537&lt;0,-1,1)*(ABS(AC537)+AD537/60),IF(Z537=6,IF(AD537&lt;0,-1,1)*(ABS(AD537)+AE537/60+AF537/3600),""))),"")</f>
        <v/>
      </c>
      <c r="AI537" s="50">
        <f>IF(W537,AH537,AG537)</f>
        <v/>
      </c>
      <c r="AJ537" s="50">
        <f>IF(W537,AG537,AH537)</f>
        <v/>
      </c>
      <c r="AK537" s="50">
        <f>IFERROR(IF(U537=0,AI537,U537*ABS(AI537)),"")</f>
        <v/>
      </c>
      <c r="AL537" s="50">
        <f>IFERROR(IF(V537=0,AJ537,V537*ABS(AJ537)),"")</f>
        <v/>
      </c>
      <c r="AM537" s="50">
        <f>IFERROR(AND(U537=0,V537=0,ABS(AK537)&gt;90,ABS(AK537)&lt;=180,ABS(AL537)&lt;=90),FALSE)</f>
        <v/>
      </c>
      <c r="AN537" s="50">
        <f>IF(AM537,AL537,AK537)</f>
        <v/>
      </c>
      <c r="AO537" s="50">
        <f>IF(AM537,AK537,AL537)</f>
        <v/>
      </c>
      <c r="AP537" s="50">
        <f>IF(R537="","",IF(Y537&lt;&gt;"","Contains words or symbols that aren't part of a coordinate.",IF(NOT(OR(Z537=2,Z537=4,Z537=6)),"Couldn't find a latitude and a longitude ("&amp;Z537&amp;IF(Z537=1," number"," numbers")&amp;" found).",IF(COUNT(AA537:AF537)&lt;&gt;Z537,"Some of the numbers couldn't be read.",IF(OR(AND(Z537=4,OR(AB537&lt;0,AB537&gt;=60,AD537&lt;0,AD537&gt;=60)),AND(Z537=6,OR(AB537&lt;0,AB537&gt;=60,AC537&lt;0,AC537&gt;=60,AE537&lt;0,AE537&gt;=60,AF537&lt;0,AF537&gt;=60))),"Minutes and seconds must be between 0 and 60.",IF(OR(ABS(AN537)&gt;90,ABS(AO537)&gt;180),"Out of range: latitude must be between -90 and 90, and longitude between -180 and 180.",""))))))</f>
        <v/>
      </c>
    </row>
    <row r="538">
      <c r="B538" s="44" t="n"/>
      <c r="C538" s="44" t="n"/>
      <c r="D538" s="45">
        <f>IF(R538="","",IF(AP538&lt;&gt;"","NOT VALID GPS COORDINATES",IF(O538="NO CONNECTION","NO CONNECTION",IF(E538="","NOT FOUND",IF(OR(AM538,AND(AN538=0,AO538=0)),"CONVERTED – PLEASE CHECK","CONVERTED")))))</f>
        <v/>
      </c>
      <c r="E538" s="45">
        <f>IF(OR(O538="",O538="NO CONNECTION"),"",IFERROR(_xlfn.FILTERXML(O538,"//local/territory")&amp;" "&amp;_xlfn.FILTERXML(O538,"//local/mapcode"),IFERROR(_xlfn.FILTERXML(O538,"//international/mapcode"),"")))</f>
        <v/>
      </c>
      <c r="F538" s="46">
        <f>IF(E538="","",IFERROR(_xlfn.FILTERXML(O538,"//local/territory"),""))</f>
        <v/>
      </c>
      <c r="G538" s="46">
        <f>IF(E538="","",IFERROR(_xlfn.FILTERXML(O538,"//local/mapcode"),""))</f>
        <v/>
      </c>
      <c r="H538" s="46">
        <f>IF(E538="","",IFERROR(_xlfn.FILTERXML(O538,"//international/mapcode"),""))</f>
        <v/>
      </c>
      <c r="I538" s="46">
        <f>IF(E538="","",IFERROR(HYPERLINK("https://www.mymapcodes.com/go/?t="&amp;IF(G538&lt;&gt;"",F538,"AAA")&amp;"&amp;ma="&amp;LEFT(IF(G538&lt;&gt;"",G538,H538),FIND(".",IF(G538&lt;&gt;"",G538,H538))-1)&amp;"&amp;mb="&amp;MID(IF(G538&lt;&gt;"",G538,H538),FIND(".",IF(G538&lt;&gt;"",G538,H538))+1,99),"Open on MyMapcodes →"),""))</f>
        <v/>
      </c>
      <c r="J538" s="47">
        <f>IF(OR(R538="",AP538&lt;&gt;""),"",ROUND(AN538,6))</f>
        <v/>
      </c>
      <c r="K538" s="47">
        <f>IF(OR(R538="",AP538&lt;&gt;""),"",ROUND(AO538,6))</f>
        <v/>
      </c>
      <c r="L538" s="48">
        <f>IF(R538="","",IF(AP538&lt;&gt;"",AP538,IF(O538="NO CONNECTION","Excel couldn't reach the mapcode service. Click the REFRESH RESULTS box just above the table.",IF(E538="","The mapcode service didn't return a mapcode for this point.",IF(AM538,"Latitude and longitude seemed to be the wrong way round, so they've been swapped. Please check.",IF(AND(AN538=0,AO538=0),"0, 0 is in the sea off West Africa. Please check this is the location you meant.",IF(W538,"Longitude came first, so the order has been switched.",IF(Z538=6,"Converted from degrees, minutes and seconds.",IF(Z538=4,"Converted from degrees and decimal minutes.","")))))))))</f>
        <v/>
      </c>
      <c r="N538" s="49">
        <f>IF(J538="","",MapcodeAPI&amp;"codes/"&amp;SUBSTITUTE(J538&amp;"",MID(1/2,2,1),".")&amp;","&amp;SUBSTITUTE(K538&amp;"",MID(1/2,2,1),"."))&amp;LEFT($B$13,0)</f>
        <v/>
      </c>
      <c r="O538" s="49">
        <f>IF(N538="","",IFERROR(_xlfn.WEBSERVICE(N538),IF(MapcodeAPIBackup="","NO CONNECTION",IFERROR(_xlfn.WEBSERVICE(MapcodeAPIBackup&amp;MID(N538,LEN(MapcodeAPI)+1,999)),"NO CONNECTION"))))</f>
        <v/>
      </c>
      <c r="P538" t="inlineStr">
        <is>
          <t xml:space="preserve"> </t>
        </is>
      </c>
      <c r="R538" s="50">
        <f>IFERROR(IF(AND(TRIM(B538&amp;"")="",TRIM(C538&amp;"")=""),"",TRIM(IF(ISNUMBER(B538),SUBSTITUTE(B538&amp;"",MID(1/2,2,1),"."),B538&amp;"")&amp;IF(TRIM(C538&amp;"")="",""," | "&amp;IF(ISNUMBER(C538),SUBSTITUTE(C538&amp;"",MID(1/2,2,1),"."),C538&amp;"")))),"(error value)")</f>
        <v/>
      </c>
      <c r="S538" s="50">
        <f>IF(R538="","","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"&amp;IFERROR(IF(AND(LEN(R538)-LEN(SUBSTITUTE(R538,"/",""))=1,ISNUMBER(FIND(" ",TRIM(LEFT(R538,FIND("/",R538)-1))))),LEFT(R538,FIND("/",R538)-1),R538),R538)&amp;" ")," "," "),"﻿"," "),"​"," "),"⁠"," ")," "," ")," "," "),CHAR(9)," "),CHAR(10)," "),CHAR(13)," "),"−","-"),"–","-"),"—","-"),"LATITUDE"," "),"LONGITUDE"," "),"COORDINATES"," "),"COORDS"," "),"NORTH"," N "),"SOUTH"," S "),"EAST"," E "),"WEST"," W "),"DEGREES"," "),"DEG"," "),"GPS"," "),"LONG"," "),"LNG"," "),"LON"," "),"LAT"," ")," AND "," "),"&amp;"," ")&amp;" ")</f>
        <v/>
      </c>
      <c r="T538" s="50">
        <f>IF(S538="","",IF(LEN(S538)-LEN(SUBSTITUTE(S538,".",""))&gt;0,SUBSTITUTE(S538,","," "),IF(LEN(S538)-LEN(SUBSTITUTE(S538,",",""))=3,SUBSTITUTE(SUBSTITUTE(S538,",",";",2),",","."),IF(LEN(S538)-LEN(SUBSTITUTE(S538,",",""))=2,SUBSTITUTE(S538,",","."),SUBSTITUTE(S538,","," ")))))</f>
        <v/>
      </c>
      <c r="U538" s="50">
        <f>IF(ISNUMBER(FIND("S",T538)),-1,IF(ISNUMBER(FIND("N",T538)),1,0))</f>
        <v/>
      </c>
      <c r="V538" s="50">
        <f>IF(ISNUMBER(FIND("W",T538)),-1,IF(ISNUMBER(FIND("E",T538)),1,0))</f>
        <v/>
      </c>
      <c r="W538" s="50">
        <f>AND(MIN(IFERROR(FIND("N",T538),999),IFERROR(FIND("S",T538),999))&lt;999,MIN(IFERROR(FIND("E",T538),999),IFERROR(FIND("W",T538),999))&lt;999,MIN(IFERROR(FIND("E",T538),999),IFERROR(FIND("W",T538),999))&lt;MIN(IFERROR(FIND("N",T538),999),IFERROR(FIND("S",T538),999)))</f>
        <v/>
      </c>
      <c r="X538" s="50">
        <f>IF(T538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538,"°"," "),"º"," "),"˚"," "),"'"," "),CHAR(34)," "),"′"," "),"’"," "),"‘"," "),"″"," "),"”"," "),"“"," "),"("," "),")"," "),"["," "),"]"," "),"{"," "),"}"," "),";"," "),"|"," "),"/"," "),"\"," "),":"," "),"="," "),"*"," "),","," "),"N"," "),"S"," "),"E"," "),"W"," "),"_"," ")))</f>
        <v/>
      </c>
      <c r="Y538" s="50">
        <f>IF(X538="","",SUBSTITUTE(SUBSTITUTE(SUBSTITUTE(SUBSTITUTE(SUBSTITUTE(SUBSTITUTE(SUBSTITUTE(SUBSTITUTE(SUBSTITUTE(SUBSTITUTE(SUBSTITUTE(SUBSTITUTE(SUBSTITUTE(X538,"0",""),"1",""),"2",""),"3",""),"4",""),"5",""),"6",""),"7",""),"8",""),"9",""),".",""),"-","")," ",""))</f>
        <v/>
      </c>
      <c r="Z538" s="50">
        <f>IF(X538="",0,LEN(X538)-LEN(SUBSTITUTE(X538," ",""))+1)</f>
        <v/>
      </c>
      <c r="AA538" s="50">
        <f>IF(Z538&lt;1,"",IFERROR(VALUE(SUBSTITUTE(TRIM(MID(SUBSTITUTE(X538," ",REPT(" ",60)),1,60)),".",MID(1/2,2,1))),""))</f>
        <v/>
      </c>
      <c r="AB538" s="50">
        <f>IF(Z538&lt;2,"",IFERROR(VALUE(SUBSTITUTE(TRIM(MID(SUBSTITUTE(X538," ",REPT(" ",60)),61,60)),".",MID(1/2,2,1))),""))</f>
        <v/>
      </c>
      <c r="AC538" s="50">
        <f>IF(Z538&lt;3,"",IFERROR(VALUE(SUBSTITUTE(TRIM(MID(SUBSTITUTE(X538," ",REPT(" ",60)),121,60)),".",MID(1/2,2,1))),""))</f>
        <v/>
      </c>
      <c r="AD538" s="50">
        <f>IF(Z538&lt;4,"",IFERROR(VALUE(SUBSTITUTE(TRIM(MID(SUBSTITUTE(X538," ",REPT(" ",60)),181,60)),".",MID(1/2,2,1))),""))</f>
        <v/>
      </c>
      <c r="AE538" s="50">
        <f>IF(Z538&lt;5,"",IFERROR(VALUE(SUBSTITUTE(TRIM(MID(SUBSTITUTE(X538," ",REPT(" ",60)),241,60)),".",MID(1/2,2,1))),""))</f>
        <v/>
      </c>
      <c r="AF538" s="50">
        <f>IF(Z538&lt;6,"",IFERROR(VALUE(SUBSTITUTE(TRIM(MID(SUBSTITUTE(X538," ",REPT(" ",60)),301,60)),".",MID(1/2,2,1))),""))</f>
        <v/>
      </c>
      <c r="AG538" s="50">
        <f>IFERROR(IF(Z538=2,AA538,IF(Z538=4,IF(AA538&lt;0,-1,1)*(ABS(AA538)+AB538/60),IF(Z538=6,IF(AA538&lt;0,-1,1)*(ABS(AA538)+AB538/60+AC538/3600),""))),"")</f>
        <v/>
      </c>
      <c r="AH538" s="50">
        <f>IFERROR(IF(Z538=2,AB538,IF(Z538=4,IF(AC538&lt;0,-1,1)*(ABS(AC538)+AD538/60),IF(Z538=6,IF(AD538&lt;0,-1,1)*(ABS(AD538)+AE538/60+AF538/3600),""))),"")</f>
        <v/>
      </c>
      <c r="AI538" s="50">
        <f>IF(W538,AH538,AG538)</f>
        <v/>
      </c>
      <c r="AJ538" s="50">
        <f>IF(W538,AG538,AH538)</f>
        <v/>
      </c>
      <c r="AK538" s="50">
        <f>IFERROR(IF(U538=0,AI538,U538*ABS(AI538)),"")</f>
        <v/>
      </c>
      <c r="AL538" s="50">
        <f>IFERROR(IF(V538=0,AJ538,V538*ABS(AJ538)),"")</f>
        <v/>
      </c>
      <c r="AM538" s="50">
        <f>IFERROR(AND(U538=0,V538=0,ABS(AK538)&gt;90,ABS(AK538)&lt;=180,ABS(AL538)&lt;=90),FALSE)</f>
        <v/>
      </c>
      <c r="AN538" s="50">
        <f>IF(AM538,AL538,AK538)</f>
        <v/>
      </c>
      <c r="AO538" s="50">
        <f>IF(AM538,AK538,AL538)</f>
        <v/>
      </c>
      <c r="AP538" s="50">
        <f>IF(R538="","",IF(Y538&lt;&gt;"","Contains words or symbols that aren't part of a coordinate.",IF(NOT(OR(Z538=2,Z538=4,Z538=6)),"Couldn't find a latitude and a longitude ("&amp;Z538&amp;IF(Z538=1," number"," numbers")&amp;" found).",IF(COUNT(AA538:AF538)&lt;&gt;Z538,"Some of the numbers couldn't be read.",IF(OR(AND(Z538=4,OR(AB538&lt;0,AB538&gt;=60,AD538&lt;0,AD538&gt;=60)),AND(Z538=6,OR(AB538&lt;0,AB538&gt;=60,AC538&lt;0,AC538&gt;=60,AE538&lt;0,AE538&gt;=60,AF538&lt;0,AF538&gt;=60))),"Minutes and seconds must be between 0 and 60.",IF(OR(ABS(AN538)&gt;90,ABS(AO538)&gt;180),"Out of range: latitude must be between -90 and 90, and longitude between -180 and 180.",""))))))</f>
        <v/>
      </c>
    </row>
    <row r="539">
      <c r="B539" s="44" t="n"/>
      <c r="C539" s="44" t="n"/>
      <c r="D539" s="45">
        <f>IF(R539="","",IF(AP539&lt;&gt;"","NOT VALID GPS COORDINATES",IF(O539="NO CONNECTION","NO CONNECTION",IF(E539="","NOT FOUND",IF(OR(AM539,AND(AN539=0,AO539=0)),"CONVERTED – PLEASE CHECK","CONVERTED")))))</f>
        <v/>
      </c>
      <c r="E539" s="45">
        <f>IF(OR(O539="",O539="NO CONNECTION"),"",IFERROR(_xlfn.FILTERXML(O539,"//local/territory")&amp;" "&amp;_xlfn.FILTERXML(O539,"//local/mapcode"),IFERROR(_xlfn.FILTERXML(O539,"//international/mapcode"),"")))</f>
        <v/>
      </c>
      <c r="F539" s="46">
        <f>IF(E539="","",IFERROR(_xlfn.FILTERXML(O539,"//local/territory"),""))</f>
        <v/>
      </c>
      <c r="G539" s="46">
        <f>IF(E539="","",IFERROR(_xlfn.FILTERXML(O539,"//local/mapcode"),""))</f>
        <v/>
      </c>
      <c r="H539" s="46">
        <f>IF(E539="","",IFERROR(_xlfn.FILTERXML(O539,"//international/mapcode"),""))</f>
        <v/>
      </c>
      <c r="I539" s="46">
        <f>IF(E539="","",IFERROR(HYPERLINK("https://www.mymapcodes.com/go/?t="&amp;IF(G539&lt;&gt;"",F539,"AAA")&amp;"&amp;ma="&amp;LEFT(IF(G539&lt;&gt;"",G539,H539),FIND(".",IF(G539&lt;&gt;"",G539,H539))-1)&amp;"&amp;mb="&amp;MID(IF(G539&lt;&gt;"",G539,H539),FIND(".",IF(G539&lt;&gt;"",G539,H539))+1,99),"Open on MyMapcodes →"),""))</f>
        <v/>
      </c>
      <c r="J539" s="47">
        <f>IF(OR(R539="",AP539&lt;&gt;""),"",ROUND(AN539,6))</f>
        <v/>
      </c>
      <c r="K539" s="47">
        <f>IF(OR(R539="",AP539&lt;&gt;""),"",ROUND(AO539,6))</f>
        <v/>
      </c>
      <c r="L539" s="48">
        <f>IF(R539="","",IF(AP539&lt;&gt;"",AP539,IF(O539="NO CONNECTION","Excel couldn't reach the mapcode service. Click the REFRESH RESULTS box just above the table.",IF(E539="","The mapcode service didn't return a mapcode for this point.",IF(AM539,"Latitude and longitude seemed to be the wrong way round, so they've been swapped. Please check.",IF(AND(AN539=0,AO539=0),"0, 0 is in the sea off West Africa. Please check this is the location you meant.",IF(W539,"Longitude came first, so the order has been switched.",IF(Z539=6,"Converted from degrees, minutes and seconds.",IF(Z539=4,"Converted from degrees and decimal minutes.","")))))))))</f>
        <v/>
      </c>
      <c r="N539" s="49">
        <f>IF(J539="","",MapcodeAPI&amp;"codes/"&amp;SUBSTITUTE(J539&amp;"",MID(1/2,2,1),".")&amp;","&amp;SUBSTITUTE(K539&amp;"",MID(1/2,2,1),"."))&amp;LEFT($B$13,0)</f>
        <v/>
      </c>
      <c r="O539" s="49">
        <f>IF(N539="","",IFERROR(_xlfn.WEBSERVICE(N539),IF(MapcodeAPIBackup="","NO CONNECTION",IFERROR(_xlfn.WEBSERVICE(MapcodeAPIBackup&amp;MID(N539,LEN(MapcodeAPI)+1,999)),"NO CONNECTION"))))</f>
        <v/>
      </c>
      <c r="P539" t="inlineStr">
        <is>
          <t xml:space="preserve"> </t>
        </is>
      </c>
      <c r="R539" s="50">
        <f>IFERROR(IF(AND(TRIM(B539&amp;"")="",TRIM(C539&amp;"")=""),"",TRIM(IF(ISNUMBER(B539),SUBSTITUTE(B539&amp;"",MID(1/2,2,1),"."),B539&amp;"")&amp;IF(TRIM(C539&amp;"")="",""," | "&amp;IF(ISNUMBER(C539),SUBSTITUTE(C539&amp;"",MID(1/2,2,1),"."),C539&amp;"")))),"(error value)")</f>
        <v/>
      </c>
      <c r="S539" s="50">
        <f>IF(R539="","","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"&amp;IFERROR(IF(AND(LEN(R539)-LEN(SUBSTITUTE(R539,"/",""))=1,ISNUMBER(FIND(" ",TRIM(LEFT(R539,FIND("/",R539)-1))))),LEFT(R539,FIND("/",R539)-1),R539),R539)&amp;" ")," "," "),"﻿"," "),"​"," "),"⁠"," ")," "," ")," "," "),CHAR(9)," "),CHAR(10)," "),CHAR(13)," "),"−","-"),"–","-"),"—","-"),"LATITUDE"," "),"LONGITUDE"," "),"COORDINATES"," "),"COORDS"," "),"NORTH"," N "),"SOUTH"," S "),"EAST"," E "),"WEST"," W "),"DEGREES"," "),"DEG"," "),"GPS"," "),"LONG"," "),"LNG"," "),"LON"," "),"LAT"," ")," AND "," "),"&amp;"," ")&amp;" ")</f>
        <v/>
      </c>
      <c r="T539" s="50">
        <f>IF(S539="","",IF(LEN(S539)-LEN(SUBSTITUTE(S539,".",""))&gt;0,SUBSTITUTE(S539,","," "),IF(LEN(S539)-LEN(SUBSTITUTE(S539,",",""))=3,SUBSTITUTE(SUBSTITUTE(S539,",",";",2),",","."),IF(LEN(S539)-LEN(SUBSTITUTE(S539,",",""))=2,SUBSTITUTE(S539,",","."),SUBSTITUTE(S539,","," ")))))</f>
        <v/>
      </c>
      <c r="U539" s="50">
        <f>IF(ISNUMBER(FIND("S",T539)),-1,IF(ISNUMBER(FIND("N",T539)),1,0))</f>
        <v/>
      </c>
      <c r="V539" s="50">
        <f>IF(ISNUMBER(FIND("W",T539)),-1,IF(ISNUMBER(FIND("E",T539)),1,0))</f>
        <v/>
      </c>
      <c r="W539" s="50">
        <f>AND(MIN(IFERROR(FIND("N",T539),999),IFERROR(FIND("S",T539),999))&lt;999,MIN(IFERROR(FIND("E",T539),999),IFERROR(FIND("W",T539),999))&lt;999,MIN(IFERROR(FIND("E",T539),999),IFERROR(FIND("W",T539),999))&lt;MIN(IFERROR(FIND("N",T539),999),IFERROR(FIND("S",T539),999)))</f>
        <v/>
      </c>
      <c r="X539" s="50">
        <f>IF(T539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539,"°"," "),"º"," "),"˚"," "),"'"," "),CHAR(34)," "),"′"," "),"’"," "),"‘"," "),"″"," "),"”"," "),"“"," "),"("," "),")"," "),"["," "),"]"," "),"{"," "),"}"," "),";"," "),"|"," "),"/"," "),"\"," "),":"," "),"="," "),"*"," "),","," "),"N"," "),"S"," "),"E"," "),"W"," "),"_"," ")))</f>
        <v/>
      </c>
      <c r="Y539" s="50">
        <f>IF(X539="","",SUBSTITUTE(SUBSTITUTE(SUBSTITUTE(SUBSTITUTE(SUBSTITUTE(SUBSTITUTE(SUBSTITUTE(SUBSTITUTE(SUBSTITUTE(SUBSTITUTE(SUBSTITUTE(SUBSTITUTE(SUBSTITUTE(X539,"0",""),"1",""),"2",""),"3",""),"4",""),"5",""),"6",""),"7",""),"8",""),"9",""),".",""),"-","")," ",""))</f>
        <v/>
      </c>
      <c r="Z539" s="50">
        <f>IF(X539="",0,LEN(X539)-LEN(SUBSTITUTE(X539," ",""))+1)</f>
        <v/>
      </c>
      <c r="AA539" s="50">
        <f>IF(Z539&lt;1,"",IFERROR(VALUE(SUBSTITUTE(TRIM(MID(SUBSTITUTE(X539," ",REPT(" ",60)),1,60)),".",MID(1/2,2,1))),""))</f>
        <v/>
      </c>
      <c r="AB539" s="50">
        <f>IF(Z539&lt;2,"",IFERROR(VALUE(SUBSTITUTE(TRIM(MID(SUBSTITUTE(X539," ",REPT(" ",60)),61,60)),".",MID(1/2,2,1))),""))</f>
        <v/>
      </c>
      <c r="AC539" s="50">
        <f>IF(Z539&lt;3,"",IFERROR(VALUE(SUBSTITUTE(TRIM(MID(SUBSTITUTE(X539," ",REPT(" ",60)),121,60)),".",MID(1/2,2,1))),""))</f>
        <v/>
      </c>
      <c r="AD539" s="50">
        <f>IF(Z539&lt;4,"",IFERROR(VALUE(SUBSTITUTE(TRIM(MID(SUBSTITUTE(X539," ",REPT(" ",60)),181,60)),".",MID(1/2,2,1))),""))</f>
        <v/>
      </c>
      <c r="AE539" s="50">
        <f>IF(Z539&lt;5,"",IFERROR(VALUE(SUBSTITUTE(TRIM(MID(SUBSTITUTE(X539," ",REPT(" ",60)),241,60)),".",MID(1/2,2,1))),""))</f>
        <v/>
      </c>
      <c r="AF539" s="50">
        <f>IF(Z539&lt;6,"",IFERROR(VALUE(SUBSTITUTE(TRIM(MID(SUBSTITUTE(X539," ",REPT(" ",60)),301,60)),".",MID(1/2,2,1))),""))</f>
        <v/>
      </c>
      <c r="AG539" s="50">
        <f>IFERROR(IF(Z539=2,AA539,IF(Z539=4,IF(AA539&lt;0,-1,1)*(ABS(AA539)+AB539/60),IF(Z539=6,IF(AA539&lt;0,-1,1)*(ABS(AA539)+AB539/60+AC539/3600),""))),"")</f>
        <v/>
      </c>
      <c r="AH539" s="50">
        <f>IFERROR(IF(Z539=2,AB539,IF(Z539=4,IF(AC539&lt;0,-1,1)*(ABS(AC539)+AD539/60),IF(Z539=6,IF(AD539&lt;0,-1,1)*(ABS(AD539)+AE539/60+AF539/3600),""))),"")</f>
        <v/>
      </c>
      <c r="AI539" s="50">
        <f>IF(W539,AH539,AG539)</f>
        <v/>
      </c>
      <c r="AJ539" s="50">
        <f>IF(W539,AG539,AH539)</f>
        <v/>
      </c>
      <c r="AK539" s="50">
        <f>IFERROR(IF(U539=0,AI539,U539*ABS(AI539)),"")</f>
        <v/>
      </c>
      <c r="AL539" s="50">
        <f>IFERROR(IF(V539=0,AJ539,V539*ABS(AJ539)),"")</f>
        <v/>
      </c>
      <c r="AM539" s="50">
        <f>IFERROR(AND(U539=0,V539=0,ABS(AK539)&gt;90,ABS(AK539)&lt;=180,ABS(AL539)&lt;=90),FALSE)</f>
        <v/>
      </c>
      <c r="AN539" s="50">
        <f>IF(AM539,AL539,AK539)</f>
        <v/>
      </c>
      <c r="AO539" s="50">
        <f>IF(AM539,AK539,AL539)</f>
        <v/>
      </c>
      <c r="AP539" s="50">
        <f>IF(R539="","",IF(Y539&lt;&gt;"","Contains words or symbols that aren't part of a coordinate.",IF(NOT(OR(Z539=2,Z539=4,Z539=6)),"Couldn't find a latitude and a longitude ("&amp;Z539&amp;IF(Z539=1," number"," numbers")&amp;" found).",IF(COUNT(AA539:AF539)&lt;&gt;Z539,"Some of the numbers couldn't be read.",IF(OR(AND(Z539=4,OR(AB539&lt;0,AB539&gt;=60,AD539&lt;0,AD539&gt;=60)),AND(Z539=6,OR(AB539&lt;0,AB539&gt;=60,AC539&lt;0,AC539&gt;=60,AE539&lt;0,AE539&gt;=60,AF539&lt;0,AF539&gt;=60))),"Minutes and seconds must be between 0 and 60.",IF(OR(ABS(AN539)&gt;90,ABS(AO539)&gt;180),"Out of range: latitude must be between -90 and 90, and longitude between -180 and 180.",""))))))</f>
        <v/>
      </c>
    </row>
    <row r="540">
      <c r="B540" s="44" t="n"/>
      <c r="C540" s="44" t="n"/>
      <c r="D540" s="45">
        <f>IF(R540="","",IF(AP540&lt;&gt;"","NOT VALID GPS COORDINATES",IF(O540="NO CONNECTION","NO CONNECTION",IF(E540="","NOT FOUND",IF(OR(AM540,AND(AN540=0,AO540=0)),"CONVERTED – PLEASE CHECK","CONVERTED")))))</f>
        <v/>
      </c>
      <c r="E540" s="45">
        <f>IF(OR(O540="",O540="NO CONNECTION"),"",IFERROR(_xlfn.FILTERXML(O540,"//local/territory")&amp;" "&amp;_xlfn.FILTERXML(O540,"//local/mapcode"),IFERROR(_xlfn.FILTERXML(O540,"//international/mapcode"),"")))</f>
        <v/>
      </c>
      <c r="F540" s="46">
        <f>IF(E540="","",IFERROR(_xlfn.FILTERXML(O540,"//local/territory"),""))</f>
        <v/>
      </c>
      <c r="G540" s="46">
        <f>IF(E540="","",IFERROR(_xlfn.FILTERXML(O540,"//local/mapcode"),""))</f>
        <v/>
      </c>
      <c r="H540" s="46">
        <f>IF(E540="","",IFERROR(_xlfn.FILTERXML(O540,"//international/mapcode"),""))</f>
        <v/>
      </c>
      <c r="I540" s="46">
        <f>IF(E540="","",IFERROR(HYPERLINK("https://www.mymapcodes.com/go/?t="&amp;IF(G540&lt;&gt;"",F540,"AAA")&amp;"&amp;ma="&amp;LEFT(IF(G540&lt;&gt;"",G540,H540),FIND(".",IF(G540&lt;&gt;"",G540,H540))-1)&amp;"&amp;mb="&amp;MID(IF(G540&lt;&gt;"",G540,H540),FIND(".",IF(G540&lt;&gt;"",G540,H540))+1,99),"Open on MyMapcodes →"),""))</f>
        <v/>
      </c>
      <c r="J540" s="47">
        <f>IF(OR(R540="",AP540&lt;&gt;""),"",ROUND(AN540,6))</f>
        <v/>
      </c>
      <c r="K540" s="47">
        <f>IF(OR(R540="",AP540&lt;&gt;""),"",ROUND(AO540,6))</f>
        <v/>
      </c>
      <c r="L540" s="48">
        <f>IF(R540="","",IF(AP540&lt;&gt;"",AP540,IF(O540="NO CONNECTION","Excel couldn't reach the mapcode service. Click the REFRESH RESULTS box just above the table.",IF(E540="","The mapcode service didn't return a mapcode for this point.",IF(AM540,"Latitude and longitude seemed to be the wrong way round, so they've been swapped. Please check.",IF(AND(AN540=0,AO540=0),"0, 0 is in the sea off West Africa. Please check this is the location you meant.",IF(W540,"Longitude came first, so the order has been switched.",IF(Z540=6,"Converted from degrees, minutes and seconds.",IF(Z540=4,"Converted from degrees and decimal minutes.","")))))))))</f>
        <v/>
      </c>
      <c r="N540" s="49">
        <f>IF(J540="","",MapcodeAPI&amp;"codes/"&amp;SUBSTITUTE(J540&amp;"",MID(1/2,2,1),".")&amp;","&amp;SUBSTITUTE(K540&amp;"",MID(1/2,2,1),"."))&amp;LEFT($B$13,0)</f>
        <v/>
      </c>
      <c r="O540" s="49">
        <f>IF(N540="","",IFERROR(_xlfn.WEBSERVICE(N540),IF(MapcodeAPIBackup="","NO CONNECTION",IFERROR(_xlfn.WEBSERVICE(MapcodeAPIBackup&amp;MID(N540,LEN(MapcodeAPI)+1,999)),"NO CONNECTION"))))</f>
        <v/>
      </c>
      <c r="P540" t="inlineStr">
        <is>
          <t xml:space="preserve"> </t>
        </is>
      </c>
      <c r="R540" s="50">
        <f>IFERROR(IF(AND(TRIM(B540&amp;"")="",TRIM(C540&amp;"")=""),"",TRIM(IF(ISNUMBER(B540),SUBSTITUTE(B540&amp;"",MID(1/2,2,1),"."),B540&amp;"")&amp;IF(TRIM(C540&amp;"")="",""," | "&amp;IF(ISNUMBER(C540),SUBSTITUTE(C540&amp;"",MID(1/2,2,1),"."),C540&amp;"")))),"(error value)")</f>
        <v/>
      </c>
      <c r="S540" s="50">
        <f>IF(R540="","","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"&amp;IFERROR(IF(AND(LEN(R540)-LEN(SUBSTITUTE(R540,"/",""))=1,ISNUMBER(FIND(" ",TRIM(LEFT(R540,FIND("/",R540)-1))))),LEFT(R540,FIND("/",R540)-1),R540),R540)&amp;" ")," "," "),"﻿"," "),"​"," "),"⁠"," ")," "," ")," "," "),CHAR(9)," "),CHAR(10)," "),CHAR(13)," "),"−","-"),"–","-"),"—","-"),"LATITUDE"," "),"LONGITUDE"," "),"COORDINATES"," "),"COORDS"," "),"NORTH"," N "),"SOUTH"," S "),"EAST"," E "),"WEST"," W "),"DEGREES"," "),"DEG"," "),"GPS"," "),"LONG"," "),"LNG"," "),"LON"," "),"LAT"," ")," AND "," "),"&amp;"," ")&amp;" ")</f>
        <v/>
      </c>
      <c r="T540" s="50">
        <f>IF(S540="","",IF(LEN(S540)-LEN(SUBSTITUTE(S540,".",""))&gt;0,SUBSTITUTE(S540,","," "),IF(LEN(S540)-LEN(SUBSTITUTE(S540,",",""))=3,SUBSTITUTE(SUBSTITUTE(S540,",",";",2),",","."),IF(LEN(S540)-LEN(SUBSTITUTE(S540,",",""))=2,SUBSTITUTE(S540,",","."),SUBSTITUTE(S540,","," ")))))</f>
        <v/>
      </c>
      <c r="U540" s="50">
        <f>IF(ISNUMBER(FIND("S",T540)),-1,IF(ISNUMBER(FIND("N",T540)),1,0))</f>
        <v/>
      </c>
      <c r="V540" s="50">
        <f>IF(ISNUMBER(FIND("W",T540)),-1,IF(ISNUMBER(FIND("E",T540)),1,0))</f>
        <v/>
      </c>
      <c r="W540" s="50">
        <f>AND(MIN(IFERROR(FIND("N",T540),999),IFERROR(FIND("S",T540),999))&lt;999,MIN(IFERROR(FIND("E",T540),999),IFERROR(FIND("W",T540),999))&lt;999,MIN(IFERROR(FIND("E",T540),999),IFERROR(FIND("W",T540),999))&lt;MIN(IFERROR(FIND("N",T540),999),IFERROR(FIND("S",T540),999)))</f>
        <v/>
      </c>
      <c r="X540" s="50">
        <f>IF(T540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540,"°"," "),"º"," "),"˚"," "),"'"," "),CHAR(34)," "),"′"," "),"’"," "),"‘"," "),"″"," "),"”"," "),"“"," "),"("," "),")"," "),"["," "),"]"," "),"{"," "),"}"," "),";"," "),"|"," "),"/"," "),"\"," "),":"," "),"="," "),"*"," "),","," "),"N"," "),"S"," "),"E"," "),"W"," "),"_"," ")))</f>
        <v/>
      </c>
      <c r="Y540" s="50">
        <f>IF(X540="","",SUBSTITUTE(SUBSTITUTE(SUBSTITUTE(SUBSTITUTE(SUBSTITUTE(SUBSTITUTE(SUBSTITUTE(SUBSTITUTE(SUBSTITUTE(SUBSTITUTE(SUBSTITUTE(SUBSTITUTE(SUBSTITUTE(X540,"0",""),"1",""),"2",""),"3",""),"4",""),"5",""),"6",""),"7",""),"8",""),"9",""),".",""),"-","")," ",""))</f>
        <v/>
      </c>
      <c r="Z540" s="50">
        <f>IF(X540="",0,LEN(X540)-LEN(SUBSTITUTE(X540," ",""))+1)</f>
        <v/>
      </c>
      <c r="AA540" s="50">
        <f>IF(Z540&lt;1,"",IFERROR(VALUE(SUBSTITUTE(TRIM(MID(SUBSTITUTE(X540," ",REPT(" ",60)),1,60)),".",MID(1/2,2,1))),""))</f>
        <v/>
      </c>
      <c r="AB540" s="50">
        <f>IF(Z540&lt;2,"",IFERROR(VALUE(SUBSTITUTE(TRIM(MID(SUBSTITUTE(X540," ",REPT(" ",60)),61,60)),".",MID(1/2,2,1))),""))</f>
        <v/>
      </c>
      <c r="AC540" s="50">
        <f>IF(Z540&lt;3,"",IFERROR(VALUE(SUBSTITUTE(TRIM(MID(SUBSTITUTE(X540," ",REPT(" ",60)),121,60)),".",MID(1/2,2,1))),""))</f>
        <v/>
      </c>
      <c r="AD540" s="50">
        <f>IF(Z540&lt;4,"",IFERROR(VALUE(SUBSTITUTE(TRIM(MID(SUBSTITUTE(X540," ",REPT(" ",60)),181,60)),".",MID(1/2,2,1))),""))</f>
        <v/>
      </c>
      <c r="AE540" s="50">
        <f>IF(Z540&lt;5,"",IFERROR(VALUE(SUBSTITUTE(TRIM(MID(SUBSTITUTE(X540," ",REPT(" ",60)),241,60)),".",MID(1/2,2,1))),""))</f>
        <v/>
      </c>
      <c r="AF540" s="50">
        <f>IF(Z540&lt;6,"",IFERROR(VALUE(SUBSTITUTE(TRIM(MID(SUBSTITUTE(X540," ",REPT(" ",60)),301,60)),".",MID(1/2,2,1))),""))</f>
        <v/>
      </c>
      <c r="AG540" s="50">
        <f>IFERROR(IF(Z540=2,AA540,IF(Z540=4,IF(AA540&lt;0,-1,1)*(ABS(AA540)+AB540/60),IF(Z540=6,IF(AA540&lt;0,-1,1)*(ABS(AA540)+AB540/60+AC540/3600),""))),"")</f>
        <v/>
      </c>
      <c r="AH540" s="50">
        <f>IFERROR(IF(Z540=2,AB540,IF(Z540=4,IF(AC540&lt;0,-1,1)*(ABS(AC540)+AD540/60),IF(Z540=6,IF(AD540&lt;0,-1,1)*(ABS(AD540)+AE540/60+AF540/3600),""))),"")</f>
        <v/>
      </c>
      <c r="AI540" s="50">
        <f>IF(W540,AH540,AG540)</f>
        <v/>
      </c>
      <c r="AJ540" s="50">
        <f>IF(W540,AG540,AH540)</f>
        <v/>
      </c>
      <c r="AK540" s="50">
        <f>IFERROR(IF(U540=0,AI540,U540*ABS(AI540)),"")</f>
        <v/>
      </c>
      <c r="AL540" s="50">
        <f>IFERROR(IF(V540=0,AJ540,V540*ABS(AJ540)),"")</f>
        <v/>
      </c>
      <c r="AM540" s="50">
        <f>IFERROR(AND(U540=0,V540=0,ABS(AK540)&gt;90,ABS(AK540)&lt;=180,ABS(AL540)&lt;=90),FALSE)</f>
        <v/>
      </c>
      <c r="AN540" s="50">
        <f>IF(AM540,AL540,AK540)</f>
        <v/>
      </c>
      <c r="AO540" s="50">
        <f>IF(AM540,AK540,AL540)</f>
        <v/>
      </c>
      <c r="AP540" s="50">
        <f>IF(R540="","",IF(Y540&lt;&gt;"","Contains words or symbols that aren't part of a coordinate.",IF(NOT(OR(Z540=2,Z540=4,Z540=6)),"Couldn't find a latitude and a longitude ("&amp;Z540&amp;IF(Z540=1," number"," numbers")&amp;" found).",IF(COUNT(AA540:AF540)&lt;&gt;Z540,"Some of the numbers couldn't be read.",IF(OR(AND(Z540=4,OR(AB540&lt;0,AB540&gt;=60,AD540&lt;0,AD540&gt;=60)),AND(Z540=6,OR(AB540&lt;0,AB540&gt;=60,AC540&lt;0,AC540&gt;=60,AE540&lt;0,AE540&gt;=60,AF540&lt;0,AF540&gt;=60))),"Minutes and seconds must be between 0 and 60.",IF(OR(ABS(AN540)&gt;90,ABS(AO540)&gt;180),"Out of range: latitude must be between -90 and 90, and longitude between -180 and 180.",""))))))</f>
        <v/>
      </c>
    </row>
    <row r="541">
      <c r="B541" s="44" t="n"/>
      <c r="C541" s="44" t="n"/>
      <c r="D541" s="45">
        <f>IF(R541="","",IF(AP541&lt;&gt;"","NOT VALID GPS COORDINATES",IF(O541="NO CONNECTION","NO CONNECTION",IF(E541="","NOT FOUND",IF(OR(AM541,AND(AN541=0,AO541=0)),"CONVERTED – PLEASE CHECK","CONVERTED")))))</f>
        <v/>
      </c>
      <c r="E541" s="45">
        <f>IF(OR(O541="",O541="NO CONNECTION"),"",IFERROR(_xlfn.FILTERXML(O541,"//local/territory")&amp;" "&amp;_xlfn.FILTERXML(O541,"//local/mapcode"),IFERROR(_xlfn.FILTERXML(O541,"//international/mapcode"),"")))</f>
        <v/>
      </c>
      <c r="F541" s="46">
        <f>IF(E541="","",IFERROR(_xlfn.FILTERXML(O541,"//local/territory"),""))</f>
        <v/>
      </c>
      <c r="G541" s="46">
        <f>IF(E541="","",IFERROR(_xlfn.FILTERXML(O541,"//local/mapcode"),""))</f>
        <v/>
      </c>
      <c r="H541" s="46">
        <f>IF(E541="","",IFERROR(_xlfn.FILTERXML(O541,"//international/mapcode"),""))</f>
        <v/>
      </c>
      <c r="I541" s="46">
        <f>IF(E541="","",IFERROR(HYPERLINK("https://www.mymapcodes.com/go/?t="&amp;IF(G541&lt;&gt;"",F541,"AAA")&amp;"&amp;ma="&amp;LEFT(IF(G541&lt;&gt;"",G541,H541),FIND(".",IF(G541&lt;&gt;"",G541,H541))-1)&amp;"&amp;mb="&amp;MID(IF(G541&lt;&gt;"",G541,H541),FIND(".",IF(G541&lt;&gt;"",G541,H541))+1,99),"Open on MyMapcodes →"),""))</f>
        <v/>
      </c>
      <c r="J541" s="47">
        <f>IF(OR(R541="",AP541&lt;&gt;""),"",ROUND(AN541,6))</f>
        <v/>
      </c>
      <c r="K541" s="47">
        <f>IF(OR(R541="",AP541&lt;&gt;""),"",ROUND(AO541,6))</f>
        <v/>
      </c>
      <c r="L541" s="48">
        <f>IF(R541="","",IF(AP541&lt;&gt;"",AP541,IF(O541="NO CONNECTION","Excel couldn't reach the mapcode service. Click the REFRESH RESULTS box just above the table.",IF(E541="","The mapcode service didn't return a mapcode for this point.",IF(AM541,"Latitude and longitude seemed to be the wrong way round, so they've been swapped. Please check.",IF(AND(AN541=0,AO541=0),"0, 0 is in the sea off West Africa. Please check this is the location you meant.",IF(W541,"Longitude came first, so the order has been switched.",IF(Z541=6,"Converted from degrees, minutes and seconds.",IF(Z541=4,"Converted from degrees and decimal minutes.","")))))))))</f>
        <v/>
      </c>
      <c r="N541" s="49">
        <f>IF(J541="","",MapcodeAPI&amp;"codes/"&amp;SUBSTITUTE(J541&amp;"",MID(1/2,2,1),".")&amp;","&amp;SUBSTITUTE(K541&amp;"",MID(1/2,2,1),"."))&amp;LEFT($B$13,0)</f>
        <v/>
      </c>
      <c r="O541" s="49">
        <f>IF(N541="","",IFERROR(_xlfn.WEBSERVICE(N541),IF(MapcodeAPIBackup="","NO CONNECTION",IFERROR(_xlfn.WEBSERVICE(MapcodeAPIBackup&amp;MID(N541,LEN(MapcodeAPI)+1,999)),"NO CONNECTION"))))</f>
        <v/>
      </c>
      <c r="P541" t="inlineStr">
        <is>
          <t xml:space="preserve"> </t>
        </is>
      </c>
      <c r="R541" s="50">
        <f>IFERROR(IF(AND(TRIM(B541&amp;"")="",TRIM(C541&amp;"")=""),"",TRIM(IF(ISNUMBER(B541),SUBSTITUTE(B541&amp;"",MID(1/2,2,1),"."),B541&amp;"")&amp;IF(TRIM(C541&amp;"")="",""," | "&amp;IF(ISNUMBER(C541),SUBSTITUTE(C541&amp;"",MID(1/2,2,1),"."),C541&amp;"")))),"(error value)")</f>
        <v/>
      </c>
      <c r="S541" s="50">
        <f>IF(R541="","","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"&amp;IFERROR(IF(AND(LEN(R541)-LEN(SUBSTITUTE(R541,"/",""))=1,ISNUMBER(FIND(" ",TRIM(LEFT(R541,FIND("/",R541)-1))))),LEFT(R541,FIND("/",R541)-1),R541),R541)&amp;" ")," "," "),"﻿"," "),"​"," "),"⁠"," ")," "," ")," "," "),CHAR(9)," "),CHAR(10)," "),CHAR(13)," "),"−","-"),"–","-"),"—","-"),"LATITUDE"," "),"LONGITUDE"," "),"COORDINATES"," "),"COORDS"," "),"NORTH"," N "),"SOUTH"," S "),"EAST"," E "),"WEST"," W "),"DEGREES"," "),"DEG"," "),"GPS"," "),"LONG"," "),"LNG"," "),"LON"," "),"LAT"," ")," AND "," "),"&amp;"," ")&amp;" ")</f>
        <v/>
      </c>
      <c r="T541" s="50">
        <f>IF(S541="","",IF(LEN(S541)-LEN(SUBSTITUTE(S541,".",""))&gt;0,SUBSTITUTE(S541,","," "),IF(LEN(S541)-LEN(SUBSTITUTE(S541,",",""))=3,SUBSTITUTE(SUBSTITUTE(S541,",",";",2),",","."),IF(LEN(S541)-LEN(SUBSTITUTE(S541,",",""))=2,SUBSTITUTE(S541,",","."),SUBSTITUTE(S541,","," ")))))</f>
        <v/>
      </c>
      <c r="U541" s="50">
        <f>IF(ISNUMBER(FIND("S",T541)),-1,IF(ISNUMBER(FIND("N",T541)),1,0))</f>
        <v/>
      </c>
      <c r="V541" s="50">
        <f>IF(ISNUMBER(FIND("W",T541)),-1,IF(ISNUMBER(FIND("E",T541)),1,0))</f>
        <v/>
      </c>
      <c r="W541" s="50">
        <f>AND(MIN(IFERROR(FIND("N",T541),999),IFERROR(FIND("S",T541),999))&lt;999,MIN(IFERROR(FIND("E",T541),999),IFERROR(FIND("W",T541),999))&lt;999,MIN(IFERROR(FIND("E",T541),999),IFERROR(FIND("W",T541),999))&lt;MIN(IFERROR(FIND("N",T541),999),IFERROR(FIND("S",T541),999)))</f>
        <v/>
      </c>
      <c r="X541" s="50">
        <f>IF(T541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541,"°"," "),"º"," "),"˚"," "),"'"," "),CHAR(34)," "),"′"," "),"’"," "),"‘"," "),"″"," "),"”"," "),"“"," "),"("," "),")"," "),"["," "),"]"," "),"{"," "),"}"," "),";"," "),"|"," "),"/"," "),"\"," "),":"," "),"="," "),"*"," "),","," "),"N"," "),"S"," "),"E"," "),"W"," "),"_"," ")))</f>
        <v/>
      </c>
      <c r="Y541" s="50">
        <f>IF(X541="","",SUBSTITUTE(SUBSTITUTE(SUBSTITUTE(SUBSTITUTE(SUBSTITUTE(SUBSTITUTE(SUBSTITUTE(SUBSTITUTE(SUBSTITUTE(SUBSTITUTE(SUBSTITUTE(SUBSTITUTE(SUBSTITUTE(X541,"0",""),"1",""),"2",""),"3",""),"4",""),"5",""),"6",""),"7",""),"8",""),"9",""),".",""),"-","")," ",""))</f>
        <v/>
      </c>
      <c r="Z541" s="50">
        <f>IF(X541="",0,LEN(X541)-LEN(SUBSTITUTE(X541," ",""))+1)</f>
        <v/>
      </c>
      <c r="AA541" s="50">
        <f>IF(Z541&lt;1,"",IFERROR(VALUE(SUBSTITUTE(TRIM(MID(SUBSTITUTE(X541," ",REPT(" ",60)),1,60)),".",MID(1/2,2,1))),""))</f>
        <v/>
      </c>
      <c r="AB541" s="50">
        <f>IF(Z541&lt;2,"",IFERROR(VALUE(SUBSTITUTE(TRIM(MID(SUBSTITUTE(X541," ",REPT(" ",60)),61,60)),".",MID(1/2,2,1))),""))</f>
        <v/>
      </c>
      <c r="AC541" s="50">
        <f>IF(Z541&lt;3,"",IFERROR(VALUE(SUBSTITUTE(TRIM(MID(SUBSTITUTE(X541," ",REPT(" ",60)),121,60)),".",MID(1/2,2,1))),""))</f>
        <v/>
      </c>
      <c r="AD541" s="50">
        <f>IF(Z541&lt;4,"",IFERROR(VALUE(SUBSTITUTE(TRIM(MID(SUBSTITUTE(X541," ",REPT(" ",60)),181,60)),".",MID(1/2,2,1))),""))</f>
        <v/>
      </c>
      <c r="AE541" s="50">
        <f>IF(Z541&lt;5,"",IFERROR(VALUE(SUBSTITUTE(TRIM(MID(SUBSTITUTE(X541," ",REPT(" ",60)),241,60)),".",MID(1/2,2,1))),""))</f>
        <v/>
      </c>
      <c r="AF541" s="50">
        <f>IF(Z541&lt;6,"",IFERROR(VALUE(SUBSTITUTE(TRIM(MID(SUBSTITUTE(X541," ",REPT(" ",60)),301,60)),".",MID(1/2,2,1))),""))</f>
        <v/>
      </c>
      <c r="AG541" s="50">
        <f>IFERROR(IF(Z541=2,AA541,IF(Z541=4,IF(AA541&lt;0,-1,1)*(ABS(AA541)+AB541/60),IF(Z541=6,IF(AA541&lt;0,-1,1)*(ABS(AA541)+AB541/60+AC541/3600),""))),"")</f>
        <v/>
      </c>
      <c r="AH541" s="50">
        <f>IFERROR(IF(Z541=2,AB541,IF(Z541=4,IF(AC541&lt;0,-1,1)*(ABS(AC541)+AD541/60),IF(Z541=6,IF(AD541&lt;0,-1,1)*(ABS(AD541)+AE541/60+AF541/3600),""))),"")</f>
        <v/>
      </c>
      <c r="AI541" s="50">
        <f>IF(W541,AH541,AG541)</f>
        <v/>
      </c>
      <c r="AJ541" s="50">
        <f>IF(W541,AG541,AH541)</f>
        <v/>
      </c>
      <c r="AK541" s="50">
        <f>IFERROR(IF(U541=0,AI541,U541*ABS(AI541)),"")</f>
        <v/>
      </c>
      <c r="AL541" s="50">
        <f>IFERROR(IF(V541=0,AJ541,V541*ABS(AJ541)),"")</f>
        <v/>
      </c>
      <c r="AM541" s="50">
        <f>IFERROR(AND(U541=0,V541=0,ABS(AK541)&gt;90,ABS(AK541)&lt;=180,ABS(AL541)&lt;=90),FALSE)</f>
        <v/>
      </c>
      <c r="AN541" s="50">
        <f>IF(AM541,AL541,AK541)</f>
        <v/>
      </c>
      <c r="AO541" s="50">
        <f>IF(AM541,AK541,AL541)</f>
        <v/>
      </c>
      <c r="AP541" s="50">
        <f>IF(R541="","",IF(Y541&lt;&gt;"","Contains words or symbols that aren't part of a coordinate.",IF(NOT(OR(Z541=2,Z541=4,Z541=6)),"Couldn't find a latitude and a longitude ("&amp;Z541&amp;IF(Z541=1," number"," numbers")&amp;" found).",IF(COUNT(AA541:AF541)&lt;&gt;Z541,"Some of the numbers couldn't be read.",IF(OR(AND(Z541=4,OR(AB541&lt;0,AB541&gt;=60,AD541&lt;0,AD541&gt;=60)),AND(Z541=6,OR(AB541&lt;0,AB541&gt;=60,AC541&lt;0,AC541&gt;=60,AE541&lt;0,AE541&gt;=60,AF541&lt;0,AF541&gt;=60))),"Minutes and seconds must be between 0 and 60.",IF(OR(ABS(AN541)&gt;90,ABS(AO541)&gt;180),"Out of range: latitude must be between -90 and 90, and longitude between -180 and 180.",""))))))</f>
        <v/>
      </c>
    </row>
    <row r="542">
      <c r="B542" s="44" t="n"/>
      <c r="C542" s="44" t="n"/>
      <c r="D542" s="45">
        <f>IF(R542="","",IF(AP542&lt;&gt;"","NOT VALID GPS COORDINATES",IF(O542="NO CONNECTION","NO CONNECTION",IF(E542="","NOT FOUND",IF(OR(AM542,AND(AN542=0,AO542=0)),"CONVERTED – PLEASE CHECK","CONVERTED")))))</f>
        <v/>
      </c>
      <c r="E542" s="45">
        <f>IF(OR(O542="",O542="NO CONNECTION"),"",IFERROR(_xlfn.FILTERXML(O542,"//local/territory")&amp;" "&amp;_xlfn.FILTERXML(O542,"//local/mapcode"),IFERROR(_xlfn.FILTERXML(O542,"//international/mapcode"),"")))</f>
        <v/>
      </c>
      <c r="F542" s="46">
        <f>IF(E542="","",IFERROR(_xlfn.FILTERXML(O542,"//local/territory"),""))</f>
        <v/>
      </c>
      <c r="G542" s="46">
        <f>IF(E542="","",IFERROR(_xlfn.FILTERXML(O542,"//local/mapcode"),""))</f>
        <v/>
      </c>
      <c r="H542" s="46">
        <f>IF(E542="","",IFERROR(_xlfn.FILTERXML(O542,"//international/mapcode"),""))</f>
        <v/>
      </c>
      <c r="I542" s="46">
        <f>IF(E542="","",IFERROR(HYPERLINK("https://www.mymapcodes.com/go/?t="&amp;IF(G542&lt;&gt;"",F542,"AAA")&amp;"&amp;ma="&amp;LEFT(IF(G542&lt;&gt;"",G542,H542),FIND(".",IF(G542&lt;&gt;"",G542,H542))-1)&amp;"&amp;mb="&amp;MID(IF(G542&lt;&gt;"",G542,H542),FIND(".",IF(G542&lt;&gt;"",G542,H542))+1,99),"Open on MyMapcodes →"),""))</f>
        <v/>
      </c>
      <c r="J542" s="47">
        <f>IF(OR(R542="",AP542&lt;&gt;""),"",ROUND(AN542,6))</f>
        <v/>
      </c>
      <c r="K542" s="47">
        <f>IF(OR(R542="",AP542&lt;&gt;""),"",ROUND(AO542,6))</f>
        <v/>
      </c>
      <c r="L542" s="48">
        <f>IF(R542="","",IF(AP542&lt;&gt;"",AP542,IF(O542="NO CONNECTION","Excel couldn't reach the mapcode service. Click the REFRESH RESULTS box just above the table.",IF(E542="","The mapcode service didn't return a mapcode for this point.",IF(AM542,"Latitude and longitude seemed to be the wrong way round, so they've been swapped. Please check.",IF(AND(AN542=0,AO542=0),"0, 0 is in the sea off West Africa. Please check this is the location you meant.",IF(W542,"Longitude came first, so the order has been switched.",IF(Z542=6,"Converted from degrees, minutes and seconds.",IF(Z542=4,"Converted from degrees and decimal minutes.","")))))))))</f>
        <v/>
      </c>
      <c r="N542" s="49">
        <f>IF(J542="","",MapcodeAPI&amp;"codes/"&amp;SUBSTITUTE(J542&amp;"",MID(1/2,2,1),".")&amp;","&amp;SUBSTITUTE(K542&amp;"",MID(1/2,2,1),"."))&amp;LEFT($B$13,0)</f>
        <v/>
      </c>
      <c r="O542" s="49">
        <f>IF(N542="","",IFERROR(_xlfn.WEBSERVICE(N542),IF(MapcodeAPIBackup="","NO CONNECTION",IFERROR(_xlfn.WEBSERVICE(MapcodeAPIBackup&amp;MID(N542,LEN(MapcodeAPI)+1,999)),"NO CONNECTION"))))</f>
        <v/>
      </c>
      <c r="P542" t="inlineStr">
        <is>
          <t xml:space="preserve"> </t>
        </is>
      </c>
      <c r="R542" s="50">
        <f>IFERROR(IF(AND(TRIM(B542&amp;"")="",TRIM(C542&amp;"")=""),"",TRIM(IF(ISNUMBER(B542),SUBSTITUTE(B542&amp;"",MID(1/2,2,1),"."),B542&amp;"")&amp;IF(TRIM(C542&amp;"")="",""," | "&amp;IF(ISNUMBER(C542),SUBSTITUTE(C542&amp;"",MID(1/2,2,1),"."),C542&amp;"")))),"(error value)")</f>
        <v/>
      </c>
      <c r="S542" s="50">
        <f>IF(R542="","","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"&amp;IFERROR(IF(AND(LEN(R542)-LEN(SUBSTITUTE(R542,"/",""))=1,ISNUMBER(FIND(" ",TRIM(LEFT(R542,FIND("/",R542)-1))))),LEFT(R542,FIND("/",R542)-1),R542),R542)&amp;" ")," "," "),"﻿"," "),"​"," "),"⁠"," ")," "," ")," "," "),CHAR(9)," "),CHAR(10)," "),CHAR(13)," "),"−","-"),"–","-"),"—","-"),"LATITUDE"," "),"LONGITUDE"," "),"COORDINATES"," "),"COORDS"," "),"NORTH"," N "),"SOUTH"," S "),"EAST"," E "),"WEST"," W "),"DEGREES"," "),"DEG"," "),"GPS"," "),"LONG"," "),"LNG"," "),"LON"," "),"LAT"," ")," AND "," "),"&amp;"," ")&amp;" ")</f>
        <v/>
      </c>
      <c r="T542" s="50">
        <f>IF(S542="","",IF(LEN(S542)-LEN(SUBSTITUTE(S542,".",""))&gt;0,SUBSTITUTE(S542,","," "),IF(LEN(S542)-LEN(SUBSTITUTE(S542,",",""))=3,SUBSTITUTE(SUBSTITUTE(S542,",",";",2),",","."),IF(LEN(S542)-LEN(SUBSTITUTE(S542,",",""))=2,SUBSTITUTE(S542,",","."),SUBSTITUTE(S542,","," ")))))</f>
        <v/>
      </c>
      <c r="U542" s="50">
        <f>IF(ISNUMBER(FIND("S",T542)),-1,IF(ISNUMBER(FIND("N",T542)),1,0))</f>
        <v/>
      </c>
      <c r="V542" s="50">
        <f>IF(ISNUMBER(FIND("W",T542)),-1,IF(ISNUMBER(FIND("E",T542)),1,0))</f>
        <v/>
      </c>
      <c r="W542" s="50">
        <f>AND(MIN(IFERROR(FIND("N",T542),999),IFERROR(FIND("S",T542),999))&lt;999,MIN(IFERROR(FIND("E",T542),999),IFERROR(FIND("W",T542),999))&lt;999,MIN(IFERROR(FIND("E",T542),999),IFERROR(FIND("W",T542),999))&lt;MIN(IFERROR(FIND("N",T542),999),IFERROR(FIND("S",T542),999)))</f>
        <v/>
      </c>
      <c r="X542" s="50">
        <f>IF(T542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542,"°"," "),"º"," "),"˚"," "),"'"," "),CHAR(34)," "),"′"," "),"’"," "),"‘"," "),"″"," "),"”"," "),"“"," "),"("," "),")"," "),"["," "),"]"," "),"{"," "),"}"," "),";"," "),"|"," "),"/"," "),"\"," "),":"," "),"="," "),"*"," "),","," "),"N"," "),"S"," "),"E"," "),"W"," "),"_"," ")))</f>
        <v/>
      </c>
      <c r="Y542" s="50">
        <f>IF(X542="","",SUBSTITUTE(SUBSTITUTE(SUBSTITUTE(SUBSTITUTE(SUBSTITUTE(SUBSTITUTE(SUBSTITUTE(SUBSTITUTE(SUBSTITUTE(SUBSTITUTE(SUBSTITUTE(SUBSTITUTE(SUBSTITUTE(X542,"0",""),"1",""),"2",""),"3",""),"4",""),"5",""),"6",""),"7",""),"8",""),"9",""),".",""),"-","")," ",""))</f>
        <v/>
      </c>
      <c r="Z542" s="50">
        <f>IF(X542="",0,LEN(X542)-LEN(SUBSTITUTE(X542," ",""))+1)</f>
        <v/>
      </c>
      <c r="AA542" s="50">
        <f>IF(Z542&lt;1,"",IFERROR(VALUE(SUBSTITUTE(TRIM(MID(SUBSTITUTE(X542," ",REPT(" ",60)),1,60)),".",MID(1/2,2,1))),""))</f>
        <v/>
      </c>
      <c r="AB542" s="50">
        <f>IF(Z542&lt;2,"",IFERROR(VALUE(SUBSTITUTE(TRIM(MID(SUBSTITUTE(X542," ",REPT(" ",60)),61,60)),".",MID(1/2,2,1))),""))</f>
        <v/>
      </c>
      <c r="AC542" s="50">
        <f>IF(Z542&lt;3,"",IFERROR(VALUE(SUBSTITUTE(TRIM(MID(SUBSTITUTE(X542," ",REPT(" ",60)),121,60)),".",MID(1/2,2,1))),""))</f>
        <v/>
      </c>
      <c r="AD542" s="50">
        <f>IF(Z542&lt;4,"",IFERROR(VALUE(SUBSTITUTE(TRIM(MID(SUBSTITUTE(X542," ",REPT(" ",60)),181,60)),".",MID(1/2,2,1))),""))</f>
        <v/>
      </c>
      <c r="AE542" s="50">
        <f>IF(Z542&lt;5,"",IFERROR(VALUE(SUBSTITUTE(TRIM(MID(SUBSTITUTE(X542," ",REPT(" ",60)),241,60)),".",MID(1/2,2,1))),""))</f>
        <v/>
      </c>
      <c r="AF542" s="50">
        <f>IF(Z542&lt;6,"",IFERROR(VALUE(SUBSTITUTE(TRIM(MID(SUBSTITUTE(X542," ",REPT(" ",60)),301,60)),".",MID(1/2,2,1))),""))</f>
        <v/>
      </c>
      <c r="AG542" s="50">
        <f>IFERROR(IF(Z542=2,AA542,IF(Z542=4,IF(AA542&lt;0,-1,1)*(ABS(AA542)+AB542/60),IF(Z542=6,IF(AA542&lt;0,-1,1)*(ABS(AA542)+AB542/60+AC542/3600),""))),"")</f>
        <v/>
      </c>
      <c r="AH542" s="50">
        <f>IFERROR(IF(Z542=2,AB542,IF(Z542=4,IF(AC542&lt;0,-1,1)*(ABS(AC542)+AD542/60),IF(Z542=6,IF(AD542&lt;0,-1,1)*(ABS(AD542)+AE542/60+AF542/3600),""))),"")</f>
        <v/>
      </c>
      <c r="AI542" s="50">
        <f>IF(W542,AH542,AG542)</f>
        <v/>
      </c>
      <c r="AJ542" s="50">
        <f>IF(W542,AG542,AH542)</f>
        <v/>
      </c>
      <c r="AK542" s="50">
        <f>IFERROR(IF(U542=0,AI542,U542*ABS(AI542)),"")</f>
        <v/>
      </c>
      <c r="AL542" s="50">
        <f>IFERROR(IF(V542=0,AJ542,V542*ABS(AJ542)),"")</f>
        <v/>
      </c>
      <c r="AM542" s="50">
        <f>IFERROR(AND(U542=0,V542=0,ABS(AK542)&gt;90,ABS(AK542)&lt;=180,ABS(AL542)&lt;=90),FALSE)</f>
        <v/>
      </c>
      <c r="AN542" s="50">
        <f>IF(AM542,AL542,AK542)</f>
        <v/>
      </c>
      <c r="AO542" s="50">
        <f>IF(AM542,AK542,AL542)</f>
        <v/>
      </c>
      <c r="AP542" s="50">
        <f>IF(R542="","",IF(Y542&lt;&gt;"","Contains words or symbols that aren't part of a coordinate.",IF(NOT(OR(Z542=2,Z542=4,Z542=6)),"Couldn't find a latitude and a longitude ("&amp;Z542&amp;IF(Z542=1," number"," numbers")&amp;" found).",IF(COUNT(AA542:AF542)&lt;&gt;Z542,"Some of the numbers couldn't be read.",IF(OR(AND(Z542=4,OR(AB542&lt;0,AB542&gt;=60,AD542&lt;0,AD542&gt;=60)),AND(Z542=6,OR(AB542&lt;0,AB542&gt;=60,AC542&lt;0,AC542&gt;=60,AE542&lt;0,AE542&gt;=60,AF542&lt;0,AF542&gt;=60))),"Minutes and seconds must be between 0 and 60.",IF(OR(ABS(AN542)&gt;90,ABS(AO542)&gt;180),"Out of range: latitude must be between -90 and 90, and longitude between -180 and 180.",""))))))</f>
        <v/>
      </c>
    </row>
    <row r="543">
      <c r="B543" s="44" t="n"/>
      <c r="C543" s="44" t="n"/>
      <c r="D543" s="45">
        <f>IF(R543="","",IF(AP543&lt;&gt;"","NOT VALID GPS COORDINATES",IF(O543="NO CONNECTION","NO CONNECTION",IF(E543="","NOT FOUND",IF(OR(AM543,AND(AN543=0,AO543=0)),"CONVERTED – PLEASE CHECK","CONVERTED")))))</f>
        <v/>
      </c>
      <c r="E543" s="45">
        <f>IF(OR(O543="",O543="NO CONNECTION"),"",IFERROR(_xlfn.FILTERXML(O543,"//local/territory")&amp;" "&amp;_xlfn.FILTERXML(O543,"//local/mapcode"),IFERROR(_xlfn.FILTERXML(O543,"//international/mapcode"),"")))</f>
        <v/>
      </c>
      <c r="F543" s="46">
        <f>IF(E543="","",IFERROR(_xlfn.FILTERXML(O543,"//local/territory"),""))</f>
        <v/>
      </c>
      <c r="G543" s="46">
        <f>IF(E543="","",IFERROR(_xlfn.FILTERXML(O543,"//local/mapcode"),""))</f>
        <v/>
      </c>
      <c r="H543" s="46">
        <f>IF(E543="","",IFERROR(_xlfn.FILTERXML(O543,"//international/mapcode"),""))</f>
        <v/>
      </c>
      <c r="I543" s="46">
        <f>IF(E543="","",IFERROR(HYPERLINK("https://www.mymapcodes.com/go/?t="&amp;IF(G543&lt;&gt;"",F543,"AAA")&amp;"&amp;ma="&amp;LEFT(IF(G543&lt;&gt;"",G543,H543),FIND(".",IF(G543&lt;&gt;"",G543,H543))-1)&amp;"&amp;mb="&amp;MID(IF(G543&lt;&gt;"",G543,H543),FIND(".",IF(G543&lt;&gt;"",G543,H543))+1,99),"Open on MyMapcodes →"),""))</f>
        <v/>
      </c>
      <c r="J543" s="47">
        <f>IF(OR(R543="",AP543&lt;&gt;""),"",ROUND(AN543,6))</f>
        <v/>
      </c>
      <c r="K543" s="47">
        <f>IF(OR(R543="",AP543&lt;&gt;""),"",ROUND(AO543,6))</f>
        <v/>
      </c>
      <c r="L543" s="48">
        <f>IF(R543="","",IF(AP543&lt;&gt;"",AP543,IF(O543="NO CONNECTION","Excel couldn't reach the mapcode service. Click the REFRESH RESULTS box just above the table.",IF(E543="","The mapcode service didn't return a mapcode for this point.",IF(AM543,"Latitude and longitude seemed to be the wrong way round, so they've been swapped. Please check.",IF(AND(AN543=0,AO543=0),"0, 0 is in the sea off West Africa. Please check this is the location you meant.",IF(W543,"Longitude came first, so the order has been switched.",IF(Z543=6,"Converted from degrees, minutes and seconds.",IF(Z543=4,"Converted from degrees and decimal minutes.","")))))))))</f>
        <v/>
      </c>
      <c r="N543" s="49">
        <f>IF(J543="","",MapcodeAPI&amp;"codes/"&amp;SUBSTITUTE(J543&amp;"",MID(1/2,2,1),".")&amp;","&amp;SUBSTITUTE(K543&amp;"",MID(1/2,2,1),"."))&amp;LEFT($B$13,0)</f>
        <v/>
      </c>
      <c r="O543" s="49">
        <f>IF(N543="","",IFERROR(_xlfn.WEBSERVICE(N543),IF(MapcodeAPIBackup="","NO CONNECTION",IFERROR(_xlfn.WEBSERVICE(MapcodeAPIBackup&amp;MID(N543,LEN(MapcodeAPI)+1,999)),"NO CONNECTION"))))</f>
        <v/>
      </c>
      <c r="P543" t="inlineStr">
        <is>
          <t xml:space="preserve"> </t>
        </is>
      </c>
      <c r="R543" s="50">
        <f>IFERROR(IF(AND(TRIM(B543&amp;"")="",TRIM(C543&amp;"")=""),"",TRIM(IF(ISNUMBER(B543),SUBSTITUTE(B543&amp;"",MID(1/2,2,1),"."),B543&amp;"")&amp;IF(TRIM(C543&amp;"")="",""," | "&amp;IF(ISNUMBER(C543),SUBSTITUTE(C543&amp;"",MID(1/2,2,1),"."),C543&amp;"")))),"(error value)")</f>
        <v/>
      </c>
      <c r="S543" s="50">
        <f>IF(R543="","","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"&amp;IFERROR(IF(AND(LEN(R543)-LEN(SUBSTITUTE(R543,"/",""))=1,ISNUMBER(FIND(" ",TRIM(LEFT(R543,FIND("/",R543)-1))))),LEFT(R543,FIND("/",R543)-1),R543),R543)&amp;" ")," "," "),"﻿"," "),"​"," "),"⁠"," ")," "," ")," "," "),CHAR(9)," "),CHAR(10)," "),CHAR(13)," "),"−","-"),"–","-"),"—","-"),"LATITUDE"," "),"LONGITUDE"," "),"COORDINATES"," "),"COORDS"," "),"NORTH"," N "),"SOUTH"," S "),"EAST"," E "),"WEST"," W "),"DEGREES"," "),"DEG"," "),"GPS"," "),"LONG"," "),"LNG"," "),"LON"," "),"LAT"," ")," AND "," "),"&amp;"," ")&amp;" ")</f>
        <v/>
      </c>
      <c r="T543" s="50">
        <f>IF(S543="","",IF(LEN(S543)-LEN(SUBSTITUTE(S543,".",""))&gt;0,SUBSTITUTE(S543,","," "),IF(LEN(S543)-LEN(SUBSTITUTE(S543,",",""))=3,SUBSTITUTE(SUBSTITUTE(S543,",",";",2),",","."),IF(LEN(S543)-LEN(SUBSTITUTE(S543,",",""))=2,SUBSTITUTE(S543,",","."),SUBSTITUTE(S543,","," ")))))</f>
        <v/>
      </c>
      <c r="U543" s="50">
        <f>IF(ISNUMBER(FIND("S",T543)),-1,IF(ISNUMBER(FIND("N",T543)),1,0))</f>
        <v/>
      </c>
      <c r="V543" s="50">
        <f>IF(ISNUMBER(FIND("W",T543)),-1,IF(ISNUMBER(FIND("E",T543)),1,0))</f>
        <v/>
      </c>
      <c r="W543" s="50">
        <f>AND(MIN(IFERROR(FIND("N",T543),999),IFERROR(FIND("S",T543),999))&lt;999,MIN(IFERROR(FIND("E",T543),999),IFERROR(FIND("W",T543),999))&lt;999,MIN(IFERROR(FIND("E",T543),999),IFERROR(FIND("W",T543),999))&lt;MIN(IFERROR(FIND("N",T543),999),IFERROR(FIND("S",T543),999)))</f>
        <v/>
      </c>
      <c r="X543" s="50">
        <f>IF(T543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543,"°"," "),"º"," "),"˚"," "),"'"," "),CHAR(34)," "),"′"," "),"’"," "),"‘"," "),"″"," "),"”"," "),"“"," "),"("," "),")"," "),"["," "),"]"," "),"{"," "),"}"," "),";"," "),"|"," "),"/"," "),"\"," "),":"," "),"="," "),"*"," "),","," "),"N"," "),"S"," "),"E"," "),"W"," "),"_"," ")))</f>
        <v/>
      </c>
      <c r="Y543" s="50">
        <f>IF(X543="","",SUBSTITUTE(SUBSTITUTE(SUBSTITUTE(SUBSTITUTE(SUBSTITUTE(SUBSTITUTE(SUBSTITUTE(SUBSTITUTE(SUBSTITUTE(SUBSTITUTE(SUBSTITUTE(SUBSTITUTE(SUBSTITUTE(X543,"0",""),"1",""),"2",""),"3",""),"4",""),"5",""),"6",""),"7",""),"8",""),"9",""),".",""),"-","")," ",""))</f>
        <v/>
      </c>
      <c r="Z543" s="50">
        <f>IF(X543="",0,LEN(X543)-LEN(SUBSTITUTE(X543," ",""))+1)</f>
        <v/>
      </c>
      <c r="AA543" s="50">
        <f>IF(Z543&lt;1,"",IFERROR(VALUE(SUBSTITUTE(TRIM(MID(SUBSTITUTE(X543," ",REPT(" ",60)),1,60)),".",MID(1/2,2,1))),""))</f>
        <v/>
      </c>
      <c r="AB543" s="50">
        <f>IF(Z543&lt;2,"",IFERROR(VALUE(SUBSTITUTE(TRIM(MID(SUBSTITUTE(X543," ",REPT(" ",60)),61,60)),".",MID(1/2,2,1))),""))</f>
        <v/>
      </c>
      <c r="AC543" s="50">
        <f>IF(Z543&lt;3,"",IFERROR(VALUE(SUBSTITUTE(TRIM(MID(SUBSTITUTE(X543," ",REPT(" ",60)),121,60)),".",MID(1/2,2,1))),""))</f>
        <v/>
      </c>
      <c r="AD543" s="50">
        <f>IF(Z543&lt;4,"",IFERROR(VALUE(SUBSTITUTE(TRIM(MID(SUBSTITUTE(X543," ",REPT(" ",60)),181,60)),".",MID(1/2,2,1))),""))</f>
        <v/>
      </c>
      <c r="AE543" s="50">
        <f>IF(Z543&lt;5,"",IFERROR(VALUE(SUBSTITUTE(TRIM(MID(SUBSTITUTE(X543," ",REPT(" ",60)),241,60)),".",MID(1/2,2,1))),""))</f>
        <v/>
      </c>
      <c r="AF543" s="50">
        <f>IF(Z543&lt;6,"",IFERROR(VALUE(SUBSTITUTE(TRIM(MID(SUBSTITUTE(X543," ",REPT(" ",60)),301,60)),".",MID(1/2,2,1))),""))</f>
        <v/>
      </c>
      <c r="AG543" s="50">
        <f>IFERROR(IF(Z543=2,AA543,IF(Z543=4,IF(AA543&lt;0,-1,1)*(ABS(AA543)+AB543/60),IF(Z543=6,IF(AA543&lt;0,-1,1)*(ABS(AA543)+AB543/60+AC543/3600),""))),"")</f>
        <v/>
      </c>
      <c r="AH543" s="50">
        <f>IFERROR(IF(Z543=2,AB543,IF(Z543=4,IF(AC543&lt;0,-1,1)*(ABS(AC543)+AD543/60),IF(Z543=6,IF(AD543&lt;0,-1,1)*(ABS(AD543)+AE543/60+AF543/3600),""))),"")</f>
        <v/>
      </c>
      <c r="AI543" s="50">
        <f>IF(W543,AH543,AG543)</f>
        <v/>
      </c>
      <c r="AJ543" s="50">
        <f>IF(W543,AG543,AH543)</f>
        <v/>
      </c>
      <c r="AK543" s="50">
        <f>IFERROR(IF(U543=0,AI543,U543*ABS(AI543)),"")</f>
        <v/>
      </c>
      <c r="AL543" s="50">
        <f>IFERROR(IF(V543=0,AJ543,V543*ABS(AJ543)),"")</f>
        <v/>
      </c>
      <c r="AM543" s="50">
        <f>IFERROR(AND(U543=0,V543=0,ABS(AK543)&gt;90,ABS(AK543)&lt;=180,ABS(AL543)&lt;=90),FALSE)</f>
        <v/>
      </c>
      <c r="AN543" s="50">
        <f>IF(AM543,AL543,AK543)</f>
        <v/>
      </c>
      <c r="AO543" s="50">
        <f>IF(AM543,AK543,AL543)</f>
        <v/>
      </c>
      <c r="AP543" s="50">
        <f>IF(R543="","",IF(Y543&lt;&gt;"","Contains words or symbols that aren't part of a coordinate.",IF(NOT(OR(Z543=2,Z543=4,Z543=6)),"Couldn't find a latitude and a longitude ("&amp;Z543&amp;IF(Z543=1," number"," numbers")&amp;" found).",IF(COUNT(AA543:AF543)&lt;&gt;Z543,"Some of the numbers couldn't be read.",IF(OR(AND(Z543=4,OR(AB543&lt;0,AB543&gt;=60,AD543&lt;0,AD543&gt;=60)),AND(Z543=6,OR(AB543&lt;0,AB543&gt;=60,AC543&lt;0,AC543&gt;=60,AE543&lt;0,AE543&gt;=60,AF543&lt;0,AF543&gt;=60))),"Minutes and seconds must be between 0 and 60.",IF(OR(ABS(AN543)&gt;90,ABS(AO543)&gt;180),"Out of range: latitude must be between -90 and 90, and longitude between -180 and 180.",""))))))</f>
        <v/>
      </c>
    </row>
    <row r="544">
      <c r="B544" s="44" t="n"/>
      <c r="C544" s="44" t="n"/>
      <c r="D544" s="45">
        <f>IF(R544="","",IF(AP544&lt;&gt;"","NOT VALID GPS COORDINATES",IF(O544="NO CONNECTION","NO CONNECTION",IF(E544="","NOT FOUND",IF(OR(AM544,AND(AN544=0,AO544=0)),"CONVERTED – PLEASE CHECK","CONVERTED")))))</f>
        <v/>
      </c>
      <c r="E544" s="45">
        <f>IF(OR(O544="",O544="NO CONNECTION"),"",IFERROR(_xlfn.FILTERXML(O544,"//local/territory")&amp;" "&amp;_xlfn.FILTERXML(O544,"//local/mapcode"),IFERROR(_xlfn.FILTERXML(O544,"//international/mapcode"),"")))</f>
        <v/>
      </c>
      <c r="F544" s="46">
        <f>IF(E544="","",IFERROR(_xlfn.FILTERXML(O544,"//local/territory"),""))</f>
        <v/>
      </c>
      <c r="G544" s="46">
        <f>IF(E544="","",IFERROR(_xlfn.FILTERXML(O544,"//local/mapcode"),""))</f>
        <v/>
      </c>
      <c r="H544" s="46">
        <f>IF(E544="","",IFERROR(_xlfn.FILTERXML(O544,"//international/mapcode"),""))</f>
        <v/>
      </c>
      <c r="I544" s="46">
        <f>IF(E544="","",IFERROR(HYPERLINK("https://www.mymapcodes.com/go/?t="&amp;IF(G544&lt;&gt;"",F544,"AAA")&amp;"&amp;ma="&amp;LEFT(IF(G544&lt;&gt;"",G544,H544),FIND(".",IF(G544&lt;&gt;"",G544,H544))-1)&amp;"&amp;mb="&amp;MID(IF(G544&lt;&gt;"",G544,H544),FIND(".",IF(G544&lt;&gt;"",G544,H544))+1,99),"Open on MyMapcodes →"),""))</f>
        <v/>
      </c>
      <c r="J544" s="47">
        <f>IF(OR(R544="",AP544&lt;&gt;""),"",ROUND(AN544,6))</f>
        <v/>
      </c>
      <c r="K544" s="47">
        <f>IF(OR(R544="",AP544&lt;&gt;""),"",ROUND(AO544,6))</f>
        <v/>
      </c>
      <c r="L544" s="48">
        <f>IF(R544="","",IF(AP544&lt;&gt;"",AP544,IF(O544="NO CONNECTION","Excel couldn't reach the mapcode service. Click the REFRESH RESULTS box just above the table.",IF(E544="","The mapcode service didn't return a mapcode for this point.",IF(AM544,"Latitude and longitude seemed to be the wrong way round, so they've been swapped. Please check.",IF(AND(AN544=0,AO544=0),"0, 0 is in the sea off West Africa. Please check this is the location you meant.",IF(W544,"Longitude came first, so the order has been switched.",IF(Z544=6,"Converted from degrees, minutes and seconds.",IF(Z544=4,"Converted from degrees and decimal minutes.","")))))))))</f>
        <v/>
      </c>
      <c r="N544" s="49">
        <f>IF(J544="","",MapcodeAPI&amp;"codes/"&amp;SUBSTITUTE(J544&amp;"",MID(1/2,2,1),".")&amp;","&amp;SUBSTITUTE(K544&amp;"",MID(1/2,2,1),"."))&amp;LEFT($B$13,0)</f>
        <v/>
      </c>
      <c r="O544" s="49">
        <f>IF(N544="","",IFERROR(_xlfn.WEBSERVICE(N544),IF(MapcodeAPIBackup="","NO CONNECTION",IFERROR(_xlfn.WEBSERVICE(MapcodeAPIBackup&amp;MID(N544,LEN(MapcodeAPI)+1,999)),"NO CONNECTION"))))</f>
        <v/>
      </c>
      <c r="P544" t="inlineStr">
        <is>
          <t xml:space="preserve"> </t>
        </is>
      </c>
      <c r="R544" s="50">
        <f>IFERROR(IF(AND(TRIM(B544&amp;"")="",TRIM(C544&amp;"")=""),"",TRIM(IF(ISNUMBER(B544),SUBSTITUTE(B544&amp;"",MID(1/2,2,1),"."),B544&amp;"")&amp;IF(TRIM(C544&amp;"")="",""," | "&amp;IF(ISNUMBER(C544),SUBSTITUTE(C544&amp;"",MID(1/2,2,1),"."),C544&amp;"")))),"(error value)")</f>
        <v/>
      </c>
      <c r="S544" s="50">
        <f>IF(R544="","","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"&amp;IFERROR(IF(AND(LEN(R544)-LEN(SUBSTITUTE(R544,"/",""))=1,ISNUMBER(FIND(" ",TRIM(LEFT(R544,FIND("/",R544)-1))))),LEFT(R544,FIND("/",R544)-1),R544),R544)&amp;" ")," "," "),"﻿"," "),"​"," "),"⁠"," ")," "," ")," "," "),CHAR(9)," "),CHAR(10)," "),CHAR(13)," "),"−","-"),"–","-"),"—","-"),"LATITUDE"," "),"LONGITUDE"," "),"COORDINATES"," "),"COORDS"," "),"NORTH"," N "),"SOUTH"," S "),"EAST"," E "),"WEST"," W "),"DEGREES"," "),"DEG"," "),"GPS"," "),"LONG"," "),"LNG"," "),"LON"," "),"LAT"," ")," AND "," "),"&amp;"," ")&amp;" ")</f>
        <v/>
      </c>
      <c r="T544" s="50">
        <f>IF(S544="","",IF(LEN(S544)-LEN(SUBSTITUTE(S544,".",""))&gt;0,SUBSTITUTE(S544,","," "),IF(LEN(S544)-LEN(SUBSTITUTE(S544,",",""))=3,SUBSTITUTE(SUBSTITUTE(S544,",",";",2),",","."),IF(LEN(S544)-LEN(SUBSTITUTE(S544,",",""))=2,SUBSTITUTE(S544,",","."),SUBSTITUTE(S544,","," ")))))</f>
        <v/>
      </c>
      <c r="U544" s="50">
        <f>IF(ISNUMBER(FIND("S",T544)),-1,IF(ISNUMBER(FIND("N",T544)),1,0))</f>
        <v/>
      </c>
      <c r="V544" s="50">
        <f>IF(ISNUMBER(FIND("W",T544)),-1,IF(ISNUMBER(FIND("E",T544)),1,0))</f>
        <v/>
      </c>
      <c r="W544" s="50">
        <f>AND(MIN(IFERROR(FIND("N",T544),999),IFERROR(FIND("S",T544),999))&lt;999,MIN(IFERROR(FIND("E",T544),999),IFERROR(FIND("W",T544),999))&lt;999,MIN(IFERROR(FIND("E",T544),999),IFERROR(FIND("W",T544),999))&lt;MIN(IFERROR(FIND("N",T544),999),IFERROR(FIND("S",T544),999)))</f>
        <v/>
      </c>
      <c r="X544" s="50">
        <f>IF(T544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544,"°"," "),"º"," "),"˚"," "),"'"," "),CHAR(34)," "),"′"," "),"’"," "),"‘"," "),"″"," "),"”"," "),"“"," "),"("," "),")"," "),"["," "),"]"," "),"{"," "),"}"," "),";"," "),"|"," "),"/"," "),"\"," "),":"," "),"="," "),"*"," "),","," "),"N"," "),"S"," "),"E"," "),"W"," "),"_"," ")))</f>
        <v/>
      </c>
      <c r="Y544" s="50">
        <f>IF(X544="","",SUBSTITUTE(SUBSTITUTE(SUBSTITUTE(SUBSTITUTE(SUBSTITUTE(SUBSTITUTE(SUBSTITUTE(SUBSTITUTE(SUBSTITUTE(SUBSTITUTE(SUBSTITUTE(SUBSTITUTE(SUBSTITUTE(X544,"0",""),"1",""),"2",""),"3",""),"4",""),"5",""),"6",""),"7",""),"8",""),"9",""),".",""),"-","")," ",""))</f>
        <v/>
      </c>
      <c r="Z544" s="50">
        <f>IF(X544="",0,LEN(X544)-LEN(SUBSTITUTE(X544," ",""))+1)</f>
        <v/>
      </c>
      <c r="AA544" s="50">
        <f>IF(Z544&lt;1,"",IFERROR(VALUE(SUBSTITUTE(TRIM(MID(SUBSTITUTE(X544," ",REPT(" ",60)),1,60)),".",MID(1/2,2,1))),""))</f>
        <v/>
      </c>
      <c r="AB544" s="50">
        <f>IF(Z544&lt;2,"",IFERROR(VALUE(SUBSTITUTE(TRIM(MID(SUBSTITUTE(X544," ",REPT(" ",60)),61,60)),".",MID(1/2,2,1))),""))</f>
        <v/>
      </c>
      <c r="AC544" s="50">
        <f>IF(Z544&lt;3,"",IFERROR(VALUE(SUBSTITUTE(TRIM(MID(SUBSTITUTE(X544," ",REPT(" ",60)),121,60)),".",MID(1/2,2,1))),""))</f>
        <v/>
      </c>
      <c r="AD544" s="50">
        <f>IF(Z544&lt;4,"",IFERROR(VALUE(SUBSTITUTE(TRIM(MID(SUBSTITUTE(X544," ",REPT(" ",60)),181,60)),".",MID(1/2,2,1))),""))</f>
        <v/>
      </c>
      <c r="AE544" s="50">
        <f>IF(Z544&lt;5,"",IFERROR(VALUE(SUBSTITUTE(TRIM(MID(SUBSTITUTE(X544," ",REPT(" ",60)),241,60)),".",MID(1/2,2,1))),""))</f>
        <v/>
      </c>
      <c r="AF544" s="50">
        <f>IF(Z544&lt;6,"",IFERROR(VALUE(SUBSTITUTE(TRIM(MID(SUBSTITUTE(X544," ",REPT(" ",60)),301,60)),".",MID(1/2,2,1))),""))</f>
        <v/>
      </c>
      <c r="AG544" s="50">
        <f>IFERROR(IF(Z544=2,AA544,IF(Z544=4,IF(AA544&lt;0,-1,1)*(ABS(AA544)+AB544/60),IF(Z544=6,IF(AA544&lt;0,-1,1)*(ABS(AA544)+AB544/60+AC544/3600),""))),"")</f>
        <v/>
      </c>
      <c r="AH544" s="50">
        <f>IFERROR(IF(Z544=2,AB544,IF(Z544=4,IF(AC544&lt;0,-1,1)*(ABS(AC544)+AD544/60),IF(Z544=6,IF(AD544&lt;0,-1,1)*(ABS(AD544)+AE544/60+AF544/3600),""))),"")</f>
        <v/>
      </c>
      <c r="AI544" s="50">
        <f>IF(W544,AH544,AG544)</f>
        <v/>
      </c>
      <c r="AJ544" s="50">
        <f>IF(W544,AG544,AH544)</f>
        <v/>
      </c>
      <c r="AK544" s="50">
        <f>IFERROR(IF(U544=0,AI544,U544*ABS(AI544)),"")</f>
        <v/>
      </c>
      <c r="AL544" s="50">
        <f>IFERROR(IF(V544=0,AJ544,V544*ABS(AJ544)),"")</f>
        <v/>
      </c>
      <c r="AM544" s="50">
        <f>IFERROR(AND(U544=0,V544=0,ABS(AK544)&gt;90,ABS(AK544)&lt;=180,ABS(AL544)&lt;=90),FALSE)</f>
        <v/>
      </c>
      <c r="AN544" s="50">
        <f>IF(AM544,AL544,AK544)</f>
        <v/>
      </c>
      <c r="AO544" s="50">
        <f>IF(AM544,AK544,AL544)</f>
        <v/>
      </c>
      <c r="AP544" s="50">
        <f>IF(R544="","",IF(Y544&lt;&gt;"","Contains words or symbols that aren't part of a coordinate.",IF(NOT(OR(Z544=2,Z544=4,Z544=6)),"Couldn't find a latitude and a longitude ("&amp;Z544&amp;IF(Z544=1," number"," numbers")&amp;" found).",IF(COUNT(AA544:AF544)&lt;&gt;Z544,"Some of the numbers couldn't be read.",IF(OR(AND(Z544=4,OR(AB544&lt;0,AB544&gt;=60,AD544&lt;0,AD544&gt;=60)),AND(Z544=6,OR(AB544&lt;0,AB544&gt;=60,AC544&lt;0,AC544&gt;=60,AE544&lt;0,AE544&gt;=60,AF544&lt;0,AF544&gt;=60))),"Minutes and seconds must be between 0 and 60.",IF(OR(ABS(AN544)&gt;90,ABS(AO544)&gt;180),"Out of range: latitude must be between -90 and 90, and longitude between -180 and 180.",""))))))</f>
        <v/>
      </c>
    </row>
    <row r="545">
      <c r="B545" s="44" t="n"/>
      <c r="C545" s="44" t="n"/>
      <c r="D545" s="45">
        <f>IF(R545="","",IF(AP545&lt;&gt;"","NOT VALID GPS COORDINATES",IF(O545="NO CONNECTION","NO CONNECTION",IF(E545="","NOT FOUND",IF(OR(AM545,AND(AN545=0,AO545=0)),"CONVERTED – PLEASE CHECK","CONVERTED")))))</f>
        <v/>
      </c>
      <c r="E545" s="45">
        <f>IF(OR(O545="",O545="NO CONNECTION"),"",IFERROR(_xlfn.FILTERXML(O545,"//local/territory")&amp;" "&amp;_xlfn.FILTERXML(O545,"//local/mapcode"),IFERROR(_xlfn.FILTERXML(O545,"//international/mapcode"),"")))</f>
        <v/>
      </c>
      <c r="F545" s="46">
        <f>IF(E545="","",IFERROR(_xlfn.FILTERXML(O545,"//local/territory"),""))</f>
        <v/>
      </c>
      <c r="G545" s="46">
        <f>IF(E545="","",IFERROR(_xlfn.FILTERXML(O545,"//local/mapcode"),""))</f>
        <v/>
      </c>
      <c r="H545" s="46">
        <f>IF(E545="","",IFERROR(_xlfn.FILTERXML(O545,"//international/mapcode"),""))</f>
        <v/>
      </c>
      <c r="I545" s="46">
        <f>IF(E545="","",IFERROR(HYPERLINK("https://www.mymapcodes.com/go/?t="&amp;IF(G545&lt;&gt;"",F545,"AAA")&amp;"&amp;ma="&amp;LEFT(IF(G545&lt;&gt;"",G545,H545),FIND(".",IF(G545&lt;&gt;"",G545,H545))-1)&amp;"&amp;mb="&amp;MID(IF(G545&lt;&gt;"",G545,H545),FIND(".",IF(G545&lt;&gt;"",G545,H545))+1,99),"Open on MyMapcodes →"),""))</f>
        <v/>
      </c>
      <c r="J545" s="47">
        <f>IF(OR(R545="",AP545&lt;&gt;""),"",ROUND(AN545,6))</f>
        <v/>
      </c>
      <c r="K545" s="47">
        <f>IF(OR(R545="",AP545&lt;&gt;""),"",ROUND(AO545,6))</f>
        <v/>
      </c>
      <c r="L545" s="48">
        <f>IF(R545="","",IF(AP545&lt;&gt;"",AP545,IF(O545="NO CONNECTION","Excel couldn't reach the mapcode service. Click the REFRESH RESULTS box just above the table.",IF(E545="","The mapcode service didn't return a mapcode for this point.",IF(AM545,"Latitude and longitude seemed to be the wrong way round, so they've been swapped. Please check.",IF(AND(AN545=0,AO545=0),"0, 0 is in the sea off West Africa. Please check this is the location you meant.",IF(W545,"Longitude came first, so the order has been switched.",IF(Z545=6,"Converted from degrees, minutes and seconds.",IF(Z545=4,"Converted from degrees and decimal minutes.","")))))))))</f>
        <v/>
      </c>
      <c r="N545" s="49">
        <f>IF(J545="","",MapcodeAPI&amp;"codes/"&amp;SUBSTITUTE(J545&amp;"",MID(1/2,2,1),".")&amp;","&amp;SUBSTITUTE(K545&amp;"",MID(1/2,2,1),"."))&amp;LEFT($B$13,0)</f>
        <v/>
      </c>
      <c r="O545" s="49">
        <f>IF(N545="","",IFERROR(_xlfn.WEBSERVICE(N545),IF(MapcodeAPIBackup="","NO CONNECTION",IFERROR(_xlfn.WEBSERVICE(MapcodeAPIBackup&amp;MID(N545,LEN(MapcodeAPI)+1,999)),"NO CONNECTION"))))</f>
        <v/>
      </c>
      <c r="P545" t="inlineStr">
        <is>
          <t xml:space="preserve"> </t>
        </is>
      </c>
      <c r="R545" s="50">
        <f>IFERROR(IF(AND(TRIM(B545&amp;"")="",TRIM(C545&amp;"")=""),"",TRIM(IF(ISNUMBER(B545),SUBSTITUTE(B545&amp;"",MID(1/2,2,1),"."),B545&amp;"")&amp;IF(TRIM(C545&amp;"")="",""," | "&amp;IF(ISNUMBER(C545),SUBSTITUTE(C545&amp;"",MID(1/2,2,1),"."),C545&amp;"")))),"(error value)")</f>
        <v/>
      </c>
      <c r="S545" s="50">
        <f>IF(R545="","","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"&amp;IFERROR(IF(AND(LEN(R545)-LEN(SUBSTITUTE(R545,"/",""))=1,ISNUMBER(FIND(" ",TRIM(LEFT(R545,FIND("/",R545)-1))))),LEFT(R545,FIND("/",R545)-1),R545),R545)&amp;" ")," "," "),"﻿"," "),"​"," "),"⁠"," ")," "," ")," "," "),CHAR(9)," "),CHAR(10)," "),CHAR(13)," "),"−","-"),"–","-"),"—","-"),"LATITUDE"," "),"LONGITUDE"," "),"COORDINATES"," "),"COORDS"," "),"NORTH"," N "),"SOUTH"," S "),"EAST"," E "),"WEST"," W "),"DEGREES"," "),"DEG"," "),"GPS"," "),"LONG"," "),"LNG"," "),"LON"," "),"LAT"," ")," AND "," "),"&amp;"," ")&amp;" ")</f>
        <v/>
      </c>
      <c r="T545" s="50">
        <f>IF(S545="","",IF(LEN(S545)-LEN(SUBSTITUTE(S545,".",""))&gt;0,SUBSTITUTE(S545,","," "),IF(LEN(S545)-LEN(SUBSTITUTE(S545,",",""))=3,SUBSTITUTE(SUBSTITUTE(S545,",",";",2),",","."),IF(LEN(S545)-LEN(SUBSTITUTE(S545,",",""))=2,SUBSTITUTE(S545,",","."),SUBSTITUTE(S545,","," ")))))</f>
        <v/>
      </c>
      <c r="U545" s="50">
        <f>IF(ISNUMBER(FIND("S",T545)),-1,IF(ISNUMBER(FIND("N",T545)),1,0))</f>
        <v/>
      </c>
      <c r="V545" s="50">
        <f>IF(ISNUMBER(FIND("W",T545)),-1,IF(ISNUMBER(FIND("E",T545)),1,0))</f>
        <v/>
      </c>
      <c r="W545" s="50">
        <f>AND(MIN(IFERROR(FIND("N",T545),999),IFERROR(FIND("S",T545),999))&lt;999,MIN(IFERROR(FIND("E",T545),999),IFERROR(FIND("W",T545),999))&lt;999,MIN(IFERROR(FIND("E",T545),999),IFERROR(FIND("W",T545),999))&lt;MIN(IFERROR(FIND("N",T545),999),IFERROR(FIND("S",T545),999)))</f>
        <v/>
      </c>
      <c r="X545" s="50">
        <f>IF(T545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545,"°"," "),"º"," "),"˚"," "),"'"," "),CHAR(34)," "),"′"," "),"’"," "),"‘"," "),"″"," "),"”"," "),"“"," "),"("," "),")"," "),"["," "),"]"," "),"{"," "),"}"," "),";"," "),"|"," "),"/"," "),"\"," "),":"," "),"="," "),"*"," "),","," "),"N"," "),"S"," "),"E"," "),"W"," "),"_"," ")))</f>
        <v/>
      </c>
      <c r="Y545" s="50">
        <f>IF(X545="","",SUBSTITUTE(SUBSTITUTE(SUBSTITUTE(SUBSTITUTE(SUBSTITUTE(SUBSTITUTE(SUBSTITUTE(SUBSTITUTE(SUBSTITUTE(SUBSTITUTE(SUBSTITUTE(SUBSTITUTE(SUBSTITUTE(X545,"0",""),"1",""),"2",""),"3",""),"4",""),"5",""),"6",""),"7",""),"8",""),"9",""),".",""),"-","")," ",""))</f>
        <v/>
      </c>
      <c r="Z545" s="50">
        <f>IF(X545="",0,LEN(X545)-LEN(SUBSTITUTE(X545," ",""))+1)</f>
        <v/>
      </c>
      <c r="AA545" s="50">
        <f>IF(Z545&lt;1,"",IFERROR(VALUE(SUBSTITUTE(TRIM(MID(SUBSTITUTE(X545," ",REPT(" ",60)),1,60)),".",MID(1/2,2,1))),""))</f>
        <v/>
      </c>
      <c r="AB545" s="50">
        <f>IF(Z545&lt;2,"",IFERROR(VALUE(SUBSTITUTE(TRIM(MID(SUBSTITUTE(X545," ",REPT(" ",60)),61,60)),".",MID(1/2,2,1))),""))</f>
        <v/>
      </c>
      <c r="AC545" s="50">
        <f>IF(Z545&lt;3,"",IFERROR(VALUE(SUBSTITUTE(TRIM(MID(SUBSTITUTE(X545," ",REPT(" ",60)),121,60)),".",MID(1/2,2,1))),""))</f>
        <v/>
      </c>
      <c r="AD545" s="50">
        <f>IF(Z545&lt;4,"",IFERROR(VALUE(SUBSTITUTE(TRIM(MID(SUBSTITUTE(X545," ",REPT(" ",60)),181,60)),".",MID(1/2,2,1))),""))</f>
        <v/>
      </c>
      <c r="AE545" s="50">
        <f>IF(Z545&lt;5,"",IFERROR(VALUE(SUBSTITUTE(TRIM(MID(SUBSTITUTE(X545," ",REPT(" ",60)),241,60)),".",MID(1/2,2,1))),""))</f>
        <v/>
      </c>
      <c r="AF545" s="50">
        <f>IF(Z545&lt;6,"",IFERROR(VALUE(SUBSTITUTE(TRIM(MID(SUBSTITUTE(X545," ",REPT(" ",60)),301,60)),".",MID(1/2,2,1))),""))</f>
        <v/>
      </c>
      <c r="AG545" s="50">
        <f>IFERROR(IF(Z545=2,AA545,IF(Z545=4,IF(AA545&lt;0,-1,1)*(ABS(AA545)+AB545/60),IF(Z545=6,IF(AA545&lt;0,-1,1)*(ABS(AA545)+AB545/60+AC545/3600),""))),"")</f>
        <v/>
      </c>
      <c r="AH545" s="50">
        <f>IFERROR(IF(Z545=2,AB545,IF(Z545=4,IF(AC545&lt;0,-1,1)*(ABS(AC545)+AD545/60),IF(Z545=6,IF(AD545&lt;0,-1,1)*(ABS(AD545)+AE545/60+AF545/3600),""))),"")</f>
        <v/>
      </c>
      <c r="AI545" s="50">
        <f>IF(W545,AH545,AG545)</f>
        <v/>
      </c>
      <c r="AJ545" s="50">
        <f>IF(W545,AG545,AH545)</f>
        <v/>
      </c>
      <c r="AK545" s="50">
        <f>IFERROR(IF(U545=0,AI545,U545*ABS(AI545)),"")</f>
        <v/>
      </c>
      <c r="AL545" s="50">
        <f>IFERROR(IF(V545=0,AJ545,V545*ABS(AJ545)),"")</f>
        <v/>
      </c>
      <c r="AM545" s="50">
        <f>IFERROR(AND(U545=0,V545=0,ABS(AK545)&gt;90,ABS(AK545)&lt;=180,ABS(AL545)&lt;=90),FALSE)</f>
        <v/>
      </c>
      <c r="AN545" s="50">
        <f>IF(AM545,AL545,AK545)</f>
        <v/>
      </c>
      <c r="AO545" s="50">
        <f>IF(AM545,AK545,AL545)</f>
        <v/>
      </c>
      <c r="AP545" s="50">
        <f>IF(R545="","",IF(Y545&lt;&gt;"","Contains words or symbols that aren't part of a coordinate.",IF(NOT(OR(Z545=2,Z545=4,Z545=6)),"Couldn't find a latitude and a longitude ("&amp;Z545&amp;IF(Z545=1," number"," numbers")&amp;" found).",IF(COUNT(AA545:AF545)&lt;&gt;Z545,"Some of the numbers couldn't be read.",IF(OR(AND(Z545=4,OR(AB545&lt;0,AB545&gt;=60,AD545&lt;0,AD545&gt;=60)),AND(Z545=6,OR(AB545&lt;0,AB545&gt;=60,AC545&lt;0,AC545&gt;=60,AE545&lt;0,AE545&gt;=60,AF545&lt;0,AF545&gt;=60))),"Minutes and seconds must be between 0 and 60.",IF(OR(ABS(AN545)&gt;90,ABS(AO545)&gt;180),"Out of range: latitude must be between -90 and 90, and longitude between -180 and 180.",""))))))</f>
        <v/>
      </c>
    </row>
    <row r="546">
      <c r="B546" s="44" t="n"/>
      <c r="C546" s="44" t="n"/>
      <c r="D546" s="45">
        <f>IF(R546="","",IF(AP546&lt;&gt;"","NOT VALID GPS COORDINATES",IF(O546="NO CONNECTION","NO CONNECTION",IF(E546="","NOT FOUND",IF(OR(AM546,AND(AN546=0,AO546=0)),"CONVERTED – PLEASE CHECK","CONVERTED")))))</f>
        <v/>
      </c>
      <c r="E546" s="45">
        <f>IF(OR(O546="",O546="NO CONNECTION"),"",IFERROR(_xlfn.FILTERXML(O546,"//local/territory")&amp;" "&amp;_xlfn.FILTERXML(O546,"//local/mapcode"),IFERROR(_xlfn.FILTERXML(O546,"//international/mapcode"),"")))</f>
        <v/>
      </c>
      <c r="F546" s="46">
        <f>IF(E546="","",IFERROR(_xlfn.FILTERXML(O546,"//local/territory"),""))</f>
        <v/>
      </c>
      <c r="G546" s="46">
        <f>IF(E546="","",IFERROR(_xlfn.FILTERXML(O546,"//local/mapcode"),""))</f>
        <v/>
      </c>
      <c r="H546" s="46">
        <f>IF(E546="","",IFERROR(_xlfn.FILTERXML(O546,"//international/mapcode"),""))</f>
        <v/>
      </c>
      <c r="I546" s="46">
        <f>IF(E546="","",IFERROR(HYPERLINK("https://www.mymapcodes.com/go/?t="&amp;IF(G546&lt;&gt;"",F546,"AAA")&amp;"&amp;ma="&amp;LEFT(IF(G546&lt;&gt;"",G546,H546),FIND(".",IF(G546&lt;&gt;"",G546,H546))-1)&amp;"&amp;mb="&amp;MID(IF(G546&lt;&gt;"",G546,H546),FIND(".",IF(G546&lt;&gt;"",G546,H546))+1,99),"Open on MyMapcodes →"),""))</f>
        <v/>
      </c>
      <c r="J546" s="47">
        <f>IF(OR(R546="",AP546&lt;&gt;""),"",ROUND(AN546,6))</f>
        <v/>
      </c>
      <c r="K546" s="47">
        <f>IF(OR(R546="",AP546&lt;&gt;""),"",ROUND(AO546,6))</f>
        <v/>
      </c>
      <c r="L546" s="48">
        <f>IF(R546="","",IF(AP546&lt;&gt;"",AP546,IF(O546="NO CONNECTION","Excel couldn't reach the mapcode service. Click the REFRESH RESULTS box just above the table.",IF(E546="","The mapcode service didn't return a mapcode for this point.",IF(AM546,"Latitude and longitude seemed to be the wrong way round, so they've been swapped. Please check.",IF(AND(AN546=0,AO546=0),"0, 0 is in the sea off West Africa. Please check this is the location you meant.",IF(W546,"Longitude came first, so the order has been switched.",IF(Z546=6,"Converted from degrees, minutes and seconds.",IF(Z546=4,"Converted from degrees and decimal minutes.","")))))))))</f>
        <v/>
      </c>
      <c r="N546" s="49">
        <f>IF(J546="","",MapcodeAPI&amp;"codes/"&amp;SUBSTITUTE(J546&amp;"",MID(1/2,2,1),".")&amp;","&amp;SUBSTITUTE(K546&amp;"",MID(1/2,2,1),"."))&amp;LEFT($B$13,0)</f>
        <v/>
      </c>
      <c r="O546" s="49">
        <f>IF(N546="","",IFERROR(_xlfn.WEBSERVICE(N546),IF(MapcodeAPIBackup="","NO CONNECTION",IFERROR(_xlfn.WEBSERVICE(MapcodeAPIBackup&amp;MID(N546,LEN(MapcodeAPI)+1,999)),"NO CONNECTION"))))</f>
        <v/>
      </c>
      <c r="P546" t="inlineStr">
        <is>
          <t xml:space="preserve"> </t>
        </is>
      </c>
      <c r="R546" s="50">
        <f>IFERROR(IF(AND(TRIM(B546&amp;"")="",TRIM(C546&amp;"")=""),"",TRIM(IF(ISNUMBER(B546),SUBSTITUTE(B546&amp;"",MID(1/2,2,1),"."),B546&amp;"")&amp;IF(TRIM(C546&amp;"")="",""," | "&amp;IF(ISNUMBER(C546),SUBSTITUTE(C546&amp;"",MID(1/2,2,1),"."),C546&amp;"")))),"(error value)")</f>
        <v/>
      </c>
      <c r="S546" s="50">
        <f>IF(R546="","","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"&amp;IFERROR(IF(AND(LEN(R546)-LEN(SUBSTITUTE(R546,"/",""))=1,ISNUMBER(FIND(" ",TRIM(LEFT(R546,FIND("/",R546)-1))))),LEFT(R546,FIND("/",R546)-1),R546),R546)&amp;" ")," "," "),"﻿"," "),"​"," "),"⁠"," ")," "," ")," "," "),CHAR(9)," "),CHAR(10)," "),CHAR(13)," "),"−","-"),"–","-"),"—","-"),"LATITUDE"," "),"LONGITUDE"," "),"COORDINATES"," "),"COORDS"," "),"NORTH"," N "),"SOUTH"," S "),"EAST"," E "),"WEST"," W "),"DEGREES"," "),"DEG"," "),"GPS"," "),"LONG"," "),"LNG"," "),"LON"," "),"LAT"," ")," AND "," "),"&amp;"," ")&amp;" ")</f>
        <v/>
      </c>
      <c r="T546" s="50">
        <f>IF(S546="","",IF(LEN(S546)-LEN(SUBSTITUTE(S546,".",""))&gt;0,SUBSTITUTE(S546,","," "),IF(LEN(S546)-LEN(SUBSTITUTE(S546,",",""))=3,SUBSTITUTE(SUBSTITUTE(S546,",",";",2),",","."),IF(LEN(S546)-LEN(SUBSTITUTE(S546,",",""))=2,SUBSTITUTE(S546,",","."),SUBSTITUTE(S546,","," ")))))</f>
        <v/>
      </c>
      <c r="U546" s="50">
        <f>IF(ISNUMBER(FIND("S",T546)),-1,IF(ISNUMBER(FIND("N",T546)),1,0))</f>
        <v/>
      </c>
      <c r="V546" s="50">
        <f>IF(ISNUMBER(FIND("W",T546)),-1,IF(ISNUMBER(FIND("E",T546)),1,0))</f>
        <v/>
      </c>
      <c r="W546" s="50">
        <f>AND(MIN(IFERROR(FIND("N",T546),999),IFERROR(FIND("S",T546),999))&lt;999,MIN(IFERROR(FIND("E",T546),999),IFERROR(FIND("W",T546),999))&lt;999,MIN(IFERROR(FIND("E",T546),999),IFERROR(FIND("W",T546),999))&lt;MIN(IFERROR(FIND("N",T546),999),IFERROR(FIND("S",T546),999)))</f>
        <v/>
      </c>
      <c r="X546" s="50">
        <f>IF(T546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546,"°"," "),"º"," "),"˚"," "),"'"," "),CHAR(34)," "),"′"," "),"’"," "),"‘"," "),"″"," "),"”"," "),"“"," "),"("," "),")"," "),"["," "),"]"," "),"{"," "),"}"," "),";"," "),"|"," "),"/"," "),"\"," "),":"," "),"="," "),"*"," "),","," "),"N"," "),"S"," "),"E"," "),"W"," "),"_"," ")))</f>
        <v/>
      </c>
      <c r="Y546" s="50">
        <f>IF(X546="","",SUBSTITUTE(SUBSTITUTE(SUBSTITUTE(SUBSTITUTE(SUBSTITUTE(SUBSTITUTE(SUBSTITUTE(SUBSTITUTE(SUBSTITUTE(SUBSTITUTE(SUBSTITUTE(SUBSTITUTE(SUBSTITUTE(X546,"0",""),"1",""),"2",""),"3",""),"4",""),"5",""),"6",""),"7",""),"8",""),"9",""),".",""),"-","")," ",""))</f>
        <v/>
      </c>
      <c r="Z546" s="50">
        <f>IF(X546="",0,LEN(X546)-LEN(SUBSTITUTE(X546," ",""))+1)</f>
        <v/>
      </c>
      <c r="AA546" s="50">
        <f>IF(Z546&lt;1,"",IFERROR(VALUE(SUBSTITUTE(TRIM(MID(SUBSTITUTE(X546," ",REPT(" ",60)),1,60)),".",MID(1/2,2,1))),""))</f>
        <v/>
      </c>
      <c r="AB546" s="50">
        <f>IF(Z546&lt;2,"",IFERROR(VALUE(SUBSTITUTE(TRIM(MID(SUBSTITUTE(X546," ",REPT(" ",60)),61,60)),".",MID(1/2,2,1))),""))</f>
        <v/>
      </c>
      <c r="AC546" s="50">
        <f>IF(Z546&lt;3,"",IFERROR(VALUE(SUBSTITUTE(TRIM(MID(SUBSTITUTE(X546," ",REPT(" ",60)),121,60)),".",MID(1/2,2,1))),""))</f>
        <v/>
      </c>
      <c r="AD546" s="50">
        <f>IF(Z546&lt;4,"",IFERROR(VALUE(SUBSTITUTE(TRIM(MID(SUBSTITUTE(X546," ",REPT(" ",60)),181,60)),".",MID(1/2,2,1))),""))</f>
        <v/>
      </c>
      <c r="AE546" s="50">
        <f>IF(Z546&lt;5,"",IFERROR(VALUE(SUBSTITUTE(TRIM(MID(SUBSTITUTE(X546," ",REPT(" ",60)),241,60)),".",MID(1/2,2,1))),""))</f>
        <v/>
      </c>
      <c r="AF546" s="50">
        <f>IF(Z546&lt;6,"",IFERROR(VALUE(SUBSTITUTE(TRIM(MID(SUBSTITUTE(X546," ",REPT(" ",60)),301,60)),".",MID(1/2,2,1))),""))</f>
        <v/>
      </c>
      <c r="AG546" s="50">
        <f>IFERROR(IF(Z546=2,AA546,IF(Z546=4,IF(AA546&lt;0,-1,1)*(ABS(AA546)+AB546/60),IF(Z546=6,IF(AA546&lt;0,-1,1)*(ABS(AA546)+AB546/60+AC546/3600),""))),"")</f>
        <v/>
      </c>
      <c r="AH546" s="50">
        <f>IFERROR(IF(Z546=2,AB546,IF(Z546=4,IF(AC546&lt;0,-1,1)*(ABS(AC546)+AD546/60),IF(Z546=6,IF(AD546&lt;0,-1,1)*(ABS(AD546)+AE546/60+AF546/3600),""))),"")</f>
        <v/>
      </c>
      <c r="AI546" s="50">
        <f>IF(W546,AH546,AG546)</f>
        <v/>
      </c>
      <c r="AJ546" s="50">
        <f>IF(W546,AG546,AH546)</f>
        <v/>
      </c>
      <c r="AK546" s="50">
        <f>IFERROR(IF(U546=0,AI546,U546*ABS(AI546)),"")</f>
        <v/>
      </c>
      <c r="AL546" s="50">
        <f>IFERROR(IF(V546=0,AJ546,V546*ABS(AJ546)),"")</f>
        <v/>
      </c>
      <c r="AM546" s="50">
        <f>IFERROR(AND(U546=0,V546=0,ABS(AK546)&gt;90,ABS(AK546)&lt;=180,ABS(AL546)&lt;=90),FALSE)</f>
        <v/>
      </c>
      <c r="AN546" s="50">
        <f>IF(AM546,AL546,AK546)</f>
        <v/>
      </c>
      <c r="AO546" s="50">
        <f>IF(AM546,AK546,AL546)</f>
        <v/>
      </c>
      <c r="AP546" s="50">
        <f>IF(R546="","",IF(Y546&lt;&gt;"","Contains words or symbols that aren't part of a coordinate.",IF(NOT(OR(Z546=2,Z546=4,Z546=6)),"Couldn't find a latitude and a longitude ("&amp;Z546&amp;IF(Z546=1," number"," numbers")&amp;" found).",IF(COUNT(AA546:AF546)&lt;&gt;Z546,"Some of the numbers couldn't be read.",IF(OR(AND(Z546=4,OR(AB546&lt;0,AB546&gt;=60,AD546&lt;0,AD546&gt;=60)),AND(Z546=6,OR(AB546&lt;0,AB546&gt;=60,AC546&lt;0,AC546&gt;=60,AE546&lt;0,AE546&gt;=60,AF546&lt;0,AF546&gt;=60))),"Minutes and seconds must be between 0 and 60.",IF(OR(ABS(AN546)&gt;90,ABS(AO546)&gt;180),"Out of range: latitude must be between -90 and 90, and longitude between -180 and 180.",""))))))</f>
        <v/>
      </c>
    </row>
    <row r="547">
      <c r="B547" s="44" t="n"/>
      <c r="C547" s="44" t="n"/>
      <c r="D547" s="45">
        <f>IF(R547="","",IF(AP547&lt;&gt;"","NOT VALID GPS COORDINATES",IF(O547="NO CONNECTION","NO CONNECTION",IF(E547="","NOT FOUND",IF(OR(AM547,AND(AN547=0,AO547=0)),"CONVERTED – PLEASE CHECK","CONVERTED")))))</f>
        <v/>
      </c>
      <c r="E547" s="45">
        <f>IF(OR(O547="",O547="NO CONNECTION"),"",IFERROR(_xlfn.FILTERXML(O547,"//local/territory")&amp;" "&amp;_xlfn.FILTERXML(O547,"//local/mapcode"),IFERROR(_xlfn.FILTERXML(O547,"//international/mapcode"),"")))</f>
        <v/>
      </c>
      <c r="F547" s="46">
        <f>IF(E547="","",IFERROR(_xlfn.FILTERXML(O547,"//local/territory"),""))</f>
        <v/>
      </c>
      <c r="G547" s="46">
        <f>IF(E547="","",IFERROR(_xlfn.FILTERXML(O547,"//local/mapcode"),""))</f>
        <v/>
      </c>
      <c r="H547" s="46">
        <f>IF(E547="","",IFERROR(_xlfn.FILTERXML(O547,"//international/mapcode"),""))</f>
        <v/>
      </c>
      <c r="I547" s="46">
        <f>IF(E547="","",IFERROR(HYPERLINK("https://www.mymapcodes.com/go/?t="&amp;IF(G547&lt;&gt;"",F547,"AAA")&amp;"&amp;ma="&amp;LEFT(IF(G547&lt;&gt;"",G547,H547),FIND(".",IF(G547&lt;&gt;"",G547,H547))-1)&amp;"&amp;mb="&amp;MID(IF(G547&lt;&gt;"",G547,H547),FIND(".",IF(G547&lt;&gt;"",G547,H547))+1,99),"Open on MyMapcodes →"),""))</f>
        <v/>
      </c>
      <c r="J547" s="47">
        <f>IF(OR(R547="",AP547&lt;&gt;""),"",ROUND(AN547,6))</f>
        <v/>
      </c>
      <c r="K547" s="47">
        <f>IF(OR(R547="",AP547&lt;&gt;""),"",ROUND(AO547,6))</f>
        <v/>
      </c>
      <c r="L547" s="48">
        <f>IF(R547="","",IF(AP547&lt;&gt;"",AP547,IF(O547="NO CONNECTION","Excel couldn't reach the mapcode service. Click the REFRESH RESULTS box just above the table.",IF(E547="","The mapcode service didn't return a mapcode for this point.",IF(AM547,"Latitude and longitude seemed to be the wrong way round, so they've been swapped. Please check.",IF(AND(AN547=0,AO547=0),"0, 0 is in the sea off West Africa. Please check this is the location you meant.",IF(W547,"Longitude came first, so the order has been switched.",IF(Z547=6,"Converted from degrees, minutes and seconds.",IF(Z547=4,"Converted from degrees and decimal minutes.","")))))))))</f>
        <v/>
      </c>
      <c r="N547" s="49">
        <f>IF(J547="","",MapcodeAPI&amp;"codes/"&amp;SUBSTITUTE(J547&amp;"",MID(1/2,2,1),".")&amp;","&amp;SUBSTITUTE(K547&amp;"",MID(1/2,2,1),"."))&amp;LEFT($B$13,0)</f>
        <v/>
      </c>
      <c r="O547" s="49">
        <f>IF(N547="","",IFERROR(_xlfn.WEBSERVICE(N547),IF(MapcodeAPIBackup="","NO CONNECTION",IFERROR(_xlfn.WEBSERVICE(MapcodeAPIBackup&amp;MID(N547,LEN(MapcodeAPI)+1,999)),"NO CONNECTION"))))</f>
        <v/>
      </c>
      <c r="P547" t="inlineStr">
        <is>
          <t xml:space="preserve"> </t>
        </is>
      </c>
      <c r="R547" s="50">
        <f>IFERROR(IF(AND(TRIM(B547&amp;"")="",TRIM(C547&amp;"")=""),"",TRIM(IF(ISNUMBER(B547),SUBSTITUTE(B547&amp;"",MID(1/2,2,1),"."),B547&amp;"")&amp;IF(TRIM(C547&amp;"")="",""," | "&amp;IF(ISNUMBER(C547),SUBSTITUTE(C547&amp;"",MID(1/2,2,1),"."),C547&amp;"")))),"(error value)")</f>
        <v/>
      </c>
      <c r="S547" s="50">
        <f>IF(R547="","","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"&amp;IFERROR(IF(AND(LEN(R547)-LEN(SUBSTITUTE(R547,"/",""))=1,ISNUMBER(FIND(" ",TRIM(LEFT(R547,FIND("/",R547)-1))))),LEFT(R547,FIND("/",R547)-1),R547),R547)&amp;" ")," "," "),"﻿"," "),"​"," "),"⁠"," ")," "," ")," "," "),CHAR(9)," "),CHAR(10)," "),CHAR(13)," "),"−","-"),"–","-"),"—","-"),"LATITUDE"," "),"LONGITUDE"," "),"COORDINATES"," "),"COORDS"," "),"NORTH"," N "),"SOUTH"," S "),"EAST"," E "),"WEST"," W "),"DEGREES"," "),"DEG"," "),"GPS"," "),"LONG"," "),"LNG"," "),"LON"," "),"LAT"," ")," AND "," "),"&amp;"," ")&amp;" ")</f>
        <v/>
      </c>
      <c r="T547" s="50">
        <f>IF(S547="","",IF(LEN(S547)-LEN(SUBSTITUTE(S547,".",""))&gt;0,SUBSTITUTE(S547,","," "),IF(LEN(S547)-LEN(SUBSTITUTE(S547,",",""))=3,SUBSTITUTE(SUBSTITUTE(S547,",",";",2),",","."),IF(LEN(S547)-LEN(SUBSTITUTE(S547,",",""))=2,SUBSTITUTE(S547,",","."),SUBSTITUTE(S547,","," ")))))</f>
        <v/>
      </c>
      <c r="U547" s="50">
        <f>IF(ISNUMBER(FIND("S",T547)),-1,IF(ISNUMBER(FIND("N",T547)),1,0))</f>
        <v/>
      </c>
      <c r="V547" s="50">
        <f>IF(ISNUMBER(FIND("W",T547)),-1,IF(ISNUMBER(FIND("E",T547)),1,0))</f>
        <v/>
      </c>
      <c r="W547" s="50">
        <f>AND(MIN(IFERROR(FIND("N",T547),999),IFERROR(FIND("S",T547),999))&lt;999,MIN(IFERROR(FIND("E",T547),999),IFERROR(FIND("W",T547),999))&lt;999,MIN(IFERROR(FIND("E",T547),999),IFERROR(FIND("W",T547),999))&lt;MIN(IFERROR(FIND("N",T547),999),IFERROR(FIND("S",T547),999)))</f>
        <v/>
      </c>
      <c r="X547" s="50">
        <f>IF(T547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547,"°"," "),"º"," "),"˚"," "),"'"," "),CHAR(34)," "),"′"," "),"’"," "),"‘"," "),"″"," "),"”"," "),"“"," "),"("," "),")"," "),"["," "),"]"," "),"{"," "),"}"," "),";"," "),"|"," "),"/"," "),"\"," "),":"," "),"="," "),"*"," "),","," "),"N"," "),"S"," "),"E"," "),"W"," "),"_"," ")))</f>
        <v/>
      </c>
      <c r="Y547" s="50">
        <f>IF(X547="","",SUBSTITUTE(SUBSTITUTE(SUBSTITUTE(SUBSTITUTE(SUBSTITUTE(SUBSTITUTE(SUBSTITUTE(SUBSTITUTE(SUBSTITUTE(SUBSTITUTE(SUBSTITUTE(SUBSTITUTE(SUBSTITUTE(X547,"0",""),"1",""),"2",""),"3",""),"4",""),"5",""),"6",""),"7",""),"8",""),"9",""),".",""),"-","")," ",""))</f>
        <v/>
      </c>
      <c r="Z547" s="50">
        <f>IF(X547="",0,LEN(X547)-LEN(SUBSTITUTE(X547," ",""))+1)</f>
        <v/>
      </c>
      <c r="AA547" s="50">
        <f>IF(Z547&lt;1,"",IFERROR(VALUE(SUBSTITUTE(TRIM(MID(SUBSTITUTE(X547," ",REPT(" ",60)),1,60)),".",MID(1/2,2,1))),""))</f>
        <v/>
      </c>
      <c r="AB547" s="50">
        <f>IF(Z547&lt;2,"",IFERROR(VALUE(SUBSTITUTE(TRIM(MID(SUBSTITUTE(X547," ",REPT(" ",60)),61,60)),".",MID(1/2,2,1))),""))</f>
        <v/>
      </c>
      <c r="AC547" s="50">
        <f>IF(Z547&lt;3,"",IFERROR(VALUE(SUBSTITUTE(TRIM(MID(SUBSTITUTE(X547," ",REPT(" ",60)),121,60)),".",MID(1/2,2,1))),""))</f>
        <v/>
      </c>
      <c r="AD547" s="50">
        <f>IF(Z547&lt;4,"",IFERROR(VALUE(SUBSTITUTE(TRIM(MID(SUBSTITUTE(X547," ",REPT(" ",60)),181,60)),".",MID(1/2,2,1))),""))</f>
        <v/>
      </c>
      <c r="AE547" s="50">
        <f>IF(Z547&lt;5,"",IFERROR(VALUE(SUBSTITUTE(TRIM(MID(SUBSTITUTE(X547," ",REPT(" ",60)),241,60)),".",MID(1/2,2,1))),""))</f>
        <v/>
      </c>
      <c r="AF547" s="50">
        <f>IF(Z547&lt;6,"",IFERROR(VALUE(SUBSTITUTE(TRIM(MID(SUBSTITUTE(X547," ",REPT(" ",60)),301,60)),".",MID(1/2,2,1))),""))</f>
        <v/>
      </c>
      <c r="AG547" s="50">
        <f>IFERROR(IF(Z547=2,AA547,IF(Z547=4,IF(AA547&lt;0,-1,1)*(ABS(AA547)+AB547/60),IF(Z547=6,IF(AA547&lt;0,-1,1)*(ABS(AA547)+AB547/60+AC547/3600),""))),"")</f>
        <v/>
      </c>
      <c r="AH547" s="50">
        <f>IFERROR(IF(Z547=2,AB547,IF(Z547=4,IF(AC547&lt;0,-1,1)*(ABS(AC547)+AD547/60),IF(Z547=6,IF(AD547&lt;0,-1,1)*(ABS(AD547)+AE547/60+AF547/3600),""))),"")</f>
        <v/>
      </c>
      <c r="AI547" s="50">
        <f>IF(W547,AH547,AG547)</f>
        <v/>
      </c>
      <c r="AJ547" s="50">
        <f>IF(W547,AG547,AH547)</f>
        <v/>
      </c>
      <c r="AK547" s="50">
        <f>IFERROR(IF(U547=0,AI547,U547*ABS(AI547)),"")</f>
        <v/>
      </c>
      <c r="AL547" s="50">
        <f>IFERROR(IF(V547=0,AJ547,V547*ABS(AJ547)),"")</f>
        <v/>
      </c>
      <c r="AM547" s="50">
        <f>IFERROR(AND(U547=0,V547=0,ABS(AK547)&gt;90,ABS(AK547)&lt;=180,ABS(AL547)&lt;=90),FALSE)</f>
        <v/>
      </c>
      <c r="AN547" s="50">
        <f>IF(AM547,AL547,AK547)</f>
        <v/>
      </c>
      <c r="AO547" s="50">
        <f>IF(AM547,AK547,AL547)</f>
        <v/>
      </c>
      <c r="AP547" s="50">
        <f>IF(R547="","",IF(Y547&lt;&gt;"","Contains words or symbols that aren't part of a coordinate.",IF(NOT(OR(Z547=2,Z547=4,Z547=6)),"Couldn't find a latitude and a longitude ("&amp;Z547&amp;IF(Z547=1," number"," numbers")&amp;" found).",IF(COUNT(AA547:AF547)&lt;&gt;Z547,"Some of the numbers couldn't be read.",IF(OR(AND(Z547=4,OR(AB547&lt;0,AB547&gt;=60,AD547&lt;0,AD547&gt;=60)),AND(Z547=6,OR(AB547&lt;0,AB547&gt;=60,AC547&lt;0,AC547&gt;=60,AE547&lt;0,AE547&gt;=60,AF547&lt;0,AF547&gt;=60))),"Minutes and seconds must be between 0 and 60.",IF(OR(ABS(AN547)&gt;90,ABS(AO547)&gt;180),"Out of range: latitude must be between -90 and 90, and longitude between -180 and 180.",""))))))</f>
        <v/>
      </c>
    </row>
    <row r="548">
      <c r="B548" s="44" t="n"/>
      <c r="C548" s="44" t="n"/>
      <c r="D548" s="45">
        <f>IF(R548="","",IF(AP548&lt;&gt;"","NOT VALID GPS COORDINATES",IF(O548="NO CONNECTION","NO CONNECTION",IF(E548="","NOT FOUND",IF(OR(AM548,AND(AN548=0,AO548=0)),"CONVERTED – PLEASE CHECK","CONVERTED")))))</f>
        <v/>
      </c>
      <c r="E548" s="45">
        <f>IF(OR(O548="",O548="NO CONNECTION"),"",IFERROR(_xlfn.FILTERXML(O548,"//local/territory")&amp;" "&amp;_xlfn.FILTERXML(O548,"//local/mapcode"),IFERROR(_xlfn.FILTERXML(O548,"//international/mapcode"),"")))</f>
        <v/>
      </c>
      <c r="F548" s="46">
        <f>IF(E548="","",IFERROR(_xlfn.FILTERXML(O548,"//local/territory"),""))</f>
        <v/>
      </c>
      <c r="G548" s="46">
        <f>IF(E548="","",IFERROR(_xlfn.FILTERXML(O548,"//local/mapcode"),""))</f>
        <v/>
      </c>
      <c r="H548" s="46">
        <f>IF(E548="","",IFERROR(_xlfn.FILTERXML(O548,"//international/mapcode"),""))</f>
        <v/>
      </c>
      <c r="I548" s="46">
        <f>IF(E548="","",IFERROR(HYPERLINK("https://www.mymapcodes.com/go/?t="&amp;IF(G548&lt;&gt;"",F548,"AAA")&amp;"&amp;ma="&amp;LEFT(IF(G548&lt;&gt;"",G548,H548),FIND(".",IF(G548&lt;&gt;"",G548,H548))-1)&amp;"&amp;mb="&amp;MID(IF(G548&lt;&gt;"",G548,H548),FIND(".",IF(G548&lt;&gt;"",G548,H548))+1,99),"Open on MyMapcodes →"),""))</f>
        <v/>
      </c>
      <c r="J548" s="47">
        <f>IF(OR(R548="",AP548&lt;&gt;""),"",ROUND(AN548,6))</f>
        <v/>
      </c>
      <c r="K548" s="47">
        <f>IF(OR(R548="",AP548&lt;&gt;""),"",ROUND(AO548,6))</f>
        <v/>
      </c>
      <c r="L548" s="48">
        <f>IF(R548="","",IF(AP548&lt;&gt;"",AP548,IF(O548="NO CONNECTION","Excel couldn't reach the mapcode service. Click the REFRESH RESULTS box just above the table.",IF(E548="","The mapcode service didn't return a mapcode for this point.",IF(AM548,"Latitude and longitude seemed to be the wrong way round, so they've been swapped. Please check.",IF(AND(AN548=0,AO548=0),"0, 0 is in the sea off West Africa. Please check this is the location you meant.",IF(W548,"Longitude came first, so the order has been switched.",IF(Z548=6,"Converted from degrees, minutes and seconds.",IF(Z548=4,"Converted from degrees and decimal minutes.","")))))))))</f>
        <v/>
      </c>
      <c r="N548" s="49">
        <f>IF(J548="","",MapcodeAPI&amp;"codes/"&amp;SUBSTITUTE(J548&amp;"",MID(1/2,2,1),".")&amp;","&amp;SUBSTITUTE(K548&amp;"",MID(1/2,2,1),"."))&amp;LEFT($B$13,0)</f>
        <v/>
      </c>
      <c r="O548" s="49">
        <f>IF(N548="","",IFERROR(_xlfn.WEBSERVICE(N548),IF(MapcodeAPIBackup="","NO CONNECTION",IFERROR(_xlfn.WEBSERVICE(MapcodeAPIBackup&amp;MID(N548,LEN(MapcodeAPI)+1,999)),"NO CONNECTION"))))</f>
        <v/>
      </c>
      <c r="P548" t="inlineStr">
        <is>
          <t xml:space="preserve"> </t>
        </is>
      </c>
      <c r="R548" s="50">
        <f>IFERROR(IF(AND(TRIM(B548&amp;"")="",TRIM(C548&amp;"")=""),"",TRIM(IF(ISNUMBER(B548),SUBSTITUTE(B548&amp;"",MID(1/2,2,1),"."),B548&amp;"")&amp;IF(TRIM(C548&amp;"")="",""," | "&amp;IF(ISNUMBER(C548),SUBSTITUTE(C548&amp;"",MID(1/2,2,1),"."),C548&amp;"")))),"(error value)")</f>
        <v/>
      </c>
      <c r="S548" s="50">
        <f>IF(R548="","","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"&amp;IFERROR(IF(AND(LEN(R548)-LEN(SUBSTITUTE(R548,"/",""))=1,ISNUMBER(FIND(" ",TRIM(LEFT(R548,FIND("/",R548)-1))))),LEFT(R548,FIND("/",R548)-1),R548),R548)&amp;" ")," "," "),"﻿"," "),"​"," "),"⁠"," ")," "," ")," "," "),CHAR(9)," "),CHAR(10)," "),CHAR(13)," "),"−","-"),"–","-"),"—","-"),"LATITUDE"," "),"LONGITUDE"," "),"COORDINATES"," "),"COORDS"," "),"NORTH"," N "),"SOUTH"," S "),"EAST"," E "),"WEST"," W "),"DEGREES"," "),"DEG"," "),"GPS"," "),"LONG"," "),"LNG"," "),"LON"," "),"LAT"," ")," AND "," "),"&amp;"," ")&amp;" ")</f>
        <v/>
      </c>
      <c r="T548" s="50">
        <f>IF(S548="","",IF(LEN(S548)-LEN(SUBSTITUTE(S548,".",""))&gt;0,SUBSTITUTE(S548,","," "),IF(LEN(S548)-LEN(SUBSTITUTE(S548,",",""))=3,SUBSTITUTE(SUBSTITUTE(S548,",",";",2),",","."),IF(LEN(S548)-LEN(SUBSTITUTE(S548,",",""))=2,SUBSTITUTE(S548,",","."),SUBSTITUTE(S548,","," ")))))</f>
        <v/>
      </c>
      <c r="U548" s="50">
        <f>IF(ISNUMBER(FIND("S",T548)),-1,IF(ISNUMBER(FIND("N",T548)),1,0))</f>
        <v/>
      </c>
      <c r="V548" s="50">
        <f>IF(ISNUMBER(FIND("W",T548)),-1,IF(ISNUMBER(FIND("E",T548)),1,0))</f>
        <v/>
      </c>
      <c r="W548" s="50">
        <f>AND(MIN(IFERROR(FIND("N",T548),999),IFERROR(FIND("S",T548),999))&lt;999,MIN(IFERROR(FIND("E",T548),999),IFERROR(FIND("W",T548),999))&lt;999,MIN(IFERROR(FIND("E",T548),999),IFERROR(FIND("W",T548),999))&lt;MIN(IFERROR(FIND("N",T548),999),IFERROR(FIND("S",T548),999)))</f>
        <v/>
      </c>
      <c r="X548" s="50">
        <f>IF(T548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548,"°"," "),"º"," "),"˚"," "),"'"," "),CHAR(34)," "),"′"," "),"’"," "),"‘"," "),"″"," "),"”"," "),"“"," "),"("," "),")"," "),"["," "),"]"," "),"{"," "),"}"," "),";"," "),"|"," "),"/"," "),"\"," "),":"," "),"="," "),"*"," "),","," "),"N"," "),"S"," "),"E"," "),"W"," "),"_"," ")))</f>
        <v/>
      </c>
      <c r="Y548" s="50">
        <f>IF(X548="","",SUBSTITUTE(SUBSTITUTE(SUBSTITUTE(SUBSTITUTE(SUBSTITUTE(SUBSTITUTE(SUBSTITUTE(SUBSTITUTE(SUBSTITUTE(SUBSTITUTE(SUBSTITUTE(SUBSTITUTE(SUBSTITUTE(X548,"0",""),"1",""),"2",""),"3",""),"4",""),"5",""),"6",""),"7",""),"8",""),"9",""),".",""),"-","")," ",""))</f>
        <v/>
      </c>
      <c r="Z548" s="50">
        <f>IF(X548="",0,LEN(X548)-LEN(SUBSTITUTE(X548," ",""))+1)</f>
        <v/>
      </c>
      <c r="AA548" s="50">
        <f>IF(Z548&lt;1,"",IFERROR(VALUE(SUBSTITUTE(TRIM(MID(SUBSTITUTE(X548," ",REPT(" ",60)),1,60)),".",MID(1/2,2,1))),""))</f>
        <v/>
      </c>
      <c r="AB548" s="50">
        <f>IF(Z548&lt;2,"",IFERROR(VALUE(SUBSTITUTE(TRIM(MID(SUBSTITUTE(X548," ",REPT(" ",60)),61,60)),".",MID(1/2,2,1))),""))</f>
        <v/>
      </c>
      <c r="AC548" s="50">
        <f>IF(Z548&lt;3,"",IFERROR(VALUE(SUBSTITUTE(TRIM(MID(SUBSTITUTE(X548," ",REPT(" ",60)),121,60)),".",MID(1/2,2,1))),""))</f>
        <v/>
      </c>
      <c r="AD548" s="50">
        <f>IF(Z548&lt;4,"",IFERROR(VALUE(SUBSTITUTE(TRIM(MID(SUBSTITUTE(X548," ",REPT(" ",60)),181,60)),".",MID(1/2,2,1))),""))</f>
        <v/>
      </c>
      <c r="AE548" s="50">
        <f>IF(Z548&lt;5,"",IFERROR(VALUE(SUBSTITUTE(TRIM(MID(SUBSTITUTE(X548," ",REPT(" ",60)),241,60)),".",MID(1/2,2,1))),""))</f>
        <v/>
      </c>
      <c r="AF548" s="50">
        <f>IF(Z548&lt;6,"",IFERROR(VALUE(SUBSTITUTE(TRIM(MID(SUBSTITUTE(X548," ",REPT(" ",60)),301,60)),".",MID(1/2,2,1))),""))</f>
        <v/>
      </c>
      <c r="AG548" s="50">
        <f>IFERROR(IF(Z548=2,AA548,IF(Z548=4,IF(AA548&lt;0,-1,1)*(ABS(AA548)+AB548/60),IF(Z548=6,IF(AA548&lt;0,-1,1)*(ABS(AA548)+AB548/60+AC548/3600),""))),"")</f>
        <v/>
      </c>
      <c r="AH548" s="50">
        <f>IFERROR(IF(Z548=2,AB548,IF(Z548=4,IF(AC548&lt;0,-1,1)*(ABS(AC548)+AD548/60),IF(Z548=6,IF(AD548&lt;0,-1,1)*(ABS(AD548)+AE548/60+AF548/3600),""))),"")</f>
        <v/>
      </c>
      <c r="AI548" s="50">
        <f>IF(W548,AH548,AG548)</f>
        <v/>
      </c>
      <c r="AJ548" s="50">
        <f>IF(W548,AG548,AH548)</f>
        <v/>
      </c>
      <c r="AK548" s="50">
        <f>IFERROR(IF(U548=0,AI548,U548*ABS(AI548)),"")</f>
        <v/>
      </c>
      <c r="AL548" s="50">
        <f>IFERROR(IF(V548=0,AJ548,V548*ABS(AJ548)),"")</f>
        <v/>
      </c>
      <c r="AM548" s="50">
        <f>IFERROR(AND(U548=0,V548=0,ABS(AK548)&gt;90,ABS(AK548)&lt;=180,ABS(AL548)&lt;=90),FALSE)</f>
        <v/>
      </c>
      <c r="AN548" s="50">
        <f>IF(AM548,AL548,AK548)</f>
        <v/>
      </c>
      <c r="AO548" s="50">
        <f>IF(AM548,AK548,AL548)</f>
        <v/>
      </c>
      <c r="AP548" s="50">
        <f>IF(R548="","",IF(Y548&lt;&gt;"","Contains words or symbols that aren't part of a coordinate.",IF(NOT(OR(Z548=2,Z548=4,Z548=6)),"Couldn't find a latitude and a longitude ("&amp;Z548&amp;IF(Z548=1," number"," numbers")&amp;" found).",IF(COUNT(AA548:AF548)&lt;&gt;Z548,"Some of the numbers couldn't be read.",IF(OR(AND(Z548=4,OR(AB548&lt;0,AB548&gt;=60,AD548&lt;0,AD548&gt;=60)),AND(Z548=6,OR(AB548&lt;0,AB548&gt;=60,AC548&lt;0,AC548&gt;=60,AE548&lt;0,AE548&gt;=60,AF548&lt;0,AF548&gt;=60))),"Minutes and seconds must be between 0 and 60.",IF(OR(ABS(AN548)&gt;90,ABS(AO548)&gt;180),"Out of range: latitude must be between -90 and 90, and longitude between -180 and 180.",""))))))</f>
        <v/>
      </c>
    </row>
    <row r="549">
      <c r="B549" s="44" t="n"/>
      <c r="C549" s="44" t="n"/>
      <c r="D549" s="45">
        <f>IF(R549="","",IF(AP549&lt;&gt;"","NOT VALID GPS COORDINATES",IF(O549="NO CONNECTION","NO CONNECTION",IF(E549="","NOT FOUND",IF(OR(AM549,AND(AN549=0,AO549=0)),"CONVERTED – PLEASE CHECK","CONVERTED")))))</f>
        <v/>
      </c>
      <c r="E549" s="45">
        <f>IF(OR(O549="",O549="NO CONNECTION"),"",IFERROR(_xlfn.FILTERXML(O549,"//local/territory")&amp;" "&amp;_xlfn.FILTERXML(O549,"//local/mapcode"),IFERROR(_xlfn.FILTERXML(O549,"//international/mapcode"),"")))</f>
        <v/>
      </c>
      <c r="F549" s="46">
        <f>IF(E549="","",IFERROR(_xlfn.FILTERXML(O549,"//local/territory"),""))</f>
        <v/>
      </c>
      <c r="G549" s="46">
        <f>IF(E549="","",IFERROR(_xlfn.FILTERXML(O549,"//local/mapcode"),""))</f>
        <v/>
      </c>
      <c r="H549" s="46">
        <f>IF(E549="","",IFERROR(_xlfn.FILTERXML(O549,"//international/mapcode"),""))</f>
        <v/>
      </c>
      <c r="I549" s="46">
        <f>IF(E549="","",IFERROR(HYPERLINK("https://www.mymapcodes.com/go/?t="&amp;IF(G549&lt;&gt;"",F549,"AAA")&amp;"&amp;ma="&amp;LEFT(IF(G549&lt;&gt;"",G549,H549),FIND(".",IF(G549&lt;&gt;"",G549,H549))-1)&amp;"&amp;mb="&amp;MID(IF(G549&lt;&gt;"",G549,H549),FIND(".",IF(G549&lt;&gt;"",G549,H549))+1,99),"Open on MyMapcodes →"),""))</f>
        <v/>
      </c>
      <c r="J549" s="47">
        <f>IF(OR(R549="",AP549&lt;&gt;""),"",ROUND(AN549,6))</f>
        <v/>
      </c>
      <c r="K549" s="47">
        <f>IF(OR(R549="",AP549&lt;&gt;""),"",ROUND(AO549,6))</f>
        <v/>
      </c>
      <c r="L549" s="48">
        <f>IF(R549="","",IF(AP549&lt;&gt;"",AP549,IF(O549="NO CONNECTION","Excel couldn't reach the mapcode service. Click the REFRESH RESULTS box just above the table.",IF(E549="","The mapcode service didn't return a mapcode for this point.",IF(AM549,"Latitude and longitude seemed to be the wrong way round, so they've been swapped. Please check.",IF(AND(AN549=0,AO549=0),"0, 0 is in the sea off West Africa. Please check this is the location you meant.",IF(W549,"Longitude came first, so the order has been switched.",IF(Z549=6,"Converted from degrees, minutes and seconds.",IF(Z549=4,"Converted from degrees and decimal minutes.","")))))))))</f>
        <v/>
      </c>
      <c r="N549" s="49">
        <f>IF(J549="","",MapcodeAPI&amp;"codes/"&amp;SUBSTITUTE(J549&amp;"",MID(1/2,2,1),".")&amp;","&amp;SUBSTITUTE(K549&amp;"",MID(1/2,2,1),"."))&amp;LEFT($B$13,0)</f>
        <v/>
      </c>
      <c r="O549" s="49">
        <f>IF(N549="","",IFERROR(_xlfn.WEBSERVICE(N549),IF(MapcodeAPIBackup="","NO CONNECTION",IFERROR(_xlfn.WEBSERVICE(MapcodeAPIBackup&amp;MID(N549,LEN(MapcodeAPI)+1,999)),"NO CONNECTION"))))</f>
        <v/>
      </c>
      <c r="P549" t="inlineStr">
        <is>
          <t xml:space="preserve"> </t>
        </is>
      </c>
      <c r="R549" s="50">
        <f>IFERROR(IF(AND(TRIM(B549&amp;"")="",TRIM(C549&amp;"")=""),"",TRIM(IF(ISNUMBER(B549),SUBSTITUTE(B549&amp;"",MID(1/2,2,1),"."),B549&amp;"")&amp;IF(TRIM(C549&amp;"")="",""," | "&amp;IF(ISNUMBER(C549),SUBSTITUTE(C549&amp;"",MID(1/2,2,1),"."),C549&amp;"")))),"(error value)")</f>
        <v/>
      </c>
      <c r="S549" s="50">
        <f>IF(R549="","","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"&amp;IFERROR(IF(AND(LEN(R549)-LEN(SUBSTITUTE(R549,"/",""))=1,ISNUMBER(FIND(" ",TRIM(LEFT(R549,FIND("/",R549)-1))))),LEFT(R549,FIND("/",R549)-1),R549),R549)&amp;" ")," "," "),"﻿"," "),"​"," "),"⁠"," ")," "," ")," "," "),CHAR(9)," "),CHAR(10)," "),CHAR(13)," "),"−","-"),"–","-"),"—","-"),"LATITUDE"," "),"LONGITUDE"," "),"COORDINATES"," "),"COORDS"," "),"NORTH"," N "),"SOUTH"," S "),"EAST"," E "),"WEST"," W "),"DEGREES"," "),"DEG"," "),"GPS"," "),"LONG"," "),"LNG"," "),"LON"," "),"LAT"," ")," AND "," "),"&amp;"," ")&amp;" ")</f>
        <v/>
      </c>
      <c r="T549" s="50">
        <f>IF(S549="","",IF(LEN(S549)-LEN(SUBSTITUTE(S549,".",""))&gt;0,SUBSTITUTE(S549,","," "),IF(LEN(S549)-LEN(SUBSTITUTE(S549,",",""))=3,SUBSTITUTE(SUBSTITUTE(S549,",",";",2),",","."),IF(LEN(S549)-LEN(SUBSTITUTE(S549,",",""))=2,SUBSTITUTE(S549,",","."),SUBSTITUTE(S549,","," ")))))</f>
        <v/>
      </c>
      <c r="U549" s="50">
        <f>IF(ISNUMBER(FIND("S",T549)),-1,IF(ISNUMBER(FIND("N",T549)),1,0))</f>
        <v/>
      </c>
      <c r="V549" s="50">
        <f>IF(ISNUMBER(FIND("W",T549)),-1,IF(ISNUMBER(FIND("E",T549)),1,0))</f>
        <v/>
      </c>
      <c r="W549" s="50">
        <f>AND(MIN(IFERROR(FIND("N",T549),999),IFERROR(FIND("S",T549),999))&lt;999,MIN(IFERROR(FIND("E",T549),999),IFERROR(FIND("W",T549),999))&lt;999,MIN(IFERROR(FIND("E",T549),999),IFERROR(FIND("W",T549),999))&lt;MIN(IFERROR(FIND("N",T549),999),IFERROR(FIND("S",T549),999)))</f>
        <v/>
      </c>
      <c r="X549" s="50">
        <f>IF(T549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549,"°"," "),"º"," "),"˚"," "),"'"," "),CHAR(34)," "),"′"," "),"’"," "),"‘"," "),"″"," "),"”"," "),"“"," "),"("," "),")"," "),"["," "),"]"," "),"{"," "),"}"," "),";"," "),"|"," "),"/"," "),"\"," "),":"," "),"="," "),"*"," "),","," "),"N"," "),"S"," "),"E"," "),"W"," "),"_"," ")))</f>
        <v/>
      </c>
      <c r="Y549" s="50">
        <f>IF(X549="","",SUBSTITUTE(SUBSTITUTE(SUBSTITUTE(SUBSTITUTE(SUBSTITUTE(SUBSTITUTE(SUBSTITUTE(SUBSTITUTE(SUBSTITUTE(SUBSTITUTE(SUBSTITUTE(SUBSTITUTE(SUBSTITUTE(X549,"0",""),"1",""),"2",""),"3",""),"4",""),"5",""),"6",""),"7",""),"8",""),"9",""),".",""),"-","")," ",""))</f>
        <v/>
      </c>
      <c r="Z549" s="50">
        <f>IF(X549="",0,LEN(X549)-LEN(SUBSTITUTE(X549," ",""))+1)</f>
        <v/>
      </c>
      <c r="AA549" s="50">
        <f>IF(Z549&lt;1,"",IFERROR(VALUE(SUBSTITUTE(TRIM(MID(SUBSTITUTE(X549," ",REPT(" ",60)),1,60)),".",MID(1/2,2,1))),""))</f>
        <v/>
      </c>
      <c r="AB549" s="50">
        <f>IF(Z549&lt;2,"",IFERROR(VALUE(SUBSTITUTE(TRIM(MID(SUBSTITUTE(X549," ",REPT(" ",60)),61,60)),".",MID(1/2,2,1))),""))</f>
        <v/>
      </c>
      <c r="AC549" s="50">
        <f>IF(Z549&lt;3,"",IFERROR(VALUE(SUBSTITUTE(TRIM(MID(SUBSTITUTE(X549," ",REPT(" ",60)),121,60)),".",MID(1/2,2,1))),""))</f>
        <v/>
      </c>
      <c r="AD549" s="50">
        <f>IF(Z549&lt;4,"",IFERROR(VALUE(SUBSTITUTE(TRIM(MID(SUBSTITUTE(X549," ",REPT(" ",60)),181,60)),".",MID(1/2,2,1))),""))</f>
        <v/>
      </c>
      <c r="AE549" s="50">
        <f>IF(Z549&lt;5,"",IFERROR(VALUE(SUBSTITUTE(TRIM(MID(SUBSTITUTE(X549," ",REPT(" ",60)),241,60)),".",MID(1/2,2,1))),""))</f>
        <v/>
      </c>
      <c r="AF549" s="50">
        <f>IF(Z549&lt;6,"",IFERROR(VALUE(SUBSTITUTE(TRIM(MID(SUBSTITUTE(X549," ",REPT(" ",60)),301,60)),".",MID(1/2,2,1))),""))</f>
        <v/>
      </c>
      <c r="AG549" s="50">
        <f>IFERROR(IF(Z549=2,AA549,IF(Z549=4,IF(AA549&lt;0,-1,1)*(ABS(AA549)+AB549/60),IF(Z549=6,IF(AA549&lt;0,-1,1)*(ABS(AA549)+AB549/60+AC549/3600),""))),"")</f>
        <v/>
      </c>
      <c r="AH549" s="50">
        <f>IFERROR(IF(Z549=2,AB549,IF(Z549=4,IF(AC549&lt;0,-1,1)*(ABS(AC549)+AD549/60),IF(Z549=6,IF(AD549&lt;0,-1,1)*(ABS(AD549)+AE549/60+AF549/3600),""))),"")</f>
        <v/>
      </c>
      <c r="AI549" s="50">
        <f>IF(W549,AH549,AG549)</f>
        <v/>
      </c>
      <c r="AJ549" s="50">
        <f>IF(W549,AG549,AH549)</f>
        <v/>
      </c>
      <c r="AK549" s="50">
        <f>IFERROR(IF(U549=0,AI549,U549*ABS(AI549)),"")</f>
        <v/>
      </c>
      <c r="AL549" s="50">
        <f>IFERROR(IF(V549=0,AJ549,V549*ABS(AJ549)),"")</f>
        <v/>
      </c>
      <c r="AM549" s="50">
        <f>IFERROR(AND(U549=0,V549=0,ABS(AK549)&gt;90,ABS(AK549)&lt;=180,ABS(AL549)&lt;=90),FALSE)</f>
        <v/>
      </c>
      <c r="AN549" s="50">
        <f>IF(AM549,AL549,AK549)</f>
        <v/>
      </c>
      <c r="AO549" s="50">
        <f>IF(AM549,AK549,AL549)</f>
        <v/>
      </c>
      <c r="AP549" s="50">
        <f>IF(R549="","",IF(Y549&lt;&gt;"","Contains words or symbols that aren't part of a coordinate.",IF(NOT(OR(Z549=2,Z549=4,Z549=6)),"Couldn't find a latitude and a longitude ("&amp;Z549&amp;IF(Z549=1," number"," numbers")&amp;" found).",IF(COUNT(AA549:AF549)&lt;&gt;Z549,"Some of the numbers couldn't be read.",IF(OR(AND(Z549=4,OR(AB549&lt;0,AB549&gt;=60,AD549&lt;0,AD549&gt;=60)),AND(Z549=6,OR(AB549&lt;0,AB549&gt;=60,AC549&lt;0,AC549&gt;=60,AE549&lt;0,AE549&gt;=60,AF549&lt;0,AF549&gt;=60))),"Minutes and seconds must be between 0 and 60.",IF(OR(ABS(AN549)&gt;90,ABS(AO549)&gt;180),"Out of range: latitude must be between -90 and 90, and longitude between -180 and 180.",""))))))</f>
        <v/>
      </c>
    </row>
    <row r="550">
      <c r="B550" s="44" t="n"/>
      <c r="C550" s="44" t="n"/>
      <c r="D550" s="45">
        <f>IF(R550="","",IF(AP550&lt;&gt;"","NOT VALID GPS COORDINATES",IF(O550="NO CONNECTION","NO CONNECTION",IF(E550="","NOT FOUND",IF(OR(AM550,AND(AN550=0,AO550=0)),"CONVERTED – PLEASE CHECK","CONVERTED")))))</f>
        <v/>
      </c>
      <c r="E550" s="45">
        <f>IF(OR(O550="",O550="NO CONNECTION"),"",IFERROR(_xlfn.FILTERXML(O550,"//local/territory")&amp;" "&amp;_xlfn.FILTERXML(O550,"//local/mapcode"),IFERROR(_xlfn.FILTERXML(O550,"//international/mapcode"),"")))</f>
        <v/>
      </c>
      <c r="F550" s="46">
        <f>IF(E550="","",IFERROR(_xlfn.FILTERXML(O550,"//local/territory"),""))</f>
        <v/>
      </c>
      <c r="G550" s="46">
        <f>IF(E550="","",IFERROR(_xlfn.FILTERXML(O550,"//local/mapcode"),""))</f>
        <v/>
      </c>
      <c r="H550" s="46">
        <f>IF(E550="","",IFERROR(_xlfn.FILTERXML(O550,"//international/mapcode"),""))</f>
        <v/>
      </c>
      <c r="I550" s="46">
        <f>IF(E550="","",IFERROR(HYPERLINK("https://www.mymapcodes.com/go/?t="&amp;IF(G550&lt;&gt;"",F550,"AAA")&amp;"&amp;ma="&amp;LEFT(IF(G550&lt;&gt;"",G550,H550),FIND(".",IF(G550&lt;&gt;"",G550,H550))-1)&amp;"&amp;mb="&amp;MID(IF(G550&lt;&gt;"",G550,H550),FIND(".",IF(G550&lt;&gt;"",G550,H550))+1,99),"Open on MyMapcodes →"),""))</f>
        <v/>
      </c>
      <c r="J550" s="47">
        <f>IF(OR(R550="",AP550&lt;&gt;""),"",ROUND(AN550,6))</f>
        <v/>
      </c>
      <c r="K550" s="47">
        <f>IF(OR(R550="",AP550&lt;&gt;""),"",ROUND(AO550,6))</f>
        <v/>
      </c>
      <c r="L550" s="48">
        <f>IF(R550="","",IF(AP550&lt;&gt;"",AP550,IF(O550="NO CONNECTION","Excel couldn't reach the mapcode service. Click the REFRESH RESULTS box just above the table.",IF(E550="","The mapcode service didn't return a mapcode for this point.",IF(AM550,"Latitude and longitude seemed to be the wrong way round, so they've been swapped. Please check.",IF(AND(AN550=0,AO550=0),"0, 0 is in the sea off West Africa. Please check this is the location you meant.",IF(W550,"Longitude came first, so the order has been switched.",IF(Z550=6,"Converted from degrees, minutes and seconds.",IF(Z550=4,"Converted from degrees and decimal minutes.","")))))))))</f>
        <v/>
      </c>
      <c r="N550" s="49">
        <f>IF(J550="","",MapcodeAPI&amp;"codes/"&amp;SUBSTITUTE(J550&amp;"",MID(1/2,2,1),".")&amp;","&amp;SUBSTITUTE(K550&amp;"",MID(1/2,2,1),"."))&amp;LEFT($B$13,0)</f>
        <v/>
      </c>
      <c r="O550" s="49">
        <f>IF(N550="","",IFERROR(_xlfn.WEBSERVICE(N550),IF(MapcodeAPIBackup="","NO CONNECTION",IFERROR(_xlfn.WEBSERVICE(MapcodeAPIBackup&amp;MID(N550,LEN(MapcodeAPI)+1,999)),"NO CONNECTION"))))</f>
        <v/>
      </c>
      <c r="P550" t="inlineStr">
        <is>
          <t xml:space="preserve"> </t>
        </is>
      </c>
      <c r="R550" s="50">
        <f>IFERROR(IF(AND(TRIM(B550&amp;"")="",TRIM(C550&amp;"")=""),"",TRIM(IF(ISNUMBER(B550),SUBSTITUTE(B550&amp;"",MID(1/2,2,1),"."),B550&amp;"")&amp;IF(TRIM(C550&amp;"")="",""," | "&amp;IF(ISNUMBER(C550),SUBSTITUTE(C550&amp;"",MID(1/2,2,1),"."),C550&amp;"")))),"(error value)")</f>
        <v/>
      </c>
      <c r="S550" s="50">
        <f>IF(R550="","","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"&amp;IFERROR(IF(AND(LEN(R550)-LEN(SUBSTITUTE(R550,"/",""))=1,ISNUMBER(FIND(" ",TRIM(LEFT(R550,FIND("/",R550)-1))))),LEFT(R550,FIND("/",R550)-1),R550),R550)&amp;" ")," "," "),"﻿"," "),"​"," "),"⁠"," ")," "," ")," "," "),CHAR(9)," "),CHAR(10)," "),CHAR(13)," "),"−","-"),"–","-"),"—","-"),"LATITUDE"," "),"LONGITUDE"," "),"COORDINATES"," "),"COORDS"," "),"NORTH"," N "),"SOUTH"," S "),"EAST"," E "),"WEST"," W "),"DEGREES"," "),"DEG"," "),"GPS"," "),"LONG"," "),"LNG"," "),"LON"," "),"LAT"," ")," AND "," "),"&amp;"," ")&amp;" ")</f>
        <v/>
      </c>
      <c r="T550" s="50">
        <f>IF(S550="","",IF(LEN(S550)-LEN(SUBSTITUTE(S550,".",""))&gt;0,SUBSTITUTE(S550,","," "),IF(LEN(S550)-LEN(SUBSTITUTE(S550,",",""))=3,SUBSTITUTE(SUBSTITUTE(S550,",",";",2),",","."),IF(LEN(S550)-LEN(SUBSTITUTE(S550,",",""))=2,SUBSTITUTE(S550,",","."),SUBSTITUTE(S550,","," ")))))</f>
        <v/>
      </c>
      <c r="U550" s="50">
        <f>IF(ISNUMBER(FIND("S",T550)),-1,IF(ISNUMBER(FIND("N",T550)),1,0))</f>
        <v/>
      </c>
      <c r="V550" s="50">
        <f>IF(ISNUMBER(FIND("W",T550)),-1,IF(ISNUMBER(FIND("E",T550)),1,0))</f>
        <v/>
      </c>
      <c r="W550" s="50">
        <f>AND(MIN(IFERROR(FIND("N",T550),999),IFERROR(FIND("S",T550),999))&lt;999,MIN(IFERROR(FIND("E",T550),999),IFERROR(FIND("W",T550),999))&lt;999,MIN(IFERROR(FIND("E",T550),999),IFERROR(FIND("W",T550),999))&lt;MIN(IFERROR(FIND("N",T550),999),IFERROR(FIND("S",T550),999)))</f>
        <v/>
      </c>
      <c r="X550" s="50">
        <f>IF(T550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550,"°"," "),"º"," "),"˚"," "),"'"," "),CHAR(34)," "),"′"," "),"’"," "),"‘"," "),"″"," "),"”"," "),"“"," "),"("," "),")"," "),"["," "),"]"," "),"{"," "),"}"," "),";"," "),"|"," "),"/"," "),"\"," "),":"," "),"="," "),"*"," "),","," "),"N"," "),"S"," "),"E"," "),"W"," "),"_"," ")))</f>
        <v/>
      </c>
      <c r="Y550" s="50">
        <f>IF(X550="","",SUBSTITUTE(SUBSTITUTE(SUBSTITUTE(SUBSTITUTE(SUBSTITUTE(SUBSTITUTE(SUBSTITUTE(SUBSTITUTE(SUBSTITUTE(SUBSTITUTE(SUBSTITUTE(SUBSTITUTE(SUBSTITUTE(X550,"0",""),"1",""),"2",""),"3",""),"4",""),"5",""),"6",""),"7",""),"8",""),"9",""),".",""),"-","")," ",""))</f>
        <v/>
      </c>
      <c r="Z550" s="50">
        <f>IF(X550="",0,LEN(X550)-LEN(SUBSTITUTE(X550," ",""))+1)</f>
        <v/>
      </c>
      <c r="AA550" s="50">
        <f>IF(Z550&lt;1,"",IFERROR(VALUE(SUBSTITUTE(TRIM(MID(SUBSTITUTE(X550," ",REPT(" ",60)),1,60)),".",MID(1/2,2,1))),""))</f>
        <v/>
      </c>
      <c r="AB550" s="50">
        <f>IF(Z550&lt;2,"",IFERROR(VALUE(SUBSTITUTE(TRIM(MID(SUBSTITUTE(X550," ",REPT(" ",60)),61,60)),".",MID(1/2,2,1))),""))</f>
        <v/>
      </c>
      <c r="AC550" s="50">
        <f>IF(Z550&lt;3,"",IFERROR(VALUE(SUBSTITUTE(TRIM(MID(SUBSTITUTE(X550," ",REPT(" ",60)),121,60)),".",MID(1/2,2,1))),""))</f>
        <v/>
      </c>
      <c r="AD550" s="50">
        <f>IF(Z550&lt;4,"",IFERROR(VALUE(SUBSTITUTE(TRIM(MID(SUBSTITUTE(X550," ",REPT(" ",60)),181,60)),".",MID(1/2,2,1))),""))</f>
        <v/>
      </c>
      <c r="AE550" s="50">
        <f>IF(Z550&lt;5,"",IFERROR(VALUE(SUBSTITUTE(TRIM(MID(SUBSTITUTE(X550," ",REPT(" ",60)),241,60)),".",MID(1/2,2,1))),""))</f>
        <v/>
      </c>
      <c r="AF550" s="50">
        <f>IF(Z550&lt;6,"",IFERROR(VALUE(SUBSTITUTE(TRIM(MID(SUBSTITUTE(X550," ",REPT(" ",60)),301,60)),".",MID(1/2,2,1))),""))</f>
        <v/>
      </c>
      <c r="AG550" s="50">
        <f>IFERROR(IF(Z550=2,AA550,IF(Z550=4,IF(AA550&lt;0,-1,1)*(ABS(AA550)+AB550/60),IF(Z550=6,IF(AA550&lt;0,-1,1)*(ABS(AA550)+AB550/60+AC550/3600),""))),"")</f>
        <v/>
      </c>
      <c r="AH550" s="50">
        <f>IFERROR(IF(Z550=2,AB550,IF(Z550=4,IF(AC550&lt;0,-1,1)*(ABS(AC550)+AD550/60),IF(Z550=6,IF(AD550&lt;0,-1,1)*(ABS(AD550)+AE550/60+AF550/3600),""))),"")</f>
        <v/>
      </c>
      <c r="AI550" s="50">
        <f>IF(W550,AH550,AG550)</f>
        <v/>
      </c>
      <c r="AJ550" s="50">
        <f>IF(W550,AG550,AH550)</f>
        <v/>
      </c>
      <c r="AK550" s="50">
        <f>IFERROR(IF(U550=0,AI550,U550*ABS(AI550)),"")</f>
        <v/>
      </c>
      <c r="AL550" s="50">
        <f>IFERROR(IF(V550=0,AJ550,V550*ABS(AJ550)),"")</f>
        <v/>
      </c>
      <c r="AM550" s="50">
        <f>IFERROR(AND(U550=0,V550=0,ABS(AK550)&gt;90,ABS(AK550)&lt;=180,ABS(AL550)&lt;=90),FALSE)</f>
        <v/>
      </c>
      <c r="AN550" s="50">
        <f>IF(AM550,AL550,AK550)</f>
        <v/>
      </c>
      <c r="AO550" s="50">
        <f>IF(AM550,AK550,AL550)</f>
        <v/>
      </c>
      <c r="AP550" s="50">
        <f>IF(R550="","",IF(Y550&lt;&gt;"","Contains words or symbols that aren't part of a coordinate.",IF(NOT(OR(Z550=2,Z550=4,Z550=6)),"Couldn't find a latitude and a longitude ("&amp;Z550&amp;IF(Z550=1," number"," numbers")&amp;" found).",IF(COUNT(AA550:AF550)&lt;&gt;Z550,"Some of the numbers couldn't be read.",IF(OR(AND(Z550=4,OR(AB550&lt;0,AB550&gt;=60,AD550&lt;0,AD550&gt;=60)),AND(Z550=6,OR(AB550&lt;0,AB550&gt;=60,AC550&lt;0,AC550&gt;=60,AE550&lt;0,AE550&gt;=60,AF550&lt;0,AF550&gt;=60))),"Minutes and seconds must be between 0 and 60.",IF(OR(ABS(AN550)&gt;90,ABS(AO550)&gt;180),"Out of range: latitude must be between -90 and 90, and longitude between -180 and 180.",""))))))</f>
        <v/>
      </c>
    </row>
    <row r="551">
      <c r="B551" s="44" t="n"/>
      <c r="C551" s="44" t="n"/>
      <c r="D551" s="45">
        <f>IF(R551="","",IF(AP551&lt;&gt;"","NOT VALID GPS COORDINATES",IF(O551="NO CONNECTION","NO CONNECTION",IF(E551="","NOT FOUND",IF(OR(AM551,AND(AN551=0,AO551=0)),"CONVERTED – PLEASE CHECK","CONVERTED")))))</f>
        <v/>
      </c>
      <c r="E551" s="45">
        <f>IF(OR(O551="",O551="NO CONNECTION"),"",IFERROR(_xlfn.FILTERXML(O551,"//local/territory")&amp;" "&amp;_xlfn.FILTERXML(O551,"//local/mapcode"),IFERROR(_xlfn.FILTERXML(O551,"//international/mapcode"),"")))</f>
        <v/>
      </c>
      <c r="F551" s="46">
        <f>IF(E551="","",IFERROR(_xlfn.FILTERXML(O551,"//local/territory"),""))</f>
        <v/>
      </c>
      <c r="G551" s="46">
        <f>IF(E551="","",IFERROR(_xlfn.FILTERXML(O551,"//local/mapcode"),""))</f>
        <v/>
      </c>
      <c r="H551" s="46">
        <f>IF(E551="","",IFERROR(_xlfn.FILTERXML(O551,"//international/mapcode"),""))</f>
        <v/>
      </c>
      <c r="I551" s="46">
        <f>IF(E551="","",IFERROR(HYPERLINK("https://www.mymapcodes.com/go/?t="&amp;IF(G551&lt;&gt;"",F551,"AAA")&amp;"&amp;ma="&amp;LEFT(IF(G551&lt;&gt;"",G551,H551),FIND(".",IF(G551&lt;&gt;"",G551,H551))-1)&amp;"&amp;mb="&amp;MID(IF(G551&lt;&gt;"",G551,H551),FIND(".",IF(G551&lt;&gt;"",G551,H551))+1,99),"Open on MyMapcodes →"),""))</f>
        <v/>
      </c>
      <c r="J551" s="47">
        <f>IF(OR(R551="",AP551&lt;&gt;""),"",ROUND(AN551,6))</f>
        <v/>
      </c>
      <c r="K551" s="47">
        <f>IF(OR(R551="",AP551&lt;&gt;""),"",ROUND(AO551,6))</f>
        <v/>
      </c>
      <c r="L551" s="48">
        <f>IF(R551="","",IF(AP551&lt;&gt;"",AP551,IF(O551="NO CONNECTION","Excel couldn't reach the mapcode service. Click the REFRESH RESULTS box just above the table.",IF(E551="","The mapcode service didn't return a mapcode for this point.",IF(AM551,"Latitude and longitude seemed to be the wrong way round, so they've been swapped. Please check.",IF(AND(AN551=0,AO551=0),"0, 0 is in the sea off West Africa. Please check this is the location you meant.",IF(W551,"Longitude came first, so the order has been switched.",IF(Z551=6,"Converted from degrees, minutes and seconds.",IF(Z551=4,"Converted from degrees and decimal minutes.","")))))))))</f>
        <v/>
      </c>
      <c r="N551" s="49">
        <f>IF(J551="","",MapcodeAPI&amp;"codes/"&amp;SUBSTITUTE(J551&amp;"",MID(1/2,2,1),".")&amp;","&amp;SUBSTITUTE(K551&amp;"",MID(1/2,2,1),"."))&amp;LEFT($B$13,0)</f>
        <v/>
      </c>
      <c r="O551" s="49">
        <f>IF(N551="","",IFERROR(_xlfn.WEBSERVICE(N551),IF(MapcodeAPIBackup="","NO CONNECTION",IFERROR(_xlfn.WEBSERVICE(MapcodeAPIBackup&amp;MID(N551,LEN(MapcodeAPI)+1,999)),"NO CONNECTION"))))</f>
        <v/>
      </c>
      <c r="P551" t="inlineStr">
        <is>
          <t xml:space="preserve"> </t>
        </is>
      </c>
      <c r="R551" s="50">
        <f>IFERROR(IF(AND(TRIM(B551&amp;"")="",TRIM(C551&amp;"")=""),"",TRIM(IF(ISNUMBER(B551),SUBSTITUTE(B551&amp;"",MID(1/2,2,1),"."),B551&amp;"")&amp;IF(TRIM(C551&amp;"")="",""," | "&amp;IF(ISNUMBER(C551),SUBSTITUTE(C551&amp;"",MID(1/2,2,1),"."),C551&amp;"")))),"(error value)")</f>
        <v/>
      </c>
      <c r="S551" s="50">
        <f>IF(R551="","","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"&amp;IFERROR(IF(AND(LEN(R551)-LEN(SUBSTITUTE(R551,"/",""))=1,ISNUMBER(FIND(" ",TRIM(LEFT(R551,FIND("/",R551)-1))))),LEFT(R551,FIND("/",R551)-1),R551),R551)&amp;" ")," "," "),"﻿"," "),"​"," "),"⁠"," ")," "," ")," "," "),CHAR(9)," "),CHAR(10)," "),CHAR(13)," "),"−","-"),"–","-"),"—","-"),"LATITUDE"," "),"LONGITUDE"," "),"COORDINATES"," "),"COORDS"," "),"NORTH"," N "),"SOUTH"," S "),"EAST"," E "),"WEST"," W "),"DEGREES"," "),"DEG"," "),"GPS"," "),"LONG"," "),"LNG"," "),"LON"," "),"LAT"," ")," AND "," "),"&amp;"," ")&amp;" ")</f>
        <v/>
      </c>
      <c r="T551" s="50">
        <f>IF(S551="","",IF(LEN(S551)-LEN(SUBSTITUTE(S551,".",""))&gt;0,SUBSTITUTE(S551,","," "),IF(LEN(S551)-LEN(SUBSTITUTE(S551,",",""))=3,SUBSTITUTE(SUBSTITUTE(S551,",",";",2),",","."),IF(LEN(S551)-LEN(SUBSTITUTE(S551,",",""))=2,SUBSTITUTE(S551,",","."),SUBSTITUTE(S551,","," ")))))</f>
        <v/>
      </c>
      <c r="U551" s="50">
        <f>IF(ISNUMBER(FIND("S",T551)),-1,IF(ISNUMBER(FIND("N",T551)),1,0))</f>
        <v/>
      </c>
      <c r="V551" s="50">
        <f>IF(ISNUMBER(FIND("W",T551)),-1,IF(ISNUMBER(FIND("E",T551)),1,0))</f>
        <v/>
      </c>
      <c r="W551" s="50">
        <f>AND(MIN(IFERROR(FIND("N",T551),999),IFERROR(FIND("S",T551),999))&lt;999,MIN(IFERROR(FIND("E",T551),999),IFERROR(FIND("W",T551),999))&lt;999,MIN(IFERROR(FIND("E",T551),999),IFERROR(FIND("W",T551),999))&lt;MIN(IFERROR(FIND("N",T551),999),IFERROR(FIND("S",T551),999)))</f>
        <v/>
      </c>
      <c r="X551" s="50">
        <f>IF(T551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551,"°"," "),"º"," "),"˚"," "),"'"," "),CHAR(34)," "),"′"," "),"’"," "),"‘"," "),"″"," "),"”"," "),"“"," "),"("," "),")"," "),"["," "),"]"," "),"{"," "),"}"," "),";"," "),"|"," "),"/"," "),"\"," "),":"," "),"="," "),"*"," "),","," "),"N"," "),"S"," "),"E"," "),"W"," "),"_"," ")))</f>
        <v/>
      </c>
      <c r="Y551" s="50">
        <f>IF(X551="","",SUBSTITUTE(SUBSTITUTE(SUBSTITUTE(SUBSTITUTE(SUBSTITUTE(SUBSTITUTE(SUBSTITUTE(SUBSTITUTE(SUBSTITUTE(SUBSTITUTE(SUBSTITUTE(SUBSTITUTE(SUBSTITUTE(X551,"0",""),"1",""),"2",""),"3",""),"4",""),"5",""),"6",""),"7",""),"8",""),"9",""),".",""),"-","")," ",""))</f>
        <v/>
      </c>
      <c r="Z551" s="50">
        <f>IF(X551="",0,LEN(X551)-LEN(SUBSTITUTE(X551," ",""))+1)</f>
        <v/>
      </c>
      <c r="AA551" s="50">
        <f>IF(Z551&lt;1,"",IFERROR(VALUE(SUBSTITUTE(TRIM(MID(SUBSTITUTE(X551," ",REPT(" ",60)),1,60)),".",MID(1/2,2,1))),""))</f>
        <v/>
      </c>
      <c r="AB551" s="50">
        <f>IF(Z551&lt;2,"",IFERROR(VALUE(SUBSTITUTE(TRIM(MID(SUBSTITUTE(X551," ",REPT(" ",60)),61,60)),".",MID(1/2,2,1))),""))</f>
        <v/>
      </c>
      <c r="AC551" s="50">
        <f>IF(Z551&lt;3,"",IFERROR(VALUE(SUBSTITUTE(TRIM(MID(SUBSTITUTE(X551," ",REPT(" ",60)),121,60)),".",MID(1/2,2,1))),""))</f>
        <v/>
      </c>
      <c r="AD551" s="50">
        <f>IF(Z551&lt;4,"",IFERROR(VALUE(SUBSTITUTE(TRIM(MID(SUBSTITUTE(X551," ",REPT(" ",60)),181,60)),".",MID(1/2,2,1))),""))</f>
        <v/>
      </c>
      <c r="AE551" s="50">
        <f>IF(Z551&lt;5,"",IFERROR(VALUE(SUBSTITUTE(TRIM(MID(SUBSTITUTE(X551," ",REPT(" ",60)),241,60)),".",MID(1/2,2,1))),""))</f>
        <v/>
      </c>
      <c r="AF551" s="50">
        <f>IF(Z551&lt;6,"",IFERROR(VALUE(SUBSTITUTE(TRIM(MID(SUBSTITUTE(X551," ",REPT(" ",60)),301,60)),".",MID(1/2,2,1))),""))</f>
        <v/>
      </c>
      <c r="AG551" s="50">
        <f>IFERROR(IF(Z551=2,AA551,IF(Z551=4,IF(AA551&lt;0,-1,1)*(ABS(AA551)+AB551/60),IF(Z551=6,IF(AA551&lt;0,-1,1)*(ABS(AA551)+AB551/60+AC551/3600),""))),"")</f>
        <v/>
      </c>
      <c r="AH551" s="50">
        <f>IFERROR(IF(Z551=2,AB551,IF(Z551=4,IF(AC551&lt;0,-1,1)*(ABS(AC551)+AD551/60),IF(Z551=6,IF(AD551&lt;0,-1,1)*(ABS(AD551)+AE551/60+AF551/3600),""))),"")</f>
        <v/>
      </c>
      <c r="AI551" s="50">
        <f>IF(W551,AH551,AG551)</f>
        <v/>
      </c>
      <c r="AJ551" s="50">
        <f>IF(W551,AG551,AH551)</f>
        <v/>
      </c>
      <c r="AK551" s="50">
        <f>IFERROR(IF(U551=0,AI551,U551*ABS(AI551)),"")</f>
        <v/>
      </c>
      <c r="AL551" s="50">
        <f>IFERROR(IF(V551=0,AJ551,V551*ABS(AJ551)),"")</f>
        <v/>
      </c>
      <c r="AM551" s="50">
        <f>IFERROR(AND(U551=0,V551=0,ABS(AK551)&gt;90,ABS(AK551)&lt;=180,ABS(AL551)&lt;=90),FALSE)</f>
        <v/>
      </c>
      <c r="AN551" s="50">
        <f>IF(AM551,AL551,AK551)</f>
        <v/>
      </c>
      <c r="AO551" s="50">
        <f>IF(AM551,AK551,AL551)</f>
        <v/>
      </c>
      <c r="AP551" s="50">
        <f>IF(R551="","",IF(Y551&lt;&gt;"","Contains words or symbols that aren't part of a coordinate.",IF(NOT(OR(Z551=2,Z551=4,Z551=6)),"Couldn't find a latitude and a longitude ("&amp;Z551&amp;IF(Z551=1," number"," numbers")&amp;" found).",IF(COUNT(AA551:AF551)&lt;&gt;Z551,"Some of the numbers couldn't be read.",IF(OR(AND(Z551=4,OR(AB551&lt;0,AB551&gt;=60,AD551&lt;0,AD551&gt;=60)),AND(Z551=6,OR(AB551&lt;0,AB551&gt;=60,AC551&lt;0,AC551&gt;=60,AE551&lt;0,AE551&gt;=60,AF551&lt;0,AF551&gt;=60))),"Minutes and seconds must be between 0 and 60.",IF(OR(ABS(AN551)&gt;90,ABS(AO551)&gt;180),"Out of range: latitude must be between -90 and 90, and longitude between -180 and 180.",""))))))</f>
        <v/>
      </c>
    </row>
    <row r="552">
      <c r="B552" s="44" t="n"/>
      <c r="C552" s="44" t="n"/>
      <c r="D552" s="45">
        <f>IF(R552="","",IF(AP552&lt;&gt;"","NOT VALID GPS COORDINATES",IF(O552="NO CONNECTION","NO CONNECTION",IF(E552="","NOT FOUND",IF(OR(AM552,AND(AN552=0,AO552=0)),"CONVERTED – PLEASE CHECK","CONVERTED")))))</f>
        <v/>
      </c>
      <c r="E552" s="45">
        <f>IF(OR(O552="",O552="NO CONNECTION"),"",IFERROR(_xlfn.FILTERXML(O552,"//local/territory")&amp;" "&amp;_xlfn.FILTERXML(O552,"//local/mapcode"),IFERROR(_xlfn.FILTERXML(O552,"//international/mapcode"),"")))</f>
        <v/>
      </c>
      <c r="F552" s="46">
        <f>IF(E552="","",IFERROR(_xlfn.FILTERXML(O552,"//local/territory"),""))</f>
        <v/>
      </c>
      <c r="G552" s="46">
        <f>IF(E552="","",IFERROR(_xlfn.FILTERXML(O552,"//local/mapcode"),""))</f>
        <v/>
      </c>
      <c r="H552" s="46">
        <f>IF(E552="","",IFERROR(_xlfn.FILTERXML(O552,"//international/mapcode"),""))</f>
        <v/>
      </c>
      <c r="I552" s="46">
        <f>IF(E552="","",IFERROR(HYPERLINK("https://www.mymapcodes.com/go/?t="&amp;IF(G552&lt;&gt;"",F552,"AAA")&amp;"&amp;ma="&amp;LEFT(IF(G552&lt;&gt;"",G552,H552),FIND(".",IF(G552&lt;&gt;"",G552,H552))-1)&amp;"&amp;mb="&amp;MID(IF(G552&lt;&gt;"",G552,H552),FIND(".",IF(G552&lt;&gt;"",G552,H552))+1,99),"Open on MyMapcodes →"),""))</f>
        <v/>
      </c>
      <c r="J552" s="47">
        <f>IF(OR(R552="",AP552&lt;&gt;""),"",ROUND(AN552,6))</f>
        <v/>
      </c>
      <c r="K552" s="47">
        <f>IF(OR(R552="",AP552&lt;&gt;""),"",ROUND(AO552,6))</f>
        <v/>
      </c>
      <c r="L552" s="48">
        <f>IF(R552="","",IF(AP552&lt;&gt;"",AP552,IF(O552="NO CONNECTION","Excel couldn't reach the mapcode service. Click the REFRESH RESULTS box just above the table.",IF(E552="","The mapcode service didn't return a mapcode for this point.",IF(AM552,"Latitude and longitude seemed to be the wrong way round, so they've been swapped. Please check.",IF(AND(AN552=0,AO552=0),"0, 0 is in the sea off West Africa. Please check this is the location you meant.",IF(W552,"Longitude came first, so the order has been switched.",IF(Z552=6,"Converted from degrees, minutes and seconds.",IF(Z552=4,"Converted from degrees and decimal minutes.","")))))))))</f>
        <v/>
      </c>
      <c r="N552" s="49">
        <f>IF(J552="","",MapcodeAPI&amp;"codes/"&amp;SUBSTITUTE(J552&amp;"",MID(1/2,2,1),".")&amp;","&amp;SUBSTITUTE(K552&amp;"",MID(1/2,2,1),"."))&amp;LEFT($B$13,0)</f>
        <v/>
      </c>
      <c r="O552" s="49">
        <f>IF(N552="","",IFERROR(_xlfn.WEBSERVICE(N552),IF(MapcodeAPIBackup="","NO CONNECTION",IFERROR(_xlfn.WEBSERVICE(MapcodeAPIBackup&amp;MID(N552,LEN(MapcodeAPI)+1,999)),"NO CONNECTION"))))</f>
        <v/>
      </c>
      <c r="P552" t="inlineStr">
        <is>
          <t xml:space="preserve"> </t>
        </is>
      </c>
      <c r="R552" s="50">
        <f>IFERROR(IF(AND(TRIM(B552&amp;"")="",TRIM(C552&amp;"")=""),"",TRIM(IF(ISNUMBER(B552),SUBSTITUTE(B552&amp;"",MID(1/2,2,1),"."),B552&amp;"")&amp;IF(TRIM(C552&amp;"")="",""," | "&amp;IF(ISNUMBER(C552),SUBSTITUTE(C552&amp;"",MID(1/2,2,1),"."),C552&amp;"")))),"(error value)")</f>
        <v/>
      </c>
      <c r="S552" s="50">
        <f>IF(R552="","","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"&amp;IFERROR(IF(AND(LEN(R552)-LEN(SUBSTITUTE(R552,"/",""))=1,ISNUMBER(FIND(" ",TRIM(LEFT(R552,FIND("/",R552)-1))))),LEFT(R552,FIND("/",R552)-1),R552),R552)&amp;" ")," "," "),"﻿"," "),"​"," "),"⁠"," ")," "," ")," "," "),CHAR(9)," "),CHAR(10)," "),CHAR(13)," "),"−","-"),"–","-"),"—","-"),"LATITUDE"," "),"LONGITUDE"," "),"COORDINATES"," "),"COORDS"," "),"NORTH"," N "),"SOUTH"," S "),"EAST"," E "),"WEST"," W "),"DEGREES"," "),"DEG"," "),"GPS"," "),"LONG"," "),"LNG"," "),"LON"," "),"LAT"," ")," AND "," "),"&amp;"," ")&amp;" ")</f>
        <v/>
      </c>
      <c r="T552" s="50">
        <f>IF(S552="","",IF(LEN(S552)-LEN(SUBSTITUTE(S552,".",""))&gt;0,SUBSTITUTE(S552,","," "),IF(LEN(S552)-LEN(SUBSTITUTE(S552,",",""))=3,SUBSTITUTE(SUBSTITUTE(S552,",",";",2),",","."),IF(LEN(S552)-LEN(SUBSTITUTE(S552,",",""))=2,SUBSTITUTE(S552,",","."),SUBSTITUTE(S552,","," ")))))</f>
        <v/>
      </c>
      <c r="U552" s="50">
        <f>IF(ISNUMBER(FIND("S",T552)),-1,IF(ISNUMBER(FIND("N",T552)),1,0))</f>
        <v/>
      </c>
      <c r="V552" s="50">
        <f>IF(ISNUMBER(FIND("W",T552)),-1,IF(ISNUMBER(FIND("E",T552)),1,0))</f>
        <v/>
      </c>
      <c r="W552" s="50">
        <f>AND(MIN(IFERROR(FIND("N",T552),999),IFERROR(FIND("S",T552),999))&lt;999,MIN(IFERROR(FIND("E",T552),999),IFERROR(FIND("W",T552),999))&lt;999,MIN(IFERROR(FIND("E",T552),999),IFERROR(FIND("W",T552),999))&lt;MIN(IFERROR(FIND("N",T552),999),IFERROR(FIND("S",T552),999)))</f>
        <v/>
      </c>
      <c r="X552" s="50">
        <f>IF(T552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552,"°"," "),"º"," "),"˚"," "),"'"," "),CHAR(34)," "),"′"," "),"’"," "),"‘"," "),"″"," "),"”"," "),"“"," "),"("," "),")"," "),"["," "),"]"," "),"{"," "),"}"," "),";"," "),"|"," "),"/"," "),"\"," "),":"," "),"="," "),"*"," "),","," "),"N"," "),"S"," "),"E"," "),"W"," "),"_"," ")))</f>
        <v/>
      </c>
      <c r="Y552" s="50">
        <f>IF(X552="","",SUBSTITUTE(SUBSTITUTE(SUBSTITUTE(SUBSTITUTE(SUBSTITUTE(SUBSTITUTE(SUBSTITUTE(SUBSTITUTE(SUBSTITUTE(SUBSTITUTE(SUBSTITUTE(SUBSTITUTE(SUBSTITUTE(X552,"0",""),"1",""),"2",""),"3",""),"4",""),"5",""),"6",""),"7",""),"8",""),"9",""),".",""),"-","")," ",""))</f>
        <v/>
      </c>
      <c r="Z552" s="50">
        <f>IF(X552="",0,LEN(X552)-LEN(SUBSTITUTE(X552," ",""))+1)</f>
        <v/>
      </c>
      <c r="AA552" s="50">
        <f>IF(Z552&lt;1,"",IFERROR(VALUE(SUBSTITUTE(TRIM(MID(SUBSTITUTE(X552," ",REPT(" ",60)),1,60)),".",MID(1/2,2,1))),""))</f>
        <v/>
      </c>
      <c r="AB552" s="50">
        <f>IF(Z552&lt;2,"",IFERROR(VALUE(SUBSTITUTE(TRIM(MID(SUBSTITUTE(X552," ",REPT(" ",60)),61,60)),".",MID(1/2,2,1))),""))</f>
        <v/>
      </c>
      <c r="AC552" s="50">
        <f>IF(Z552&lt;3,"",IFERROR(VALUE(SUBSTITUTE(TRIM(MID(SUBSTITUTE(X552," ",REPT(" ",60)),121,60)),".",MID(1/2,2,1))),""))</f>
        <v/>
      </c>
      <c r="AD552" s="50">
        <f>IF(Z552&lt;4,"",IFERROR(VALUE(SUBSTITUTE(TRIM(MID(SUBSTITUTE(X552," ",REPT(" ",60)),181,60)),".",MID(1/2,2,1))),""))</f>
        <v/>
      </c>
      <c r="AE552" s="50">
        <f>IF(Z552&lt;5,"",IFERROR(VALUE(SUBSTITUTE(TRIM(MID(SUBSTITUTE(X552," ",REPT(" ",60)),241,60)),".",MID(1/2,2,1))),""))</f>
        <v/>
      </c>
      <c r="AF552" s="50">
        <f>IF(Z552&lt;6,"",IFERROR(VALUE(SUBSTITUTE(TRIM(MID(SUBSTITUTE(X552," ",REPT(" ",60)),301,60)),".",MID(1/2,2,1))),""))</f>
        <v/>
      </c>
      <c r="AG552" s="50">
        <f>IFERROR(IF(Z552=2,AA552,IF(Z552=4,IF(AA552&lt;0,-1,1)*(ABS(AA552)+AB552/60),IF(Z552=6,IF(AA552&lt;0,-1,1)*(ABS(AA552)+AB552/60+AC552/3600),""))),"")</f>
        <v/>
      </c>
      <c r="AH552" s="50">
        <f>IFERROR(IF(Z552=2,AB552,IF(Z552=4,IF(AC552&lt;0,-1,1)*(ABS(AC552)+AD552/60),IF(Z552=6,IF(AD552&lt;0,-1,1)*(ABS(AD552)+AE552/60+AF552/3600),""))),"")</f>
        <v/>
      </c>
      <c r="AI552" s="50">
        <f>IF(W552,AH552,AG552)</f>
        <v/>
      </c>
      <c r="AJ552" s="50">
        <f>IF(W552,AG552,AH552)</f>
        <v/>
      </c>
      <c r="AK552" s="50">
        <f>IFERROR(IF(U552=0,AI552,U552*ABS(AI552)),"")</f>
        <v/>
      </c>
      <c r="AL552" s="50">
        <f>IFERROR(IF(V552=0,AJ552,V552*ABS(AJ552)),"")</f>
        <v/>
      </c>
      <c r="AM552" s="50">
        <f>IFERROR(AND(U552=0,V552=0,ABS(AK552)&gt;90,ABS(AK552)&lt;=180,ABS(AL552)&lt;=90),FALSE)</f>
        <v/>
      </c>
      <c r="AN552" s="50">
        <f>IF(AM552,AL552,AK552)</f>
        <v/>
      </c>
      <c r="AO552" s="50">
        <f>IF(AM552,AK552,AL552)</f>
        <v/>
      </c>
      <c r="AP552" s="50">
        <f>IF(R552="","",IF(Y552&lt;&gt;"","Contains words or symbols that aren't part of a coordinate.",IF(NOT(OR(Z552=2,Z552=4,Z552=6)),"Couldn't find a latitude and a longitude ("&amp;Z552&amp;IF(Z552=1," number"," numbers")&amp;" found).",IF(COUNT(AA552:AF552)&lt;&gt;Z552,"Some of the numbers couldn't be read.",IF(OR(AND(Z552=4,OR(AB552&lt;0,AB552&gt;=60,AD552&lt;0,AD552&gt;=60)),AND(Z552=6,OR(AB552&lt;0,AB552&gt;=60,AC552&lt;0,AC552&gt;=60,AE552&lt;0,AE552&gt;=60,AF552&lt;0,AF552&gt;=60))),"Minutes and seconds must be between 0 and 60.",IF(OR(ABS(AN552)&gt;90,ABS(AO552)&gt;180),"Out of range: latitude must be between -90 and 90, and longitude between -180 and 180.",""))))))</f>
        <v/>
      </c>
    </row>
    <row r="553">
      <c r="B553" s="44" t="n"/>
      <c r="C553" s="44" t="n"/>
      <c r="D553" s="45">
        <f>IF(R553="","",IF(AP553&lt;&gt;"","NOT VALID GPS COORDINATES",IF(O553="NO CONNECTION","NO CONNECTION",IF(E553="","NOT FOUND",IF(OR(AM553,AND(AN553=0,AO553=0)),"CONVERTED – PLEASE CHECK","CONVERTED")))))</f>
        <v/>
      </c>
      <c r="E553" s="45">
        <f>IF(OR(O553="",O553="NO CONNECTION"),"",IFERROR(_xlfn.FILTERXML(O553,"//local/territory")&amp;" "&amp;_xlfn.FILTERXML(O553,"//local/mapcode"),IFERROR(_xlfn.FILTERXML(O553,"//international/mapcode"),"")))</f>
        <v/>
      </c>
      <c r="F553" s="46">
        <f>IF(E553="","",IFERROR(_xlfn.FILTERXML(O553,"//local/territory"),""))</f>
        <v/>
      </c>
      <c r="G553" s="46">
        <f>IF(E553="","",IFERROR(_xlfn.FILTERXML(O553,"//local/mapcode"),""))</f>
        <v/>
      </c>
      <c r="H553" s="46">
        <f>IF(E553="","",IFERROR(_xlfn.FILTERXML(O553,"//international/mapcode"),""))</f>
        <v/>
      </c>
      <c r="I553" s="46">
        <f>IF(E553="","",IFERROR(HYPERLINK("https://www.mymapcodes.com/go/?t="&amp;IF(G553&lt;&gt;"",F553,"AAA")&amp;"&amp;ma="&amp;LEFT(IF(G553&lt;&gt;"",G553,H553),FIND(".",IF(G553&lt;&gt;"",G553,H553))-1)&amp;"&amp;mb="&amp;MID(IF(G553&lt;&gt;"",G553,H553),FIND(".",IF(G553&lt;&gt;"",G553,H553))+1,99),"Open on MyMapcodes →"),""))</f>
        <v/>
      </c>
      <c r="J553" s="47">
        <f>IF(OR(R553="",AP553&lt;&gt;""),"",ROUND(AN553,6))</f>
        <v/>
      </c>
      <c r="K553" s="47">
        <f>IF(OR(R553="",AP553&lt;&gt;""),"",ROUND(AO553,6))</f>
        <v/>
      </c>
      <c r="L553" s="48">
        <f>IF(R553="","",IF(AP553&lt;&gt;"",AP553,IF(O553="NO CONNECTION","Excel couldn't reach the mapcode service. Click the REFRESH RESULTS box just above the table.",IF(E553="","The mapcode service didn't return a mapcode for this point.",IF(AM553,"Latitude and longitude seemed to be the wrong way round, so they've been swapped. Please check.",IF(AND(AN553=0,AO553=0),"0, 0 is in the sea off West Africa. Please check this is the location you meant.",IF(W553,"Longitude came first, so the order has been switched.",IF(Z553=6,"Converted from degrees, minutes and seconds.",IF(Z553=4,"Converted from degrees and decimal minutes.","")))))))))</f>
        <v/>
      </c>
      <c r="N553" s="49">
        <f>IF(J553="","",MapcodeAPI&amp;"codes/"&amp;SUBSTITUTE(J553&amp;"",MID(1/2,2,1),".")&amp;","&amp;SUBSTITUTE(K553&amp;"",MID(1/2,2,1),"."))&amp;LEFT($B$13,0)</f>
        <v/>
      </c>
      <c r="O553" s="49">
        <f>IF(N553="","",IFERROR(_xlfn.WEBSERVICE(N553),IF(MapcodeAPIBackup="","NO CONNECTION",IFERROR(_xlfn.WEBSERVICE(MapcodeAPIBackup&amp;MID(N553,LEN(MapcodeAPI)+1,999)),"NO CONNECTION"))))</f>
        <v/>
      </c>
      <c r="P553" t="inlineStr">
        <is>
          <t xml:space="preserve"> </t>
        </is>
      </c>
      <c r="R553" s="50">
        <f>IFERROR(IF(AND(TRIM(B553&amp;"")="",TRIM(C553&amp;"")=""),"",TRIM(IF(ISNUMBER(B553),SUBSTITUTE(B553&amp;"",MID(1/2,2,1),"."),B553&amp;"")&amp;IF(TRIM(C553&amp;"")="",""," | "&amp;IF(ISNUMBER(C553),SUBSTITUTE(C553&amp;"",MID(1/2,2,1),"."),C553&amp;"")))),"(error value)")</f>
        <v/>
      </c>
      <c r="S553" s="50">
        <f>IF(R553="","","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"&amp;IFERROR(IF(AND(LEN(R553)-LEN(SUBSTITUTE(R553,"/",""))=1,ISNUMBER(FIND(" ",TRIM(LEFT(R553,FIND("/",R553)-1))))),LEFT(R553,FIND("/",R553)-1),R553),R553)&amp;" ")," "," "),"﻿"," "),"​"," "),"⁠"," ")," "," ")," "," "),CHAR(9)," "),CHAR(10)," "),CHAR(13)," "),"−","-"),"–","-"),"—","-"),"LATITUDE"," "),"LONGITUDE"," "),"COORDINATES"," "),"COORDS"," "),"NORTH"," N "),"SOUTH"," S "),"EAST"," E "),"WEST"," W "),"DEGREES"," "),"DEG"," "),"GPS"," "),"LONG"," "),"LNG"," "),"LON"," "),"LAT"," ")," AND "," "),"&amp;"," ")&amp;" ")</f>
        <v/>
      </c>
      <c r="T553" s="50">
        <f>IF(S553="","",IF(LEN(S553)-LEN(SUBSTITUTE(S553,".",""))&gt;0,SUBSTITUTE(S553,","," "),IF(LEN(S553)-LEN(SUBSTITUTE(S553,",",""))=3,SUBSTITUTE(SUBSTITUTE(S553,",",";",2),",","."),IF(LEN(S553)-LEN(SUBSTITUTE(S553,",",""))=2,SUBSTITUTE(S553,",","."),SUBSTITUTE(S553,","," ")))))</f>
        <v/>
      </c>
      <c r="U553" s="50">
        <f>IF(ISNUMBER(FIND("S",T553)),-1,IF(ISNUMBER(FIND("N",T553)),1,0))</f>
        <v/>
      </c>
      <c r="V553" s="50">
        <f>IF(ISNUMBER(FIND("W",T553)),-1,IF(ISNUMBER(FIND("E",T553)),1,0))</f>
        <v/>
      </c>
      <c r="W553" s="50">
        <f>AND(MIN(IFERROR(FIND("N",T553),999),IFERROR(FIND("S",T553),999))&lt;999,MIN(IFERROR(FIND("E",T553),999),IFERROR(FIND("W",T553),999))&lt;999,MIN(IFERROR(FIND("E",T553),999),IFERROR(FIND("W",T553),999))&lt;MIN(IFERROR(FIND("N",T553),999),IFERROR(FIND("S",T553),999)))</f>
        <v/>
      </c>
      <c r="X553" s="50">
        <f>IF(T553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553,"°"," "),"º"," "),"˚"," "),"'"," "),CHAR(34)," "),"′"," "),"’"," "),"‘"," "),"″"," "),"”"," "),"“"," "),"("," "),")"," "),"["," "),"]"," "),"{"," "),"}"," "),";"," "),"|"," "),"/"," "),"\"," "),":"," "),"="," "),"*"," "),","," "),"N"," "),"S"," "),"E"," "),"W"," "),"_"," ")))</f>
        <v/>
      </c>
      <c r="Y553" s="50">
        <f>IF(X553="","",SUBSTITUTE(SUBSTITUTE(SUBSTITUTE(SUBSTITUTE(SUBSTITUTE(SUBSTITUTE(SUBSTITUTE(SUBSTITUTE(SUBSTITUTE(SUBSTITUTE(SUBSTITUTE(SUBSTITUTE(SUBSTITUTE(X553,"0",""),"1",""),"2",""),"3",""),"4",""),"5",""),"6",""),"7",""),"8",""),"9",""),".",""),"-","")," ",""))</f>
        <v/>
      </c>
      <c r="Z553" s="50">
        <f>IF(X553="",0,LEN(X553)-LEN(SUBSTITUTE(X553," ",""))+1)</f>
        <v/>
      </c>
      <c r="AA553" s="50">
        <f>IF(Z553&lt;1,"",IFERROR(VALUE(SUBSTITUTE(TRIM(MID(SUBSTITUTE(X553," ",REPT(" ",60)),1,60)),".",MID(1/2,2,1))),""))</f>
        <v/>
      </c>
      <c r="AB553" s="50">
        <f>IF(Z553&lt;2,"",IFERROR(VALUE(SUBSTITUTE(TRIM(MID(SUBSTITUTE(X553," ",REPT(" ",60)),61,60)),".",MID(1/2,2,1))),""))</f>
        <v/>
      </c>
      <c r="AC553" s="50">
        <f>IF(Z553&lt;3,"",IFERROR(VALUE(SUBSTITUTE(TRIM(MID(SUBSTITUTE(X553," ",REPT(" ",60)),121,60)),".",MID(1/2,2,1))),""))</f>
        <v/>
      </c>
      <c r="AD553" s="50">
        <f>IF(Z553&lt;4,"",IFERROR(VALUE(SUBSTITUTE(TRIM(MID(SUBSTITUTE(X553," ",REPT(" ",60)),181,60)),".",MID(1/2,2,1))),""))</f>
        <v/>
      </c>
      <c r="AE553" s="50">
        <f>IF(Z553&lt;5,"",IFERROR(VALUE(SUBSTITUTE(TRIM(MID(SUBSTITUTE(X553," ",REPT(" ",60)),241,60)),".",MID(1/2,2,1))),""))</f>
        <v/>
      </c>
      <c r="AF553" s="50">
        <f>IF(Z553&lt;6,"",IFERROR(VALUE(SUBSTITUTE(TRIM(MID(SUBSTITUTE(X553," ",REPT(" ",60)),301,60)),".",MID(1/2,2,1))),""))</f>
        <v/>
      </c>
      <c r="AG553" s="50">
        <f>IFERROR(IF(Z553=2,AA553,IF(Z553=4,IF(AA553&lt;0,-1,1)*(ABS(AA553)+AB553/60),IF(Z553=6,IF(AA553&lt;0,-1,1)*(ABS(AA553)+AB553/60+AC553/3600),""))),"")</f>
        <v/>
      </c>
      <c r="AH553" s="50">
        <f>IFERROR(IF(Z553=2,AB553,IF(Z553=4,IF(AC553&lt;0,-1,1)*(ABS(AC553)+AD553/60),IF(Z553=6,IF(AD553&lt;0,-1,1)*(ABS(AD553)+AE553/60+AF553/3600),""))),"")</f>
        <v/>
      </c>
      <c r="AI553" s="50">
        <f>IF(W553,AH553,AG553)</f>
        <v/>
      </c>
      <c r="AJ553" s="50">
        <f>IF(W553,AG553,AH553)</f>
        <v/>
      </c>
      <c r="AK553" s="50">
        <f>IFERROR(IF(U553=0,AI553,U553*ABS(AI553)),"")</f>
        <v/>
      </c>
      <c r="AL553" s="50">
        <f>IFERROR(IF(V553=0,AJ553,V553*ABS(AJ553)),"")</f>
        <v/>
      </c>
      <c r="AM553" s="50">
        <f>IFERROR(AND(U553=0,V553=0,ABS(AK553)&gt;90,ABS(AK553)&lt;=180,ABS(AL553)&lt;=90),FALSE)</f>
        <v/>
      </c>
      <c r="AN553" s="50">
        <f>IF(AM553,AL553,AK553)</f>
        <v/>
      </c>
      <c r="AO553" s="50">
        <f>IF(AM553,AK553,AL553)</f>
        <v/>
      </c>
      <c r="AP553" s="50">
        <f>IF(R553="","",IF(Y553&lt;&gt;"","Contains words or symbols that aren't part of a coordinate.",IF(NOT(OR(Z553=2,Z553=4,Z553=6)),"Couldn't find a latitude and a longitude ("&amp;Z553&amp;IF(Z553=1," number"," numbers")&amp;" found).",IF(COUNT(AA553:AF553)&lt;&gt;Z553,"Some of the numbers couldn't be read.",IF(OR(AND(Z553=4,OR(AB553&lt;0,AB553&gt;=60,AD553&lt;0,AD553&gt;=60)),AND(Z553=6,OR(AB553&lt;0,AB553&gt;=60,AC553&lt;0,AC553&gt;=60,AE553&lt;0,AE553&gt;=60,AF553&lt;0,AF553&gt;=60))),"Minutes and seconds must be between 0 and 60.",IF(OR(ABS(AN553)&gt;90,ABS(AO553)&gt;180),"Out of range: latitude must be between -90 and 90, and longitude between -180 and 180.",""))))))</f>
        <v/>
      </c>
    </row>
    <row r="554">
      <c r="B554" s="44" t="n"/>
      <c r="C554" s="44" t="n"/>
      <c r="D554" s="45">
        <f>IF(R554="","",IF(AP554&lt;&gt;"","NOT VALID GPS COORDINATES",IF(O554="NO CONNECTION","NO CONNECTION",IF(E554="","NOT FOUND",IF(OR(AM554,AND(AN554=0,AO554=0)),"CONVERTED – PLEASE CHECK","CONVERTED")))))</f>
        <v/>
      </c>
      <c r="E554" s="45">
        <f>IF(OR(O554="",O554="NO CONNECTION"),"",IFERROR(_xlfn.FILTERXML(O554,"//local/territory")&amp;" "&amp;_xlfn.FILTERXML(O554,"//local/mapcode"),IFERROR(_xlfn.FILTERXML(O554,"//international/mapcode"),"")))</f>
        <v/>
      </c>
      <c r="F554" s="46">
        <f>IF(E554="","",IFERROR(_xlfn.FILTERXML(O554,"//local/territory"),""))</f>
        <v/>
      </c>
      <c r="G554" s="46">
        <f>IF(E554="","",IFERROR(_xlfn.FILTERXML(O554,"//local/mapcode"),""))</f>
        <v/>
      </c>
      <c r="H554" s="46">
        <f>IF(E554="","",IFERROR(_xlfn.FILTERXML(O554,"//international/mapcode"),""))</f>
        <v/>
      </c>
      <c r="I554" s="46">
        <f>IF(E554="","",IFERROR(HYPERLINK("https://www.mymapcodes.com/go/?t="&amp;IF(G554&lt;&gt;"",F554,"AAA")&amp;"&amp;ma="&amp;LEFT(IF(G554&lt;&gt;"",G554,H554),FIND(".",IF(G554&lt;&gt;"",G554,H554))-1)&amp;"&amp;mb="&amp;MID(IF(G554&lt;&gt;"",G554,H554),FIND(".",IF(G554&lt;&gt;"",G554,H554))+1,99),"Open on MyMapcodes →"),""))</f>
        <v/>
      </c>
      <c r="J554" s="47">
        <f>IF(OR(R554="",AP554&lt;&gt;""),"",ROUND(AN554,6))</f>
        <v/>
      </c>
      <c r="K554" s="47">
        <f>IF(OR(R554="",AP554&lt;&gt;""),"",ROUND(AO554,6))</f>
        <v/>
      </c>
      <c r="L554" s="48">
        <f>IF(R554="","",IF(AP554&lt;&gt;"",AP554,IF(O554="NO CONNECTION","Excel couldn't reach the mapcode service. Click the REFRESH RESULTS box just above the table.",IF(E554="","The mapcode service didn't return a mapcode for this point.",IF(AM554,"Latitude and longitude seemed to be the wrong way round, so they've been swapped. Please check.",IF(AND(AN554=0,AO554=0),"0, 0 is in the sea off West Africa. Please check this is the location you meant.",IF(W554,"Longitude came first, so the order has been switched.",IF(Z554=6,"Converted from degrees, minutes and seconds.",IF(Z554=4,"Converted from degrees and decimal minutes.","")))))))))</f>
        <v/>
      </c>
      <c r="N554" s="49">
        <f>IF(J554="","",MapcodeAPI&amp;"codes/"&amp;SUBSTITUTE(J554&amp;"",MID(1/2,2,1),".")&amp;","&amp;SUBSTITUTE(K554&amp;"",MID(1/2,2,1),"."))&amp;LEFT($B$13,0)</f>
        <v/>
      </c>
      <c r="O554" s="49">
        <f>IF(N554="","",IFERROR(_xlfn.WEBSERVICE(N554),IF(MapcodeAPIBackup="","NO CONNECTION",IFERROR(_xlfn.WEBSERVICE(MapcodeAPIBackup&amp;MID(N554,LEN(MapcodeAPI)+1,999)),"NO CONNECTION"))))</f>
        <v/>
      </c>
      <c r="P554" t="inlineStr">
        <is>
          <t xml:space="preserve"> </t>
        </is>
      </c>
      <c r="R554" s="50">
        <f>IFERROR(IF(AND(TRIM(B554&amp;"")="",TRIM(C554&amp;"")=""),"",TRIM(IF(ISNUMBER(B554),SUBSTITUTE(B554&amp;"",MID(1/2,2,1),"."),B554&amp;"")&amp;IF(TRIM(C554&amp;"")="",""," | "&amp;IF(ISNUMBER(C554),SUBSTITUTE(C554&amp;"",MID(1/2,2,1),"."),C554&amp;"")))),"(error value)")</f>
        <v/>
      </c>
      <c r="S554" s="50">
        <f>IF(R554="","","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"&amp;IFERROR(IF(AND(LEN(R554)-LEN(SUBSTITUTE(R554,"/",""))=1,ISNUMBER(FIND(" ",TRIM(LEFT(R554,FIND("/",R554)-1))))),LEFT(R554,FIND("/",R554)-1),R554),R554)&amp;" ")," "," "),"﻿"," "),"​"," "),"⁠"," ")," "," ")," "," "),CHAR(9)," "),CHAR(10)," "),CHAR(13)," "),"−","-"),"–","-"),"—","-"),"LATITUDE"," "),"LONGITUDE"," "),"COORDINATES"," "),"COORDS"," "),"NORTH"," N "),"SOUTH"," S "),"EAST"," E "),"WEST"," W "),"DEGREES"," "),"DEG"," "),"GPS"," "),"LONG"," "),"LNG"," "),"LON"," "),"LAT"," ")," AND "," "),"&amp;"," ")&amp;" ")</f>
        <v/>
      </c>
      <c r="T554" s="50">
        <f>IF(S554="","",IF(LEN(S554)-LEN(SUBSTITUTE(S554,".",""))&gt;0,SUBSTITUTE(S554,","," "),IF(LEN(S554)-LEN(SUBSTITUTE(S554,",",""))=3,SUBSTITUTE(SUBSTITUTE(S554,",",";",2),",","."),IF(LEN(S554)-LEN(SUBSTITUTE(S554,",",""))=2,SUBSTITUTE(S554,",","."),SUBSTITUTE(S554,","," ")))))</f>
        <v/>
      </c>
      <c r="U554" s="50">
        <f>IF(ISNUMBER(FIND("S",T554)),-1,IF(ISNUMBER(FIND("N",T554)),1,0))</f>
        <v/>
      </c>
      <c r="V554" s="50">
        <f>IF(ISNUMBER(FIND("W",T554)),-1,IF(ISNUMBER(FIND("E",T554)),1,0))</f>
        <v/>
      </c>
      <c r="W554" s="50">
        <f>AND(MIN(IFERROR(FIND("N",T554),999),IFERROR(FIND("S",T554),999))&lt;999,MIN(IFERROR(FIND("E",T554),999),IFERROR(FIND("W",T554),999))&lt;999,MIN(IFERROR(FIND("E",T554),999),IFERROR(FIND("W",T554),999))&lt;MIN(IFERROR(FIND("N",T554),999),IFERROR(FIND("S",T554),999)))</f>
        <v/>
      </c>
      <c r="X554" s="50">
        <f>IF(T554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554,"°"," "),"º"," "),"˚"," "),"'"," "),CHAR(34)," "),"′"," "),"’"," "),"‘"," "),"″"," "),"”"," "),"“"," "),"("," "),")"," "),"["," "),"]"," "),"{"," "),"}"," "),";"," "),"|"," "),"/"," "),"\"," "),":"," "),"="," "),"*"," "),","," "),"N"," "),"S"," "),"E"," "),"W"," "),"_"," ")))</f>
        <v/>
      </c>
      <c r="Y554" s="50">
        <f>IF(X554="","",SUBSTITUTE(SUBSTITUTE(SUBSTITUTE(SUBSTITUTE(SUBSTITUTE(SUBSTITUTE(SUBSTITUTE(SUBSTITUTE(SUBSTITUTE(SUBSTITUTE(SUBSTITUTE(SUBSTITUTE(SUBSTITUTE(X554,"0",""),"1",""),"2",""),"3",""),"4",""),"5",""),"6",""),"7",""),"8",""),"9",""),".",""),"-","")," ",""))</f>
        <v/>
      </c>
      <c r="Z554" s="50">
        <f>IF(X554="",0,LEN(X554)-LEN(SUBSTITUTE(X554," ",""))+1)</f>
        <v/>
      </c>
      <c r="AA554" s="50">
        <f>IF(Z554&lt;1,"",IFERROR(VALUE(SUBSTITUTE(TRIM(MID(SUBSTITUTE(X554," ",REPT(" ",60)),1,60)),".",MID(1/2,2,1))),""))</f>
        <v/>
      </c>
      <c r="AB554" s="50">
        <f>IF(Z554&lt;2,"",IFERROR(VALUE(SUBSTITUTE(TRIM(MID(SUBSTITUTE(X554," ",REPT(" ",60)),61,60)),".",MID(1/2,2,1))),""))</f>
        <v/>
      </c>
      <c r="AC554" s="50">
        <f>IF(Z554&lt;3,"",IFERROR(VALUE(SUBSTITUTE(TRIM(MID(SUBSTITUTE(X554," ",REPT(" ",60)),121,60)),".",MID(1/2,2,1))),""))</f>
        <v/>
      </c>
      <c r="AD554" s="50">
        <f>IF(Z554&lt;4,"",IFERROR(VALUE(SUBSTITUTE(TRIM(MID(SUBSTITUTE(X554," ",REPT(" ",60)),181,60)),".",MID(1/2,2,1))),""))</f>
        <v/>
      </c>
      <c r="AE554" s="50">
        <f>IF(Z554&lt;5,"",IFERROR(VALUE(SUBSTITUTE(TRIM(MID(SUBSTITUTE(X554," ",REPT(" ",60)),241,60)),".",MID(1/2,2,1))),""))</f>
        <v/>
      </c>
      <c r="AF554" s="50">
        <f>IF(Z554&lt;6,"",IFERROR(VALUE(SUBSTITUTE(TRIM(MID(SUBSTITUTE(X554," ",REPT(" ",60)),301,60)),".",MID(1/2,2,1))),""))</f>
        <v/>
      </c>
      <c r="AG554" s="50">
        <f>IFERROR(IF(Z554=2,AA554,IF(Z554=4,IF(AA554&lt;0,-1,1)*(ABS(AA554)+AB554/60),IF(Z554=6,IF(AA554&lt;0,-1,1)*(ABS(AA554)+AB554/60+AC554/3600),""))),"")</f>
        <v/>
      </c>
      <c r="AH554" s="50">
        <f>IFERROR(IF(Z554=2,AB554,IF(Z554=4,IF(AC554&lt;0,-1,1)*(ABS(AC554)+AD554/60),IF(Z554=6,IF(AD554&lt;0,-1,1)*(ABS(AD554)+AE554/60+AF554/3600),""))),"")</f>
        <v/>
      </c>
      <c r="AI554" s="50">
        <f>IF(W554,AH554,AG554)</f>
        <v/>
      </c>
      <c r="AJ554" s="50">
        <f>IF(W554,AG554,AH554)</f>
        <v/>
      </c>
      <c r="AK554" s="50">
        <f>IFERROR(IF(U554=0,AI554,U554*ABS(AI554)),"")</f>
        <v/>
      </c>
      <c r="AL554" s="50">
        <f>IFERROR(IF(V554=0,AJ554,V554*ABS(AJ554)),"")</f>
        <v/>
      </c>
      <c r="AM554" s="50">
        <f>IFERROR(AND(U554=0,V554=0,ABS(AK554)&gt;90,ABS(AK554)&lt;=180,ABS(AL554)&lt;=90),FALSE)</f>
        <v/>
      </c>
      <c r="AN554" s="50">
        <f>IF(AM554,AL554,AK554)</f>
        <v/>
      </c>
      <c r="AO554" s="50">
        <f>IF(AM554,AK554,AL554)</f>
        <v/>
      </c>
      <c r="AP554" s="50">
        <f>IF(R554="","",IF(Y554&lt;&gt;"","Contains words or symbols that aren't part of a coordinate.",IF(NOT(OR(Z554=2,Z554=4,Z554=6)),"Couldn't find a latitude and a longitude ("&amp;Z554&amp;IF(Z554=1," number"," numbers")&amp;" found).",IF(COUNT(AA554:AF554)&lt;&gt;Z554,"Some of the numbers couldn't be read.",IF(OR(AND(Z554=4,OR(AB554&lt;0,AB554&gt;=60,AD554&lt;0,AD554&gt;=60)),AND(Z554=6,OR(AB554&lt;0,AB554&gt;=60,AC554&lt;0,AC554&gt;=60,AE554&lt;0,AE554&gt;=60,AF554&lt;0,AF554&gt;=60))),"Minutes and seconds must be between 0 and 60.",IF(OR(ABS(AN554)&gt;90,ABS(AO554)&gt;180),"Out of range: latitude must be between -90 and 90, and longitude between -180 and 180.",""))))))</f>
        <v/>
      </c>
    </row>
    <row r="555">
      <c r="B555" s="44" t="n"/>
      <c r="C555" s="44" t="n"/>
      <c r="D555" s="45">
        <f>IF(R555="","",IF(AP555&lt;&gt;"","NOT VALID GPS COORDINATES",IF(O555="NO CONNECTION","NO CONNECTION",IF(E555="","NOT FOUND",IF(OR(AM555,AND(AN555=0,AO555=0)),"CONVERTED – PLEASE CHECK","CONVERTED")))))</f>
        <v/>
      </c>
      <c r="E555" s="45">
        <f>IF(OR(O555="",O555="NO CONNECTION"),"",IFERROR(_xlfn.FILTERXML(O555,"//local/territory")&amp;" "&amp;_xlfn.FILTERXML(O555,"//local/mapcode"),IFERROR(_xlfn.FILTERXML(O555,"//international/mapcode"),"")))</f>
        <v/>
      </c>
      <c r="F555" s="46">
        <f>IF(E555="","",IFERROR(_xlfn.FILTERXML(O555,"//local/territory"),""))</f>
        <v/>
      </c>
      <c r="G555" s="46">
        <f>IF(E555="","",IFERROR(_xlfn.FILTERXML(O555,"//local/mapcode"),""))</f>
        <v/>
      </c>
      <c r="H555" s="46">
        <f>IF(E555="","",IFERROR(_xlfn.FILTERXML(O555,"//international/mapcode"),""))</f>
        <v/>
      </c>
      <c r="I555" s="46">
        <f>IF(E555="","",IFERROR(HYPERLINK("https://www.mymapcodes.com/go/?t="&amp;IF(G555&lt;&gt;"",F555,"AAA")&amp;"&amp;ma="&amp;LEFT(IF(G555&lt;&gt;"",G555,H555),FIND(".",IF(G555&lt;&gt;"",G555,H555))-1)&amp;"&amp;mb="&amp;MID(IF(G555&lt;&gt;"",G555,H555),FIND(".",IF(G555&lt;&gt;"",G555,H555))+1,99),"Open on MyMapcodes →"),""))</f>
        <v/>
      </c>
      <c r="J555" s="47">
        <f>IF(OR(R555="",AP555&lt;&gt;""),"",ROUND(AN555,6))</f>
        <v/>
      </c>
      <c r="K555" s="47">
        <f>IF(OR(R555="",AP555&lt;&gt;""),"",ROUND(AO555,6))</f>
        <v/>
      </c>
      <c r="L555" s="48">
        <f>IF(R555="","",IF(AP555&lt;&gt;"",AP555,IF(O555="NO CONNECTION","Excel couldn't reach the mapcode service. Click the REFRESH RESULTS box just above the table.",IF(E555="","The mapcode service didn't return a mapcode for this point.",IF(AM555,"Latitude and longitude seemed to be the wrong way round, so they've been swapped. Please check.",IF(AND(AN555=0,AO555=0),"0, 0 is in the sea off West Africa. Please check this is the location you meant.",IF(W555,"Longitude came first, so the order has been switched.",IF(Z555=6,"Converted from degrees, minutes and seconds.",IF(Z555=4,"Converted from degrees and decimal minutes.","")))))))))</f>
        <v/>
      </c>
      <c r="N555" s="49">
        <f>IF(J555="","",MapcodeAPI&amp;"codes/"&amp;SUBSTITUTE(J555&amp;"",MID(1/2,2,1),".")&amp;","&amp;SUBSTITUTE(K555&amp;"",MID(1/2,2,1),"."))&amp;LEFT($B$13,0)</f>
        <v/>
      </c>
      <c r="O555" s="49">
        <f>IF(N555="","",IFERROR(_xlfn.WEBSERVICE(N555),IF(MapcodeAPIBackup="","NO CONNECTION",IFERROR(_xlfn.WEBSERVICE(MapcodeAPIBackup&amp;MID(N555,LEN(MapcodeAPI)+1,999)),"NO CONNECTION"))))</f>
        <v/>
      </c>
      <c r="P555" t="inlineStr">
        <is>
          <t xml:space="preserve"> </t>
        </is>
      </c>
      <c r="R555" s="50">
        <f>IFERROR(IF(AND(TRIM(B555&amp;"")="",TRIM(C555&amp;"")=""),"",TRIM(IF(ISNUMBER(B555),SUBSTITUTE(B555&amp;"",MID(1/2,2,1),"."),B555&amp;"")&amp;IF(TRIM(C555&amp;"")="",""," | "&amp;IF(ISNUMBER(C555),SUBSTITUTE(C555&amp;"",MID(1/2,2,1),"."),C555&amp;"")))),"(error value)")</f>
        <v/>
      </c>
      <c r="S555" s="50">
        <f>IF(R555="","","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"&amp;IFERROR(IF(AND(LEN(R555)-LEN(SUBSTITUTE(R555,"/",""))=1,ISNUMBER(FIND(" ",TRIM(LEFT(R555,FIND("/",R555)-1))))),LEFT(R555,FIND("/",R555)-1),R555),R555)&amp;" ")," "," "),"﻿"," "),"​"," "),"⁠"," ")," "," ")," "," "),CHAR(9)," "),CHAR(10)," "),CHAR(13)," "),"−","-"),"–","-"),"—","-"),"LATITUDE"," "),"LONGITUDE"," "),"COORDINATES"," "),"COORDS"," "),"NORTH"," N "),"SOUTH"," S "),"EAST"," E "),"WEST"," W "),"DEGREES"," "),"DEG"," "),"GPS"," "),"LONG"," "),"LNG"," "),"LON"," "),"LAT"," ")," AND "," "),"&amp;"," ")&amp;" ")</f>
        <v/>
      </c>
      <c r="T555" s="50">
        <f>IF(S555="","",IF(LEN(S555)-LEN(SUBSTITUTE(S555,".",""))&gt;0,SUBSTITUTE(S555,","," "),IF(LEN(S555)-LEN(SUBSTITUTE(S555,",",""))=3,SUBSTITUTE(SUBSTITUTE(S555,",",";",2),",","."),IF(LEN(S555)-LEN(SUBSTITUTE(S555,",",""))=2,SUBSTITUTE(S555,",","."),SUBSTITUTE(S555,","," ")))))</f>
        <v/>
      </c>
      <c r="U555" s="50">
        <f>IF(ISNUMBER(FIND("S",T555)),-1,IF(ISNUMBER(FIND("N",T555)),1,0))</f>
        <v/>
      </c>
      <c r="V555" s="50">
        <f>IF(ISNUMBER(FIND("W",T555)),-1,IF(ISNUMBER(FIND("E",T555)),1,0))</f>
        <v/>
      </c>
      <c r="W555" s="50">
        <f>AND(MIN(IFERROR(FIND("N",T555),999),IFERROR(FIND("S",T555),999))&lt;999,MIN(IFERROR(FIND("E",T555),999),IFERROR(FIND("W",T555),999))&lt;999,MIN(IFERROR(FIND("E",T555),999),IFERROR(FIND("W",T555),999))&lt;MIN(IFERROR(FIND("N",T555),999),IFERROR(FIND("S",T555),999)))</f>
        <v/>
      </c>
      <c r="X555" s="50">
        <f>IF(T555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555,"°"," "),"º"," "),"˚"," "),"'"," "),CHAR(34)," "),"′"," "),"’"," "),"‘"," "),"″"," "),"”"," "),"“"," "),"("," "),")"," "),"["," "),"]"," "),"{"," "),"}"," "),";"," "),"|"," "),"/"," "),"\"," "),":"," "),"="," "),"*"," "),","," "),"N"," "),"S"," "),"E"," "),"W"," "),"_"," ")))</f>
        <v/>
      </c>
      <c r="Y555" s="50">
        <f>IF(X555="","",SUBSTITUTE(SUBSTITUTE(SUBSTITUTE(SUBSTITUTE(SUBSTITUTE(SUBSTITUTE(SUBSTITUTE(SUBSTITUTE(SUBSTITUTE(SUBSTITUTE(SUBSTITUTE(SUBSTITUTE(SUBSTITUTE(X555,"0",""),"1",""),"2",""),"3",""),"4",""),"5",""),"6",""),"7",""),"8",""),"9",""),".",""),"-","")," ",""))</f>
        <v/>
      </c>
      <c r="Z555" s="50">
        <f>IF(X555="",0,LEN(X555)-LEN(SUBSTITUTE(X555," ",""))+1)</f>
        <v/>
      </c>
      <c r="AA555" s="50">
        <f>IF(Z555&lt;1,"",IFERROR(VALUE(SUBSTITUTE(TRIM(MID(SUBSTITUTE(X555," ",REPT(" ",60)),1,60)),".",MID(1/2,2,1))),""))</f>
        <v/>
      </c>
      <c r="AB555" s="50">
        <f>IF(Z555&lt;2,"",IFERROR(VALUE(SUBSTITUTE(TRIM(MID(SUBSTITUTE(X555," ",REPT(" ",60)),61,60)),".",MID(1/2,2,1))),""))</f>
        <v/>
      </c>
      <c r="AC555" s="50">
        <f>IF(Z555&lt;3,"",IFERROR(VALUE(SUBSTITUTE(TRIM(MID(SUBSTITUTE(X555," ",REPT(" ",60)),121,60)),".",MID(1/2,2,1))),""))</f>
        <v/>
      </c>
      <c r="AD555" s="50">
        <f>IF(Z555&lt;4,"",IFERROR(VALUE(SUBSTITUTE(TRIM(MID(SUBSTITUTE(X555," ",REPT(" ",60)),181,60)),".",MID(1/2,2,1))),""))</f>
        <v/>
      </c>
      <c r="AE555" s="50">
        <f>IF(Z555&lt;5,"",IFERROR(VALUE(SUBSTITUTE(TRIM(MID(SUBSTITUTE(X555," ",REPT(" ",60)),241,60)),".",MID(1/2,2,1))),""))</f>
        <v/>
      </c>
      <c r="AF555" s="50">
        <f>IF(Z555&lt;6,"",IFERROR(VALUE(SUBSTITUTE(TRIM(MID(SUBSTITUTE(X555," ",REPT(" ",60)),301,60)),".",MID(1/2,2,1))),""))</f>
        <v/>
      </c>
      <c r="AG555" s="50">
        <f>IFERROR(IF(Z555=2,AA555,IF(Z555=4,IF(AA555&lt;0,-1,1)*(ABS(AA555)+AB555/60),IF(Z555=6,IF(AA555&lt;0,-1,1)*(ABS(AA555)+AB555/60+AC555/3600),""))),"")</f>
        <v/>
      </c>
      <c r="AH555" s="50">
        <f>IFERROR(IF(Z555=2,AB555,IF(Z555=4,IF(AC555&lt;0,-1,1)*(ABS(AC555)+AD555/60),IF(Z555=6,IF(AD555&lt;0,-1,1)*(ABS(AD555)+AE555/60+AF555/3600),""))),"")</f>
        <v/>
      </c>
      <c r="AI555" s="50">
        <f>IF(W555,AH555,AG555)</f>
        <v/>
      </c>
      <c r="AJ555" s="50">
        <f>IF(W555,AG555,AH555)</f>
        <v/>
      </c>
      <c r="AK555" s="50">
        <f>IFERROR(IF(U555=0,AI555,U555*ABS(AI555)),"")</f>
        <v/>
      </c>
      <c r="AL555" s="50">
        <f>IFERROR(IF(V555=0,AJ555,V555*ABS(AJ555)),"")</f>
        <v/>
      </c>
      <c r="AM555" s="50">
        <f>IFERROR(AND(U555=0,V555=0,ABS(AK555)&gt;90,ABS(AK555)&lt;=180,ABS(AL555)&lt;=90),FALSE)</f>
        <v/>
      </c>
      <c r="AN555" s="50">
        <f>IF(AM555,AL555,AK555)</f>
        <v/>
      </c>
      <c r="AO555" s="50">
        <f>IF(AM555,AK555,AL555)</f>
        <v/>
      </c>
      <c r="AP555" s="50">
        <f>IF(R555="","",IF(Y555&lt;&gt;"","Contains words or symbols that aren't part of a coordinate.",IF(NOT(OR(Z555=2,Z555=4,Z555=6)),"Couldn't find a latitude and a longitude ("&amp;Z555&amp;IF(Z555=1," number"," numbers")&amp;" found).",IF(COUNT(AA555:AF555)&lt;&gt;Z555,"Some of the numbers couldn't be read.",IF(OR(AND(Z555=4,OR(AB555&lt;0,AB555&gt;=60,AD555&lt;0,AD555&gt;=60)),AND(Z555=6,OR(AB555&lt;0,AB555&gt;=60,AC555&lt;0,AC555&gt;=60,AE555&lt;0,AE555&gt;=60,AF555&lt;0,AF555&gt;=60))),"Minutes and seconds must be between 0 and 60.",IF(OR(ABS(AN555)&gt;90,ABS(AO555)&gt;180),"Out of range: latitude must be between -90 and 90, and longitude between -180 and 180.",""))))))</f>
        <v/>
      </c>
    </row>
    <row r="556">
      <c r="B556" s="44" t="n"/>
      <c r="C556" s="44" t="n"/>
      <c r="D556" s="45">
        <f>IF(R556="","",IF(AP556&lt;&gt;"","NOT VALID GPS COORDINATES",IF(O556="NO CONNECTION","NO CONNECTION",IF(E556="","NOT FOUND",IF(OR(AM556,AND(AN556=0,AO556=0)),"CONVERTED – PLEASE CHECK","CONVERTED")))))</f>
        <v/>
      </c>
      <c r="E556" s="45">
        <f>IF(OR(O556="",O556="NO CONNECTION"),"",IFERROR(_xlfn.FILTERXML(O556,"//local/territory")&amp;" "&amp;_xlfn.FILTERXML(O556,"//local/mapcode"),IFERROR(_xlfn.FILTERXML(O556,"//international/mapcode"),"")))</f>
        <v/>
      </c>
      <c r="F556" s="46">
        <f>IF(E556="","",IFERROR(_xlfn.FILTERXML(O556,"//local/territory"),""))</f>
        <v/>
      </c>
      <c r="G556" s="46">
        <f>IF(E556="","",IFERROR(_xlfn.FILTERXML(O556,"//local/mapcode"),""))</f>
        <v/>
      </c>
      <c r="H556" s="46">
        <f>IF(E556="","",IFERROR(_xlfn.FILTERXML(O556,"//international/mapcode"),""))</f>
        <v/>
      </c>
      <c r="I556" s="46">
        <f>IF(E556="","",IFERROR(HYPERLINK("https://www.mymapcodes.com/go/?t="&amp;IF(G556&lt;&gt;"",F556,"AAA")&amp;"&amp;ma="&amp;LEFT(IF(G556&lt;&gt;"",G556,H556),FIND(".",IF(G556&lt;&gt;"",G556,H556))-1)&amp;"&amp;mb="&amp;MID(IF(G556&lt;&gt;"",G556,H556),FIND(".",IF(G556&lt;&gt;"",G556,H556))+1,99),"Open on MyMapcodes →"),""))</f>
        <v/>
      </c>
      <c r="J556" s="47">
        <f>IF(OR(R556="",AP556&lt;&gt;""),"",ROUND(AN556,6))</f>
        <v/>
      </c>
      <c r="K556" s="47">
        <f>IF(OR(R556="",AP556&lt;&gt;""),"",ROUND(AO556,6))</f>
        <v/>
      </c>
      <c r="L556" s="48">
        <f>IF(R556="","",IF(AP556&lt;&gt;"",AP556,IF(O556="NO CONNECTION","Excel couldn't reach the mapcode service. Click the REFRESH RESULTS box just above the table.",IF(E556="","The mapcode service didn't return a mapcode for this point.",IF(AM556,"Latitude and longitude seemed to be the wrong way round, so they've been swapped. Please check.",IF(AND(AN556=0,AO556=0),"0, 0 is in the sea off West Africa. Please check this is the location you meant.",IF(W556,"Longitude came first, so the order has been switched.",IF(Z556=6,"Converted from degrees, minutes and seconds.",IF(Z556=4,"Converted from degrees and decimal minutes.","")))))))))</f>
        <v/>
      </c>
      <c r="N556" s="49">
        <f>IF(J556="","",MapcodeAPI&amp;"codes/"&amp;SUBSTITUTE(J556&amp;"",MID(1/2,2,1),".")&amp;","&amp;SUBSTITUTE(K556&amp;"",MID(1/2,2,1),"."))&amp;LEFT($B$13,0)</f>
        <v/>
      </c>
      <c r="O556" s="49">
        <f>IF(N556="","",IFERROR(_xlfn.WEBSERVICE(N556),IF(MapcodeAPIBackup="","NO CONNECTION",IFERROR(_xlfn.WEBSERVICE(MapcodeAPIBackup&amp;MID(N556,LEN(MapcodeAPI)+1,999)),"NO CONNECTION"))))</f>
        <v/>
      </c>
      <c r="P556" t="inlineStr">
        <is>
          <t xml:space="preserve"> </t>
        </is>
      </c>
      <c r="R556" s="50">
        <f>IFERROR(IF(AND(TRIM(B556&amp;"")="",TRIM(C556&amp;"")=""),"",TRIM(IF(ISNUMBER(B556),SUBSTITUTE(B556&amp;"",MID(1/2,2,1),"."),B556&amp;"")&amp;IF(TRIM(C556&amp;"")="",""," | "&amp;IF(ISNUMBER(C556),SUBSTITUTE(C556&amp;"",MID(1/2,2,1),"."),C556&amp;"")))),"(error value)")</f>
        <v/>
      </c>
      <c r="S556" s="50">
        <f>IF(R556="","","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"&amp;IFERROR(IF(AND(LEN(R556)-LEN(SUBSTITUTE(R556,"/",""))=1,ISNUMBER(FIND(" ",TRIM(LEFT(R556,FIND("/",R556)-1))))),LEFT(R556,FIND("/",R556)-1),R556),R556)&amp;" ")," "," "),"﻿"," "),"​"," "),"⁠"," ")," "," ")," "," "),CHAR(9)," "),CHAR(10)," "),CHAR(13)," "),"−","-"),"–","-"),"—","-"),"LATITUDE"," "),"LONGITUDE"," "),"COORDINATES"," "),"COORDS"," "),"NORTH"," N "),"SOUTH"," S "),"EAST"," E "),"WEST"," W "),"DEGREES"," "),"DEG"," "),"GPS"," "),"LONG"," "),"LNG"," "),"LON"," "),"LAT"," ")," AND "," "),"&amp;"," ")&amp;" ")</f>
        <v/>
      </c>
      <c r="T556" s="50">
        <f>IF(S556="","",IF(LEN(S556)-LEN(SUBSTITUTE(S556,".",""))&gt;0,SUBSTITUTE(S556,","," "),IF(LEN(S556)-LEN(SUBSTITUTE(S556,",",""))=3,SUBSTITUTE(SUBSTITUTE(S556,",",";",2),",","."),IF(LEN(S556)-LEN(SUBSTITUTE(S556,",",""))=2,SUBSTITUTE(S556,",","."),SUBSTITUTE(S556,","," ")))))</f>
        <v/>
      </c>
      <c r="U556" s="50">
        <f>IF(ISNUMBER(FIND("S",T556)),-1,IF(ISNUMBER(FIND("N",T556)),1,0))</f>
        <v/>
      </c>
      <c r="V556" s="50">
        <f>IF(ISNUMBER(FIND("W",T556)),-1,IF(ISNUMBER(FIND("E",T556)),1,0))</f>
        <v/>
      </c>
      <c r="W556" s="50">
        <f>AND(MIN(IFERROR(FIND("N",T556),999),IFERROR(FIND("S",T556),999))&lt;999,MIN(IFERROR(FIND("E",T556),999),IFERROR(FIND("W",T556),999))&lt;999,MIN(IFERROR(FIND("E",T556),999),IFERROR(FIND("W",T556),999))&lt;MIN(IFERROR(FIND("N",T556),999),IFERROR(FIND("S",T556),999)))</f>
        <v/>
      </c>
      <c r="X556" s="50">
        <f>IF(T556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556,"°"," "),"º"," "),"˚"," "),"'"," "),CHAR(34)," "),"′"," "),"’"," "),"‘"," "),"″"," "),"”"," "),"“"," "),"("," "),")"," "),"["," "),"]"," "),"{"," "),"}"," "),";"," "),"|"," "),"/"," "),"\"," "),":"," "),"="," "),"*"," "),","," "),"N"," "),"S"," "),"E"," "),"W"," "),"_"," ")))</f>
        <v/>
      </c>
      <c r="Y556" s="50">
        <f>IF(X556="","",SUBSTITUTE(SUBSTITUTE(SUBSTITUTE(SUBSTITUTE(SUBSTITUTE(SUBSTITUTE(SUBSTITUTE(SUBSTITUTE(SUBSTITUTE(SUBSTITUTE(SUBSTITUTE(SUBSTITUTE(SUBSTITUTE(X556,"0",""),"1",""),"2",""),"3",""),"4",""),"5",""),"6",""),"7",""),"8",""),"9",""),".",""),"-","")," ",""))</f>
        <v/>
      </c>
      <c r="Z556" s="50">
        <f>IF(X556="",0,LEN(X556)-LEN(SUBSTITUTE(X556," ",""))+1)</f>
        <v/>
      </c>
      <c r="AA556" s="50">
        <f>IF(Z556&lt;1,"",IFERROR(VALUE(SUBSTITUTE(TRIM(MID(SUBSTITUTE(X556," ",REPT(" ",60)),1,60)),".",MID(1/2,2,1))),""))</f>
        <v/>
      </c>
      <c r="AB556" s="50">
        <f>IF(Z556&lt;2,"",IFERROR(VALUE(SUBSTITUTE(TRIM(MID(SUBSTITUTE(X556," ",REPT(" ",60)),61,60)),".",MID(1/2,2,1))),""))</f>
        <v/>
      </c>
      <c r="AC556" s="50">
        <f>IF(Z556&lt;3,"",IFERROR(VALUE(SUBSTITUTE(TRIM(MID(SUBSTITUTE(X556," ",REPT(" ",60)),121,60)),".",MID(1/2,2,1))),""))</f>
        <v/>
      </c>
      <c r="AD556" s="50">
        <f>IF(Z556&lt;4,"",IFERROR(VALUE(SUBSTITUTE(TRIM(MID(SUBSTITUTE(X556," ",REPT(" ",60)),181,60)),".",MID(1/2,2,1))),""))</f>
        <v/>
      </c>
      <c r="AE556" s="50">
        <f>IF(Z556&lt;5,"",IFERROR(VALUE(SUBSTITUTE(TRIM(MID(SUBSTITUTE(X556," ",REPT(" ",60)),241,60)),".",MID(1/2,2,1))),""))</f>
        <v/>
      </c>
      <c r="AF556" s="50">
        <f>IF(Z556&lt;6,"",IFERROR(VALUE(SUBSTITUTE(TRIM(MID(SUBSTITUTE(X556," ",REPT(" ",60)),301,60)),".",MID(1/2,2,1))),""))</f>
        <v/>
      </c>
      <c r="AG556" s="50">
        <f>IFERROR(IF(Z556=2,AA556,IF(Z556=4,IF(AA556&lt;0,-1,1)*(ABS(AA556)+AB556/60),IF(Z556=6,IF(AA556&lt;0,-1,1)*(ABS(AA556)+AB556/60+AC556/3600),""))),"")</f>
        <v/>
      </c>
      <c r="AH556" s="50">
        <f>IFERROR(IF(Z556=2,AB556,IF(Z556=4,IF(AC556&lt;0,-1,1)*(ABS(AC556)+AD556/60),IF(Z556=6,IF(AD556&lt;0,-1,1)*(ABS(AD556)+AE556/60+AF556/3600),""))),"")</f>
        <v/>
      </c>
      <c r="AI556" s="50">
        <f>IF(W556,AH556,AG556)</f>
        <v/>
      </c>
      <c r="AJ556" s="50">
        <f>IF(W556,AG556,AH556)</f>
        <v/>
      </c>
      <c r="AK556" s="50">
        <f>IFERROR(IF(U556=0,AI556,U556*ABS(AI556)),"")</f>
        <v/>
      </c>
      <c r="AL556" s="50">
        <f>IFERROR(IF(V556=0,AJ556,V556*ABS(AJ556)),"")</f>
        <v/>
      </c>
      <c r="AM556" s="50">
        <f>IFERROR(AND(U556=0,V556=0,ABS(AK556)&gt;90,ABS(AK556)&lt;=180,ABS(AL556)&lt;=90),FALSE)</f>
        <v/>
      </c>
      <c r="AN556" s="50">
        <f>IF(AM556,AL556,AK556)</f>
        <v/>
      </c>
      <c r="AO556" s="50">
        <f>IF(AM556,AK556,AL556)</f>
        <v/>
      </c>
      <c r="AP556" s="50">
        <f>IF(R556="","",IF(Y556&lt;&gt;"","Contains words or symbols that aren't part of a coordinate.",IF(NOT(OR(Z556=2,Z556=4,Z556=6)),"Couldn't find a latitude and a longitude ("&amp;Z556&amp;IF(Z556=1," number"," numbers")&amp;" found).",IF(COUNT(AA556:AF556)&lt;&gt;Z556,"Some of the numbers couldn't be read.",IF(OR(AND(Z556=4,OR(AB556&lt;0,AB556&gt;=60,AD556&lt;0,AD556&gt;=60)),AND(Z556=6,OR(AB556&lt;0,AB556&gt;=60,AC556&lt;0,AC556&gt;=60,AE556&lt;0,AE556&gt;=60,AF556&lt;0,AF556&gt;=60))),"Minutes and seconds must be between 0 and 60.",IF(OR(ABS(AN556)&gt;90,ABS(AO556)&gt;180),"Out of range: latitude must be between -90 and 90, and longitude between -180 and 180.",""))))))</f>
        <v/>
      </c>
    </row>
    <row r="557">
      <c r="B557" s="44" t="n"/>
      <c r="C557" s="44" t="n"/>
      <c r="D557" s="45">
        <f>IF(R557="","",IF(AP557&lt;&gt;"","NOT VALID GPS COORDINATES",IF(O557="NO CONNECTION","NO CONNECTION",IF(E557="","NOT FOUND",IF(OR(AM557,AND(AN557=0,AO557=0)),"CONVERTED – PLEASE CHECK","CONVERTED")))))</f>
        <v/>
      </c>
      <c r="E557" s="45">
        <f>IF(OR(O557="",O557="NO CONNECTION"),"",IFERROR(_xlfn.FILTERXML(O557,"//local/territory")&amp;" "&amp;_xlfn.FILTERXML(O557,"//local/mapcode"),IFERROR(_xlfn.FILTERXML(O557,"//international/mapcode"),"")))</f>
        <v/>
      </c>
      <c r="F557" s="46">
        <f>IF(E557="","",IFERROR(_xlfn.FILTERXML(O557,"//local/territory"),""))</f>
        <v/>
      </c>
      <c r="G557" s="46">
        <f>IF(E557="","",IFERROR(_xlfn.FILTERXML(O557,"//local/mapcode"),""))</f>
        <v/>
      </c>
      <c r="H557" s="46">
        <f>IF(E557="","",IFERROR(_xlfn.FILTERXML(O557,"//international/mapcode"),""))</f>
        <v/>
      </c>
      <c r="I557" s="46">
        <f>IF(E557="","",IFERROR(HYPERLINK("https://www.mymapcodes.com/go/?t="&amp;IF(G557&lt;&gt;"",F557,"AAA")&amp;"&amp;ma="&amp;LEFT(IF(G557&lt;&gt;"",G557,H557),FIND(".",IF(G557&lt;&gt;"",G557,H557))-1)&amp;"&amp;mb="&amp;MID(IF(G557&lt;&gt;"",G557,H557),FIND(".",IF(G557&lt;&gt;"",G557,H557))+1,99),"Open on MyMapcodes →"),""))</f>
        <v/>
      </c>
      <c r="J557" s="47">
        <f>IF(OR(R557="",AP557&lt;&gt;""),"",ROUND(AN557,6))</f>
        <v/>
      </c>
      <c r="K557" s="47">
        <f>IF(OR(R557="",AP557&lt;&gt;""),"",ROUND(AO557,6))</f>
        <v/>
      </c>
      <c r="L557" s="48">
        <f>IF(R557="","",IF(AP557&lt;&gt;"",AP557,IF(O557="NO CONNECTION","Excel couldn't reach the mapcode service. Click the REFRESH RESULTS box just above the table.",IF(E557="","The mapcode service didn't return a mapcode for this point.",IF(AM557,"Latitude and longitude seemed to be the wrong way round, so they've been swapped. Please check.",IF(AND(AN557=0,AO557=0),"0, 0 is in the sea off West Africa. Please check this is the location you meant.",IF(W557,"Longitude came first, so the order has been switched.",IF(Z557=6,"Converted from degrees, minutes and seconds.",IF(Z557=4,"Converted from degrees and decimal minutes.","")))))))))</f>
        <v/>
      </c>
      <c r="N557" s="49">
        <f>IF(J557="","",MapcodeAPI&amp;"codes/"&amp;SUBSTITUTE(J557&amp;"",MID(1/2,2,1),".")&amp;","&amp;SUBSTITUTE(K557&amp;"",MID(1/2,2,1),"."))&amp;LEFT($B$13,0)</f>
        <v/>
      </c>
      <c r="O557" s="49">
        <f>IF(N557="","",IFERROR(_xlfn.WEBSERVICE(N557),IF(MapcodeAPIBackup="","NO CONNECTION",IFERROR(_xlfn.WEBSERVICE(MapcodeAPIBackup&amp;MID(N557,LEN(MapcodeAPI)+1,999)),"NO CONNECTION"))))</f>
        <v/>
      </c>
      <c r="P557" t="inlineStr">
        <is>
          <t xml:space="preserve"> </t>
        </is>
      </c>
      <c r="R557" s="50">
        <f>IFERROR(IF(AND(TRIM(B557&amp;"")="",TRIM(C557&amp;"")=""),"",TRIM(IF(ISNUMBER(B557),SUBSTITUTE(B557&amp;"",MID(1/2,2,1),"."),B557&amp;"")&amp;IF(TRIM(C557&amp;"")="",""," | "&amp;IF(ISNUMBER(C557),SUBSTITUTE(C557&amp;"",MID(1/2,2,1),"."),C557&amp;"")))),"(error value)")</f>
        <v/>
      </c>
      <c r="S557" s="50">
        <f>IF(R557="","","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"&amp;IFERROR(IF(AND(LEN(R557)-LEN(SUBSTITUTE(R557,"/",""))=1,ISNUMBER(FIND(" ",TRIM(LEFT(R557,FIND("/",R557)-1))))),LEFT(R557,FIND("/",R557)-1),R557),R557)&amp;" ")," "," "),"﻿"," "),"​"," "),"⁠"," ")," "," ")," "," "),CHAR(9)," "),CHAR(10)," "),CHAR(13)," "),"−","-"),"–","-"),"—","-"),"LATITUDE"," "),"LONGITUDE"," "),"COORDINATES"," "),"COORDS"," "),"NORTH"," N "),"SOUTH"," S "),"EAST"," E "),"WEST"," W "),"DEGREES"," "),"DEG"," "),"GPS"," "),"LONG"," "),"LNG"," "),"LON"," "),"LAT"," ")," AND "," "),"&amp;"," ")&amp;" ")</f>
        <v/>
      </c>
      <c r="T557" s="50">
        <f>IF(S557="","",IF(LEN(S557)-LEN(SUBSTITUTE(S557,".",""))&gt;0,SUBSTITUTE(S557,","," "),IF(LEN(S557)-LEN(SUBSTITUTE(S557,",",""))=3,SUBSTITUTE(SUBSTITUTE(S557,",",";",2),",","."),IF(LEN(S557)-LEN(SUBSTITUTE(S557,",",""))=2,SUBSTITUTE(S557,",","."),SUBSTITUTE(S557,","," ")))))</f>
        <v/>
      </c>
      <c r="U557" s="50">
        <f>IF(ISNUMBER(FIND("S",T557)),-1,IF(ISNUMBER(FIND("N",T557)),1,0))</f>
        <v/>
      </c>
      <c r="V557" s="50">
        <f>IF(ISNUMBER(FIND("W",T557)),-1,IF(ISNUMBER(FIND("E",T557)),1,0))</f>
        <v/>
      </c>
      <c r="W557" s="50">
        <f>AND(MIN(IFERROR(FIND("N",T557),999),IFERROR(FIND("S",T557),999))&lt;999,MIN(IFERROR(FIND("E",T557),999),IFERROR(FIND("W",T557),999))&lt;999,MIN(IFERROR(FIND("E",T557),999),IFERROR(FIND("W",T557),999))&lt;MIN(IFERROR(FIND("N",T557),999),IFERROR(FIND("S",T557),999)))</f>
        <v/>
      </c>
      <c r="X557" s="50">
        <f>IF(T557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557,"°"," "),"º"," "),"˚"," "),"'"," "),CHAR(34)," "),"′"," "),"’"," "),"‘"," "),"″"," "),"”"," "),"“"," "),"("," "),")"," "),"["," "),"]"," "),"{"," "),"}"," "),";"," "),"|"," "),"/"," "),"\"," "),":"," "),"="," "),"*"," "),","," "),"N"," "),"S"," "),"E"," "),"W"," "),"_"," ")))</f>
        <v/>
      </c>
      <c r="Y557" s="50">
        <f>IF(X557="","",SUBSTITUTE(SUBSTITUTE(SUBSTITUTE(SUBSTITUTE(SUBSTITUTE(SUBSTITUTE(SUBSTITUTE(SUBSTITUTE(SUBSTITUTE(SUBSTITUTE(SUBSTITUTE(SUBSTITUTE(SUBSTITUTE(X557,"0",""),"1",""),"2",""),"3",""),"4",""),"5",""),"6",""),"7",""),"8",""),"9",""),".",""),"-","")," ",""))</f>
        <v/>
      </c>
      <c r="Z557" s="50">
        <f>IF(X557="",0,LEN(X557)-LEN(SUBSTITUTE(X557," ",""))+1)</f>
        <v/>
      </c>
      <c r="AA557" s="50">
        <f>IF(Z557&lt;1,"",IFERROR(VALUE(SUBSTITUTE(TRIM(MID(SUBSTITUTE(X557," ",REPT(" ",60)),1,60)),".",MID(1/2,2,1))),""))</f>
        <v/>
      </c>
      <c r="AB557" s="50">
        <f>IF(Z557&lt;2,"",IFERROR(VALUE(SUBSTITUTE(TRIM(MID(SUBSTITUTE(X557," ",REPT(" ",60)),61,60)),".",MID(1/2,2,1))),""))</f>
        <v/>
      </c>
      <c r="AC557" s="50">
        <f>IF(Z557&lt;3,"",IFERROR(VALUE(SUBSTITUTE(TRIM(MID(SUBSTITUTE(X557," ",REPT(" ",60)),121,60)),".",MID(1/2,2,1))),""))</f>
        <v/>
      </c>
      <c r="AD557" s="50">
        <f>IF(Z557&lt;4,"",IFERROR(VALUE(SUBSTITUTE(TRIM(MID(SUBSTITUTE(X557," ",REPT(" ",60)),181,60)),".",MID(1/2,2,1))),""))</f>
        <v/>
      </c>
      <c r="AE557" s="50">
        <f>IF(Z557&lt;5,"",IFERROR(VALUE(SUBSTITUTE(TRIM(MID(SUBSTITUTE(X557," ",REPT(" ",60)),241,60)),".",MID(1/2,2,1))),""))</f>
        <v/>
      </c>
      <c r="AF557" s="50">
        <f>IF(Z557&lt;6,"",IFERROR(VALUE(SUBSTITUTE(TRIM(MID(SUBSTITUTE(X557," ",REPT(" ",60)),301,60)),".",MID(1/2,2,1))),""))</f>
        <v/>
      </c>
      <c r="AG557" s="50">
        <f>IFERROR(IF(Z557=2,AA557,IF(Z557=4,IF(AA557&lt;0,-1,1)*(ABS(AA557)+AB557/60),IF(Z557=6,IF(AA557&lt;0,-1,1)*(ABS(AA557)+AB557/60+AC557/3600),""))),"")</f>
        <v/>
      </c>
      <c r="AH557" s="50">
        <f>IFERROR(IF(Z557=2,AB557,IF(Z557=4,IF(AC557&lt;0,-1,1)*(ABS(AC557)+AD557/60),IF(Z557=6,IF(AD557&lt;0,-1,1)*(ABS(AD557)+AE557/60+AF557/3600),""))),"")</f>
        <v/>
      </c>
      <c r="AI557" s="50">
        <f>IF(W557,AH557,AG557)</f>
        <v/>
      </c>
      <c r="AJ557" s="50">
        <f>IF(W557,AG557,AH557)</f>
        <v/>
      </c>
      <c r="AK557" s="50">
        <f>IFERROR(IF(U557=0,AI557,U557*ABS(AI557)),"")</f>
        <v/>
      </c>
      <c r="AL557" s="50">
        <f>IFERROR(IF(V557=0,AJ557,V557*ABS(AJ557)),"")</f>
        <v/>
      </c>
      <c r="AM557" s="50">
        <f>IFERROR(AND(U557=0,V557=0,ABS(AK557)&gt;90,ABS(AK557)&lt;=180,ABS(AL557)&lt;=90),FALSE)</f>
        <v/>
      </c>
      <c r="AN557" s="50">
        <f>IF(AM557,AL557,AK557)</f>
        <v/>
      </c>
      <c r="AO557" s="50">
        <f>IF(AM557,AK557,AL557)</f>
        <v/>
      </c>
      <c r="AP557" s="50">
        <f>IF(R557="","",IF(Y557&lt;&gt;"","Contains words or symbols that aren't part of a coordinate.",IF(NOT(OR(Z557=2,Z557=4,Z557=6)),"Couldn't find a latitude and a longitude ("&amp;Z557&amp;IF(Z557=1," number"," numbers")&amp;" found).",IF(COUNT(AA557:AF557)&lt;&gt;Z557,"Some of the numbers couldn't be read.",IF(OR(AND(Z557=4,OR(AB557&lt;0,AB557&gt;=60,AD557&lt;0,AD557&gt;=60)),AND(Z557=6,OR(AB557&lt;0,AB557&gt;=60,AC557&lt;0,AC557&gt;=60,AE557&lt;0,AE557&gt;=60,AF557&lt;0,AF557&gt;=60))),"Minutes and seconds must be between 0 and 60.",IF(OR(ABS(AN557)&gt;90,ABS(AO557)&gt;180),"Out of range: latitude must be between -90 and 90, and longitude between -180 and 180.",""))))))</f>
        <v/>
      </c>
    </row>
    <row r="558">
      <c r="B558" s="44" t="n"/>
      <c r="C558" s="44" t="n"/>
      <c r="D558" s="45">
        <f>IF(R558="","",IF(AP558&lt;&gt;"","NOT VALID GPS COORDINATES",IF(O558="NO CONNECTION","NO CONNECTION",IF(E558="","NOT FOUND",IF(OR(AM558,AND(AN558=0,AO558=0)),"CONVERTED – PLEASE CHECK","CONVERTED")))))</f>
        <v/>
      </c>
      <c r="E558" s="45">
        <f>IF(OR(O558="",O558="NO CONNECTION"),"",IFERROR(_xlfn.FILTERXML(O558,"//local/territory")&amp;" "&amp;_xlfn.FILTERXML(O558,"//local/mapcode"),IFERROR(_xlfn.FILTERXML(O558,"//international/mapcode"),"")))</f>
        <v/>
      </c>
      <c r="F558" s="46">
        <f>IF(E558="","",IFERROR(_xlfn.FILTERXML(O558,"//local/territory"),""))</f>
        <v/>
      </c>
      <c r="G558" s="46">
        <f>IF(E558="","",IFERROR(_xlfn.FILTERXML(O558,"//local/mapcode"),""))</f>
        <v/>
      </c>
      <c r="H558" s="46">
        <f>IF(E558="","",IFERROR(_xlfn.FILTERXML(O558,"//international/mapcode"),""))</f>
        <v/>
      </c>
      <c r="I558" s="46">
        <f>IF(E558="","",IFERROR(HYPERLINK("https://www.mymapcodes.com/go/?t="&amp;IF(G558&lt;&gt;"",F558,"AAA")&amp;"&amp;ma="&amp;LEFT(IF(G558&lt;&gt;"",G558,H558),FIND(".",IF(G558&lt;&gt;"",G558,H558))-1)&amp;"&amp;mb="&amp;MID(IF(G558&lt;&gt;"",G558,H558),FIND(".",IF(G558&lt;&gt;"",G558,H558))+1,99),"Open on MyMapcodes →"),""))</f>
        <v/>
      </c>
      <c r="J558" s="47">
        <f>IF(OR(R558="",AP558&lt;&gt;""),"",ROUND(AN558,6))</f>
        <v/>
      </c>
      <c r="K558" s="47">
        <f>IF(OR(R558="",AP558&lt;&gt;""),"",ROUND(AO558,6))</f>
        <v/>
      </c>
      <c r="L558" s="48">
        <f>IF(R558="","",IF(AP558&lt;&gt;"",AP558,IF(O558="NO CONNECTION","Excel couldn't reach the mapcode service. Click the REFRESH RESULTS box just above the table.",IF(E558="","The mapcode service didn't return a mapcode for this point.",IF(AM558,"Latitude and longitude seemed to be the wrong way round, so they've been swapped. Please check.",IF(AND(AN558=0,AO558=0),"0, 0 is in the sea off West Africa. Please check this is the location you meant.",IF(W558,"Longitude came first, so the order has been switched.",IF(Z558=6,"Converted from degrees, minutes and seconds.",IF(Z558=4,"Converted from degrees and decimal minutes.","")))))))))</f>
        <v/>
      </c>
      <c r="N558" s="49">
        <f>IF(J558="","",MapcodeAPI&amp;"codes/"&amp;SUBSTITUTE(J558&amp;"",MID(1/2,2,1),".")&amp;","&amp;SUBSTITUTE(K558&amp;"",MID(1/2,2,1),"."))&amp;LEFT($B$13,0)</f>
        <v/>
      </c>
      <c r="O558" s="49">
        <f>IF(N558="","",IFERROR(_xlfn.WEBSERVICE(N558),IF(MapcodeAPIBackup="","NO CONNECTION",IFERROR(_xlfn.WEBSERVICE(MapcodeAPIBackup&amp;MID(N558,LEN(MapcodeAPI)+1,999)),"NO CONNECTION"))))</f>
        <v/>
      </c>
      <c r="P558" t="inlineStr">
        <is>
          <t xml:space="preserve"> </t>
        </is>
      </c>
      <c r="R558" s="50">
        <f>IFERROR(IF(AND(TRIM(B558&amp;"")="",TRIM(C558&amp;"")=""),"",TRIM(IF(ISNUMBER(B558),SUBSTITUTE(B558&amp;"",MID(1/2,2,1),"."),B558&amp;"")&amp;IF(TRIM(C558&amp;"")="",""," | "&amp;IF(ISNUMBER(C558),SUBSTITUTE(C558&amp;"",MID(1/2,2,1),"."),C558&amp;"")))),"(error value)")</f>
        <v/>
      </c>
      <c r="S558" s="50">
        <f>IF(R558="","","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"&amp;IFERROR(IF(AND(LEN(R558)-LEN(SUBSTITUTE(R558,"/",""))=1,ISNUMBER(FIND(" ",TRIM(LEFT(R558,FIND("/",R558)-1))))),LEFT(R558,FIND("/",R558)-1),R558),R558)&amp;" ")," "," "),"﻿"," "),"​"," "),"⁠"," ")," "," ")," "," "),CHAR(9)," "),CHAR(10)," "),CHAR(13)," "),"−","-"),"–","-"),"—","-"),"LATITUDE"," "),"LONGITUDE"," "),"COORDINATES"," "),"COORDS"," "),"NORTH"," N "),"SOUTH"," S "),"EAST"," E "),"WEST"," W "),"DEGREES"," "),"DEG"," "),"GPS"," "),"LONG"," "),"LNG"," "),"LON"," "),"LAT"," ")," AND "," "),"&amp;"," ")&amp;" ")</f>
        <v/>
      </c>
      <c r="T558" s="50">
        <f>IF(S558="","",IF(LEN(S558)-LEN(SUBSTITUTE(S558,".",""))&gt;0,SUBSTITUTE(S558,","," "),IF(LEN(S558)-LEN(SUBSTITUTE(S558,",",""))=3,SUBSTITUTE(SUBSTITUTE(S558,",",";",2),",","."),IF(LEN(S558)-LEN(SUBSTITUTE(S558,",",""))=2,SUBSTITUTE(S558,",","."),SUBSTITUTE(S558,","," ")))))</f>
        <v/>
      </c>
      <c r="U558" s="50">
        <f>IF(ISNUMBER(FIND("S",T558)),-1,IF(ISNUMBER(FIND("N",T558)),1,0))</f>
        <v/>
      </c>
      <c r="V558" s="50">
        <f>IF(ISNUMBER(FIND("W",T558)),-1,IF(ISNUMBER(FIND("E",T558)),1,0))</f>
        <v/>
      </c>
      <c r="W558" s="50">
        <f>AND(MIN(IFERROR(FIND("N",T558),999),IFERROR(FIND("S",T558),999))&lt;999,MIN(IFERROR(FIND("E",T558),999),IFERROR(FIND("W",T558),999))&lt;999,MIN(IFERROR(FIND("E",T558),999),IFERROR(FIND("W",T558),999))&lt;MIN(IFERROR(FIND("N",T558),999),IFERROR(FIND("S",T558),999)))</f>
        <v/>
      </c>
      <c r="X558" s="50">
        <f>IF(T558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558,"°"," "),"º"," "),"˚"," "),"'"," "),CHAR(34)," "),"′"," "),"’"," "),"‘"," "),"″"," "),"”"," "),"“"," "),"("," "),")"," "),"["," "),"]"," "),"{"," "),"}"," "),";"," "),"|"," "),"/"," "),"\"," "),":"," "),"="," "),"*"," "),","," "),"N"," "),"S"," "),"E"," "),"W"," "),"_"," ")))</f>
        <v/>
      </c>
      <c r="Y558" s="50">
        <f>IF(X558="","",SUBSTITUTE(SUBSTITUTE(SUBSTITUTE(SUBSTITUTE(SUBSTITUTE(SUBSTITUTE(SUBSTITUTE(SUBSTITUTE(SUBSTITUTE(SUBSTITUTE(SUBSTITUTE(SUBSTITUTE(SUBSTITUTE(X558,"0",""),"1",""),"2",""),"3",""),"4",""),"5",""),"6",""),"7",""),"8",""),"9",""),".",""),"-","")," ",""))</f>
        <v/>
      </c>
      <c r="Z558" s="50">
        <f>IF(X558="",0,LEN(X558)-LEN(SUBSTITUTE(X558," ",""))+1)</f>
        <v/>
      </c>
      <c r="AA558" s="50">
        <f>IF(Z558&lt;1,"",IFERROR(VALUE(SUBSTITUTE(TRIM(MID(SUBSTITUTE(X558," ",REPT(" ",60)),1,60)),".",MID(1/2,2,1))),""))</f>
        <v/>
      </c>
      <c r="AB558" s="50">
        <f>IF(Z558&lt;2,"",IFERROR(VALUE(SUBSTITUTE(TRIM(MID(SUBSTITUTE(X558," ",REPT(" ",60)),61,60)),".",MID(1/2,2,1))),""))</f>
        <v/>
      </c>
      <c r="AC558" s="50">
        <f>IF(Z558&lt;3,"",IFERROR(VALUE(SUBSTITUTE(TRIM(MID(SUBSTITUTE(X558," ",REPT(" ",60)),121,60)),".",MID(1/2,2,1))),""))</f>
        <v/>
      </c>
      <c r="AD558" s="50">
        <f>IF(Z558&lt;4,"",IFERROR(VALUE(SUBSTITUTE(TRIM(MID(SUBSTITUTE(X558," ",REPT(" ",60)),181,60)),".",MID(1/2,2,1))),""))</f>
        <v/>
      </c>
      <c r="AE558" s="50">
        <f>IF(Z558&lt;5,"",IFERROR(VALUE(SUBSTITUTE(TRIM(MID(SUBSTITUTE(X558," ",REPT(" ",60)),241,60)),".",MID(1/2,2,1))),""))</f>
        <v/>
      </c>
      <c r="AF558" s="50">
        <f>IF(Z558&lt;6,"",IFERROR(VALUE(SUBSTITUTE(TRIM(MID(SUBSTITUTE(X558," ",REPT(" ",60)),301,60)),".",MID(1/2,2,1))),""))</f>
        <v/>
      </c>
      <c r="AG558" s="50">
        <f>IFERROR(IF(Z558=2,AA558,IF(Z558=4,IF(AA558&lt;0,-1,1)*(ABS(AA558)+AB558/60),IF(Z558=6,IF(AA558&lt;0,-1,1)*(ABS(AA558)+AB558/60+AC558/3600),""))),"")</f>
        <v/>
      </c>
      <c r="AH558" s="50">
        <f>IFERROR(IF(Z558=2,AB558,IF(Z558=4,IF(AC558&lt;0,-1,1)*(ABS(AC558)+AD558/60),IF(Z558=6,IF(AD558&lt;0,-1,1)*(ABS(AD558)+AE558/60+AF558/3600),""))),"")</f>
        <v/>
      </c>
      <c r="AI558" s="50">
        <f>IF(W558,AH558,AG558)</f>
        <v/>
      </c>
      <c r="AJ558" s="50">
        <f>IF(W558,AG558,AH558)</f>
        <v/>
      </c>
      <c r="AK558" s="50">
        <f>IFERROR(IF(U558=0,AI558,U558*ABS(AI558)),"")</f>
        <v/>
      </c>
      <c r="AL558" s="50">
        <f>IFERROR(IF(V558=0,AJ558,V558*ABS(AJ558)),"")</f>
        <v/>
      </c>
      <c r="AM558" s="50">
        <f>IFERROR(AND(U558=0,V558=0,ABS(AK558)&gt;90,ABS(AK558)&lt;=180,ABS(AL558)&lt;=90),FALSE)</f>
        <v/>
      </c>
      <c r="AN558" s="50">
        <f>IF(AM558,AL558,AK558)</f>
        <v/>
      </c>
      <c r="AO558" s="50">
        <f>IF(AM558,AK558,AL558)</f>
        <v/>
      </c>
      <c r="AP558" s="50">
        <f>IF(R558="","",IF(Y558&lt;&gt;"","Contains words or symbols that aren't part of a coordinate.",IF(NOT(OR(Z558=2,Z558=4,Z558=6)),"Couldn't find a latitude and a longitude ("&amp;Z558&amp;IF(Z558=1," number"," numbers")&amp;" found).",IF(COUNT(AA558:AF558)&lt;&gt;Z558,"Some of the numbers couldn't be read.",IF(OR(AND(Z558=4,OR(AB558&lt;0,AB558&gt;=60,AD558&lt;0,AD558&gt;=60)),AND(Z558=6,OR(AB558&lt;0,AB558&gt;=60,AC558&lt;0,AC558&gt;=60,AE558&lt;0,AE558&gt;=60,AF558&lt;0,AF558&gt;=60))),"Minutes and seconds must be between 0 and 60.",IF(OR(ABS(AN558)&gt;90,ABS(AO558)&gt;180),"Out of range: latitude must be between -90 and 90, and longitude between -180 and 180.",""))))))</f>
        <v/>
      </c>
    </row>
    <row r="559">
      <c r="B559" s="44" t="n"/>
      <c r="C559" s="44" t="n"/>
      <c r="D559" s="45">
        <f>IF(R559="","",IF(AP559&lt;&gt;"","NOT VALID GPS COORDINATES",IF(O559="NO CONNECTION","NO CONNECTION",IF(E559="","NOT FOUND",IF(OR(AM559,AND(AN559=0,AO559=0)),"CONVERTED – PLEASE CHECK","CONVERTED")))))</f>
        <v/>
      </c>
      <c r="E559" s="45">
        <f>IF(OR(O559="",O559="NO CONNECTION"),"",IFERROR(_xlfn.FILTERXML(O559,"//local/territory")&amp;" "&amp;_xlfn.FILTERXML(O559,"//local/mapcode"),IFERROR(_xlfn.FILTERXML(O559,"//international/mapcode"),"")))</f>
        <v/>
      </c>
      <c r="F559" s="46">
        <f>IF(E559="","",IFERROR(_xlfn.FILTERXML(O559,"//local/territory"),""))</f>
        <v/>
      </c>
      <c r="G559" s="46">
        <f>IF(E559="","",IFERROR(_xlfn.FILTERXML(O559,"//local/mapcode"),""))</f>
        <v/>
      </c>
      <c r="H559" s="46">
        <f>IF(E559="","",IFERROR(_xlfn.FILTERXML(O559,"//international/mapcode"),""))</f>
        <v/>
      </c>
      <c r="I559" s="46">
        <f>IF(E559="","",IFERROR(HYPERLINK("https://www.mymapcodes.com/go/?t="&amp;IF(G559&lt;&gt;"",F559,"AAA")&amp;"&amp;ma="&amp;LEFT(IF(G559&lt;&gt;"",G559,H559),FIND(".",IF(G559&lt;&gt;"",G559,H559))-1)&amp;"&amp;mb="&amp;MID(IF(G559&lt;&gt;"",G559,H559),FIND(".",IF(G559&lt;&gt;"",G559,H559))+1,99),"Open on MyMapcodes →"),""))</f>
        <v/>
      </c>
      <c r="J559" s="47">
        <f>IF(OR(R559="",AP559&lt;&gt;""),"",ROUND(AN559,6))</f>
        <v/>
      </c>
      <c r="K559" s="47">
        <f>IF(OR(R559="",AP559&lt;&gt;""),"",ROUND(AO559,6))</f>
        <v/>
      </c>
      <c r="L559" s="48">
        <f>IF(R559="","",IF(AP559&lt;&gt;"",AP559,IF(O559="NO CONNECTION","Excel couldn't reach the mapcode service. Click the REFRESH RESULTS box just above the table.",IF(E559="","The mapcode service didn't return a mapcode for this point.",IF(AM559,"Latitude and longitude seemed to be the wrong way round, so they've been swapped. Please check.",IF(AND(AN559=0,AO559=0),"0, 0 is in the sea off West Africa. Please check this is the location you meant.",IF(W559,"Longitude came first, so the order has been switched.",IF(Z559=6,"Converted from degrees, minutes and seconds.",IF(Z559=4,"Converted from degrees and decimal minutes.","")))))))))</f>
        <v/>
      </c>
      <c r="N559" s="49">
        <f>IF(J559="","",MapcodeAPI&amp;"codes/"&amp;SUBSTITUTE(J559&amp;"",MID(1/2,2,1),".")&amp;","&amp;SUBSTITUTE(K559&amp;"",MID(1/2,2,1),"."))&amp;LEFT($B$13,0)</f>
        <v/>
      </c>
      <c r="O559" s="49">
        <f>IF(N559="","",IFERROR(_xlfn.WEBSERVICE(N559),IF(MapcodeAPIBackup="","NO CONNECTION",IFERROR(_xlfn.WEBSERVICE(MapcodeAPIBackup&amp;MID(N559,LEN(MapcodeAPI)+1,999)),"NO CONNECTION"))))</f>
        <v/>
      </c>
      <c r="P559" t="inlineStr">
        <is>
          <t xml:space="preserve"> </t>
        </is>
      </c>
      <c r="R559" s="50">
        <f>IFERROR(IF(AND(TRIM(B559&amp;"")="",TRIM(C559&amp;"")=""),"",TRIM(IF(ISNUMBER(B559),SUBSTITUTE(B559&amp;"",MID(1/2,2,1),"."),B559&amp;"")&amp;IF(TRIM(C559&amp;"")="",""," | "&amp;IF(ISNUMBER(C559),SUBSTITUTE(C559&amp;"",MID(1/2,2,1),"."),C559&amp;"")))),"(error value)")</f>
        <v/>
      </c>
      <c r="S559" s="50">
        <f>IF(R559="","","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"&amp;IFERROR(IF(AND(LEN(R559)-LEN(SUBSTITUTE(R559,"/",""))=1,ISNUMBER(FIND(" ",TRIM(LEFT(R559,FIND("/",R559)-1))))),LEFT(R559,FIND("/",R559)-1),R559),R559)&amp;" ")," "," "),"﻿"," "),"​"," "),"⁠"," ")," "," ")," "," "),CHAR(9)," "),CHAR(10)," "),CHAR(13)," "),"−","-"),"–","-"),"—","-"),"LATITUDE"," "),"LONGITUDE"," "),"COORDINATES"," "),"COORDS"," "),"NORTH"," N "),"SOUTH"," S "),"EAST"," E "),"WEST"," W "),"DEGREES"," "),"DEG"," "),"GPS"," "),"LONG"," "),"LNG"," "),"LON"," "),"LAT"," ")," AND "," "),"&amp;"," ")&amp;" ")</f>
        <v/>
      </c>
      <c r="T559" s="50">
        <f>IF(S559="","",IF(LEN(S559)-LEN(SUBSTITUTE(S559,".",""))&gt;0,SUBSTITUTE(S559,","," "),IF(LEN(S559)-LEN(SUBSTITUTE(S559,",",""))=3,SUBSTITUTE(SUBSTITUTE(S559,",",";",2),",","."),IF(LEN(S559)-LEN(SUBSTITUTE(S559,",",""))=2,SUBSTITUTE(S559,",","."),SUBSTITUTE(S559,","," ")))))</f>
        <v/>
      </c>
      <c r="U559" s="50">
        <f>IF(ISNUMBER(FIND("S",T559)),-1,IF(ISNUMBER(FIND("N",T559)),1,0))</f>
        <v/>
      </c>
      <c r="V559" s="50">
        <f>IF(ISNUMBER(FIND("W",T559)),-1,IF(ISNUMBER(FIND("E",T559)),1,0))</f>
        <v/>
      </c>
      <c r="W559" s="50">
        <f>AND(MIN(IFERROR(FIND("N",T559),999),IFERROR(FIND("S",T559),999))&lt;999,MIN(IFERROR(FIND("E",T559),999),IFERROR(FIND("W",T559),999))&lt;999,MIN(IFERROR(FIND("E",T559),999),IFERROR(FIND("W",T559),999))&lt;MIN(IFERROR(FIND("N",T559),999),IFERROR(FIND("S",T559),999)))</f>
        <v/>
      </c>
      <c r="X559" s="50">
        <f>IF(T559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559,"°"," "),"º"," "),"˚"," "),"'"," "),CHAR(34)," "),"′"," "),"’"," "),"‘"," "),"″"," "),"”"," "),"“"," "),"("," "),")"," "),"["," "),"]"," "),"{"," "),"}"," "),";"," "),"|"," "),"/"," "),"\"," "),":"," "),"="," "),"*"," "),","," "),"N"," "),"S"," "),"E"," "),"W"," "),"_"," ")))</f>
        <v/>
      </c>
      <c r="Y559" s="50">
        <f>IF(X559="","",SUBSTITUTE(SUBSTITUTE(SUBSTITUTE(SUBSTITUTE(SUBSTITUTE(SUBSTITUTE(SUBSTITUTE(SUBSTITUTE(SUBSTITUTE(SUBSTITUTE(SUBSTITUTE(SUBSTITUTE(SUBSTITUTE(X559,"0",""),"1",""),"2",""),"3",""),"4",""),"5",""),"6",""),"7",""),"8",""),"9",""),".",""),"-","")," ",""))</f>
        <v/>
      </c>
      <c r="Z559" s="50">
        <f>IF(X559="",0,LEN(X559)-LEN(SUBSTITUTE(X559," ",""))+1)</f>
        <v/>
      </c>
      <c r="AA559" s="50">
        <f>IF(Z559&lt;1,"",IFERROR(VALUE(SUBSTITUTE(TRIM(MID(SUBSTITUTE(X559," ",REPT(" ",60)),1,60)),".",MID(1/2,2,1))),""))</f>
        <v/>
      </c>
      <c r="AB559" s="50">
        <f>IF(Z559&lt;2,"",IFERROR(VALUE(SUBSTITUTE(TRIM(MID(SUBSTITUTE(X559," ",REPT(" ",60)),61,60)),".",MID(1/2,2,1))),""))</f>
        <v/>
      </c>
      <c r="AC559" s="50">
        <f>IF(Z559&lt;3,"",IFERROR(VALUE(SUBSTITUTE(TRIM(MID(SUBSTITUTE(X559," ",REPT(" ",60)),121,60)),".",MID(1/2,2,1))),""))</f>
        <v/>
      </c>
      <c r="AD559" s="50">
        <f>IF(Z559&lt;4,"",IFERROR(VALUE(SUBSTITUTE(TRIM(MID(SUBSTITUTE(X559," ",REPT(" ",60)),181,60)),".",MID(1/2,2,1))),""))</f>
        <v/>
      </c>
      <c r="AE559" s="50">
        <f>IF(Z559&lt;5,"",IFERROR(VALUE(SUBSTITUTE(TRIM(MID(SUBSTITUTE(X559," ",REPT(" ",60)),241,60)),".",MID(1/2,2,1))),""))</f>
        <v/>
      </c>
      <c r="AF559" s="50">
        <f>IF(Z559&lt;6,"",IFERROR(VALUE(SUBSTITUTE(TRIM(MID(SUBSTITUTE(X559," ",REPT(" ",60)),301,60)),".",MID(1/2,2,1))),""))</f>
        <v/>
      </c>
      <c r="AG559" s="50">
        <f>IFERROR(IF(Z559=2,AA559,IF(Z559=4,IF(AA559&lt;0,-1,1)*(ABS(AA559)+AB559/60),IF(Z559=6,IF(AA559&lt;0,-1,1)*(ABS(AA559)+AB559/60+AC559/3600),""))),"")</f>
        <v/>
      </c>
      <c r="AH559" s="50">
        <f>IFERROR(IF(Z559=2,AB559,IF(Z559=4,IF(AC559&lt;0,-1,1)*(ABS(AC559)+AD559/60),IF(Z559=6,IF(AD559&lt;0,-1,1)*(ABS(AD559)+AE559/60+AF559/3600),""))),"")</f>
        <v/>
      </c>
      <c r="AI559" s="50">
        <f>IF(W559,AH559,AG559)</f>
        <v/>
      </c>
      <c r="AJ559" s="50">
        <f>IF(W559,AG559,AH559)</f>
        <v/>
      </c>
      <c r="AK559" s="50">
        <f>IFERROR(IF(U559=0,AI559,U559*ABS(AI559)),"")</f>
        <v/>
      </c>
      <c r="AL559" s="50">
        <f>IFERROR(IF(V559=0,AJ559,V559*ABS(AJ559)),"")</f>
        <v/>
      </c>
      <c r="AM559" s="50">
        <f>IFERROR(AND(U559=0,V559=0,ABS(AK559)&gt;90,ABS(AK559)&lt;=180,ABS(AL559)&lt;=90),FALSE)</f>
        <v/>
      </c>
      <c r="AN559" s="50">
        <f>IF(AM559,AL559,AK559)</f>
        <v/>
      </c>
      <c r="AO559" s="50">
        <f>IF(AM559,AK559,AL559)</f>
        <v/>
      </c>
      <c r="AP559" s="50">
        <f>IF(R559="","",IF(Y559&lt;&gt;"","Contains words or symbols that aren't part of a coordinate.",IF(NOT(OR(Z559=2,Z559=4,Z559=6)),"Couldn't find a latitude and a longitude ("&amp;Z559&amp;IF(Z559=1," number"," numbers")&amp;" found).",IF(COUNT(AA559:AF559)&lt;&gt;Z559,"Some of the numbers couldn't be read.",IF(OR(AND(Z559=4,OR(AB559&lt;0,AB559&gt;=60,AD559&lt;0,AD559&gt;=60)),AND(Z559=6,OR(AB559&lt;0,AB559&gt;=60,AC559&lt;0,AC559&gt;=60,AE559&lt;0,AE559&gt;=60,AF559&lt;0,AF559&gt;=60))),"Minutes and seconds must be between 0 and 60.",IF(OR(ABS(AN559)&gt;90,ABS(AO559)&gt;180),"Out of range: latitude must be between -90 and 90, and longitude between -180 and 180.",""))))))</f>
        <v/>
      </c>
    </row>
    <row r="560">
      <c r="B560" s="44" t="n"/>
      <c r="C560" s="44" t="n"/>
      <c r="D560" s="45">
        <f>IF(R560="","",IF(AP560&lt;&gt;"","NOT VALID GPS COORDINATES",IF(O560="NO CONNECTION","NO CONNECTION",IF(E560="","NOT FOUND",IF(OR(AM560,AND(AN560=0,AO560=0)),"CONVERTED – PLEASE CHECK","CONVERTED")))))</f>
        <v/>
      </c>
      <c r="E560" s="45">
        <f>IF(OR(O560="",O560="NO CONNECTION"),"",IFERROR(_xlfn.FILTERXML(O560,"//local/territory")&amp;" "&amp;_xlfn.FILTERXML(O560,"//local/mapcode"),IFERROR(_xlfn.FILTERXML(O560,"//international/mapcode"),"")))</f>
        <v/>
      </c>
      <c r="F560" s="46">
        <f>IF(E560="","",IFERROR(_xlfn.FILTERXML(O560,"//local/territory"),""))</f>
        <v/>
      </c>
      <c r="G560" s="46">
        <f>IF(E560="","",IFERROR(_xlfn.FILTERXML(O560,"//local/mapcode"),""))</f>
        <v/>
      </c>
      <c r="H560" s="46">
        <f>IF(E560="","",IFERROR(_xlfn.FILTERXML(O560,"//international/mapcode"),""))</f>
        <v/>
      </c>
      <c r="I560" s="46">
        <f>IF(E560="","",IFERROR(HYPERLINK("https://www.mymapcodes.com/go/?t="&amp;IF(G560&lt;&gt;"",F560,"AAA")&amp;"&amp;ma="&amp;LEFT(IF(G560&lt;&gt;"",G560,H560),FIND(".",IF(G560&lt;&gt;"",G560,H560))-1)&amp;"&amp;mb="&amp;MID(IF(G560&lt;&gt;"",G560,H560),FIND(".",IF(G560&lt;&gt;"",G560,H560))+1,99),"Open on MyMapcodes →"),""))</f>
        <v/>
      </c>
      <c r="J560" s="47">
        <f>IF(OR(R560="",AP560&lt;&gt;""),"",ROUND(AN560,6))</f>
        <v/>
      </c>
      <c r="K560" s="47">
        <f>IF(OR(R560="",AP560&lt;&gt;""),"",ROUND(AO560,6))</f>
        <v/>
      </c>
      <c r="L560" s="48">
        <f>IF(R560="","",IF(AP560&lt;&gt;"",AP560,IF(O560="NO CONNECTION","Excel couldn't reach the mapcode service. Click the REFRESH RESULTS box just above the table.",IF(E560="","The mapcode service didn't return a mapcode for this point.",IF(AM560,"Latitude and longitude seemed to be the wrong way round, so they've been swapped. Please check.",IF(AND(AN560=0,AO560=0),"0, 0 is in the sea off West Africa. Please check this is the location you meant.",IF(W560,"Longitude came first, so the order has been switched.",IF(Z560=6,"Converted from degrees, minutes and seconds.",IF(Z560=4,"Converted from degrees and decimal minutes.","")))))))))</f>
        <v/>
      </c>
      <c r="N560" s="49">
        <f>IF(J560="","",MapcodeAPI&amp;"codes/"&amp;SUBSTITUTE(J560&amp;"",MID(1/2,2,1),".")&amp;","&amp;SUBSTITUTE(K560&amp;"",MID(1/2,2,1),"."))&amp;LEFT($B$13,0)</f>
        <v/>
      </c>
      <c r="O560" s="49">
        <f>IF(N560="","",IFERROR(_xlfn.WEBSERVICE(N560),IF(MapcodeAPIBackup="","NO CONNECTION",IFERROR(_xlfn.WEBSERVICE(MapcodeAPIBackup&amp;MID(N560,LEN(MapcodeAPI)+1,999)),"NO CONNECTION"))))</f>
        <v/>
      </c>
      <c r="P560" t="inlineStr">
        <is>
          <t xml:space="preserve"> </t>
        </is>
      </c>
      <c r="R560" s="50">
        <f>IFERROR(IF(AND(TRIM(B560&amp;"")="",TRIM(C560&amp;"")=""),"",TRIM(IF(ISNUMBER(B560),SUBSTITUTE(B560&amp;"",MID(1/2,2,1),"."),B560&amp;"")&amp;IF(TRIM(C560&amp;"")="",""," | "&amp;IF(ISNUMBER(C560),SUBSTITUTE(C560&amp;"",MID(1/2,2,1),"."),C560&amp;"")))),"(error value)")</f>
        <v/>
      </c>
      <c r="S560" s="50">
        <f>IF(R560="","","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"&amp;IFERROR(IF(AND(LEN(R560)-LEN(SUBSTITUTE(R560,"/",""))=1,ISNUMBER(FIND(" ",TRIM(LEFT(R560,FIND("/",R560)-1))))),LEFT(R560,FIND("/",R560)-1),R560),R560)&amp;" ")," "," "),"﻿"," "),"​"," "),"⁠"," ")," "," ")," "," "),CHAR(9)," "),CHAR(10)," "),CHAR(13)," "),"−","-"),"–","-"),"—","-"),"LATITUDE"," "),"LONGITUDE"," "),"COORDINATES"," "),"COORDS"," "),"NORTH"," N "),"SOUTH"," S "),"EAST"," E "),"WEST"," W "),"DEGREES"," "),"DEG"," "),"GPS"," "),"LONG"," "),"LNG"," "),"LON"," "),"LAT"," ")," AND "," "),"&amp;"," ")&amp;" ")</f>
        <v/>
      </c>
      <c r="T560" s="50">
        <f>IF(S560="","",IF(LEN(S560)-LEN(SUBSTITUTE(S560,".",""))&gt;0,SUBSTITUTE(S560,","," "),IF(LEN(S560)-LEN(SUBSTITUTE(S560,",",""))=3,SUBSTITUTE(SUBSTITUTE(S560,",",";",2),",","."),IF(LEN(S560)-LEN(SUBSTITUTE(S560,",",""))=2,SUBSTITUTE(S560,",","."),SUBSTITUTE(S560,","," ")))))</f>
        <v/>
      </c>
      <c r="U560" s="50">
        <f>IF(ISNUMBER(FIND("S",T560)),-1,IF(ISNUMBER(FIND("N",T560)),1,0))</f>
        <v/>
      </c>
      <c r="V560" s="50">
        <f>IF(ISNUMBER(FIND("W",T560)),-1,IF(ISNUMBER(FIND("E",T560)),1,0))</f>
        <v/>
      </c>
      <c r="W560" s="50">
        <f>AND(MIN(IFERROR(FIND("N",T560),999),IFERROR(FIND("S",T560),999))&lt;999,MIN(IFERROR(FIND("E",T560),999),IFERROR(FIND("W",T560),999))&lt;999,MIN(IFERROR(FIND("E",T560),999),IFERROR(FIND("W",T560),999))&lt;MIN(IFERROR(FIND("N",T560),999),IFERROR(FIND("S",T560),999)))</f>
        <v/>
      </c>
      <c r="X560" s="50">
        <f>IF(T560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560,"°"," "),"º"," "),"˚"," "),"'"," "),CHAR(34)," "),"′"," "),"’"," "),"‘"," "),"″"," "),"”"," "),"“"," "),"("," "),")"," "),"["," "),"]"," "),"{"," "),"}"," "),";"," "),"|"," "),"/"," "),"\"," "),":"," "),"="," "),"*"," "),","," "),"N"," "),"S"," "),"E"," "),"W"," "),"_"," ")))</f>
        <v/>
      </c>
      <c r="Y560" s="50">
        <f>IF(X560="","",SUBSTITUTE(SUBSTITUTE(SUBSTITUTE(SUBSTITUTE(SUBSTITUTE(SUBSTITUTE(SUBSTITUTE(SUBSTITUTE(SUBSTITUTE(SUBSTITUTE(SUBSTITUTE(SUBSTITUTE(SUBSTITUTE(X560,"0",""),"1",""),"2",""),"3",""),"4",""),"5",""),"6",""),"7",""),"8",""),"9",""),".",""),"-","")," ",""))</f>
        <v/>
      </c>
      <c r="Z560" s="50">
        <f>IF(X560="",0,LEN(X560)-LEN(SUBSTITUTE(X560," ",""))+1)</f>
        <v/>
      </c>
      <c r="AA560" s="50">
        <f>IF(Z560&lt;1,"",IFERROR(VALUE(SUBSTITUTE(TRIM(MID(SUBSTITUTE(X560," ",REPT(" ",60)),1,60)),".",MID(1/2,2,1))),""))</f>
        <v/>
      </c>
      <c r="AB560" s="50">
        <f>IF(Z560&lt;2,"",IFERROR(VALUE(SUBSTITUTE(TRIM(MID(SUBSTITUTE(X560," ",REPT(" ",60)),61,60)),".",MID(1/2,2,1))),""))</f>
        <v/>
      </c>
      <c r="AC560" s="50">
        <f>IF(Z560&lt;3,"",IFERROR(VALUE(SUBSTITUTE(TRIM(MID(SUBSTITUTE(X560," ",REPT(" ",60)),121,60)),".",MID(1/2,2,1))),""))</f>
        <v/>
      </c>
      <c r="AD560" s="50">
        <f>IF(Z560&lt;4,"",IFERROR(VALUE(SUBSTITUTE(TRIM(MID(SUBSTITUTE(X560," ",REPT(" ",60)),181,60)),".",MID(1/2,2,1))),""))</f>
        <v/>
      </c>
      <c r="AE560" s="50">
        <f>IF(Z560&lt;5,"",IFERROR(VALUE(SUBSTITUTE(TRIM(MID(SUBSTITUTE(X560," ",REPT(" ",60)),241,60)),".",MID(1/2,2,1))),""))</f>
        <v/>
      </c>
      <c r="AF560" s="50">
        <f>IF(Z560&lt;6,"",IFERROR(VALUE(SUBSTITUTE(TRIM(MID(SUBSTITUTE(X560," ",REPT(" ",60)),301,60)),".",MID(1/2,2,1))),""))</f>
        <v/>
      </c>
      <c r="AG560" s="50">
        <f>IFERROR(IF(Z560=2,AA560,IF(Z560=4,IF(AA560&lt;0,-1,1)*(ABS(AA560)+AB560/60),IF(Z560=6,IF(AA560&lt;0,-1,1)*(ABS(AA560)+AB560/60+AC560/3600),""))),"")</f>
        <v/>
      </c>
      <c r="AH560" s="50">
        <f>IFERROR(IF(Z560=2,AB560,IF(Z560=4,IF(AC560&lt;0,-1,1)*(ABS(AC560)+AD560/60),IF(Z560=6,IF(AD560&lt;0,-1,1)*(ABS(AD560)+AE560/60+AF560/3600),""))),"")</f>
        <v/>
      </c>
      <c r="AI560" s="50">
        <f>IF(W560,AH560,AG560)</f>
        <v/>
      </c>
      <c r="AJ560" s="50">
        <f>IF(W560,AG560,AH560)</f>
        <v/>
      </c>
      <c r="AK560" s="50">
        <f>IFERROR(IF(U560=0,AI560,U560*ABS(AI560)),"")</f>
        <v/>
      </c>
      <c r="AL560" s="50">
        <f>IFERROR(IF(V560=0,AJ560,V560*ABS(AJ560)),"")</f>
        <v/>
      </c>
      <c r="AM560" s="50">
        <f>IFERROR(AND(U560=0,V560=0,ABS(AK560)&gt;90,ABS(AK560)&lt;=180,ABS(AL560)&lt;=90),FALSE)</f>
        <v/>
      </c>
      <c r="AN560" s="50">
        <f>IF(AM560,AL560,AK560)</f>
        <v/>
      </c>
      <c r="AO560" s="50">
        <f>IF(AM560,AK560,AL560)</f>
        <v/>
      </c>
      <c r="AP560" s="50">
        <f>IF(R560="","",IF(Y560&lt;&gt;"","Contains words or symbols that aren't part of a coordinate.",IF(NOT(OR(Z560=2,Z560=4,Z560=6)),"Couldn't find a latitude and a longitude ("&amp;Z560&amp;IF(Z560=1," number"," numbers")&amp;" found).",IF(COUNT(AA560:AF560)&lt;&gt;Z560,"Some of the numbers couldn't be read.",IF(OR(AND(Z560=4,OR(AB560&lt;0,AB560&gt;=60,AD560&lt;0,AD560&gt;=60)),AND(Z560=6,OR(AB560&lt;0,AB560&gt;=60,AC560&lt;0,AC560&gt;=60,AE560&lt;0,AE560&gt;=60,AF560&lt;0,AF560&gt;=60))),"Minutes and seconds must be between 0 and 60.",IF(OR(ABS(AN560)&gt;90,ABS(AO560)&gt;180),"Out of range: latitude must be between -90 and 90, and longitude between -180 and 180.",""))))))</f>
        <v/>
      </c>
    </row>
    <row r="561">
      <c r="B561" s="44" t="n"/>
      <c r="C561" s="44" t="n"/>
      <c r="D561" s="45">
        <f>IF(R561="","",IF(AP561&lt;&gt;"","NOT VALID GPS COORDINATES",IF(O561="NO CONNECTION","NO CONNECTION",IF(E561="","NOT FOUND",IF(OR(AM561,AND(AN561=0,AO561=0)),"CONVERTED – PLEASE CHECK","CONVERTED")))))</f>
        <v/>
      </c>
      <c r="E561" s="45">
        <f>IF(OR(O561="",O561="NO CONNECTION"),"",IFERROR(_xlfn.FILTERXML(O561,"//local/territory")&amp;" "&amp;_xlfn.FILTERXML(O561,"//local/mapcode"),IFERROR(_xlfn.FILTERXML(O561,"//international/mapcode"),"")))</f>
        <v/>
      </c>
      <c r="F561" s="46">
        <f>IF(E561="","",IFERROR(_xlfn.FILTERXML(O561,"//local/territory"),""))</f>
        <v/>
      </c>
      <c r="G561" s="46">
        <f>IF(E561="","",IFERROR(_xlfn.FILTERXML(O561,"//local/mapcode"),""))</f>
        <v/>
      </c>
      <c r="H561" s="46">
        <f>IF(E561="","",IFERROR(_xlfn.FILTERXML(O561,"//international/mapcode"),""))</f>
        <v/>
      </c>
      <c r="I561" s="46">
        <f>IF(E561="","",IFERROR(HYPERLINK("https://www.mymapcodes.com/go/?t="&amp;IF(G561&lt;&gt;"",F561,"AAA")&amp;"&amp;ma="&amp;LEFT(IF(G561&lt;&gt;"",G561,H561),FIND(".",IF(G561&lt;&gt;"",G561,H561))-1)&amp;"&amp;mb="&amp;MID(IF(G561&lt;&gt;"",G561,H561),FIND(".",IF(G561&lt;&gt;"",G561,H561))+1,99),"Open on MyMapcodes →"),""))</f>
        <v/>
      </c>
      <c r="J561" s="47">
        <f>IF(OR(R561="",AP561&lt;&gt;""),"",ROUND(AN561,6))</f>
        <v/>
      </c>
      <c r="K561" s="47">
        <f>IF(OR(R561="",AP561&lt;&gt;""),"",ROUND(AO561,6))</f>
        <v/>
      </c>
      <c r="L561" s="48">
        <f>IF(R561="","",IF(AP561&lt;&gt;"",AP561,IF(O561="NO CONNECTION","Excel couldn't reach the mapcode service. Click the REFRESH RESULTS box just above the table.",IF(E561="","The mapcode service didn't return a mapcode for this point.",IF(AM561,"Latitude and longitude seemed to be the wrong way round, so they've been swapped. Please check.",IF(AND(AN561=0,AO561=0),"0, 0 is in the sea off West Africa. Please check this is the location you meant.",IF(W561,"Longitude came first, so the order has been switched.",IF(Z561=6,"Converted from degrees, minutes and seconds.",IF(Z561=4,"Converted from degrees and decimal minutes.","")))))))))</f>
        <v/>
      </c>
      <c r="N561" s="49">
        <f>IF(J561="","",MapcodeAPI&amp;"codes/"&amp;SUBSTITUTE(J561&amp;"",MID(1/2,2,1),".")&amp;","&amp;SUBSTITUTE(K561&amp;"",MID(1/2,2,1),"."))&amp;LEFT($B$13,0)</f>
        <v/>
      </c>
      <c r="O561" s="49">
        <f>IF(N561="","",IFERROR(_xlfn.WEBSERVICE(N561),IF(MapcodeAPIBackup="","NO CONNECTION",IFERROR(_xlfn.WEBSERVICE(MapcodeAPIBackup&amp;MID(N561,LEN(MapcodeAPI)+1,999)),"NO CONNECTION"))))</f>
        <v/>
      </c>
      <c r="P561" t="inlineStr">
        <is>
          <t xml:space="preserve"> </t>
        </is>
      </c>
      <c r="R561" s="50">
        <f>IFERROR(IF(AND(TRIM(B561&amp;"")="",TRIM(C561&amp;"")=""),"",TRIM(IF(ISNUMBER(B561),SUBSTITUTE(B561&amp;"",MID(1/2,2,1),"."),B561&amp;"")&amp;IF(TRIM(C561&amp;"")="",""," | "&amp;IF(ISNUMBER(C561),SUBSTITUTE(C561&amp;"",MID(1/2,2,1),"."),C561&amp;"")))),"(error value)")</f>
        <v/>
      </c>
      <c r="S561" s="50">
        <f>IF(R561="","","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"&amp;IFERROR(IF(AND(LEN(R561)-LEN(SUBSTITUTE(R561,"/",""))=1,ISNUMBER(FIND(" ",TRIM(LEFT(R561,FIND("/",R561)-1))))),LEFT(R561,FIND("/",R561)-1),R561),R561)&amp;" ")," "," "),"﻿"," "),"​"," "),"⁠"," ")," "," ")," "," "),CHAR(9)," "),CHAR(10)," "),CHAR(13)," "),"−","-"),"–","-"),"—","-"),"LATITUDE"," "),"LONGITUDE"," "),"COORDINATES"," "),"COORDS"," "),"NORTH"," N "),"SOUTH"," S "),"EAST"," E "),"WEST"," W "),"DEGREES"," "),"DEG"," "),"GPS"," "),"LONG"," "),"LNG"," "),"LON"," "),"LAT"," ")," AND "," "),"&amp;"," ")&amp;" ")</f>
        <v/>
      </c>
      <c r="T561" s="50">
        <f>IF(S561="","",IF(LEN(S561)-LEN(SUBSTITUTE(S561,".",""))&gt;0,SUBSTITUTE(S561,","," "),IF(LEN(S561)-LEN(SUBSTITUTE(S561,",",""))=3,SUBSTITUTE(SUBSTITUTE(S561,",",";",2),",","."),IF(LEN(S561)-LEN(SUBSTITUTE(S561,",",""))=2,SUBSTITUTE(S561,",","."),SUBSTITUTE(S561,","," ")))))</f>
        <v/>
      </c>
      <c r="U561" s="50">
        <f>IF(ISNUMBER(FIND("S",T561)),-1,IF(ISNUMBER(FIND("N",T561)),1,0))</f>
        <v/>
      </c>
      <c r="V561" s="50">
        <f>IF(ISNUMBER(FIND("W",T561)),-1,IF(ISNUMBER(FIND("E",T561)),1,0))</f>
        <v/>
      </c>
      <c r="W561" s="50">
        <f>AND(MIN(IFERROR(FIND("N",T561),999),IFERROR(FIND("S",T561),999))&lt;999,MIN(IFERROR(FIND("E",T561),999),IFERROR(FIND("W",T561),999))&lt;999,MIN(IFERROR(FIND("E",T561),999),IFERROR(FIND("W",T561),999))&lt;MIN(IFERROR(FIND("N",T561),999),IFERROR(FIND("S",T561),999)))</f>
        <v/>
      </c>
      <c r="X561" s="50">
        <f>IF(T561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561,"°"," "),"º"," "),"˚"," "),"'"," "),CHAR(34)," "),"′"," "),"’"," "),"‘"," "),"″"," "),"”"," "),"“"," "),"("," "),")"," "),"["," "),"]"," "),"{"," "),"}"," "),";"," "),"|"," "),"/"," "),"\"," "),":"," "),"="," "),"*"," "),","," "),"N"," "),"S"," "),"E"," "),"W"," "),"_"," ")))</f>
        <v/>
      </c>
      <c r="Y561" s="50">
        <f>IF(X561="","",SUBSTITUTE(SUBSTITUTE(SUBSTITUTE(SUBSTITUTE(SUBSTITUTE(SUBSTITUTE(SUBSTITUTE(SUBSTITUTE(SUBSTITUTE(SUBSTITUTE(SUBSTITUTE(SUBSTITUTE(SUBSTITUTE(X561,"0",""),"1",""),"2",""),"3",""),"4",""),"5",""),"6",""),"7",""),"8",""),"9",""),".",""),"-","")," ",""))</f>
        <v/>
      </c>
      <c r="Z561" s="50">
        <f>IF(X561="",0,LEN(X561)-LEN(SUBSTITUTE(X561," ",""))+1)</f>
        <v/>
      </c>
      <c r="AA561" s="50">
        <f>IF(Z561&lt;1,"",IFERROR(VALUE(SUBSTITUTE(TRIM(MID(SUBSTITUTE(X561," ",REPT(" ",60)),1,60)),".",MID(1/2,2,1))),""))</f>
        <v/>
      </c>
      <c r="AB561" s="50">
        <f>IF(Z561&lt;2,"",IFERROR(VALUE(SUBSTITUTE(TRIM(MID(SUBSTITUTE(X561," ",REPT(" ",60)),61,60)),".",MID(1/2,2,1))),""))</f>
        <v/>
      </c>
      <c r="AC561" s="50">
        <f>IF(Z561&lt;3,"",IFERROR(VALUE(SUBSTITUTE(TRIM(MID(SUBSTITUTE(X561," ",REPT(" ",60)),121,60)),".",MID(1/2,2,1))),""))</f>
        <v/>
      </c>
      <c r="AD561" s="50">
        <f>IF(Z561&lt;4,"",IFERROR(VALUE(SUBSTITUTE(TRIM(MID(SUBSTITUTE(X561," ",REPT(" ",60)),181,60)),".",MID(1/2,2,1))),""))</f>
        <v/>
      </c>
      <c r="AE561" s="50">
        <f>IF(Z561&lt;5,"",IFERROR(VALUE(SUBSTITUTE(TRIM(MID(SUBSTITUTE(X561," ",REPT(" ",60)),241,60)),".",MID(1/2,2,1))),""))</f>
        <v/>
      </c>
      <c r="AF561" s="50">
        <f>IF(Z561&lt;6,"",IFERROR(VALUE(SUBSTITUTE(TRIM(MID(SUBSTITUTE(X561," ",REPT(" ",60)),301,60)),".",MID(1/2,2,1))),""))</f>
        <v/>
      </c>
      <c r="AG561" s="50">
        <f>IFERROR(IF(Z561=2,AA561,IF(Z561=4,IF(AA561&lt;0,-1,1)*(ABS(AA561)+AB561/60),IF(Z561=6,IF(AA561&lt;0,-1,1)*(ABS(AA561)+AB561/60+AC561/3600),""))),"")</f>
        <v/>
      </c>
      <c r="AH561" s="50">
        <f>IFERROR(IF(Z561=2,AB561,IF(Z561=4,IF(AC561&lt;0,-1,1)*(ABS(AC561)+AD561/60),IF(Z561=6,IF(AD561&lt;0,-1,1)*(ABS(AD561)+AE561/60+AF561/3600),""))),"")</f>
        <v/>
      </c>
      <c r="AI561" s="50">
        <f>IF(W561,AH561,AG561)</f>
        <v/>
      </c>
      <c r="AJ561" s="50">
        <f>IF(W561,AG561,AH561)</f>
        <v/>
      </c>
      <c r="AK561" s="50">
        <f>IFERROR(IF(U561=0,AI561,U561*ABS(AI561)),"")</f>
        <v/>
      </c>
      <c r="AL561" s="50">
        <f>IFERROR(IF(V561=0,AJ561,V561*ABS(AJ561)),"")</f>
        <v/>
      </c>
      <c r="AM561" s="50">
        <f>IFERROR(AND(U561=0,V561=0,ABS(AK561)&gt;90,ABS(AK561)&lt;=180,ABS(AL561)&lt;=90),FALSE)</f>
        <v/>
      </c>
      <c r="AN561" s="50">
        <f>IF(AM561,AL561,AK561)</f>
        <v/>
      </c>
      <c r="AO561" s="50">
        <f>IF(AM561,AK561,AL561)</f>
        <v/>
      </c>
      <c r="AP561" s="50">
        <f>IF(R561="","",IF(Y561&lt;&gt;"","Contains words or symbols that aren't part of a coordinate.",IF(NOT(OR(Z561=2,Z561=4,Z561=6)),"Couldn't find a latitude and a longitude ("&amp;Z561&amp;IF(Z561=1," number"," numbers")&amp;" found).",IF(COUNT(AA561:AF561)&lt;&gt;Z561,"Some of the numbers couldn't be read.",IF(OR(AND(Z561=4,OR(AB561&lt;0,AB561&gt;=60,AD561&lt;0,AD561&gt;=60)),AND(Z561=6,OR(AB561&lt;0,AB561&gt;=60,AC561&lt;0,AC561&gt;=60,AE561&lt;0,AE561&gt;=60,AF561&lt;0,AF561&gt;=60))),"Minutes and seconds must be between 0 and 60.",IF(OR(ABS(AN561)&gt;90,ABS(AO561)&gt;180),"Out of range: latitude must be between -90 and 90, and longitude between -180 and 180.",""))))))</f>
        <v/>
      </c>
    </row>
    <row r="562">
      <c r="B562" s="44" t="n"/>
      <c r="C562" s="44" t="n"/>
      <c r="D562" s="45">
        <f>IF(R562="","",IF(AP562&lt;&gt;"","NOT VALID GPS COORDINATES",IF(O562="NO CONNECTION","NO CONNECTION",IF(E562="","NOT FOUND",IF(OR(AM562,AND(AN562=0,AO562=0)),"CONVERTED – PLEASE CHECK","CONVERTED")))))</f>
        <v/>
      </c>
      <c r="E562" s="45">
        <f>IF(OR(O562="",O562="NO CONNECTION"),"",IFERROR(_xlfn.FILTERXML(O562,"//local/territory")&amp;" "&amp;_xlfn.FILTERXML(O562,"//local/mapcode"),IFERROR(_xlfn.FILTERXML(O562,"//international/mapcode"),"")))</f>
        <v/>
      </c>
      <c r="F562" s="46">
        <f>IF(E562="","",IFERROR(_xlfn.FILTERXML(O562,"//local/territory"),""))</f>
        <v/>
      </c>
      <c r="G562" s="46">
        <f>IF(E562="","",IFERROR(_xlfn.FILTERXML(O562,"//local/mapcode"),""))</f>
        <v/>
      </c>
      <c r="H562" s="46">
        <f>IF(E562="","",IFERROR(_xlfn.FILTERXML(O562,"//international/mapcode"),""))</f>
        <v/>
      </c>
      <c r="I562" s="46">
        <f>IF(E562="","",IFERROR(HYPERLINK("https://www.mymapcodes.com/go/?t="&amp;IF(G562&lt;&gt;"",F562,"AAA")&amp;"&amp;ma="&amp;LEFT(IF(G562&lt;&gt;"",G562,H562),FIND(".",IF(G562&lt;&gt;"",G562,H562))-1)&amp;"&amp;mb="&amp;MID(IF(G562&lt;&gt;"",G562,H562),FIND(".",IF(G562&lt;&gt;"",G562,H562))+1,99),"Open on MyMapcodes →"),""))</f>
        <v/>
      </c>
      <c r="J562" s="47">
        <f>IF(OR(R562="",AP562&lt;&gt;""),"",ROUND(AN562,6))</f>
        <v/>
      </c>
      <c r="K562" s="47">
        <f>IF(OR(R562="",AP562&lt;&gt;""),"",ROUND(AO562,6))</f>
        <v/>
      </c>
      <c r="L562" s="48">
        <f>IF(R562="","",IF(AP562&lt;&gt;"",AP562,IF(O562="NO CONNECTION","Excel couldn't reach the mapcode service. Click the REFRESH RESULTS box just above the table.",IF(E562="","The mapcode service didn't return a mapcode for this point.",IF(AM562,"Latitude and longitude seemed to be the wrong way round, so they've been swapped. Please check.",IF(AND(AN562=0,AO562=0),"0, 0 is in the sea off West Africa. Please check this is the location you meant.",IF(W562,"Longitude came first, so the order has been switched.",IF(Z562=6,"Converted from degrees, minutes and seconds.",IF(Z562=4,"Converted from degrees and decimal minutes.","")))))))))</f>
        <v/>
      </c>
      <c r="N562" s="49">
        <f>IF(J562="","",MapcodeAPI&amp;"codes/"&amp;SUBSTITUTE(J562&amp;"",MID(1/2,2,1),".")&amp;","&amp;SUBSTITUTE(K562&amp;"",MID(1/2,2,1),"."))&amp;LEFT($B$13,0)</f>
        <v/>
      </c>
      <c r="O562" s="49">
        <f>IF(N562="","",IFERROR(_xlfn.WEBSERVICE(N562),IF(MapcodeAPIBackup="","NO CONNECTION",IFERROR(_xlfn.WEBSERVICE(MapcodeAPIBackup&amp;MID(N562,LEN(MapcodeAPI)+1,999)),"NO CONNECTION"))))</f>
        <v/>
      </c>
      <c r="P562" t="inlineStr">
        <is>
          <t xml:space="preserve"> </t>
        </is>
      </c>
      <c r="R562" s="50">
        <f>IFERROR(IF(AND(TRIM(B562&amp;"")="",TRIM(C562&amp;"")=""),"",TRIM(IF(ISNUMBER(B562),SUBSTITUTE(B562&amp;"",MID(1/2,2,1),"."),B562&amp;"")&amp;IF(TRIM(C562&amp;"")="",""," | "&amp;IF(ISNUMBER(C562),SUBSTITUTE(C562&amp;"",MID(1/2,2,1),"."),C562&amp;"")))),"(error value)")</f>
        <v/>
      </c>
      <c r="S562" s="50">
        <f>IF(R562="","","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"&amp;IFERROR(IF(AND(LEN(R562)-LEN(SUBSTITUTE(R562,"/",""))=1,ISNUMBER(FIND(" ",TRIM(LEFT(R562,FIND("/",R562)-1))))),LEFT(R562,FIND("/",R562)-1),R562),R562)&amp;" ")," "," "),"﻿"," "),"​"," "),"⁠"," ")," "," ")," "," "),CHAR(9)," "),CHAR(10)," "),CHAR(13)," "),"−","-"),"–","-"),"—","-"),"LATITUDE"," "),"LONGITUDE"," "),"COORDINATES"," "),"COORDS"," "),"NORTH"," N "),"SOUTH"," S "),"EAST"," E "),"WEST"," W "),"DEGREES"," "),"DEG"," "),"GPS"," "),"LONG"," "),"LNG"," "),"LON"," "),"LAT"," ")," AND "," "),"&amp;"," ")&amp;" ")</f>
        <v/>
      </c>
      <c r="T562" s="50">
        <f>IF(S562="","",IF(LEN(S562)-LEN(SUBSTITUTE(S562,".",""))&gt;0,SUBSTITUTE(S562,","," "),IF(LEN(S562)-LEN(SUBSTITUTE(S562,",",""))=3,SUBSTITUTE(SUBSTITUTE(S562,",",";",2),",","."),IF(LEN(S562)-LEN(SUBSTITUTE(S562,",",""))=2,SUBSTITUTE(S562,",","."),SUBSTITUTE(S562,","," ")))))</f>
        <v/>
      </c>
      <c r="U562" s="50">
        <f>IF(ISNUMBER(FIND("S",T562)),-1,IF(ISNUMBER(FIND("N",T562)),1,0))</f>
        <v/>
      </c>
      <c r="V562" s="50">
        <f>IF(ISNUMBER(FIND("W",T562)),-1,IF(ISNUMBER(FIND("E",T562)),1,0))</f>
        <v/>
      </c>
      <c r="W562" s="50">
        <f>AND(MIN(IFERROR(FIND("N",T562),999),IFERROR(FIND("S",T562),999))&lt;999,MIN(IFERROR(FIND("E",T562),999),IFERROR(FIND("W",T562),999))&lt;999,MIN(IFERROR(FIND("E",T562),999),IFERROR(FIND("W",T562),999))&lt;MIN(IFERROR(FIND("N",T562),999),IFERROR(FIND("S",T562),999)))</f>
        <v/>
      </c>
      <c r="X562" s="50">
        <f>IF(T562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562,"°"," "),"º"," "),"˚"," "),"'"," "),CHAR(34)," "),"′"," "),"’"," "),"‘"," "),"″"," "),"”"," "),"“"," "),"("," "),")"," "),"["," "),"]"," "),"{"," "),"}"," "),";"," "),"|"," "),"/"," "),"\"," "),":"," "),"="," "),"*"," "),","," "),"N"," "),"S"," "),"E"," "),"W"," "),"_"," ")))</f>
        <v/>
      </c>
      <c r="Y562" s="50">
        <f>IF(X562="","",SUBSTITUTE(SUBSTITUTE(SUBSTITUTE(SUBSTITUTE(SUBSTITUTE(SUBSTITUTE(SUBSTITUTE(SUBSTITUTE(SUBSTITUTE(SUBSTITUTE(SUBSTITUTE(SUBSTITUTE(SUBSTITUTE(X562,"0",""),"1",""),"2",""),"3",""),"4",""),"5",""),"6",""),"7",""),"8",""),"9",""),".",""),"-","")," ",""))</f>
        <v/>
      </c>
      <c r="Z562" s="50">
        <f>IF(X562="",0,LEN(X562)-LEN(SUBSTITUTE(X562," ",""))+1)</f>
        <v/>
      </c>
      <c r="AA562" s="50">
        <f>IF(Z562&lt;1,"",IFERROR(VALUE(SUBSTITUTE(TRIM(MID(SUBSTITUTE(X562," ",REPT(" ",60)),1,60)),".",MID(1/2,2,1))),""))</f>
        <v/>
      </c>
      <c r="AB562" s="50">
        <f>IF(Z562&lt;2,"",IFERROR(VALUE(SUBSTITUTE(TRIM(MID(SUBSTITUTE(X562," ",REPT(" ",60)),61,60)),".",MID(1/2,2,1))),""))</f>
        <v/>
      </c>
      <c r="AC562" s="50">
        <f>IF(Z562&lt;3,"",IFERROR(VALUE(SUBSTITUTE(TRIM(MID(SUBSTITUTE(X562," ",REPT(" ",60)),121,60)),".",MID(1/2,2,1))),""))</f>
        <v/>
      </c>
      <c r="AD562" s="50">
        <f>IF(Z562&lt;4,"",IFERROR(VALUE(SUBSTITUTE(TRIM(MID(SUBSTITUTE(X562," ",REPT(" ",60)),181,60)),".",MID(1/2,2,1))),""))</f>
        <v/>
      </c>
      <c r="AE562" s="50">
        <f>IF(Z562&lt;5,"",IFERROR(VALUE(SUBSTITUTE(TRIM(MID(SUBSTITUTE(X562," ",REPT(" ",60)),241,60)),".",MID(1/2,2,1))),""))</f>
        <v/>
      </c>
      <c r="AF562" s="50">
        <f>IF(Z562&lt;6,"",IFERROR(VALUE(SUBSTITUTE(TRIM(MID(SUBSTITUTE(X562," ",REPT(" ",60)),301,60)),".",MID(1/2,2,1))),""))</f>
        <v/>
      </c>
      <c r="AG562" s="50">
        <f>IFERROR(IF(Z562=2,AA562,IF(Z562=4,IF(AA562&lt;0,-1,1)*(ABS(AA562)+AB562/60),IF(Z562=6,IF(AA562&lt;0,-1,1)*(ABS(AA562)+AB562/60+AC562/3600),""))),"")</f>
        <v/>
      </c>
      <c r="AH562" s="50">
        <f>IFERROR(IF(Z562=2,AB562,IF(Z562=4,IF(AC562&lt;0,-1,1)*(ABS(AC562)+AD562/60),IF(Z562=6,IF(AD562&lt;0,-1,1)*(ABS(AD562)+AE562/60+AF562/3600),""))),"")</f>
        <v/>
      </c>
      <c r="AI562" s="50">
        <f>IF(W562,AH562,AG562)</f>
        <v/>
      </c>
      <c r="AJ562" s="50">
        <f>IF(W562,AG562,AH562)</f>
        <v/>
      </c>
      <c r="AK562" s="50">
        <f>IFERROR(IF(U562=0,AI562,U562*ABS(AI562)),"")</f>
        <v/>
      </c>
      <c r="AL562" s="50">
        <f>IFERROR(IF(V562=0,AJ562,V562*ABS(AJ562)),"")</f>
        <v/>
      </c>
      <c r="AM562" s="50">
        <f>IFERROR(AND(U562=0,V562=0,ABS(AK562)&gt;90,ABS(AK562)&lt;=180,ABS(AL562)&lt;=90),FALSE)</f>
        <v/>
      </c>
      <c r="AN562" s="50">
        <f>IF(AM562,AL562,AK562)</f>
        <v/>
      </c>
      <c r="AO562" s="50">
        <f>IF(AM562,AK562,AL562)</f>
        <v/>
      </c>
      <c r="AP562" s="50">
        <f>IF(R562="","",IF(Y562&lt;&gt;"","Contains words or symbols that aren't part of a coordinate.",IF(NOT(OR(Z562=2,Z562=4,Z562=6)),"Couldn't find a latitude and a longitude ("&amp;Z562&amp;IF(Z562=1," number"," numbers")&amp;" found).",IF(COUNT(AA562:AF562)&lt;&gt;Z562,"Some of the numbers couldn't be read.",IF(OR(AND(Z562=4,OR(AB562&lt;0,AB562&gt;=60,AD562&lt;0,AD562&gt;=60)),AND(Z562=6,OR(AB562&lt;0,AB562&gt;=60,AC562&lt;0,AC562&gt;=60,AE562&lt;0,AE562&gt;=60,AF562&lt;0,AF562&gt;=60))),"Minutes and seconds must be between 0 and 60.",IF(OR(ABS(AN562)&gt;90,ABS(AO562)&gt;180),"Out of range: latitude must be between -90 and 90, and longitude between -180 and 180.",""))))))</f>
        <v/>
      </c>
    </row>
    <row r="563">
      <c r="B563" s="44" t="n"/>
      <c r="C563" s="44" t="n"/>
      <c r="D563" s="45">
        <f>IF(R563="","",IF(AP563&lt;&gt;"","NOT VALID GPS COORDINATES",IF(O563="NO CONNECTION","NO CONNECTION",IF(E563="","NOT FOUND",IF(OR(AM563,AND(AN563=0,AO563=0)),"CONVERTED – PLEASE CHECK","CONVERTED")))))</f>
        <v/>
      </c>
      <c r="E563" s="45">
        <f>IF(OR(O563="",O563="NO CONNECTION"),"",IFERROR(_xlfn.FILTERXML(O563,"//local/territory")&amp;" "&amp;_xlfn.FILTERXML(O563,"//local/mapcode"),IFERROR(_xlfn.FILTERXML(O563,"//international/mapcode"),"")))</f>
        <v/>
      </c>
      <c r="F563" s="46">
        <f>IF(E563="","",IFERROR(_xlfn.FILTERXML(O563,"//local/territory"),""))</f>
        <v/>
      </c>
      <c r="G563" s="46">
        <f>IF(E563="","",IFERROR(_xlfn.FILTERXML(O563,"//local/mapcode"),""))</f>
        <v/>
      </c>
      <c r="H563" s="46">
        <f>IF(E563="","",IFERROR(_xlfn.FILTERXML(O563,"//international/mapcode"),""))</f>
        <v/>
      </c>
      <c r="I563" s="46">
        <f>IF(E563="","",IFERROR(HYPERLINK("https://www.mymapcodes.com/go/?t="&amp;IF(G563&lt;&gt;"",F563,"AAA")&amp;"&amp;ma="&amp;LEFT(IF(G563&lt;&gt;"",G563,H563),FIND(".",IF(G563&lt;&gt;"",G563,H563))-1)&amp;"&amp;mb="&amp;MID(IF(G563&lt;&gt;"",G563,H563),FIND(".",IF(G563&lt;&gt;"",G563,H563))+1,99),"Open on MyMapcodes →"),""))</f>
        <v/>
      </c>
      <c r="J563" s="47">
        <f>IF(OR(R563="",AP563&lt;&gt;""),"",ROUND(AN563,6))</f>
        <v/>
      </c>
      <c r="K563" s="47">
        <f>IF(OR(R563="",AP563&lt;&gt;""),"",ROUND(AO563,6))</f>
        <v/>
      </c>
      <c r="L563" s="48">
        <f>IF(R563="","",IF(AP563&lt;&gt;"",AP563,IF(O563="NO CONNECTION","Excel couldn't reach the mapcode service. Click the REFRESH RESULTS box just above the table.",IF(E563="","The mapcode service didn't return a mapcode for this point.",IF(AM563,"Latitude and longitude seemed to be the wrong way round, so they've been swapped. Please check.",IF(AND(AN563=0,AO563=0),"0, 0 is in the sea off West Africa. Please check this is the location you meant.",IF(W563,"Longitude came first, so the order has been switched.",IF(Z563=6,"Converted from degrees, minutes and seconds.",IF(Z563=4,"Converted from degrees and decimal minutes.","")))))))))</f>
        <v/>
      </c>
      <c r="N563" s="49">
        <f>IF(J563="","",MapcodeAPI&amp;"codes/"&amp;SUBSTITUTE(J563&amp;"",MID(1/2,2,1),".")&amp;","&amp;SUBSTITUTE(K563&amp;"",MID(1/2,2,1),"."))&amp;LEFT($B$13,0)</f>
        <v/>
      </c>
      <c r="O563" s="49">
        <f>IF(N563="","",IFERROR(_xlfn.WEBSERVICE(N563),IF(MapcodeAPIBackup="","NO CONNECTION",IFERROR(_xlfn.WEBSERVICE(MapcodeAPIBackup&amp;MID(N563,LEN(MapcodeAPI)+1,999)),"NO CONNECTION"))))</f>
        <v/>
      </c>
      <c r="P563" t="inlineStr">
        <is>
          <t xml:space="preserve"> </t>
        </is>
      </c>
      <c r="R563" s="50">
        <f>IFERROR(IF(AND(TRIM(B563&amp;"")="",TRIM(C563&amp;"")=""),"",TRIM(IF(ISNUMBER(B563),SUBSTITUTE(B563&amp;"",MID(1/2,2,1),"."),B563&amp;"")&amp;IF(TRIM(C563&amp;"")="",""," | "&amp;IF(ISNUMBER(C563),SUBSTITUTE(C563&amp;"",MID(1/2,2,1),"."),C563&amp;"")))),"(error value)")</f>
        <v/>
      </c>
      <c r="S563" s="50">
        <f>IF(R563="","","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"&amp;IFERROR(IF(AND(LEN(R563)-LEN(SUBSTITUTE(R563,"/",""))=1,ISNUMBER(FIND(" ",TRIM(LEFT(R563,FIND("/",R563)-1))))),LEFT(R563,FIND("/",R563)-1),R563),R563)&amp;" ")," "," "),"﻿"," "),"​"," "),"⁠"," ")," "," ")," "," "),CHAR(9)," "),CHAR(10)," "),CHAR(13)," "),"−","-"),"–","-"),"—","-"),"LATITUDE"," "),"LONGITUDE"," "),"COORDINATES"," "),"COORDS"," "),"NORTH"," N "),"SOUTH"," S "),"EAST"," E "),"WEST"," W "),"DEGREES"," "),"DEG"," "),"GPS"," "),"LONG"," "),"LNG"," "),"LON"," "),"LAT"," ")," AND "," "),"&amp;"," ")&amp;" ")</f>
        <v/>
      </c>
      <c r="T563" s="50">
        <f>IF(S563="","",IF(LEN(S563)-LEN(SUBSTITUTE(S563,".",""))&gt;0,SUBSTITUTE(S563,","," "),IF(LEN(S563)-LEN(SUBSTITUTE(S563,",",""))=3,SUBSTITUTE(SUBSTITUTE(S563,",",";",2),",","."),IF(LEN(S563)-LEN(SUBSTITUTE(S563,",",""))=2,SUBSTITUTE(S563,",","."),SUBSTITUTE(S563,","," ")))))</f>
        <v/>
      </c>
      <c r="U563" s="50">
        <f>IF(ISNUMBER(FIND("S",T563)),-1,IF(ISNUMBER(FIND("N",T563)),1,0))</f>
        <v/>
      </c>
      <c r="V563" s="50">
        <f>IF(ISNUMBER(FIND("W",T563)),-1,IF(ISNUMBER(FIND("E",T563)),1,0))</f>
        <v/>
      </c>
      <c r="W563" s="50">
        <f>AND(MIN(IFERROR(FIND("N",T563),999),IFERROR(FIND("S",T563),999))&lt;999,MIN(IFERROR(FIND("E",T563),999),IFERROR(FIND("W",T563),999))&lt;999,MIN(IFERROR(FIND("E",T563),999),IFERROR(FIND("W",T563),999))&lt;MIN(IFERROR(FIND("N",T563),999),IFERROR(FIND("S",T563),999)))</f>
        <v/>
      </c>
      <c r="X563" s="50">
        <f>IF(T563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563,"°"," "),"º"," "),"˚"," "),"'"," "),CHAR(34)," "),"′"," "),"’"," "),"‘"," "),"″"," "),"”"," "),"“"," "),"("," "),")"," "),"["," "),"]"," "),"{"," "),"}"," "),";"," "),"|"," "),"/"," "),"\"," "),":"," "),"="," "),"*"," "),","," "),"N"," "),"S"," "),"E"," "),"W"," "),"_"," ")))</f>
        <v/>
      </c>
      <c r="Y563" s="50">
        <f>IF(X563="","",SUBSTITUTE(SUBSTITUTE(SUBSTITUTE(SUBSTITUTE(SUBSTITUTE(SUBSTITUTE(SUBSTITUTE(SUBSTITUTE(SUBSTITUTE(SUBSTITUTE(SUBSTITUTE(SUBSTITUTE(SUBSTITUTE(X563,"0",""),"1",""),"2",""),"3",""),"4",""),"5",""),"6",""),"7",""),"8",""),"9",""),".",""),"-","")," ",""))</f>
        <v/>
      </c>
      <c r="Z563" s="50">
        <f>IF(X563="",0,LEN(X563)-LEN(SUBSTITUTE(X563," ",""))+1)</f>
        <v/>
      </c>
      <c r="AA563" s="50">
        <f>IF(Z563&lt;1,"",IFERROR(VALUE(SUBSTITUTE(TRIM(MID(SUBSTITUTE(X563," ",REPT(" ",60)),1,60)),".",MID(1/2,2,1))),""))</f>
        <v/>
      </c>
      <c r="AB563" s="50">
        <f>IF(Z563&lt;2,"",IFERROR(VALUE(SUBSTITUTE(TRIM(MID(SUBSTITUTE(X563," ",REPT(" ",60)),61,60)),".",MID(1/2,2,1))),""))</f>
        <v/>
      </c>
      <c r="AC563" s="50">
        <f>IF(Z563&lt;3,"",IFERROR(VALUE(SUBSTITUTE(TRIM(MID(SUBSTITUTE(X563," ",REPT(" ",60)),121,60)),".",MID(1/2,2,1))),""))</f>
        <v/>
      </c>
      <c r="AD563" s="50">
        <f>IF(Z563&lt;4,"",IFERROR(VALUE(SUBSTITUTE(TRIM(MID(SUBSTITUTE(X563," ",REPT(" ",60)),181,60)),".",MID(1/2,2,1))),""))</f>
        <v/>
      </c>
      <c r="AE563" s="50">
        <f>IF(Z563&lt;5,"",IFERROR(VALUE(SUBSTITUTE(TRIM(MID(SUBSTITUTE(X563," ",REPT(" ",60)),241,60)),".",MID(1/2,2,1))),""))</f>
        <v/>
      </c>
      <c r="AF563" s="50">
        <f>IF(Z563&lt;6,"",IFERROR(VALUE(SUBSTITUTE(TRIM(MID(SUBSTITUTE(X563," ",REPT(" ",60)),301,60)),".",MID(1/2,2,1))),""))</f>
        <v/>
      </c>
      <c r="AG563" s="50">
        <f>IFERROR(IF(Z563=2,AA563,IF(Z563=4,IF(AA563&lt;0,-1,1)*(ABS(AA563)+AB563/60),IF(Z563=6,IF(AA563&lt;0,-1,1)*(ABS(AA563)+AB563/60+AC563/3600),""))),"")</f>
        <v/>
      </c>
      <c r="AH563" s="50">
        <f>IFERROR(IF(Z563=2,AB563,IF(Z563=4,IF(AC563&lt;0,-1,1)*(ABS(AC563)+AD563/60),IF(Z563=6,IF(AD563&lt;0,-1,1)*(ABS(AD563)+AE563/60+AF563/3600),""))),"")</f>
        <v/>
      </c>
      <c r="AI563" s="50">
        <f>IF(W563,AH563,AG563)</f>
        <v/>
      </c>
      <c r="AJ563" s="50">
        <f>IF(W563,AG563,AH563)</f>
        <v/>
      </c>
      <c r="AK563" s="50">
        <f>IFERROR(IF(U563=0,AI563,U563*ABS(AI563)),"")</f>
        <v/>
      </c>
      <c r="AL563" s="50">
        <f>IFERROR(IF(V563=0,AJ563,V563*ABS(AJ563)),"")</f>
        <v/>
      </c>
      <c r="AM563" s="50">
        <f>IFERROR(AND(U563=0,V563=0,ABS(AK563)&gt;90,ABS(AK563)&lt;=180,ABS(AL563)&lt;=90),FALSE)</f>
        <v/>
      </c>
      <c r="AN563" s="50">
        <f>IF(AM563,AL563,AK563)</f>
        <v/>
      </c>
      <c r="AO563" s="50">
        <f>IF(AM563,AK563,AL563)</f>
        <v/>
      </c>
      <c r="AP563" s="50">
        <f>IF(R563="","",IF(Y563&lt;&gt;"","Contains words or symbols that aren't part of a coordinate.",IF(NOT(OR(Z563=2,Z563=4,Z563=6)),"Couldn't find a latitude and a longitude ("&amp;Z563&amp;IF(Z563=1," number"," numbers")&amp;" found).",IF(COUNT(AA563:AF563)&lt;&gt;Z563,"Some of the numbers couldn't be read.",IF(OR(AND(Z563=4,OR(AB563&lt;0,AB563&gt;=60,AD563&lt;0,AD563&gt;=60)),AND(Z563=6,OR(AB563&lt;0,AB563&gt;=60,AC563&lt;0,AC563&gt;=60,AE563&lt;0,AE563&gt;=60,AF563&lt;0,AF563&gt;=60))),"Minutes and seconds must be between 0 and 60.",IF(OR(ABS(AN563)&gt;90,ABS(AO563)&gt;180),"Out of range: latitude must be between -90 and 90, and longitude between -180 and 180.",""))))))</f>
        <v/>
      </c>
    </row>
    <row r="564">
      <c r="B564" s="44" t="n"/>
      <c r="C564" s="44" t="n"/>
      <c r="D564" s="45">
        <f>IF(R564="","",IF(AP564&lt;&gt;"","NOT VALID GPS COORDINATES",IF(O564="NO CONNECTION","NO CONNECTION",IF(E564="","NOT FOUND",IF(OR(AM564,AND(AN564=0,AO564=0)),"CONVERTED – PLEASE CHECK","CONVERTED")))))</f>
        <v/>
      </c>
      <c r="E564" s="45">
        <f>IF(OR(O564="",O564="NO CONNECTION"),"",IFERROR(_xlfn.FILTERXML(O564,"//local/territory")&amp;" "&amp;_xlfn.FILTERXML(O564,"//local/mapcode"),IFERROR(_xlfn.FILTERXML(O564,"//international/mapcode"),"")))</f>
        <v/>
      </c>
      <c r="F564" s="46">
        <f>IF(E564="","",IFERROR(_xlfn.FILTERXML(O564,"//local/territory"),""))</f>
        <v/>
      </c>
      <c r="G564" s="46">
        <f>IF(E564="","",IFERROR(_xlfn.FILTERXML(O564,"//local/mapcode"),""))</f>
        <v/>
      </c>
      <c r="H564" s="46">
        <f>IF(E564="","",IFERROR(_xlfn.FILTERXML(O564,"//international/mapcode"),""))</f>
        <v/>
      </c>
      <c r="I564" s="46">
        <f>IF(E564="","",IFERROR(HYPERLINK("https://www.mymapcodes.com/go/?t="&amp;IF(G564&lt;&gt;"",F564,"AAA")&amp;"&amp;ma="&amp;LEFT(IF(G564&lt;&gt;"",G564,H564),FIND(".",IF(G564&lt;&gt;"",G564,H564))-1)&amp;"&amp;mb="&amp;MID(IF(G564&lt;&gt;"",G564,H564),FIND(".",IF(G564&lt;&gt;"",G564,H564))+1,99),"Open on MyMapcodes →"),""))</f>
        <v/>
      </c>
      <c r="J564" s="47">
        <f>IF(OR(R564="",AP564&lt;&gt;""),"",ROUND(AN564,6))</f>
        <v/>
      </c>
      <c r="K564" s="47">
        <f>IF(OR(R564="",AP564&lt;&gt;""),"",ROUND(AO564,6))</f>
        <v/>
      </c>
      <c r="L564" s="48">
        <f>IF(R564="","",IF(AP564&lt;&gt;"",AP564,IF(O564="NO CONNECTION","Excel couldn't reach the mapcode service. Click the REFRESH RESULTS box just above the table.",IF(E564="","The mapcode service didn't return a mapcode for this point.",IF(AM564,"Latitude and longitude seemed to be the wrong way round, so they've been swapped. Please check.",IF(AND(AN564=0,AO564=0),"0, 0 is in the sea off West Africa. Please check this is the location you meant.",IF(W564,"Longitude came first, so the order has been switched.",IF(Z564=6,"Converted from degrees, minutes and seconds.",IF(Z564=4,"Converted from degrees and decimal minutes.","")))))))))</f>
        <v/>
      </c>
      <c r="N564" s="49">
        <f>IF(J564="","",MapcodeAPI&amp;"codes/"&amp;SUBSTITUTE(J564&amp;"",MID(1/2,2,1),".")&amp;","&amp;SUBSTITUTE(K564&amp;"",MID(1/2,2,1),"."))&amp;LEFT($B$13,0)</f>
        <v/>
      </c>
      <c r="O564" s="49">
        <f>IF(N564="","",IFERROR(_xlfn.WEBSERVICE(N564),IF(MapcodeAPIBackup="","NO CONNECTION",IFERROR(_xlfn.WEBSERVICE(MapcodeAPIBackup&amp;MID(N564,LEN(MapcodeAPI)+1,999)),"NO CONNECTION"))))</f>
        <v/>
      </c>
      <c r="P564" t="inlineStr">
        <is>
          <t xml:space="preserve"> </t>
        </is>
      </c>
      <c r="R564" s="50">
        <f>IFERROR(IF(AND(TRIM(B564&amp;"")="",TRIM(C564&amp;"")=""),"",TRIM(IF(ISNUMBER(B564),SUBSTITUTE(B564&amp;"",MID(1/2,2,1),"."),B564&amp;"")&amp;IF(TRIM(C564&amp;"")="",""," | "&amp;IF(ISNUMBER(C564),SUBSTITUTE(C564&amp;"",MID(1/2,2,1),"."),C564&amp;"")))),"(error value)")</f>
        <v/>
      </c>
      <c r="S564" s="50">
        <f>IF(R564="","","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"&amp;IFERROR(IF(AND(LEN(R564)-LEN(SUBSTITUTE(R564,"/",""))=1,ISNUMBER(FIND(" ",TRIM(LEFT(R564,FIND("/",R564)-1))))),LEFT(R564,FIND("/",R564)-1),R564),R564)&amp;" ")," "," "),"﻿"," "),"​"," "),"⁠"," ")," "," ")," "," "),CHAR(9)," "),CHAR(10)," "),CHAR(13)," "),"−","-"),"–","-"),"—","-"),"LATITUDE"," "),"LONGITUDE"," "),"COORDINATES"," "),"COORDS"," "),"NORTH"," N "),"SOUTH"," S "),"EAST"," E "),"WEST"," W "),"DEGREES"," "),"DEG"," "),"GPS"," "),"LONG"," "),"LNG"," "),"LON"," "),"LAT"," ")," AND "," "),"&amp;"," ")&amp;" ")</f>
        <v/>
      </c>
      <c r="T564" s="50">
        <f>IF(S564="","",IF(LEN(S564)-LEN(SUBSTITUTE(S564,".",""))&gt;0,SUBSTITUTE(S564,","," "),IF(LEN(S564)-LEN(SUBSTITUTE(S564,",",""))=3,SUBSTITUTE(SUBSTITUTE(S564,",",";",2),",","."),IF(LEN(S564)-LEN(SUBSTITUTE(S564,",",""))=2,SUBSTITUTE(S564,",","."),SUBSTITUTE(S564,","," ")))))</f>
        <v/>
      </c>
      <c r="U564" s="50">
        <f>IF(ISNUMBER(FIND("S",T564)),-1,IF(ISNUMBER(FIND("N",T564)),1,0))</f>
        <v/>
      </c>
      <c r="V564" s="50">
        <f>IF(ISNUMBER(FIND("W",T564)),-1,IF(ISNUMBER(FIND("E",T564)),1,0))</f>
        <v/>
      </c>
      <c r="W564" s="50">
        <f>AND(MIN(IFERROR(FIND("N",T564),999),IFERROR(FIND("S",T564),999))&lt;999,MIN(IFERROR(FIND("E",T564),999),IFERROR(FIND("W",T564),999))&lt;999,MIN(IFERROR(FIND("E",T564),999),IFERROR(FIND("W",T564),999))&lt;MIN(IFERROR(FIND("N",T564),999),IFERROR(FIND("S",T564),999)))</f>
        <v/>
      </c>
      <c r="X564" s="50">
        <f>IF(T564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564,"°"," "),"º"," "),"˚"," "),"'"," "),CHAR(34)," "),"′"," "),"’"," "),"‘"," "),"″"," "),"”"," "),"“"," "),"("," "),")"," "),"["," "),"]"," "),"{"," "),"}"," "),";"," "),"|"," "),"/"," "),"\"," "),":"," "),"="," "),"*"," "),","," "),"N"," "),"S"," "),"E"," "),"W"," "),"_"," ")))</f>
        <v/>
      </c>
      <c r="Y564" s="50">
        <f>IF(X564="","",SUBSTITUTE(SUBSTITUTE(SUBSTITUTE(SUBSTITUTE(SUBSTITUTE(SUBSTITUTE(SUBSTITUTE(SUBSTITUTE(SUBSTITUTE(SUBSTITUTE(SUBSTITUTE(SUBSTITUTE(SUBSTITUTE(X564,"0",""),"1",""),"2",""),"3",""),"4",""),"5",""),"6",""),"7",""),"8",""),"9",""),".",""),"-","")," ",""))</f>
        <v/>
      </c>
      <c r="Z564" s="50">
        <f>IF(X564="",0,LEN(X564)-LEN(SUBSTITUTE(X564," ",""))+1)</f>
        <v/>
      </c>
      <c r="AA564" s="50">
        <f>IF(Z564&lt;1,"",IFERROR(VALUE(SUBSTITUTE(TRIM(MID(SUBSTITUTE(X564," ",REPT(" ",60)),1,60)),".",MID(1/2,2,1))),""))</f>
        <v/>
      </c>
      <c r="AB564" s="50">
        <f>IF(Z564&lt;2,"",IFERROR(VALUE(SUBSTITUTE(TRIM(MID(SUBSTITUTE(X564," ",REPT(" ",60)),61,60)),".",MID(1/2,2,1))),""))</f>
        <v/>
      </c>
      <c r="AC564" s="50">
        <f>IF(Z564&lt;3,"",IFERROR(VALUE(SUBSTITUTE(TRIM(MID(SUBSTITUTE(X564," ",REPT(" ",60)),121,60)),".",MID(1/2,2,1))),""))</f>
        <v/>
      </c>
      <c r="AD564" s="50">
        <f>IF(Z564&lt;4,"",IFERROR(VALUE(SUBSTITUTE(TRIM(MID(SUBSTITUTE(X564," ",REPT(" ",60)),181,60)),".",MID(1/2,2,1))),""))</f>
        <v/>
      </c>
      <c r="AE564" s="50">
        <f>IF(Z564&lt;5,"",IFERROR(VALUE(SUBSTITUTE(TRIM(MID(SUBSTITUTE(X564," ",REPT(" ",60)),241,60)),".",MID(1/2,2,1))),""))</f>
        <v/>
      </c>
      <c r="AF564" s="50">
        <f>IF(Z564&lt;6,"",IFERROR(VALUE(SUBSTITUTE(TRIM(MID(SUBSTITUTE(X564," ",REPT(" ",60)),301,60)),".",MID(1/2,2,1))),""))</f>
        <v/>
      </c>
      <c r="AG564" s="50">
        <f>IFERROR(IF(Z564=2,AA564,IF(Z564=4,IF(AA564&lt;0,-1,1)*(ABS(AA564)+AB564/60),IF(Z564=6,IF(AA564&lt;0,-1,1)*(ABS(AA564)+AB564/60+AC564/3600),""))),"")</f>
        <v/>
      </c>
      <c r="AH564" s="50">
        <f>IFERROR(IF(Z564=2,AB564,IF(Z564=4,IF(AC564&lt;0,-1,1)*(ABS(AC564)+AD564/60),IF(Z564=6,IF(AD564&lt;0,-1,1)*(ABS(AD564)+AE564/60+AF564/3600),""))),"")</f>
        <v/>
      </c>
      <c r="AI564" s="50">
        <f>IF(W564,AH564,AG564)</f>
        <v/>
      </c>
      <c r="AJ564" s="50">
        <f>IF(W564,AG564,AH564)</f>
        <v/>
      </c>
      <c r="AK564" s="50">
        <f>IFERROR(IF(U564=0,AI564,U564*ABS(AI564)),"")</f>
        <v/>
      </c>
      <c r="AL564" s="50">
        <f>IFERROR(IF(V564=0,AJ564,V564*ABS(AJ564)),"")</f>
        <v/>
      </c>
      <c r="AM564" s="50">
        <f>IFERROR(AND(U564=0,V564=0,ABS(AK564)&gt;90,ABS(AK564)&lt;=180,ABS(AL564)&lt;=90),FALSE)</f>
        <v/>
      </c>
      <c r="AN564" s="50">
        <f>IF(AM564,AL564,AK564)</f>
        <v/>
      </c>
      <c r="AO564" s="50">
        <f>IF(AM564,AK564,AL564)</f>
        <v/>
      </c>
      <c r="AP564" s="50">
        <f>IF(R564="","",IF(Y564&lt;&gt;"","Contains words or symbols that aren't part of a coordinate.",IF(NOT(OR(Z564=2,Z564=4,Z564=6)),"Couldn't find a latitude and a longitude ("&amp;Z564&amp;IF(Z564=1," number"," numbers")&amp;" found).",IF(COUNT(AA564:AF564)&lt;&gt;Z564,"Some of the numbers couldn't be read.",IF(OR(AND(Z564=4,OR(AB564&lt;0,AB564&gt;=60,AD564&lt;0,AD564&gt;=60)),AND(Z564=6,OR(AB564&lt;0,AB564&gt;=60,AC564&lt;0,AC564&gt;=60,AE564&lt;0,AE564&gt;=60,AF564&lt;0,AF564&gt;=60))),"Minutes and seconds must be between 0 and 60.",IF(OR(ABS(AN564)&gt;90,ABS(AO564)&gt;180),"Out of range: latitude must be between -90 and 90, and longitude between -180 and 180.",""))))))</f>
        <v/>
      </c>
    </row>
    <row r="565">
      <c r="B565" s="44" t="n"/>
      <c r="C565" s="44" t="n"/>
      <c r="D565" s="45">
        <f>IF(R565="","",IF(AP565&lt;&gt;"","NOT VALID GPS COORDINATES",IF(O565="NO CONNECTION","NO CONNECTION",IF(E565="","NOT FOUND",IF(OR(AM565,AND(AN565=0,AO565=0)),"CONVERTED – PLEASE CHECK","CONVERTED")))))</f>
        <v/>
      </c>
      <c r="E565" s="45">
        <f>IF(OR(O565="",O565="NO CONNECTION"),"",IFERROR(_xlfn.FILTERXML(O565,"//local/territory")&amp;" "&amp;_xlfn.FILTERXML(O565,"//local/mapcode"),IFERROR(_xlfn.FILTERXML(O565,"//international/mapcode"),"")))</f>
        <v/>
      </c>
      <c r="F565" s="46">
        <f>IF(E565="","",IFERROR(_xlfn.FILTERXML(O565,"//local/territory"),""))</f>
        <v/>
      </c>
      <c r="G565" s="46">
        <f>IF(E565="","",IFERROR(_xlfn.FILTERXML(O565,"//local/mapcode"),""))</f>
        <v/>
      </c>
      <c r="H565" s="46">
        <f>IF(E565="","",IFERROR(_xlfn.FILTERXML(O565,"//international/mapcode"),""))</f>
        <v/>
      </c>
      <c r="I565" s="46">
        <f>IF(E565="","",IFERROR(HYPERLINK("https://www.mymapcodes.com/go/?t="&amp;IF(G565&lt;&gt;"",F565,"AAA")&amp;"&amp;ma="&amp;LEFT(IF(G565&lt;&gt;"",G565,H565),FIND(".",IF(G565&lt;&gt;"",G565,H565))-1)&amp;"&amp;mb="&amp;MID(IF(G565&lt;&gt;"",G565,H565),FIND(".",IF(G565&lt;&gt;"",G565,H565))+1,99),"Open on MyMapcodes →"),""))</f>
        <v/>
      </c>
      <c r="J565" s="47">
        <f>IF(OR(R565="",AP565&lt;&gt;""),"",ROUND(AN565,6))</f>
        <v/>
      </c>
      <c r="K565" s="47">
        <f>IF(OR(R565="",AP565&lt;&gt;""),"",ROUND(AO565,6))</f>
        <v/>
      </c>
      <c r="L565" s="48">
        <f>IF(R565="","",IF(AP565&lt;&gt;"",AP565,IF(O565="NO CONNECTION","Excel couldn't reach the mapcode service. Click the REFRESH RESULTS box just above the table.",IF(E565="","The mapcode service didn't return a mapcode for this point.",IF(AM565,"Latitude and longitude seemed to be the wrong way round, so they've been swapped. Please check.",IF(AND(AN565=0,AO565=0),"0, 0 is in the sea off West Africa. Please check this is the location you meant.",IF(W565,"Longitude came first, so the order has been switched.",IF(Z565=6,"Converted from degrees, minutes and seconds.",IF(Z565=4,"Converted from degrees and decimal minutes.","")))))))))</f>
        <v/>
      </c>
      <c r="N565" s="49">
        <f>IF(J565="","",MapcodeAPI&amp;"codes/"&amp;SUBSTITUTE(J565&amp;"",MID(1/2,2,1),".")&amp;","&amp;SUBSTITUTE(K565&amp;"",MID(1/2,2,1),"."))&amp;LEFT($B$13,0)</f>
        <v/>
      </c>
      <c r="O565" s="49">
        <f>IF(N565="","",IFERROR(_xlfn.WEBSERVICE(N565),IF(MapcodeAPIBackup="","NO CONNECTION",IFERROR(_xlfn.WEBSERVICE(MapcodeAPIBackup&amp;MID(N565,LEN(MapcodeAPI)+1,999)),"NO CONNECTION"))))</f>
        <v/>
      </c>
      <c r="P565" t="inlineStr">
        <is>
          <t xml:space="preserve"> </t>
        </is>
      </c>
      <c r="R565" s="50">
        <f>IFERROR(IF(AND(TRIM(B565&amp;"")="",TRIM(C565&amp;"")=""),"",TRIM(IF(ISNUMBER(B565),SUBSTITUTE(B565&amp;"",MID(1/2,2,1),"."),B565&amp;"")&amp;IF(TRIM(C565&amp;"")="",""," | "&amp;IF(ISNUMBER(C565),SUBSTITUTE(C565&amp;"",MID(1/2,2,1),"."),C565&amp;"")))),"(error value)")</f>
        <v/>
      </c>
      <c r="S565" s="50">
        <f>IF(R565="","","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"&amp;IFERROR(IF(AND(LEN(R565)-LEN(SUBSTITUTE(R565,"/",""))=1,ISNUMBER(FIND(" ",TRIM(LEFT(R565,FIND("/",R565)-1))))),LEFT(R565,FIND("/",R565)-1),R565),R565)&amp;" ")," "," "),"﻿"," "),"​"," "),"⁠"," ")," "," ")," "," "),CHAR(9)," "),CHAR(10)," "),CHAR(13)," "),"−","-"),"–","-"),"—","-"),"LATITUDE"," "),"LONGITUDE"," "),"COORDINATES"," "),"COORDS"," "),"NORTH"," N "),"SOUTH"," S "),"EAST"," E "),"WEST"," W "),"DEGREES"," "),"DEG"," "),"GPS"," "),"LONG"," "),"LNG"," "),"LON"," "),"LAT"," ")," AND "," "),"&amp;"," ")&amp;" ")</f>
        <v/>
      </c>
      <c r="T565" s="50">
        <f>IF(S565="","",IF(LEN(S565)-LEN(SUBSTITUTE(S565,".",""))&gt;0,SUBSTITUTE(S565,","," "),IF(LEN(S565)-LEN(SUBSTITUTE(S565,",",""))=3,SUBSTITUTE(SUBSTITUTE(S565,",",";",2),",","."),IF(LEN(S565)-LEN(SUBSTITUTE(S565,",",""))=2,SUBSTITUTE(S565,",","."),SUBSTITUTE(S565,","," ")))))</f>
        <v/>
      </c>
      <c r="U565" s="50">
        <f>IF(ISNUMBER(FIND("S",T565)),-1,IF(ISNUMBER(FIND("N",T565)),1,0))</f>
        <v/>
      </c>
      <c r="V565" s="50">
        <f>IF(ISNUMBER(FIND("W",T565)),-1,IF(ISNUMBER(FIND("E",T565)),1,0))</f>
        <v/>
      </c>
      <c r="W565" s="50">
        <f>AND(MIN(IFERROR(FIND("N",T565),999),IFERROR(FIND("S",T565),999))&lt;999,MIN(IFERROR(FIND("E",T565),999),IFERROR(FIND("W",T565),999))&lt;999,MIN(IFERROR(FIND("E",T565),999),IFERROR(FIND("W",T565),999))&lt;MIN(IFERROR(FIND("N",T565),999),IFERROR(FIND("S",T565),999)))</f>
        <v/>
      </c>
      <c r="X565" s="50">
        <f>IF(T565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565,"°"," "),"º"," "),"˚"," "),"'"," "),CHAR(34)," "),"′"," "),"’"," "),"‘"," "),"″"," "),"”"," "),"“"," "),"("," "),")"," "),"["," "),"]"," "),"{"," "),"}"," "),";"," "),"|"," "),"/"," "),"\"," "),":"," "),"="," "),"*"," "),","," "),"N"," "),"S"," "),"E"," "),"W"," "),"_"," ")))</f>
        <v/>
      </c>
      <c r="Y565" s="50">
        <f>IF(X565="","",SUBSTITUTE(SUBSTITUTE(SUBSTITUTE(SUBSTITUTE(SUBSTITUTE(SUBSTITUTE(SUBSTITUTE(SUBSTITUTE(SUBSTITUTE(SUBSTITUTE(SUBSTITUTE(SUBSTITUTE(SUBSTITUTE(X565,"0",""),"1",""),"2",""),"3",""),"4",""),"5",""),"6",""),"7",""),"8",""),"9",""),".",""),"-","")," ",""))</f>
        <v/>
      </c>
      <c r="Z565" s="50">
        <f>IF(X565="",0,LEN(X565)-LEN(SUBSTITUTE(X565," ",""))+1)</f>
        <v/>
      </c>
      <c r="AA565" s="50">
        <f>IF(Z565&lt;1,"",IFERROR(VALUE(SUBSTITUTE(TRIM(MID(SUBSTITUTE(X565," ",REPT(" ",60)),1,60)),".",MID(1/2,2,1))),""))</f>
        <v/>
      </c>
      <c r="AB565" s="50">
        <f>IF(Z565&lt;2,"",IFERROR(VALUE(SUBSTITUTE(TRIM(MID(SUBSTITUTE(X565," ",REPT(" ",60)),61,60)),".",MID(1/2,2,1))),""))</f>
        <v/>
      </c>
      <c r="AC565" s="50">
        <f>IF(Z565&lt;3,"",IFERROR(VALUE(SUBSTITUTE(TRIM(MID(SUBSTITUTE(X565," ",REPT(" ",60)),121,60)),".",MID(1/2,2,1))),""))</f>
        <v/>
      </c>
      <c r="AD565" s="50">
        <f>IF(Z565&lt;4,"",IFERROR(VALUE(SUBSTITUTE(TRIM(MID(SUBSTITUTE(X565," ",REPT(" ",60)),181,60)),".",MID(1/2,2,1))),""))</f>
        <v/>
      </c>
      <c r="AE565" s="50">
        <f>IF(Z565&lt;5,"",IFERROR(VALUE(SUBSTITUTE(TRIM(MID(SUBSTITUTE(X565," ",REPT(" ",60)),241,60)),".",MID(1/2,2,1))),""))</f>
        <v/>
      </c>
      <c r="AF565" s="50">
        <f>IF(Z565&lt;6,"",IFERROR(VALUE(SUBSTITUTE(TRIM(MID(SUBSTITUTE(X565," ",REPT(" ",60)),301,60)),".",MID(1/2,2,1))),""))</f>
        <v/>
      </c>
      <c r="AG565" s="50">
        <f>IFERROR(IF(Z565=2,AA565,IF(Z565=4,IF(AA565&lt;0,-1,1)*(ABS(AA565)+AB565/60),IF(Z565=6,IF(AA565&lt;0,-1,1)*(ABS(AA565)+AB565/60+AC565/3600),""))),"")</f>
        <v/>
      </c>
      <c r="AH565" s="50">
        <f>IFERROR(IF(Z565=2,AB565,IF(Z565=4,IF(AC565&lt;0,-1,1)*(ABS(AC565)+AD565/60),IF(Z565=6,IF(AD565&lt;0,-1,1)*(ABS(AD565)+AE565/60+AF565/3600),""))),"")</f>
        <v/>
      </c>
      <c r="AI565" s="50">
        <f>IF(W565,AH565,AG565)</f>
        <v/>
      </c>
      <c r="AJ565" s="50">
        <f>IF(W565,AG565,AH565)</f>
        <v/>
      </c>
      <c r="AK565" s="50">
        <f>IFERROR(IF(U565=0,AI565,U565*ABS(AI565)),"")</f>
        <v/>
      </c>
      <c r="AL565" s="50">
        <f>IFERROR(IF(V565=0,AJ565,V565*ABS(AJ565)),"")</f>
        <v/>
      </c>
      <c r="AM565" s="50">
        <f>IFERROR(AND(U565=0,V565=0,ABS(AK565)&gt;90,ABS(AK565)&lt;=180,ABS(AL565)&lt;=90),FALSE)</f>
        <v/>
      </c>
      <c r="AN565" s="50">
        <f>IF(AM565,AL565,AK565)</f>
        <v/>
      </c>
      <c r="AO565" s="50">
        <f>IF(AM565,AK565,AL565)</f>
        <v/>
      </c>
      <c r="AP565" s="50">
        <f>IF(R565="","",IF(Y565&lt;&gt;"","Contains words or symbols that aren't part of a coordinate.",IF(NOT(OR(Z565=2,Z565=4,Z565=6)),"Couldn't find a latitude and a longitude ("&amp;Z565&amp;IF(Z565=1," number"," numbers")&amp;" found).",IF(COUNT(AA565:AF565)&lt;&gt;Z565,"Some of the numbers couldn't be read.",IF(OR(AND(Z565=4,OR(AB565&lt;0,AB565&gt;=60,AD565&lt;0,AD565&gt;=60)),AND(Z565=6,OR(AB565&lt;0,AB565&gt;=60,AC565&lt;0,AC565&gt;=60,AE565&lt;0,AE565&gt;=60,AF565&lt;0,AF565&gt;=60))),"Minutes and seconds must be between 0 and 60.",IF(OR(ABS(AN565)&gt;90,ABS(AO565)&gt;180),"Out of range: latitude must be between -90 and 90, and longitude between -180 and 180.",""))))))</f>
        <v/>
      </c>
    </row>
    <row r="566">
      <c r="B566" s="44" t="n"/>
      <c r="C566" s="44" t="n"/>
      <c r="D566" s="45">
        <f>IF(R566="","",IF(AP566&lt;&gt;"","NOT VALID GPS COORDINATES",IF(O566="NO CONNECTION","NO CONNECTION",IF(E566="","NOT FOUND",IF(OR(AM566,AND(AN566=0,AO566=0)),"CONVERTED – PLEASE CHECK","CONVERTED")))))</f>
        <v/>
      </c>
      <c r="E566" s="45">
        <f>IF(OR(O566="",O566="NO CONNECTION"),"",IFERROR(_xlfn.FILTERXML(O566,"//local/territory")&amp;" "&amp;_xlfn.FILTERXML(O566,"//local/mapcode"),IFERROR(_xlfn.FILTERXML(O566,"//international/mapcode"),"")))</f>
        <v/>
      </c>
      <c r="F566" s="46">
        <f>IF(E566="","",IFERROR(_xlfn.FILTERXML(O566,"//local/territory"),""))</f>
        <v/>
      </c>
      <c r="G566" s="46">
        <f>IF(E566="","",IFERROR(_xlfn.FILTERXML(O566,"//local/mapcode"),""))</f>
        <v/>
      </c>
      <c r="H566" s="46">
        <f>IF(E566="","",IFERROR(_xlfn.FILTERXML(O566,"//international/mapcode"),""))</f>
        <v/>
      </c>
      <c r="I566" s="46">
        <f>IF(E566="","",IFERROR(HYPERLINK("https://www.mymapcodes.com/go/?t="&amp;IF(G566&lt;&gt;"",F566,"AAA")&amp;"&amp;ma="&amp;LEFT(IF(G566&lt;&gt;"",G566,H566),FIND(".",IF(G566&lt;&gt;"",G566,H566))-1)&amp;"&amp;mb="&amp;MID(IF(G566&lt;&gt;"",G566,H566),FIND(".",IF(G566&lt;&gt;"",G566,H566))+1,99),"Open on MyMapcodes →"),""))</f>
        <v/>
      </c>
      <c r="J566" s="47">
        <f>IF(OR(R566="",AP566&lt;&gt;""),"",ROUND(AN566,6))</f>
        <v/>
      </c>
      <c r="K566" s="47">
        <f>IF(OR(R566="",AP566&lt;&gt;""),"",ROUND(AO566,6))</f>
        <v/>
      </c>
      <c r="L566" s="48">
        <f>IF(R566="","",IF(AP566&lt;&gt;"",AP566,IF(O566="NO CONNECTION","Excel couldn't reach the mapcode service. Click the REFRESH RESULTS box just above the table.",IF(E566="","The mapcode service didn't return a mapcode for this point.",IF(AM566,"Latitude and longitude seemed to be the wrong way round, so they've been swapped. Please check.",IF(AND(AN566=0,AO566=0),"0, 0 is in the sea off West Africa. Please check this is the location you meant.",IF(W566,"Longitude came first, so the order has been switched.",IF(Z566=6,"Converted from degrees, minutes and seconds.",IF(Z566=4,"Converted from degrees and decimal minutes.","")))))))))</f>
        <v/>
      </c>
      <c r="N566" s="49">
        <f>IF(J566="","",MapcodeAPI&amp;"codes/"&amp;SUBSTITUTE(J566&amp;"",MID(1/2,2,1),".")&amp;","&amp;SUBSTITUTE(K566&amp;"",MID(1/2,2,1),"."))&amp;LEFT($B$13,0)</f>
        <v/>
      </c>
      <c r="O566" s="49">
        <f>IF(N566="","",IFERROR(_xlfn.WEBSERVICE(N566),IF(MapcodeAPIBackup="","NO CONNECTION",IFERROR(_xlfn.WEBSERVICE(MapcodeAPIBackup&amp;MID(N566,LEN(MapcodeAPI)+1,999)),"NO CONNECTION"))))</f>
        <v/>
      </c>
      <c r="P566" t="inlineStr">
        <is>
          <t xml:space="preserve"> </t>
        </is>
      </c>
      <c r="R566" s="50">
        <f>IFERROR(IF(AND(TRIM(B566&amp;"")="",TRIM(C566&amp;"")=""),"",TRIM(IF(ISNUMBER(B566),SUBSTITUTE(B566&amp;"",MID(1/2,2,1),"."),B566&amp;"")&amp;IF(TRIM(C566&amp;"")="",""," | "&amp;IF(ISNUMBER(C566),SUBSTITUTE(C566&amp;"",MID(1/2,2,1),"."),C566&amp;"")))),"(error value)")</f>
        <v/>
      </c>
      <c r="S566" s="50">
        <f>IF(R566="","","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"&amp;IFERROR(IF(AND(LEN(R566)-LEN(SUBSTITUTE(R566,"/",""))=1,ISNUMBER(FIND(" ",TRIM(LEFT(R566,FIND("/",R566)-1))))),LEFT(R566,FIND("/",R566)-1),R566),R566)&amp;" ")," "," "),"﻿"," "),"​"," "),"⁠"," ")," "," ")," "," "),CHAR(9)," "),CHAR(10)," "),CHAR(13)," "),"−","-"),"–","-"),"—","-"),"LATITUDE"," "),"LONGITUDE"," "),"COORDINATES"," "),"COORDS"," "),"NORTH"," N "),"SOUTH"," S "),"EAST"," E "),"WEST"," W "),"DEGREES"," "),"DEG"," "),"GPS"," "),"LONG"," "),"LNG"," "),"LON"," "),"LAT"," ")," AND "," "),"&amp;"," ")&amp;" ")</f>
        <v/>
      </c>
      <c r="T566" s="50">
        <f>IF(S566="","",IF(LEN(S566)-LEN(SUBSTITUTE(S566,".",""))&gt;0,SUBSTITUTE(S566,","," "),IF(LEN(S566)-LEN(SUBSTITUTE(S566,",",""))=3,SUBSTITUTE(SUBSTITUTE(S566,",",";",2),",","."),IF(LEN(S566)-LEN(SUBSTITUTE(S566,",",""))=2,SUBSTITUTE(S566,",","."),SUBSTITUTE(S566,","," ")))))</f>
        <v/>
      </c>
      <c r="U566" s="50">
        <f>IF(ISNUMBER(FIND("S",T566)),-1,IF(ISNUMBER(FIND("N",T566)),1,0))</f>
        <v/>
      </c>
      <c r="V566" s="50">
        <f>IF(ISNUMBER(FIND("W",T566)),-1,IF(ISNUMBER(FIND("E",T566)),1,0))</f>
        <v/>
      </c>
      <c r="W566" s="50">
        <f>AND(MIN(IFERROR(FIND("N",T566),999),IFERROR(FIND("S",T566),999))&lt;999,MIN(IFERROR(FIND("E",T566),999),IFERROR(FIND("W",T566),999))&lt;999,MIN(IFERROR(FIND("E",T566),999),IFERROR(FIND("W",T566),999))&lt;MIN(IFERROR(FIND("N",T566),999),IFERROR(FIND("S",T566),999)))</f>
        <v/>
      </c>
      <c r="X566" s="50">
        <f>IF(T566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566,"°"," "),"º"," "),"˚"," "),"'"," "),CHAR(34)," "),"′"," "),"’"," "),"‘"," "),"″"," "),"”"," "),"“"," "),"("," "),")"," "),"["," "),"]"," "),"{"," "),"}"," "),";"," "),"|"," "),"/"," "),"\"," "),":"," "),"="," "),"*"," "),","," "),"N"," "),"S"," "),"E"," "),"W"," "),"_"," ")))</f>
        <v/>
      </c>
      <c r="Y566" s="50">
        <f>IF(X566="","",SUBSTITUTE(SUBSTITUTE(SUBSTITUTE(SUBSTITUTE(SUBSTITUTE(SUBSTITUTE(SUBSTITUTE(SUBSTITUTE(SUBSTITUTE(SUBSTITUTE(SUBSTITUTE(SUBSTITUTE(SUBSTITUTE(X566,"0",""),"1",""),"2",""),"3",""),"4",""),"5",""),"6",""),"7",""),"8",""),"9",""),".",""),"-","")," ",""))</f>
        <v/>
      </c>
      <c r="Z566" s="50">
        <f>IF(X566="",0,LEN(X566)-LEN(SUBSTITUTE(X566," ",""))+1)</f>
        <v/>
      </c>
      <c r="AA566" s="50">
        <f>IF(Z566&lt;1,"",IFERROR(VALUE(SUBSTITUTE(TRIM(MID(SUBSTITUTE(X566," ",REPT(" ",60)),1,60)),".",MID(1/2,2,1))),""))</f>
        <v/>
      </c>
      <c r="AB566" s="50">
        <f>IF(Z566&lt;2,"",IFERROR(VALUE(SUBSTITUTE(TRIM(MID(SUBSTITUTE(X566," ",REPT(" ",60)),61,60)),".",MID(1/2,2,1))),""))</f>
        <v/>
      </c>
      <c r="AC566" s="50">
        <f>IF(Z566&lt;3,"",IFERROR(VALUE(SUBSTITUTE(TRIM(MID(SUBSTITUTE(X566," ",REPT(" ",60)),121,60)),".",MID(1/2,2,1))),""))</f>
        <v/>
      </c>
      <c r="AD566" s="50">
        <f>IF(Z566&lt;4,"",IFERROR(VALUE(SUBSTITUTE(TRIM(MID(SUBSTITUTE(X566," ",REPT(" ",60)),181,60)),".",MID(1/2,2,1))),""))</f>
        <v/>
      </c>
      <c r="AE566" s="50">
        <f>IF(Z566&lt;5,"",IFERROR(VALUE(SUBSTITUTE(TRIM(MID(SUBSTITUTE(X566," ",REPT(" ",60)),241,60)),".",MID(1/2,2,1))),""))</f>
        <v/>
      </c>
      <c r="AF566" s="50">
        <f>IF(Z566&lt;6,"",IFERROR(VALUE(SUBSTITUTE(TRIM(MID(SUBSTITUTE(X566," ",REPT(" ",60)),301,60)),".",MID(1/2,2,1))),""))</f>
        <v/>
      </c>
      <c r="AG566" s="50">
        <f>IFERROR(IF(Z566=2,AA566,IF(Z566=4,IF(AA566&lt;0,-1,1)*(ABS(AA566)+AB566/60),IF(Z566=6,IF(AA566&lt;0,-1,1)*(ABS(AA566)+AB566/60+AC566/3600),""))),"")</f>
        <v/>
      </c>
      <c r="AH566" s="50">
        <f>IFERROR(IF(Z566=2,AB566,IF(Z566=4,IF(AC566&lt;0,-1,1)*(ABS(AC566)+AD566/60),IF(Z566=6,IF(AD566&lt;0,-1,1)*(ABS(AD566)+AE566/60+AF566/3600),""))),"")</f>
        <v/>
      </c>
      <c r="AI566" s="50">
        <f>IF(W566,AH566,AG566)</f>
        <v/>
      </c>
      <c r="AJ566" s="50">
        <f>IF(W566,AG566,AH566)</f>
        <v/>
      </c>
      <c r="AK566" s="50">
        <f>IFERROR(IF(U566=0,AI566,U566*ABS(AI566)),"")</f>
        <v/>
      </c>
      <c r="AL566" s="50">
        <f>IFERROR(IF(V566=0,AJ566,V566*ABS(AJ566)),"")</f>
        <v/>
      </c>
      <c r="AM566" s="50">
        <f>IFERROR(AND(U566=0,V566=0,ABS(AK566)&gt;90,ABS(AK566)&lt;=180,ABS(AL566)&lt;=90),FALSE)</f>
        <v/>
      </c>
      <c r="AN566" s="50">
        <f>IF(AM566,AL566,AK566)</f>
        <v/>
      </c>
      <c r="AO566" s="50">
        <f>IF(AM566,AK566,AL566)</f>
        <v/>
      </c>
      <c r="AP566" s="50">
        <f>IF(R566="","",IF(Y566&lt;&gt;"","Contains words or symbols that aren't part of a coordinate.",IF(NOT(OR(Z566=2,Z566=4,Z566=6)),"Couldn't find a latitude and a longitude ("&amp;Z566&amp;IF(Z566=1," number"," numbers")&amp;" found).",IF(COUNT(AA566:AF566)&lt;&gt;Z566,"Some of the numbers couldn't be read.",IF(OR(AND(Z566=4,OR(AB566&lt;0,AB566&gt;=60,AD566&lt;0,AD566&gt;=60)),AND(Z566=6,OR(AB566&lt;0,AB566&gt;=60,AC566&lt;0,AC566&gt;=60,AE566&lt;0,AE566&gt;=60,AF566&lt;0,AF566&gt;=60))),"Minutes and seconds must be between 0 and 60.",IF(OR(ABS(AN566)&gt;90,ABS(AO566)&gt;180),"Out of range: latitude must be between -90 and 90, and longitude between -180 and 180.",""))))))</f>
        <v/>
      </c>
    </row>
    <row r="567">
      <c r="B567" s="44" t="n"/>
      <c r="C567" s="44" t="n"/>
      <c r="D567" s="45">
        <f>IF(R567="","",IF(AP567&lt;&gt;"","NOT VALID GPS COORDINATES",IF(O567="NO CONNECTION","NO CONNECTION",IF(E567="","NOT FOUND",IF(OR(AM567,AND(AN567=0,AO567=0)),"CONVERTED – PLEASE CHECK","CONVERTED")))))</f>
        <v/>
      </c>
      <c r="E567" s="45">
        <f>IF(OR(O567="",O567="NO CONNECTION"),"",IFERROR(_xlfn.FILTERXML(O567,"//local/territory")&amp;" "&amp;_xlfn.FILTERXML(O567,"//local/mapcode"),IFERROR(_xlfn.FILTERXML(O567,"//international/mapcode"),"")))</f>
        <v/>
      </c>
      <c r="F567" s="46">
        <f>IF(E567="","",IFERROR(_xlfn.FILTERXML(O567,"//local/territory"),""))</f>
        <v/>
      </c>
      <c r="G567" s="46">
        <f>IF(E567="","",IFERROR(_xlfn.FILTERXML(O567,"//local/mapcode"),""))</f>
        <v/>
      </c>
      <c r="H567" s="46">
        <f>IF(E567="","",IFERROR(_xlfn.FILTERXML(O567,"//international/mapcode"),""))</f>
        <v/>
      </c>
      <c r="I567" s="46">
        <f>IF(E567="","",IFERROR(HYPERLINK("https://www.mymapcodes.com/go/?t="&amp;IF(G567&lt;&gt;"",F567,"AAA")&amp;"&amp;ma="&amp;LEFT(IF(G567&lt;&gt;"",G567,H567),FIND(".",IF(G567&lt;&gt;"",G567,H567))-1)&amp;"&amp;mb="&amp;MID(IF(G567&lt;&gt;"",G567,H567),FIND(".",IF(G567&lt;&gt;"",G567,H567))+1,99),"Open on MyMapcodes →"),""))</f>
        <v/>
      </c>
      <c r="J567" s="47">
        <f>IF(OR(R567="",AP567&lt;&gt;""),"",ROUND(AN567,6))</f>
        <v/>
      </c>
      <c r="K567" s="47">
        <f>IF(OR(R567="",AP567&lt;&gt;""),"",ROUND(AO567,6))</f>
        <v/>
      </c>
      <c r="L567" s="48">
        <f>IF(R567="","",IF(AP567&lt;&gt;"",AP567,IF(O567="NO CONNECTION","Excel couldn't reach the mapcode service. Click the REFRESH RESULTS box just above the table.",IF(E567="","The mapcode service didn't return a mapcode for this point.",IF(AM567,"Latitude and longitude seemed to be the wrong way round, so they've been swapped. Please check.",IF(AND(AN567=0,AO567=0),"0, 0 is in the sea off West Africa. Please check this is the location you meant.",IF(W567,"Longitude came first, so the order has been switched.",IF(Z567=6,"Converted from degrees, minutes and seconds.",IF(Z567=4,"Converted from degrees and decimal minutes.","")))))))))</f>
        <v/>
      </c>
      <c r="N567" s="49">
        <f>IF(J567="","",MapcodeAPI&amp;"codes/"&amp;SUBSTITUTE(J567&amp;"",MID(1/2,2,1),".")&amp;","&amp;SUBSTITUTE(K567&amp;"",MID(1/2,2,1),"."))&amp;LEFT($B$13,0)</f>
        <v/>
      </c>
      <c r="O567" s="49">
        <f>IF(N567="","",IFERROR(_xlfn.WEBSERVICE(N567),IF(MapcodeAPIBackup="","NO CONNECTION",IFERROR(_xlfn.WEBSERVICE(MapcodeAPIBackup&amp;MID(N567,LEN(MapcodeAPI)+1,999)),"NO CONNECTION"))))</f>
        <v/>
      </c>
      <c r="P567" t="inlineStr">
        <is>
          <t xml:space="preserve"> </t>
        </is>
      </c>
      <c r="R567" s="50">
        <f>IFERROR(IF(AND(TRIM(B567&amp;"")="",TRIM(C567&amp;"")=""),"",TRIM(IF(ISNUMBER(B567),SUBSTITUTE(B567&amp;"",MID(1/2,2,1),"."),B567&amp;"")&amp;IF(TRIM(C567&amp;"")="",""," | "&amp;IF(ISNUMBER(C567),SUBSTITUTE(C567&amp;"",MID(1/2,2,1),"."),C567&amp;"")))),"(error value)")</f>
        <v/>
      </c>
      <c r="S567" s="50">
        <f>IF(R567="","","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"&amp;IFERROR(IF(AND(LEN(R567)-LEN(SUBSTITUTE(R567,"/",""))=1,ISNUMBER(FIND(" ",TRIM(LEFT(R567,FIND("/",R567)-1))))),LEFT(R567,FIND("/",R567)-1),R567),R567)&amp;" ")," "," "),"﻿"," "),"​"," "),"⁠"," ")," "," ")," "," "),CHAR(9)," "),CHAR(10)," "),CHAR(13)," "),"−","-"),"–","-"),"—","-"),"LATITUDE"," "),"LONGITUDE"," "),"COORDINATES"," "),"COORDS"," "),"NORTH"," N "),"SOUTH"," S "),"EAST"," E "),"WEST"," W "),"DEGREES"," "),"DEG"," "),"GPS"," "),"LONG"," "),"LNG"," "),"LON"," "),"LAT"," ")," AND "," "),"&amp;"," ")&amp;" ")</f>
        <v/>
      </c>
      <c r="T567" s="50">
        <f>IF(S567="","",IF(LEN(S567)-LEN(SUBSTITUTE(S567,".",""))&gt;0,SUBSTITUTE(S567,","," "),IF(LEN(S567)-LEN(SUBSTITUTE(S567,",",""))=3,SUBSTITUTE(SUBSTITUTE(S567,",",";",2),",","."),IF(LEN(S567)-LEN(SUBSTITUTE(S567,",",""))=2,SUBSTITUTE(S567,",","."),SUBSTITUTE(S567,","," ")))))</f>
        <v/>
      </c>
      <c r="U567" s="50">
        <f>IF(ISNUMBER(FIND("S",T567)),-1,IF(ISNUMBER(FIND("N",T567)),1,0))</f>
        <v/>
      </c>
      <c r="V567" s="50">
        <f>IF(ISNUMBER(FIND("W",T567)),-1,IF(ISNUMBER(FIND("E",T567)),1,0))</f>
        <v/>
      </c>
      <c r="W567" s="50">
        <f>AND(MIN(IFERROR(FIND("N",T567),999),IFERROR(FIND("S",T567),999))&lt;999,MIN(IFERROR(FIND("E",T567),999),IFERROR(FIND("W",T567),999))&lt;999,MIN(IFERROR(FIND("E",T567),999),IFERROR(FIND("W",T567),999))&lt;MIN(IFERROR(FIND("N",T567),999),IFERROR(FIND("S",T567),999)))</f>
        <v/>
      </c>
      <c r="X567" s="50">
        <f>IF(T567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567,"°"," "),"º"," "),"˚"," "),"'"," "),CHAR(34)," "),"′"," "),"’"," "),"‘"," "),"″"," "),"”"," "),"“"," "),"("," "),")"," "),"["," "),"]"," "),"{"," "),"}"," "),";"," "),"|"," "),"/"," "),"\"," "),":"," "),"="," "),"*"," "),","," "),"N"," "),"S"," "),"E"," "),"W"," "),"_"," ")))</f>
        <v/>
      </c>
      <c r="Y567" s="50">
        <f>IF(X567="","",SUBSTITUTE(SUBSTITUTE(SUBSTITUTE(SUBSTITUTE(SUBSTITUTE(SUBSTITUTE(SUBSTITUTE(SUBSTITUTE(SUBSTITUTE(SUBSTITUTE(SUBSTITUTE(SUBSTITUTE(SUBSTITUTE(X567,"0",""),"1",""),"2",""),"3",""),"4",""),"5",""),"6",""),"7",""),"8",""),"9",""),".",""),"-","")," ",""))</f>
        <v/>
      </c>
      <c r="Z567" s="50">
        <f>IF(X567="",0,LEN(X567)-LEN(SUBSTITUTE(X567," ",""))+1)</f>
        <v/>
      </c>
      <c r="AA567" s="50">
        <f>IF(Z567&lt;1,"",IFERROR(VALUE(SUBSTITUTE(TRIM(MID(SUBSTITUTE(X567," ",REPT(" ",60)),1,60)),".",MID(1/2,2,1))),""))</f>
        <v/>
      </c>
      <c r="AB567" s="50">
        <f>IF(Z567&lt;2,"",IFERROR(VALUE(SUBSTITUTE(TRIM(MID(SUBSTITUTE(X567," ",REPT(" ",60)),61,60)),".",MID(1/2,2,1))),""))</f>
        <v/>
      </c>
      <c r="AC567" s="50">
        <f>IF(Z567&lt;3,"",IFERROR(VALUE(SUBSTITUTE(TRIM(MID(SUBSTITUTE(X567," ",REPT(" ",60)),121,60)),".",MID(1/2,2,1))),""))</f>
        <v/>
      </c>
      <c r="AD567" s="50">
        <f>IF(Z567&lt;4,"",IFERROR(VALUE(SUBSTITUTE(TRIM(MID(SUBSTITUTE(X567," ",REPT(" ",60)),181,60)),".",MID(1/2,2,1))),""))</f>
        <v/>
      </c>
      <c r="AE567" s="50">
        <f>IF(Z567&lt;5,"",IFERROR(VALUE(SUBSTITUTE(TRIM(MID(SUBSTITUTE(X567," ",REPT(" ",60)),241,60)),".",MID(1/2,2,1))),""))</f>
        <v/>
      </c>
      <c r="AF567" s="50">
        <f>IF(Z567&lt;6,"",IFERROR(VALUE(SUBSTITUTE(TRIM(MID(SUBSTITUTE(X567," ",REPT(" ",60)),301,60)),".",MID(1/2,2,1))),""))</f>
        <v/>
      </c>
      <c r="AG567" s="50">
        <f>IFERROR(IF(Z567=2,AA567,IF(Z567=4,IF(AA567&lt;0,-1,1)*(ABS(AA567)+AB567/60),IF(Z567=6,IF(AA567&lt;0,-1,1)*(ABS(AA567)+AB567/60+AC567/3600),""))),"")</f>
        <v/>
      </c>
      <c r="AH567" s="50">
        <f>IFERROR(IF(Z567=2,AB567,IF(Z567=4,IF(AC567&lt;0,-1,1)*(ABS(AC567)+AD567/60),IF(Z567=6,IF(AD567&lt;0,-1,1)*(ABS(AD567)+AE567/60+AF567/3600),""))),"")</f>
        <v/>
      </c>
      <c r="AI567" s="50">
        <f>IF(W567,AH567,AG567)</f>
        <v/>
      </c>
      <c r="AJ567" s="50">
        <f>IF(W567,AG567,AH567)</f>
        <v/>
      </c>
      <c r="AK567" s="50">
        <f>IFERROR(IF(U567=0,AI567,U567*ABS(AI567)),"")</f>
        <v/>
      </c>
      <c r="AL567" s="50">
        <f>IFERROR(IF(V567=0,AJ567,V567*ABS(AJ567)),"")</f>
        <v/>
      </c>
      <c r="AM567" s="50">
        <f>IFERROR(AND(U567=0,V567=0,ABS(AK567)&gt;90,ABS(AK567)&lt;=180,ABS(AL567)&lt;=90),FALSE)</f>
        <v/>
      </c>
      <c r="AN567" s="50">
        <f>IF(AM567,AL567,AK567)</f>
        <v/>
      </c>
      <c r="AO567" s="50">
        <f>IF(AM567,AK567,AL567)</f>
        <v/>
      </c>
      <c r="AP567" s="50">
        <f>IF(R567="","",IF(Y567&lt;&gt;"","Contains words or symbols that aren't part of a coordinate.",IF(NOT(OR(Z567=2,Z567=4,Z567=6)),"Couldn't find a latitude and a longitude ("&amp;Z567&amp;IF(Z567=1," number"," numbers")&amp;" found).",IF(COUNT(AA567:AF567)&lt;&gt;Z567,"Some of the numbers couldn't be read.",IF(OR(AND(Z567=4,OR(AB567&lt;0,AB567&gt;=60,AD567&lt;0,AD567&gt;=60)),AND(Z567=6,OR(AB567&lt;0,AB567&gt;=60,AC567&lt;0,AC567&gt;=60,AE567&lt;0,AE567&gt;=60,AF567&lt;0,AF567&gt;=60))),"Minutes and seconds must be between 0 and 60.",IF(OR(ABS(AN567)&gt;90,ABS(AO567)&gt;180),"Out of range: latitude must be between -90 and 90, and longitude between -180 and 180.",""))))))</f>
        <v/>
      </c>
    </row>
    <row r="568">
      <c r="B568" s="44" t="n"/>
      <c r="C568" s="44" t="n"/>
      <c r="D568" s="45">
        <f>IF(R568="","",IF(AP568&lt;&gt;"","NOT VALID GPS COORDINATES",IF(O568="NO CONNECTION","NO CONNECTION",IF(E568="","NOT FOUND",IF(OR(AM568,AND(AN568=0,AO568=0)),"CONVERTED – PLEASE CHECK","CONVERTED")))))</f>
        <v/>
      </c>
      <c r="E568" s="45">
        <f>IF(OR(O568="",O568="NO CONNECTION"),"",IFERROR(_xlfn.FILTERXML(O568,"//local/territory")&amp;" "&amp;_xlfn.FILTERXML(O568,"//local/mapcode"),IFERROR(_xlfn.FILTERXML(O568,"//international/mapcode"),"")))</f>
        <v/>
      </c>
      <c r="F568" s="46">
        <f>IF(E568="","",IFERROR(_xlfn.FILTERXML(O568,"//local/territory"),""))</f>
        <v/>
      </c>
      <c r="G568" s="46">
        <f>IF(E568="","",IFERROR(_xlfn.FILTERXML(O568,"//local/mapcode"),""))</f>
        <v/>
      </c>
      <c r="H568" s="46">
        <f>IF(E568="","",IFERROR(_xlfn.FILTERXML(O568,"//international/mapcode"),""))</f>
        <v/>
      </c>
      <c r="I568" s="46">
        <f>IF(E568="","",IFERROR(HYPERLINK("https://www.mymapcodes.com/go/?t="&amp;IF(G568&lt;&gt;"",F568,"AAA")&amp;"&amp;ma="&amp;LEFT(IF(G568&lt;&gt;"",G568,H568),FIND(".",IF(G568&lt;&gt;"",G568,H568))-1)&amp;"&amp;mb="&amp;MID(IF(G568&lt;&gt;"",G568,H568),FIND(".",IF(G568&lt;&gt;"",G568,H568))+1,99),"Open on MyMapcodes →"),""))</f>
        <v/>
      </c>
      <c r="J568" s="47">
        <f>IF(OR(R568="",AP568&lt;&gt;""),"",ROUND(AN568,6))</f>
        <v/>
      </c>
      <c r="K568" s="47">
        <f>IF(OR(R568="",AP568&lt;&gt;""),"",ROUND(AO568,6))</f>
        <v/>
      </c>
      <c r="L568" s="48">
        <f>IF(R568="","",IF(AP568&lt;&gt;"",AP568,IF(O568="NO CONNECTION","Excel couldn't reach the mapcode service. Click the REFRESH RESULTS box just above the table.",IF(E568="","The mapcode service didn't return a mapcode for this point.",IF(AM568,"Latitude and longitude seemed to be the wrong way round, so they've been swapped. Please check.",IF(AND(AN568=0,AO568=0),"0, 0 is in the sea off West Africa. Please check this is the location you meant.",IF(W568,"Longitude came first, so the order has been switched.",IF(Z568=6,"Converted from degrees, minutes and seconds.",IF(Z568=4,"Converted from degrees and decimal minutes.","")))))))))</f>
        <v/>
      </c>
      <c r="N568" s="49">
        <f>IF(J568="","",MapcodeAPI&amp;"codes/"&amp;SUBSTITUTE(J568&amp;"",MID(1/2,2,1),".")&amp;","&amp;SUBSTITUTE(K568&amp;"",MID(1/2,2,1),"."))&amp;LEFT($B$13,0)</f>
        <v/>
      </c>
      <c r="O568" s="49">
        <f>IF(N568="","",IFERROR(_xlfn.WEBSERVICE(N568),IF(MapcodeAPIBackup="","NO CONNECTION",IFERROR(_xlfn.WEBSERVICE(MapcodeAPIBackup&amp;MID(N568,LEN(MapcodeAPI)+1,999)),"NO CONNECTION"))))</f>
        <v/>
      </c>
      <c r="P568" t="inlineStr">
        <is>
          <t xml:space="preserve"> </t>
        </is>
      </c>
      <c r="R568" s="50">
        <f>IFERROR(IF(AND(TRIM(B568&amp;"")="",TRIM(C568&amp;"")=""),"",TRIM(IF(ISNUMBER(B568),SUBSTITUTE(B568&amp;"",MID(1/2,2,1),"."),B568&amp;"")&amp;IF(TRIM(C568&amp;"")="",""," | "&amp;IF(ISNUMBER(C568),SUBSTITUTE(C568&amp;"",MID(1/2,2,1),"."),C568&amp;"")))),"(error value)")</f>
        <v/>
      </c>
      <c r="S568" s="50">
        <f>IF(R568="","","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"&amp;IFERROR(IF(AND(LEN(R568)-LEN(SUBSTITUTE(R568,"/",""))=1,ISNUMBER(FIND(" ",TRIM(LEFT(R568,FIND("/",R568)-1))))),LEFT(R568,FIND("/",R568)-1),R568),R568)&amp;" ")," "," "),"﻿"," "),"​"," "),"⁠"," ")," "," ")," "," "),CHAR(9)," "),CHAR(10)," "),CHAR(13)," "),"−","-"),"–","-"),"—","-"),"LATITUDE"," "),"LONGITUDE"," "),"COORDINATES"," "),"COORDS"," "),"NORTH"," N "),"SOUTH"," S "),"EAST"," E "),"WEST"," W "),"DEGREES"," "),"DEG"," "),"GPS"," "),"LONG"," "),"LNG"," "),"LON"," "),"LAT"," ")," AND "," "),"&amp;"," ")&amp;" ")</f>
        <v/>
      </c>
      <c r="T568" s="50">
        <f>IF(S568="","",IF(LEN(S568)-LEN(SUBSTITUTE(S568,".",""))&gt;0,SUBSTITUTE(S568,","," "),IF(LEN(S568)-LEN(SUBSTITUTE(S568,",",""))=3,SUBSTITUTE(SUBSTITUTE(S568,",",";",2),",","."),IF(LEN(S568)-LEN(SUBSTITUTE(S568,",",""))=2,SUBSTITUTE(S568,",","."),SUBSTITUTE(S568,","," ")))))</f>
        <v/>
      </c>
      <c r="U568" s="50">
        <f>IF(ISNUMBER(FIND("S",T568)),-1,IF(ISNUMBER(FIND("N",T568)),1,0))</f>
        <v/>
      </c>
      <c r="V568" s="50">
        <f>IF(ISNUMBER(FIND("W",T568)),-1,IF(ISNUMBER(FIND("E",T568)),1,0))</f>
        <v/>
      </c>
      <c r="W568" s="50">
        <f>AND(MIN(IFERROR(FIND("N",T568),999),IFERROR(FIND("S",T568),999))&lt;999,MIN(IFERROR(FIND("E",T568),999),IFERROR(FIND("W",T568),999))&lt;999,MIN(IFERROR(FIND("E",T568),999),IFERROR(FIND("W",T568),999))&lt;MIN(IFERROR(FIND("N",T568),999),IFERROR(FIND("S",T568),999)))</f>
        <v/>
      </c>
      <c r="X568" s="50">
        <f>IF(T568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568,"°"," "),"º"," "),"˚"," "),"'"," "),CHAR(34)," "),"′"," "),"’"," "),"‘"," "),"″"," "),"”"," "),"“"," "),"("," "),")"," "),"["," "),"]"," "),"{"," "),"}"," "),";"," "),"|"," "),"/"," "),"\"," "),":"," "),"="," "),"*"," "),","," "),"N"," "),"S"," "),"E"," "),"W"," "),"_"," ")))</f>
        <v/>
      </c>
      <c r="Y568" s="50">
        <f>IF(X568="","",SUBSTITUTE(SUBSTITUTE(SUBSTITUTE(SUBSTITUTE(SUBSTITUTE(SUBSTITUTE(SUBSTITUTE(SUBSTITUTE(SUBSTITUTE(SUBSTITUTE(SUBSTITUTE(SUBSTITUTE(SUBSTITUTE(X568,"0",""),"1",""),"2",""),"3",""),"4",""),"5",""),"6",""),"7",""),"8",""),"9",""),".",""),"-","")," ",""))</f>
        <v/>
      </c>
      <c r="Z568" s="50">
        <f>IF(X568="",0,LEN(X568)-LEN(SUBSTITUTE(X568," ",""))+1)</f>
        <v/>
      </c>
      <c r="AA568" s="50">
        <f>IF(Z568&lt;1,"",IFERROR(VALUE(SUBSTITUTE(TRIM(MID(SUBSTITUTE(X568," ",REPT(" ",60)),1,60)),".",MID(1/2,2,1))),""))</f>
        <v/>
      </c>
      <c r="AB568" s="50">
        <f>IF(Z568&lt;2,"",IFERROR(VALUE(SUBSTITUTE(TRIM(MID(SUBSTITUTE(X568," ",REPT(" ",60)),61,60)),".",MID(1/2,2,1))),""))</f>
        <v/>
      </c>
      <c r="AC568" s="50">
        <f>IF(Z568&lt;3,"",IFERROR(VALUE(SUBSTITUTE(TRIM(MID(SUBSTITUTE(X568," ",REPT(" ",60)),121,60)),".",MID(1/2,2,1))),""))</f>
        <v/>
      </c>
      <c r="AD568" s="50">
        <f>IF(Z568&lt;4,"",IFERROR(VALUE(SUBSTITUTE(TRIM(MID(SUBSTITUTE(X568," ",REPT(" ",60)),181,60)),".",MID(1/2,2,1))),""))</f>
        <v/>
      </c>
      <c r="AE568" s="50">
        <f>IF(Z568&lt;5,"",IFERROR(VALUE(SUBSTITUTE(TRIM(MID(SUBSTITUTE(X568," ",REPT(" ",60)),241,60)),".",MID(1/2,2,1))),""))</f>
        <v/>
      </c>
      <c r="AF568" s="50">
        <f>IF(Z568&lt;6,"",IFERROR(VALUE(SUBSTITUTE(TRIM(MID(SUBSTITUTE(X568," ",REPT(" ",60)),301,60)),".",MID(1/2,2,1))),""))</f>
        <v/>
      </c>
      <c r="AG568" s="50">
        <f>IFERROR(IF(Z568=2,AA568,IF(Z568=4,IF(AA568&lt;0,-1,1)*(ABS(AA568)+AB568/60),IF(Z568=6,IF(AA568&lt;0,-1,1)*(ABS(AA568)+AB568/60+AC568/3600),""))),"")</f>
        <v/>
      </c>
      <c r="AH568" s="50">
        <f>IFERROR(IF(Z568=2,AB568,IF(Z568=4,IF(AC568&lt;0,-1,1)*(ABS(AC568)+AD568/60),IF(Z568=6,IF(AD568&lt;0,-1,1)*(ABS(AD568)+AE568/60+AF568/3600),""))),"")</f>
        <v/>
      </c>
      <c r="AI568" s="50">
        <f>IF(W568,AH568,AG568)</f>
        <v/>
      </c>
      <c r="AJ568" s="50">
        <f>IF(W568,AG568,AH568)</f>
        <v/>
      </c>
      <c r="AK568" s="50">
        <f>IFERROR(IF(U568=0,AI568,U568*ABS(AI568)),"")</f>
        <v/>
      </c>
      <c r="AL568" s="50">
        <f>IFERROR(IF(V568=0,AJ568,V568*ABS(AJ568)),"")</f>
        <v/>
      </c>
      <c r="AM568" s="50">
        <f>IFERROR(AND(U568=0,V568=0,ABS(AK568)&gt;90,ABS(AK568)&lt;=180,ABS(AL568)&lt;=90),FALSE)</f>
        <v/>
      </c>
      <c r="AN568" s="50">
        <f>IF(AM568,AL568,AK568)</f>
        <v/>
      </c>
      <c r="AO568" s="50">
        <f>IF(AM568,AK568,AL568)</f>
        <v/>
      </c>
      <c r="AP568" s="50">
        <f>IF(R568="","",IF(Y568&lt;&gt;"","Contains words or symbols that aren't part of a coordinate.",IF(NOT(OR(Z568=2,Z568=4,Z568=6)),"Couldn't find a latitude and a longitude ("&amp;Z568&amp;IF(Z568=1," number"," numbers")&amp;" found).",IF(COUNT(AA568:AF568)&lt;&gt;Z568,"Some of the numbers couldn't be read.",IF(OR(AND(Z568=4,OR(AB568&lt;0,AB568&gt;=60,AD568&lt;0,AD568&gt;=60)),AND(Z568=6,OR(AB568&lt;0,AB568&gt;=60,AC568&lt;0,AC568&gt;=60,AE568&lt;0,AE568&gt;=60,AF568&lt;0,AF568&gt;=60))),"Minutes and seconds must be between 0 and 60.",IF(OR(ABS(AN568)&gt;90,ABS(AO568)&gt;180),"Out of range: latitude must be between -90 and 90, and longitude between -180 and 180.",""))))))</f>
        <v/>
      </c>
    </row>
    <row r="569">
      <c r="B569" s="44" t="n"/>
      <c r="C569" s="44" t="n"/>
      <c r="D569" s="45">
        <f>IF(R569="","",IF(AP569&lt;&gt;"","NOT VALID GPS COORDINATES",IF(O569="NO CONNECTION","NO CONNECTION",IF(E569="","NOT FOUND",IF(OR(AM569,AND(AN569=0,AO569=0)),"CONVERTED – PLEASE CHECK","CONVERTED")))))</f>
        <v/>
      </c>
      <c r="E569" s="45">
        <f>IF(OR(O569="",O569="NO CONNECTION"),"",IFERROR(_xlfn.FILTERXML(O569,"//local/territory")&amp;" "&amp;_xlfn.FILTERXML(O569,"//local/mapcode"),IFERROR(_xlfn.FILTERXML(O569,"//international/mapcode"),"")))</f>
        <v/>
      </c>
      <c r="F569" s="46">
        <f>IF(E569="","",IFERROR(_xlfn.FILTERXML(O569,"//local/territory"),""))</f>
        <v/>
      </c>
      <c r="G569" s="46">
        <f>IF(E569="","",IFERROR(_xlfn.FILTERXML(O569,"//local/mapcode"),""))</f>
        <v/>
      </c>
      <c r="H569" s="46">
        <f>IF(E569="","",IFERROR(_xlfn.FILTERXML(O569,"//international/mapcode"),""))</f>
        <v/>
      </c>
      <c r="I569" s="46">
        <f>IF(E569="","",IFERROR(HYPERLINK("https://www.mymapcodes.com/go/?t="&amp;IF(G569&lt;&gt;"",F569,"AAA")&amp;"&amp;ma="&amp;LEFT(IF(G569&lt;&gt;"",G569,H569),FIND(".",IF(G569&lt;&gt;"",G569,H569))-1)&amp;"&amp;mb="&amp;MID(IF(G569&lt;&gt;"",G569,H569),FIND(".",IF(G569&lt;&gt;"",G569,H569))+1,99),"Open on MyMapcodes →"),""))</f>
        <v/>
      </c>
      <c r="J569" s="47">
        <f>IF(OR(R569="",AP569&lt;&gt;""),"",ROUND(AN569,6))</f>
        <v/>
      </c>
      <c r="K569" s="47">
        <f>IF(OR(R569="",AP569&lt;&gt;""),"",ROUND(AO569,6))</f>
        <v/>
      </c>
      <c r="L569" s="48">
        <f>IF(R569="","",IF(AP569&lt;&gt;"",AP569,IF(O569="NO CONNECTION","Excel couldn't reach the mapcode service. Click the REFRESH RESULTS box just above the table.",IF(E569="","The mapcode service didn't return a mapcode for this point.",IF(AM569,"Latitude and longitude seemed to be the wrong way round, so they've been swapped. Please check.",IF(AND(AN569=0,AO569=0),"0, 0 is in the sea off West Africa. Please check this is the location you meant.",IF(W569,"Longitude came first, so the order has been switched.",IF(Z569=6,"Converted from degrees, minutes and seconds.",IF(Z569=4,"Converted from degrees and decimal minutes.","")))))))))</f>
        <v/>
      </c>
      <c r="N569" s="49">
        <f>IF(J569="","",MapcodeAPI&amp;"codes/"&amp;SUBSTITUTE(J569&amp;"",MID(1/2,2,1),".")&amp;","&amp;SUBSTITUTE(K569&amp;"",MID(1/2,2,1),"."))&amp;LEFT($B$13,0)</f>
        <v/>
      </c>
      <c r="O569" s="49">
        <f>IF(N569="","",IFERROR(_xlfn.WEBSERVICE(N569),IF(MapcodeAPIBackup="","NO CONNECTION",IFERROR(_xlfn.WEBSERVICE(MapcodeAPIBackup&amp;MID(N569,LEN(MapcodeAPI)+1,999)),"NO CONNECTION"))))</f>
        <v/>
      </c>
      <c r="P569" t="inlineStr">
        <is>
          <t xml:space="preserve"> </t>
        </is>
      </c>
      <c r="R569" s="50">
        <f>IFERROR(IF(AND(TRIM(B569&amp;"")="",TRIM(C569&amp;"")=""),"",TRIM(IF(ISNUMBER(B569),SUBSTITUTE(B569&amp;"",MID(1/2,2,1),"."),B569&amp;"")&amp;IF(TRIM(C569&amp;"")="",""," | "&amp;IF(ISNUMBER(C569),SUBSTITUTE(C569&amp;"",MID(1/2,2,1),"."),C569&amp;"")))),"(error value)")</f>
        <v/>
      </c>
      <c r="S569" s="50">
        <f>IF(R569="","","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"&amp;IFERROR(IF(AND(LEN(R569)-LEN(SUBSTITUTE(R569,"/",""))=1,ISNUMBER(FIND(" ",TRIM(LEFT(R569,FIND("/",R569)-1))))),LEFT(R569,FIND("/",R569)-1),R569),R569)&amp;" ")," "," "),"﻿"," "),"​"," "),"⁠"," ")," "," ")," "," "),CHAR(9)," "),CHAR(10)," "),CHAR(13)," "),"−","-"),"–","-"),"—","-"),"LATITUDE"," "),"LONGITUDE"," "),"COORDINATES"," "),"COORDS"," "),"NORTH"," N "),"SOUTH"," S "),"EAST"," E "),"WEST"," W "),"DEGREES"," "),"DEG"," "),"GPS"," "),"LONG"," "),"LNG"," "),"LON"," "),"LAT"," ")," AND "," "),"&amp;"," ")&amp;" ")</f>
        <v/>
      </c>
      <c r="T569" s="50">
        <f>IF(S569="","",IF(LEN(S569)-LEN(SUBSTITUTE(S569,".",""))&gt;0,SUBSTITUTE(S569,","," "),IF(LEN(S569)-LEN(SUBSTITUTE(S569,",",""))=3,SUBSTITUTE(SUBSTITUTE(S569,",",";",2),",","."),IF(LEN(S569)-LEN(SUBSTITUTE(S569,",",""))=2,SUBSTITUTE(S569,",","."),SUBSTITUTE(S569,","," ")))))</f>
        <v/>
      </c>
      <c r="U569" s="50">
        <f>IF(ISNUMBER(FIND("S",T569)),-1,IF(ISNUMBER(FIND("N",T569)),1,0))</f>
        <v/>
      </c>
      <c r="V569" s="50">
        <f>IF(ISNUMBER(FIND("W",T569)),-1,IF(ISNUMBER(FIND("E",T569)),1,0))</f>
        <v/>
      </c>
      <c r="W569" s="50">
        <f>AND(MIN(IFERROR(FIND("N",T569),999),IFERROR(FIND("S",T569),999))&lt;999,MIN(IFERROR(FIND("E",T569),999),IFERROR(FIND("W",T569),999))&lt;999,MIN(IFERROR(FIND("E",T569),999),IFERROR(FIND("W",T569),999))&lt;MIN(IFERROR(FIND("N",T569),999),IFERROR(FIND("S",T569),999)))</f>
        <v/>
      </c>
      <c r="X569" s="50">
        <f>IF(T569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569,"°"," "),"º"," "),"˚"," "),"'"," "),CHAR(34)," "),"′"," "),"’"," "),"‘"," "),"″"," "),"”"," "),"“"," "),"("," "),")"," "),"["," "),"]"," "),"{"," "),"}"," "),";"," "),"|"," "),"/"," "),"\"," "),":"," "),"="," "),"*"," "),","," "),"N"," "),"S"," "),"E"," "),"W"," "),"_"," ")))</f>
        <v/>
      </c>
      <c r="Y569" s="50">
        <f>IF(X569="","",SUBSTITUTE(SUBSTITUTE(SUBSTITUTE(SUBSTITUTE(SUBSTITUTE(SUBSTITUTE(SUBSTITUTE(SUBSTITUTE(SUBSTITUTE(SUBSTITUTE(SUBSTITUTE(SUBSTITUTE(SUBSTITUTE(X569,"0",""),"1",""),"2",""),"3",""),"4",""),"5",""),"6",""),"7",""),"8",""),"9",""),".",""),"-","")," ",""))</f>
        <v/>
      </c>
      <c r="Z569" s="50">
        <f>IF(X569="",0,LEN(X569)-LEN(SUBSTITUTE(X569," ",""))+1)</f>
        <v/>
      </c>
      <c r="AA569" s="50">
        <f>IF(Z569&lt;1,"",IFERROR(VALUE(SUBSTITUTE(TRIM(MID(SUBSTITUTE(X569," ",REPT(" ",60)),1,60)),".",MID(1/2,2,1))),""))</f>
        <v/>
      </c>
      <c r="AB569" s="50">
        <f>IF(Z569&lt;2,"",IFERROR(VALUE(SUBSTITUTE(TRIM(MID(SUBSTITUTE(X569," ",REPT(" ",60)),61,60)),".",MID(1/2,2,1))),""))</f>
        <v/>
      </c>
      <c r="AC569" s="50">
        <f>IF(Z569&lt;3,"",IFERROR(VALUE(SUBSTITUTE(TRIM(MID(SUBSTITUTE(X569," ",REPT(" ",60)),121,60)),".",MID(1/2,2,1))),""))</f>
        <v/>
      </c>
      <c r="AD569" s="50">
        <f>IF(Z569&lt;4,"",IFERROR(VALUE(SUBSTITUTE(TRIM(MID(SUBSTITUTE(X569," ",REPT(" ",60)),181,60)),".",MID(1/2,2,1))),""))</f>
        <v/>
      </c>
      <c r="AE569" s="50">
        <f>IF(Z569&lt;5,"",IFERROR(VALUE(SUBSTITUTE(TRIM(MID(SUBSTITUTE(X569," ",REPT(" ",60)),241,60)),".",MID(1/2,2,1))),""))</f>
        <v/>
      </c>
      <c r="AF569" s="50">
        <f>IF(Z569&lt;6,"",IFERROR(VALUE(SUBSTITUTE(TRIM(MID(SUBSTITUTE(X569," ",REPT(" ",60)),301,60)),".",MID(1/2,2,1))),""))</f>
        <v/>
      </c>
      <c r="AG569" s="50">
        <f>IFERROR(IF(Z569=2,AA569,IF(Z569=4,IF(AA569&lt;0,-1,1)*(ABS(AA569)+AB569/60),IF(Z569=6,IF(AA569&lt;0,-1,1)*(ABS(AA569)+AB569/60+AC569/3600),""))),"")</f>
        <v/>
      </c>
      <c r="AH569" s="50">
        <f>IFERROR(IF(Z569=2,AB569,IF(Z569=4,IF(AC569&lt;0,-1,1)*(ABS(AC569)+AD569/60),IF(Z569=6,IF(AD569&lt;0,-1,1)*(ABS(AD569)+AE569/60+AF569/3600),""))),"")</f>
        <v/>
      </c>
      <c r="AI569" s="50">
        <f>IF(W569,AH569,AG569)</f>
        <v/>
      </c>
      <c r="AJ569" s="50">
        <f>IF(W569,AG569,AH569)</f>
        <v/>
      </c>
      <c r="AK569" s="50">
        <f>IFERROR(IF(U569=0,AI569,U569*ABS(AI569)),"")</f>
        <v/>
      </c>
      <c r="AL569" s="50">
        <f>IFERROR(IF(V569=0,AJ569,V569*ABS(AJ569)),"")</f>
        <v/>
      </c>
      <c r="AM569" s="50">
        <f>IFERROR(AND(U569=0,V569=0,ABS(AK569)&gt;90,ABS(AK569)&lt;=180,ABS(AL569)&lt;=90),FALSE)</f>
        <v/>
      </c>
      <c r="AN569" s="50">
        <f>IF(AM569,AL569,AK569)</f>
        <v/>
      </c>
      <c r="AO569" s="50">
        <f>IF(AM569,AK569,AL569)</f>
        <v/>
      </c>
      <c r="AP569" s="50">
        <f>IF(R569="","",IF(Y569&lt;&gt;"","Contains words or symbols that aren't part of a coordinate.",IF(NOT(OR(Z569=2,Z569=4,Z569=6)),"Couldn't find a latitude and a longitude ("&amp;Z569&amp;IF(Z569=1," number"," numbers")&amp;" found).",IF(COUNT(AA569:AF569)&lt;&gt;Z569,"Some of the numbers couldn't be read.",IF(OR(AND(Z569=4,OR(AB569&lt;0,AB569&gt;=60,AD569&lt;0,AD569&gt;=60)),AND(Z569=6,OR(AB569&lt;0,AB569&gt;=60,AC569&lt;0,AC569&gt;=60,AE569&lt;0,AE569&gt;=60,AF569&lt;0,AF569&gt;=60))),"Minutes and seconds must be between 0 and 60.",IF(OR(ABS(AN569)&gt;90,ABS(AO569)&gt;180),"Out of range: latitude must be between -90 and 90, and longitude between -180 and 180.",""))))))</f>
        <v/>
      </c>
    </row>
    <row r="570">
      <c r="B570" s="44" t="n"/>
      <c r="C570" s="44" t="n"/>
      <c r="D570" s="45">
        <f>IF(R570="","",IF(AP570&lt;&gt;"","NOT VALID GPS COORDINATES",IF(O570="NO CONNECTION","NO CONNECTION",IF(E570="","NOT FOUND",IF(OR(AM570,AND(AN570=0,AO570=0)),"CONVERTED – PLEASE CHECK","CONVERTED")))))</f>
        <v/>
      </c>
      <c r="E570" s="45">
        <f>IF(OR(O570="",O570="NO CONNECTION"),"",IFERROR(_xlfn.FILTERXML(O570,"//local/territory")&amp;" "&amp;_xlfn.FILTERXML(O570,"//local/mapcode"),IFERROR(_xlfn.FILTERXML(O570,"//international/mapcode"),"")))</f>
        <v/>
      </c>
      <c r="F570" s="46">
        <f>IF(E570="","",IFERROR(_xlfn.FILTERXML(O570,"//local/territory"),""))</f>
        <v/>
      </c>
      <c r="G570" s="46">
        <f>IF(E570="","",IFERROR(_xlfn.FILTERXML(O570,"//local/mapcode"),""))</f>
        <v/>
      </c>
      <c r="H570" s="46">
        <f>IF(E570="","",IFERROR(_xlfn.FILTERXML(O570,"//international/mapcode"),""))</f>
        <v/>
      </c>
      <c r="I570" s="46">
        <f>IF(E570="","",IFERROR(HYPERLINK("https://www.mymapcodes.com/go/?t="&amp;IF(G570&lt;&gt;"",F570,"AAA")&amp;"&amp;ma="&amp;LEFT(IF(G570&lt;&gt;"",G570,H570),FIND(".",IF(G570&lt;&gt;"",G570,H570))-1)&amp;"&amp;mb="&amp;MID(IF(G570&lt;&gt;"",G570,H570),FIND(".",IF(G570&lt;&gt;"",G570,H570))+1,99),"Open on MyMapcodes →"),""))</f>
        <v/>
      </c>
      <c r="J570" s="47">
        <f>IF(OR(R570="",AP570&lt;&gt;""),"",ROUND(AN570,6))</f>
        <v/>
      </c>
      <c r="K570" s="47">
        <f>IF(OR(R570="",AP570&lt;&gt;""),"",ROUND(AO570,6))</f>
        <v/>
      </c>
      <c r="L570" s="48">
        <f>IF(R570="","",IF(AP570&lt;&gt;"",AP570,IF(O570="NO CONNECTION","Excel couldn't reach the mapcode service. Click the REFRESH RESULTS box just above the table.",IF(E570="","The mapcode service didn't return a mapcode for this point.",IF(AM570,"Latitude and longitude seemed to be the wrong way round, so they've been swapped. Please check.",IF(AND(AN570=0,AO570=0),"0, 0 is in the sea off West Africa. Please check this is the location you meant.",IF(W570,"Longitude came first, so the order has been switched.",IF(Z570=6,"Converted from degrees, minutes and seconds.",IF(Z570=4,"Converted from degrees and decimal minutes.","")))))))))</f>
        <v/>
      </c>
      <c r="N570" s="49">
        <f>IF(J570="","",MapcodeAPI&amp;"codes/"&amp;SUBSTITUTE(J570&amp;"",MID(1/2,2,1),".")&amp;","&amp;SUBSTITUTE(K570&amp;"",MID(1/2,2,1),"."))&amp;LEFT($B$13,0)</f>
        <v/>
      </c>
      <c r="O570" s="49">
        <f>IF(N570="","",IFERROR(_xlfn.WEBSERVICE(N570),IF(MapcodeAPIBackup="","NO CONNECTION",IFERROR(_xlfn.WEBSERVICE(MapcodeAPIBackup&amp;MID(N570,LEN(MapcodeAPI)+1,999)),"NO CONNECTION"))))</f>
        <v/>
      </c>
      <c r="P570" t="inlineStr">
        <is>
          <t xml:space="preserve"> </t>
        </is>
      </c>
      <c r="R570" s="50">
        <f>IFERROR(IF(AND(TRIM(B570&amp;"")="",TRIM(C570&amp;"")=""),"",TRIM(IF(ISNUMBER(B570),SUBSTITUTE(B570&amp;"",MID(1/2,2,1),"."),B570&amp;"")&amp;IF(TRIM(C570&amp;"")="",""," | "&amp;IF(ISNUMBER(C570),SUBSTITUTE(C570&amp;"",MID(1/2,2,1),"."),C570&amp;"")))),"(error value)")</f>
        <v/>
      </c>
      <c r="S570" s="50">
        <f>IF(R570="","","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"&amp;IFERROR(IF(AND(LEN(R570)-LEN(SUBSTITUTE(R570,"/",""))=1,ISNUMBER(FIND(" ",TRIM(LEFT(R570,FIND("/",R570)-1))))),LEFT(R570,FIND("/",R570)-1),R570),R570)&amp;" ")," "," "),"﻿"," "),"​"," "),"⁠"," ")," "," ")," "," "),CHAR(9)," "),CHAR(10)," "),CHAR(13)," "),"−","-"),"–","-"),"—","-"),"LATITUDE"," "),"LONGITUDE"," "),"COORDINATES"," "),"COORDS"," "),"NORTH"," N "),"SOUTH"," S "),"EAST"," E "),"WEST"," W "),"DEGREES"," "),"DEG"," "),"GPS"," "),"LONG"," "),"LNG"," "),"LON"," "),"LAT"," ")," AND "," "),"&amp;"," ")&amp;" ")</f>
        <v/>
      </c>
      <c r="T570" s="50">
        <f>IF(S570="","",IF(LEN(S570)-LEN(SUBSTITUTE(S570,".",""))&gt;0,SUBSTITUTE(S570,","," "),IF(LEN(S570)-LEN(SUBSTITUTE(S570,",",""))=3,SUBSTITUTE(SUBSTITUTE(S570,",",";",2),",","."),IF(LEN(S570)-LEN(SUBSTITUTE(S570,",",""))=2,SUBSTITUTE(S570,",","."),SUBSTITUTE(S570,","," ")))))</f>
        <v/>
      </c>
      <c r="U570" s="50">
        <f>IF(ISNUMBER(FIND("S",T570)),-1,IF(ISNUMBER(FIND("N",T570)),1,0))</f>
        <v/>
      </c>
      <c r="V570" s="50">
        <f>IF(ISNUMBER(FIND("W",T570)),-1,IF(ISNUMBER(FIND("E",T570)),1,0))</f>
        <v/>
      </c>
      <c r="W570" s="50">
        <f>AND(MIN(IFERROR(FIND("N",T570),999),IFERROR(FIND("S",T570),999))&lt;999,MIN(IFERROR(FIND("E",T570),999),IFERROR(FIND("W",T570),999))&lt;999,MIN(IFERROR(FIND("E",T570),999),IFERROR(FIND("W",T570),999))&lt;MIN(IFERROR(FIND("N",T570),999),IFERROR(FIND("S",T570),999)))</f>
        <v/>
      </c>
      <c r="X570" s="50">
        <f>IF(T570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570,"°"," "),"º"," "),"˚"," "),"'"," "),CHAR(34)," "),"′"," "),"’"," "),"‘"," "),"″"," "),"”"," "),"“"," "),"("," "),")"," "),"["," "),"]"," "),"{"," "),"}"," "),";"," "),"|"," "),"/"," "),"\"," "),":"," "),"="," "),"*"," "),","," "),"N"," "),"S"," "),"E"," "),"W"," "),"_"," ")))</f>
        <v/>
      </c>
      <c r="Y570" s="50">
        <f>IF(X570="","",SUBSTITUTE(SUBSTITUTE(SUBSTITUTE(SUBSTITUTE(SUBSTITUTE(SUBSTITUTE(SUBSTITUTE(SUBSTITUTE(SUBSTITUTE(SUBSTITUTE(SUBSTITUTE(SUBSTITUTE(SUBSTITUTE(X570,"0",""),"1",""),"2",""),"3",""),"4",""),"5",""),"6",""),"7",""),"8",""),"9",""),".",""),"-","")," ",""))</f>
        <v/>
      </c>
      <c r="Z570" s="50">
        <f>IF(X570="",0,LEN(X570)-LEN(SUBSTITUTE(X570," ",""))+1)</f>
        <v/>
      </c>
      <c r="AA570" s="50">
        <f>IF(Z570&lt;1,"",IFERROR(VALUE(SUBSTITUTE(TRIM(MID(SUBSTITUTE(X570," ",REPT(" ",60)),1,60)),".",MID(1/2,2,1))),""))</f>
        <v/>
      </c>
      <c r="AB570" s="50">
        <f>IF(Z570&lt;2,"",IFERROR(VALUE(SUBSTITUTE(TRIM(MID(SUBSTITUTE(X570," ",REPT(" ",60)),61,60)),".",MID(1/2,2,1))),""))</f>
        <v/>
      </c>
      <c r="AC570" s="50">
        <f>IF(Z570&lt;3,"",IFERROR(VALUE(SUBSTITUTE(TRIM(MID(SUBSTITUTE(X570," ",REPT(" ",60)),121,60)),".",MID(1/2,2,1))),""))</f>
        <v/>
      </c>
      <c r="AD570" s="50">
        <f>IF(Z570&lt;4,"",IFERROR(VALUE(SUBSTITUTE(TRIM(MID(SUBSTITUTE(X570," ",REPT(" ",60)),181,60)),".",MID(1/2,2,1))),""))</f>
        <v/>
      </c>
      <c r="AE570" s="50">
        <f>IF(Z570&lt;5,"",IFERROR(VALUE(SUBSTITUTE(TRIM(MID(SUBSTITUTE(X570," ",REPT(" ",60)),241,60)),".",MID(1/2,2,1))),""))</f>
        <v/>
      </c>
      <c r="AF570" s="50">
        <f>IF(Z570&lt;6,"",IFERROR(VALUE(SUBSTITUTE(TRIM(MID(SUBSTITUTE(X570," ",REPT(" ",60)),301,60)),".",MID(1/2,2,1))),""))</f>
        <v/>
      </c>
      <c r="AG570" s="50">
        <f>IFERROR(IF(Z570=2,AA570,IF(Z570=4,IF(AA570&lt;0,-1,1)*(ABS(AA570)+AB570/60),IF(Z570=6,IF(AA570&lt;0,-1,1)*(ABS(AA570)+AB570/60+AC570/3600),""))),"")</f>
        <v/>
      </c>
      <c r="AH570" s="50">
        <f>IFERROR(IF(Z570=2,AB570,IF(Z570=4,IF(AC570&lt;0,-1,1)*(ABS(AC570)+AD570/60),IF(Z570=6,IF(AD570&lt;0,-1,1)*(ABS(AD570)+AE570/60+AF570/3600),""))),"")</f>
        <v/>
      </c>
      <c r="AI570" s="50">
        <f>IF(W570,AH570,AG570)</f>
        <v/>
      </c>
      <c r="AJ570" s="50">
        <f>IF(W570,AG570,AH570)</f>
        <v/>
      </c>
      <c r="AK570" s="50">
        <f>IFERROR(IF(U570=0,AI570,U570*ABS(AI570)),"")</f>
        <v/>
      </c>
      <c r="AL570" s="50">
        <f>IFERROR(IF(V570=0,AJ570,V570*ABS(AJ570)),"")</f>
        <v/>
      </c>
      <c r="AM570" s="50">
        <f>IFERROR(AND(U570=0,V570=0,ABS(AK570)&gt;90,ABS(AK570)&lt;=180,ABS(AL570)&lt;=90),FALSE)</f>
        <v/>
      </c>
      <c r="AN570" s="50">
        <f>IF(AM570,AL570,AK570)</f>
        <v/>
      </c>
      <c r="AO570" s="50">
        <f>IF(AM570,AK570,AL570)</f>
        <v/>
      </c>
      <c r="AP570" s="50">
        <f>IF(R570="","",IF(Y570&lt;&gt;"","Contains words or symbols that aren't part of a coordinate.",IF(NOT(OR(Z570=2,Z570=4,Z570=6)),"Couldn't find a latitude and a longitude ("&amp;Z570&amp;IF(Z570=1," number"," numbers")&amp;" found).",IF(COUNT(AA570:AF570)&lt;&gt;Z570,"Some of the numbers couldn't be read.",IF(OR(AND(Z570=4,OR(AB570&lt;0,AB570&gt;=60,AD570&lt;0,AD570&gt;=60)),AND(Z570=6,OR(AB570&lt;0,AB570&gt;=60,AC570&lt;0,AC570&gt;=60,AE570&lt;0,AE570&gt;=60,AF570&lt;0,AF570&gt;=60))),"Minutes and seconds must be between 0 and 60.",IF(OR(ABS(AN570)&gt;90,ABS(AO570)&gt;180),"Out of range: latitude must be between -90 and 90, and longitude between -180 and 180.",""))))))</f>
        <v/>
      </c>
    </row>
    <row r="571">
      <c r="B571" s="44" t="n"/>
      <c r="C571" s="44" t="n"/>
      <c r="D571" s="45">
        <f>IF(R571="","",IF(AP571&lt;&gt;"","NOT VALID GPS COORDINATES",IF(O571="NO CONNECTION","NO CONNECTION",IF(E571="","NOT FOUND",IF(OR(AM571,AND(AN571=0,AO571=0)),"CONVERTED – PLEASE CHECK","CONVERTED")))))</f>
        <v/>
      </c>
      <c r="E571" s="45">
        <f>IF(OR(O571="",O571="NO CONNECTION"),"",IFERROR(_xlfn.FILTERXML(O571,"//local/territory")&amp;" "&amp;_xlfn.FILTERXML(O571,"//local/mapcode"),IFERROR(_xlfn.FILTERXML(O571,"//international/mapcode"),"")))</f>
        <v/>
      </c>
      <c r="F571" s="46">
        <f>IF(E571="","",IFERROR(_xlfn.FILTERXML(O571,"//local/territory"),""))</f>
        <v/>
      </c>
      <c r="G571" s="46">
        <f>IF(E571="","",IFERROR(_xlfn.FILTERXML(O571,"//local/mapcode"),""))</f>
        <v/>
      </c>
      <c r="H571" s="46">
        <f>IF(E571="","",IFERROR(_xlfn.FILTERXML(O571,"//international/mapcode"),""))</f>
        <v/>
      </c>
      <c r="I571" s="46">
        <f>IF(E571="","",IFERROR(HYPERLINK("https://www.mymapcodes.com/go/?t="&amp;IF(G571&lt;&gt;"",F571,"AAA")&amp;"&amp;ma="&amp;LEFT(IF(G571&lt;&gt;"",G571,H571),FIND(".",IF(G571&lt;&gt;"",G571,H571))-1)&amp;"&amp;mb="&amp;MID(IF(G571&lt;&gt;"",G571,H571),FIND(".",IF(G571&lt;&gt;"",G571,H571))+1,99),"Open on MyMapcodes →"),""))</f>
        <v/>
      </c>
      <c r="J571" s="47">
        <f>IF(OR(R571="",AP571&lt;&gt;""),"",ROUND(AN571,6))</f>
        <v/>
      </c>
      <c r="K571" s="47">
        <f>IF(OR(R571="",AP571&lt;&gt;""),"",ROUND(AO571,6))</f>
        <v/>
      </c>
      <c r="L571" s="48">
        <f>IF(R571="","",IF(AP571&lt;&gt;"",AP571,IF(O571="NO CONNECTION","Excel couldn't reach the mapcode service. Click the REFRESH RESULTS box just above the table.",IF(E571="","The mapcode service didn't return a mapcode for this point.",IF(AM571,"Latitude and longitude seemed to be the wrong way round, so they've been swapped. Please check.",IF(AND(AN571=0,AO571=0),"0, 0 is in the sea off West Africa. Please check this is the location you meant.",IF(W571,"Longitude came first, so the order has been switched.",IF(Z571=6,"Converted from degrees, minutes and seconds.",IF(Z571=4,"Converted from degrees and decimal minutes.","")))))))))</f>
        <v/>
      </c>
      <c r="N571" s="49">
        <f>IF(J571="","",MapcodeAPI&amp;"codes/"&amp;SUBSTITUTE(J571&amp;"",MID(1/2,2,1),".")&amp;","&amp;SUBSTITUTE(K571&amp;"",MID(1/2,2,1),"."))&amp;LEFT($B$13,0)</f>
        <v/>
      </c>
      <c r="O571" s="49">
        <f>IF(N571="","",IFERROR(_xlfn.WEBSERVICE(N571),IF(MapcodeAPIBackup="","NO CONNECTION",IFERROR(_xlfn.WEBSERVICE(MapcodeAPIBackup&amp;MID(N571,LEN(MapcodeAPI)+1,999)),"NO CONNECTION"))))</f>
        <v/>
      </c>
      <c r="P571" t="inlineStr">
        <is>
          <t xml:space="preserve"> </t>
        </is>
      </c>
      <c r="R571" s="50">
        <f>IFERROR(IF(AND(TRIM(B571&amp;"")="",TRIM(C571&amp;"")=""),"",TRIM(IF(ISNUMBER(B571),SUBSTITUTE(B571&amp;"",MID(1/2,2,1),"."),B571&amp;"")&amp;IF(TRIM(C571&amp;"")="",""," | "&amp;IF(ISNUMBER(C571),SUBSTITUTE(C571&amp;"",MID(1/2,2,1),"."),C571&amp;"")))),"(error value)")</f>
        <v/>
      </c>
      <c r="S571" s="50">
        <f>IF(R571="","","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"&amp;IFERROR(IF(AND(LEN(R571)-LEN(SUBSTITUTE(R571,"/",""))=1,ISNUMBER(FIND(" ",TRIM(LEFT(R571,FIND("/",R571)-1))))),LEFT(R571,FIND("/",R571)-1),R571),R571)&amp;" ")," "," "),"﻿"," "),"​"," "),"⁠"," ")," "," ")," "," "),CHAR(9)," "),CHAR(10)," "),CHAR(13)," "),"−","-"),"–","-"),"—","-"),"LATITUDE"," "),"LONGITUDE"," "),"COORDINATES"," "),"COORDS"," "),"NORTH"," N "),"SOUTH"," S "),"EAST"," E "),"WEST"," W "),"DEGREES"," "),"DEG"," "),"GPS"," "),"LONG"," "),"LNG"," "),"LON"," "),"LAT"," ")," AND "," "),"&amp;"," ")&amp;" ")</f>
        <v/>
      </c>
      <c r="T571" s="50">
        <f>IF(S571="","",IF(LEN(S571)-LEN(SUBSTITUTE(S571,".",""))&gt;0,SUBSTITUTE(S571,","," "),IF(LEN(S571)-LEN(SUBSTITUTE(S571,",",""))=3,SUBSTITUTE(SUBSTITUTE(S571,",",";",2),",","."),IF(LEN(S571)-LEN(SUBSTITUTE(S571,",",""))=2,SUBSTITUTE(S571,",","."),SUBSTITUTE(S571,","," ")))))</f>
        <v/>
      </c>
      <c r="U571" s="50">
        <f>IF(ISNUMBER(FIND("S",T571)),-1,IF(ISNUMBER(FIND("N",T571)),1,0))</f>
        <v/>
      </c>
      <c r="V571" s="50">
        <f>IF(ISNUMBER(FIND("W",T571)),-1,IF(ISNUMBER(FIND("E",T571)),1,0))</f>
        <v/>
      </c>
      <c r="W571" s="50">
        <f>AND(MIN(IFERROR(FIND("N",T571),999),IFERROR(FIND("S",T571),999))&lt;999,MIN(IFERROR(FIND("E",T571),999),IFERROR(FIND("W",T571),999))&lt;999,MIN(IFERROR(FIND("E",T571),999),IFERROR(FIND("W",T571),999))&lt;MIN(IFERROR(FIND("N",T571),999),IFERROR(FIND("S",T571),999)))</f>
        <v/>
      </c>
      <c r="X571" s="50">
        <f>IF(T571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571,"°"," "),"º"," "),"˚"," "),"'"," "),CHAR(34)," "),"′"," "),"’"," "),"‘"," "),"″"," "),"”"," "),"“"," "),"("," "),")"," "),"["," "),"]"," "),"{"," "),"}"," "),";"," "),"|"," "),"/"," "),"\"," "),":"," "),"="," "),"*"," "),","," "),"N"," "),"S"," "),"E"," "),"W"," "),"_"," ")))</f>
        <v/>
      </c>
      <c r="Y571" s="50">
        <f>IF(X571="","",SUBSTITUTE(SUBSTITUTE(SUBSTITUTE(SUBSTITUTE(SUBSTITUTE(SUBSTITUTE(SUBSTITUTE(SUBSTITUTE(SUBSTITUTE(SUBSTITUTE(SUBSTITUTE(SUBSTITUTE(SUBSTITUTE(X571,"0",""),"1",""),"2",""),"3",""),"4",""),"5",""),"6",""),"7",""),"8",""),"9",""),".",""),"-","")," ",""))</f>
        <v/>
      </c>
      <c r="Z571" s="50">
        <f>IF(X571="",0,LEN(X571)-LEN(SUBSTITUTE(X571," ",""))+1)</f>
        <v/>
      </c>
      <c r="AA571" s="50">
        <f>IF(Z571&lt;1,"",IFERROR(VALUE(SUBSTITUTE(TRIM(MID(SUBSTITUTE(X571," ",REPT(" ",60)),1,60)),".",MID(1/2,2,1))),""))</f>
        <v/>
      </c>
      <c r="AB571" s="50">
        <f>IF(Z571&lt;2,"",IFERROR(VALUE(SUBSTITUTE(TRIM(MID(SUBSTITUTE(X571," ",REPT(" ",60)),61,60)),".",MID(1/2,2,1))),""))</f>
        <v/>
      </c>
      <c r="AC571" s="50">
        <f>IF(Z571&lt;3,"",IFERROR(VALUE(SUBSTITUTE(TRIM(MID(SUBSTITUTE(X571," ",REPT(" ",60)),121,60)),".",MID(1/2,2,1))),""))</f>
        <v/>
      </c>
      <c r="AD571" s="50">
        <f>IF(Z571&lt;4,"",IFERROR(VALUE(SUBSTITUTE(TRIM(MID(SUBSTITUTE(X571," ",REPT(" ",60)),181,60)),".",MID(1/2,2,1))),""))</f>
        <v/>
      </c>
      <c r="AE571" s="50">
        <f>IF(Z571&lt;5,"",IFERROR(VALUE(SUBSTITUTE(TRIM(MID(SUBSTITUTE(X571," ",REPT(" ",60)),241,60)),".",MID(1/2,2,1))),""))</f>
        <v/>
      </c>
      <c r="AF571" s="50">
        <f>IF(Z571&lt;6,"",IFERROR(VALUE(SUBSTITUTE(TRIM(MID(SUBSTITUTE(X571," ",REPT(" ",60)),301,60)),".",MID(1/2,2,1))),""))</f>
        <v/>
      </c>
      <c r="AG571" s="50">
        <f>IFERROR(IF(Z571=2,AA571,IF(Z571=4,IF(AA571&lt;0,-1,1)*(ABS(AA571)+AB571/60),IF(Z571=6,IF(AA571&lt;0,-1,1)*(ABS(AA571)+AB571/60+AC571/3600),""))),"")</f>
        <v/>
      </c>
      <c r="AH571" s="50">
        <f>IFERROR(IF(Z571=2,AB571,IF(Z571=4,IF(AC571&lt;0,-1,1)*(ABS(AC571)+AD571/60),IF(Z571=6,IF(AD571&lt;0,-1,1)*(ABS(AD571)+AE571/60+AF571/3600),""))),"")</f>
        <v/>
      </c>
      <c r="AI571" s="50">
        <f>IF(W571,AH571,AG571)</f>
        <v/>
      </c>
      <c r="AJ571" s="50">
        <f>IF(W571,AG571,AH571)</f>
        <v/>
      </c>
      <c r="AK571" s="50">
        <f>IFERROR(IF(U571=0,AI571,U571*ABS(AI571)),"")</f>
        <v/>
      </c>
      <c r="AL571" s="50">
        <f>IFERROR(IF(V571=0,AJ571,V571*ABS(AJ571)),"")</f>
        <v/>
      </c>
      <c r="AM571" s="50">
        <f>IFERROR(AND(U571=0,V571=0,ABS(AK571)&gt;90,ABS(AK571)&lt;=180,ABS(AL571)&lt;=90),FALSE)</f>
        <v/>
      </c>
      <c r="AN571" s="50">
        <f>IF(AM571,AL571,AK571)</f>
        <v/>
      </c>
      <c r="AO571" s="50">
        <f>IF(AM571,AK571,AL571)</f>
        <v/>
      </c>
      <c r="AP571" s="50">
        <f>IF(R571="","",IF(Y571&lt;&gt;"","Contains words or symbols that aren't part of a coordinate.",IF(NOT(OR(Z571=2,Z571=4,Z571=6)),"Couldn't find a latitude and a longitude ("&amp;Z571&amp;IF(Z571=1," number"," numbers")&amp;" found).",IF(COUNT(AA571:AF571)&lt;&gt;Z571,"Some of the numbers couldn't be read.",IF(OR(AND(Z571=4,OR(AB571&lt;0,AB571&gt;=60,AD571&lt;0,AD571&gt;=60)),AND(Z571=6,OR(AB571&lt;0,AB571&gt;=60,AC571&lt;0,AC571&gt;=60,AE571&lt;0,AE571&gt;=60,AF571&lt;0,AF571&gt;=60))),"Minutes and seconds must be between 0 and 60.",IF(OR(ABS(AN571)&gt;90,ABS(AO571)&gt;180),"Out of range: latitude must be between -90 and 90, and longitude between -180 and 180.",""))))))</f>
        <v/>
      </c>
    </row>
    <row r="572">
      <c r="B572" s="44" t="n"/>
      <c r="C572" s="44" t="n"/>
      <c r="D572" s="45">
        <f>IF(R572="","",IF(AP572&lt;&gt;"","NOT VALID GPS COORDINATES",IF(O572="NO CONNECTION","NO CONNECTION",IF(E572="","NOT FOUND",IF(OR(AM572,AND(AN572=0,AO572=0)),"CONVERTED – PLEASE CHECK","CONVERTED")))))</f>
        <v/>
      </c>
      <c r="E572" s="45">
        <f>IF(OR(O572="",O572="NO CONNECTION"),"",IFERROR(_xlfn.FILTERXML(O572,"//local/territory")&amp;" "&amp;_xlfn.FILTERXML(O572,"//local/mapcode"),IFERROR(_xlfn.FILTERXML(O572,"//international/mapcode"),"")))</f>
        <v/>
      </c>
      <c r="F572" s="46">
        <f>IF(E572="","",IFERROR(_xlfn.FILTERXML(O572,"//local/territory"),""))</f>
        <v/>
      </c>
      <c r="G572" s="46">
        <f>IF(E572="","",IFERROR(_xlfn.FILTERXML(O572,"//local/mapcode"),""))</f>
        <v/>
      </c>
      <c r="H572" s="46">
        <f>IF(E572="","",IFERROR(_xlfn.FILTERXML(O572,"//international/mapcode"),""))</f>
        <v/>
      </c>
      <c r="I572" s="46">
        <f>IF(E572="","",IFERROR(HYPERLINK("https://www.mymapcodes.com/go/?t="&amp;IF(G572&lt;&gt;"",F572,"AAA")&amp;"&amp;ma="&amp;LEFT(IF(G572&lt;&gt;"",G572,H572),FIND(".",IF(G572&lt;&gt;"",G572,H572))-1)&amp;"&amp;mb="&amp;MID(IF(G572&lt;&gt;"",G572,H572),FIND(".",IF(G572&lt;&gt;"",G572,H572))+1,99),"Open on MyMapcodes →"),""))</f>
        <v/>
      </c>
      <c r="J572" s="47">
        <f>IF(OR(R572="",AP572&lt;&gt;""),"",ROUND(AN572,6))</f>
        <v/>
      </c>
      <c r="K572" s="47">
        <f>IF(OR(R572="",AP572&lt;&gt;""),"",ROUND(AO572,6))</f>
        <v/>
      </c>
      <c r="L572" s="48">
        <f>IF(R572="","",IF(AP572&lt;&gt;"",AP572,IF(O572="NO CONNECTION","Excel couldn't reach the mapcode service. Click the REFRESH RESULTS box just above the table.",IF(E572="","The mapcode service didn't return a mapcode for this point.",IF(AM572,"Latitude and longitude seemed to be the wrong way round, so they've been swapped. Please check.",IF(AND(AN572=0,AO572=0),"0, 0 is in the sea off West Africa. Please check this is the location you meant.",IF(W572,"Longitude came first, so the order has been switched.",IF(Z572=6,"Converted from degrees, minutes and seconds.",IF(Z572=4,"Converted from degrees and decimal minutes.","")))))))))</f>
        <v/>
      </c>
      <c r="N572" s="49">
        <f>IF(J572="","",MapcodeAPI&amp;"codes/"&amp;SUBSTITUTE(J572&amp;"",MID(1/2,2,1),".")&amp;","&amp;SUBSTITUTE(K572&amp;"",MID(1/2,2,1),"."))&amp;LEFT($B$13,0)</f>
        <v/>
      </c>
      <c r="O572" s="49">
        <f>IF(N572="","",IFERROR(_xlfn.WEBSERVICE(N572),IF(MapcodeAPIBackup="","NO CONNECTION",IFERROR(_xlfn.WEBSERVICE(MapcodeAPIBackup&amp;MID(N572,LEN(MapcodeAPI)+1,999)),"NO CONNECTION"))))</f>
        <v/>
      </c>
      <c r="P572" t="inlineStr">
        <is>
          <t xml:space="preserve"> </t>
        </is>
      </c>
      <c r="R572" s="50">
        <f>IFERROR(IF(AND(TRIM(B572&amp;"")="",TRIM(C572&amp;"")=""),"",TRIM(IF(ISNUMBER(B572),SUBSTITUTE(B572&amp;"",MID(1/2,2,1),"."),B572&amp;"")&amp;IF(TRIM(C572&amp;"")="",""," | "&amp;IF(ISNUMBER(C572),SUBSTITUTE(C572&amp;"",MID(1/2,2,1),"."),C572&amp;"")))),"(error value)")</f>
        <v/>
      </c>
      <c r="S572" s="50">
        <f>IF(R572="","","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"&amp;IFERROR(IF(AND(LEN(R572)-LEN(SUBSTITUTE(R572,"/",""))=1,ISNUMBER(FIND(" ",TRIM(LEFT(R572,FIND("/",R572)-1))))),LEFT(R572,FIND("/",R572)-1),R572),R572)&amp;" ")," "," "),"﻿"," "),"​"," "),"⁠"," ")," "," ")," "," "),CHAR(9)," "),CHAR(10)," "),CHAR(13)," "),"−","-"),"–","-"),"—","-"),"LATITUDE"," "),"LONGITUDE"," "),"COORDINATES"," "),"COORDS"," "),"NORTH"," N "),"SOUTH"," S "),"EAST"," E "),"WEST"," W "),"DEGREES"," "),"DEG"," "),"GPS"," "),"LONG"," "),"LNG"," "),"LON"," "),"LAT"," ")," AND "," "),"&amp;"," ")&amp;" ")</f>
        <v/>
      </c>
      <c r="T572" s="50">
        <f>IF(S572="","",IF(LEN(S572)-LEN(SUBSTITUTE(S572,".",""))&gt;0,SUBSTITUTE(S572,","," "),IF(LEN(S572)-LEN(SUBSTITUTE(S572,",",""))=3,SUBSTITUTE(SUBSTITUTE(S572,",",";",2),",","."),IF(LEN(S572)-LEN(SUBSTITUTE(S572,",",""))=2,SUBSTITUTE(S572,",","."),SUBSTITUTE(S572,","," ")))))</f>
        <v/>
      </c>
      <c r="U572" s="50">
        <f>IF(ISNUMBER(FIND("S",T572)),-1,IF(ISNUMBER(FIND("N",T572)),1,0))</f>
        <v/>
      </c>
      <c r="V572" s="50">
        <f>IF(ISNUMBER(FIND("W",T572)),-1,IF(ISNUMBER(FIND("E",T572)),1,0))</f>
        <v/>
      </c>
      <c r="W572" s="50">
        <f>AND(MIN(IFERROR(FIND("N",T572),999),IFERROR(FIND("S",T572),999))&lt;999,MIN(IFERROR(FIND("E",T572),999),IFERROR(FIND("W",T572),999))&lt;999,MIN(IFERROR(FIND("E",T572),999),IFERROR(FIND("W",T572),999))&lt;MIN(IFERROR(FIND("N",T572),999),IFERROR(FIND("S",T572),999)))</f>
        <v/>
      </c>
      <c r="X572" s="50">
        <f>IF(T572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572,"°"," "),"º"," "),"˚"," "),"'"," "),CHAR(34)," "),"′"," "),"’"," "),"‘"," "),"″"," "),"”"," "),"“"," "),"("," "),")"," "),"["," "),"]"," "),"{"," "),"}"," "),";"," "),"|"," "),"/"," "),"\"," "),":"," "),"="," "),"*"," "),","," "),"N"," "),"S"," "),"E"," "),"W"," "),"_"," ")))</f>
        <v/>
      </c>
      <c r="Y572" s="50">
        <f>IF(X572="","",SUBSTITUTE(SUBSTITUTE(SUBSTITUTE(SUBSTITUTE(SUBSTITUTE(SUBSTITUTE(SUBSTITUTE(SUBSTITUTE(SUBSTITUTE(SUBSTITUTE(SUBSTITUTE(SUBSTITUTE(SUBSTITUTE(X572,"0",""),"1",""),"2",""),"3",""),"4",""),"5",""),"6",""),"7",""),"8",""),"9",""),".",""),"-","")," ",""))</f>
        <v/>
      </c>
      <c r="Z572" s="50">
        <f>IF(X572="",0,LEN(X572)-LEN(SUBSTITUTE(X572," ",""))+1)</f>
        <v/>
      </c>
      <c r="AA572" s="50">
        <f>IF(Z572&lt;1,"",IFERROR(VALUE(SUBSTITUTE(TRIM(MID(SUBSTITUTE(X572," ",REPT(" ",60)),1,60)),".",MID(1/2,2,1))),""))</f>
        <v/>
      </c>
      <c r="AB572" s="50">
        <f>IF(Z572&lt;2,"",IFERROR(VALUE(SUBSTITUTE(TRIM(MID(SUBSTITUTE(X572," ",REPT(" ",60)),61,60)),".",MID(1/2,2,1))),""))</f>
        <v/>
      </c>
      <c r="AC572" s="50">
        <f>IF(Z572&lt;3,"",IFERROR(VALUE(SUBSTITUTE(TRIM(MID(SUBSTITUTE(X572," ",REPT(" ",60)),121,60)),".",MID(1/2,2,1))),""))</f>
        <v/>
      </c>
      <c r="AD572" s="50">
        <f>IF(Z572&lt;4,"",IFERROR(VALUE(SUBSTITUTE(TRIM(MID(SUBSTITUTE(X572," ",REPT(" ",60)),181,60)),".",MID(1/2,2,1))),""))</f>
        <v/>
      </c>
      <c r="AE572" s="50">
        <f>IF(Z572&lt;5,"",IFERROR(VALUE(SUBSTITUTE(TRIM(MID(SUBSTITUTE(X572," ",REPT(" ",60)),241,60)),".",MID(1/2,2,1))),""))</f>
        <v/>
      </c>
      <c r="AF572" s="50">
        <f>IF(Z572&lt;6,"",IFERROR(VALUE(SUBSTITUTE(TRIM(MID(SUBSTITUTE(X572," ",REPT(" ",60)),301,60)),".",MID(1/2,2,1))),""))</f>
        <v/>
      </c>
      <c r="AG572" s="50">
        <f>IFERROR(IF(Z572=2,AA572,IF(Z572=4,IF(AA572&lt;0,-1,1)*(ABS(AA572)+AB572/60),IF(Z572=6,IF(AA572&lt;0,-1,1)*(ABS(AA572)+AB572/60+AC572/3600),""))),"")</f>
        <v/>
      </c>
      <c r="AH572" s="50">
        <f>IFERROR(IF(Z572=2,AB572,IF(Z572=4,IF(AC572&lt;0,-1,1)*(ABS(AC572)+AD572/60),IF(Z572=6,IF(AD572&lt;0,-1,1)*(ABS(AD572)+AE572/60+AF572/3600),""))),"")</f>
        <v/>
      </c>
      <c r="AI572" s="50">
        <f>IF(W572,AH572,AG572)</f>
        <v/>
      </c>
      <c r="AJ572" s="50">
        <f>IF(W572,AG572,AH572)</f>
        <v/>
      </c>
      <c r="AK572" s="50">
        <f>IFERROR(IF(U572=0,AI572,U572*ABS(AI572)),"")</f>
        <v/>
      </c>
      <c r="AL572" s="50">
        <f>IFERROR(IF(V572=0,AJ572,V572*ABS(AJ572)),"")</f>
        <v/>
      </c>
      <c r="AM572" s="50">
        <f>IFERROR(AND(U572=0,V572=0,ABS(AK572)&gt;90,ABS(AK572)&lt;=180,ABS(AL572)&lt;=90),FALSE)</f>
        <v/>
      </c>
      <c r="AN572" s="50">
        <f>IF(AM572,AL572,AK572)</f>
        <v/>
      </c>
      <c r="AO572" s="50">
        <f>IF(AM572,AK572,AL572)</f>
        <v/>
      </c>
      <c r="AP572" s="50">
        <f>IF(R572="","",IF(Y572&lt;&gt;"","Contains words or symbols that aren't part of a coordinate.",IF(NOT(OR(Z572=2,Z572=4,Z572=6)),"Couldn't find a latitude and a longitude ("&amp;Z572&amp;IF(Z572=1," number"," numbers")&amp;" found).",IF(COUNT(AA572:AF572)&lt;&gt;Z572,"Some of the numbers couldn't be read.",IF(OR(AND(Z572=4,OR(AB572&lt;0,AB572&gt;=60,AD572&lt;0,AD572&gt;=60)),AND(Z572=6,OR(AB572&lt;0,AB572&gt;=60,AC572&lt;0,AC572&gt;=60,AE572&lt;0,AE572&gt;=60,AF572&lt;0,AF572&gt;=60))),"Minutes and seconds must be between 0 and 60.",IF(OR(ABS(AN572)&gt;90,ABS(AO572)&gt;180),"Out of range: latitude must be between -90 and 90, and longitude between -180 and 180.",""))))))</f>
        <v/>
      </c>
    </row>
    <row r="573">
      <c r="B573" s="44" t="n"/>
      <c r="C573" s="44" t="n"/>
      <c r="D573" s="45">
        <f>IF(R573="","",IF(AP573&lt;&gt;"","NOT VALID GPS COORDINATES",IF(O573="NO CONNECTION","NO CONNECTION",IF(E573="","NOT FOUND",IF(OR(AM573,AND(AN573=0,AO573=0)),"CONVERTED – PLEASE CHECK","CONVERTED")))))</f>
        <v/>
      </c>
      <c r="E573" s="45">
        <f>IF(OR(O573="",O573="NO CONNECTION"),"",IFERROR(_xlfn.FILTERXML(O573,"//local/territory")&amp;" "&amp;_xlfn.FILTERXML(O573,"//local/mapcode"),IFERROR(_xlfn.FILTERXML(O573,"//international/mapcode"),"")))</f>
        <v/>
      </c>
      <c r="F573" s="46">
        <f>IF(E573="","",IFERROR(_xlfn.FILTERXML(O573,"//local/territory"),""))</f>
        <v/>
      </c>
      <c r="G573" s="46">
        <f>IF(E573="","",IFERROR(_xlfn.FILTERXML(O573,"//local/mapcode"),""))</f>
        <v/>
      </c>
      <c r="H573" s="46">
        <f>IF(E573="","",IFERROR(_xlfn.FILTERXML(O573,"//international/mapcode"),""))</f>
        <v/>
      </c>
      <c r="I573" s="46">
        <f>IF(E573="","",IFERROR(HYPERLINK("https://www.mymapcodes.com/go/?t="&amp;IF(G573&lt;&gt;"",F573,"AAA")&amp;"&amp;ma="&amp;LEFT(IF(G573&lt;&gt;"",G573,H573),FIND(".",IF(G573&lt;&gt;"",G573,H573))-1)&amp;"&amp;mb="&amp;MID(IF(G573&lt;&gt;"",G573,H573),FIND(".",IF(G573&lt;&gt;"",G573,H573))+1,99),"Open on MyMapcodes →"),""))</f>
        <v/>
      </c>
      <c r="J573" s="47">
        <f>IF(OR(R573="",AP573&lt;&gt;""),"",ROUND(AN573,6))</f>
        <v/>
      </c>
      <c r="K573" s="47">
        <f>IF(OR(R573="",AP573&lt;&gt;""),"",ROUND(AO573,6))</f>
        <v/>
      </c>
      <c r="L573" s="48">
        <f>IF(R573="","",IF(AP573&lt;&gt;"",AP573,IF(O573="NO CONNECTION","Excel couldn't reach the mapcode service. Click the REFRESH RESULTS box just above the table.",IF(E573="","The mapcode service didn't return a mapcode for this point.",IF(AM573,"Latitude and longitude seemed to be the wrong way round, so they've been swapped. Please check.",IF(AND(AN573=0,AO573=0),"0, 0 is in the sea off West Africa. Please check this is the location you meant.",IF(W573,"Longitude came first, so the order has been switched.",IF(Z573=6,"Converted from degrees, minutes and seconds.",IF(Z573=4,"Converted from degrees and decimal minutes.","")))))))))</f>
        <v/>
      </c>
      <c r="N573" s="49">
        <f>IF(J573="","",MapcodeAPI&amp;"codes/"&amp;SUBSTITUTE(J573&amp;"",MID(1/2,2,1),".")&amp;","&amp;SUBSTITUTE(K573&amp;"",MID(1/2,2,1),"."))&amp;LEFT($B$13,0)</f>
        <v/>
      </c>
      <c r="O573" s="49">
        <f>IF(N573="","",IFERROR(_xlfn.WEBSERVICE(N573),IF(MapcodeAPIBackup="","NO CONNECTION",IFERROR(_xlfn.WEBSERVICE(MapcodeAPIBackup&amp;MID(N573,LEN(MapcodeAPI)+1,999)),"NO CONNECTION"))))</f>
        <v/>
      </c>
      <c r="P573" t="inlineStr">
        <is>
          <t xml:space="preserve"> </t>
        </is>
      </c>
      <c r="R573" s="50">
        <f>IFERROR(IF(AND(TRIM(B573&amp;"")="",TRIM(C573&amp;"")=""),"",TRIM(IF(ISNUMBER(B573),SUBSTITUTE(B573&amp;"",MID(1/2,2,1),"."),B573&amp;"")&amp;IF(TRIM(C573&amp;"")="",""," | "&amp;IF(ISNUMBER(C573),SUBSTITUTE(C573&amp;"",MID(1/2,2,1),"."),C573&amp;"")))),"(error value)")</f>
        <v/>
      </c>
      <c r="S573" s="50">
        <f>IF(R573="","","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"&amp;IFERROR(IF(AND(LEN(R573)-LEN(SUBSTITUTE(R573,"/",""))=1,ISNUMBER(FIND(" ",TRIM(LEFT(R573,FIND("/",R573)-1))))),LEFT(R573,FIND("/",R573)-1),R573),R573)&amp;" ")," "," "),"﻿"," "),"​"," "),"⁠"," ")," "," ")," "," "),CHAR(9)," "),CHAR(10)," "),CHAR(13)," "),"−","-"),"–","-"),"—","-"),"LATITUDE"," "),"LONGITUDE"," "),"COORDINATES"," "),"COORDS"," "),"NORTH"," N "),"SOUTH"," S "),"EAST"," E "),"WEST"," W "),"DEGREES"," "),"DEG"," "),"GPS"," "),"LONG"," "),"LNG"," "),"LON"," "),"LAT"," ")," AND "," "),"&amp;"," ")&amp;" ")</f>
        <v/>
      </c>
      <c r="T573" s="50">
        <f>IF(S573="","",IF(LEN(S573)-LEN(SUBSTITUTE(S573,".",""))&gt;0,SUBSTITUTE(S573,","," "),IF(LEN(S573)-LEN(SUBSTITUTE(S573,",",""))=3,SUBSTITUTE(SUBSTITUTE(S573,",",";",2),",","."),IF(LEN(S573)-LEN(SUBSTITUTE(S573,",",""))=2,SUBSTITUTE(S573,",","."),SUBSTITUTE(S573,","," ")))))</f>
        <v/>
      </c>
      <c r="U573" s="50">
        <f>IF(ISNUMBER(FIND("S",T573)),-1,IF(ISNUMBER(FIND("N",T573)),1,0))</f>
        <v/>
      </c>
      <c r="V573" s="50">
        <f>IF(ISNUMBER(FIND("W",T573)),-1,IF(ISNUMBER(FIND("E",T573)),1,0))</f>
        <v/>
      </c>
      <c r="W573" s="50">
        <f>AND(MIN(IFERROR(FIND("N",T573),999),IFERROR(FIND("S",T573),999))&lt;999,MIN(IFERROR(FIND("E",T573),999),IFERROR(FIND("W",T573),999))&lt;999,MIN(IFERROR(FIND("E",T573),999),IFERROR(FIND("W",T573),999))&lt;MIN(IFERROR(FIND("N",T573),999),IFERROR(FIND("S",T573),999)))</f>
        <v/>
      </c>
      <c r="X573" s="50">
        <f>IF(T573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573,"°"," "),"º"," "),"˚"," "),"'"," "),CHAR(34)," "),"′"," "),"’"," "),"‘"," "),"″"," "),"”"," "),"“"," "),"("," "),")"," "),"["," "),"]"," "),"{"," "),"}"," "),";"," "),"|"," "),"/"," "),"\"," "),":"," "),"="," "),"*"," "),","," "),"N"," "),"S"," "),"E"," "),"W"," "),"_"," ")))</f>
        <v/>
      </c>
      <c r="Y573" s="50">
        <f>IF(X573="","",SUBSTITUTE(SUBSTITUTE(SUBSTITUTE(SUBSTITUTE(SUBSTITUTE(SUBSTITUTE(SUBSTITUTE(SUBSTITUTE(SUBSTITUTE(SUBSTITUTE(SUBSTITUTE(SUBSTITUTE(SUBSTITUTE(X573,"0",""),"1",""),"2",""),"3",""),"4",""),"5",""),"6",""),"7",""),"8",""),"9",""),".",""),"-","")," ",""))</f>
        <v/>
      </c>
      <c r="Z573" s="50">
        <f>IF(X573="",0,LEN(X573)-LEN(SUBSTITUTE(X573," ",""))+1)</f>
        <v/>
      </c>
      <c r="AA573" s="50">
        <f>IF(Z573&lt;1,"",IFERROR(VALUE(SUBSTITUTE(TRIM(MID(SUBSTITUTE(X573," ",REPT(" ",60)),1,60)),".",MID(1/2,2,1))),""))</f>
        <v/>
      </c>
      <c r="AB573" s="50">
        <f>IF(Z573&lt;2,"",IFERROR(VALUE(SUBSTITUTE(TRIM(MID(SUBSTITUTE(X573," ",REPT(" ",60)),61,60)),".",MID(1/2,2,1))),""))</f>
        <v/>
      </c>
      <c r="AC573" s="50">
        <f>IF(Z573&lt;3,"",IFERROR(VALUE(SUBSTITUTE(TRIM(MID(SUBSTITUTE(X573," ",REPT(" ",60)),121,60)),".",MID(1/2,2,1))),""))</f>
        <v/>
      </c>
      <c r="AD573" s="50">
        <f>IF(Z573&lt;4,"",IFERROR(VALUE(SUBSTITUTE(TRIM(MID(SUBSTITUTE(X573," ",REPT(" ",60)),181,60)),".",MID(1/2,2,1))),""))</f>
        <v/>
      </c>
      <c r="AE573" s="50">
        <f>IF(Z573&lt;5,"",IFERROR(VALUE(SUBSTITUTE(TRIM(MID(SUBSTITUTE(X573," ",REPT(" ",60)),241,60)),".",MID(1/2,2,1))),""))</f>
        <v/>
      </c>
      <c r="AF573" s="50">
        <f>IF(Z573&lt;6,"",IFERROR(VALUE(SUBSTITUTE(TRIM(MID(SUBSTITUTE(X573," ",REPT(" ",60)),301,60)),".",MID(1/2,2,1))),""))</f>
        <v/>
      </c>
      <c r="AG573" s="50">
        <f>IFERROR(IF(Z573=2,AA573,IF(Z573=4,IF(AA573&lt;0,-1,1)*(ABS(AA573)+AB573/60),IF(Z573=6,IF(AA573&lt;0,-1,1)*(ABS(AA573)+AB573/60+AC573/3600),""))),"")</f>
        <v/>
      </c>
      <c r="AH573" s="50">
        <f>IFERROR(IF(Z573=2,AB573,IF(Z573=4,IF(AC573&lt;0,-1,1)*(ABS(AC573)+AD573/60),IF(Z573=6,IF(AD573&lt;0,-1,1)*(ABS(AD573)+AE573/60+AF573/3600),""))),"")</f>
        <v/>
      </c>
      <c r="AI573" s="50">
        <f>IF(W573,AH573,AG573)</f>
        <v/>
      </c>
      <c r="AJ573" s="50">
        <f>IF(W573,AG573,AH573)</f>
        <v/>
      </c>
      <c r="AK573" s="50">
        <f>IFERROR(IF(U573=0,AI573,U573*ABS(AI573)),"")</f>
        <v/>
      </c>
      <c r="AL573" s="50">
        <f>IFERROR(IF(V573=0,AJ573,V573*ABS(AJ573)),"")</f>
        <v/>
      </c>
      <c r="AM573" s="50">
        <f>IFERROR(AND(U573=0,V573=0,ABS(AK573)&gt;90,ABS(AK573)&lt;=180,ABS(AL573)&lt;=90),FALSE)</f>
        <v/>
      </c>
      <c r="AN573" s="50">
        <f>IF(AM573,AL573,AK573)</f>
        <v/>
      </c>
      <c r="AO573" s="50">
        <f>IF(AM573,AK573,AL573)</f>
        <v/>
      </c>
      <c r="AP573" s="50">
        <f>IF(R573="","",IF(Y573&lt;&gt;"","Contains words or symbols that aren't part of a coordinate.",IF(NOT(OR(Z573=2,Z573=4,Z573=6)),"Couldn't find a latitude and a longitude ("&amp;Z573&amp;IF(Z573=1," number"," numbers")&amp;" found).",IF(COUNT(AA573:AF573)&lt;&gt;Z573,"Some of the numbers couldn't be read.",IF(OR(AND(Z573=4,OR(AB573&lt;0,AB573&gt;=60,AD573&lt;0,AD573&gt;=60)),AND(Z573=6,OR(AB573&lt;0,AB573&gt;=60,AC573&lt;0,AC573&gt;=60,AE573&lt;0,AE573&gt;=60,AF573&lt;0,AF573&gt;=60))),"Minutes and seconds must be between 0 and 60.",IF(OR(ABS(AN573)&gt;90,ABS(AO573)&gt;180),"Out of range: latitude must be between -90 and 90, and longitude between -180 and 180.",""))))))</f>
        <v/>
      </c>
    </row>
    <row r="574">
      <c r="B574" s="44" t="n"/>
      <c r="C574" s="44" t="n"/>
      <c r="D574" s="45">
        <f>IF(R574="","",IF(AP574&lt;&gt;"","NOT VALID GPS COORDINATES",IF(O574="NO CONNECTION","NO CONNECTION",IF(E574="","NOT FOUND",IF(OR(AM574,AND(AN574=0,AO574=0)),"CONVERTED – PLEASE CHECK","CONVERTED")))))</f>
        <v/>
      </c>
      <c r="E574" s="45">
        <f>IF(OR(O574="",O574="NO CONNECTION"),"",IFERROR(_xlfn.FILTERXML(O574,"//local/territory")&amp;" "&amp;_xlfn.FILTERXML(O574,"//local/mapcode"),IFERROR(_xlfn.FILTERXML(O574,"//international/mapcode"),"")))</f>
        <v/>
      </c>
      <c r="F574" s="46">
        <f>IF(E574="","",IFERROR(_xlfn.FILTERXML(O574,"//local/territory"),""))</f>
        <v/>
      </c>
      <c r="G574" s="46">
        <f>IF(E574="","",IFERROR(_xlfn.FILTERXML(O574,"//local/mapcode"),""))</f>
        <v/>
      </c>
      <c r="H574" s="46">
        <f>IF(E574="","",IFERROR(_xlfn.FILTERXML(O574,"//international/mapcode"),""))</f>
        <v/>
      </c>
      <c r="I574" s="46">
        <f>IF(E574="","",IFERROR(HYPERLINK("https://www.mymapcodes.com/go/?t="&amp;IF(G574&lt;&gt;"",F574,"AAA")&amp;"&amp;ma="&amp;LEFT(IF(G574&lt;&gt;"",G574,H574),FIND(".",IF(G574&lt;&gt;"",G574,H574))-1)&amp;"&amp;mb="&amp;MID(IF(G574&lt;&gt;"",G574,H574),FIND(".",IF(G574&lt;&gt;"",G574,H574))+1,99),"Open on MyMapcodes →"),""))</f>
        <v/>
      </c>
      <c r="J574" s="47">
        <f>IF(OR(R574="",AP574&lt;&gt;""),"",ROUND(AN574,6))</f>
        <v/>
      </c>
      <c r="K574" s="47">
        <f>IF(OR(R574="",AP574&lt;&gt;""),"",ROUND(AO574,6))</f>
        <v/>
      </c>
      <c r="L574" s="48">
        <f>IF(R574="","",IF(AP574&lt;&gt;"",AP574,IF(O574="NO CONNECTION","Excel couldn't reach the mapcode service. Click the REFRESH RESULTS box just above the table.",IF(E574="","The mapcode service didn't return a mapcode for this point.",IF(AM574,"Latitude and longitude seemed to be the wrong way round, so they've been swapped. Please check.",IF(AND(AN574=0,AO574=0),"0, 0 is in the sea off West Africa. Please check this is the location you meant.",IF(W574,"Longitude came first, so the order has been switched.",IF(Z574=6,"Converted from degrees, minutes and seconds.",IF(Z574=4,"Converted from degrees and decimal minutes.","")))))))))</f>
        <v/>
      </c>
      <c r="N574" s="49">
        <f>IF(J574="","",MapcodeAPI&amp;"codes/"&amp;SUBSTITUTE(J574&amp;"",MID(1/2,2,1),".")&amp;","&amp;SUBSTITUTE(K574&amp;"",MID(1/2,2,1),"."))&amp;LEFT($B$13,0)</f>
        <v/>
      </c>
      <c r="O574" s="49">
        <f>IF(N574="","",IFERROR(_xlfn.WEBSERVICE(N574),IF(MapcodeAPIBackup="","NO CONNECTION",IFERROR(_xlfn.WEBSERVICE(MapcodeAPIBackup&amp;MID(N574,LEN(MapcodeAPI)+1,999)),"NO CONNECTION"))))</f>
        <v/>
      </c>
      <c r="P574" t="inlineStr">
        <is>
          <t xml:space="preserve"> </t>
        </is>
      </c>
      <c r="R574" s="50">
        <f>IFERROR(IF(AND(TRIM(B574&amp;"")="",TRIM(C574&amp;"")=""),"",TRIM(IF(ISNUMBER(B574),SUBSTITUTE(B574&amp;"",MID(1/2,2,1),"."),B574&amp;"")&amp;IF(TRIM(C574&amp;"")="",""," | "&amp;IF(ISNUMBER(C574),SUBSTITUTE(C574&amp;"",MID(1/2,2,1),"."),C574&amp;"")))),"(error value)")</f>
        <v/>
      </c>
      <c r="S574" s="50">
        <f>IF(R574="","","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"&amp;IFERROR(IF(AND(LEN(R574)-LEN(SUBSTITUTE(R574,"/",""))=1,ISNUMBER(FIND(" ",TRIM(LEFT(R574,FIND("/",R574)-1))))),LEFT(R574,FIND("/",R574)-1),R574),R574)&amp;" ")," "," "),"﻿"," "),"​"," "),"⁠"," ")," "," ")," "," "),CHAR(9)," "),CHAR(10)," "),CHAR(13)," "),"−","-"),"–","-"),"—","-"),"LATITUDE"," "),"LONGITUDE"," "),"COORDINATES"," "),"COORDS"," "),"NORTH"," N "),"SOUTH"," S "),"EAST"," E "),"WEST"," W "),"DEGREES"," "),"DEG"," "),"GPS"," "),"LONG"," "),"LNG"," "),"LON"," "),"LAT"," ")," AND "," "),"&amp;"," ")&amp;" ")</f>
        <v/>
      </c>
      <c r="T574" s="50">
        <f>IF(S574="","",IF(LEN(S574)-LEN(SUBSTITUTE(S574,".",""))&gt;0,SUBSTITUTE(S574,","," "),IF(LEN(S574)-LEN(SUBSTITUTE(S574,",",""))=3,SUBSTITUTE(SUBSTITUTE(S574,",",";",2),",","."),IF(LEN(S574)-LEN(SUBSTITUTE(S574,",",""))=2,SUBSTITUTE(S574,",","."),SUBSTITUTE(S574,","," ")))))</f>
        <v/>
      </c>
      <c r="U574" s="50">
        <f>IF(ISNUMBER(FIND("S",T574)),-1,IF(ISNUMBER(FIND("N",T574)),1,0))</f>
        <v/>
      </c>
      <c r="V574" s="50">
        <f>IF(ISNUMBER(FIND("W",T574)),-1,IF(ISNUMBER(FIND("E",T574)),1,0))</f>
        <v/>
      </c>
      <c r="W574" s="50">
        <f>AND(MIN(IFERROR(FIND("N",T574),999),IFERROR(FIND("S",T574),999))&lt;999,MIN(IFERROR(FIND("E",T574),999),IFERROR(FIND("W",T574),999))&lt;999,MIN(IFERROR(FIND("E",T574),999),IFERROR(FIND("W",T574),999))&lt;MIN(IFERROR(FIND("N",T574),999),IFERROR(FIND("S",T574),999)))</f>
        <v/>
      </c>
      <c r="X574" s="50">
        <f>IF(T574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574,"°"," "),"º"," "),"˚"," "),"'"," "),CHAR(34)," "),"′"," "),"’"," "),"‘"," "),"″"," "),"”"," "),"“"," "),"("," "),")"," "),"["," "),"]"," "),"{"," "),"}"," "),";"," "),"|"," "),"/"," "),"\"," "),":"," "),"="," "),"*"," "),","," "),"N"," "),"S"," "),"E"," "),"W"," "),"_"," ")))</f>
        <v/>
      </c>
      <c r="Y574" s="50">
        <f>IF(X574="","",SUBSTITUTE(SUBSTITUTE(SUBSTITUTE(SUBSTITUTE(SUBSTITUTE(SUBSTITUTE(SUBSTITUTE(SUBSTITUTE(SUBSTITUTE(SUBSTITUTE(SUBSTITUTE(SUBSTITUTE(SUBSTITUTE(X574,"0",""),"1",""),"2",""),"3",""),"4",""),"5",""),"6",""),"7",""),"8",""),"9",""),".",""),"-","")," ",""))</f>
        <v/>
      </c>
      <c r="Z574" s="50">
        <f>IF(X574="",0,LEN(X574)-LEN(SUBSTITUTE(X574," ",""))+1)</f>
        <v/>
      </c>
      <c r="AA574" s="50">
        <f>IF(Z574&lt;1,"",IFERROR(VALUE(SUBSTITUTE(TRIM(MID(SUBSTITUTE(X574," ",REPT(" ",60)),1,60)),".",MID(1/2,2,1))),""))</f>
        <v/>
      </c>
      <c r="AB574" s="50">
        <f>IF(Z574&lt;2,"",IFERROR(VALUE(SUBSTITUTE(TRIM(MID(SUBSTITUTE(X574," ",REPT(" ",60)),61,60)),".",MID(1/2,2,1))),""))</f>
        <v/>
      </c>
      <c r="AC574" s="50">
        <f>IF(Z574&lt;3,"",IFERROR(VALUE(SUBSTITUTE(TRIM(MID(SUBSTITUTE(X574," ",REPT(" ",60)),121,60)),".",MID(1/2,2,1))),""))</f>
        <v/>
      </c>
      <c r="AD574" s="50">
        <f>IF(Z574&lt;4,"",IFERROR(VALUE(SUBSTITUTE(TRIM(MID(SUBSTITUTE(X574," ",REPT(" ",60)),181,60)),".",MID(1/2,2,1))),""))</f>
        <v/>
      </c>
      <c r="AE574" s="50">
        <f>IF(Z574&lt;5,"",IFERROR(VALUE(SUBSTITUTE(TRIM(MID(SUBSTITUTE(X574," ",REPT(" ",60)),241,60)),".",MID(1/2,2,1))),""))</f>
        <v/>
      </c>
      <c r="AF574" s="50">
        <f>IF(Z574&lt;6,"",IFERROR(VALUE(SUBSTITUTE(TRIM(MID(SUBSTITUTE(X574," ",REPT(" ",60)),301,60)),".",MID(1/2,2,1))),""))</f>
        <v/>
      </c>
      <c r="AG574" s="50">
        <f>IFERROR(IF(Z574=2,AA574,IF(Z574=4,IF(AA574&lt;0,-1,1)*(ABS(AA574)+AB574/60),IF(Z574=6,IF(AA574&lt;0,-1,1)*(ABS(AA574)+AB574/60+AC574/3600),""))),"")</f>
        <v/>
      </c>
      <c r="AH574" s="50">
        <f>IFERROR(IF(Z574=2,AB574,IF(Z574=4,IF(AC574&lt;0,-1,1)*(ABS(AC574)+AD574/60),IF(Z574=6,IF(AD574&lt;0,-1,1)*(ABS(AD574)+AE574/60+AF574/3600),""))),"")</f>
        <v/>
      </c>
      <c r="AI574" s="50">
        <f>IF(W574,AH574,AG574)</f>
        <v/>
      </c>
      <c r="AJ574" s="50">
        <f>IF(W574,AG574,AH574)</f>
        <v/>
      </c>
      <c r="AK574" s="50">
        <f>IFERROR(IF(U574=0,AI574,U574*ABS(AI574)),"")</f>
        <v/>
      </c>
      <c r="AL574" s="50">
        <f>IFERROR(IF(V574=0,AJ574,V574*ABS(AJ574)),"")</f>
        <v/>
      </c>
      <c r="AM574" s="50">
        <f>IFERROR(AND(U574=0,V574=0,ABS(AK574)&gt;90,ABS(AK574)&lt;=180,ABS(AL574)&lt;=90),FALSE)</f>
        <v/>
      </c>
      <c r="AN574" s="50">
        <f>IF(AM574,AL574,AK574)</f>
        <v/>
      </c>
      <c r="AO574" s="50">
        <f>IF(AM574,AK574,AL574)</f>
        <v/>
      </c>
      <c r="AP574" s="50">
        <f>IF(R574="","",IF(Y574&lt;&gt;"","Contains words or symbols that aren't part of a coordinate.",IF(NOT(OR(Z574=2,Z574=4,Z574=6)),"Couldn't find a latitude and a longitude ("&amp;Z574&amp;IF(Z574=1," number"," numbers")&amp;" found).",IF(COUNT(AA574:AF574)&lt;&gt;Z574,"Some of the numbers couldn't be read.",IF(OR(AND(Z574=4,OR(AB574&lt;0,AB574&gt;=60,AD574&lt;0,AD574&gt;=60)),AND(Z574=6,OR(AB574&lt;0,AB574&gt;=60,AC574&lt;0,AC574&gt;=60,AE574&lt;0,AE574&gt;=60,AF574&lt;0,AF574&gt;=60))),"Minutes and seconds must be between 0 and 60.",IF(OR(ABS(AN574)&gt;90,ABS(AO574)&gt;180),"Out of range: latitude must be between -90 and 90, and longitude between -180 and 180.",""))))))</f>
        <v/>
      </c>
    </row>
    <row r="575">
      <c r="B575" s="44" t="n"/>
      <c r="C575" s="44" t="n"/>
      <c r="D575" s="45">
        <f>IF(R575="","",IF(AP575&lt;&gt;"","NOT VALID GPS COORDINATES",IF(O575="NO CONNECTION","NO CONNECTION",IF(E575="","NOT FOUND",IF(OR(AM575,AND(AN575=0,AO575=0)),"CONVERTED – PLEASE CHECK","CONVERTED")))))</f>
        <v/>
      </c>
      <c r="E575" s="45">
        <f>IF(OR(O575="",O575="NO CONNECTION"),"",IFERROR(_xlfn.FILTERXML(O575,"//local/territory")&amp;" "&amp;_xlfn.FILTERXML(O575,"//local/mapcode"),IFERROR(_xlfn.FILTERXML(O575,"//international/mapcode"),"")))</f>
        <v/>
      </c>
      <c r="F575" s="46">
        <f>IF(E575="","",IFERROR(_xlfn.FILTERXML(O575,"//local/territory"),""))</f>
        <v/>
      </c>
      <c r="G575" s="46">
        <f>IF(E575="","",IFERROR(_xlfn.FILTERXML(O575,"//local/mapcode"),""))</f>
        <v/>
      </c>
      <c r="H575" s="46">
        <f>IF(E575="","",IFERROR(_xlfn.FILTERXML(O575,"//international/mapcode"),""))</f>
        <v/>
      </c>
      <c r="I575" s="46">
        <f>IF(E575="","",IFERROR(HYPERLINK("https://www.mymapcodes.com/go/?t="&amp;IF(G575&lt;&gt;"",F575,"AAA")&amp;"&amp;ma="&amp;LEFT(IF(G575&lt;&gt;"",G575,H575),FIND(".",IF(G575&lt;&gt;"",G575,H575))-1)&amp;"&amp;mb="&amp;MID(IF(G575&lt;&gt;"",G575,H575),FIND(".",IF(G575&lt;&gt;"",G575,H575))+1,99),"Open on MyMapcodes →"),""))</f>
        <v/>
      </c>
      <c r="J575" s="47">
        <f>IF(OR(R575="",AP575&lt;&gt;""),"",ROUND(AN575,6))</f>
        <v/>
      </c>
      <c r="K575" s="47">
        <f>IF(OR(R575="",AP575&lt;&gt;""),"",ROUND(AO575,6))</f>
        <v/>
      </c>
      <c r="L575" s="48">
        <f>IF(R575="","",IF(AP575&lt;&gt;"",AP575,IF(O575="NO CONNECTION","Excel couldn't reach the mapcode service. Click the REFRESH RESULTS box just above the table.",IF(E575="","The mapcode service didn't return a mapcode for this point.",IF(AM575,"Latitude and longitude seemed to be the wrong way round, so they've been swapped. Please check.",IF(AND(AN575=0,AO575=0),"0, 0 is in the sea off West Africa. Please check this is the location you meant.",IF(W575,"Longitude came first, so the order has been switched.",IF(Z575=6,"Converted from degrees, minutes and seconds.",IF(Z575=4,"Converted from degrees and decimal minutes.","")))))))))</f>
        <v/>
      </c>
      <c r="N575" s="49">
        <f>IF(J575="","",MapcodeAPI&amp;"codes/"&amp;SUBSTITUTE(J575&amp;"",MID(1/2,2,1),".")&amp;","&amp;SUBSTITUTE(K575&amp;"",MID(1/2,2,1),"."))&amp;LEFT($B$13,0)</f>
        <v/>
      </c>
      <c r="O575" s="49">
        <f>IF(N575="","",IFERROR(_xlfn.WEBSERVICE(N575),IF(MapcodeAPIBackup="","NO CONNECTION",IFERROR(_xlfn.WEBSERVICE(MapcodeAPIBackup&amp;MID(N575,LEN(MapcodeAPI)+1,999)),"NO CONNECTION"))))</f>
        <v/>
      </c>
      <c r="P575" t="inlineStr">
        <is>
          <t xml:space="preserve"> </t>
        </is>
      </c>
      <c r="R575" s="50">
        <f>IFERROR(IF(AND(TRIM(B575&amp;"")="",TRIM(C575&amp;"")=""),"",TRIM(IF(ISNUMBER(B575),SUBSTITUTE(B575&amp;"",MID(1/2,2,1),"."),B575&amp;"")&amp;IF(TRIM(C575&amp;"")="",""," | "&amp;IF(ISNUMBER(C575),SUBSTITUTE(C575&amp;"",MID(1/2,2,1),"."),C575&amp;"")))),"(error value)")</f>
        <v/>
      </c>
      <c r="S575" s="50">
        <f>IF(R575="","","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"&amp;IFERROR(IF(AND(LEN(R575)-LEN(SUBSTITUTE(R575,"/",""))=1,ISNUMBER(FIND(" ",TRIM(LEFT(R575,FIND("/",R575)-1))))),LEFT(R575,FIND("/",R575)-1),R575),R575)&amp;" ")," "," "),"﻿"," "),"​"," "),"⁠"," ")," "," ")," "," "),CHAR(9)," "),CHAR(10)," "),CHAR(13)," "),"−","-"),"–","-"),"—","-"),"LATITUDE"," "),"LONGITUDE"," "),"COORDINATES"," "),"COORDS"," "),"NORTH"," N "),"SOUTH"," S "),"EAST"," E "),"WEST"," W "),"DEGREES"," "),"DEG"," "),"GPS"," "),"LONG"," "),"LNG"," "),"LON"," "),"LAT"," ")," AND "," "),"&amp;"," ")&amp;" ")</f>
        <v/>
      </c>
      <c r="T575" s="50">
        <f>IF(S575="","",IF(LEN(S575)-LEN(SUBSTITUTE(S575,".",""))&gt;0,SUBSTITUTE(S575,","," "),IF(LEN(S575)-LEN(SUBSTITUTE(S575,",",""))=3,SUBSTITUTE(SUBSTITUTE(S575,",",";",2),",","."),IF(LEN(S575)-LEN(SUBSTITUTE(S575,",",""))=2,SUBSTITUTE(S575,",","."),SUBSTITUTE(S575,","," ")))))</f>
        <v/>
      </c>
      <c r="U575" s="50">
        <f>IF(ISNUMBER(FIND("S",T575)),-1,IF(ISNUMBER(FIND("N",T575)),1,0))</f>
        <v/>
      </c>
      <c r="V575" s="50">
        <f>IF(ISNUMBER(FIND("W",T575)),-1,IF(ISNUMBER(FIND("E",T575)),1,0))</f>
        <v/>
      </c>
      <c r="W575" s="50">
        <f>AND(MIN(IFERROR(FIND("N",T575),999),IFERROR(FIND("S",T575),999))&lt;999,MIN(IFERROR(FIND("E",T575),999),IFERROR(FIND("W",T575),999))&lt;999,MIN(IFERROR(FIND("E",T575),999),IFERROR(FIND("W",T575),999))&lt;MIN(IFERROR(FIND("N",T575),999),IFERROR(FIND("S",T575),999)))</f>
        <v/>
      </c>
      <c r="X575" s="50">
        <f>IF(T575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575,"°"," "),"º"," "),"˚"," "),"'"," "),CHAR(34)," "),"′"," "),"’"," "),"‘"," "),"″"," "),"”"," "),"“"," "),"("," "),")"," "),"["," "),"]"," "),"{"," "),"}"," "),";"," "),"|"," "),"/"," "),"\"," "),":"," "),"="," "),"*"," "),","," "),"N"," "),"S"," "),"E"," "),"W"," "),"_"," ")))</f>
        <v/>
      </c>
      <c r="Y575" s="50">
        <f>IF(X575="","",SUBSTITUTE(SUBSTITUTE(SUBSTITUTE(SUBSTITUTE(SUBSTITUTE(SUBSTITUTE(SUBSTITUTE(SUBSTITUTE(SUBSTITUTE(SUBSTITUTE(SUBSTITUTE(SUBSTITUTE(SUBSTITUTE(X575,"0",""),"1",""),"2",""),"3",""),"4",""),"5",""),"6",""),"7",""),"8",""),"9",""),".",""),"-","")," ",""))</f>
        <v/>
      </c>
      <c r="Z575" s="50">
        <f>IF(X575="",0,LEN(X575)-LEN(SUBSTITUTE(X575," ",""))+1)</f>
        <v/>
      </c>
      <c r="AA575" s="50">
        <f>IF(Z575&lt;1,"",IFERROR(VALUE(SUBSTITUTE(TRIM(MID(SUBSTITUTE(X575," ",REPT(" ",60)),1,60)),".",MID(1/2,2,1))),""))</f>
        <v/>
      </c>
      <c r="AB575" s="50">
        <f>IF(Z575&lt;2,"",IFERROR(VALUE(SUBSTITUTE(TRIM(MID(SUBSTITUTE(X575," ",REPT(" ",60)),61,60)),".",MID(1/2,2,1))),""))</f>
        <v/>
      </c>
      <c r="AC575" s="50">
        <f>IF(Z575&lt;3,"",IFERROR(VALUE(SUBSTITUTE(TRIM(MID(SUBSTITUTE(X575," ",REPT(" ",60)),121,60)),".",MID(1/2,2,1))),""))</f>
        <v/>
      </c>
      <c r="AD575" s="50">
        <f>IF(Z575&lt;4,"",IFERROR(VALUE(SUBSTITUTE(TRIM(MID(SUBSTITUTE(X575," ",REPT(" ",60)),181,60)),".",MID(1/2,2,1))),""))</f>
        <v/>
      </c>
      <c r="AE575" s="50">
        <f>IF(Z575&lt;5,"",IFERROR(VALUE(SUBSTITUTE(TRIM(MID(SUBSTITUTE(X575," ",REPT(" ",60)),241,60)),".",MID(1/2,2,1))),""))</f>
        <v/>
      </c>
      <c r="AF575" s="50">
        <f>IF(Z575&lt;6,"",IFERROR(VALUE(SUBSTITUTE(TRIM(MID(SUBSTITUTE(X575," ",REPT(" ",60)),301,60)),".",MID(1/2,2,1))),""))</f>
        <v/>
      </c>
      <c r="AG575" s="50">
        <f>IFERROR(IF(Z575=2,AA575,IF(Z575=4,IF(AA575&lt;0,-1,1)*(ABS(AA575)+AB575/60),IF(Z575=6,IF(AA575&lt;0,-1,1)*(ABS(AA575)+AB575/60+AC575/3600),""))),"")</f>
        <v/>
      </c>
      <c r="AH575" s="50">
        <f>IFERROR(IF(Z575=2,AB575,IF(Z575=4,IF(AC575&lt;0,-1,1)*(ABS(AC575)+AD575/60),IF(Z575=6,IF(AD575&lt;0,-1,1)*(ABS(AD575)+AE575/60+AF575/3600),""))),"")</f>
        <v/>
      </c>
      <c r="AI575" s="50">
        <f>IF(W575,AH575,AG575)</f>
        <v/>
      </c>
      <c r="AJ575" s="50">
        <f>IF(W575,AG575,AH575)</f>
        <v/>
      </c>
      <c r="AK575" s="50">
        <f>IFERROR(IF(U575=0,AI575,U575*ABS(AI575)),"")</f>
        <v/>
      </c>
      <c r="AL575" s="50">
        <f>IFERROR(IF(V575=0,AJ575,V575*ABS(AJ575)),"")</f>
        <v/>
      </c>
      <c r="AM575" s="50">
        <f>IFERROR(AND(U575=0,V575=0,ABS(AK575)&gt;90,ABS(AK575)&lt;=180,ABS(AL575)&lt;=90),FALSE)</f>
        <v/>
      </c>
      <c r="AN575" s="50">
        <f>IF(AM575,AL575,AK575)</f>
        <v/>
      </c>
      <c r="AO575" s="50">
        <f>IF(AM575,AK575,AL575)</f>
        <v/>
      </c>
      <c r="AP575" s="50">
        <f>IF(R575="","",IF(Y575&lt;&gt;"","Contains words or symbols that aren't part of a coordinate.",IF(NOT(OR(Z575=2,Z575=4,Z575=6)),"Couldn't find a latitude and a longitude ("&amp;Z575&amp;IF(Z575=1," number"," numbers")&amp;" found).",IF(COUNT(AA575:AF575)&lt;&gt;Z575,"Some of the numbers couldn't be read.",IF(OR(AND(Z575=4,OR(AB575&lt;0,AB575&gt;=60,AD575&lt;0,AD575&gt;=60)),AND(Z575=6,OR(AB575&lt;0,AB575&gt;=60,AC575&lt;0,AC575&gt;=60,AE575&lt;0,AE575&gt;=60,AF575&lt;0,AF575&gt;=60))),"Minutes and seconds must be between 0 and 60.",IF(OR(ABS(AN575)&gt;90,ABS(AO575)&gt;180),"Out of range: latitude must be between -90 and 90, and longitude between -180 and 180.",""))))))</f>
        <v/>
      </c>
    </row>
    <row r="576">
      <c r="B576" s="44" t="n"/>
      <c r="C576" s="44" t="n"/>
      <c r="D576" s="45">
        <f>IF(R576="","",IF(AP576&lt;&gt;"","NOT VALID GPS COORDINATES",IF(O576="NO CONNECTION","NO CONNECTION",IF(E576="","NOT FOUND",IF(OR(AM576,AND(AN576=0,AO576=0)),"CONVERTED – PLEASE CHECK","CONVERTED")))))</f>
        <v/>
      </c>
      <c r="E576" s="45">
        <f>IF(OR(O576="",O576="NO CONNECTION"),"",IFERROR(_xlfn.FILTERXML(O576,"//local/territory")&amp;" "&amp;_xlfn.FILTERXML(O576,"//local/mapcode"),IFERROR(_xlfn.FILTERXML(O576,"//international/mapcode"),"")))</f>
        <v/>
      </c>
      <c r="F576" s="46">
        <f>IF(E576="","",IFERROR(_xlfn.FILTERXML(O576,"//local/territory"),""))</f>
        <v/>
      </c>
      <c r="G576" s="46">
        <f>IF(E576="","",IFERROR(_xlfn.FILTERXML(O576,"//local/mapcode"),""))</f>
        <v/>
      </c>
      <c r="H576" s="46">
        <f>IF(E576="","",IFERROR(_xlfn.FILTERXML(O576,"//international/mapcode"),""))</f>
        <v/>
      </c>
      <c r="I576" s="46">
        <f>IF(E576="","",IFERROR(HYPERLINK("https://www.mymapcodes.com/go/?t="&amp;IF(G576&lt;&gt;"",F576,"AAA")&amp;"&amp;ma="&amp;LEFT(IF(G576&lt;&gt;"",G576,H576),FIND(".",IF(G576&lt;&gt;"",G576,H576))-1)&amp;"&amp;mb="&amp;MID(IF(G576&lt;&gt;"",G576,H576),FIND(".",IF(G576&lt;&gt;"",G576,H576))+1,99),"Open on MyMapcodes →"),""))</f>
        <v/>
      </c>
      <c r="J576" s="47">
        <f>IF(OR(R576="",AP576&lt;&gt;""),"",ROUND(AN576,6))</f>
        <v/>
      </c>
      <c r="K576" s="47">
        <f>IF(OR(R576="",AP576&lt;&gt;""),"",ROUND(AO576,6))</f>
        <v/>
      </c>
      <c r="L576" s="48">
        <f>IF(R576="","",IF(AP576&lt;&gt;"",AP576,IF(O576="NO CONNECTION","Excel couldn't reach the mapcode service. Click the REFRESH RESULTS box just above the table.",IF(E576="","The mapcode service didn't return a mapcode for this point.",IF(AM576,"Latitude and longitude seemed to be the wrong way round, so they've been swapped. Please check.",IF(AND(AN576=0,AO576=0),"0, 0 is in the sea off West Africa. Please check this is the location you meant.",IF(W576,"Longitude came first, so the order has been switched.",IF(Z576=6,"Converted from degrees, minutes and seconds.",IF(Z576=4,"Converted from degrees and decimal minutes.","")))))))))</f>
        <v/>
      </c>
      <c r="N576" s="49">
        <f>IF(J576="","",MapcodeAPI&amp;"codes/"&amp;SUBSTITUTE(J576&amp;"",MID(1/2,2,1),".")&amp;","&amp;SUBSTITUTE(K576&amp;"",MID(1/2,2,1),"."))&amp;LEFT($B$13,0)</f>
        <v/>
      </c>
      <c r="O576" s="49">
        <f>IF(N576="","",IFERROR(_xlfn.WEBSERVICE(N576),IF(MapcodeAPIBackup="","NO CONNECTION",IFERROR(_xlfn.WEBSERVICE(MapcodeAPIBackup&amp;MID(N576,LEN(MapcodeAPI)+1,999)),"NO CONNECTION"))))</f>
        <v/>
      </c>
      <c r="P576" t="inlineStr">
        <is>
          <t xml:space="preserve"> </t>
        </is>
      </c>
      <c r="R576" s="50">
        <f>IFERROR(IF(AND(TRIM(B576&amp;"")="",TRIM(C576&amp;"")=""),"",TRIM(IF(ISNUMBER(B576),SUBSTITUTE(B576&amp;"",MID(1/2,2,1),"."),B576&amp;"")&amp;IF(TRIM(C576&amp;"")="",""," | "&amp;IF(ISNUMBER(C576),SUBSTITUTE(C576&amp;"",MID(1/2,2,1),"."),C576&amp;"")))),"(error value)")</f>
        <v/>
      </c>
      <c r="S576" s="50">
        <f>IF(R576="","","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"&amp;IFERROR(IF(AND(LEN(R576)-LEN(SUBSTITUTE(R576,"/",""))=1,ISNUMBER(FIND(" ",TRIM(LEFT(R576,FIND("/",R576)-1))))),LEFT(R576,FIND("/",R576)-1),R576),R576)&amp;" ")," "," "),"﻿"," "),"​"," "),"⁠"," ")," "," ")," "," "),CHAR(9)," "),CHAR(10)," "),CHAR(13)," "),"−","-"),"–","-"),"—","-"),"LATITUDE"," "),"LONGITUDE"," "),"COORDINATES"," "),"COORDS"," "),"NORTH"," N "),"SOUTH"," S "),"EAST"," E "),"WEST"," W "),"DEGREES"," "),"DEG"," "),"GPS"," "),"LONG"," "),"LNG"," "),"LON"," "),"LAT"," ")," AND "," "),"&amp;"," ")&amp;" ")</f>
        <v/>
      </c>
      <c r="T576" s="50">
        <f>IF(S576="","",IF(LEN(S576)-LEN(SUBSTITUTE(S576,".",""))&gt;0,SUBSTITUTE(S576,","," "),IF(LEN(S576)-LEN(SUBSTITUTE(S576,",",""))=3,SUBSTITUTE(SUBSTITUTE(S576,",",";",2),",","."),IF(LEN(S576)-LEN(SUBSTITUTE(S576,",",""))=2,SUBSTITUTE(S576,",","."),SUBSTITUTE(S576,","," ")))))</f>
        <v/>
      </c>
      <c r="U576" s="50">
        <f>IF(ISNUMBER(FIND("S",T576)),-1,IF(ISNUMBER(FIND("N",T576)),1,0))</f>
        <v/>
      </c>
      <c r="V576" s="50">
        <f>IF(ISNUMBER(FIND("W",T576)),-1,IF(ISNUMBER(FIND("E",T576)),1,0))</f>
        <v/>
      </c>
      <c r="W576" s="50">
        <f>AND(MIN(IFERROR(FIND("N",T576),999),IFERROR(FIND("S",T576),999))&lt;999,MIN(IFERROR(FIND("E",T576),999),IFERROR(FIND("W",T576),999))&lt;999,MIN(IFERROR(FIND("E",T576),999),IFERROR(FIND("W",T576),999))&lt;MIN(IFERROR(FIND("N",T576),999),IFERROR(FIND("S",T576),999)))</f>
        <v/>
      </c>
      <c r="X576" s="50">
        <f>IF(T576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576,"°"," "),"º"," "),"˚"," "),"'"," "),CHAR(34)," "),"′"," "),"’"," "),"‘"," "),"″"," "),"”"," "),"“"," "),"("," "),")"," "),"["," "),"]"," "),"{"," "),"}"," "),";"," "),"|"," "),"/"," "),"\"," "),":"," "),"="," "),"*"," "),","," "),"N"," "),"S"," "),"E"," "),"W"," "),"_"," ")))</f>
        <v/>
      </c>
      <c r="Y576" s="50">
        <f>IF(X576="","",SUBSTITUTE(SUBSTITUTE(SUBSTITUTE(SUBSTITUTE(SUBSTITUTE(SUBSTITUTE(SUBSTITUTE(SUBSTITUTE(SUBSTITUTE(SUBSTITUTE(SUBSTITUTE(SUBSTITUTE(SUBSTITUTE(X576,"0",""),"1",""),"2",""),"3",""),"4",""),"5",""),"6",""),"7",""),"8",""),"9",""),".",""),"-","")," ",""))</f>
        <v/>
      </c>
      <c r="Z576" s="50">
        <f>IF(X576="",0,LEN(X576)-LEN(SUBSTITUTE(X576," ",""))+1)</f>
        <v/>
      </c>
      <c r="AA576" s="50">
        <f>IF(Z576&lt;1,"",IFERROR(VALUE(SUBSTITUTE(TRIM(MID(SUBSTITUTE(X576," ",REPT(" ",60)),1,60)),".",MID(1/2,2,1))),""))</f>
        <v/>
      </c>
      <c r="AB576" s="50">
        <f>IF(Z576&lt;2,"",IFERROR(VALUE(SUBSTITUTE(TRIM(MID(SUBSTITUTE(X576," ",REPT(" ",60)),61,60)),".",MID(1/2,2,1))),""))</f>
        <v/>
      </c>
      <c r="AC576" s="50">
        <f>IF(Z576&lt;3,"",IFERROR(VALUE(SUBSTITUTE(TRIM(MID(SUBSTITUTE(X576," ",REPT(" ",60)),121,60)),".",MID(1/2,2,1))),""))</f>
        <v/>
      </c>
      <c r="AD576" s="50">
        <f>IF(Z576&lt;4,"",IFERROR(VALUE(SUBSTITUTE(TRIM(MID(SUBSTITUTE(X576," ",REPT(" ",60)),181,60)),".",MID(1/2,2,1))),""))</f>
        <v/>
      </c>
      <c r="AE576" s="50">
        <f>IF(Z576&lt;5,"",IFERROR(VALUE(SUBSTITUTE(TRIM(MID(SUBSTITUTE(X576," ",REPT(" ",60)),241,60)),".",MID(1/2,2,1))),""))</f>
        <v/>
      </c>
      <c r="AF576" s="50">
        <f>IF(Z576&lt;6,"",IFERROR(VALUE(SUBSTITUTE(TRIM(MID(SUBSTITUTE(X576," ",REPT(" ",60)),301,60)),".",MID(1/2,2,1))),""))</f>
        <v/>
      </c>
      <c r="AG576" s="50">
        <f>IFERROR(IF(Z576=2,AA576,IF(Z576=4,IF(AA576&lt;0,-1,1)*(ABS(AA576)+AB576/60),IF(Z576=6,IF(AA576&lt;0,-1,1)*(ABS(AA576)+AB576/60+AC576/3600),""))),"")</f>
        <v/>
      </c>
      <c r="AH576" s="50">
        <f>IFERROR(IF(Z576=2,AB576,IF(Z576=4,IF(AC576&lt;0,-1,1)*(ABS(AC576)+AD576/60),IF(Z576=6,IF(AD576&lt;0,-1,1)*(ABS(AD576)+AE576/60+AF576/3600),""))),"")</f>
        <v/>
      </c>
      <c r="AI576" s="50">
        <f>IF(W576,AH576,AG576)</f>
        <v/>
      </c>
      <c r="AJ576" s="50">
        <f>IF(W576,AG576,AH576)</f>
        <v/>
      </c>
      <c r="AK576" s="50">
        <f>IFERROR(IF(U576=0,AI576,U576*ABS(AI576)),"")</f>
        <v/>
      </c>
      <c r="AL576" s="50">
        <f>IFERROR(IF(V576=0,AJ576,V576*ABS(AJ576)),"")</f>
        <v/>
      </c>
      <c r="AM576" s="50">
        <f>IFERROR(AND(U576=0,V576=0,ABS(AK576)&gt;90,ABS(AK576)&lt;=180,ABS(AL576)&lt;=90),FALSE)</f>
        <v/>
      </c>
      <c r="AN576" s="50">
        <f>IF(AM576,AL576,AK576)</f>
        <v/>
      </c>
      <c r="AO576" s="50">
        <f>IF(AM576,AK576,AL576)</f>
        <v/>
      </c>
      <c r="AP576" s="50">
        <f>IF(R576="","",IF(Y576&lt;&gt;"","Contains words or symbols that aren't part of a coordinate.",IF(NOT(OR(Z576=2,Z576=4,Z576=6)),"Couldn't find a latitude and a longitude ("&amp;Z576&amp;IF(Z576=1," number"," numbers")&amp;" found).",IF(COUNT(AA576:AF576)&lt;&gt;Z576,"Some of the numbers couldn't be read.",IF(OR(AND(Z576=4,OR(AB576&lt;0,AB576&gt;=60,AD576&lt;0,AD576&gt;=60)),AND(Z576=6,OR(AB576&lt;0,AB576&gt;=60,AC576&lt;0,AC576&gt;=60,AE576&lt;0,AE576&gt;=60,AF576&lt;0,AF576&gt;=60))),"Minutes and seconds must be between 0 and 60.",IF(OR(ABS(AN576)&gt;90,ABS(AO576)&gt;180),"Out of range: latitude must be between -90 and 90, and longitude between -180 and 180.",""))))))</f>
        <v/>
      </c>
    </row>
    <row r="577">
      <c r="B577" s="44" t="n"/>
      <c r="C577" s="44" t="n"/>
      <c r="D577" s="45">
        <f>IF(R577="","",IF(AP577&lt;&gt;"","NOT VALID GPS COORDINATES",IF(O577="NO CONNECTION","NO CONNECTION",IF(E577="","NOT FOUND",IF(OR(AM577,AND(AN577=0,AO577=0)),"CONVERTED – PLEASE CHECK","CONVERTED")))))</f>
        <v/>
      </c>
      <c r="E577" s="45">
        <f>IF(OR(O577="",O577="NO CONNECTION"),"",IFERROR(_xlfn.FILTERXML(O577,"//local/territory")&amp;" "&amp;_xlfn.FILTERXML(O577,"//local/mapcode"),IFERROR(_xlfn.FILTERXML(O577,"//international/mapcode"),"")))</f>
        <v/>
      </c>
      <c r="F577" s="46">
        <f>IF(E577="","",IFERROR(_xlfn.FILTERXML(O577,"//local/territory"),""))</f>
        <v/>
      </c>
      <c r="G577" s="46">
        <f>IF(E577="","",IFERROR(_xlfn.FILTERXML(O577,"//local/mapcode"),""))</f>
        <v/>
      </c>
      <c r="H577" s="46">
        <f>IF(E577="","",IFERROR(_xlfn.FILTERXML(O577,"//international/mapcode"),""))</f>
        <v/>
      </c>
      <c r="I577" s="46">
        <f>IF(E577="","",IFERROR(HYPERLINK("https://www.mymapcodes.com/go/?t="&amp;IF(G577&lt;&gt;"",F577,"AAA")&amp;"&amp;ma="&amp;LEFT(IF(G577&lt;&gt;"",G577,H577),FIND(".",IF(G577&lt;&gt;"",G577,H577))-1)&amp;"&amp;mb="&amp;MID(IF(G577&lt;&gt;"",G577,H577),FIND(".",IF(G577&lt;&gt;"",G577,H577))+1,99),"Open on MyMapcodes →"),""))</f>
        <v/>
      </c>
      <c r="J577" s="47">
        <f>IF(OR(R577="",AP577&lt;&gt;""),"",ROUND(AN577,6))</f>
        <v/>
      </c>
      <c r="K577" s="47">
        <f>IF(OR(R577="",AP577&lt;&gt;""),"",ROUND(AO577,6))</f>
        <v/>
      </c>
      <c r="L577" s="48">
        <f>IF(R577="","",IF(AP577&lt;&gt;"",AP577,IF(O577="NO CONNECTION","Excel couldn't reach the mapcode service. Click the REFRESH RESULTS box just above the table.",IF(E577="","The mapcode service didn't return a mapcode for this point.",IF(AM577,"Latitude and longitude seemed to be the wrong way round, so they've been swapped. Please check.",IF(AND(AN577=0,AO577=0),"0, 0 is in the sea off West Africa. Please check this is the location you meant.",IF(W577,"Longitude came first, so the order has been switched.",IF(Z577=6,"Converted from degrees, minutes and seconds.",IF(Z577=4,"Converted from degrees and decimal minutes.","")))))))))</f>
        <v/>
      </c>
      <c r="N577" s="49">
        <f>IF(J577="","",MapcodeAPI&amp;"codes/"&amp;SUBSTITUTE(J577&amp;"",MID(1/2,2,1),".")&amp;","&amp;SUBSTITUTE(K577&amp;"",MID(1/2,2,1),"."))&amp;LEFT($B$13,0)</f>
        <v/>
      </c>
      <c r="O577" s="49">
        <f>IF(N577="","",IFERROR(_xlfn.WEBSERVICE(N577),IF(MapcodeAPIBackup="","NO CONNECTION",IFERROR(_xlfn.WEBSERVICE(MapcodeAPIBackup&amp;MID(N577,LEN(MapcodeAPI)+1,999)),"NO CONNECTION"))))</f>
        <v/>
      </c>
      <c r="P577" t="inlineStr">
        <is>
          <t xml:space="preserve"> </t>
        </is>
      </c>
      <c r="R577" s="50">
        <f>IFERROR(IF(AND(TRIM(B577&amp;"")="",TRIM(C577&amp;"")=""),"",TRIM(IF(ISNUMBER(B577),SUBSTITUTE(B577&amp;"",MID(1/2,2,1),"."),B577&amp;"")&amp;IF(TRIM(C577&amp;"")="",""," | "&amp;IF(ISNUMBER(C577),SUBSTITUTE(C577&amp;"",MID(1/2,2,1),"."),C577&amp;"")))),"(error value)")</f>
        <v/>
      </c>
      <c r="S577" s="50">
        <f>IF(R577="","","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"&amp;IFERROR(IF(AND(LEN(R577)-LEN(SUBSTITUTE(R577,"/",""))=1,ISNUMBER(FIND(" ",TRIM(LEFT(R577,FIND("/",R577)-1))))),LEFT(R577,FIND("/",R577)-1),R577),R577)&amp;" ")," "," "),"﻿"," "),"​"," "),"⁠"," ")," "," ")," "," "),CHAR(9)," "),CHAR(10)," "),CHAR(13)," "),"−","-"),"–","-"),"—","-"),"LATITUDE"," "),"LONGITUDE"," "),"COORDINATES"," "),"COORDS"," "),"NORTH"," N "),"SOUTH"," S "),"EAST"," E "),"WEST"," W "),"DEGREES"," "),"DEG"," "),"GPS"," "),"LONG"," "),"LNG"," "),"LON"," "),"LAT"," ")," AND "," "),"&amp;"," ")&amp;" ")</f>
        <v/>
      </c>
      <c r="T577" s="50">
        <f>IF(S577="","",IF(LEN(S577)-LEN(SUBSTITUTE(S577,".",""))&gt;0,SUBSTITUTE(S577,","," "),IF(LEN(S577)-LEN(SUBSTITUTE(S577,",",""))=3,SUBSTITUTE(SUBSTITUTE(S577,",",";",2),",","."),IF(LEN(S577)-LEN(SUBSTITUTE(S577,",",""))=2,SUBSTITUTE(S577,",","."),SUBSTITUTE(S577,","," ")))))</f>
        <v/>
      </c>
      <c r="U577" s="50">
        <f>IF(ISNUMBER(FIND("S",T577)),-1,IF(ISNUMBER(FIND("N",T577)),1,0))</f>
        <v/>
      </c>
      <c r="V577" s="50">
        <f>IF(ISNUMBER(FIND("W",T577)),-1,IF(ISNUMBER(FIND("E",T577)),1,0))</f>
        <v/>
      </c>
      <c r="W577" s="50">
        <f>AND(MIN(IFERROR(FIND("N",T577),999),IFERROR(FIND("S",T577),999))&lt;999,MIN(IFERROR(FIND("E",T577),999),IFERROR(FIND("W",T577),999))&lt;999,MIN(IFERROR(FIND("E",T577),999),IFERROR(FIND("W",T577),999))&lt;MIN(IFERROR(FIND("N",T577),999),IFERROR(FIND("S",T577),999)))</f>
        <v/>
      </c>
      <c r="X577" s="50">
        <f>IF(T577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577,"°"," "),"º"," "),"˚"," "),"'"," "),CHAR(34)," "),"′"," "),"’"," "),"‘"," "),"″"," "),"”"," "),"“"," "),"("," "),")"," "),"["," "),"]"," "),"{"," "),"}"," "),";"," "),"|"," "),"/"," "),"\"," "),":"," "),"="," "),"*"," "),","," "),"N"," "),"S"," "),"E"," "),"W"," "),"_"," ")))</f>
        <v/>
      </c>
      <c r="Y577" s="50">
        <f>IF(X577="","",SUBSTITUTE(SUBSTITUTE(SUBSTITUTE(SUBSTITUTE(SUBSTITUTE(SUBSTITUTE(SUBSTITUTE(SUBSTITUTE(SUBSTITUTE(SUBSTITUTE(SUBSTITUTE(SUBSTITUTE(SUBSTITUTE(X577,"0",""),"1",""),"2",""),"3",""),"4",""),"5",""),"6",""),"7",""),"8",""),"9",""),".",""),"-","")," ",""))</f>
        <v/>
      </c>
      <c r="Z577" s="50">
        <f>IF(X577="",0,LEN(X577)-LEN(SUBSTITUTE(X577," ",""))+1)</f>
        <v/>
      </c>
      <c r="AA577" s="50">
        <f>IF(Z577&lt;1,"",IFERROR(VALUE(SUBSTITUTE(TRIM(MID(SUBSTITUTE(X577," ",REPT(" ",60)),1,60)),".",MID(1/2,2,1))),""))</f>
        <v/>
      </c>
      <c r="AB577" s="50">
        <f>IF(Z577&lt;2,"",IFERROR(VALUE(SUBSTITUTE(TRIM(MID(SUBSTITUTE(X577," ",REPT(" ",60)),61,60)),".",MID(1/2,2,1))),""))</f>
        <v/>
      </c>
      <c r="AC577" s="50">
        <f>IF(Z577&lt;3,"",IFERROR(VALUE(SUBSTITUTE(TRIM(MID(SUBSTITUTE(X577," ",REPT(" ",60)),121,60)),".",MID(1/2,2,1))),""))</f>
        <v/>
      </c>
      <c r="AD577" s="50">
        <f>IF(Z577&lt;4,"",IFERROR(VALUE(SUBSTITUTE(TRIM(MID(SUBSTITUTE(X577," ",REPT(" ",60)),181,60)),".",MID(1/2,2,1))),""))</f>
        <v/>
      </c>
      <c r="AE577" s="50">
        <f>IF(Z577&lt;5,"",IFERROR(VALUE(SUBSTITUTE(TRIM(MID(SUBSTITUTE(X577," ",REPT(" ",60)),241,60)),".",MID(1/2,2,1))),""))</f>
        <v/>
      </c>
      <c r="AF577" s="50">
        <f>IF(Z577&lt;6,"",IFERROR(VALUE(SUBSTITUTE(TRIM(MID(SUBSTITUTE(X577," ",REPT(" ",60)),301,60)),".",MID(1/2,2,1))),""))</f>
        <v/>
      </c>
      <c r="AG577" s="50">
        <f>IFERROR(IF(Z577=2,AA577,IF(Z577=4,IF(AA577&lt;0,-1,1)*(ABS(AA577)+AB577/60),IF(Z577=6,IF(AA577&lt;0,-1,1)*(ABS(AA577)+AB577/60+AC577/3600),""))),"")</f>
        <v/>
      </c>
      <c r="AH577" s="50">
        <f>IFERROR(IF(Z577=2,AB577,IF(Z577=4,IF(AC577&lt;0,-1,1)*(ABS(AC577)+AD577/60),IF(Z577=6,IF(AD577&lt;0,-1,1)*(ABS(AD577)+AE577/60+AF577/3600),""))),"")</f>
        <v/>
      </c>
      <c r="AI577" s="50">
        <f>IF(W577,AH577,AG577)</f>
        <v/>
      </c>
      <c r="AJ577" s="50">
        <f>IF(W577,AG577,AH577)</f>
        <v/>
      </c>
      <c r="AK577" s="50">
        <f>IFERROR(IF(U577=0,AI577,U577*ABS(AI577)),"")</f>
        <v/>
      </c>
      <c r="AL577" s="50">
        <f>IFERROR(IF(V577=0,AJ577,V577*ABS(AJ577)),"")</f>
        <v/>
      </c>
      <c r="AM577" s="50">
        <f>IFERROR(AND(U577=0,V577=0,ABS(AK577)&gt;90,ABS(AK577)&lt;=180,ABS(AL577)&lt;=90),FALSE)</f>
        <v/>
      </c>
      <c r="AN577" s="50">
        <f>IF(AM577,AL577,AK577)</f>
        <v/>
      </c>
      <c r="AO577" s="50">
        <f>IF(AM577,AK577,AL577)</f>
        <v/>
      </c>
      <c r="AP577" s="50">
        <f>IF(R577="","",IF(Y577&lt;&gt;"","Contains words or symbols that aren't part of a coordinate.",IF(NOT(OR(Z577=2,Z577=4,Z577=6)),"Couldn't find a latitude and a longitude ("&amp;Z577&amp;IF(Z577=1," number"," numbers")&amp;" found).",IF(COUNT(AA577:AF577)&lt;&gt;Z577,"Some of the numbers couldn't be read.",IF(OR(AND(Z577=4,OR(AB577&lt;0,AB577&gt;=60,AD577&lt;0,AD577&gt;=60)),AND(Z577=6,OR(AB577&lt;0,AB577&gt;=60,AC577&lt;0,AC577&gt;=60,AE577&lt;0,AE577&gt;=60,AF577&lt;0,AF577&gt;=60))),"Minutes and seconds must be between 0 and 60.",IF(OR(ABS(AN577)&gt;90,ABS(AO577)&gt;180),"Out of range: latitude must be between -90 and 90, and longitude between -180 and 180.",""))))))</f>
        <v/>
      </c>
    </row>
    <row r="578">
      <c r="B578" s="44" t="n"/>
      <c r="C578" s="44" t="n"/>
      <c r="D578" s="45">
        <f>IF(R578="","",IF(AP578&lt;&gt;"","NOT VALID GPS COORDINATES",IF(O578="NO CONNECTION","NO CONNECTION",IF(E578="","NOT FOUND",IF(OR(AM578,AND(AN578=0,AO578=0)),"CONVERTED – PLEASE CHECK","CONVERTED")))))</f>
        <v/>
      </c>
      <c r="E578" s="45">
        <f>IF(OR(O578="",O578="NO CONNECTION"),"",IFERROR(_xlfn.FILTERXML(O578,"//local/territory")&amp;" "&amp;_xlfn.FILTERXML(O578,"//local/mapcode"),IFERROR(_xlfn.FILTERXML(O578,"//international/mapcode"),"")))</f>
        <v/>
      </c>
      <c r="F578" s="46">
        <f>IF(E578="","",IFERROR(_xlfn.FILTERXML(O578,"//local/territory"),""))</f>
        <v/>
      </c>
      <c r="G578" s="46">
        <f>IF(E578="","",IFERROR(_xlfn.FILTERXML(O578,"//local/mapcode"),""))</f>
        <v/>
      </c>
      <c r="H578" s="46">
        <f>IF(E578="","",IFERROR(_xlfn.FILTERXML(O578,"//international/mapcode"),""))</f>
        <v/>
      </c>
      <c r="I578" s="46">
        <f>IF(E578="","",IFERROR(HYPERLINK("https://www.mymapcodes.com/go/?t="&amp;IF(G578&lt;&gt;"",F578,"AAA")&amp;"&amp;ma="&amp;LEFT(IF(G578&lt;&gt;"",G578,H578),FIND(".",IF(G578&lt;&gt;"",G578,H578))-1)&amp;"&amp;mb="&amp;MID(IF(G578&lt;&gt;"",G578,H578),FIND(".",IF(G578&lt;&gt;"",G578,H578))+1,99),"Open on MyMapcodes →"),""))</f>
        <v/>
      </c>
      <c r="J578" s="47">
        <f>IF(OR(R578="",AP578&lt;&gt;""),"",ROUND(AN578,6))</f>
        <v/>
      </c>
      <c r="K578" s="47">
        <f>IF(OR(R578="",AP578&lt;&gt;""),"",ROUND(AO578,6))</f>
        <v/>
      </c>
      <c r="L578" s="48">
        <f>IF(R578="","",IF(AP578&lt;&gt;"",AP578,IF(O578="NO CONNECTION","Excel couldn't reach the mapcode service. Click the REFRESH RESULTS box just above the table.",IF(E578="","The mapcode service didn't return a mapcode for this point.",IF(AM578,"Latitude and longitude seemed to be the wrong way round, so they've been swapped. Please check.",IF(AND(AN578=0,AO578=0),"0, 0 is in the sea off West Africa. Please check this is the location you meant.",IF(W578,"Longitude came first, so the order has been switched.",IF(Z578=6,"Converted from degrees, minutes and seconds.",IF(Z578=4,"Converted from degrees and decimal minutes.","")))))))))</f>
        <v/>
      </c>
      <c r="N578" s="49">
        <f>IF(J578="","",MapcodeAPI&amp;"codes/"&amp;SUBSTITUTE(J578&amp;"",MID(1/2,2,1),".")&amp;","&amp;SUBSTITUTE(K578&amp;"",MID(1/2,2,1),"."))&amp;LEFT($B$13,0)</f>
        <v/>
      </c>
      <c r="O578" s="49">
        <f>IF(N578="","",IFERROR(_xlfn.WEBSERVICE(N578),IF(MapcodeAPIBackup="","NO CONNECTION",IFERROR(_xlfn.WEBSERVICE(MapcodeAPIBackup&amp;MID(N578,LEN(MapcodeAPI)+1,999)),"NO CONNECTION"))))</f>
        <v/>
      </c>
      <c r="P578" t="inlineStr">
        <is>
          <t xml:space="preserve"> </t>
        </is>
      </c>
      <c r="R578" s="50">
        <f>IFERROR(IF(AND(TRIM(B578&amp;"")="",TRIM(C578&amp;"")=""),"",TRIM(IF(ISNUMBER(B578),SUBSTITUTE(B578&amp;"",MID(1/2,2,1),"."),B578&amp;"")&amp;IF(TRIM(C578&amp;"")="",""," | "&amp;IF(ISNUMBER(C578),SUBSTITUTE(C578&amp;"",MID(1/2,2,1),"."),C578&amp;"")))),"(error value)")</f>
        <v/>
      </c>
      <c r="S578" s="50">
        <f>IF(R578="","","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"&amp;IFERROR(IF(AND(LEN(R578)-LEN(SUBSTITUTE(R578,"/",""))=1,ISNUMBER(FIND(" ",TRIM(LEFT(R578,FIND("/",R578)-1))))),LEFT(R578,FIND("/",R578)-1),R578),R578)&amp;" ")," "," "),"﻿"," "),"​"," "),"⁠"," ")," "," ")," "," "),CHAR(9)," "),CHAR(10)," "),CHAR(13)," "),"−","-"),"–","-"),"—","-"),"LATITUDE"," "),"LONGITUDE"," "),"COORDINATES"," "),"COORDS"," "),"NORTH"," N "),"SOUTH"," S "),"EAST"," E "),"WEST"," W "),"DEGREES"," "),"DEG"," "),"GPS"," "),"LONG"," "),"LNG"," "),"LON"," "),"LAT"," ")," AND "," "),"&amp;"," ")&amp;" ")</f>
        <v/>
      </c>
      <c r="T578" s="50">
        <f>IF(S578="","",IF(LEN(S578)-LEN(SUBSTITUTE(S578,".",""))&gt;0,SUBSTITUTE(S578,","," "),IF(LEN(S578)-LEN(SUBSTITUTE(S578,",",""))=3,SUBSTITUTE(SUBSTITUTE(S578,",",";",2),",","."),IF(LEN(S578)-LEN(SUBSTITUTE(S578,",",""))=2,SUBSTITUTE(S578,",","."),SUBSTITUTE(S578,","," ")))))</f>
        <v/>
      </c>
      <c r="U578" s="50">
        <f>IF(ISNUMBER(FIND("S",T578)),-1,IF(ISNUMBER(FIND("N",T578)),1,0))</f>
        <v/>
      </c>
      <c r="V578" s="50">
        <f>IF(ISNUMBER(FIND("W",T578)),-1,IF(ISNUMBER(FIND("E",T578)),1,0))</f>
        <v/>
      </c>
      <c r="W578" s="50">
        <f>AND(MIN(IFERROR(FIND("N",T578),999),IFERROR(FIND("S",T578),999))&lt;999,MIN(IFERROR(FIND("E",T578),999),IFERROR(FIND("W",T578),999))&lt;999,MIN(IFERROR(FIND("E",T578),999),IFERROR(FIND("W",T578),999))&lt;MIN(IFERROR(FIND("N",T578),999),IFERROR(FIND("S",T578),999)))</f>
        <v/>
      </c>
      <c r="X578" s="50">
        <f>IF(T578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578,"°"," "),"º"," "),"˚"," "),"'"," "),CHAR(34)," "),"′"," "),"’"," "),"‘"," "),"″"," "),"”"," "),"“"," "),"("," "),")"," "),"["," "),"]"," "),"{"," "),"}"," "),";"," "),"|"," "),"/"," "),"\"," "),":"," "),"="," "),"*"," "),","," "),"N"," "),"S"," "),"E"," "),"W"," "),"_"," ")))</f>
        <v/>
      </c>
      <c r="Y578" s="50">
        <f>IF(X578="","",SUBSTITUTE(SUBSTITUTE(SUBSTITUTE(SUBSTITUTE(SUBSTITUTE(SUBSTITUTE(SUBSTITUTE(SUBSTITUTE(SUBSTITUTE(SUBSTITUTE(SUBSTITUTE(SUBSTITUTE(SUBSTITUTE(X578,"0",""),"1",""),"2",""),"3",""),"4",""),"5",""),"6",""),"7",""),"8",""),"9",""),".",""),"-","")," ",""))</f>
        <v/>
      </c>
      <c r="Z578" s="50">
        <f>IF(X578="",0,LEN(X578)-LEN(SUBSTITUTE(X578," ",""))+1)</f>
        <v/>
      </c>
      <c r="AA578" s="50">
        <f>IF(Z578&lt;1,"",IFERROR(VALUE(SUBSTITUTE(TRIM(MID(SUBSTITUTE(X578," ",REPT(" ",60)),1,60)),".",MID(1/2,2,1))),""))</f>
        <v/>
      </c>
      <c r="AB578" s="50">
        <f>IF(Z578&lt;2,"",IFERROR(VALUE(SUBSTITUTE(TRIM(MID(SUBSTITUTE(X578," ",REPT(" ",60)),61,60)),".",MID(1/2,2,1))),""))</f>
        <v/>
      </c>
      <c r="AC578" s="50">
        <f>IF(Z578&lt;3,"",IFERROR(VALUE(SUBSTITUTE(TRIM(MID(SUBSTITUTE(X578," ",REPT(" ",60)),121,60)),".",MID(1/2,2,1))),""))</f>
        <v/>
      </c>
      <c r="AD578" s="50">
        <f>IF(Z578&lt;4,"",IFERROR(VALUE(SUBSTITUTE(TRIM(MID(SUBSTITUTE(X578," ",REPT(" ",60)),181,60)),".",MID(1/2,2,1))),""))</f>
        <v/>
      </c>
      <c r="AE578" s="50">
        <f>IF(Z578&lt;5,"",IFERROR(VALUE(SUBSTITUTE(TRIM(MID(SUBSTITUTE(X578," ",REPT(" ",60)),241,60)),".",MID(1/2,2,1))),""))</f>
        <v/>
      </c>
      <c r="AF578" s="50">
        <f>IF(Z578&lt;6,"",IFERROR(VALUE(SUBSTITUTE(TRIM(MID(SUBSTITUTE(X578," ",REPT(" ",60)),301,60)),".",MID(1/2,2,1))),""))</f>
        <v/>
      </c>
      <c r="AG578" s="50">
        <f>IFERROR(IF(Z578=2,AA578,IF(Z578=4,IF(AA578&lt;0,-1,1)*(ABS(AA578)+AB578/60),IF(Z578=6,IF(AA578&lt;0,-1,1)*(ABS(AA578)+AB578/60+AC578/3600),""))),"")</f>
        <v/>
      </c>
      <c r="AH578" s="50">
        <f>IFERROR(IF(Z578=2,AB578,IF(Z578=4,IF(AC578&lt;0,-1,1)*(ABS(AC578)+AD578/60),IF(Z578=6,IF(AD578&lt;0,-1,1)*(ABS(AD578)+AE578/60+AF578/3600),""))),"")</f>
        <v/>
      </c>
      <c r="AI578" s="50">
        <f>IF(W578,AH578,AG578)</f>
        <v/>
      </c>
      <c r="AJ578" s="50">
        <f>IF(W578,AG578,AH578)</f>
        <v/>
      </c>
      <c r="AK578" s="50">
        <f>IFERROR(IF(U578=0,AI578,U578*ABS(AI578)),"")</f>
        <v/>
      </c>
      <c r="AL578" s="50">
        <f>IFERROR(IF(V578=0,AJ578,V578*ABS(AJ578)),"")</f>
        <v/>
      </c>
      <c r="AM578" s="50">
        <f>IFERROR(AND(U578=0,V578=0,ABS(AK578)&gt;90,ABS(AK578)&lt;=180,ABS(AL578)&lt;=90),FALSE)</f>
        <v/>
      </c>
      <c r="AN578" s="50">
        <f>IF(AM578,AL578,AK578)</f>
        <v/>
      </c>
      <c r="AO578" s="50">
        <f>IF(AM578,AK578,AL578)</f>
        <v/>
      </c>
      <c r="AP578" s="50">
        <f>IF(R578="","",IF(Y578&lt;&gt;"","Contains words or symbols that aren't part of a coordinate.",IF(NOT(OR(Z578=2,Z578=4,Z578=6)),"Couldn't find a latitude and a longitude ("&amp;Z578&amp;IF(Z578=1," number"," numbers")&amp;" found).",IF(COUNT(AA578:AF578)&lt;&gt;Z578,"Some of the numbers couldn't be read.",IF(OR(AND(Z578=4,OR(AB578&lt;0,AB578&gt;=60,AD578&lt;0,AD578&gt;=60)),AND(Z578=6,OR(AB578&lt;0,AB578&gt;=60,AC578&lt;0,AC578&gt;=60,AE578&lt;0,AE578&gt;=60,AF578&lt;0,AF578&gt;=60))),"Minutes and seconds must be between 0 and 60.",IF(OR(ABS(AN578)&gt;90,ABS(AO578)&gt;180),"Out of range: latitude must be between -90 and 90, and longitude between -180 and 180.",""))))))</f>
        <v/>
      </c>
    </row>
    <row r="579">
      <c r="B579" s="44" t="n"/>
      <c r="C579" s="44" t="n"/>
      <c r="D579" s="45">
        <f>IF(R579="","",IF(AP579&lt;&gt;"","NOT VALID GPS COORDINATES",IF(O579="NO CONNECTION","NO CONNECTION",IF(E579="","NOT FOUND",IF(OR(AM579,AND(AN579=0,AO579=0)),"CONVERTED – PLEASE CHECK","CONVERTED")))))</f>
        <v/>
      </c>
      <c r="E579" s="45">
        <f>IF(OR(O579="",O579="NO CONNECTION"),"",IFERROR(_xlfn.FILTERXML(O579,"//local/territory")&amp;" "&amp;_xlfn.FILTERXML(O579,"//local/mapcode"),IFERROR(_xlfn.FILTERXML(O579,"//international/mapcode"),"")))</f>
        <v/>
      </c>
      <c r="F579" s="46">
        <f>IF(E579="","",IFERROR(_xlfn.FILTERXML(O579,"//local/territory"),""))</f>
        <v/>
      </c>
      <c r="G579" s="46">
        <f>IF(E579="","",IFERROR(_xlfn.FILTERXML(O579,"//local/mapcode"),""))</f>
        <v/>
      </c>
      <c r="H579" s="46">
        <f>IF(E579="","",IFERROR(_xlfn.FILTERXML(O579,"//international/mapcode"),""))</f>
        <v/>
      </c>
      <c r="I579" s="46">
        <f>IF(E579="","",IFERROR(HYPERLINK("https://www.mymapcodes.com/go/?t="&amp;IF(G579&lt;&gt;"",F579,"AAA")&amp;"&amp;ma="&amp;LEFT(IF(G579&lt;&gt;"",G579,H579),FIND(".",IF(G579&lt;&gt;"",G579,H579))-1)&amp;"&amp;mb="&amp;MID(IF(G579&lt;&gt;"",G579,H579),FIND(".",IF(G579&lt;&gt;"",G579,H579))+1,99),"Open on MyMapcodes →"),""))</f>
        <v/>
      </c>
      <c r="J579" s="47">
        <f>IF(OR(R579="",AP579&lt;&gt;""),"",ROUND(AN579,6))</f>
        <v/>
      </c>
      <c r="K579" s="47">
        <f>IF(OR(R579="",AP579&lt;&gt;""),"",ROUND(AO579,6))</f>
        <v/>
      </c>
      <c r="L579" s="48">
        <f>IF(R579="","",IF(AP579&lt;&gt;"",AP579,IF(O579="NO CONNECTION","Excel couldn't reach the mapcode service. Click the REFRESH RESULTS box just above the table.",IF(E579="","The mapcode service didn't return a mapcode for this point.",IF(AM579,"Latitude and longitude seemed to be the wrong way round, so they've been swapped. Please check.",IF(AND(AN579=0,AO579=0),"0, 0 is in the sea off West Africa. Please check this is the location you meant.",IF(W579,"Longitude came first, so the order has been switched.",IF(Z579=6,"Converted from degrees, minutes and seconds.",IF(Z579=4,"Converted from degrees and decimal minutes.","")))))))))</f>
        <v/>
      </c>
      <c r="N579" s="49">
        <f>IF(J579="","",MapcodeAPI&amp;"codes/"&amp;SUBSTITUTE(J579&amp;"",MID(1/2,2,1),".")&amp;","&amp;SUBSTITUTE(K579&amp;"",MID(1/2,2,1),"."))&amp;LEFT($B$13,0)</f>
        <v/>
      </c>
      <c r="O579" s="49">
        <f>IF(N579="","",IFERROR(_xlfn.WEBSERVICE(N579),IF(MapcodeAPIBackup="","NO CONNECTION",IFERROR(_xlfn.WEBSERVICE(MapcodeAPIBackup&amp;MID(N579,LEN(MapcodeAPI)+1,999)),"NO CONNECTION"))))</f>
        <v/>
      </c>
      <c r="P579" t="inlineStr">
        <is>
          <t xml:space="preserve"> </t>
        </is>
      </c>
      <c r="R579" s="50">
        <f>IFERROR(IF(AND(TRIM(B579&amp;"")="",TRIM(C579&amp;"")=""),"",TRIM(IF(ISNUMBER(B579),SUBSTITUTE(B579&amp;"",MID(1/2,2,1),"."),B579&amp;"")&amp;IF(TRIM(C579&amp;"")="",""," | "&amp;IF(ISNUMBER(C579),SUBSTITUTE(C579&amp;"",MID(1/2,2,1),"."),C579&amp;"")))),"(error value)")</f>
        <v/>
      </c>
      <c r="S579" s="50">
        <f>IF(R579="","","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"&amp;IFERROR(IF(AND(LEN(R579)-LEN(SUBSTITUTE(R579,"/",""))=1,ISNUMBER(FIND(" ",TRIM(LEFT(R579,FIND("/",R579)-1))))),LEFT(R579,FIND("/",R579)-1),R579),R579)&amp;" ")," "," "),"﻿"," "),"​"," "),"⁠"," ")," "," ")," "," "),CHAR(9)," "),CHAR(10)," "),CHAR(13)," "),"−","-"),"–","-"),"—","-"),"LATITUDE"," "),"LONGITUDE"," "),"COORDINATES"," "),"COORDS"," "),"NORTH"," N "),"SOUTH"," S "),"EAST"," E "),"WEST"," W "),"DEGREES"," "),"DEG"," "),"GPS"," "),"LONG"," "),"LNG"," "),"LON"," "),"LAT"," ")," AND "," "),"&amp;"," ")&amp;" ")</f>
        <v/>
      </c>
      <c r="T579" s="50">
        <f>IF(S579="","",IF(LEN(S579)-LEN(SUBSTITUTE(S579,".",""))&gt;0,SUBSTITUTE(S579,","," "),IF(LEN(S579)-LEN(SUBSTITUTE(S579,",",""))=3,SUBSTITUTE(SUBSTITUTE(S579,",",";",2),",","."),IF(LEN(S579)-LEN(SUBSTITUTE(S579,",",""))=2,SUBSTITUTE(S579,",","."),SUBSTITUTE(S579,","," ")))))</f>
        <v/>
      </c>
      <c r="U579" s="50">
        <f>IF(ISNUMBER(FIND("S",T579)),-1,IF(ISNUMBER(FIND("N",T579)),1,0))</f>
        <v/>
      </c>
      <c r="V579" s="50">
        <f>IF(ISNUMBER(FIND("W",T579)),-1,IF(ISNUMBER(FIND("E",T579)),1,0))</f>
        <v/>
      </c>
      <c r="W579" s="50">
        <f>AND(MIN(IFERROR(FIND("N",T579),999),IFERROR(FIND("S",T579),999))&lt;999,MIN(IFERROR(FIND("E",T579),999),IFERROR(FIND("W",T579),999))&lt;999,MIN(IFERROR(FIND("E",T579),999),IFERROR(FIND("W",T579),999))&lt;MIN(IFERROR(FIND("N",T579),999),IFERROR(FIND("S",T579),999)))</f>
        <v/>
      </c>
      <c r="X579" s="50">
        <f>IF(T579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579,"°"," "),"º"," "),"˚"," "),"'"," "),CHAR(34)," "),"′"," "),"’"," "),"‘"," "),"″"," "),"”"," "),"“"," "),"("," "),")"," "),"["," "),"]"," "),"{"," "),"}"," "),";"," "),"|"," "),"/"," "),"\"," "),":"," "),"="," "),"*"," "),","," "),"N"," "),"S"," "),"E"," "),"W"," "),"_"," ")))</f>
        <v/>
      </c>
      <c r="Y579" s="50">
        <f>IF(X579="","",SUBSTITUTE(SUBSTITUTE(SUBSTITUTE(SUBSTITUTE(SUBSTITUTE(SUBSTITUTE(SUBSTITUTE(SUBSTITUTE(SUBSTITUTE(SUBSTITUTE(SUBSTITUTE(SUBSTITUTE(SUBSTITUTE(X579,"0",""),"1",""),"2",""),"3",""),"4",""),"5",""),"6",""),"7",""),"8",""),"9",""),".",""),"-","")," ",""))</f>
        <v/>
      </c>
      <c r="Z579" s="50">
        <f>IF(X579="",0,LEN(X579)-LEN(SUBSTITUTE(X579," ",""))+1)</f>
        <v/>
      </c>
      <c r="AA579" s="50">
        <f>IF(Z579&lt;1,"",IFERROR(VALUE(SUBSTITUTE(TRIM(MID(SUBSTITUTE(X579," ",REPT(" ",60)),1,60)),".",MID(1/2,2,1))),""))</f>
        <v/>
      </c>
      <c r="AB579" s="50">
        <f>IF(Z579&lt;2,"",IFERROR(VALUE(SUBSTITUTE(TRIM(MID(SUBSTITUTE(X579," ",REPT(" ",60)),61,60)),".",MID(1/2,2,1))),""))</f>
        <v/>
      </c>
      <c r="AC579" s="50">
        <f>IF(Z579&lt;3,"",IFERROR(VALUE(SUBSTITUTE(TRIM(MID(SUBSTITUTE(X579," ",REPT(" ",60)),121,60)),".",MID(1/2,2,1))),""))</f>
        <v/>
      </c>
      <c r="AD579" s="50">
        <f>IF(Z579&lt;4,"",IFERROR(VALUE(SUBSTITUTE(TRIM(MID(SUBSTITUTE(X579," ",REPT(" ",60)),181,60)),".",MID(1/2,2,1))),""))</f>
        <v/>
      </c>
      <c r="AE579" s="50">
        <f>IF(Z579&lt;5,"",IFERROR(VALUE(SUBSTITUTE(TRIM(MID(SUBSTITUTE(X579," ",REPT(" ",60)),241,60)),".",MID(1/2,2,1))),""))</f>
        <v/>
      </c>
      <c r="AF579" s="50">
        <f>IF(Z579&lt;6,"",IFERROR(VALUE(SUBSTITUTE(TRIM(MID(SUBSTITUTE(X579," ",REPT(" ",60)),301,60)),".",MID(1/2,2,1))),""))</f>
        <v/>
      </c>
      <c r="AG579" s="50">
        <f>IFERROR(IF(Z579=2,AA579,IF(Z579=4,IF(AA579&lt;0,-1,1)*(ABS(AA579)+AB579/60),IF(Z579=6,IF(AA579&lt;0,-1,1)*(ABS(AA579)+AB579/60+AC579/3600),""))),"")</f>
        <v/>
      </c>
      <c r="AH579" s="50">
        <f>IFERROR(IF(Z579=2,AB579,IF(Z579=4,IF(AC579&lt;0,-1,1)*(ABS(AC579)+AD579/60),IF(Z579=6,IF(AD579&lt;0,-1,1)*(ABS(AD579)+AE579/60+AF579/3600),""))),"")</f>
        <v/>
      </c>
      <c r="AI579" s="50">
        <f>IF(W579,AH579,AG579)</f>
        <v/>
      </c>
      <c r="AJ579" s="50">
        <f>IF(W579,AG579,AH579)</f>
        <v/>
      </c>
      <c r="AK579" s="50">
        <f>IFERROR(IF(U579=0,AI579,U579*ABS(AI579)),"")</f>
        <v/>
      </c>
      <c r="AL579" s="50">
        <f>IFERROR(IF(V579=0,AJ579,V579*ABS(AJ579)),"")</f>
        <v/>
      </c>
      <c r="AM579" s="50">
        <f>IFERROR(AND(U579=0,V579=0,ABS(AK579)&gt;90,ABS(AK579)&lt;=180,ABS(AL579)&lt;=90),FALSE)</f>
        <v/>
      </c>
      <c r="AN579" s="50">
        <f>IF(AM579,AL579,AK579)</f>
        <v/>
      </c>
      <c r="AO579" s="50">
        <f>IF(AM579,AK579,AL579)</f>
        <v/>
      </c>
      <c r="AP579" s="50">
        <f>IF(R579="","",IF(Y579&lt;&gt;"","Contains words or symbols that aren't part of a coordinate.",IF(NOT(OR(Z579=2,Z579=4,Z579=6)),"Couldn't find a latitude and a longitude ("&amp;Z579&amp;IF(Z579=1," number"," numbers")&amp;" found).",IF(COUNT(AA579:AF579)&lt;&gt;Z579,"Some of the numbers couldn't be read.",IF(OR(AND(Z579=4,OR(AB579&lt;0,AB579&gt;=60,AD579&lt;0,AD579&gt;=60)),AND(Z579=6,OR(AB579&lt;0,AB579&gt;=60,AC579&lt;0,AC579&gt;=60,AE579&lt;0,AE579&gt;=60,AF579&lt;0,AF579&gt;=60))),"Minutes and seconds must be between 0 and 60.",IF(OR(ABS(AN579)&gt;90,ABS(AO579)&gt;180),"Out of range: latitude must be between -90 and 90, and longitude between -180 and 180.",""))))))</f>
        <v/>
      </c>
    </row>
    <row r="580">
      <c r="B580" s="44" t="n"/>
      <c r="C580" s="44" t="n"/>
      <c r="D580" s="45">
        <f>IF(R580="","",IF(AP580&lt;&gt;"","NOT VALID GPS COORDINATES",IF(O580="NO CONNECTION","NO CONNECTION",IF(E580="","NOT FOUND",IF(OR(AM580,AND(AN580=0,AO580=0)),"CONVERTED – PLEASE CHECK","CONVERTED")))))</f>
        <v/>
      </c>
      <c r="E580" s="45">
        <f>IF(OR(O580="",O580="NO CONNECTION"),"",IFERROR(_xlfn.FILTERXML(O580,"//local/territory")&amp;" "&amp;_xlfn.FILTERXML(O580,"//local/mapcode"),IFERROR(_xlfn.FILTERXML(O580,"//international/mapcode"),"")))</f>
        <v/>
      </c>
      <c r="F580" s="46">
        <f>IF(E580="","",IFERROR(_xlfn.FILTERXML(O580,"//local/territory"),""))</f>
        <v/>
      </c>
      <c r="G580" s="46">
        <f>IF(E580="","",IFERROR(_xlfn.FILTERXML(O580,"//local/mapcode"),""))</f>
        <v/>
      </c>
      <c r="H580" s="46">
        <f>IF(E580="","",IFERROR(_xlfn.FILTERXML(O580,"//international/mapcode"),""))</f>
        <v/>
      </c>
      <c r="I580" s="46">
        <f>IF(E580="","",IFERROR(HYPERLINK("https://www.mymapcodes.com/go/?t="&amp;IF(G580&lt;&gt;"",F580,"AAA")&amp;"&amp;ma="&amp;LEFT(IF(G580&lt;&gt;"",G580,H580),FIND(".",IF(G580&lt;&gt;"",G580,H580))-1)&amp;"&amp;mb="&amp;MID(IF(G580&lt;&gt;"",G580,H580),FIND(".",IF(G580&lt;&gt;"",G580,H580))+1,99),"Open on MyMapcodes →"),""))</f>
        <v/>
      </c>
      <c r="J580" s="47">
        <f>IF(OR(R580="",AP580&lt;&gt;""),"",ROUND(AN580,6))</f>
        <v/>
      </c>
      <c r="K580" s="47">
        <f>IF(OR(R580="",AP580&lt;&gt;""),"",ROUND(AO580,6))</f>
        <v/>
      </c>
      <c r="L580" s="48">
        <f>IF(R580="","",IF(AP580&lt;&gt;"",AP580,IF(O580="NO CONNECTION","Excel couldn't reach the mapcode service. Click the REFRESH RESULTS box just above the table.",IF(E580="","The mapcode service didn't return a mapcode for this point.",IF(AM580,"Latitude and longitude seemed to be the wrong way round, so they've been swapped. Please check.",IF(AND(AN580=0,AO580=0),"0, 0 is in the sea off West Africa. Please check this is the location you meant.",IF(W580,"Longitude came first, so the order has been switched.",IF(Z580=6,"Converted from degrees, minutes and seconds.",IF(Z580=4,"Converted from degrees and decimal minutes.","")))))))))</f>
        <v/>
      </c>
      <c r="N580" s="49">
        <f>IF(J580="","",MapcodeAPI&amp;"codes/"&amp;SUBSTITUTE(J580&amp;"",MID(1/2,2,1),".")&amp;","&amp;SUBSTITUTE(K580&amp;"",MID(1/2,2,1),"."))&amp;LEFT($B$13,0)</f>
        <v/>
      </c>
      <c r="O580" s="49">
        <f>IF(N580="","",IFERROR(_xlfn.WEBSERVICE(N580),IF(MapcodeAPIBackup="","NO CONNECTION",IFERROR(_xlfn.WEBSERVICE(MapcodeAPIBackup&amp;MID(N580,LEN(MapcodeAPI)+1,999)),"NO CONNECTION"))))</f>
        <v/>
      </c>
      <c r="P580" t="inlineStr">
        <is>
          <t xml:space="preserve"> </t>
        </is>
      </c>
      <c r="R580" s="50">
        <f>IFERROR(IF(AND(TRIM(B580&amp;"")="",TRIM(C580&amp;"")=""),"",TRIM(IF(ISNUMBER(B580),SUBSTITUTE(B580&amp;"",MID(1/2,2,1),"."),B580&amp;"")&amp;IF(TRIM(C580&amp;"")="",""," | "&amp;IF(ISNUMBER(C580),SUBSTITUTE(C580&amp;"",MID(1/2,2,1),"."),C580&amp;"")))),"(error value)")</f>
        <v/>
      </c>
      <c r="S580" s="50">
        <f>IF(R580="","","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"&amp;IFERROR(IF(AND(LEN(R580)-LEN(SUBSTITUTE(R580,"/",""))=1,ISNUMBER(FIND(" ",TRIM(LEFT(R580,FIND("/",R580)-1))))),LEFT(R580,FIND("/",R580)-1),R580),R580)&amp;" ")," "," "),"﻿"," "),"​"," "),"⁠"," ")," "," ")," "," "),CHAR(9)," "),CHAR(10)," "),CHAR(13)," "),"−","-"),"–","-"),"—","-"),"LATITUDE"," "),"LONGITUDE"," "),"COORDINATES"," "),"COORDS"," "),"NORTH"," N "),"SOUTH"," S "),"EAST"," E "),"WEST"," W "),"DEGREES"," "),"DEG"," "),"GPS"," "),"LONG"," "),"LNG"," "),"LON"," "),"LAT"," ")," AND "," "),"&amp;"," ")&amp;" ")</f>
        <v/>
      </c>
      <c r="T580" s="50">
        <f>IF(S580="","",IF(LEN(S580)-LEN(SUBSTITUTE(S580,".",""))&gt;0,SUBSTITUTE(S580,","," "),IF(LEN(S580)-LEN(SUBSTITUTE(S580,",",""))=3,SUBSTITUTE(SUBSTITUTE(S580,",",";",2),",","."),IF(LEN(S580)-LEN(SUBSTITUTE(S580,",",""))=2,SUBSTITUTE(S580,",","."),SUBSTITUTE(S580,","," ")))))</f>
        <v/>
      </c>
      <c r="U580" s="50">
        <f>IF(ISNUMBER(FIND("S",T580)),-1,IF(ISNUMBER(FIND("N",T580)),1,0))</f>
        <v/>
      </c>
      <c r="V580" s="50">
        <f>IF(ISNUMBER(FIND("W",T580)),-1,IF(ISNUMBER(FIND("E",T580)),1,0))</f>
        <v/>
      </c>
      <c r="W580" s="50">
        <f>AND(MIN(IFERROR(FIND("N",T580),999),IFERROR(FIND("S",T580),999))&lt;999,MIN(IFERROR(FIND("E",T580),999),IFERROR(FIND("W",T580),999))&lt;999,MIN(IFERROR(FIND("E",T580),999),IFERROR(FIND("W",T580),999))&lt;MIN(IFERROR(FIND("N",T580),999),IFERROR(FIND("S",T580),999)))</f>
        <v/>
      </c>
      <c r="X580" s="50">
        <f>IF(T580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580,"°"," "),"º"," "),"˚"," "),"'"," "),CHAR(34)," "),"′"," "),"’"," "),"‘"," "),"″"," "),"”"," "),"“"," "),"("," "),")"," "),"["," "),"]"," "),"{"," "),"}"," "),";"," "),"|"," "),"/"," "),"\"," "),":"," "),"="," "),"*"," "),","," "),"N"," "),"S"," "),"E"," "),"W"," "),"_"," ")))</f>
        <v/>
      </c>
      <c r="Y580" s="50">
        <f>IF(X580="","",SUBSTITUTE(SUBSTITUTE(SUBSTITUTE(SUBSTITUTE(SUBSTITUTE(SUBSTITUTE(SUBSTITUTE(SUBSTITUTE(SUBSTITUTE(SUBSTITUTE(SUBSTITUTE(SUBSTITUTE(SUBSTITUTE(X580,"0",""),"1",""),"2",""),"3",""),"4",""),"5",""),"6",""),"7",""),"8",""),"9",""),".",""),"-","")," ",""))</f>
        <v/>
      </c>
      <c r="Z580" s="50">
        <f>IF(X580="",0,LEN(X580)-LEN(SUBSTITUTE(X580," ",""))+1)</f>
        <v/>
      </c>
      <c r="AA580" s="50">
        <f>IF(Z580&lt;1,"",IFERROR(VALUE(SUBSTITUTE(TRIM(MID(SUBSTITUTE(X580," ",REPT(" ",60)),1,60)),".",MID(1/2,2,1))),""))</f>
        <v/>
      </c>
      <c r="AB580" s="50">
        <f>IF(Z580&lt;2,"",IFERROR(VALUE(SUBSTITUTE(TRIM(MID(SUBSTITUTE(X580," ",REPT(" ",60)),61,60)),".",MID(1/2,2,1))),""))</f>
        <v/>
      </c>
      <c r="AC580" s="50">
        <f>IF(Z580&lt;3,"",IFERROR(VALUE(SUBSTITUTE(TRIM(MID(SUBSTITUTE(X580," ",REPT(" ",60)),121,60)),".",MID(1/2,2,1))),""))</f>
        <v/>
      </c>
      <c r="AD580" s="50">
        <f>IF(Z580&lt;4,"",IFERROR(VALUE(SUBSTITUTE(TRIM(MID(SUBSTITUTE(X580," ",REPT(" ",60)),181,60)),".",MID(1/2,2,1))),""))</f>
        <v/>
      </c>
      <c r="AE580" s="50">
        <f>IF(Z580&lt;5,"",IFERROR(VALUE(SUBSTITUTE(TRIM(MID(SUBSTITUTE(X580," ",REPT(" ",60)),241,60)),".",MID(1/2,2,1))),""))</f>
        <v/>
      </c>
      <c r="AF580" s="50">
        <f>IF(Z580&lt;6,"",IFERROR(VALUE(SUBSTITUTE(TRIM(MID(SUBSTITUTE(X580," ",REPT(" ",60)),301,60)),".",MID(1/2,2,1))),""))</f>
        <v/>
      </c>
      <c r="AG580" s="50">
        <f>IFERROR(IF(Z580=2,AA580,IF(Z580=4,IF(AA580&lt;0,-1,1)*(ABS(AA580)+AB580/60),IF(Z580=6,IF(AA580&lt;0,-1,1)*(ABS(AA580)+AB580/60+AC580/3600),""))),"")</f>
        <v/>
      </c>
      <c r="AH580" s="50">
        <f>IFERROR(IF(Z580=2,AB580,IF(Z580=4,IF(AC580&lt;0,-1,1)*(ABS(AC580)+AD580/60),IF(Z580=6,IF(AD580&lt;0,-1,1)*(ABS(AD580)+AE580/60+AF580/3600),""))),"")</f>
        <v/>
      </c>
      <c r="AI580" s="50">
        <f>IF(W580,AH580,AG580)</f>
        <v/>
      </c>
      <c r="AJ580" s="50">
        <f>IF(W580,AG580,AH580)</f>
        <v/>
      </c>
      <c r="AK580" s="50">
        <f>IFERROR(IF(U580=0,AI580,U580*ABS(AI580)),"")</f>
        <v/>
      </c>
      <c r="AL580" s="50">
        <f>IFERROR(IF(V580=0,AJ580,V580*ABS(AJ580)),"")</f>
        <v/>
      </c>
      <c r="AM580" s="50">
        <f>IFERROR(AND(U580=0,V580=0,ABS(AK580)&gt;90,ABS(AK580)&lt;=180,ABS(AL580)&lt;=90),FALSE)</f>
        <v/>
      </c>
      <c r="AN580" s="50">
        <f>IF(AM580,AL580,AK580)</f>
        <v/>
      </c>
      <c r="AO580" s="50">
        <f>IF(AM580,AK580,AL580)</f>
        <v/>
      </c>
      <c r="AP580" s="50">
        <f>IF(R580="","",IF(Y580&lt;&gt;"","Contains words or symbols that aren't part of a coordinate.",IF(NOT(OR(Z580=2,Z580=4,Z580=6)),"Couldn't find a latitude and a longitude ("&amp;Z580&amp;IF(Z580=1," number"," numbers")&amp;" found).",IF(COUNT(AA580:AF580)&lt;&gt;Z580,"Some of the numbers couldn't be read.",IF(OR(AND(Z580=4,OR(AB580&lt;0,AB580&gt;=60,AD580&lt;0,AD580&gt;=60)),AND(Z580=6,OR(AB580&lt;0,AB580&gt;=60,AC580&lt;0,AC580&gt;=60,AE580&lt;0,AE580&gt;=60,AF580&lt;0,AF580&gt;=60))),"Minutes and seconds must be between 0 and 60.",IF(OR(ABS(AN580)&gt;90,ABS(AO580)&gt;180),"Out of range: latitude must be between -90 and 90, and longitude between -180 and 180.",""))))))</f>
        <v/>
      </c>
    </row>
    <row r="581">
      <c r="B581" s="44" t="n"/>
      <c r="C581" s="44" t="n"/>
      <c r="D581" s="45">
        <f>IF(R581="","",IF(AP581&lt;&gt;"","NOT VALID GPS COORDINATES",IF(O581="NO CONNECTION","NO CONNECTION",IF(E581="","NOT FOUND",IF(OR(AM581,AND(AN581=0,AO581=0)),"CONVERTED – PLEASE CHECK","CONVERTED")))))</f>
        <v/>
      </c>
      <c r="E581" s="45">
        <f>IF(OR(O581="",O581="NO CONNECTION"),"",IFERROR(_xlfn.FILTERXML(O581,"//local/territory")&amp;" "&amp;_xlfn.FILTERXML(O581,"//local/mapcode"),IFERROR(_xlfn.FILTERXML(O581,"//international/mapcode"),"")))</f>
        <v/>
      </c>
      <c r="F581" s="46">
        <f>IF(E581="","",IFERROR(_xlfn.FILTERXML(O581,"//local/territory"),""))</f>
        <v/>
      </c>
      <c r="G581" s="46">
        <f>IF(E581="","",IFERROR(_xlfn.FILTERXML(O581,"//local/mapcode"),""))</f>
        <v/>
      </c>
      <c r="H581" s="46">
        <f>IF(E581="","",IFERROR(_xlfn.FILTERXML(O581,"//international/mapcode"),""))</f>
        <v/>
      </c>
      <c r="I581" s="46">
        <f>IF(E581="","",IFERROR(HYPERLINK("https://www.mymapcodes.com/go/?t="&amp;IF(G581&lt;&gt;"",F581,"AAA")&amp;"&amp;ma="&amp;LEFT(IF(G581&lt;&gt;"",G581,H581),FIND(".",IF(G581&lt;&gt;"",G581,H581))-1)&amp;"&amp;mb="&amp;MID(IF(G581&lt;&gt;"",G581,H581),FIND(".",IF(G581&lt;&gt;"",G581,H581))+1,99),"Open on MyMapcodes →"),""))</f>
        <v/>
      </c>
      <c r="J581" s="47">
        <f>IF(OR(R581="",AP581&lt;&gt;""),"",ROUND(AN581,6))</f>
        <v/>
      </c>
      <c r="K581" s="47">
        <f>IF(OR(R581="",AP581&lt;&gt;""),"",ROUND(AO581,6))</f>
        <v/>
      </c>
      <c r="L581" s="48">
        <f>IF(R581="","",IF(AP581&lt;&gt;"",AP581,IF(O581="NO CONNECTION","Excel couldn't reach the mapcode service. Click the REFRESH RESULTS box just above the table.",IF(E581="","The mapcode service didn't return a mapcode for this point.",IF(AM581,"Latitude and longitude seemed to be the wrong way round, so they've been swapped. Please check.",IF(AND(AN581=0,AO581=0),"0, 0 is in the sea off West Africa. Please check this is the location you meant.",IF(W581,"Longitude came first, so the order has been switched.",IF(Z581=6,"Converted from degrees, minutes and seconds.",IF(Z581=4,"Converted from degrees and decimal minutes.","")))))))))</f>
        <v/>
      </c>
      <c r="N581" s="49">
        <f>IF(J581="","",MapcodeAPI&amp;"codes/"&amp;SUBSTITUTE(J581&amp;"",MID(1/2,2,1),".")&amp;","&amp;SUBSTITUTE(K581&amp;"",MID(1/2,2,1),"."))&amp;LEFT($B$13,0)</f>
        <v/>
      </c>
      <c r="O581" s="49">
        <f>IF(N581="","",IFERROR(_xlfn.WEBSERVICE(N581),IF(MapcodeAPIBackup="","NO CONNECTION",IFERROR(_xlfn.WEBSERVICE(MapcodeAPIBackup&amp;MID(N581,LEN(MapcodeAPI)+1,999)),"NO CONNECTION"))))</f>
        <v/>
      </c>
      <c r="P581" t="inlineStr">
        <is>
          <t xml:space="preserve"> </t>
        </is>
      </c>
      <c r="R581" s="50">
        <f>IFERROR(IF(AND(TRIM(B581&amp;"")="",TRIM(C581&amp;"")=""),"",TRIM(IF(ISNUMBER(B581),SUBSTITUTE(B581&amp;"",MID(1/2,2,1),"."),B581&amp;"")&amp;IF(TRIM(C581&amp;"")="",""," | "&amp;IF(ISNUMBER(C581),SUBSTITUTE(C581&amp;"",MID(1/2,2,1),"."),C581&amp;"")))),"(error value)")</f>
        <v/>
      </c>
      <c r="S581" s="50">
        <f>IF(R581="","","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"&amp;IFERROR(IF(AND(LEN(R581)-LEN(SUBSTITUTE(R581,"/",""))=1,ISNUMBER(FIND(" ",TRIM(LEFT(R581,FIND("/",R581)-1))))),LEFT(R581,FIND("/",R581)-1),R581),R581)&amp;" ")," "," "),"﻿"," "),"​"," "),"⁠"," ")," "," ")," "," "),CHAR(9)," "),CHAR(10)," "),CHAR(13)," "),"−","-"),"–","-"),"—","-"),"LATITUDE"," "),"LONGITUDE"," "),"COORDINATES"," "),"COORDS"," "),"NORTH"," N "),"SOUTH"," S "),"EAST"," E "),"WEST"," W "),"DEGREES"," "),"DEG"," "),"GPS"," "),"LONG"," "),"LNG"," "),"LON"," "),"LAT"," ")," AND "," "),"&amp;"," ")&amp;" ")</f>
        <v/>
      </c>
      <c r="T581" s="50">
        <f>IF(S581="","",IF(LEN(S581)-LEN(SUBSTITUTE(S581,".",""))&gt;0,SUBSTITUTE(S581,","," "),IF(LEN(S581)-LEN(SUBSTITUTE(S581,",",""))=3,SUBSTITUTE(SUBSTITUTE(S581,",",";",2),",","."),IF(LEN(S581)-LEN(SUBSTITUTE(S581,",",""))=2,SUBSTITUTE(S581,",","."),SUBSTITUTE(S581,","," ")))))</f>
        <v/>
      </c>
      <c r="U581" s="50">
        <f>IF(ISNUMBER(FIND("S",T581)),-1,IF(ISNUMBER(FIND("N",T581)),1,0))</f>
        <v/>
      </c>
      <c r="V581" s="50">
        <f>IF(ISNUMBER(FIND("W",T581)),-1,IF(ISNUMBER(FIND("E",T581)),1,0))</f>
        <v/>
      </c>
      <c r="W581" s="50">
        <f>AND(MIN(IFERROR(FIND("N",T581),999),IFERROR(FIND("S",T581),999))&lt;999,MIN(IFERROR(FIND("E",T581),999),IFERROR(FIND("W",T581),999))&lt;999,MIN(IFERROR(FIND("E",T581),999),IFERROR(FIND("W",T581),999))&lt;MIN(IFERROR(FIND("N",T581),999),IFERROR(FIND("S",T581),999)))</f>
        <v/>
      </c>
      <c r="X581" s="50">
        <f>IF(T581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581,"°"," "),"º"," "),"˚"," "),"'"," "),CHAR(34)," "),"′"," "),"’"," "),"‘"," "),"″"," "),"”"," "),"“"," "),"("," "),")"," "),"["," "),"]"," "),"{"," "),"}"," "),";"," "),"|"," "),"/"," "),"\"," "),":"," "),"="," "),"*"," "),","," "),"N"," "),"S"," "),"E"," "),"W"," "),"_"," ")))</f>
        <v/>
      </c>
      <c r="Y581" s="50">
        <f>IF(X581="","",SUBSTITUTE(SUBSTITUTE(SUBSTITUTE(SUBSTITUTE(SUBSTITUTE(SUBSTITUTE(SUBSTITUTE(SUBSTITUTE(SUBSTITUTE(SUBSTITUTE(SUBSTITUTE(SUBSTITUTE(SUBSTITUTE(X581,"0",""),"1",""),"2",""),"3",""),"4",""),"5",""),"6",""),"7",""),"8",""),"9",""),".",""),"-","")," ",""))</f>
        <v/>
      </c>
      <c r="Z581" s="50">
        <f>IF(X581="",0,LEN(X581)-LEN(SUBSTITUTE(X581," ",""))+1)</f>
        <v/>
      </c>
      <c r="AA581" s="50">
        <f>IF(Z581&lt;1,"",IFERROR(VALUE(SUBSTITUTE(TRIM(MID(SUBSTITUTE(X581," ",REPT(" ",60)),1,60)),".",MID(1/2,2,1))),""))</f>
        <v/>
      </c>
      <c r="AB581" s="50">
        <f>IF(Z581&lt;2,"",IFERROR(VALUE(SUBSTITUTE(TRIM(MID(SUBSTITUTE(X581," ",REPT(" ",60)),61,60)),".",MID(1/2,2,1))),""))</f>
        <v/>
      </c>
      <c r="AC581" s="50">
        <f>IF(Z581&lt;3,"",IFERROR(VALUE(SUBSTITUTE(TRIM(MID(SUBSTITUTE(X581," ",REPT(" ",60)),121,60)),".",MID(1/2,2,1))),""))</f>
        <v/>
      </c>
      <c r="AD581" s="50">
        <f>IF(Z581&lt;4,"",IFERROR(VALUE(SUBSTITUTE(TRIM(MID(SUBSTITUTE(X581," ",REPT(" ",60)),181,60)),".",MID(1/2,2,1))),""))</f>
        <v/>
      </c>
      <c r="AE581" s="50">
        <f>IF(Z581&lt;5,"",IFERROR(VALUE(SUBSTITUTE(TRIM(MID(SUBSTITUTE(X581," ",REPT(" ",60)),241,60)),".",MID(1/2,2,1))),""))</f>
        <v/>
      </c>
      <c r="AF581" s="50">
        <f>IF(Z581&lt;6,"",IFERROR(VALUE(SUBSTITUTE(TRIM(MID(SUBSTITUTE(X581," ",REPT(" ",60)),301,60)),".",MID(1/2,2,1))),""))</f>
        <v/>
      </c>
      <c r="AG581" s="50">
        <f>IFERROR(IF(Z581=2,AA581,IF(Z581=4,IF(AA581&lt;0,-1,1)*(ABS(AA581)+AB581/60),IF(Z581=6,IF(AA581&lt;0,-1,1)*(ABS(AA581)+AB581/60+AC581/3600),""))),"")</f>
        <v/>
      </c>
      <c r="AH581" s="50">
        <f>IFERROR(IF(Z581=2,AB581,IF(Z581=4,IF(AC581&lt;0,-1,1)*(ABS(AC581)+AD581/60),IF(Z581=6,IF(AD581&lt;0,-1,1)*(ABS(AD581)+AE581/60+AF581/3600),""))),"")</f>
        <v/>
      </c>
      <c r="AI581" s="50">
        <f>IF(W581,AH581,AG581)</f>
        <v/>
      </c>
      <c r="AJ581" s="50">
        <f>IF(W581,AG581,AH581)</f>
        <v/>
      </c>
      <c r="AK581" s="50">
        <f>IFERROR(IF(U581=0,AI581,U581*ABS(AI581)),"")</f>
        <v/>
      </c>
      <c r="AL581" s="50">
        <f>IFERROR(IF(V581=0,AJ581,V581*ABS(AJ581)),"")</f>
        <v/>
      </c>
      <c r="AM581" s="50">
        <f>IFERROR(AND(U581=0,V581=0,ABS(AK581)&gt;90,ABS(AK581)&lt;=180,ABS(AL581)&lt;=90),FALSE)</f>
        <v/>
      </c>
      <c r="AN581" s="50">
        <f>IF(AM581,AL581,AK581)</f>
        <v/>
      </c>
      <c r="AO581" s="50">
        <f>IF(AM581,AK581,AL581)</f>
        <v/>
      </c>
      <c r="AP581" s="50">
        <f>IF(R581="","",IF(Y581&lt;&gt;"","Contains words or symbols that aren't part of a coordinate.",IF(NOT(OR(Z581=2,Z581=4,Z581=6)),"Couldn't find a latitude and a longitude ("&amp;Z581&amp;IF(Z581=1," number"," numbers")&amp;" found).",IF(COUNT(AA581:AF581)&lt;&gt;Z581,"Some of the numbers couldn't be read.",IF(OR(AND(Z581=4,OR(AB581&lt;0,AB581&gt;=60,AD581&lt;0,AD581&gt;=60)),AND(Z581=6,OR(AB581&lt;0,AB581&gt;=60,AC581&lt;0,AC581&gt;=60,AE581&lt;0,AE581&gt;=60,AF581&lt;0,AF581&gt;=60))),"Minutes and seconds must be between 0 and 60.",IF(OR(ABS(AN581)&gt;90,ABS(AO581)&gt;180),"Out of range: latitude must be between -90 and 90, and longitude between -180 and 180.",""))))))</f>
        <v/>
      </c>
    </row>
    <row r="582">
      <c r="B582" s="44" t="n"/>
      <c r="C582" s="44" t="n"/>
      <c r="D582" s="45">
        <f>IF(R582="","",IF(AP582&lt;&gt;"","NOT VALID GPS COORDINATES",IF(O582="NO CONNECTION","NO CONNECTION",IF(E582="","NOT FOUND",IF(OR(AM582,AND(AN582=0,AO582=0)),"CONVERTED – PLEASE CHECK","CONVERTED")))))</f>
        <v/>
      </c>
      <c r="E582" s="45">
        <f>IF(OR(O582="",O582="NO CONNECTION"),"",IFERROR(_xlfn.FILTERXML(O582,"//local/territory")&amp;" "&amp;_xlfn.FILTERXML(O582,"//local/mapcode"),IFERROR(_xlfn.FILTERXML(O582,"//international/mapcode"),"")))</f>
        <v/>
      </c>
      <c r="F582" s="46">
        <f>IF(E582="","",IFERROR(_xlfn.FILTERXML(O582,"//local/territory"),""))</f>
        <v/>
      </c>
      <c r="G582" s="46">
        <f>IF(E582="","",IFERROR(_xlfn.FILTERXML(O582,"//local/mapcode"),""))</f>
        <v/>
      </c>
      <c r="H582" s="46">
        <f>IF(E582="","",IFERROR(_xlfn.FILTERXML(O582,"//international/mapcode"),""))</f>
        <v/>
      </c>
      <c r="I582" s="46">
        <f>IF(E582="","",IFERROR(HYPERLINK("https://www.mymapcodes.com/go/?t="&amp;IF(G582&lt;&gt;"",F582,"AAA")&amp;"&amp;ma="&amp;LEFT(IF(G582&lt;&gt;"",G582,H582),FIND(".",IF(G582&lt;&gt;"",G582,H582))-1)&amp;"&amp;mb="&amp;MID(IF(G582&lt;&gt;"",G582,H582),FIND(".",IF(G582&lt;&gt;"",G582,H582))+1,99),"Open on MyMapcodes →"),""))</f>
        <v/>
      </c>
      <c r="J582" s="47">
        <f>IF(OR(R582="",AP582&lt;&gt;""),"",ROUND(AN582,6))</f>
        <v/>
      </c>
      <c r="K582" s="47">
        <f>IF(OR(R582="",AP582&lt;&gt;""),"",ROUND(AO582,6))</f>
        <v/>
      </c>
      <c r="L582" s="48">
        <f>IF(R582="","",IF(AP582&lt;&gt;"",AP582,IF(O582="NO CONNECTION","Excel couldn't reach the mapcode service. Click the REFRESH RESULTS box just above the table.",IF(E582="","The mapcode service didn't return a mapcode for this point.",IF(AM582,"Latitude and longitude seemed to be the wrong way round, so they've been swapped. Please check.",IF(AND(AN582=0,AO582=0),"0, 0 is in the sea off West Africa. Please check this is the location you meant.",IF(W582,"Longitude came first, so the order has been switched.",IF(Z582=6,"Converted from degrees, minutes and seconds.",IF(Z582=4,"Converted from degrees and decimal minutes.","")))))))))</f>
        <v/>
      </c>
      <c r="N582" s="49">
        <f>IF(J582="","",MapcodeAPI&amp;"codes/"&amp;SUBSTITUTE(J582&amp;"",MID(1/2,2,1),".")&amp;","&amp;SUBSTITUTE(K582&amp;"",MID(1/2,2,1),"."))&amp;LEFT($B$13,0)</f>
        <v/>
      </c>
      <c r="O582" s="49">
        <f>IF(N582="","",IFERROR(_xlfn.WEBSERVICE(N582),IF(MapcodeAPIBackup="","NO CONNECTION",IFERROR(_xlfn.WEBSERVICE(MapcodeAPIBackup&amp;MID(N582,LEN(MapcodeAPI)+1,999)),"NO CONNECTION"))))</f>
        <v/>
      </c>
      <c r="P582" t="inlineStr">
        <is>
          <t xml:space="preserve"> </t>
        </is>
      </c>
      <c r="R582" s="50">
        <f>IFERROR(IF(AND(TRIM(B582&amp;"")="",TRIM(C582&amp;"")=""),"",TRIM(IF(ISNUMBER(B582),SUBSTITUTE(B582&amp;"",MID(1/2,2,1),"."),B582&amp;"")&amp;IF(TRIM(C582&amp;"")="",""," | "&amp;IF(ISNUMBER(C582),SUBSTITUTE(C582&amp;"",MID(1/2,2,1),"."),C582&amp;"")))),"(error value)")</f>
        <v/>
      </c>
      <c r="S582" s="50">
        <f>IF(R582="","","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"&amp;IFERROR(IF(AND(LEN(R582)-LEN(SUBSTITUTE(R582,"/",""))=1,ISNUMBER(FIND(" ",TRIM(LEFT(R582,FIND("/",R582)-1))))),LEFT(R582,FIND("/",R582)-1),R582),R582)&amp;" ")," "," "),"﻿"," "),"​"," "),"⁠"," ")," "," ")," "," "),CHAR(9)," "),CHAR(10)," "),CHAR(13)," "),"−","-"),"–","-"),"—","-"),"LATITUDE"," "),"LONGITUDE"," "),"COORDINATES"," "),"COORDS"," "),"NORTH"," N "),"SOUTH"," S "),"EAST"," E "),"WEST"," W "),"DEGREES"," "),"DEG"," "),"GPS"," "),"LONG"," "),"LNG"," "),"LON"," "),"LAT"," ")," AND "," "),"&amp;"," ")&amp;" ")</f>
        <v/>
      </c>
      <c r="T582" s="50">
        <f>IF(S582="","",IF(LEN(S582)-LEN(SUBSTITUTE(S582,".",""))&gt;0,SUBSTITUTE(S582,","," "),IF(LEN(S582)-LEN(SUBSTITUTE(S582,",",""))=3,SUBSTITUTE(SUBSTITUTE(S582,",",";",2),",","."),IF(LEN(S582)-LEN(SUBSTITUTE(S582,",",""))=2,SUBSTITUTE(S582,",","."),SUBSTITUTE(S582,","," ")))))</f>
        <v/>
      </c>
      <c r="U582" s="50">
        <f>IF(ISNUMBER(FIND("S",T582)),-1,IF(ISNUMBER(FIND("N",T582)),1,0))</f>
        <v/>
      </c>
      <c r="V582" s="50">
        <f>IF(ISNUMBER(FIND("W",T582)),-1,IF(ISNUMBER(FIND("E",T582)),1,0))</f>
        <v/>
      </c>
      <c r="W582" s="50">
        <f>AND(MIN(IFERROR(FIND("N",T582),999),IFERROR(FIND("S",T582),999))&lt;999,MIN(IFERROR(FIND("E",T582),999),IFERROR(FIND("W",T582),999))&lt;999,MIN(IFERROR(FIND("E",T582),999),IFERROR(FIND("W",T582),999))&lt;MIN(IFERROR(FIND("N",T582),999),IFERROR(FIND("S",T582),999)))</f>
        <v/>
      </c>
      <c r="X582" s="50">
        <f>IF(T582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582,"°"," "),"º"," "),"˚"," "),"'"," "),CHAR(34)," "),"′"," "),"’"," "),"‘"," "),"″"," "),"”"," "),"“"," "),"("," "),")"," "),"["," "),"]"," "),"{"," "),"}"," "),";"," "),"|"," "),"/"," "),"\"," "),":"," "),"="," "),"*"," "),","," "),"N"," "),"S"," "),"E"," "),"W"," "),"_"," ")))</f>
        <v/>
      </c>
      <c r="Y582" s="50">
        <f>IF(X582="","",SUBSTITUTE(SUBSTITUTE(SUBSTITUTE(SUBSTITUTE(SUBSTITUTE(SUBSTITUTE(SUBSTITUTE(SUBSTITUTE(SUBSTITUTE(SUBSTITUTE(SUBSTITUTE(SUBSTITUTE(SUBSTITUTE(X582,"0",""),"1",""),"2",""),"3",""),"4",""),"5",""),"6",""),"7",""),"8",""),"9",""),".",""),"-","")," ",""))</f>
        <v/>
      </c>
      <c r="Z582" s="50">
        <f>IF(X582="",0,LEN(X582)-LEN(SUBSTITUTE(X582," ",""))+1)</f>
        <v/>
      </c>
      <c r="AA582" s="50">
        <f>IF(Z582&lt;1,"",IFERROR(VALUE(SUBSTITUTE(TRIM(MID(SUBSTITUTE(X582," ",REPT(" ",60)),1,60)),".",MID(1/2,2,1))),""))</f>
        <v/>
      </c>
      <c r="AB582" s="50">
        <f>IF(Z582&lt;2,"",IFERROR(VALUE(SUBSTITUTE(TRIM(MID(SUBSTITUTE(X582," ",REPT(" ",60)),61,60)),".",MID(1/2,2,1))),""))</f>
        <v/>
      </c>
      <c r="AC582" s="50">
        <f>IF(Z582&lt;3,"",IFERROR(VALUE(SUBSTITUTE(TRIM(MID(SUBSTITUTE(X582," ",REPT(" ",60)),121,60)),".",MID(1/2,2,1))),""))</f>
        <v/>
      </c>
      <c r="AD582" s="50">
        <f>IF(Z582&lt;4,"",IFERROR(VALUE(SUBSTITUTE(TRIM(MID(SUBSTITUTE(X582," ",REPT(" ",60)),181,60)),".",MID(1/2,2,1))),""))</f>
        <v/>
      </c>
      <c r="AE582" s="50">
        <f>IF(Z582&lt;5,"",IFERROR(VALUE(SUBSTITUTE(TRIM(MID(SUBSTITUTE(X582," ",REPT(" ",60)),241,60)),".",MID(1/2,2,1))),""))</f>
        <v/>
      </c>
      <c r="AF582" s="50">
        <f>IF(Z582&lt;6,"",IFERROR(VALUE(SUBSTITUTE(TRIM(MID(SUBSTITUTE(X582," ",REPT(" ",60)),301,60)),".",MID(1/2,2,1))),""))</f>
        <v/>
      </c>
      <c r="AG582" s="50">
        <f>IFERROR(IF(Z582=2,AA582,IF(Z582=4,IF(AA582&lt;0,-1,1)*(ABS(AA582)+AB582/60),IF(Z582=6,IF(AA582&lt;0,-1,1)*(ABS(AA582)+AB582/60+AC582/3600),""))),"")</f>
        <v/>
      </c>
      <c r="AH582" s="50">
        <f>IFERROR(IF(Z582=2,AB582,IF(Z582=4,IF(AC582&lt;0,-1,1)*(ABS(AC582)+AD582/60),IF(Z582=6,IF(AD582&lt;0,-1,1)*(ABS(AD582)+AE582/60+AF582/3600),""))),"")</f>
        <v/>
      </c>
      <c r="AI582" s="50">
        <f>IF(W582,AH582,AG582)</f>
        <v/>
      </c>
      <c r="AJ582" s="50">
        <f>IF(W582,AG582,AH582)</f>
        <v/>
      </c>
      <c r="AK582" s="50">
        <f>IFERROR(IF(U582=0,AI582,U582*ABS(AI582)),"")</f>
        <v/>
      </c>
      <c r="AL582" s="50">
        <f>IFERROR(IF(V582=0,AJ582,V582*ABS(AJ582)),"")</f>
        <v/>
      </c>
      <c r="AM582" s="50">
        <f>IFERROR(AND(U582=0,V582=0,ABS(AK582)&gt;90,ABS(AK582)&lt;=180,ABS(AL582)&lt;=90),FALSE)</f>
        <v/>
      </c>
      <c r="AN582" s="50">
        <f>IF(AM582,AL582,AK582)</f>
        <v/>
      </c>
      <c r="AO582" s="50">
        <f>IF(AM582,AK582,AL582)</f>
        <v/>
      </c>
      <c r="AP582" s="50">
        <f>IF(R582="","",IF(Y582&lt;&gt;"","Contains words or symbols that aren't part of a coordinate.",IF(NOT(OR(Z582=2,Z582=4,Z582=6)),"Couldn't find a latitude and a longitude ("&amp;Z582&amp;IF(Z582=1," number"," numbers")&amp;" found).",IF(COUNT(AA582:AF582)&lt;&gt;Z582,"Some of the numbers couldn't be read.",IF(OR(AND(Z582=4,OR(AB582&lt;0,AB582&gt;=60,AD582&lt;0,AD582&gt;=60)),AND(Z582=6,OR(AB582&lt;0,AB582&gt;=60,AC582&lt;0,AC582&gt;=60,AE582&lt;0,AE582&gt;=60,AF582&lt;0,AF582&gt;=60))),"Minutes and seconds must be between 0 and 60.",IF(OR(ABS(AN582)&gt;90,ABS(AO582)&gt;180),"Out of range: latitude must be between -90 and 90, and longitude between -180 and 180.",""))))))</f>
        <v/>
      </c>
    </row>
    <row r="583">
      <c r="B583" s="44" t="n"/>
      <c r="C583" s="44" t="n"/>
      <c r="D583" s="45">
        <f>IF(R583="","",IF(AP583&lt;&gt;"","NOT VALID GPS COORDINATES",IF(O583="NO CONNECTION","NO CONNECTION",IF(E583="","NOT FOUND",IF(OR(AM583,AND(AN583=0,AO583=0)),"CONVERTED – PLEASE CHECK","CONVERTED")))))</f>
        <v/>
      </c>
      <c r="E583" s="45">
        <f>IF(OR(O583="",O583="NO CONNECTION"),"",IFERROR(_xlfn.FILTERXML(O583,"//local/territory")&amp;" "&amp;_xlfn.FILTERXML(O583,"//local/mapcode"),IFERROR(_xlfn.FILTERXML(O583,"//international/mapcode"),"")))</f>
        <v/>
      </c>
      <c r="F583" s="46">
        <f>IF(E583="","",IFERROR(_xlfn.FILTERXML(O583,"//local/territory"),""))</f>
        <v/>
      </c>
      <c r="G583" s="46">
        <f>IF(E583="","",IFERROR(_xlfn.FILTERXML(O583,"//local/mapcode"),""))</f>
        <v/>
      </c>
      <c r="H583" s="46">
        <f>IF(E583="","",IFERROR(_xlfn.FILTERXML(O583,"//international/mapcode"),""))</f>
        <v/>
      </c>
      <c r="I583" s="46">
        <f>IF(E583="","",IFERROR(HYPERLINK("https://www.mymapcodes.com/go/?t="&amp;IF(G583&lt;&gt;"",F583,"AAA")&amp;"&amp;ma="&amp;LEFT(IF(G583&lt;&gt;"",G583,H583),FIND(".",IF(G583&lt;&gt;"",G583,H583))-1)&amp;"&amp;mb="&amp;MID(IF(G583&lt;&gt;"",G583,H583),FIND(".",IF(G583&lt;&gt;"",G583,H583))+1,99),"Open on MyMapcodes →"),""))</f>
        <v/>
      </c>
      <c r="J583" s="47">
        <f>IF(OR(R583="",AP583&lt;&gt;""),"",ROUND(AN583,6))</f>
        <v/>
      </c>
      <c r="K583" s="47">
        <f>IF(OR(R583="",AP583&lt;&gt;""),"",ROUND(AO583,6))</f>
        <v/>
      </c>
      <c r="L583" s="48">
        <f>IF(R583="","",IF(AP583&lt;&gt;"",AP583,IF(O583="NO CONNECTION","Excel couldn't reach the mapcode service. Click the REFRESH RESULTS box just above the table.",IF(E583="","The mapcode service didn't return a mapcode for this point.",IF(AM583,"Latitude and longitude seemed to be the wrong way round, so they've been swapped. Please check.",IF(AND(AN583=0,AO583=0),"0, 0 is in the sea off West Africa. Please check this is the location you meant.",IF(W583,"Longitude came first, so the order has been switched.",IF(Z583=6,"Converted from degrees, minutes and seconds.",IF(Z583=4,"Converted from degrees and decimal minutes.","")))))))))</f>
        <v/>
      </c>
      <c r="N583" s="49">
        <f>IF(J583="","",MapcodeAPI&amp;"codes/"&amp;SUBSTITUTE(J583&amp;"",MID(1/2,2,1),".")&amp;","&amp;SUBSTITUTE(K583&amp;"",MID(1/2,2,1),"."))&amp;LEFT($B$13,0)</f>
        <v/>
      </c>
      <c r="O583" s="49">
        <f>IF(N583="","",IFERROR(_xlfn.WEBSERVICE(N583),IF(MapcodeAPIBackup="","NO CONNECTION",IFERROR(_xlfn.WEBSERVICE(MapcodeAPIBackup&amp;MID(N583,LEN(MapcodeAPI)+1,999)),"NO CONNECTION"))))</f>
        <v/>
      </c>
      <c r="P583" t="inlineStr">
        <is>
          <t xml:space="preserve"> </t>
        </is>
      </c>
      <c r="R583" s="50">
        <f>IFERROR(IF(AND(TRIM(B583&amp;"")="",TRIM(C583&amp;"")=""),"",TRIM(IF(ISNUMBER(B583),SUBSTITUTE(B583&amp;"",MID(1/2,2,1),"."),B583&amp;"")&amp;IF(TRIM(C583&amp;"")="",""," | "&amp;IF(ISNUMBER(C583),SUBSTITUTE(C583&amp;"",MID(1/2,2,1),"."),C583&amp;"")))),"(error value)")</f>
        <v/>
      </c>
      <c r="S583" s="50">
        <f>IF(R583="","","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"&amp;IFERROR(IF(AND(LEN(R583)-LEN(SUBSTITUTE(R583,"/",""))=1,ISNUMBER(FIND(" ",TRIM(LEFT(R583,FIND("/",R583)-1))))),LEFT(R583,FIND("/",R583)-1),R583),R583)&amp;" ")," "," "),"﻿"," "),"​"," "),"⁠"," ")," "," ")," "," "),CHAR(9)," "),CHAR(10)," "),CHAR(13)," "),"−","-"),"–","-"),"—","-"),"LATITUDE"," "),"LONGITUDE"," "),"COORDINATES"," "),"COORDS"," "),"NORTH"," N "),"SOUTH"," S "),"EAST"," E "),"WEST"," W "),"DEGREES"," "),"DEG"," "),"GPS"," "),"LONG"," "),"LNG"," "),"LON"," "),"LAT"," ")," AND "," "),"&amp;"," ")&amp;" ")</f>
        <v/>
      </c>
      <c r="T583" s="50">
        <f>IF(S583="","",IF(LEN(S583)-LEN(SUBSTITUTE(S583,".",""))&gt;0,SUBSTITUTE(S583,","," "),IF(LEN(S583)-LEN(SUBSTITUTE(S583,",",""))=3,SUBSTITUTE(SUBSTITUTE(S583,",",";",2),",","."),IF(LEN(S583)-LEN(SUBSTITUTE(S583,",",""))=2,SUBSTITUTE(S583,",","."),SUBSTITUTE(S583,","," ")))))</f>
        <v/>
      </c>
      <c r="U583" s="50">
        <f>IF(ISNUMBER(FIND("S",T583)),-1,IF(ISNUMBER(FIND("N",T583)),1,0))</f>
        <v/>
      </c>
      <c r="V583" s="50">
        <f>IF(ISNUMBER(FIND("W",T583)),-1,IF(ISNUMBER(FIND("E",T583)),1,0))</f>
        <v/>
      </c>
      <c r="W583" s="50">
        <f>AND(MIN(IFERROR(FIND("N",T583),999),IFERROR(FIND("S",T583),999))&lt;999,MIN(IFERROR(FIND("E",T583),999),IFERROR(FIND("W",T583),999))&lt;999,MIN(IFERROR(FIND("E",T583),999),IFERROR(FIND("W",T583),999))&lt;MIN(IFERROR(FIND("N",T583),999),IFERROR(FIND("S",T583),999)))</f>
        <v/>
      </c>
      <c r="X583" s="50">
        <f>IF(T583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583,"°"," "),"º"," "),"˚"," "),"'"," "),CHAR(34)," "),"′"," "),"’"," "),"‘"," "),"″"," "),"”"," "),"“"," "),"("," "),")"," "),"["," "),"]"," "),"{"," "),"}"," "),";"," "),"|"," "),"/"," "),"\"," "),":"," "),"="," "),"*"," "),","," "),"N"," "),"S"," "),"E"," "),"W"," "),"_"," ")))</f>
        <v/>
      </c>
      <c r="Y583" s="50">
        <f>IF(X583="","",SUBSTITUTE(SUBSTITUTE(SUBSTITUTE(SUBSTITUTE(SUBSTITUTE(SUBSTITUTE(SUBSTITUTE(SUBSTITUTE(SUBSTITUTE(SUBSTITUTE(SUBSTITUTE(SUBSTITUTE(SUBSTITUTE(X583,"0",""),"1",""),"2",""),"3",""),"4",""),"5",""),"6",""),"7",""),"8",""),"9",""),".",""),"-","")," ",""))</f>
        <v/>
      </c>
      <c r="Z583" s="50">
        <f>IF(X583="",0,LEN(X583)-LEN(SUBSTITUTE(X583," ",""))+1)</f>
        <v/>
      </c>
      <c r="AA583" s="50">
        <f>IF(Z583&lt;1,"",IFERROR(VALUE(SUBSTITUTE(TRIM(MID(SUBSTITUTE(X583," ",REPT(" ",60)),1,60)),".",MID(1/2,2,1))),""))</f>
        <v/>
      </c>
      <c r="AB583" s="50">
        <f>IF(Z583&lt;2,"",IFERROR(VALUE(SUBSTITUTE(TRIM(MID(SUBSTITUTE(X583," ",REPT(" ",60)),61,60)),".",MID(1/2,2,1))),""))</f>
        <v/>
      </c>
      <c r="AC583" s="50">
        <f>IF(Z583&lt;3,"",IFERROR(VALUE(SUBSTITUTE(TRIM(MID(SUBSTITUTE(X583," ",REPT(" ",60)),121,60)),".",MID(1/2,2,1))),""))</f>
        <v/>
      </c>
      <c r="AD583" s="50">
        <f>IF(Z583&lt;4,"",IFERROR(VALUE(SUBSTITUTE(TRIM(MID(SUBSTITUTE(X583," ",REPT(" ",60)),181,60)),".",MID(1/2,2,1))),""))</f>
        <v/>
      </c>
      <c r="AE583" s="50">
        <f>IF(Z583&lt;5,"",IFERROR(VALUE(SUBSTITUTE(TRIM(MID(SUBSTITUTE(X583," ",REPT(" ",60)),241,60)),".",MID(1/2,2,1))),""))</f>
        <v/>
      </c>
      <c r="AF583" s="50">
        <f>IF(Z583&lt;6,"",IFERROR(VALUE(SUBSTITUTE(TRIM(MID(SUBSTITUTE(X583," ",REPT(" ",60)),301,60)),".",MID(1/2,2,1))),""))</f>
        <v/>
      </c>
      <c r="AG583" s="50">
        <f>IFERROR(IF(Z583=2,AA583,IF(Z583=4,IF(AA583&lt;0,-1,1)*(ABS(AA583)+AB583/60),IF(Z583=6,IF(AA583&lt;0,-1,1)*(ABS(AA583)+AB583/60+AC583/3600),""))),"")</f>
        <v/>
      </c>
      <c r="AH583" s="50">
        <f>IFERROR(IF(Z583=2,AB583,IF(Z583=4,IF(AC583&lt;0,-1,1)*(ABS(AC583)+AD583/60),IF(Z583=6,IF(AD583&lt;0,-1,1)*(ABS(AD583)+AE583/60+AF583/3600),""))),"")</f>
        <v/>
      </c>
      <c r="AI583" s="50">
        <f>IF(W583,AH583,AG583)</f>
        <v/>
      </c>
      <c r="AJ583" s="50">
        <f>IF(W583,AG583,AH583)</f>
        <v/>
      </c>
      <c r="AK583" s="50">
        <f>IFERROR(IF(U583=0,AI583,U583*ABS(AI583)),"")</f>
        <v/>
      </c>
      <c r="AL583" s="50">
        <f>IFERROR(IF(V583=0,AJ583,V583*ABS(AJ583)),"")</f>
        <v/>
      </c>
      <c r="AM583" s="50">
        <f>IFERROR(AND(U583=0,V583=0,ABS(AK583)&gt;90,ABS(AK583)&lt;=180,ABS(AL583)&lt;=90),FALSE)</f>
        <v/>
      </c>
      <c r="AN583" s="50">
        <f>IF(AM583,AL583,AK583)</f>
        <v/>
      </c>
      <c r="AO583" s="50">
        <f>IF(AM583,AK583,AL583)</f>
        <v/>
      </c>
      <c r="AP583" s="50">
        <f>IF(R583="","",IF(Y583&lt;&gt;"","Contains words or symbols that aren't part of a coordinate.",IF(NOT(OR(Z583=2,Z583=4,Z583=6)),"Couldn't find a latitude and a longitude ("&amp;Z583&amp;IF(Z583=1," number"," numbers")&amp;" found).",IF(COUNT(AA583:AF583)&lt;&gt;Z583,"Some of the numbers couldn't be read.",IF(OR(AND(Z583=4,OR(AB583&lt;0,AB583&gt;=60,AD583&lt;0,AD583&gt;=60)),AND(Z583=6,OR(AB583&lt;0,AB583&gt;=60,AC583&lt;0,AC583&gt;=60,AE583&lt;0,AE583&gt;=60,AF583&lt;0,AF583&gt;=60))),"Minutes and seconds must be between 0 and 60.",IF(OR(ABS(AN583)&gt;90,ABS(AO583)&gt;180),"Out of range: latitude must be between -90 and 90, and longitude between -180 and 180.",""))))))</f>
        <v/>
      </c>
    </row>
    <row r="584">
      <c r="B584" s="44" t="n"/>
      <c r="C584" s="44" t="n"/>
      <c r="D584" s="45">
        <f>IF(R584="","",IF(AP584&lt;&gt;"","NOT VALID GPS COORDINATES",IF(O584="NO CONNECTION","NO CONNECTION",IF(E584="","NOT FOUND",IF(OR(AM584,AND(AN584=0,AO584=0)),"CONVERTED – PLEASE CHECK","CONVERTED")))))</f>
        <v/>
      </c>
      <c r="E584" s="45">
        <f>IF(OR(O584="",O584="NO CONNECTION"),"",IFERROR(_xlfn.FILTERXML(O584,"//local/territory")&amp;" "&amp;_xlfn.FILTERXML(O584,"//local/mapcode"),IFERROR(_xlfn.FILTERXML(O584,"//international/mapcode"),"")))</f>
        <v/>
      </c>
      <c r="F584" s="46">
        <f>IF(E584="","",IFERROR(_xlfn.FILTERXML(O584,"//local/territory"),""))</f>
        <v/>
      </c>
      <c r="G584" s="46">
        <f>IF(E584="","",IFERROR(_xlfn.FILTERXML(O584,"//local/mapcode"),""))</f>
        <v/>
      </c>
      <c r="H584" s="46">
        <f>IF(E584="","",IFERROR(_xlfn.FILTERXML(O584,"//international/mapcode"),""))</f>
        <v/>
      </c>
      <c r="I584" s="46">
        <f>IF(E584="","",IFERROR(HYPERLINK("https://www.mymapcodes.com/go/?t="&amp;IF(G584&lt;&gt;"",F584,"AAA")&amp;"&amp;ma="&amp;LEFT(IF(G584&lt;&gt;"",G584,H584),FIND(".",IF(G584&lt;&gt;"",G584,H584))-1)&amp;"&amp;mb="&amp;MID(IF(G584&lt;&gt;"",G584,H584),FIND(".",IF(G584&lt;&gt;"",G584,H584))+1,99),"Open on MyMapcodes →"),""))</f>
        <v/>
      </c>
      <c r="J584" s="47">
        <f>IF(OR(R584="",AP584&lt;&gt;""),"",ROUND(AN584,6))</f>
        <v/>
      </c>
      <c r="K584" s="47">
        <f>IF(OR(R584="",AP584&lt;&gt;""),"",ROUND(AO584,6))</f>
        <v/>
      </c>
      <c r="L584" s="48">
        <f>IF(R584="","",IF(AP584&lt;&gt;"",AP584,IF(O584="NO CONNECTION","Excel couldn't reach the mapcode service. Click the REFRESH RESULTS box just above the table.",IF(E584="","The mapcode service didn't return a mapcode for this point.",IF(AM584,"Latitude and longitude seemed to be the wrong way round, so they've been swapped. Please check.",IF(AND(AN584=0,AO584=0),"0, 0 is in the sea off West Africa. Please check this is the location you meant.",IF(W584,"Longitude came first, so the order has been switched.",IF(Z584=6,"Converted from degrees, minutes and seconds.",IF(Z584=4,"Converted from degrees and decimal minutes.","")))))))))</f>
        <v/>
      </c>
      <c r="N584" s="49">
        <f>IF(J584="","",MapcodeAPI&amp;"codes/"&amp;SUBSTITUTE(J584&amp;"",MID(1/2,2,1),".")&amp;","&amp;SUBSTITUTE(K584&amp;"",MID(1/2,2,1),"."))&amp;LEFT($B$13,0)</f>
        <v/>
      </c>
      <c r="O584" s="49">
        <f>IF(N584="","",IFERROR(_xlfn.WEBSERVICE(N584),IF(MapcodeAPIBackup="","NO CONNECTION",IFERROR(_xlfn.WEBSERVICE(MapcodeAPIBackup&amp;MID(N584,LEN(MapcodeAPI)+1,999)),"NO CONNECTION"))))</f>
        <v/>
      </c>
      <c r="P584" t="inlineStr">
        <is>
          <t xml:space="preserve"> </t>
        </is>
      </c>
      <c r="R584" s="50">
        <f>IFERROR(IF(AND(TRIM(B584&amp;"")="",TRIM(C584&amp;"")=""),"",TRIM(IF(ISNUMBER(B584),SUBSTITUTE(B584&amp;"",MID(1/2,2,1),"."),B584&amp;"")&amp;IF(TRIM(C584&amp;"")="",""," | "&amp;IF(ISNUMBER(C584),SUBSTITUTE(C584&amp;"",MID(1/2,2,1),"."),C584&amp;"")))),"(error value)")</f>
        <v/>
      </c>
      <c r="S584" s="50">
        <f>IF(R584="","","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"&amp;IFERROR(IF(AND(LEN(R584)-LEN(SUBSTITUTE(R584,"/",""))=1,ISNUMBER(FIND(" ",TRIM(LEFT(R584,FIND("/",R584)-1))))),LEFT(R584,FIND("/",R584)-1),R584),R584)&amp;" ")," "," "),"﻿"," "),"​"," "),"⁠"," ")," "," ")," "," "),CHAR(9)," "),CHAR(10)," "),CHAR(13)," "),"−","-"),"–","-"),"—","-"),"LATITUDE"," "),"LONGITUDE"," "),"COORDINATES"," "),"COORDS"," "),"NORTH"," N "),"SOUTH"," S "),"EAST"," E "),"WEST"," W "),"DEGREES"," "),"DEG"," "),"GPS"," "),"LONG"," "),"LNG"," "),"LON"," "),"LAT"," ")," AND "," "),"&amp;"," ")&amp;" ")</f>
        <v/>
      </c>
      <c r="T584" s="50">
        <f>IF(S584="","",IF(LEN(S584)-LEN(SUBSTITUTE(S584,".",""))&gt;0,SUBSTITUTE(S584,","," "),IF(LEN(S584)-LEN(SUBSTITUTE(S584,",",""))=3,SUBSTITUTE(SUBSTITUTE(S584,",",";",2),",","."),IF(LEN(S584)-LEN(SUBSTITUTE(S584,",",""))=2,SUBSTITUTE(S584,",","."),SUBSTITUTE(S584,","," ")))))</f>
        <v/>
      </c>
      <c r="U584" s="50">
        <f>IF(ISNUMBER(FIND("S",T584)),-1,IF(ISNUMBER(FIND("N",T584)),1,0))</f>
        <v/>
      </c>
      <c r="V584" s="50">
        <f>IF(ISNUMBER(FIND("W",T584)),-1,IF(ISNUMBER(FIND("E",T584)),1,0))</f>
        <v/>
      </c>
      <c r="W584" s="50">
        <f>AND(MIN(IFERROR(FIND("N",T584),999),IFERROR(FIND("S",T584),999))&lt;999,MIN(IFERROR(FIND("E",T584),999),IFERROR(FIND("W",T584),999))&lt;999,MIN(IFERROR(FIND("E",T584),999),IFERROR(FIND("W",T584),999))&lt;MIN(IFERROR(FIND("N",T584),999),IFERROR(FIND("S",T584),999)))</f>
        <v/>
      </c>
      <c r="X584" s="50">
        <f>IF(T584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584,"°"," "),"º"," "),"˚"," "),"'"," "),CHAR(34)," "),"′"," "),"’"," "),"‘"," "),"″"," "),"”"," "),"“"," "),"("," "),")"," "),"["," "),"]"," "),"{"," "),"}"," "),";"," "),"|"," "),"/"," "),"\"," "),":"," "),"="," "),"*"," "),","," "),"N"," "),"S"," "),"E"," "),"W"," "),"_"," ")))</f>
        <v/>
      </c>
      <c r="Y584" s="50">
        <f>IF(X584="","",SUBSTITUTE(SUBSTITUTE(SUBSTITUTE(SUBSTITUTE(SUBSTITUTE(SUBSTITUTE(SUBSTITUTE(SUBSTITUTE(SUBSTITUTE(SUBSTITUTE(SUBSTITUTE(SUBSTITUTE(SUBSTITUTE(X584,"0",""),"1",""),"2",""),"3",""),"4",""),"5",""),"6",""),"7",""),"8",""),"9",""),".",""),"-","")," ",""))</f>
        <v/>
      </c>
      <c r="Z584" s="50">
        <f>IF(X584="",0,LEN(X584)-LEN(SUBSTITUTE(X584," ",""))+1)</f>
        <v/>
      </c>
      <c r="AA584" s="50">
        <f>IF(Z584&lt;1,"",IFERROR(VALUE(SUBSTITUTE(TRIM(MID(SUBSTITUTE(X584," ",REPT(" ",60)),1,60)),".",MID(1/2,2,1))),""))</f>
        <v/>
      </c>
      <c r="AB584" s="50">
        <f>IF(Z584&lt;2,"",IFERROR(VALUE(SUBSTITUTE(TRIM(MID(SUBSTITUTE(X584," ",REPT(" ",60)),61,60)),".",MID(1/2,2,1))),""))</f>
        <v/>
      </c>
      <c r="AC584" s="50">
        <f>IF(Z584&lt;3,"",IFERROR(VALUE(SUBSTITUTE(TRIM(MID(SUBSTITUTE(X584," ",REPT(" ",60)),121,60)),".",MID(1/2,2,1))),""))</f>
        <v/>
      </c>
      <c r="AD584" s="50">
        <f>IF(Z584&lt;4,"",IFERROR(VALUE(SUBSTITUTE(TRIM(MID(SUBSTITUTE(X584," ",REPT(" ",60)),181,60)),".",MID(1/2,2,1))),""))</f>
        <v/>
      </c>
      <c r="AE584" s="50">
        <f>IF(Z584&lt;5,"",IFERROR(VALUE(SUBSTITUTE(TRIM(MID(SUBSTITUTE(X584," ",REPT(" ",60)),241,60)),".",MID(1/2,2,1))),""))</f>
        <v/>
      </c>
      <c r="AF584" s="50">
        <f>IF(Z584&lt;6,"",IFERROR(VALUE(SUBSTITUTE(TRIM(MID(SUBSTITUTE(X584," ",REPT(" ",60)),301,60)),".",MID(1/2,2,1))),""))</f>
        <v/>
      </c>
      <c r="AG584" s="50">
        <f>IFERROR(IF(Z584=2,AA584,IF(Z584=4,IF(AA584&lt;0,-1,1)*(ABS(AA584)+AB584/60),IF(Z584=6,IF(AA584&lt;0,-1,1)*(ABS(AA584)+AB584/60+AC584/3600),""))),"")</f>
        <v/>
      </c>
      <c r="AH584" s="50">
        <f>IFERROR(IF(Z584=2,AB584,IF(Z584=4,IF(AC584&lt;0,-1,1)*(ABS(AC584)+AD584/60),IF(Z584=6,IF(AD584&lt;0,-1,1)*(ABS(AD584)+AE584/60+AF584/3600),""))),"")</f>
        <v/>
      </c>
      <c r="AI584" s="50">
        <f>IF(W584,AH584,AG584)</f>
        <v/>
      </c>
      <c r="AJ584" s="50">
        <f>IF(W584,AG584,AH584)</f>
        <v/>
      </c>
      <c r="AK584" s="50">
        <f>IFERROR(IF(U584=0,AI584,U584*ABS(AI584)),"")</f>
        <v/>
      </c>
      <c r="AL584" s="50">
        <f>IFERROR(IF(V584=0,AJ584,V584*ABS(AJ584)),"")</f>
        <v/>
      </c>
      <c r="AM584" s="50">
        <f>IFERROR(AND(U584=0,V584=0,ABS(AK584)&gt;90,ABS(AK584)&lt;=180,ABS(AL584)&lt;=90),FALSE)</f>
        <v/>
      </c>
      <c r="AN584" s="50">
        <f>IF(AM584,AL584,AK584)</f>
        <v/>
      </c>
      <c r="AO584" s="50">
        <f>IF(AM584,AK584,AL584)</f>
        <v/>
      </c>
      <c r="AP584" s="50">
        <f>IF(R584="","",IF(Y584&lt;&gt;"","Contains words or symbols that aren't part of a coordinate.",IF(NOT(OR(Z584=2,Z584=4,Z584=6)),"Couldn't find a latitude and a longitude ("&amp;Z584&amp;IF(Z584=1," number"," numbers")&amp;" found).",IF(COUNT(AA584:AF584)&lt;&gt;Z584,"Some of the numbers couldn't be read.",IF(OR(AND(Z584=4,OR(AB584&lt;0,AB584&gt;=60,AD584&lt;0,AD584&gt;=60)),AND(Z584=6,OR(AB584&lt;0,AB584&gt;=60,AC584&lt;0,AC584&gt;=60,AE584&lt;0,AE584&gt;=60,AF584&lt;0,AF584&gt;=60))),"Minutes and seconds must be between 0 and 60.",IF(OR(ABS(AN584)&gt;90,ABS(AO584)&gt;180),"Out of range: latitude must be between -90 and 90, and longitude between -180 and 180.",""))))))</f>
        <v/>
      </c>
    </row>
    <row r="585">
      <c r="B585" s="44" t="n"/>
      <c r="C585" s="44" t="n"/>
      <c r="D585" s="45">
        <f>IF(R585="","",IF(AP585&lt;&gt;"","NOT VALID GPS COORDINATES",IF(O585="NO CONNECTION","NO CONNECTION",IF(E585="","NOT FOUND",IF(OR(AM585,AND(AN585=0,AO585=0)),"CONVERTED – PLEASE CHECK","CONVERTED")))))</f>
        <v/>
      </c>
      <c r="E585" s="45">
        <f>IF(OR(O585="",O585="NO CONNECTION"),"",IFERROR(_xlfn.FILTERXML(O585,"//local/territory")&amp;" "&amp;_xlfn.FILTERXML(O585,"//local/mapcode"),IFERROR(_xlfn.FILTERXML(O585,"//international/mapcode"),"")))</f>
        <v/>
      </c>
      <c r="F585" s="46">
        <f>IF(E585="","",IFERROR(_xlfn.FILTERXML(O585,"//local/territory"),""))</f>
        <v/>
      </c>
      <c r="G585" s="46">
        <f>IF(E585="","",IFERROR(_xlfn.FILTERXML(O585,"//local/mapcode"),""))</f>
        <v/>
      </c>
      <c r="H585" s="46">
        <f>IF(E585="","",IFERROR(_xlfn.FILTERXML(O585,"//international/mapcode"),""))</f>
        <v/>
      </c>
      <c r="I585" s="46">
        <f>IF(E585="","",IFERROR(HYPERLINK("https://www.mymapcodes.com/go/?t="&amp;IF(G585&lt;&gt;"",F585,"AAA")&amp;"&amp;ma="&amp;LEFT(IF(G585&lt;&gt;"",G585,H585),FIND(".",IF(G585&lt;&gt;"",G585,H585))-1)&amp;"&amp;mb="&amp;MID(IF(G585&lt;&gt;"",G585,H585),FIND(".",IF(G585&lt;&gt;"",G585,H585))+1,99),"Open on MyMapcodes →"),""))</f>
        <v/>
      </c>
      <c r="J585" s="47">
        <f>IF(OR(R585="",AP585&lt;&gt;""),"",ROUND(AN585,6))</f>
        <v/>
      </c>
      <c r="K585" s="47">
        <f>IF(OR(R585="",AP585&lt;&gt;""),"",ROUND(AO585,6))</f>
        <v/>
      </c>
      <c r="L585" s="48">
        <f>IF(R585="","",IF(AP585&lt;&gt;"",AP585,IF(O585="NO CONNECTION","Excel couldn't reach the mapcode service. Click the REFRESH RESULTS box just above the table.",IF(E585="","The mapcode service didn't return a mapcode for this point.",IF(AM585,"Latitude and longitude seemed to be the wrong way round, so they've been swapped. Please check.",IF(AND(AN585=0,AO585=0),"0, 0 is in the sea off West Africa. Please check this is the location you meant.",IF(W585,"Longitude came first, so the order has been switched.",IF(Z585=6,"Converted from degrees, minutes and seconds.",IF(Z585=4,"Converted from degrees and decimal minutes.","")))))))))</f>
        <v/>
      </c>
      <c r="N585" s="49">
        <f>IF(J585="","",MapcodeAPI&amp;"codes/"&amp;SUBSTITUTE(J585&amp;"",MID(1/2,2,1),".")&amp;","&amp;SUBSTITUTE(K585&amp;"",MID(1/2,2,1),"."))&amp;LEFT($B$13,0)</f>
        <v/>
      </c>
      <c r="O585" s="49">
        <f>IF(N585="","",IFERROR(_xlfn.WEBSERVICE(N585),IF(MapcodeAPIBackup="","NO CONNECTION",IFERROR(_xlfn.WEBSERVICE(MapcodeAPIBackup&amp;MID(N585,LEN(MapcodeAPI)+1,999)),"NO CONNECTION"))))</f>
        <v/>
      </c>
      <c r="P585" t="inlineStr">
        <is>
          <t xml:space="preserve"> </t>
        </is>
      </c>
      <c r="R585" s="50">
        <f>IFERROR(IF(AND(TRIM(B585&amp;"")="",TRIM(C585&amp;"")=""),"",TRIM(IF(ISNUMBER(B585),SUBSTITUTE(B585&amp;"",MID(1/2,2,1),"."),B585&amp;"")&amp;IF(TRIM(C585&amp;"")="",""," | "&amp;IF(ISNUMBER(C585),SUBSTITUTE(C585&amp;"",MID(1/2,2,1),"."),C585&amp;"")))),"(error value)")</f>
        <v/>
      </c>
      <c r="S585" s="50">
        <f>IF(R585="","","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"&amp;IFERROR(IF(AND(LEN(R585)-LEN(SUBSTITUTE(R585,"/",""))=1,ISNUMBER(FIND(" ",TRIM(LEFT(R585,FIND("/",R585)-1))))),LEFT(R585,FIND("/",R585)-1),R585),R585)&amp;" ")," "," "),"﻿"," "),"​"," "),"⁠"," ")," "," ")," "," "),CHAR(9)," "),CHAR(10)," "),CHAR(13)," "),"−","-"),"–","-"),"—","-"),"LATITUDE"," "),"LONGITUDE"," "),"COORDINATES"," "),"COORDS"," "),"NORTH"," N "),"SOUTH"," S "),"EAST"," E "),"WEST"," W "),"DEGREES"," "),"DEG"," "),"GPS"," "),"LONG"," "),"LNG"," "),"LON"," "),"LAT"," ")," AND "," "),"&amp;"," ")&amp;" ")</f>
        <v/>
      </c>
      <c r="T585" s="50">
        <f>IF(S585="","",IF(LEN(S585)-LEN(SUBSTITUTE(S585,".",""))&gt;0,SUBSTITUTE(S585,","," "),IF(LEN(S585)-LEN(SUBSTITUTE(S585,",",""))=3,SUBSTITUTE(SUBSTITUTE(S585,",",";",2),",","."),IF(LEN(S585)-LEN(SUBSTITUTE(S585,",",""))=2,SUBSTITUTE(S585,",","."),SUBSTITUTE(S585,","," ")))))</f>
        <v/>
      </c>
      <c r="U585" s="50">
        <f>IF(ISNUMBER(FIND("S",T585)),-1,IF(ISNUMBER(FIND("N",T585)),1,0))</f>
        <v/>
      </c>
      <c r="V585" s="50">
        <f>IF(ISNUMBER(FIND("W",T585)),-1,IF(ISNUMBER(FIND("E",T585)),1,0))</f>
        <v/>
      </c>
      <c r="W585" s="50">
        <f>AND(MIN(IFERROR(FIND("N",T585),999),IFERROR(FIND("S",T585),999))&lt;999,MIN(IFERROR(FIND("E",T585),999),IFERROR(FIND("W",T585),999))&lt;999,MIN(IFERROR(FIND("E",T585),999),IFERROR(FIND("W",T585),999))&lt;MIN(IFERROR(FIND("N",T585),999),IFERROR(FIND("S",T585),999)))</f>
        <v/>
      </c>
      <c r="X585" s="50">
        <f>IF(T585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585,"°"," "),"º"," "),"˚"," "),"'"," "),CHAR(34)," "),"′"," "),"’"," "),"‘"," "),"″"," "),"”"," "),"“"," "),"("," "),")"," "),"["," "),"]"," "),"{"," "),"}"," "),";"," "),"|"," "),"/"," "),"\"," "),":"," "),"="," "),"*"," "),","," "),"N"," "),"S"," "),"E"," "),"W"," "),"_"," ")))</f>
        <v/>
      </c>
      <c r="Y585" s="50">
        <f>IF(X585="","",SUBSTITUTE(SUBSTITUTE(SUBSTITUTE(SUBSTITUTE(SUBSTITUTE(SUBSTITUTE(SUBSTITUTE(SUBSTITUTE(SUBSTITUTE(SUBSTITUTE(SUBSTITUTE(SUBSTITUTE(SUBSTITUTE(X585,"0",""),"1",""),"2",""),"3",""),"4",""),"5",""),"6",""),"7",""),"8",""),"9",""),".",""),"-","")," ",""))</f>
        <v/>
      </c>
      <c r="Z585" s="50">
        <f>IF(X585="",0,LEN(X585)-LEN(SUBSTITUTE(X585," ",""))+1)</f>
        <v/>
      </c>
      <c r="AA585" s="50">
        <f>IF(Z585&lt;1,"",IFERROR(VALUE(SUBSTITUTE(TRIM(MID(SUBSTITUTE(X585," ",REPT(" ",60)),1,60)),".",MID(1/2,2,1))),""))</f>
        <v/>
      </c>
      <c r="AB585" s="50">
        <f>IF(Z585&lt;2,"",IFERROR(VALUE(SUBSTITUTE(TRIM(MID(SUBSTITUTE(X585," ",REPT(" ",60)),61,60)),".",MID(1/2,2,1))),""))</f>
        <v/>
      </c>
      <c r="AC585" s="50">
        <f>IF(Z585&lt;3,"",IFERROR(VALUE(SUBSTITUTE(TRIM(MID(SUBSTITUTE(X585," ",REPT(" ",60)),121,60)),".",MID(1/2,2,1))),""))</f>
        <v/>
      </c>
      <c r="AD585" s="50">
        <f>IF(Z585&lt;4,"",IFERROR(VALUE(SUBSTITUTE(TRIM(MID(SUBSTITUTE(X585," ",REPT(" ",60)),181,60)),".",MID(1/2,2,1))),""))</f>
        <v/>
      </c>
      <c r="AE585" s="50">
        <f>IF(Z585&lt;5,"",IFERROR(VALUE(SUBSTITUTE(TRIM(MID(SUBSTITUTE(X585," ",REPT(" ",60)),241,60)),".",MID(1/2,2,1))),""))</f>
        <v/>
      </c>
      <c r="AF585" s="50">
        <f>IF(Z585&lt;6,"",IFERROR(VALUE(SUBSTITUTE(TRIM(MID(SUBSTITUTE(X585," ",REPT(" ",60)),301,60)),".",MID(1/2,2,1))),""))</f>
        <v/>
      </c>
      <c r="AG585" s="50">
        <f>IFERROR(IF(Z585=2,AA585,IF(Z585=4,IF(AA585&lt;0,-1,1)*(ABS(AA585)+AB585/60),IF(Z585=6,IF(AA585&lt;0,-1,1)*(ABS(AA585)+AB585/60+AC585/3600),""))),"")</f>
        <v/>
      </c>
      <c r="AH585" s="50">
        <f>IFERROR(IF(Z585=2,AB585,IF(Z585=4,IF(AC585&lt;0,-1,1)*(ABS(AC585)+AD585/60),IF(Z585=6,IF(AD585&lt;0,-1,1)*(ABS(AD585)+AE585/60+AF585/3600),""))),"")</f>
        <v/>
      </c>
      <c r="AI585" s="50">
        <f>IF(W585,AH585,AG585)</f>
        <v/>
      </c>
      <c r="AJ585" s="50">
        <f>IF(W585,AG585,AH585)</f>
        <v/>
      </c>
      <c r="AK585" s="50">
        <f>IFERROR(IF(U585=0,AI585,U585*ABS(AI585)),"")</f>
        <v/>
      </c>
      <c r="AL585" s="50">
        <f>IFERROR(IF(V585=0,AJ585,V585*ABS(AJ585)),"")</f>
        <v/>
      </c>
      <c r="AM585" s="50">
        <f>IFERROR(AND(U585=0,V585=0,ABS(AK585)&gt;90,ABS(AK585)&lt;=180,ABS(AL585)&lt;=90),FALSE)</f>
        <v/>
      </c>
      <c r="AN585" s="50">
        <f>IF(AM585,AL585,AK585)</f>
        <v/>
      </c>
      <c r="AO585" s="50">
        <f>IF(AM585,AK585,AL585)</f>
        <v/>
      </c>
      <c r="AP585" s="50">
        <f>IF(R585="","",IF(Y585&lt;&gt;"","Contains words or symbols that aren't part of a coordinate.",IF(NOT(OR(Z585=2,Z585=4,Z585=6)),"Couldn't find a latitude and a longitude ("&amp;Z585&amp;IF(Z585=1," number"," numbers")&amp;" found).",IF(COUNT(AA585:AF585)&lt;&gt;Z585,"Some of the numbers couldn't be read.",IF(OR(AND(Z585=4,OR(AB585&lt;0,AB585&gt;=60,AD585&lt;0,AD585&gt;=60)),AND(Z585=6,OR(AB585&lt;0,AB585&gt;=60,AC585&lt;0,AC585&gt;=60,AE585&lt;0,AE585&gt;=60,AF585&lt;0,AF585&gt;=60))),"Minutes and seconds must be between 0 and 60.",IF(OR(ABS(AN585)&gt;90,ABS(AO585)&gt;180),"Out of range: latitude must be between -90 and 90, and longitude between -180 and 180.",""))))))</f>
        <v/>
      </c>
    </row>
    <row r="586">
      <c r="B586" s="44" t="n"/>
      <c r="C586" s="44" t="n"/>
      <c r="D586" s="45">
        <f>IF(R586="","",IF(AP586&lt;&gt;"","NOT VALID GPS COORDINATES",IF(O586="NO CONNECTION","NO CONNECTION",IF(E586="","NOT FOUND",IF(OR(AM586,AND(AN586=0,AO586=0)),"CONVERTED – PLEASE CHECK","CONVERTED")))))</f>
        <v/>
      </c>
      <c r="E586" s="45">
        <f>IF(OR(O586="",O586="NO CONNECTION"),"",IFERROR(_xlfn.FILTERXML(O586,"//local/territory")&amp;" "&amp;_xlfn.FILTERXML(O586,"//local/mapcode"),IFERROR(_xlfn.FILTERXML(O586,"//international/mapcode"),"")))</f>
        <v/>
      </c>
      <c r="F586" s="46">
        <f>IF(E586="","",IFERROR(_xlfn.FILTERXML(O586,"//local/territory"),""))</f>
        <v/>
      </c>
      <c r="G586" s="46">
        <f>IF(E586="","",IFERROR(_xlfn.FILTERXML(O586,"//local/mapcode"),""))</f>
        <v/>
      </c>
      <c r="H586" s="46">
        <f>IF(E586="","",IFERROR(_xlfn.FILTERXML(O586,"//international/mapcode"),""))</f>
        <v/>
      </c>
      <c r="I586" s="46">
        <f>IF(E586="","",IFERROR(HYPERLINK("https://www.mymapcodes.com/go/?t="&amp;IF(G586&lt;&gt;"",F586,"AAA")&amp;"&amp;ma="&amp;LEFT(IF(G586&lt;&gt;"",G586,H586),FIND(".",IF(G586&lt;&gt;"",G586,H586))-1)&amp;"&amp;mb="&amp;MID(IF(G586&lt;&gt;"",G586,H586),FIND(".",IF(G586&lt;&gt;"",G586,H586))+1,99),"Open on MyMapcodes →"),""))</f>
        <v/>
      </c>
      <c r="J586" s="47">
        <f>IF(OR(R586="",AP586&lt;&gt;""),"",ROUND(AN586,6))</f>
        <v/>
      </c>
      <c r="K586" s="47">
        <f>IF(OR(R586="",AP586&lt;&gt;""),"",ROUND(AO586,6))</f>
        <v/>
      </c>
      <c r="L586" s="48">
        <f>IF(R586="","",IF(AP586&lt;&gt;"",AP586,IF(O586="NO CONNECTION","Excel couldn't reach the mapcode service. Click the REFRESH RESULTS box just above the table.",IF(E586="","The mapcode service didn't return a mapcode for this point.",IF(AM586,"Latitude and longitude seemed to be the wrong way round, so they've been swapped. Please check.",IF(AND(AN586=0,AO586=0),"0, 0 is in the sea off West Africa. Please check this is the location you meant.",IF(W586,"Longitude came first, so the order has been switched.",IF(Z586=6,"Converted from degrees, minutes and seconds.",IF(Z586=4,"Converted from degrees and decimal minutes.","")))))))))</f>
        <v/>
      </c>
      <c r="N586" s="49">
        <f>IF(J586="","",MapcodeAPI&amp;"codes/"&amp;SUBSTITUTE(J586&amp;"",MID(1/2,2,1),".")&amp;","&amp;SUBSTITUTE(K586&amp;"",MID(1/2,2,1),"."))&amp;LEFT($B$13,0)</f>
        <v/>
      </c>
      <c r="O586" s="49">
        <f>IF(N586="","",IFERROR(_xlfn.WEBSERVICE(N586),IF(MapcodeAPIBackup="","NO CONNECTION",IFERROR(_xlfn.WEBSERVICE(MapcodeAPIBackup&amp;MID(N586,LEN(MapcodeAPI)+1,999)),"NO CONNECTION"))))</f>
        <v/>
      </c>
      <c r="P586" t="inlineStr">
        <is>
          <t xml:space="preserve"> </t>
        </is>
      </c>
      <c r="R586" s="50">
        <f>IFERROR(IF(AND(TRIM(B586&amp;"")="",TRIM(C586&amp;"")=""),"",TRIM(IF(ISNUMBER(B586),SUBSTITUTE(B586&amp;"",MID(1/2,2,1),"."),B586&amp;"")&amp;IF(TRIM(C586&amp;"")="",""," | "&amp;IF(ISNUMBER(C586),SUBSTITUTE(C586&amp;"",MID(1/2,2,1),"."),C586&amp;"")))),"(error value)")</f>
        <v/>
      </c>
      <c r="S586" s="50">
        <f>IF(R586="","","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"&amp;IFERROR(IF(AND(LEN(R586)-LEN(SUBSTITUTE(R586,"/",""))=1,ISNUMBER(FIND(" ",TRIM(LEFT(R586,FIND("/",R586)-1))))),LEFT(R586,FIND("/",R586)-1),R586),R586)&amp;" ")," "," "),"﻿"," "),"​"," "),"⁠"," ")," "," ")," "," "),CHAR(9)," "),CHAR(10)," "),CHAR(13)," "),"−","-"),"–","-"),"—","-"),"LATITUDE"," "),"LONGITUDE"," "),"COORDINATES"," "),"COORDS"," "),"NORTH"," N "),"SOUTH"," S "),"EAST"," E "),"WEST"," W "),"DEGREES"," "),"DEG"," "),"GPS"," "),"LONG"," "),"LNG"," "),"LON"," "),"LAT"," ")," AND "," "),"&amp;"," ")&amp;" ")</f>
        <v/>
      </c>
      <c r="T586" s="50">
        <f>IF(S586="","",IF(LEN(S586)-LEN(SUBSTITUTE(S586,".",""))&gt;0,SUBSTITUTE(S586,","," "),IF(LEN(S586)-LEN(SUBSTITUTE(S586,",",""))=3,SUBSTITUTE(SUBSTITUTE(S586,",",";",2),",","."),IF(LEN(S586)-LEN(SUBSTITUTE(S586,",",""))=2,SUBSTITUTE(S586,",","."),SUBSTITUTE(S586,","," ")))))</f>
        <v/>
      </c>
      <c r="U586" s="50">
        <f>IF(ISNUMBER(FIND("S",T586)),-1,IF(ISNUMBER(FIND("N",T586)),1,0))</f>
        <v/>
      </c>
      <c r="V586" s="50">
        <f>IF(ISNUMBER(FIND("W",T586)),-1,IF(ISNUMBER(FIND("E",T586)),1,0))</f>
        <v/>
      </c>
      <c r="W586" s="50">
        <f>AND(MIN(IFERROR(FIND("N",T586),999),IFERROR(FIND("S",T586),999))&lt;999,MIN(IFERROR(FIND("E",T586),999),IFERROR(FIND("W",T586),999))&lt;999,MIN(IFERROR(FIND("E",T586),999),IFERROR(FIND("W",T586),999))&lt;MIN(IFERROR(FIND("N",T586),999),IFERROR(FIND("S",T586),999)))</f>
        <v/>
      </c>
      <c r="X586" s="50">
        <f>IF(T586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586,"°"," "),"º"," "),"˚"," "),"'"," "),CHAR(34)," "),"′"," "),"’"," "),"‘"," "),"″"," "),"”"," "),"“"," "),"("," "),")"," "),"["," "),"]"," "),"{"," "),"}"," "),";"," "),"|"," "),"/"," "),"\"," "),":"," "),"="," "),"*"," "),","," "),"N"," "),"S"," "),"E"," "),"W"," "),"_"," ")))</f>
        <v/>
      </c>
      <c r="Y586" s="50">
        <f>IF(X586="","",SUBSTITUTE(SUBSTITUTE(SUBSTITUTE(SUBSTITUTE(SUBSTITUTE(SUBSTITUTE(SUBSTITUTE(SUBSTITUTE(SUBSTITUTE(SUBSTITUTE(SUBSTITUTE(SUBSTITUTE(SUBSTITUTE(X586,"0",""),"1",""),"2",""),"3",""),"4",""),"5",""),"6",""),"7",""),"8",""),"9",""),".",""),"-","")," ",""))</f>
        <v/>
      </c>
      <c r="Z586" s="50">
        <f>IF(X586="",0,LEN(X586)-LEN(SUBSTITUTE(X586," ",""))+1)</f>
        <v/>
      </c>
      <c r="AA586" s="50">
        <f>IF(Z586&lt;1,"",IFERROR(VALUE(SUBSTITUTE(TRIM(MID(SUBSTITUTE(X586," ",REPT(" ",60)),1,60)),".",MID(1/2,2,1))),""))</f>
        <v/>
      </c>
      <c r="AB586" s="50">
        <f>IF(Z586&lt;2,"",IFERROR(VALUE(SUBSTITUTE(TRIM(MID(SUBSTITUTE(X586," ",REPT(" ",60)),61,60)),".",MID(1/2,2,1))),""))</f>
        <v/>
      </c>
      <c r="AC586" s="50">
        <f>IF(Z586&lt;3,"",IFERROR(VALUE(SUBSTITUTE(TRIM(MID(SUBSTITUTE(X586," ",REPT(" ",60)),121,60)),".",MID(1/2,2,1))),""))</f>
        <v/>
      </c>
      <c r="AD586" s="50">
        <f>IF(Z586&lt;4,"",IFERROR(VALUE(SUBSTITUTE(TRIM(MID(SUBSTITUTE(X586," ",REPT(" ",60)),181,60)),".",MID(1/2,2,1))),""))</f>
        <v/>
      </c>
      <c r="AE586" s="50">
        <f>IF(Z586&lt;5,"",IFERROR(VALUE(SUBSTITUTE(TRIM(MID(SUBSTITUTE(X586," ",REPT(" ",60)),241,60)),".",MID(1/2,2,1))),""))</f>
        <v/>
      </c>
      <c r="AF586" s="50">
        <f>IF(Z586&lt;6,"",IFERROR(VALUE(SUBSTITUTE(TRIM(MID(SUBSTITUTE(X586," ",REPT(" ",60)),301,60)),".",MID(1/2,2,1))),""))</f>
        <v/>
      </c>
      <c r="AG586" s="50">
        <f>IFERROR(IF(Z586=2,AA586,IF(Z586=4,IF(AA586&lt;0,-1,1)*(ABS(AA586)+AB586/60),IF(Z586=6,IF(AA586&lt;0,-1,1)*(ABS(AA586)+AB586/60+AC586/3600),""))),"")</f>
        <v/>
      </c>
      <c r="AH586" s="50">
        <f>IFERROR(IF(Z586=2,AB586,IF(Z586=4,IF(AC586&lt;0,-1,1)*(ABS(AC586)+AD586/60),IF(Z586=6,IF(AD586&lt;0,-1,1)*(ABS(AD586)+AE586/60+AF586/3600),""))),"")</f>
        <v/>
      </c>
      <c r="AI586" s="50">
        <f>IF(W586,AH586,AG586)</f>
        <v/>
      </c>
      <c r="AJ586" s="50">
        <f>IF(W586,AG586,AH586)</f>
        <v/>
      </c>
      <c r="AK586" s="50">
        <f>IFERROR(IF(U586=0,AI586,U586*ABS(AI586)),"")</f>
        <v/>
      </c>
      <c r="AL586" s="50">
        <f>IFERROR(IF(V586=0,AJ586,V586*ABS(AJ586)),"")</f>
        <v/>
      </c>
      <c r="AM586" s="50">
        <f>IFERROR(AND(U586=0,V586=0,ABS(AK586)&gt;90,ABS(AK586)&lt;=180,ABS(AL586)&lt;=90),FALSE)</f>
        <v/>
      </c>
      <c r="AN586" s="50">
        <f>IF(AM586,AL586,AK586)</f>
        <v/>
      </c>
      <c r="AO586" s="50">
        <f>IF(AM586,AK586,AL586)</f>
        <v/>
      </c>
      <c r="AP586" s="50">
        <f>IF(R586="","",IF(Y586&lt;&gt;"","Contains words or symbols that aren't part of a coordinate.",IF(NOT(OR(Z586=2,Z586=4,Z586=6)),"Couldn't find a latitude and a longitude ("&amp;Z586&amp;IF(Z586=1," number"," numbers")&amp;" found).",IF(COUNT(AA586:AF586)&lt;&gt;Z586,"Some of the numbers couldn't be read.",IF(OR(AND(Z586=4,OR(AB586&lt;0,AB586&gt;=60,AD586&lt;0,AD586&gt;=60)),AND(Z586=6,OR(AB586&lt;0,AB586&gt;=60,AC586&lt;0,AC586&gt;=60,AE586&lt;0,AE586&gt;=60,AF586&lt;0,AF586&gt;=60))),"Minutes and seconds must be between 0 and 60.",IF(OR(ABS(AN586)&gt;90,ABS(AO586)&gt;180),"Out of range: latitude must be between -90 and 90, and longitude between -180 and 180.",""))))))</f>
        <v/>
      </c>
    </row>
    <row r="587">
      <c r="B587" s="44" t="n"/>
      <c r="C587" s="44" t="n"/>
      <c r="D587" s="45">
        <f>IF(R587="","",IF(AP587&lt;&gt;"","NOT VALID GPS COORDINATES",IF(O587="NO CONNECTION","NO CONNECTION",IF(E587="","NOT FOUND",IF(OR(AM587,AND(AN587=0,AO587=0)),"CONVERTED – PLEASE CHECK","CONVERTED")))))</f>
        <v/>
      </c>
      <c r="E587" s="45">
        <f>IF(OR(O587="",O587="NO CONNECTION"),"",IFERROR(_xlfn.FILTERXML(O587,"//local/territory")&amp;" "&amp;_xlfn.FILTERXML(O587,"//local/mapcode"),IFERROR(_xlfn.FILTERXML(O587,"//international/mapcode"),"")))</f>
        <v/>
      </c>
      <c r="F587" s="46">
        <f>IF(E587="","",IFERROR(_xlfn.FILTERXML(O587,"//local/territory"),""))</f>
        <v/>
      </c>
      <c r="G587" s="46">
        <f>IF(E587="","",IFERROR(_xlfn.FILTERXML(O587,"//local/mapcode"),""))</f>
        <v/>
      </c>
      <c r="H587" s="46">
        <f>IF(E587="","",IFERROR(_xlfn.FILTERXML(O587,"//international/mapcode"),""))</f>
        <v/>
      </c>
      <c r="I587" s="46">
        <f>IF(E587="","",IFERROR(HYPERLINK("https://www.mymapcodes.com/go/?t="&amp;IF(G587&lt;&gt;"",F587,"AAA")&amp;"&amp;ma="&amp;LEFT(IF(G587&lt;&gt;"",G587,H587),FIND(".",IF(G587&lt;&gt;"",G587,H587))-1)&amp;"&amp;mb="&amp;MID(IF(G587&lt;&gt;"",G587,H587),FIND(".",IF(G587&lt;&gt;"",G587,H587))+1,99),"Open on MyMapcodes →"),""))</f>
        <v/>
      </c>
      <c r="J587" s="47">
        <f>IF(OR(R587="",AP587&lt;&gt;""),"",ROUND(AN587,6))</f>
        <v/>
      </c>
      <c r="K587" s="47">
        <f>IF(OR(R587="",AP587&lt;&gt;""),"",ROUND(AO587,6))</f>
        <v/>
      </c>
      <c r="L587" s="48">
        <f>IF(R587="","",IF(AP587&lt;&gt;"",AP587,IF(O587="NO CONNECTION","Excel couldn't reach the mapcode service. Click the REFRESH RESULTS box just above the table.",IF(E587="","The mapcode service didn't return a mapcode for this point.",IF(AM587,"Latitude and longitude seemed to be the wrong way round, so they've been swapped. Please check.",IF(AND(AN587=0,AO587=0),"0, 0 is in the sea off West Africa. Please check this is the location you meant.",IF(W587,"Longitude came first, so the order has been switched.",IF(Z587=6,"Converted from degrees, minutes and seconds.",IF(Z587=4,"Converted from degrees and decimal minutes.","")))))))))</f>
        <v/>
      </c>
      <c r="N587" s="49">
        <f>IF(J587="","",MapcodeAPI&amp;"codes/"&amp;SUBSTITUTE(J587&amp;"",MID(1/2,2,1),".")&amp;","&amp;SUBSTITUTE(K587&amp;"",MID(1/2,2,1),"."))&amp;LEFT($B$13,0)</f>
        <v/>
      </c>
      <c r="O587" s="49">
        <f>IF(N587="","",IFERROR(_xlfn.WEBSERVICE(N587),IF(MapcodeAPIBackup="","NO CONNECTION",IFERROR(_xlfn.WEBSERVICE(MapcodeAPIBackup&amp;MID(N587,LEN(MapcodeAPI)+1,999)),"NO CONNECTION"))))</f>
        <v/>
      </c>
      <c r="P587" t="inlineStr">
        <is>
          <t xml:space="preserve"> </t>
        </is>
      </c>
      <c r="R587" s="50">
        <f>IFERROR(IF(AND(TRIM(B587&amp;"")="",TRIM(C587&amp;"")=""),"",TRIM(IF(ISNUMBER(B587),SUBSTITUTE(B587&amp;"",MID(1/2,2,1),"."),B587&amp;"")&amp;IF(TRIM(C587&amp;"")="",""," | "&amp;IF(ISNUMBER(C587),SUBSTITUTE(C587&amp;"",MID(1/2,2,1),"."),C587&amp;"")))),"(error value)")</f>
        <v/>
      </c>
      <c r="S587" s="50">
        <f>IF(R587="","","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"&amp;IFERROR(IF(AND(LEN(R587)-LEN(SUBSTITUTE(R587,"/",""))=1,ISNUMBER(FIND(" ",TRIM(LEFT(R587,FIND("/",R587)-1))))),LEFT(R587,FIND("/",R587)-1),R587),R587)&amp;" ")," "," "),"﻿"," "),"​"," "),"⁠"," ")," "," ")," "," "),CHAR(9)," "),CHAR(10)," "),CHAR(13)," "),"−","-"),"–","-"),"—","-"),"LATITUDE"," "),"LONGITUDE"," "),"COORDINATES"," "),"COORDS"," "),"NORTH"," N "),"SOUTH"," S "),"EAST"," E "),"WEST"," W "),"DEGREES"," "),"DEG"," "),"GPS"," "),"LONG"," "),"LNG"," "),"LON"," "),"LAT"," ")," AND "," "),"&amp;"," ")&amp;" ")</f>
        <v/>
      </c>
      <c r="T587" s="50">
        <f>IF(S587="","",IF(LEN(S587)-LEN(SUBSTITUTE(S587,".",""))&gt;0,SUBSTITUTE(S587,","," "),IF(LEN(S587)-LEN(SUBSTITUTE(S587,",",""))=3,SUBSTITUTE(SUBSTITUTE(S587,",",";",2),",","."),IF(LEN(S587)-LEN(SUBSTITUTE(S587,",",""))=2,SUBSTITUTE(S587,",","."),SUBSTITUTE(S587,","," ")))))</f>
        <v/>
      </c>
      <c r="U587" s="50">
        <f>IF(ISNUMBER(FIND("S",T587)),-1,IF(ISNUMBER(FIND("N",T587)),1,0))</f>
        <v/>
      </c>
      <c r="V587" s="50">
        <f>IF(ISNUMBER(FIND("W",T587)),-1,IF(ISNUMBER(FIND("E",T587)),1,0))</f>
        <v/>
      </c>
      <c r="W587" s="50">
        <f>AND(MIN(IFERROR(FIND("N",T587),999),IFERROR(FIND("S",T587),999))&lt;999,MIN(IFERROR(FIND("E",T587),999),IFERROR(FIND("W",T587),999))&lt;999,MIN(IFERROR(FIND("E",T587),999),IFERROR(FIND("W",T587),999))&lt;MIN(IFERROR(FIND("N",T587),999),IFERROR(FIND("S",T587),999)))</f>
        <v/>
      </c>
      <c r="X587" s="50">
        <f>IF(T587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587,"°"," "),"º"," "),"˚"," "),"'"," "),CHAR(34)," "),"′"," "),"’"," "),"‘"," "),"″"," "),"”"," "),"“"," "),"("," "),")"," "),"["," "),"]"," "),"{"," "),"}"," "),";"," "),"|"," "),"/"," "),"\"," "),":"," "),"="," "),"*"," "),","," "),"N"," "),"S"," "),"E"," "),"W"," "),"_"," ")))</f>
        <v/>
      </c>
      <c r="Y587" s="50">
        <f>IF(X587="","",SUBSTITUTE(SUBSTITUTE(SUBSTITUTE(SUBSTITUTE(SUBSTITUTE(SUBSTITUTE(SUBSTITUTE(SUBSTITUTE(SUBSTITUTE(SUBSTITUTE(SUBSTITUTE(SUBSTITUTE(SUBSTITUTE(X587,"0",""),"1",""),"2",""),"3",""),"4",""),"5",""),"6",""),"7",""),"8",""),"9",""),".",""),"-","")," ",""))</f>
        <v/>
      </c>
      <c r="Z587" s="50">
        <f>IF(X587="",0,LEN(X587)-LEN(SUBSTITUTE(X587," ",""))+1)</f>
        <v/>
      </c>
      <c r="AA587" s="50">
        <f>IF(Z587&lt;1,"",IFERROR(VALUE(SUBSTITUTE(TRIM(MID(SUBSTITUTE(X587," ",REPT(" ",60)),1,60)),".",MID(1/2,2,1))),""))</f>
        <v/>
      </c>
      <c r="AB587" s="50">
        <f>IF(Z587&lt;2,"",IFERROR(VALUE(SUBSTITUTE(TRIM(MID(SUBSTITUTE(X587," ",REPT(" ",60)),61,60)),".",MID(1/2,2,1))),""))</f>
        <v/>
      </c>
      <c r="AC587" s="50">
        <f>IF(Z587&lt;3,"",IFERROR(VALUE(SUBSTITUTE(TRIM(MID(SUBSTITUTE(X587," ",REPT(" ",60)),121,60)),".",MID(1/2,2,1))),""))</f>
        <v/>
      </c>
      <c r="AD587" s="50">
        <f>IF(Z587&lt;4,"",IFERROR(VALUE(SUBSTITUTE(TRIM(MID(SUBSTITUTE(X587," ",REPT(" ",60)),181,60)),".",MID(1/2,2,1))),""))</f>
        <v/>
      </c>
      <c r="AE587" s="50">
        <f>IF(Z587&lt;5,"",IFERROR(VALUE(SUBSTITUTE(TRIM(MID(SUBSTITUTE(X587," ",REPT(" ",60)),241,60)),".",MID(1/2,2,1))),""))</f>
        <v/>
      </c>
      <c r="AF587" s="50">
        <f>IF(Z587&lt;6,"",IFERROR(VALUE(SUBSTITUTE(TRIM(MID(SUBSTITUTE(X587," ",REPT(" ",60)),301,60)),".",MID(1/2,2,1))),""))</f>
        <v/>
      </c>
      <c r="AG587" s="50">
        <f>IFERROR(IF(Z587=2,AA587,IF(Z587=4,IF(AA587&lt;0,-1,1)*(ABS(AA587)+AB587/60),IF(Z587=6,IF(AA587&lt;0,-1,1)*(ABS(AA587)+AB587/60+AC587/3600),""))),"")</f>
        <v/>
      </c>
      <c r="AH587" s="50">
        <f>IFERROR(IF(Z587=2,AB587,IF(Z587=4,IF(AC587&lt;0,-1,1)*(ABS(AC587)+AD587/60),IF(Z587=6,IF(AD587&lt;0,-1,1)*(ABS(AD587)+AE587/60+AF587/3600),""))),"")</f>
        <v/>
      </c>
      <c r="AI587" s="50">
        <f>IF(W587,AH587,AG587)</f>
        <v/>
      </c>
      <c r="AJ587" s="50">
        <f>IF(W587,AG587,AH587)</f>
        <v/>
      </c>
      <c r="AK587" s="50">
        <f>IFERROR(IF(U587=0,AI587,U587*ABS(AI587)),"")</f>
        <v/>
      </c>
      <c r="AL587" s="50">
        <f>IFERROR(IF(V587=0,AJ587,V587*ABS(AJ587)),"")</f>
        <v/>
      </c>
      <c r="AM587" s="50">
        <f>IFERROR(AND(U587=0,V587=0,ABS(AK587)&gt;90,ABS(AK587)&lt;=180,ABS(AL587)&lt;=90),FALSE)</f>
        <v/>
      </c>
      <c r="AN587" s="50">
        <f>IF(AM587,AL587,AK587)</f>
        <v/>
      </c>
      <c r="AO587" s="50">
        <f>IF(AM587,AK587,AL587)</f>
        <v/>
      </c>
      <c r="AP587" s="50">
        <f>IF(R587="","",IF(Y587&lt;&gt;"","Contains words or symbols that aren't part of a coordinate.",IF(NOT(OR(Z587=2,Z587=4,Z587=6)),"Couldn't find a latitude and a longitude ("&amp;Z587&amp;IF(Z587=1," number"," numbers")&amp;" found).",IF(COUNT(AA587:AF587)&lt;&gt;Z587,"Some of the numbers couldn't be read.",IF(OR(AND(Z587=4,OR(AB587&lt;0,AB587&gt;=60,AD587&lt;0,AD587&gt;=60)),AND(Z587=6,OR(AB587&lt;0,AB587&gt;=60,AC587&lt;0,AC587&gt;=60,AE587&lt;0,AE587&gt;=60,AF587&lt;0,AF587&gt;=60))),"Minutes and seconds must be between 0 and 60.",IF(OR(ABS(AN587)&gt;90,ABS(AO587)&gt;180),"Out of range: latitude must be between -90 and 90, and longitude between -180 and 180.",""))))))</f>
        <v/>
      </c>
    </row>
    <row r="588">
      <c r="B588" s="44" t="n"/>
      <c r="C588" s="44" t="n"/>
      <c r="D588" s="45">
        <f>IF(R588="","",IF(AP588&lt;&gt;"","NOT VALID GPS COORDINATES",IF(O588="NO CONNECTION","NO CONNECTION",IF(E588="","NOT FOUND",IF(OR(AM588,AND(AN588=0,AO588=0)),"CONVERTED – PLEASE CHECK","CONVERTED")))))</f>
        <v/>
      </c>
      <c r="E588" s="45">
        <f>IF(OR(O588="",O588="NO CONNECTION"),"",IFERROR(_xlfn.FILTERXML(O588,"//local/territory")&amp;" "&amp;_xlfn.FILTERXML(O588,"//local/mapcode"),IFERROR(_xlfn.FILTERXML(O588,"//international/mapcode"),"")))</f>
        <v/>
      </c>
      <c r="F588" s="46">
        <f>IF(E588="","",IFERROR(_xlfn.FILTERXML(O588,"//local/territory"),""))</f>
        <v/>
      </c>
      <c r="G588" s="46">
        <f>IF(E588="","",IFERROR(_xlfn.FILTERXML(O588,"//local/mapcode"),""))</f>
        <v/>
      </c>
      <c r="H588" s="46">
        <f>IF(E588="","",IFERROR(_xlfn.FILTERXML(O588,"//international/mapcode"),""))</f>
        <v/>
      </c>
      <c r="I588" s="46">
        <f>IF(E588="","",IFERROR(HYPERLINK("https://www.mymapcodes.com/go/?t="&amp;IF(G588&lt;&gt;"",F588,"AAA")&amp;"&amp;ma="&amp;LEFT(IF(G588&lt;&gt;"",G588,H588),FIND(".",IF(G588&lt;&gt;"",G588,H588))-1)&amp;"&amp;mb="&amp;MID(IF(G588&lt;&gt;"",G588,H588),FIND(".",IF(G588&lt;&gt;"",G588,H588))+1,99),"Open on MyMapcodes →"),""))</f>
        <v/>
      </c>
      <c r="J588" s="47">
        <f>IF(OR(R588="",AP588&lt;&gt;""),"",ROUND(AN588,6))</f>
        <v/>
      </c>
      <c r="K588" s="47">
        <f>IF(OR(R588="",AP588&lt;&gt;""),"",ROUND(AO588,6))</f>
        <v/>
      </c>
      <c r="L588" s="48">
        <f>IF(R588="","",IF(AP588&lt;&gt;"",AP588,IF(O588="NO CONNECTION","Excel couldn't reach the mapcode service. Click the REFRESH RESULTS box just above the table.",IF(E588="","The mapcode service didn't return a mapcode for this point.",IF(AM588,"Latitude and longitude seemed to be the wrong way round, so they've been swapped. Please check.",IF(AND(AN588=0,AO588=0),"0, 0 is in the sea off West Africa. Please check this is the location you meant.",IF(W588,"Longitude came first, so the order has been switched.",IF(Z588=6,"Converted from degrees, minutes and seconds.",IF(Z588=4,"Converted from degrees and decimal minutes.","")))))))))</f>
        <v/>
      </c>
      <c r="N588" s="49">
        <f>IF(J588="","",MapcodeAPI&amp;"codes/"&amp;SUBSTITUTE(J588&amp;"",MID(1/2,2,1),".")&amp;","&amp;SUBSTITUTE(K588&amp;"",MID(1/2,2,1),"."))&amp;LEFT($B$13,0)</f>
        <v/>
      </c>
      <c r="O588" s="49">
        <f>IF(N588="","",IFERROR(_xlfn.WEBSERVICE(N588),IF(MapcodeAPIBackup="","NO CONNECTION",IFERROR(_xlfn.WEBSERVICE(MapcodeAPIBackup&amp;MID(N588,LEN(MapcodeAPI)+1,999)),"NO CONNECTION"))))</f>
        <v/>
      </c>
      <c r="P588" t="inlineStr">
        <is>
          <t xml:space="preserve"> </t>
        </is>
      </c>
      <c r="R588" s="50">
        <f>IFERROR(IF(AND(TRIM(B588&amp;"")="",TRIM(C588&amp;"")=""),"",TRIM(IF(ISNUMBER(B588),SUBSTITUTE(B588&amp;"",MID(1/2,2,1),"."),B588&amp;"")&amp;IF(TRIM(C588&amp;"")="",""," | "&amp;IF(ISNUMBER(C588),SUBSTITUTE(C588&amp;"",MID(1/2,2,1),"."),C588&amp;"")))),"(error value)")</f>
        <v/>
      </c>
      <c r="S588" s="50">
        <f>IF(R588="","","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"&amp;IFERROR(IF(AND(LEN(R588)-LEN(SUBSTITUTE(R588,"/",""))=1,ISNUMBER(FIND(" ",TRIM(LEFT(R588,FIND("/",R588)-1))))),LEFT(R588,FIND("/",R588)-1),R588),R588)&amp;" ")," "," "),"﻿"," "),"​"," "),"⁠"," ")," "," ")," "," "),CHAR(9)," "),CHAR(10)," "),CHAR(13)," "),"−","-"),"–","-"),"—","-"),"LATITUDE"," "),"LONGITUDE"," "),"COORDINATES"," "),"COORDS"," "),"NORTH"," N "),"SOUTH"," S "),"EAST"," E "),"WEST"," W "),"DEGREES"," "),"DEG"," "),"GPS"," "),"LONG"," "),"LNG"," "),"LON"," "),"LAT"," ")," AND "," "),"&amp;"," ")&amp;" ")</f>
        <v/>
      </c>
      <c r="T588" s="50">
        <f>IF(S588="","",IF(LEN(S588)-LEN(SUBSTITUTE(S588,".",""))&gt;0,SUBSTITUTE(S588,","," "),IF(LEN(S588)-LEN(SUBSTITUTE(S588,",",""))=3,SUBSTITUTE(SUBSTITUTE(S588,",",";",2),",","."),IF(LEN(S588)-LEN(SUBSTITUTE(S588,",",""))=2,SUBSTITUTE(S588,",","."),SUBSTITUTE(S588,","," ")))))</f>
        <v/>
      </c>
      <c r="U588" s="50">
        <f>IF(ISNUMBER(FIND("S",T588)),-1,IF(ISNUMBER(FIND("N",T588)),1,0))</f>
        <v/>
      </c>
      <c r="V588" s="50">
        <f>IF(ISNUMBER(FIND("W",T588)),-1,IF(ISNUMBER(FIND("E",T588)),1,0))</f>
        <v/>
      </c>
      <c r="W588" s="50">
        <f>AND(MIN(IFERROR(FIND("N",T588),999),IFERROR(FIND("S",T588),999))&lt;999,MIN(IFERROR(FIND("E",T588),999),IFERROR(FIND("W",T588),999))&lt;999,MIN(IFERROR(FIND("E",T588),999),IFERROR(FIND("W",T588),999))&lt;MIN(IFERROR(FIND("N",T588),999),IFERROR(FIND("S",T588),999)))</f>
        <v/>
      </c>
      <c r="X588" s="50">
        <f>IF(T588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588,"°"," "),"º"," "),"˚"," "),"'"," "),CHAR(34)," "),"′"," "),"’"," "),"‘"," "),"″"," "),"”"," "),"“"," "),"("," "),")"," "),"["," "),"]"," "),"{"," "),"}"," "),";"," "),"|"," "),"/"," "),"\"," "),":"," "),"="," "),"*"," "),","," "),"N"," "),"S"," "),"E"," "),"W"," "),"_"," ")))</f>
        <v/>
      </c>
      <c r="Y588" s="50">
        <f>IF(X588="","",SUBSTITUTE(SUBSTITUTE(SUBSTITUTE(SUBSTITUTE(SUBSTITUTE(SUBSTITUTE(SUBSTITUTE(SUBSTITUTE(SUBSTITUTE(SUBSTITUTE(SUBSTITUTE(SUBSTITUTE(SUBSTITUTE(X588,"0",""),"1",""),"2",""),"3",""),"4",""),"5",""),"6",""),"7",""),"8",""),"9",""),".",""),"-","")," ",""))</f>
        <v/>
      </c>
      <c r="Z588" s="50">
        <f>IF(X588="",0,LEN(X588)-LEN(SUBSTITUTE(X588," ",""))+1)</f>
        <v/>
      </c>
      <c r="AA588" s="50">
        <f>IF(Z588&lt;1,"",IFERROR(VALUE(SUBSTITUTE(TRIM(MID(SUBSTITUTE(X588," ",REPT(" ",60)),1,60)),".",MID(1/2,2,1))),""))</f>
        <v/>
      </c>
      <c r="AB588" s="50">
        <f>IF(Z588&lt;2,"",IFERROR(VALUE(SUBSTITUTE(TRIM(MID(SUBSTITUTE(X588," ",REPT(" ",60)),61,60)),".",MID(1/2,2,1))),""))</f>
        <v/>
      </c>
      <c r="AC588" s="50">
        <f>IF(Z588&lt;3,"",IFERROR(VALUE(SUBSTITUTE(TRIM(MID(SUBSTITUTE(X588," ",REPT(" ",60)),121,60)),".",MID(1/2,2,1))),""))</f>
        <v/>
      </c>
      <c r="AD588" s="50">
        <f>IF(Z588&lt;4,"",IFERROR(VALUE(SUBSTITUTE(TRIM(MID(SUBSTITUTE(X588," ",REPT(" ",60)),181,60)),".",MID(1/2,2,1))),""))</f>
        <v/>
      </c>
      <c r="AE588" s="50">
        <f>IF(Z588&lt;5,"",IFERROR(VALUE(SUBSTITUTE(TRIM(MID(SUBSTITUTE(X588," ",REPT(" ",60)),241,60)),".",MID(1/2,2,1))),""))</f>
        <v/>
      </c>
      <c r="AF588" s="50">
        <f>IF(Z588&lt;6,"",IFERROR(VALUE(SUBSTITUTE(TRIM(MID(SUBSTITUTE(X588," ",REPT(" ",60)),301,60)),".",MID(1/2,2,1))),""))</f>
        <v/>
      </c>
      <c r="AG588" s="50">
        <f>IFERROR(IF(Z588=2,AA588,IF(Z588=4,IF(AA588&lt;0,-1,1)*(ABS(AA588)+AB588/60),IF(Z588=6,IF(AA588&lt;0,-1,1)*(ABS(AA588)+AB588/60+AC588/3600),""))),"")</f>
        <v/>
      </c>
      <c r="AH588" s="50">
        <f>IFERROR(IF(Z588=2,AB588,IF(Z588=4,IF(AC588&lt;0,-1,1)*(ABS(AC588)+AD588/60),IF(Z588=6,IF(AD588&lt;0,-1,1)*(ABS(AD588)+AE588/60+AF588/3600),""))),"")</f>
        <v/>
      </c>
      <c r="AI588" s="50">
        <f>IF(W588,AH588,AG588)</f>
        <v/>
      </c>
      <c r="AJ588" s="50">
        <f>IF(W588,AG588,AH588)</f>
        <v/>
      </c>
      <c r="AK588" s="50">
        <f>IFERROR(IF(U588=0,AI588,U588*ABS(AI588)),"")</f>
        <v/>
      </c>
      <c r="AL588" s="50">
        <f>IFERROR(IF(V588=0,AJ588,V588*ABS(AJ588)),"")</f>
        <v/>
      </c>
      <c r="AM588" s="50">
        <f>IFERROR(AND(U588=0,V588=0,ABS(AK588)&gt;90,ABS(AK588)&lt;=180,ABS(AL588)&lt;=90),FALSE)</f>
        <v/>
      </c>
      <c r="AN588" s="50">
        <f>IF(AM588,AL588,AK588)</f>
        <v/>
      </c>
      <c r="AO588" s="50">
        <f>IF(AM588,AK588,AL588)</f>
        <v/>
      </c>
      <c r="AP588" s="50">
        <f>IF(R588="","",IF(Y588&lt;&gt;"","Contains words or symbols that aren't part of a coordinate.",IF(NOT(OR(Z588=2,Z588=4,Z588=6)),"Couldn't find a latitude and a longitude ("&amp;Z588&amp;IF(Z588=1," number"," numbers")&amp;" found).",IF(COUNT(AA588:AF588)&lt;&gt;Z588,"Some of the numbers couldn't be read.",IF(OR(AND(Z588=4,OR(AB588&lt;0,AB588&gt;=60,AD588&lt;0,AD588&gt;=60)),AND(Z588=6,OR(AB588&lt;0,AB588&gt;=60,AC588&lt;0,AC588&gt;=60,AE588&lt;0,AE588&gt;=60,AF588&lt;0,AF588&gt;=60))),"Minutes and seconds must be between 0 and 60.",IF(OR(ABS(AN588)&gt;90,ABS(AO588)&gt;180),"Out of range: latitude must be between -90 and 90, and longitude between -180 and 180.",""))))))</f>
        <v/>
      </c>
    </row>
    <row r="589">
      <c r="B589" s="44" t="n"/>
      <c r="C589" s="44" t="n"/>
      <c r="D589" s="45">
        <f>IF(R589="","",IF(AP589&lt;&gt;"","NOT VALID GPS COORDINATES",IF(O589="NO CONNECTION","NO CONNECTION",IF(E589="","NOT FOUND",IF(OR(AM589,AND(AN589=0,AO589=0)),"CONVERTED – PLEASE CHECK","CONVERTED")))))</f>
        <v/>
      </c>
      <c r="E589" s="45">
        <f>IF(OR(O589="",O589="NO CONNECTION"),"",IFERROR(_xlfn.FILTERXML(O589,"//local/territory")&amp;" "&amp;_xlfn.FILTERXML(O589,"//local/mapcode"),IFERROR(_xlfn.FILTERXML(O589,"//international/mapcode"),"")))</f>
        <v/>
      </c>
      <c r="F589" s="46">
        <f>IF(E589="","",IFERROR(_xlfn.FILTERXML(O589,"//local/territory"),""))</f>
        <v/>
      </c>
      <c r="G589" s="46">
        <f>IF(E589="","",IFERROR(_xlfn.FILTERXML(O589,"//local/mapcode"),""))</f>
        <v/>
      </c>
      <c r="H589" s="46">
        <f>IF(E589="","",IFERROR(_xlfn.FILTERXML(O589,"//international/mapcode"),""))</f>
        <v/>
      </c>
      <c r="I589" s="46">
        <f>IF(E589="","",IFERROR(HYPERLINK("https://www.mymapcodes.com/go/?t="&amp;IF(G589&lt;&gt;"",F589,"AAA")&amp;"&amp;ma="&amp;LEFT(IF(G589&lt;&gt;"",G589,H589),FIND(".",IF(G589&lt;&gt;"",G589,H589))-1)&amp;"&amp;mb="&amp;MID(IF(G589&lt;&gt;"",G589,H589),FIND(".",IF(G589&lt;&gt;"",G589,H589))+1,99),"Open on MyMapcodes →"),""))</f>
        <v/>
      </c>
      <c r="J589" s="47">
        <f>IF(OR(R589="",AP589&lt;&gt;""),"",ROUND(AN589,6))</f>
        <v/>
      </c>
      <c r="K589" s="47">
        <f>IF(OR(R589="",AP589&lt;&gt;""),"",ROUND(AO589,6))</f>
        <v/>
      </c>
      <c r="L589" s="48">
        <f>IF(R589="","",IF(AP589&lt;&gt;"",AP589,IF(O589="NO CONNECTION","Excel couldn't reach the mapcode service. Click the REFRESH RESULTS box just above the table.",IF(E589="","The mapcode service didn't return a mapcode for this point.",IF(AM589,"Latitude and longitude seemed to be the wrong way round, so they've been swapped. Please check.",IF(AND(AN589=0,AO589=0),"0, 0 is in the sea off West Africa. Please check this is the location you meant.",IF(W589,"Longitude came first, so the order has been switched.",IF(Z589=6,"Converted from degrees, minutes and seconds.",IF(Z589=4,"Converted from degrees and decimal minutes.","")))))))))</f>
        <v/>
      </c>
      <c r="N589" s="49">
        <f>IF(J589="","",MapcodeAPI&amp;"codes/"&amp;SUBSTITUTE(J589&amp;"",MID(1/2,2,1),".")&amp;","&amp;SUBSTITUTE(K589&amp;"",MID(1/2,2,1),"."))&amp;LEFT($B$13,0)</f>
        <v/>
      </c>
      <c r="O589" s="49">
        <f>IF(N589="","",IFERROR(_xlfn.WEBSERVICE(N589),IF(MapcodeAPIBackup="","NO CONNECTION",IFERROR(_xlfn.WEBSERVICE(MapcodeAPIBackup&amp;MID(N589,LEN(MapcodeAPI)+1,999)),"NO CONNECTION"))))</f>
        <v/>
      </c>
      <c r="P589" t="inlineStr">
        <is>
          <t xml:space="preserve"> </t>
        </is>
      </c>
      <c r="R589" s="50">
        <f>IFERROR(IF(AND(TRIM(B589&amp;"")="",TRIM(C589&amp;"")=""),"",TRIM(IF(ISNUMBER(B589),SUBSTITUTE(B589&amp;"",MID(1/2,2,1),"."),B589&amp;"")&amp;IF(TRIM(C589&amp;"")="",""," | "&amp;IF(ISNUMBER(C589),SUBSTITUTE(C589&amp;"",MID(1/2,2,1),"."),C589&amp;"")))),"(error value)")</f>
        <v/>
      </c>
      <c r="S589" s="50">
        <f>IF(R589="","","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"&amp;IFERROR(IF(AND(LEN(R589)-LEN(SUBSTITUTE(R589,"/",""))=1,ISNUMBER(FIND(" ",TRIM(LEFT(R589,FIND("/",R589)-1))))),LEFT(R589,FIND("/",R589)-1),R589),R589)&amp;" ")," "," "),"﻿"," "),"​"," "),"⁠"," ")," "," ")," "," "),CHAR(9)," "),CHAR(10)," "),CHAR(13)," "),"−","-"),"–","-"),"—","-"),"LATITUDE"," "),"LONGITUDE"," "),"COORDINATES"," "),"COORDS"," "),"NORTH"," N "),"SOUTH"," S "),"EAST"," E "),"WEST"," W "),"DEGREES"," "),"DEG"," "),"GPS"," "),"LONG"," "),"LNG"," "),"LON"," "),"LAT"," ")," AND "," "),"&amp;"," ")&amp;" ")</f>
        <v/>
      </c>
      <c r="T589" s="50">
        <f>IF(S589="","",IF(LEN(S589)-LEN(SUBSTITUTE(S589,".",""))&gt;0,SUBSTITUTE(S589,","," "),IF(LEN(S589)-LEN(SUBSTITUTE(S589,",",""))=3,SUBSTITUTE(SUBSTITUTE(S589,",",";",2),",","."),IF(LEN(S589)-LEN(SUBSTITUTE(S589,",",""))=2,SUBSTITUTE(S589,",","."),SUBSTITUTE(S589,","," ")))))</f>
        <v/>
      </c>
      <c r="U589" s="50">
        <f>IF(ISNUMBER(FIND("S",T589)),-1,IF(ISNUMBER(FIND("N",T589)),1,0))</f>
        <v/>
      </c>
      <c r="V589" s="50">
        <f>IF(ISNUMBER(FIND("W",T589)),-1,IF(ISNUMBER(FIND("E",T589)),1,0))</f>
        <v/>
      </c>
      <c r="W589" s="50">
        <f>AND(MIN(IFERROR(FIND("N",T589),999),IFERROR(FIND("S",T589),999))&lt;999,MIN(IFERROR(FIND("E",T589),999),IFERROR(FIND("W",T589),999))&lt;999,MIN(IFERROR(FIND("E",T589),999),IFERROR(FIND("W",T589),999))&lt;MIN(IFERROR(FIND("N",T589),999),IFERROR(FIND("S",T589),999)))</f>
        <v/>
      </c>
      <c r="X589" s="50">
        <f>IF(T589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589,"°"," "),"º"," "),"˚"," "),"'"," "),CHAR(34)," "),"′"," "),"’"," "),"‘"," "),"″"," "),"”"," "),"“"," "),"("," "),")"," "),"["," "),"]"," "),"{"," "),"}"," "),";"," "),"|"," "),"/"," "),"\"," "),":"," "),"="," "),"*"," "),","," "),"N"," "),"S"," "),"E"," "),"W"," "),"_"," ")))</f>
        <v/>
      </c>
      <c r="Y589" s="50">
        <f>IF(X589="","",SUBSTITUTE(SUBSTITUTE(SUBSTITUTE(SUBSTITUTE(SUBSTITUTE(SUBSTITUTE(SUBSTITUTE(SUBSTITUTE(SUBSTITUTE(SUBSTITUTE(SUBSTITUTE(SUBSTITUTE(SUBSTITUTE(X589,"0",""),"1",""),"2",""),"3",""),"4",""),"5",""),"6",""),"7",""),"8",""),"9",""),".",""),"-","")," ",""))</f>
        <v/>
      </c>
      <c r="Z589" s="50">
        <f>IF(X589="",0,LEN(X589)-LEN(SUBSTITUTE(X589," ",""))+1)</f>
        <v/>
      </c>
      <c r="AA589" s="50">
        <f>IF(Z589&lt;1,"",IFERROR(VALUE(SUBSTITUTE(TRIM(MID(SUBSTITUTE(X589," ",REPT(" ",60)),1,60)),".",MID(1/2,2,1))),""))</f>
        <v/>
      </c>
      <c r="AB589" s="50">
        <f>IF(Z589&lt;2,"",IFERROR(VALUE(SUBSTITUTE(TRIM(MID(SUBSTITUTE(X589," ",REPT(" ",60)),61,60)),".",MID(1/2,2,1))),""))</f>
        <v/>
      </c>
      <c r="AC589" s="50">
        <f>IF(Z589&lt;3,"",IFERROR(VALUE(SUBSTITUTE(TRIM(MID(SUBSTITUTE(X589," ",REPT(" ",60)),121,60)),".",MID(1/2,2,1))),""))</f>
        <v/>
      </c>
      <c r="AD589" s="50">
        <f>IF(Z589&lt;4,"",IFERROR(VALUE(SUBSTITUTE(TRIM(MID(SUBSTITUTE(X589," ",REPT(" ",60)),181,60)),".",MID(1/2,2,1))),""))</f>
        <v/>
      </c>
      <c r="AE589" s="50">
        <f>IF(Z589&lt;5,"",IFERROR(VALUE(SUBSTITUTE(TRIM(MID(SUBSTITUTE(X589," ",REPT(" ",60)),241,60)),".",MID(1/2,2,1))),""))</f>
        <v/>
      </c>
      <c r="AF589" s="50">
        <f>IF(Z589&lt;6,"",IFERROR(VALUE(SUBSTITUTE(TRIM(MID(SUBSTITUTE(X589," ",REPT(" ",60)),301,60)),".",MID(1/2,2,1))),""))</f>
        <v/>
      </c>
      <c r="AG589" s="50">
        <f>IFERROR(IF(Z589=2,AA589,IF(Z589=4,IF(AA589&lt;0,-1,1)*(ABS(AA589)+AB589/60),IF(Z589=6,IF(AA589&lt;0,-1,1)*(ABS(AA589)+AB589/60+AC589/3600),""))),"")</f>
        <v/>
      </c>
      <c r="AH589" s="50">
        <f>IFERROR(IF(Z589=2,AB589,IF(Z589=4,IF(AC589&lt;0,-1,1)*(ABS(AC589)+AD589/60),IF(Z589=6,IF(AD589&lt;0,-1,1)*(ABS(AD589)+AE589/60+AF589/3600),""))),"")</f>
        <v/>
      </c>
      <c r="AI589" s="50">
        <f>IF(W589,AH589,AG589)</f>
        <v/>
      </c>
      <c r="AJ589" s="50">
        <f>IF(W589,AG589,AH589)</f>
        <v/>
      </c>
      <c r="AK589" s="50">
        <f>IFERROR(IF(U589=0,AI589,U589*ABS(AI589)),"")</f>
        <v/>
      </c>
      <c r="AL589" s="50">
        <f>IFERROR(IF(V589=0,AJ589,V589*ABS(AJ589)),"")</f>
        <v/>
      </c>
      <c r="AM589" s="50">
        <f>IFERROR(AND(U589=0,V589=0,ABS(AK589)&gt;90,ABS(AK589)&lt;=180,ABS(AL589)&lt;=90),FALSE)</f>
        <v/>
      </c>
      <c r="AN589" s="50">
        <f>IF(AM589,AL589,AK589)</f>
        <v/>
      </c>
      <c r="AO589" s="50">
        <f>IF(AM589,AK589,AL589)</f>
        <v/>
      </c>
      <c r="AP589" s="50">
        <f>IF(R589="","",IF(Y589&lt;&gt;"","Contains words or symbols that aren't part of a coordinate.",IF(NOT(OR(Z589=2,Z589=4,Z589=6)),"Couldn't find a latitude and a longitude ("&amp;Z589&amp;IF(Z589=1," number"," numbers")&amp;" found).",IF(COUNT(AA589:AF589)&lt;&gt;Z589,"Some of the numbers couldn't be read.",IF(OR(AND(Z589=4,OR(AB589&lt;0,AB589&gt;=60,AD589&lt;0,AD589&gt;=60)),AND(Z589=6,OR(AB589&lt;0,AB589&gt;=60,AC589&lt;0,AC589&gt;=60,AE589&lt;0,AE589&gt;=60,AF589&lt;0,AF589&gt;=60))),"Minutes and seconds must be between 0 and 60.",IF(OR(ABS(AN589)&gt;90,ABS(AO589)&gt;180),"Out of range: latitude must be between -90 and 90, and longitude between -180 and 180.",""))))))</f>
        <v/>
      </c>
    </row>
    <row r="590">
      <c r="B590" s="44" t="n"/>
      <c r="C590" s="44" t="n"/>
      <c r="D590" s="45">
        <f>IF(R590="","",IF(AP590&lt;&gt;"","NOT VALID GPS COORDINATES",IF(O590="NO CONNECTION","NO CONNECTION",IF(E590="","NOT FOUND",IF(OR(AM590,AND(AN590=0,AO590=0)),"CONVERTED – PLEASE CHECK","CONVERTED")))))</f>
        <v/>
      </c>
      <c r="E590" s="45">
        <f>IF(OR(O590="",O590="NO CONNECTION"),"",IFERROR(_xlfn.FILTERXML(O590,"//local/territory")&amp;" "&amp;_xlfn.FILTERXML(O590,"//local/mapcode"),IFERROR(_xlfn.FILTERXML(O590,"//international/mapcode"),"")))</f>
        <v/>
      </c>
      <c r="F590" s="46">
        <f>IF(E590="","",IFERROR(_xlfn.FILTERXML(O590,"//local/territory"),""))</f>
        <v/>
      </c>
      <c r="G590" s="46">
        <f>IF(E590="","",IFERROR(_xlfn.FILTERXML(O590,"//local/mapcode"),""))</f>
        <v/>
      </c>
      <c r="H590" s="46">
        <f>IF(E590="","",IFERROR(_xlfn.FILTERXML(O590,"//international/mapcode"),""))</f>
        <v/>
      </c>
      <c r="I590" s="46">
        <f>IF(E590="","",IFERROR(HYPERLINK("https://www.mymapcodes.com/go/?t="&amp;IF(G590&lt;&gt;"",F590,"AAA")&amp;"&amp;ma="&amp;LEFT(IF(G590&lt;&gt;"",G590,H590),FIND(".",IF(G590&lt;&gt;"",G590,H590))-1)&amp;"&amp;mb="&amp;MID(IF(G590&lt;&gt;"",G590,H590),FIND(".",IF(G590&lt;&gt;"",G590,H590))+1,99),"Open on MyMapcodes →"),""))</f>
        <v/>
      </c>
      <c r="J590" s="47">
        <f>IF(OR(R590="",AP590&lt;&gt;""),"",ROUND(AN590,6))</f>
        <v/>
      </c>
      <c r="K590" s="47">
        <f>IF(OR(R590="",AP590&lt;&gt;""),"",ROUND(AO590,6))</f>
        <v/>
      </c>
      <c r="L590" s="48">
        <f>IF(R590="","",IF(AP590&lt;&gt;"",AP590,IF(O590="NO CONNECTION","Excel couldn't reach the mapcode service. Click the REFRESH RESULTS box just above the table.",IF(E590="","The mapcode service didn't return a mapcode for this point.",IF(AM590,"Latitude and longitude seemed to be the wrong way round, so they've been swapped. Please check.",IF(AND(AN590=0,AO590=0),"0, 0 is in the sea off West Africa. Please check this is the location you meant.",IF(W590,"Longitude came first, so the order has been switched.",IF(Z590=6,"Converted from degrees, minutes and seconds.",IF(Z590=4,"Converted from degrees and decimal minutes.","")))))))))</f>
        <v/>
      </c>
      <c r="N590" s="49">
        <f>IF(J590="","",MapcodeAPI&amp;"codes/"&amp;SUBSTITUTE(J590&amp;"",MID(1/2,2,1),".")&amp;","&amp;SUBSTITUTE(K590&amp;"",MID(1/2,2,1),"."))&amp;LEFT($B$13,0)</f>
        <v/>
      </c>
      <c r="O590" s="49">
        <f>IF(N590="","",IFERROR(_xlfn.WEBSERVICE(N590),IF(MapcodeAPIBackup="","NO CONNECTION",IFERROR(_xlfn.WEBSERVICE(MapcodeAPIBackup&amp;MID(N590,LEN(MapcodeAPI)+1,999)),"NO CONNECTION"))))</f>
        <v/>
      </c>
      <c r="P590" t="inlineStr">
        <is>
          <t xml:space="preserve"> </t>
        </is>
      </c>
      <c r="R590" s="50">
        <f>IFERROR(IF(AND(TRIM(B590&amp;"")="",TRIM(C590&amp;"")=""),"",TRIM(IF(ISNUMBER(B590),SUBSTITUTE(B590&amp;"",MID(1/2,2,1),"."),B590&amp;"")&amp;IF(TRIM(C590&amp;"")="",""," | "&amp;IF(ISNUMBER(C590),SUBSTITUTE(C590&amp;"",MID(1/2,2,1),"."),C590&amp;"")))),"(error value)")</f>
        <v/>
      </c>
      <c r="S590" s="50">
        <f>IF(R590="","","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"&amp;IFERROR(IF(AND(LEN(R590)-LEN(SUBSTITUTE(R590,"/",""))=1,ISNUMBER(FIND(" ",TRIM(LEFT(R590,FIND("/",R590)-1))))),LEFT(R590,FIND("/",R590)-1),R590),R590)&amp;" ")," "," "),"﻿"," "),"​"," "),"⁠"," ")," "," ")," "," "),CHAR(9)," "),CHAR(10)," "),CHAR(13)," "),"−","-"),"–","-"),"—","-"),"LATITUDE"," "),"LONGITUDE"," "),"COORDINATES"," "),"COORDS"," "),"NORTH"," N "),"SOUTH"," S "),"EAST"," E "),"WEST"," W "),"DEGREES"," "),"DEG"," "),"GPS"," "),"LONG"," "),"LNG"," "),"LON"," "),"LAT"," ")," AND "," "),"&amp;"," ")&amp;" ")</f>
        <v/>
      </c>
      <c r="T590" s="50">
        <f>IF(S590="","",IF(LEN(S590)-LEN(SUBSTITUTE(S590,".",""))&gt;0,SUBSTITUTE(S590,","," "),IF(LEN(S590)-LEN(SUBSTITUTE(S590,",",""))=3,SUBSTITUTE(SUBSTITUTE(S590,",",";",2),",","."),IF(LEN(S590)-LEN(SUBSTITUTE(S590,",",""))=2,SUBSTITUTE(S590,",","."),SUBSTITUTE(S590,","," ")))))</f>
        <v/>
      </c>
      <c r="U590" s="50">
        <f>IF(ISNUMBER(FIND("S",T590)),-1,IF(ISNUMBER(FIND("N",T590)),1,0))</f>
        <v/>
      </c>
      <c r="V590" s="50">
        <f>IF(ISNUMBER(FIND("W",T590)),-1,IF(ISNUMBER(FIND("E",T590)),1,0))</f>
        <v/>
      </c>
      <c r="W590" s="50">
        <f>AND(MIN(IFERROR(FIND("N",T590),999),IFERROR(FIND("S",T590),999))&lt;999,MIN(IFERROR(FIND("E",T590),999),IFERROR(FIND("W",T590),999))&lt;999,MIN(IFERROR(FIND("E",T590),999),IFERROR(FIND("W",T590),999))&lt;MIN(IFERROR(FIND("N",T590),999),IFERROR(FIND("S",T590),999)))</f>
        <v/>
      </c>
      <c r="X590" s="50">
        <f>IF(T590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590,"°"," "),"º"," "),"˚"," "),"'"," "),CHAR(34)," "),"′"," "),"’"," "),"‘"," "),"″"," "),"”"," "),"“"," "),"("," "),")"," "),"["," "),"]"," "),"{"," "),"}"," "),";"," "),"|"," "),"/"," "),"\"," "),":"," "),"="," "),"*"," "),","," "),"N"," "),"S"," "),"E"," "),"W"," "),"_"," ")))</f>
        <v/>
      </c>
      <c r="Y590" s="50">
        <f>IF(X590="","",SUBSTITUTE(SUBSTITUTE(SUBSTITUTE(SUBSTITUTE(SUBSTITUTE(SUBSTITUTE(SUBSTITUTE(SUBSTITUTE(SUBSTITUTE(SUBSTITUTE(SUBSTITUTE(SUBSTITUTE(SUBSTITUTE(X590,"0",""),"1",""),"2",""),"3",""),"4",""),"5",""),"6",""),"7",""),"8",""),"9",""),".",""),"-","")," ",""))</f>
        <v/>
      </c>
      <c r="Z590" s="50">
        <f>IF(X590="",0,LEN(X590)-LEN(SUBSTITUTE(X590," ",""))+1)</f>
        <v/>
      </c>
      <c r="AA590" s="50">
        <f>IF(Z590&lt;1,"",IFERROR(VALUE(SUBSTITUTE(TRIM(MID(SUBSTITUTE(X590," ",REPT(" ",60)),1,60)),".",MID(1/2,2,1))),""))</f>
        <v/>
      </c>
      <c r="AB590" s="50">
        <f>IF(Z590&lt;2,"",IFERROR(VALUE(SUBSTITUTE(TRIM(MID(SUBSTITUTE(X590," ",REPT(" ",60)),61,60)),".",MID(1/2,2,1))),""))</f>
        <v/>
      </c>
      <c r="AC590" s="50">
        <f>IF(Z590&lt;3,"",IFERROR(VALUE(SUBSTITUTE(TRIM(MID(SUBSTITUTE(X590," ",REPT(" ",60)),121,60)),".",MID(1/2,2,1))),""))</f>
        <v/>
      </c>
      <c r="AD590" s="50">
        <f>IF(Z590&lt;4,"",IFERROR(VALUE(SUBSTITUTE(TRIM(MID(SUBSTITUTE(X590," ",REPT(" ",60)),181,60)),".",MID(1/2,2,1))),""))</f>
        <v/>
      </c>
      <c r="AE590" s="50">
        <f>IF(Z590&lt;5,"",IFERROR(VALUE(SUBSTITUTE(TRIM(MID(SUBSTITUTE(X590," ",REPT(" ",60)),241,60)),".",MID(1/2,2,1))),""))</f>
        <v/>
      </c>
      <c r="AF590" s="50">
        <f>IF(Z590&lt;6,"",IFERROR(VALUE(SUBSTITUTE(TRIM(MID(SUBSTITUTE(X590," ",REPT(" ",60)),301,60)),".",MID(1/2,2,1))),""))</f>
        <v/>
      </c>
      <c r="AG590" s="50">
        <f>IFERROR(IF(Z590=2,AA590,IF(Z590=4,IF(AA590&lt;0,-1,1)*(ABS(AA590)+AB590/60),IF(Z590=6,IF(AA590&lt;0,-1,1)*(ABS(AA590)+AB590/60+AC590/3600),""))),"")</f>
        <v/>
      </c>
      <c r="AH590" s="50">
        <f>IFERROR(IF(Z590=2,AB590,IF(Z590=4,IF(AC590&lt;0,-1,1)*(ABS(AC590)+AD590/60),IF(Z590=6,IF(AD590&lt;0,-1,1)*(ABS(AD590)+AE590/60+AF590/3600),""))),"")</f>
        <v/>
      </c>
      <c r="AI590" s="50">
        <f>IF(W590,AH590,AG590)</f>
        <v/>
      </c>
      <c r="AJ590" s="50">
        <f>IF(W590,AG590,AH590)</f>
        <v/>
      </c>
      <c r="AK590" s="50">
        <f>IFERROR(IF(U590=0,AI590,U590*ABS(AI590)),"")</f>
        <v/>
      </c>
      <c r="AL590" s="50">
        <f>IFERROR(IF(V590=0,AJ590,V590*ABS(AJ590)),"")</f>
        <v/>
      </c>
      <c r="AM590" s="50">
        <f>IFERROR(AND(U590=0,V590=0,ABS(AK590)&gt;90,ABS(AK590)&lt;=180,ABS(AL590)&lt;=90),FALSE)</f>
        <v/>
      </c>
      <c r="AN590" s="50">
        <f>IF(AM590,AL590,AK590)</f>
        <v/>
      </c>
      <c r="AO590" s="50">
        <f>IF(AM590,AK590,AL590)</f>
        <v/>
      </c>
      <c r="AP590" s="50">
        <f>IF(R590="","",IF(Y590&lt;&gt;"","Contains words or symbols that aren't part of a coordinate.",IF(NOT(OR(Z590=2,Z590=4,Z590=6)),"Couldn't find a latitude and a longitude ("&amp;Z590&amp;IF(Z590=1," number"," numbers")&amp;" found).",IF(COUNT(AA590:AF590)&lt;&gt;Z590,"Some of the numbers couldn't be read.",IF(OR(AND(Z590=4,OR(AB590&lt;0,AB590&gt;=60,AD590&lt;0,AD590&gt;=60)),AND(Z590=6,OR(AB590&lt;0,AB590&gt;=60,AC590&lt;0,AC590&gt;=60,AE590&lt;0,AE590&gt;=60,AF590&lt;0,AF590&gt;=60))),"Minutes and seconds must be between 0 and 60.",IF(OR(ABS(AN590)&gt;90,ABS(AO590)&gt;180),"Out of range: latitude must be between -90 and 90, and longitude between -180 and 180.",""))))))</f>
        <v/>
      </c>
    </row>
    <row r="591">
      <c r="B591" s="44" t="n"/>
      <c r="C591" s="44" t="n"/>
      <c r="D591" s="45">
        <f>IF(R591="","",IF(AP591&lt;&gt;"","NOT VALID GPS COORDINATES",IF(O591="NO CONNECTION","NO CONNECTION",IF(E591="","NOT FOUND",IF(OR(AM591,AND(AN591=0,AO591=0)),"CONVERTED – PLEASE CHECK","CONVERTED")))))</f>
        <v/>
      </c>
      <c r="E591" s="45">
        <f>IF(OR(O591="",O591="NO CONNECTION"),"",IFERROR(_xlfn.FILTERXML(O591,"//local/territory")&amp;" "&amp;_xlfn.FILTERXML(O591,"//local/mapcode"),IFERROR(_xlfn.FILTERXML(O591,"//international/mapcode"),"")))</f>
        <v/>
      </c>
      <c r="F591" s="46">
        <f>IF(E591="","",IFERROR(_xlfn.FILTERXML(O591,"//local/territory"),""))</f>
        <v/>
      </c>
      <c r="G591" s="46">
        <f>IF(E591="","",IFERROR(_xlfn.FILTERXML(O591,"//local/mapcode"),""))</f>
        <v/>
      </c>
      <c r="H591" s="46">
        <f>IF(E591="","",IFERROR(_xlfn.FILTERXML(O591,"//international/mapcode"),""))</f>
        <v/>
      </c>
      <c r="I591" s="46">
        <f>IF(E591="","",IFERROR(HYPERLINK("https://www.mymapcodes.com/go/?t="&amp;IF(G591&lt;&gt;"",F591,"AAA")&amp;"&amp;ma="&amp;LEFT(IF(G591&lt;&gt;"",G591,H591),FIND(".",IF(G591&lt;&gt;"",G591,H591))-1)&amp;"&amp;mb="&amp;MID(IF(G591&lt;&gt;"",G591,H591),FIND(".",IF(G591&lt;&gt;"",G591,H591))+1,99),"Open on MyMapcodes →"),""))</f>
        <v/>
      </c>
      <c r="J591" s="47">
        <f>IF(OR(R591="",AP591&lt;&gt;""),"",ROUND(AN591,6))</f>
        <v/>
      </c>
      <c r="K591" s="47">
        <f>IF(OR(R591="",AP591&lt;&gt;""),"",ROUND(AO591,6))</f>
        <v/>
      </c>
      <c r="L591" s="48">
        <f>IF(R591="","",IF(AP591&lt;&gt;"",AP591,IF(O591="NO CONNECTION","Excel couldn't reach the mapcode service. Click the REFRESH RESULTS box just above the table.",IF(E591="","The mapcode service didn't return a mapcode for this point.",IF(AM591,"Latitude and longitude seemed to be the wrong way round, so they've been swapped. Please check.",IF(AND(AN591=0,AO591=0),"0, 0 is in the sea off West Africa. Please check this is the location you meant.",IF(W591,"Longitude came first, so the order has been switched.",IF(Z591=6,"Converted from degrees, minutes and seconds.",IF(Z591=4,"Converted from degrees and decimal minutes.","")))))))))</f>
        <v/>
      </c>
      <c r="N591" s="49">
        <f>IF(J591="","",MapcodeAPI&amp;"codes/"&amp;SUBSTITUTE(J591&amp;"",MID(1/2,2,1),".")&amp;","&amp;SUBSTITUTE(K591&amp;"",MID(1/2,2,1),"."))&amp;LEFT($B$13,0)</f>
        <v/>
      </c>
      <c r="O591" s="49">
        <f>IF(N591="","",IFERROR(_xlfn.WEBSERVICE(N591),IF(MapcodeAPIBackup="","NO CONNECTION",IFERROR(_xlfn.WEBSERVICE(MapcodeAPIBackup&amp;MID(N591,LEN(MapcodeAPI)+1,999)),"NO CONNECTION"))))</f>
        <v/>
      </c>
      <c r="P591" t="inlineStr">
        <is>
          <t xml:space="preserve"> </t>
        </is>
      </c>
      <c r="R591" s="50">
        <f>IFERROR(IF(AND(TRIM(B591&amp;"")="",TRIM(C591&amp;"")=""),"",TRIM(IF(ISNUMBER(B591),SUBSTITUTE(B591&amp;"",MID(1/2,2,1),"."),B591&amp;"")&amp;IF(TRIM(C591&amp;"")="",""," | "&amp;IF(ISNUMBER(C591),SUBSTITUTE(C591&amp;"",MID(1/2,2,1),"."),C591&amp;"")))),"(error value)")</f>
        <v/>
      </c>
      <c r="S591" s="50">
        <f>IF(R591="","","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"&amp;IFERROR(IF(AND(LEN(R591)-LEN(SUBSTITUTE(R591,"/",""))=1,ISNUMBER(FIND(" ",TRIM(LEFT(R591,FIND("/",R591)-1))))),LEFT(R591,FIND("/",R591)-1),R591),R591)&amp;" ")," "," "),"﻿"," "),"​"," "),"⁠"," ")," "," ")," "," "),CHAR(9)," "),CHAR(10)," "),CHAR(13)," "),"−","-"),"–","-"),"—","-"),"LATITUDE"," "),"LONGITUDE"," "),"COORDINATES"," "),"COORDS"," "),"NORTH"," N "),"SOUTH"," S "),"EAST"," E "),"WEST"," W "),"DEGREES"," "),"DEG"," "),"GPS"," "),"LONG"," "),"LNG"," "),"LON"," "),"LAT"," ")," AND "," "),"&amp;"," ")&amp;" ")</f>
        <v/>
      </c>
      <c r="T591" s="50">
        <f>IF(S591="","",IF(LEN(S591)-LEN(SUBSTITUTE(S591,".",""))&gt;0,SUBSTITUTE(S591,","," "),IF(LEN(S591)-LEN(SUBSTITUTE(S591,",",""))=3,SUBSTITUTE(SUBSTITUTE(S591,",",";",2),",","."),IF(LEN(S591)-LEN(SUBSTITUTE(S591,",",""))=2,SUBSTITUTE(S591,",","."),SUBSTITUTE(S591,","," ")))))</f>
        <v/>
      </c>
      <c r="U591" s="50">
        <f>IF(ISNUMBER(FIND("S",T591)),-1,IF(ISNUMBER(FIND("N",T591)),1,0))</f>
        <v/>
      </c>
      <c r="V591" s="50">
        <f>IF(ISNUMBER(FIND("W",T591)),-1,IF(ISNUMBER(FIND("E",T591)),1,0))</f>
        <v/>
      </c>
      <c r="W591" s="50">
        <f>AND(MIN(IFERROR(FIND("N",T591),999),IFERROR(FIND("S",T591),999))&lt;999,MIN(IFERROR(FIND("E",T591),999),IFERROR(FIND("W",T591),999))&lt;999,MIN(IFERROR(FIND("E",T591),999),IFERROR(FIND("W",T591),999))&lt;MIN(IFERROR(FIND("N",T591),999),IFERROR(FIND("S",T591),999)))</f>
        <v/>
      </c>
      <c r="X591" s="50">
        <f>IF(T591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591,"°"," "),"º"," "),"˚"," "),"'"," "),CHAR(34)," "),"′"," "),"’"," "),"‘"," "),"″"," "),"”"," "),"“"," "),"("," "),")"," "),"["," "),"]"," "),"{"," "),"}"," "),";"," "),"|"," "),"/"," "),"\"," "),":"," "),"="," "),"*"," "),","," "),"N"," "),"S"," "),"E"," "),"W"," "),"_"," ")))</f>
        <v/>
      </c>
      <c r="Y591" s="50">
        <f>IF(X591="","",SUBSTITUTE(SUBSTITUTE(SUBSTITUTE(SUBSTITUTE(SUBSTITUTE(SUBSTITUTE(SUBSTITUTE(SUBSTITUTE(SUBSTITUTE(SUBSTITUTE(SUBSTITUTE(SUBSTITUTE(SUBSTITUTE(X591,"0",""),"1",""),"2",""),"3",""),"4",""),"5",""),"6",""),"7",""),"8",""),"9",""),".",""),"-","")," ",""))</f>
        <v/>
      </c>
      <c r="Z591" s="50">
        <f>IF(X591="",0,LEN(X591)-LEN(SUBSTITUTE(X591," ",""))+1)</f>
        <v/>
      </c>
      <c r="AA591" s="50">
        <f>IF(Z591&lt;1,"",IFERROR(VALUE(SUBSTITUTE(TRIM(MID(SUBSTITUTE(X591," ",REPT(" ",60)),1,60)),".",MID(1/2,2,1))),""))</f>
        <v/>
      </c>
      <c r="AB591" s="50">
        <f>IF(Z591&lt;2,"",IFERROR(VALUE(SUBSTITUTE(TRIM(MID(SUBSTITUTE(X591," ",REPT(" ",60)),61,60)),".",MID(1/2,2,1))),""))</f>
        <v/>
      </c>
      <c r="AC591" s="50">
        <f>IF(Z591&lt;3,"",IFERROR(VALUE(SUBSTITUTE(TRIM(MID(SUBSTITUTE(X591," ",REPT(" ",60)),121,60)),".",MID(1/2,2,1))),""))</f>
        <v/>
      </c>
      <c r="AD591" s="50">
        <f>IF(Z591&lt;4,"",IFERROR(VALUE(SUBSTITUTE(TRIM(MID(SUBSTITUTE(X591," ",REPT(" ",60)),181,60)),".",MID(1/2,2,1))),""))</f>
        <v/>
      </c>
      <c r="AE591" s="50">
        <f>IF(Z591&lt;5,"",IFERROR(VALUE(SUBSTITUTE(TRIM(MID(SUBSTITUTE(X591," ",REPT(" ",60)),241,60)),".",MID(1/2,2,1))),""))</f>
        <v/>
      </c>
      <c r="AF591" s="50">
        <f>IF(Z591&lt;6,"",IFERROR(VALUE(SUBSTITUTE(TRIM(MID(SUBSTITUTE(X591," ",REPT(" ",60)),301,60)),".",MID(1/2,2,1))),""))</f>
        <v/>
      </c>
      <c r="AG591" s="50">
        <f>IFERROR(IF(Z591=2,AA591,IF(Z591=4,IF(AA591&lt;0,-1,1)*(ABS(AA591)+AB591/60),IF(Z591=6,IF(AA591&lt;0,-1,1)*(ABS(AA591)+AB591/60+AC591/3600),""))),"")</f>
        <v/>
      </c>
      <c r="AH591" s="50">
        <f>IFERROR(IF(Z591=2,AB591,IF(Z591=4,IF(AC591&lt;0,-1,1)*(ABS(AC591)+AD591/60),IF(Z591=6,IF(AD591&lt;0,-1,1)*(ABS(AD591)+AE591/60+AF591/3600),""))),"")</f>
        <v/>
      </c>
      <c r="AI591" s="50">
        <f>IF(W591,AH591,AG591)</f>
        <v/>
      </c>
      <c r="AJ591" s="50">
        <f>IF(W591,AG591,AH591)</f>
        <v/>
      </c>
      <c r="AK591" s="50">
        <f>IFERROR(IF(U591=0,AI591,U591*ABS(AI591)),"")</f>
        <v/>
      </c>
      <c r="AL591" s="50">
        <f>IFERROR(IF(V591=0,AJ591,V591*ABS(AJ591)),"")</f>
        <v/>
      </c>
      <c r="AM591" s="50">
        <f>IFERROR(AND(U591=0,V591=0,ABS(AK591)&gt;90,ABS(AK591)&lt;=180,ABS(AL591)&lt;=90),FALSE)</f>
        <v/>
      </c>
      <c r="AN591" s="50">
        <f>IF(AM591,AL591,AK591)</f>
        <v/>
      </c>
      <c r="AO591" s="50">
        <f>IF(AM591,AK591,AL591)</f>
        <v/>
      </c>
      <c r="AP591" s="50">
        <f>IF(R591="","",IF(Y591&lt;&gt;"","Contains words or symbols that aren't part of a coordinate.",IF(NOT(OR(Z591=2,Z591=4,Z591=6)),"Couldn't find a latitude and a longitude ("&amp;Z591&amp;IF(Z591=1," number"," numbers")&amp;" found).",IF(COUNT(AA591:AF591)&lt;&gt;Z591,"Some of the numbers couldn't be read.",IF(OR(AND(Z591=4,OR(AB591&lt;0,AB591&gt;=60,AD591&lt;0,AD591&gt;=60)),AND(Z591=6,OR(AB591&lt;0,AB591&gt;=60,AC591&lt;0,AC591&gt;=60,AE591&lt;0,AE591&gt;=60,AF591&lt;0,AF591&gt;=60))),"Minutes and seconds must be between 0 and 60.",IF(OR(ABS(AN591)&gt;90,ABS(AO591)&gt;180),"Out of range: latitude must be between -90 and 90, and longitude between -180 and 180.",""))))))</f>
        <v/>
      </c>
    </row>
    <row r="592">
      <c r="B592" s="44" t="n"/>
      <c r="C592" s="44" t="n"/>
      <c r="D592" s="45">
        <f>IF(R592="","",IF(AP592&lt;&gt;"","NOT VALID GPS COORDINATES",IF(O592="NO CONNECTION","NO CONNECTION",IF(E592="","NOT FOUND",IF(OR(AM592,AND(AN592=0,AO592=0)),"CONVERTED – PLEASE CHECK","CONVERTED")))))</f>
        <v/>
      </c>
      <c r="E592" s="45">
        <f>IF(OR(O592="",O592="NO CONNECTION"),"",IFERROR(_xlfn.FILTERXML(O592,"//local/territory")&amp;" "&amp;_xlfn.FILTERXML(O592,"//local/mapcode"),IFERROR(_xlfn.FILTERXML(O592,"//international/mapcode"),"")))</f>
        <v/>
      </c>
      <c r="F592" s="46">
        <f>IF(E592="","",IFERROR(_xlfn.FILTERXML(O592,"//local/territory"),""))</f>
        <v/>
      </c>
      <c r="G592" s="46">
        <f>IF(E592="","",IFERROR(_xlfn.FILTERXML(O592,"//local/mapcode"),""))</f>
        <v/>
      </c>
      <c r="H592" s="46">
        <f>IF(E592="","",IFERROR(_xlfn.FILTERXML(O592,"//international/mapcode"),""))</f>
        <v/>
      </c>
      <c r="I592" s="46">
        <f>IF(E592="","",IFERROR(HYPERLINK("https://www.mymapcodes.com/go/?t="&amp;IF(G592&lt;&gt;"",F592,"AAA")&amp;"&amp;ma="&amp;LEFT(IF(G592&lt;&gt;"",G592,H592),FIND(".",IF(G592&lt;&gt;"",G592,H592))-1)&amp;"&amp;mb="&amp;MID(IF(G592&lt;&gt;"",G592,H592),FIND(".",IF(G592&lt;&gt;"",G592,H592))+1,99),"Open on MyMapcodes →"),""))</f>
        <v/>
      </c>
      <c r="J592" s="47">
        <f>IF(OR(R592="",AP592&lt;&gt;""),"",ROUND(AN592,6))</f>
        <v/>
      </c>
      <c r="K592" s="47">
        <f>IF(OR(R592="",AP592&lt;&gt;""),"",ROUND(AO592,6))</f>
        <v/>
      </c>
      <c r="L592" s="48">
        <f>IF(R592="","",IF(AP592&lt;&gt;"",AP592,IF(O592="NO CONNECTION","Excel couldn't reach the mapcode service. Click the REFRESH RESULTS box just above the table.",IF(E592="","The mapcode service didn't return a mapcode for this point.",IF(AM592,"Latitude and longitude seemed to be the wrong way round, so they've been swapped. Please check.",IF(AND(AN592=0,AO592=0),"0, 0 is in the sea off West Africa. Please check this is the location you meant.",IF(W592,"Longitude came first, so the order has been switched.",IF(Z592=6,"Converted from degrees, minutes and seconds.",IF(Z592=4,"Converted from degrees and decimal minutes.","")))))))))</f>
        <v/>
      </c>
      <c r="N592" s="49">
        <f>IF(J592="","",MapcodeAPI&amp;"codes/"&amp;SUBSTITUTE(J592&amp;"",MID(1/2,2,1),".")&amp;","&amp;SUBSTITUTE(K592&amp;"",MID(1/2,2,1),"."))&amp;LEFT($B$13,0)</f>
        <v/>
      </c>
      <c r="O592" s="49">
        <f>IF(N592="","",IFERROR(_xlfn.WEBSERVICE(N592),IF(MapcodeAPIBackup="","NO CONNECTION",IFERROR(_xlfn.WEBSERVICE(MapcodeAPIBackup&amp;MID(N592,LEN(MapcodeAPI)+1,999)),"NO CONNECTION"))))</f>
        <v/>
      </c>
      <c r="P592" t="inlineStr">
        <is>
          <t xml:space="preserve"> </t>
        </is>
      </c>
      <c r="R592" s="50">
        <f>IFERROR(IF(AND(TRIM(B592&amp;"")="",TRIM(C592&amp;"")=""),"",TRIM(IF(ISNUMBER(B592),SUBSTITUTE(B592&amp;"",MID(1/2,2,1),"."),B592&amp;"")&amp;IF(TRIM(C592&amp;"")="",""," | "&amp;IF(ISNUMBER(C592),SUBSTITUTE(C592&amp;"",MID(1/2,2,1),"."),C592&amp;"")))),"(error value)")</f>
        <v/>
      </c>
      <c r="S592" s="50">
        <f>IF(R592="","","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"&amp;IFERROR(IF(AND(LEN(R592)-LEN(SUBSTITUTE(R592,"/",""))=1,ISNUMBER(FIND(" ",TRIM(LEFT(R592,FIND("/",R592)-1))))),LEFT(R592,FIND("/",R592)-1),R592),R592)&amp;" ")," "," "),"﻿"," "),"​"," "),"⁠"," ")," "," ")," "," "),CHAR(9)," "),CHAR(10)," "),CHAR(13)," "),"−","-"),"–","-"),"—","-"),"LATITUDE"," "),"LONGITUDE"," "),"COORDINATES"," "),"COORDS"," "),"NORTH"," N "),"SOUTH"," S "),"EAST"," E "),"WEST"," W "),"DEGREES"," "),"DEG"," "),"GPS"," "),"LONG"," "),"LNG"," "),"LON"," "),"LAT"," ")," AND "," "),"&amp;"," ")&amp;" ")</f>
        <v/>
      </c>
      <c r="T592" s="50">
        <f>IF(S592="","",IF(LEN(S592)-LEN(SUBSTITUTE(S592,".",""))&gt;0,SUBSTITUTE(S592,","," "),IF(LEN(S592)-LEN(SUBSTITUTE(S592,",",""))=3,SUBSTITUTE(SUBSTITUTE(S592,",",";",2),",","."),IF(LEN(S592)-LEN(SUBSTITUTE(S592,",",""))=2,SUBSTITUTE(S592,",","."),SUBSTITUTE(S592,","," ")))))</f>
        <v/>
      </c>
      <c r="U592" s="50">
        <f>IF(ISNUMBER(FIND("S",T592)),-1,IF(ISNUMBER(FIND("N",T592)),1,0))</f>
        <v/>
      </c>
      <c r="V592" s="50">
        <f>IF(ISNUMBER(FIND("W",T592)),-1,IF(ISNUMBER(FIND("E",T592)),1,0))</f>
        <v/>
      </c>
      <c r="W592" s="50">
        <f>AND(MIN(IFERROR(FIND("N",T592),999),IFERROR(FIND("S",T592),999))&lt;999,MIN(IFERROR(FIND("E",T592),999),IFERROR(FIND("W",T592),999))&lt;999,MIN(IFERROR(FIND("E",T592),999),IFERROR(FIND("W",T592),999))&lt;MIN(IFERROR(FIND("N",T592),999),IFERROR(FIND("S",T592),999)))</f>
        <v/>
      </c>
      <c r="X592" s="50">
        <f>IF(T592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592,"°"," "),"º"," "),"˚"," "),"'"," "),CHAR(34)," "),"′"," "),"’"," "),"‘"," "),"″"," "),"”"," "),"“"," "),"("," "),")"," "),"["," "),"]"," "),"{"," "),"}"," "),";"," "),"|"," "),"/"," "),"\"," "),":"," "),"="," "),"*"," "),","," "),"N"," "),"S"," "),"E"," "),"W"," "),"_"," ")))</f>
        <v/>
      </c>
      <c r="Y592" s="50">
        <f>IF(X592="","",SUBSTITUTE(SUBSTITUTE(SUBSTITUTE(SUBSTITUTE(SUBSTITUTE(SUBSTITUTE(SUBSTITUTE(SUBSTITUTE(SUBSTITUTE(SUBSTITUTE(SUBSTITUTE(SUBSTITUTE(SUBSTITUTE(X592,"0",""),"1",""),"2",""),"3",""),"4",""),"5",""),"6",""),"7",""),"8",""),"9",""),".",""),"-","")," ",""))</f>
        <v/>
      </c>
      <c r="Z592" s="50">
        <f>IF(X592="",0,LEN(X592)-LEN(SUBSTITUTE(X592," ",""))+1)</f>
        <v/>
      </c>
      <c r="AA592" s="50">
        <f>IF(Z592&lt;1,"",IFERROR(VALUE(SUBSTITUTE(TRIM(MID(SUBSTITUTE(X592," ",REPT(" ",60)),1,60)),".",MID(1/2,2,1))),""))</f>
        <v/>
      </c>
      <c r="AB592" s="50">
        <f>IF(Z592&lt;2,"",IFERROR(VALUE(SUBSTITUTE(TRIM(MID(SUBSTITUTE(X592," ",REPT(" ",60)),61,60)),".",MID(1/2,2,1))),""))</f>
        <v/>
      </c>
      <c r="AC592" s="50">
        <f>IF(Z592&lt;3,"",IFERROR(VALUE(SUBSTITUTE(TRIM(MID(SUBSTITUTE(X592," ",REPT(" ",60)),121,60)),".",MID(1/2,2,1))),""))</f>
        <v/>
      </c>
      <c r="AD592" s="50">
        <f>IF(Z592&lt;4,"",IFERROR(VALUE(SUBSTITUTE(TRIM(MID(SUBSTITUTE(X592," ",REPT(" ",60)),181,60)),".",MID(1/2,2,1))),""))</f>
        <v/>
      </c>
      <c r="AE592" s="50">
        <f>IF(Z592&lt;5,"",IFERROR(VALUE(SUBSTITUTE(TRIM(MID(SUBSTITUTE(X592," ",REPT(" ",60)),241,60)),".",MID(1/2,2,1))),""))</f>
        <v/>
      </c>
      <c r="AF592" s="50">
        <f>IF(Z592&lt;6,"",IFERROR(VALUE(SUBSTITUTE(TRIM(MID(SUBSTITUTE(X592," ",REPT(" ",60)),301,60)),".",MID(1/2,2,1))),""))</f>
        <v/>
      </c>
      <c r="AG592" s="50">
        <f>IFERROR(IF(Z592=2,AA592,IF(Z592=4,IF(AA592&lt;0,-1,1)*(ABS(AA592)+AB592/60),IF(Z592=6,IF(AA592&lt;0,-1,1)*(ABS(AA592)+AB592/60+AC592/3600),""))),"")</f>
        <v/>
      </c>
      <c r="AH592" s="50">
        <f>IFERROR(IF(Z592=2,AB592,IF(Z592=4,IF(AC592&lt;0,-1,1)*(ABS(AC592)+AD592/60),IF(Z592=6,IF(AD592&lt;0,-1,1)*(ABS(AD592)+AE592/60+AF592/3600),""))),"")</f>
        <v/>
      </c>
      <c r="AI592" s="50">
        <f>IF(W592,AH592,AG592)</f>
        <v/>
      </c>
      <c r="AJ592" s="50">
        <f>IF(W592,AG592,AH592)</f>
        <v/>
      </c>
      <c r="AK592" s="50">
        <f>IFERROR(IF(U592=0,AI592,U592*ABS(AI592)),"")</f>
        <v/>
      </c>
      <c r="AL592" s="50">
        <f>IFERROR(IF(V592=0,AJ592,V592*ABS(AJ592)),"")</f>
        <v/>
      </c>
      <c r="AM592" s="50">
        <f>IFERROR(AND(U592=0,V592=0,ABS(AK592)&gt;90,ABS(AK592)&lt;=180,ABS(AL592)&lt;=90),FALSE)</f>
        <v/>
      </c>
      <c r="AN592" s="50">
        <f>IF(AM592,AL592,AK592)</f>
        <v/>
      </c>
      <c r="AO592" s="50">
        <f>IF(AM592,AK592,AL592)</f>
        <v/>
      </c>
      <c r="AP592" s="50">
        <f>IF(R592="","",IF(Y592&lt;&gt;"","Contains words or symbols that aren't part of a coordinate.",IF(NOT(OR(Z592=2,Z592=4,Z592=6)),"Couldn't find a latitude and a longitude ("&amp;Z592&amp;IF(Z592=1," number"," numbers")&amp;" found).",IF(COUNT(AA592:AF592)&lt;&gt;Z592,"Some of the numbers couldn't be read.",IF(OR(AND(Z592=4,OR(AB592&lt;0,AB592&gt;=60,AD592&lt;0,AD592&gt;=60)),AND(Z592=6,OR(AB592&lt;0,AB592&gt;=60,AC592&lt;0,AC592&gt;=60,AE592&lt;0,AE592&gt;=60,AF592&lt;0,AF592&gt;=60))),"Minutes and seconds must be between 0 and 60.",IF(OR(ABS(AN592)&gt;90,ABS(AO592)&gt;180),"Out of range: latitude must be between -90 and 90, and longitude between -180 and 180.",""))))))</f>
        <v/>
      </c>
    </row>
    <row r="593">
      <c r="B593" s="44" t="n"/>
      <c r="C593" s="44" t="n"/>
      <c r="D593" s="45">
        <f>IF(R593="","",IF(AP593&lt;&gt;"","NOT VALID GPS COORDINATES",IF(O593="NO CONNECTION","NO CONNECTION",IF(E593="","NOT FOUND",IF(OR(AM593,AND(AN593=0,AO593=0)),"CONVERTED – PLEASE CHECK","CONVERTED")))))</f>
        <v/>
      </c>
      <c r="E593" s="45">
        <f>IF(OR(O593="",O593="NO CONNECTION"),"",IFERROR(_xlfn.FILTERXML(O593,"//local/territory")&amp;" "&amp;_xlfn.FILTERXML(O593,"//local/mapcode"),IFERROR(_xlfn.FILTERXML(O593,"//international/mapcode"),"")))</f>
        <v/>
      </c>
      <c r="F593" s="46">
        <f>IF(E593="","",IFERROR(_xlfn.FILTERXML(O593,"//local/territory"),""))</f>
        <v/>
      </c>
      <c r="G593" s="46">
        <f>IF(E593="","",IFERROR(_xlfn.FILTERXML(O593,"//local/mapcode"),""))</f>
        <v/>
      </c>
      <c r="H593" s="46">
        <f>IF(E593="","",IFERROR(_xlfn.FILTERXML(O593,"//international/mapcode"),""))</f>
        <v/>
      </c>
      <c r="I593" s="46">
        <f>IF(E593="","",IFERROR(HYPERLINK("https://www.mymapcodes.com/go/?t="&amp;IF(G593&lt;&gt;"",F593,"AAA")&amp;"&amp;ma="&amp;LEFT(IF(G593&lt;&gt;"",G593,H593),FIND(".",IF(G593&lt;&gt;"",G593,H593))-1)&amp;"&amp;mb="&amp;MID(IF(G593&lt;&gt;"",G593,H593),FIND(".",IF(G593&lt;&gt;"",G593,H593))+1,99),"Open on MyMapcodes →"),""))</f>
        <v/>
      </c>
      <c r="J593" s="47">
        <f>IF(OR(R593="",AP593&lt;&gt;""),"",ROUND(AN593,6))</f>
        <v/>
      </c>
      <c r="K593" s="47">
        <f>IF(OR(R593="",AP593&lt;&gt;""),"",ROUND(AO593,6))</f>
        <v/>
      </c>
      <c r="L593" s="48">
        <f>IF(R593="","",IF(AP593&lt;&gt;"",AP593,IF(O593="NO CONNECTION","Excel couldn't reach the mapcode service. Click the REFRESH RESULTS box just above the table.",IF(E593="","The mapcode service didn't return a mapcode for this point.",IF(AM593,"Latitude and longitude seemed to be the wrong way round, so they've been swapped. Please check.",IF(AND(AN593=0,AO593=0),"0, 0 is in the sea off West Africa. Please check this is the location you meant.",IF(W593,"Longitude came first, so the order has been switched.",IF(Z593=6,"Converted from degrees, minutes and seconds.",IF(Z593=4,"Converted from degrees and decimal minutes.","")))))))))</f>
        <v/>
      </c>
      <c r="N593" s="49">
        <f>IF(J593="","",MapcodeAPI&amp;"codes/"&amp;SUBSTITUTE(J593&amp;"",MID(1/2,2,1),".")&amp;","&amp;SUBSTITUTE(K593&amp;"",MID(1/2,2,1),"."))&amp;LEFT($B$13,0)</f>
        <v/>
      </c>
      <c r="O593" s="49">
        <f>IF(N593="","",IFERROR(_xlfn.WEBSERVICE(N593),IF(MapcodeAPIBackup="","NO CONNECTION",IFERROR(_xlfn.WEBSERVICE(MapcodeAPIBackup&amp;MID(N593,LEN(MapcodeAPI)+1,999)),"NO CONNECTION"))))</f>
        <v/>
      </c>
      <c r="P593" t="inlineStr">
        <is>
          <t xml:space="preserve"> </t>
        </is>
      </c>
      <c r="R593" s="50">
        <f>IFERROR(IF(AND(TRIM(B593&amp;"")="",TRIM(C593&amp;"")=""),"",TRIM(IF(ISNUMBER(B593),SUBSTITUTE(B593&amp;"",MID(1/2,2,1),"."),B593&amp;"")&amp;IF(TRIM(C593&amp;"")="",""," | "&amp;IF(ISNUMBER(C593),SUBSTITUTE(C593&amp;"",MID(1/2,2,1),"."),C593&amp;"")))),"(error value)")</f>
        <v/>
      </c>
      <c r="S593" s="50">
        <f>IF(R593="","","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"&amp;IFERROR(IF(AND(LEN(R593)-LEN(SUBSTITUTE(R593,"/",""))=1,ISNUMBER(FIND(" ",TRIM(LEFT(R593,FIND("/",R593)-1))))),LEFT(R593,FIND("/",R593)-1),R593),R593)&amp;" ")," "," "),"﻿"," "),"​"," "),"⁠"," ")," "," ")," "," "),CHAR(9)," "),CHAR(10)," "),CHAR(13)," "),"−","-"),"–","-"),"—","-"),"LATITUDE"," "),"LONGITUDE"," "),"COORDINATES"," "),"COORDS"," "),"NORTH"," N "),"SOUTH"," S "),"EAST"," E "),"WEST"," W "),"DEGREES"," "),"DEG"," "),"GPS"," "),"LONG"," "),"LNG"," "),"LON"," "),"LAT"," ")," AND "," "),"&amp;"," ")&amp;" ")</f>
        <v/>
      </c>
      <c r="T593" s="50">
        <f>IF(S593="","",IF(LEN(S593)-LEN(SUBSTITUTE(S593,".",""))&gt;0,SUBSTITUTE(S593,","," "),IF(LEN(S593)-LEN(SUBSTITUTE(S593,",",""))=3,SUBSTITUTE(SUBSTITUTE(S593,",",";",2),",","."),IF(LEN(S593)-LEN(SUBSTITUTE(S593,",",""))=2,SUBSTITUTE(S593,",","."),SUBSTITUTE(S593,","," ")))))</f>
        <v/>
      </c>
      <c r="U593" s="50">
        <f>IF(ISNUMBER(FIND("S",T593)),-1,IF(ISNUMBER(FIND("N",T593)),1,0))</f>
        <v/>
      </c>
      <c r="V593" s="50">
        <f>IF(ISNUMBER(FIND("W",T593)),-1,IF(ISNUMBER(FIND("E",T593)),1,0))</f>
        <v/>
      </c>
      <c r="W593" s="50">
        <f>AND(MIN(IFERROR(FIND("N",T593),999),IFERROR(FIND("S",T593),999))&lt;999,MIN(IFERROR(FIND("E",T593),999),IFERROR(FIND("W",T593),999))&lt;999,MIN(IFERROR(FIND("E",T593),999),IFERROR(FIND("W",T593),999))&lt;MIN(IFERROR(FIND("N",T593),999),IFERROR(FIND("S",T593),999)))</f>
        <v/>
      </c>
      <c r="X593" s="50">
        <f>IF(T593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593,"°"," "),"º"," "),"˚"," "),"'"," "),CHAR(34)," "),"′"," "),"’"," "),"‘"," "),"″"," "),"”"," "),"“"," "),"("," "),")"," "),"["," "),"]"," "),"{"," "),"}"," "),";"," "),"|"," "),"/"," "),"\"," "),":"," "),"="," "),"*"," "),","," "),"N"," "),"S"," "),"E"," "),"W"," "),"_"," ")))</f>
        <v/>
      </c>
      <c r="Y593" s="50">
        <f>IF(X593="","",SUBSTITUTE(SUBSTITUTE(SUBSTITUTE(SUBSTITUTE(SUBSTITUTE(SUBSTITUTE(SUBSTITUTE(SUBSTITUTE(SUBSTITUTE(SUBSTITUTE(SUBSTITUTE(SUBSTITUTE(SUBSTITUTE(X593,"0",""),"1",""),"2",""),"3",""),"4",""),"5",""),"6",""),"7",""),"8",""),"9",""),".",""),"-","")," ",""))</f>
        <v/>
      </c>
      <c r="Z593" s="50">
        <f>IF(X593="",0,LEN(X593)-LEN(SUBSTITUTE(X593," ",""))+1)</f>
        <v/>
      </c>
      <c r="AA593" s="50">
        <f>IF(Z593&lt;1,"",IFERROR(VALUE(SUBSTITUTE(TRIM(MID(SUBSTITUTE(X593," ",REPT(" ",60)),1,60)),".",MID(1/2,2,1))),""))</f>
        <v/>
      </c>
      <c r="AB593" s="50">
        <f>IF(Z593&lt;2,"",IFERROR(VALUE(SUBSTITUTE(TRIM(MID(SUBSTITUTE(X593," ",REPT(" ",60)),61,60)),".",MID(1/2,2,1))),""))</f>
        <v/>
      </c>
      <c r="AC593" s="50">
        <f>IF(Z593&lt;3,"",IFERROR(VALUE(SUBSTITUTE(TRIM(MID(SUBSTITUTE(X593," ",REPT(" ",60)),121,60)),".",MID(1/2,2,1))),""))</f>
        <v/>
      </c>
      <c r="AD593" s="50">
        <f>IF(Z593&lt;4,"",IFERROR(VALUE(SUBSTITUTE(TRIM(MID(SUBSTITUTE(X593," ",REPT(" ",60)),181,60)),".",MID(1/2,2,1))),""))</f>
        <v/>
      </c>
      <c r="AE593" s="50">
        <f>IF(Z593&lt;5,"",IFERROR(VALUE(SUBSTITUTE(TRIM(MID(SUBSTITUTE(X593," ",REPT(" ",60)),241,60)),".",MID(1/2,2,1))),""))</f>
        <v/>
      </c>
      <c r="AF593" s="50">
        <f>IF(Z593&lt;6,"",IFERROR(VALUE(SUBSTITUTE(TRIM(MID(SUBSTITUTE(X593," ",REPT(" ",60)),301,60)),".",MID(1/2,2,1))),""))</f>
        <v/>
      </c>
      <c r="AG593" s="50">
        <f>IFERROR(IF(Z593=2,AA593,IF(Z593=4,IF(AA593&lt;0,-1,1)*(ABS(AA593)+AB593/60),IF(Z593=6,IF(AA593&lt;0,-1,1)*(ABS(AA593)+AB593/60+AC593/3600),""))),"")</f>
        <v/>
      </c>
      <c r="AH593" s="50">
        <f>IFERROR(IF(Z593=2,AB593,IF(Z593=4,IF(AC593&lt;0,-1,1)*(ABS(AC593)+AD593/60),IF(Z593=6,IF(AD593&lt;0,-1,1)*(ABS(AD593)+AE593/60+AF593/3600),""))),"")</f>
        <v/>
      </c>
      <c r="AI593" s="50">
        <f>IF(W593,AH593,AG593)</f>
        <v/>
      </c>
      <c r="AJ593" s="50">
        <f>IF(W593,AG593,AH593)</f>
        <v/>
      </c>
      <c r="AK593" s="50">
        <f>IFERROR(IF(U593=0,AI593,U593*ABS(AI593)),"")</f>
        <v/>
      </c>
      <c r="AL593" s="50">
        <f>IFERROR(IF(V593=0,AJ593,V593*ABS(AJ593)),"")</f>
        <v/>
      </c>
      <c r="AM593" s="50">
        <f>IFERROR(AND(U593=0,V593=0,ABS(AK593)&gt;90,ABS(AK593)&lt;=180,ABS(AL593)&lt;=90),FALSE)</f>
        <v/>
      </c>
      <c r="AN593" s="50">
        <f>IF(AM593,AL593,AK593)</f>
        <v/>
      </c>
      <c r="AO593" s="50">
        <f>IF(AM593,AK593,AL593)</f>
        <v/>
      </c>
      <c r="AP593" s="50">
        <f>IF(R593="","",IF(Y593&lt;&gt;"","Contains words or symbols that aren't part of a coordinate.",IF(NOT(OR(Z593=2,Z593=4,Z593=6)),"Couldn't find a latitude and a longitude ("&amp;Z593&amp;IF(Z593=1," number"," numbers")&amp;" found).",IF(COUNT(AA593:AF593)&lt;&gt;Z593,"Some of the numbers couldn't be read.",IF(OR(AND(Z593=4,OR(AB593&lt;0,AB593&gt;=60,AD593&lt;0,AD593&gt;=60)),AND(Z593=6,OR(AB593&lt;0,AB593&gt;=60,AC593&lt;0,AC593&gt;=60,AE593&lt;0,AE593&gt;=60,AF593&lt;0,AF593&gt;=60))),"Minutes and seconds must be between 0 and 60.",IF(OR(ABS(AN593)&gt;90,ABS(AO593)&gt;180),"Out of range: latitude must be between -90 and 90, and longitude between -180 and 180.",""))))))</f>
        <v/>
      </c>
    </row>
    <row r="594">
      <c r="B594" s="44" t="n"/>
      <c r="C594" s="44" t="n"/>
      <c r="D594" s="45">
        <f>IF(R594="","",IF(AP594&lt;&gt;"","NOT VALID GPS COORDINATES",IF(O594="NO CONNECTION","NO CONNECTION",IF(E594="","NOT FOUND",IF(OR(AM594,AND(AN594=0,AO594=0)),"CONVERTED – PLEASE CHECK","CONVERTED")))))</f>
        <v/>
      </c>
      <c r="E594" s="45">
        <f>IF(OR(O594="",O594="NO CONNECTION"),"",IFERROR(_xlfn.FILTERXML(O594,"//local/territory")&amp;" "&amp;_xlfn.FILTERXML(O594,"//local/mapcode"),IFERROR(_xlfn.FILTERXML(O594,"//international/mapcode"),"")))</f>
        <v/>
      </c>
      <c r="F594" s="46">
        <f>IF(E594="","",IFERROR(_xlfn.FILTERXML(O594,"//local/territory"),""))</f>
        <v/>
      </c>
      <c r="G594" s="46">
        <f>IF(E594="","",IFERROR(_xlfn.FILTERXML(O594,"//local/mapcode"),""))</f>
        <v/>
      </c>
      <c r="H594" s="46">
        <f>IF(E594="","",IFERROR(_xlfn.FILTERXML(O594,"//international/mapcode"),""))</f>
        <v/>
      </c>
      <c r="I594" s="46">
        <f>IF(E594="","",IFERROR(HYPERLINK("https://www.mymapcodes.com/go/?t="&amp;IF(G594&lt;&gt;"",F594,"AAA")&amp;"&amp;ma="&amp;LEFT(IF(G594&lt;&gt;"",G594,H594),FIND(".",IF(G594&lt;&gt;"",G594,H594))-1)&amp;"&amp;mb="&amp;MID(IF(G594&lt;&gt;"",G594,H594),FIND(".",IF(G594&lt;&gt;"",G594,H594))+1,99),"Open on MyMapcodes →"),""))</f>
        <v/>
      </c>
      <c r="J594" s="47">
        <f>IF(OR(R594="",AP594&lt;&gt;""),"",ROUND(AN594,6))</f>
        <v/>
      </c>
      <c r="K594" s="47">
        <f>IF(OR(R594="",AP594&lt;&gt;""),"",ROUND(AO594,6))</f>
        <v/>
      </c>
      <c r="L594" s="48">
        <f>IF(R594="","",IF(AP594&lt;&gt;"",AP594,IF(O594="NO CONNECTION","Excel couldn't reach the mapcode service. Click the REFRESH RESULTS box just above the table.",IF(E594="","The mapcode service didn't return a mapcode for this point.",IF(AM594,"Latitude and longitude seemed to be the wrong way round, so they've been swapped. Please check.",IF(AND(AN594=0,AO594=0),"0, 0 is in the sea off West Africa. Please check this is the location you meant.",IF(W594,"Longitude came first, so the order has been switched.",IF(Z594=6,"Converted from degrees, minutes and seconds.",IF(Z594=4,"Converted from degrees and decimal minutes.","")))))))))</f>
        <v/>
      </c>
      <c r="N594" s="49">
        <f>IF(J594="","",MapcodeAPI&amp;"codes/"&amp;SUBSTITUTE(J594&amp;"",MID(1/2,2,1),".")&amp;","&amp;SUBSTITUTE(K594&amp;"",MID(1/2,2,1),"."))&amp;LEFT($B$13,0)</f>
        <v/>
      </c>
      <c r="O594" s="49">
        <f>IF(N594="","",IFERROR(_xlfn.WEBSERVICE(N594),IF(MapcodeAPIBackup="","NO CONNECTION",IFERROR(_xlfn.WEBSERVICE(MapcodeAPIBackup&amp;MID(N594,LEN(MapcodeAPI)+1,999)),"NO CONNECTION"))))</f>
        <v/>
      </c>
      <c r="P594" t="inlineStr">
        <is>
          <t xml:space="preserve"> </t>
        </is>
      </c>
      <c r="R594" s="50">
        <f>IFERROR(IF(AND(TRIM(B594&amp;"")="",TRIM(C594&amp;"")=""),"",TRIM(IF(ISNUMBER(B594),SUBSTITUTE(B594&amp;"",MID(1/2,2,1),"."),B594&amp;"")&amp;IF(TRIM(C594&amp;"")="",""," | "&amp;IF(ISNUMBER(C594),SUBSTITUTE(C594&amp;"",MID(1/2,2,1),"."),C594&amp;"")))),"(error value)")</f>
        <v/>
      </c>
      <c r="S594" s="50">
        <f>IF(R594="","","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"&amp;IFERROR(IF(AND(LEN(R594)-LEN(SUBSTITUTE(R594,"/",""))=1,ISNUMBER(FIND(" ",TRIM(LEFT(R594,FIND("/",R594)-1))))),LEFT(R594,FIND("/",R594)-1),R594),R594)&amp;" ")," "," "),"﻿"," "),"​"," "),"⁠"," ")," "," ")," "," "),CHAR(9)," "),CHAR(10)," "),CHAR(13)," "),"−","-"),"–","-"),"—","-"),"LATITUDE"," "),"LONGITUDE"," "),"COORDINATES"," "),"COORDS"," "),"NORTH"," N "),"SOUTH"," S "),"EAST"," E "),"WEST"," W "),"DEGREES"," "),"DEG"," "),"GPS"," "),"LONG"," "),"LNG"," "),"LON"," "),"LAT"," ")," AND "," "),"&amp;"," ")&amp;" ")</f>
        <v/>
      </c>
      <c r="T594" s="50">
        <f>IF(S594="","",IF(LEN(S594)-LEN(SUBSTITUTE(S594,".",""))&gt;0,SUBSTITUTE(S594,","," "),IF(LEN(S594)-LEN(SUBSTITUTE(S594,",",""))=3,SUBSTITUTE(SUBSTITUTE(S594,",",";",2),",","."),IF(LEN(S594)-LEN(SUBSTITUTE(S594,",",""))=2,SUBSTITUTE(S594,",","."),SUBSTITUTE(S594,","," ")))))</f>
        <v/>
      </c>
      <c r="U594" s="50">
        <f>IF(ISNUMBER(FIND("S",T594)),-1,IF(ISNUMBER(FIND("N",T594)),1,0))</f>
        <v/>
      </c>
      <c r="V594" s="50">
        <f>IF(ISNUMBER(FIND("W",T594)),-1,IF(ISNUMBER(FIND("E",T594)),1,0))</f>
        <v/>
      </c>
      <c r="W594" s="50">
        <f>AND(MIN(IFERROR(FIND("N",T594),999),IFERROR(FIND("S",T594),999))&lt;999,MIN(IFERROR(FIND("E",T594),999),IFERROR(FIND("W",T594),999))&lt;999,MIN(IFERROR(FIND("E",T594),999),IFERROR(FIND("W",T594),999))&lt;MIN(IFERROR(FIND("N",T594),999),IFERROR(FIND("S",T594),999)))</f>
        <v/>
      </c>
      <c r="X594" s="50">
        <f>IF(T594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594,"°"," "),"º"," "),"˚"," "),"'"," "),CHAR(34)," "),"′"," "),"’"," "),"‘"," "),"″"," "),"”"," "),"“"," "),"("," "),")"," "),"["," "),"]"," "),"{"," "),"}"," "),";"," "),"|"," "),"/"," "),"\"," "),":"," "),"="," "),"*"," "),","," "),"N"," "),"S"," "),"E"," "),"W"," "),"_"," ")))</f>
        <v/>
      </c>
      <c r="Y594" s="50">
        <f>IF(X594="","",SUBSTITUTE(SUBSTITUTE(SUBSTITUTE(SUBSTITUTE(SUBSTITUTE(SUBSTITUTE(SUBSTITUTE(SUBSTITUTE(SUBSTITUTE(SUBSTITUTE(SUBSTITUTE(SUBSTITUTE(SUBSTITUTE(X594,"0",""),"1",""),"2",""),"3",""),"4",""),"5",""),"6",""),"7",""),"8",""),"9",""),".",""),"-","")," ",""))</f>
        <v/>
      </c>
      <c r="Z594" s="50">
        <f>IF(X594="",0,LEN(X594)-LEN(SUBSTITUTE(X594," ",""))+1)</f>
        <v/>
      </c>
      <c r="AA594" s="50">
        <f>IF(Z594&lt;1,"",IFERROR(VALUE(SUBSTITUTE(TRIM(MID(SUBSTITUTE(X594," ",REPT(" ",60)),1,60)),".",MID(1/2,2,1))),""))</f>
        <v/>
      </c>
      <c r="AB594" s="50">
        <f>IF(Z594&lt;2,"",IFERROR(VALUE(SUBSTITUTE(TRIM(MID(SUBSTITUTE(X594," ",REPT(" ",60)),61,60)),".",MID(1/2,2,1))),""))</f>
        <v/>
      </c>
      <c r="AC594" s="50">
        <f>IF(Z594&lt;3,"",IFERROR(VALUE(SUBSTITUTE(TRIM(MID(SUBSTITUTE(X594," ",REPT(" ",60)),121,60)),".",MID(1/2,2,1))),""))</f>
        <v/>
      </c>
      <c r="AD594" s="50">
        <f>IF(Z594&lt;4,"",IFERROR(VALUE(SUBSTITUTE(TRIM(MID(SUBSTITUTE(X594," ",REPT(" ",60)),181,60)),".",MID(1/2,2,1))),""))</f>
        <v/>
      </c>
      <c r="AE594" s="50">
        <f>IF(Z594&lt;5,"",IFERROR(VALUE(SUBSTITUTE(TRIM(MID(SUBSTITUTE(X594," ",REPT(" ",60)),241,60)),".",MID(1/2,2,1))),""))</f>
        <v/>
      </c>
      <c r="AF594" s="50">
        <f>IF(Z594&lt;6,"",IFERROR(VALUE(SUBSTITUTE(TRIM(MID(SUBSTITUTE(X594," ",REPT(" ",60)),301,60)),".",MID(1/2,2,1))),""))</f>
        <v/>
      </c>
      <c r="AG594" s="50">
        <f>IFERROR(IF(Z594=2,AA594,IF(Z594=4,IF(AA594&lt;0,-1,1)*(ABS(AA594)+AB594/60),IF(Z594=6,IF(AA594&lt;0,-1,1)*(ABS(AA594)+AB594/60+AC594/3600),""))),"")</f>
        <v/>
      </c>
      <c r="AH594" s="50">
        <f>IFERROR(IF(Z594=2,AB594,IF(Z594=4,IF(AC594&lt;0,-1,1)*(ABS(AC594)+AD594/60),IF(Z594=6,IF(AD594&lt;0,-1,1)*(ABS(AD594)+AE594/60+AF594/3600),""))),"")</f>
        <v/>
      </c>
      <c r="AI594" s="50">
        <f>IF(W594,AH594,AG594)</f>
        <v/>
      </c>
      <c r="AJ594" s="50">
        <f>IF(W594,AG594,AH594)</f>
        <v/>
      </c>
      <c r="AK594" s="50">
        <f>IFERROR(IF(U594=0,AI594,U594*ABS(AI594)),"")</f>
        <v/>
      </c>
      <c r="AL594" s="50">
        <f>IFERROR(IF(V594=0,AJ594,V594*ABS(AJ594)),"")</f>
        <v/>
      </c>
      <c r="AM594" s="50">
        <f>IFERROR(AND(U594=0,V594=0,ABS(AK594)&gt;90,ABS(AK594)&lt;=180,ABS(AL594)&lt;=90),FALSE)</f>
        <v/>
      </c>
      <c r="AN594" s="50">
        <f>IF(AM594,AL594,AK594)</f>
        <v/>
      </c>
      <c r="AO594" s="50">
        <f>IF(AM594,AK594,AL594)</f>
        <v/>
      </c>
      <c r="AP594" s="50">
        <f>IF(R594="","",IF(Y594&lt;&gt;"","Contains words or symbols that aren't part of a coordinate.",IF(NOT(OR(Z594=2,Z594=4,Z594=6)),"Couldn't find a latitude and a longitude ("&amp;Z594&amp;IF(Z594=1," number"," numbers")&amp;" found).",IF(COUNT(AA594:AF594)&lt;&gt;Z594,"Some of the numbers couldn't be read.",IF(OR(AND(Z594=4,OR(AB594&lt;0,AB594&gt;=60,AD594&lt;0,AD594&gt;=60)),AND(Z594=6,OR(AB594&lt;0,AB594&gt;=60,AC594&lt;0,AC594&gt;=60,AE594&lt;0,AE594&gt;=60,AF594&lt;0,AF594&gt;=60))),"Minutes and seconds must be between 0 and 60.",IF(OR(ABS(AN594)&gt;90,ABS(AO594)&gt;180),"Out of range: latitude must be between -90 and 90, and longitude between -180 and 180.",""))))))</f>
        <v/>
      </c>
    </row>
    <row r="595">
      <c r="B595" s="44" t="n"/>
      <c r="C595" s="44" t="n"/>
      <c r="D595" s="45">
        <f>IF(R595="","",IF(AP595&lt;&gt;"","NOT VALID GPS COORDINATES",IF(O595="NO CONNECTION","NO CONNECTION",IF(E595="","NOT FOUND",IF(OR(AM595,AND(AN595=0,AO595=0)),"CONVERTED – PLEASE CHECK","CONVERTED")))))</f>
        <v/>
      </c>
      <c r="E595" s="45">
        <f>IF(OR(O595="",O595="NO CONNECTION"),"",IFERROR(_xlfn.FILTERXML(O595,"//local/territory")&amp;" "&amp;_xlfn.FILTERXML(O595,"//local/mapcode"),IFERROR(_xlfn.FILTERXML(O595,"//international/mapcode"),"")))</f>
        <v/>
      </c>
      <c r="F595" s="46">
        <f>IF(E595="","",IFERROR(_xlfn.FILTERXML(O595,"//local/territory"),""))</f>
        <v/>
      </c>
      <c r="G595" s="46">
        <f>IF(E595="","",IFERROR(_xlfn.FILTERXML(O595,"//local/mapcode"),""))</f>
        <v/>
      </c>
      <c r="H595" s="46">
        <f>IF(E595="","",IFERROR(_xlfn.FILTERXML(O595,"//international/mapcode"),""))</f>
        <v/>
      </c>
      <c r="I595" s="46">
        <f>IF(E595="","",IFERROR(HYPERLINK("https://www.mymapcodes.com/go/?t="&amp;IF(G595&lt;&gt;"",F595,"AAA")&amp;"&amp;ma="&amp;LEFT(IF(G595&lt;&gt;"",G595,H595),FIND(".",IF(G595&lt;&gt;"",G595,H595))-1)&amp;"&amp;mb="&amp;MID(IF(G595&lt;&gt;"",G595,H595),FIND(".",IF(G595&lt;&gt;"",G595,H595))+1,99),"Open on MyMapcodes →"),""))</f>
        <v/>
      </c>
      <c r="J595" s="47">
        <f>IF(OR(R595="",AP595&lt;&gt;""),"",ROUND(AN595,6))</f>
        <v/>
      </c>
      <c r="K595" s="47">
        <f>IF(OR(R595="",AP595&lt;&gt;""),"",ROUND(AO595,6))</f>
        <v/>
      </c>
      <c r="L595" s="48">
        <f>IF(R595="","",IF(AP595&lt;&gt;"",AP595,IF(O595="NO CONNECTION","Excel couldn't reach the mapcode service. Click the REFRESH RESULTS box just above the table.",IF(E595="","The mapcode service didn't return a mapcode for this point.",IF(AM595,"Latitude and longitude seemed to be the wrong way round, so they've been swapped. Please check.",IF(AND(AN595=0,AO595=0),"0, 0 is in the sea off West Africa. Please check this is the location you meant.",IF(W595,"Longitude came first, so the order has been switched.",IF(Z595=6,"Converted from degrees, minutes and seconds.",IF(Z595=4,"Converted from degrees and decimal minutes.","")))))))))</f>
        <v/>
      </c>
      <c r="N595" s="49">
        <f>IF(J595="","",MapcodeAPI&amp;"codes/"&amp;SUBSTITUTE(J595&amp;"",MID(1/2,2,1),".")&amp;","&amp;SUBSTITUTE(K595&amp;"",MID(1/2,2,1),"."))&amp;LEFT($B$13,0)</f>
        <v/>
      </c>
      <c r="O595" s="49">
        <f>IF(N595="","",IFERROR(_xlfn.WEBSERVICE(N595),IF(MapcodeAPIBackup="","NO CONNECTION",IFERROR(_xlfn.WEBSERVICE(MapcodeAPIBackup&amp;MID(N595,LEN(MapcodeAPI)+1,999)),"NO CONNECTION"))))</f>
        <v/>
      </c>
      <c r="P595" t="inlineStr">
        <is>
          <t xml:space="preserve"> </t>
        </is>
      </c>
      <c r="R595" s="50">
        <f>IFERROR(IF(AND(TRIM(B595&amp;"")="",TRIM(C595&amp;"")=""),"",TRIM(IF(ISNUMBER(B595),SUBSTITUTE(B595&amp;"",MID(1/2,2,1),"."),B595&amp;"")&amp;IF(TRIM(C595&amp;"")="",""," | "&amp;IF(ISNUMBER(C595),SUBSTITUTE(C595&amp;"",MID(1/2,2,1),"."),C595&amp;"")))),"(error value)")</f>
        <v/>
      </c>
      <c r="S595" s="50">
        <f>IF(R595="","","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"&amp;IFERROR(IF(AND(LEN(R595)-LEN(SUBSTITUTE(R595,"/",""))=1,ISNUMBER(FIND(" ",TRIM(LEFT(R595,FIND("/",R595)-1))))),LEFT(R595,FIND("/",R595)-1),R595),R595)&amp;" ")," "," "),"﻿"," "),"​"," "),"⁠"," ")," "," ")," "," "),CHAR(9)," "),CHAR(10)," "),CHAR(13)," "),"−","-"),"–","-"),"—","-"),"LATITUDE"," "),"LONGITUDE"," "),"COORDINATES"," "),"COORDS"," "),"NORTH"," N "),"SOUTH"," S "),"EAST"," E "),"WEST"," W "),"DEGREES"," "),"DEG"," "),"GPS"," "),"LONG"," "),"LNG"," "),"LON"," "),"LAT"," ")," AND "," "),"&amp;"," ")&amp;" ")</f>
        <v/>
      </c>
      <c r="T595" s="50">
        <f>IF(S595="","",IF(LEN(S595)-LEN(SUBSTITUTE(S595,".",""))&gt;0,SUBSTITUTE(S595,","," "),IF(LEN(S595)-LEN(SUBSTITUTE(S595,",",""))=3,SUBSTITUTE(SUBSTITUTE(S595,",",";",2),",","."),IF(LEN(S595)-LEN(SUBSTITUTE(S595,",",""))=2,SUBSTITUTE(S595,",","."),SUBSTITUTE(S595,","," ")))))</f>
        <v/>
      </c>
      <c r="U595" s="50">
        <f>IF(ISNUMBER(FIND("S",T595)),-1,IF(ISNUMBER(FIND("N",T595)),1,0))</f>
        <v/>
      </c>
      <c r="V595" s="50">
        <f>IF(ISNUMBER(FIND("W",T595)),-1,IF(ISNUMBER(FIND("E",T595)),1,0))</f>
        <v/>
      </c>
      <c r="W595" s="50">
        <f>AND(MIN(IFERROR(FIND("N",T595),999),IFERROR(FIND("S",T595),999))&lt;999,MIN(IFERROR(FIND("E",T595),999),IFERROR(FIND("W",T595),999))&lt;999,MIN(IFERROR(FIND("E",T595),999),IFERROR(FIND("W",T595),999))&lt;MIN(IFERROR(FIND("N",T595),999),IFERROR(FIND("S",T595),999)))</f>
        <v/>
      </c>
      <c r="X595" s="50">
        <f>IF(T595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595,"°"," "),"º"," "),"˚"," "),"'"," "),CHAR(34)," "),"′"," "),"’"," "),"‘"," "),"″"," "),"”"," "),"“"," "),"("," "),")"," "),"["," "),"]"," "),"{"," "),"}"," "),";"," "),"|"," "),"/"," "),"\"," "),":"," "),"="," "),"*"," "),","," "),"N"," "),"S"," "),"E"," "),"W"," "),"_"," ")))</f>
        <v/>
      </c>
      <c r="Y595" s="50">
        <f>IF(X595="","",SUBSTITUTE(SUBSTITUTE(SUBSTITUTE(SUBSTITUTE(SUBSTITUTE(SUBSTITUTE(SUBSTITUTE(SUBSTITUTE(SUBSTITUTE(SUBSTITUTE(SUBSTITUTE(SUBSTITUTE(SUBSTITUTE(X595,"0",""),"1",""),"2",""),"3",""),"4",""),"5",""),"6",""),"7",""),"8",""),"9",""),".",""),"-","")," ",""))</f>
        <v/>
      </c>
      <c r="Z595" s="50">
        <f>IF(X595="",0,LEN(X595)-LEN(SUBSTITUTE(X595," ",""))+1)</f>
        <v/>
      </c>
      <c r="AA595" s="50">
        <f>IF(Z595&lt;1,"",IFERROR(VALUE(SUBSTITUTE(TRIM(MID(SUBSTITUTE(X595," ",REPT(" ",60)),1,60)),".",MID(1/2,2,1))),""))</f>
        <v/>
      </c>
      <c r="AB595" s="50">
        <f>IF(Z595&lt;2,"",IFERROR(VALUE(SUBSTITUTE(TRIM(MID(SUBSTITUTE(X595," ",REPT(" ",60)),61,60)),".",MID(1/2,2,1))),""))</f>
        <v/>
      </c>
      <c r="AC595" s="50">
        <f>IF(Z595&lt;3,"",IFERROR(VALUE(SUBSTITUTE(TRIM(MID(SUBSTITUTE(X595," ",REPT(" ",60)),121,60)),".",MID(1/2,2,1))),""))</f>
        <v/>
      </c>
      <c r="AD595" s="50">
        <f>IF(Z595&lt;4,"",IFERROR(VALUE(SUBSTITUTE(TRIM(MID(SUBSTITUTE(X595," ",REPT(" ",60)),181,60)),".",MID(1/2,2,1))),""))</f>
        <v/>
      </c>
      <c r="AE595" s="50">
        <f>IF(Z595&lt;5,"",IFERROR(VALUE(SUBSTITUTE(TRIM(MID(SUBSTITUTE(X595," ",REPT(" ",60)),241,60)),".",MID(1/2,2,1))),""))</f>
        <v/>
      </c>
      <c r="AF595" s="50">
        <f>IF(Z595&lt;6,"",IFERROR(VALUE(SUBSTITUTE(TRIM(MID(SUBSTITUTE(X595," ",REPT(" ",60)),301,60)),".",MID(1/2,2,1))),""))</f>
        <v/>
      </c>
      <c r="AG595" s="50">
        <f>IFERROR(IF(Z595=2,AA595,IF(Z595=4,IF(AA595&lt;0,-1,1)*(ABS(AA595)+AB595/60),IF(Z595=6,IF(AA595&lt;0,-1,1)*(ABS(AA595)+AB595/60+AC595/3600),""))),"")</f>
        <v/>
      </c>
      <c r="AH595" s="50">
        <f>IFERROR(IF(Z595=2,AB595,IF(Z595=4,IF(AC595&lt;0,-1,1)*(ABS(AC595)+AD595/60),IF(Z595=6,IF(AD595&lt;0,-1,1)*(ABS(AD595)+AE595/60+AF595/3600),""))),"")</f>
        <v/>
      </c>
      <c r="AI595" s="50">
        <f>IF(W595,AH595,AG595)</f>
        <v/>
      </c>
      <c r="AJ595" s="50">
        <f>IF(W595,AG595,AH595)</f>
        <v/>
      </c>
      <c r="AK595" s="50">
        <f>IFERROR(IF(U595=0,AI595,U595*ABS(AI595)),"")</f>
        <v/>
      </c>
      <c r="AL595" s="50">
        <f>IFERROR(IF(V595=0,AJ595,V595*ABS(AJ595)),"")</f>
        <v/>
      </c>
      <c r="AM595" s="50">
        <f>IFERROR(AND(U595=0,V595=0,ABS(AK595)&gt;90,ABS(AK595)&lt;=180,ABS(AL595)&lt;=90),FALSE)</f>
        <v/>
      </c>
      <c r="AN595" s="50">
        <f>IF(AM595,AL595,AK595)</f>
        <v/>
      </c>
      <c r="AO595" s="50">
        <f>IF(AM595,AK595,AL595)</f>
        <v/>
      </c>
      <c r="AP595" s="50">
        <f>IF(R595="","",IF(Y595&lt;&gt;"","Contains words or symbols that aren't part of a coordinate.",IF(NOT(OR(Z595=2,Z595=4,Z595=6)),"Couldn't find a latitude and a longitude ("&amp;Z595&amp;IF(Z595=1," number"," numbers")&amp;" found).",IF(COUNT(AA595:AF595)&lt;&gt;Z595,"Some of the numbers couldn't be read.",IF(OR(AND(Z595=4,OR(AB595&lt;0,AB595&gt;=60,AD595&lt;0,AD595&gt;=60)),AND(Z595=6,OR(AB595&lt;0,AB595&gt;=60,AC595&lt;0,AC595&gt;=60,AE595&lt;0,AE595&gt;=60,AF595&lt;0,AF595&gt;=60))),"Minutes and seconds must be between 0 and 60.",IF(OR(ABS(AN595)&gt;90,ABS(AO595)&gt;180),"Out of range: latitude must be between -90 and 90, and longitude between -180 and 180.",""))))))</f>
        <v/>
      </c>
    </row>
    <row r="596">
      <c r="B596" s="44" t="n"/>
      <c r="C596" s="44" t="n"/>
      <c r="D596" s="45">
        <f>IF(R596="","",IF(AP596&lt;&gt;"","NOT VALID GPS COORDINATES",IF(O596="NO CONNECTION","NO CONNECTION",IF(E596="","NOT FOUND",IF(OR(AM596,AND(AN596=0,AO596=0)),"CONVERTED – PLEASE CHECK","CONVERTED")))))</f>
        <v/>
      </c>
      <c r="E596" s="45">
        <f>IF(OR(O596="",O596="NO CONNECTION"),"",IFERROR(_xlfn.FILTERXML(O596,"//local/territory")&amp;" "&amp;_xlfn.FILTERXML(O596,"//local/mapcode"),IFERROR(_xlfn.FILTERXML(O596,"//international/mapcode"),"")))</f>
        <v/>
      </c>
      <c r="F596" s="46">
        <f>IF(E596="","",IFERROR(_xlfn.FILTERXML(O596,"//local/territory"),""))</f>
        <v/>
      </c>
      <c r="G596" s="46">
        <f>IF(E596="","",IFERROR(_xlfn.FILTERXML(O596,"//local/mapcode"),""))</f>
        <v/>
      </c>
      <c r="H596" s="46">
        <f>IF(E596="","",IFERROR(_xlfn.FILTERXML(O596,"//international/mapcode"),""))</f>
        <v/>
      </c>
      <c r="I596" s="46">
        <f>IF(E596="","",IFERROR(HYPERLINK("https://www.mymapcodes.com/go/?t="&amp;IF(G596&lt;&gt;"",F596,"AAA")&amp;"&amp;ma="&amp;LEFT(IF(G596&lt;&gt;"",G596,H596),FIND(".",IF(G596&lt;&gt;"",G596,H596))-1)&amp;"&amp;mb="&amp;MID(IF(G596&lt;&gt;"",G596,H596),FIND(".",IF(G596&lt;&gt;"",G596,H596))+1,99),"Open on MyMapcodes →"),""))</f>
        <v/>
      </c>
      <c r="J596" s="47">
        <f>IF(OR(R596="",AP596&lt;&gt;""),"",ROUND(AN596,6))</f>
        <v/>
      </c>
      <c r="K596" s="47">
        <f>IF(OR(R596="",AP596&lt;&gt;""),"",ROUND(AO596,6))</f>
        <v/>
      </c>
      <c r="L596" s="48">
        <f>IF(R596="","",IF(AP596&lt;&gt;"",AP596,IF(O596="NO CONNECTION","Excel couldn't reach the mapcode service. Click the REFRESH RESULTS box just above the table.",IF(E596="","The mapcode service didn't return a mapcode for this point.",IF(AM596,"Latitude and longitude seemed to be the wrong way round, so they've been swapped. Please check.",IF(AND(AN596=0,AO596=0),"0, 0 is in the sea off West Africa. Please check this is the location you meant.",IF(W596,"Longitude came first, so the order has been switched.",IF(Z596=6,"Converted from degrees, minutes and seconds.",IF(Z596=4,"Converted from degrees and decimal minutes.","")))))))))</f>
        <v/>
      </c>
      <c r="N596" s="49">
        <f>IF(J596="","",MapcodeAPI&amp;"codes/"&amp;SUBSTITUTE(J596&amp;"",MID(1/2,2,1),".")&amp;","&amp;SUBSTITUTE(K596&amp;"",MID(1/2,2,1),"."))&amp;LEFT($B$13,0)</f>
        <v/>
      </c>
      <c r="O596" s="49">
        <f>IF(N596="","",IFERROR(_xlfn.WEBSERVICE(N596),IF(MapcodeAPIBackup="","NO CONNECTION",IFERROR(_xlfn.WEBSERVICE(MapcodeAPIBackup&amp;MID(N596,LEN(MapcodeAPI)+1,999)),"NO CONNECTION"))))</f>
        <v/>
      </c>
      <c r="P596" t="inlineStr">
        <is>
          <t xml:space="preserve"> </t>
        </is>
      </c>
      <c r="R596" s="50">
        <f>IFERROR(IF(AND(TRIM(B596&amp;"")="",TRIM(C596&amp;"")=""),"",TRIM(IF(ISNUMBER(B596),SUBSTITUTE(B596&amp;"",MID(1/2,2,1),"."),B596&amp;"")&amp;IF(TRIM(C596&amp;"")="",""," | "&amp;IF(ISNUMBER(C596),SUBSTITUTE(C596&amp;"",MID(1/2,2,1),"."),C596&amp;"")))),"(error value)")</f>
        <v/>
      </c>
      <c r="S596" s="50">
        <f>IF(R596="","","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"&amp;IFERROR(IF(AND(LEN(R596)-LEN(SUBSTITUTE(R596,"/",""))=1,ISNUMBER(FIND(" ",TRIM(LEFT(R596,FIND("/",R596)-1))))),LEFT(R596,FIND("/",R596)-1),R596),R596)&amp;" ")," "," "),"﻿"," "),"​"," "),"⁠"," ")," "," ")," "," "),CHAR(9)," "),CHAR(10)," "),CHAR(13)," "),"−","-"),"–","-"),"—","-"),"LATITUDE"," "),"LONGITUDE"," "),"COORDINATES"," "),"COORDS"," "),"NORTH"," N "),"SOUTH"," S "),"EAST"," E "),"WEST"," W "),"DEGREES"," "),"DEG"," "),"GPS"," "),"LONG"," "),"LNG"," "),"LON"," "),"LAT"," ")," AND "," "),"&amp;"," ")&amp;" ")</f>
        <v/>
      </c>
      <c r="T596" s="50">
        <f>IF(S596="","",IF(LEN(S596)-LEN(SUBSTITUTE(S596,".",""))&gt;0,SUBSTITUTE(S596,","," "),IF(LEN(S596)-LEN(SUBSTITUTE(S596,",",""))=3,SUBSTITUTE(SUBSTITUTE(S596,",",";",2),",","."),IF(LEN(S596)-LEN(SUBSTITUTE(S596,",",""))=2,SUBSTITUTE(S596,",","."),SUBSTITUTE(S596,","," ")))))</f>
        <v/>
      </c>
      <c r="U596" s="50">
        <f>IF(ISNUMBER(FIND("S",T596)),-1,IF(ISNUMBER(FIND("N",T596)),1,0))</f>
        <v/>
      </c>
      <c r="V596" s="50">
        <f>IF(ISNUMBER(FIND("W",T596)),-1,IF(ISNUMBER(FIND("E",T596)),1,0))</f>
        <v/>
      </c>
      <c r="W596" s="50">
        <f>AND(MIN(IFERROR(FIND("N",T596),999),IFERROR(FIND("S",T596),999))&lt;999,MIN(IFERROR(FIND("E",T596),999),IFERROR(FIND("W",T596),999))&lt;999,MIN(IFERROR(FIND("E",T596),999),IFERROR(FIND("W",T596),999))&lt;MIN(IFERROR(FIND("N",T596),999),IFERROR(FIND("S",T596),999)))</f>
        <v/>
      </c>
      <c r="X596" s="50">
        <f>IF(T596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596,"°"," "),"º"," "),"˚"," "),"'"," "),CHAR(34)," "),"′"," "),"’"," "),"‘"," "),"″"," "),"”"," "),"“"," "),"("," "),")"," "),"["," "),"]"," "),"{"," "),"}"," "),";"," "),"|"," "),"/"," "),"\"," "),":"," "),"="," "),"*"," "),","," "),"N"," "),"S"," "),"E"," "),"W"," "),"_"," ")))</f>
        <v/>
      </c>
      <c r="Y596" s="50">
        <f>IF(X596="","",SUBSTITUTE(SUBSTITUTE(SUBSTITUTE(SUBSTITUTE(SUBSTITUTE(SUBSTITUTE(SUBSTITUTE(SUBSTITUTE(SUBSTITUTE(SUBSTITUTE(SUBSTITUTE(SUBSTITUTE(SUBSTITUTE(X596,"0",""),"1",""),"2",""),"3",""),"4",""),"5",""),"6",""),"7",""),"8",""),"9",""),".",""),"-","")," ",""))</f>
        <v/>
      </c>
      <c r="Z596" s="50">
        <f>IF(X596="",0,LEN(X596)-LEN(SUBSTITUTE(X596," ",""))+1)</f>
        <v/>
      </c>
      <c r="AA596" s="50">
        <f>IF(Z596&lt;1,"",IFERROR(VALUE(SUBSTITUTE(TRIM(MID(SUBSTITUTE(X596," ",REPT(" ",60)),1,60)),".",MID(1/2,2,1))),""))</f>
        <v/>
      </c>
      <c r="AB596" s="50">
        <f>IF(Z596&lt;2,"",IFERROR(VALUE(SUBSTITUTE(TRIM(MID(SUBSTITUTE(X596," ",REPT(" ",60)),61,60)),".",MID(1/2,2,1))),""))</f>
        <v/>
      </c>
      <c r="AC596" s="50">
        <f>IF(Z596&lt;3,"",IFERROR(VALUE(SUBSTITUTE(TRIM(MID(SUBSTITUTE(X596," ",REPT(" ",60)),121,60)),".",MID(1/2,2,1))),""))</f>
        <v/>
      </c>
      <c r="AD596" s="50">
        <f>IF(Z596&lt;4,"",IFERROR(VALUE(SUBSTITUTE(TRIM(MID(SUBSTITUTE(X596," ",REPT(" ",60)),181,60)),".",MID(1/2,2,1))),""))</f>
        <v/>
      </c>
      <c r="AE596" s="50">
        <f>IF(Z596&lt;5,"",IFERROR(VALUE(SUBSTITUTE(TRIM(MID(SUBSTITUTE(X596," ",REPT(" ",60)),241,60)),".",MID(1/2,2,1))),""))</f>
        <v/>
      </c>
      <c r="AF596" s="50">
        <f>IF(Z596&lt;6,"",IFERROR(VALUE(SUBSTITUTE(TRIM(MID(SUBSTITUTE(X596," ",REPT(" ",60)),301,60)),".",MID(1/2,2,1))),""))</f>
        <v/>
      </c>
      <c r="AG596" s="50">
        <f>IFERROR(IF(Z596=2,AA596,IF(Z596=4,IF(AA596&lt;0,-1,1)*(ABS(AA596)+AB596/60),IF(Z596=6,IF(AA596&lt;0,-1,1)*(ABS(AA596)+AB596/60+AC596/3600),""))),"")</f>
        <v/>
      </c>
      <c r="AH596" s="50">
        <f>IFERROR(IF(Z596=2,AB596,IF(Z596=4,IF(AC596&lt;0,-1,1)*(ABS(AC596)+AD596/60),IF(Z596=6,IF(AD596&lt;0,-1,1)*(ABS(AD596)+AE596/60+AF596/3600),""))),"")</f>
        <v/>
      </c>
      <c r="AI596" s="50">
        <f>IF(W596,AH596,AG596)</f>
        <v/>
      </c>
      <c r="AJ596" s="50">
        <f>IF(W596,AG596,AH596)</f>
        <v/>
      </c>
      <c r="AK596" s="50">
        <f>IFERROR(IF(U596=0,AI596,U596*ABS(AI596)),"")</f>
        <v/>
      </c>
      <c r="AL596" s="50">
        <f>IFERROR(IF(V596=0,AJ596,V596*ABS(AJ596)),"")</f>
        <v/>
      </c>
      <c r="AM596" s="50">
        <f>IFERROR(AND(U596=0,V596=0,ABS(AK596)&gt;90,ABS(AK596)&lt;=180,ABS(AL596)&lt;=90),FALSE)</f>
        <v/>
      </c>
      <c r="AN596" s="50">
        <f>IF(AM596,AL596,AK596)</f>
        <v/>
      </c>
      <c r="AO596" s="50">
        <f>IF(AM596,AK596,AL596)</f>
        <v/>
      </c>
      <c r="AP596" s="50">
        <f>IF(R596="","",IF(Y596&lt;&gt;"","Contains words or symbols that aren't part of a coordinate.",IF(NOT(OR(Z596=2,Z596=4,Z596=6)),"Couldn't find a latitude and a longitude ("&amp;Z596&amp;IF(Z596=1," number"," numbers")&amp;" found).",IF(COUNT(AA596:AF596)&lt;&gt;Z596,"Some of the numbers couldn't be read.",IF(OR(AND(Z596=4,OR(AB596&lt;0,AB596&gt;=60,AD596&lt;0,AD596&gt;=60)),AND(Z596=6,OR(AB596&lt;0,AB596&gt;=60,AC596&lt;0,AC596&gt;=60,AE596&lt;0,AE596&gt;=60,AF596&lt;0,AF596&gt;=60))),"Minutes and seconds must be between 0 and 60.",IF(OR(ABS(AN596)&gt;90,ABS(AO596)&gt;180),"Out of range: latitude must be between -90 and 90, and longitude between -180 and 180.",""))))))</f>
        <v/>
      </c>
    </row>
    <row r="597">
      <c r="B597" s="44" t="n"/>
      <c r="C597" s="44" t="n"/>
      <c r="D597" s="45">
        <f>IF(R597="","",IF(AP597&lt;&gt;"","NOT VALID GPS COORDINATES",IF(O597="NO CONNECTION","NO CONNECTION",IF(E597="","NOT FOUND",IF(OR(AM597,AND(AN597=0,AO597=0)),"CONVERTED – PLEASE CHECK","CONVERTED")))))</f>
        <v/>
      </c>
      <c r="E597" s="45">
        <f>IF(OR(O597="",O597="NO CONNECTION"),"",IFERROR(_xlfn.FILTERXML(O597,"//local/territory")&amp;" "&amp;_xlfn.FILTERXML(O597,"//local/mapcode"),IFERROR(_xlfn.FILTERXML(O597,"//international/mapcode"),"")))</f>
        <v/>
      </c>
      <c r="F597" s="46">
        <f>IF(E597="","",IFERROR(_xlfn.FILTERXML(O597,"//local/territory"),""))</f>
        <v/>
      </c>
      <c r="G597" s="46">
        <f>IF(E597="","",IFERROR(_xlfn.FILTERXML(O597,"//local/mapcode"),""))</f>
        <v/>
      </c>
      <c r="H597" s="46">
        <f>IF(E597="","",IFERROR(_xlfn.FILTERXML(O597,"//international/mapcode"),""))</f>
        <v/>
      </c>
      <c r="I597" s="46">
        <f>IF(E597="","",IFERROR(HYPERLINK("https://www.mymapcodes.com/go/?t="&amp;IF(G597&lt;&gt;"",F597,"AAA")&amp;"&amp;ma="&amp;LEFT(IF(G597&lt;&gt;"",G597,H597),FIND(".",IF(G597&lt;&gt;"",G597,H597))-1)&amp;"&amp;mb="&amp;MID(IF(G597&lt;&gt;"",G597,H597),FIND(".",IF(G597&lt;&gt;"",G597,H597))+1,99),"Open on MyMapcodes →"),""))</f>
        <v/>
      </c>
      <c r="J597" s="47">
        <f>IF(OR(R597="",AP597&lt;&gt;""),"",ROUND(AN597,6))</f>
        <v/>
      </c>
      <c r="K597" s="47">
        <f>IF(OR(R597="",AP597&lt;&gt;""),"",ROUND(AO597,6))</f>
        <v/>
      </c>
      <c r="L597" s="48">
        <f>IF(R597="","",IF(AP597&lt;&gt;"",AP597,IF(O597="NO CONNECTION","Excel couldn't reach the mapcode service. Click the REFRESH RESULTS box just above the table.",IF(E597="","The mapcode service didn't return a mapcode for this point.",IF(AM597,"Latitude and longitude seemed to be the wrong way round, so they've been swapped. Please check.",IF(AND(AN597=0,AO597=0),"0, 0 is in the sea off West Africa. Please check this is the location you meant.",IF(W597,"Longitude came first, so the order has been switched.",IF(Z597=6,"Converted from degrees, minutes and seconds.",IF(Z597=4,"Converted from degrees and decimal minutes.","")))))))))</f>
        <v/>
      </c>
      <c r="N597" s="49">
        <f>IF(J597="","",MapcodeAPI&amp;"codes/"&amp;SUBSTITUTE(J597&amp;"",MID(1/2,2,1),".")&amp;","&amp;SUBSTITUTE(K597&amp;"",MID(1/2,2,1),"."))&amp;LEFT($B$13,0)</f>
        <v/>
      </c>
      <c r="O597" s="49">
        <f>IF(N597="","",IFERROR(_xlfn.WEBSERVICE(N597),IF(MapcodeAPIBackup="","NO CONNECTION",IFERROR(_xlfn.WEBSERVICE(MapcodeAPIBackup&amp;MID(N597,LEN(MapcodeAPI)+1,999)),"NO CONNECTION"))))</f>
        <v/>
      </c>
      <c r="P597" t="inlineStr">
        <is>
          <t xml:space="preserve"> </t>
        </is>
      </c>
      <c r="R597" s="50">
        <f>IFERROR(IF(AND(TRIM(B597&amp;"")="",TRIM(C597&amp;"")=""),"",TRIM(IF(ISNUMBER(B597),SUBSTITUTE(B597&amp;"",MID(1/2,2,1),"."),B597&amp;"")&amp;IF(TRIM(C597&amp;"")="",""," | "&amp;IF(ISNUMBER(C597),SUBSTITUTE(C597&amp;"",MID(1/2,2,1),"."),C597&amp;"")))),"(error value)")</f>
        <v/>
      </c>
      <c r="S597" s="50">
        <f>IF(R597="","","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"&amp;IFERROR(IF(AND(LEN(R597)-LEN(SUBSTITUTE(R597,"/",""))=1,ISNUMBER(FIND(" ",TRIM(LEFT(R597,FIND("/",R597)-1))))),LEFT(R597,FIND("/",R597)-1),R597),R597)&amp;" ")," "," "),"﻿"," "),"​"," "),"⁠"," ")," "," ")," "," "),CHAR(9)," "),CHAR(10)," "),CHAR(13)," "),"−","-"),"–","-"),"—","-"),"LATITUDE"," "),"LONGITUDE"," "),"COORDINATES"," "),"COORDS"," "),"NORTH"," N "),"SOUTH"," S "),"EAST"," E "),"WEST"," W "),"DEGREES"," "),"DEG"," "),"GPS"," "),"LONG"," "),"LNG"," "),"LON"," "),"LAT"," ")," AND "," "),"&amp;"," ")&amp;" ")</f>
        <v/>
      </c>
      <c r="T597" s="50">
        <f>IF(S597="","",IF(LEN(S597)-LEN(SUBSTITUTE(S597,".",""))&gt;0,SUBSTITUTE(S597,","," "),IF(LEN(S597)-LEN(SUBSTITUTE(S597,",",""))=3,SUBSTITUTE(SUBSTITUTE(S597,",",";",2),",","."),IF(LEN(S597)-LEN(SUBSTITUTE(S597,",",""))=2,SUBSTITUTE(S597,",","."),SUBSTITUTE(S597,","," ")))))</f>
        <v/>
      </c>
      <c r="U597" s="50">
        <f>IF(ISNUMBER(FIND("S",T597)),-1,IF(ISNUMBER(FIND("N",T597)),1,0))</f>
        <v/>
      </c>
      <c r="V597" s="50">
        <f>IF(ISNUMBER(FIND("W",T597)),-1,IF(ISNUMBER(FIND("E",T597)),1,0))</f>
        <v/>
      </c>
      <c r="W597" s="50">
        <f>AND(MIN(IFERROR(FIND("N",T597),999),IFERROR(FIND("S",T597),999))&lt;999,MIN(IFERROR(FIND("E",T597),999),IFERROR(FIND("W",T597),999))&lt;999,MIN(IFERROR(FIND("E",T597),999),IFERROR(FIND("W",T597),999))&lt;MIN(IFERROR(FIND("N",T597),999),IFERROR(FIND("S",T597),999)))</f>
        <v/>
      </c>
      <c r="X597" s="50">
        <f>IF(T597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597,"°"," "),"º"," "),"˚"," "),"'"," "),CHAR(34)," "),"′"," "),"’"," "),"‘"," "),"″"," "),"”"," "),"“"," "),"("," "),")"," "),"["," "),"]"," "),"{"," "),"}"," "),";"," "),"|"," "),"/"," "),"\"," "),":"," "),"="," "),"*"," "),","," "),"N"," "),"S"," "),"E"," "),"W"," "),"_"," ")))</f>
        <v/>
      </c>
      <c r="Y597" s="50">
        <f>IF(X597="","",SUBSTITUTE(SUBSTITUTE(SUBSTITUTE(SUBSTITUTE(SUBSTITUTE(SUBSTITUTE(SUBSTITUTE(SUBSTITUTE(SUBSTITUTE(SUBSTITUTE(SUBSTITUTE(SUBSTITUTE(SUBSTITUTE(X597,"0",""),"1",""),"2",""),"3",""),"4",""),"5",""),"6",""),"7",""),"8",""),"9",""),".",""),"-","")," ",""))</f>
        <v/>
      </c>
      <c r="Z597" s="50">
        <f>IF(X597="",0,LEN(X597)-LEN(SUBSTITUTE(X597," ",""))+1)</f>
        <v/>
      </c>
      <c r="AA597" s="50">
        <f>IF(Z597&lt;1,"",IFERROR(VALUE(SUBSTITUTE(TRIM(MID(SUBSTITUTE(X597," ",REPT(" ",60)),1,60)),".",MID(1/2,2,1))),""))</f>
        <v/>
      </c>
      <c r="AB597" s="50">
        <f>IF(Z597&lt;2,"",IFERROR(VALUE(SUBSTITUTE(TRIM(MID(SUBSTITUTE(X597," ",REPT(" ",60)),61,60)),".",MID(1/2,2,1))),""))</f>
        <v/>
      </c>
      <c r="AC597" s="50">
        <f>IF(Z597&lt;3,"",IFERROR(VALUE(SUBSTITUTE(TRIM(MID(SUBSTITUTE(X597," ",REPT(" ",60)),121,60)),".",MID(1/2,2,1))),""))</f>
        <v/>
      </c>
      <c r="AD597" s="50">
        <f>IF(Z597&lt;4,"",IFERROR(VALUE(SUBSTITUTE(TRIM(MID(SUBSTITUTE(X597," ",REPT(" ",60)),181,60)),".",MID(1/2,2,1))),""))</f>
        <v/>
      </c>
      <c r="AE597" s="50">
        <f>IF(Z597&lt;5,"",IFERROR(VALUE(SUBSTITUTE(TRIM(MID(SUBSTITUTE(X597," ",REPT(" ",60)),241,60)),".",MID(1/2,2,1))),""))</f>
        <v/>
      </c>
      <c r="AF597" s="50">
        <f>IF(Z597&lt;6,"",IFERROR(VALUE(SUBSTITUTE(TRIM(MID(SUBSTITUTE(X597," ",REPT(" ",60)),301,60)),".",MID(1/2,2,1))),""))</f>
        <v/>
      </c>
      <c r="AG597" s="50">
        <f>IFERROR(IF(Z597=2,AA597,IF(Z597=4,IF(AA597&lt;0,-1,1)*(ABS(AA597)+AB597/60),IF(Z597=6,IF(AA597&lt;0,-1,1)*(ABS(AA597)+AB597/60+AC597/3600),""))),"")</f>
        <v/>
      </c>
      <c r="AH597" s="50">
        <f>IFERROR(IF(Z597=2,AB597,IF(Z597=4,IF(AC597&lt;0,-1,1)*(ABS(AC597)+AD597/60),IF(Z597=6,IF(AD597&lt;0,-1,1)*(ABS(AD597)+AE597/60+AF597/3600),""))),"")</f>
        <v/>
      </c>
      <c r="AI597" s="50">
        <f>IF(W597,AH597,AG597)</f>
        <v/>
      </c>
      <c r="AJ597" s="50">
        <f>IF(W597,AG597,AH597)</f>
        <v/>
      </c>
      <c r="AK597" s="50">
        <f>IFERROR(IF(U597=0,AI597,U597*ABS(AI597)),"")</f>
        <v/>
      </c>
      <c r="AL597" s="50">
        <f>IFERROR(IF(V597=0,AJ597,V597*ABS(AJ597)),"")</f>
        <v/>
      </c>
      <c r="AM597" s="50">
        <f>IFERROR(AND(U597=0,V597=0,ABS(AK597)&gt;90,ABS(AK597)&lt;=180,ABS(AL597)&lt;=90),FALSE)</f>
        <v/>
      </c>
      <c r="AN597" s="50">
        <f>IF(AM597,AL597,AK597)</f>
        <v/>
      </c>
      <c r="AO597" s="50">
        <f>IF(AM597,AK597,AL597)</f>
        <v/>
      </c>
      <c r="AP597" s="50">
        <f>IF(R597="","",IF(Y597&lt;&gt;"","Contains words or symbols that aren't part of a coordinate.",IF(NOT(OR(Z597=2,Z597=4,Z597=6)),"Couldn't find a latitude and a longitude ("&amp;Z597&amp;IF(Z597=1," number"," numbers")&amp;" found).",IF(COUNT(AA597:AF597)&lt;&gt;Z597,"Some of the numbers couldn't be read.",IF(OR(AND(Z597=4,OR(AB597&lt;0,AB597&gt;=60,AD597&lt;0,AD597&gt;=60)),AND(Z597=6,OR(AB597&lt;0,AB597&gt;=60,AC597&lt;0,AC597&gt;=60,AE597&lt;0,AE597&gt;=60,AF597&lt;0,AF597&gt;=60))),"Minutes and seconds must be between 0 and 60.",IF(OR(ABS(AN597)&gt;90,ABS(AO597)&gt;180),"Out of range: latitude must be between -90 and 90, and longitude between -180 and 180.",""))))))</f>
        <v/>
      </c>
    </row>
    <row r="598">
      <c r="B598" s="44" t="n"/>
      <c r="C598" s="44" t="n"/>
      <c r="D598" s="45">
        <f>IF(R598="","",IF(AP598&lt;&gt;"","NOT VALID GPS COORDINATES",IF(O598="NO CONNECTION","NO CONNECTION",IF(E598="","NOT FOUND",IF(OR(AM598,AND(AN598=0,AO598=0)),"CONVERTED – PLEASE CHECK","CONVERTED")))))</f>
        <v/>
      </c>
      <c r="E598" s="45">
        <f>IF(OR(O598="",O598="NO CONNECTION"),"",IFERROR(_xlfn.FILTERXML(O598,"//local/territory")&amp;" "&amp;_xlfn.FILTERXML(O598,"//local/mapcode"),IFERROR(_xlfn.FILTERXML(O598,"//international/mapcode"),"")))</f>
        <v/>
      </c>
      <c r="F598" s="46">
        <f>IF(E598="","",IFERROR(_xlfn.FILTERXML(O598,"//local/territory"),""))</f>
        <v/>
      </c>
      <c r="G598" s="46">
        <f>IF(E598="","",IFERROR(_xlfn.FILTERXML(O598,"//local/mapcode"),""))</f>
        <v/>
      </c>
      <c r="H598" s="46">
        <f>IF(E598="","",IFERROR(_xlfn.FILTERXML(O598,"//international/mapcode"),""))</f>
        <v/>
      </c>
      <c r="I598" s="46">
        <f>IF(E598="","",IFERROR(HYPERLINK("https://www.mymapcodes.com/go/?t="&amp;IF(G598&lt;&gt;"",F598,"AAA")&amp;"&amp;ma="&amp;LEFT(IF(G598&lt;&gt;"",G598,H598),FIND(".",IF(G598&lt;&gt;"",G598,H598))-1)&amp;"&amp;mb="&amp;MID(IF(G598&lt;&gt;"",G598,H598),FIND(".",IF(G598&lt;&gt;"",G598,H598))+1,99),"Open on MyMapcodes →"),""))</f>
        <v/>
      </c>
      <c r="J598" s="47">
        <f>IF(OR(R598="",AP598&lt;&gt;""),"",ROUND(AN598,6))</f>
        <v/>
      </c>
      <c r="K598" s="47">
        <f>IF(OR(R598="",AP598&lt;&gt;""),"",ROUND(AO598,6))</f>
        <v/>
      </c>
      <c r="L598" s="48">
        <f>IF(R598="","",IF(AP598&lt;&gt;"",AP598,IF(O598="NO CONNECTION","Excel couldn't reach the mapcode service. Click the REFRESH RESULTS box just above the table.",IF(E598="","The mapcode service didn't return a mapcode for this point.",IF(AM598,"Latitude and longitude seemed to be the wrong way round, so they've been swapped. Please check.",IF(AND(AN598=0,AO598=0),"0, 0 is in the sea off West Africa. Please check this is the location you meant.",IF(W598,"Longitude came first, so the order has been switched.",IF(Z598=6,"Converted from degrees, minutes and seconds.",IF(Z598=4,"Converted from degrees and decimal minutes.","")))))))))</f>
        <v/>
      </c>
      <c r="N598" s="49">
        <f>IF(J598="","",MapcodeAPI&amp;"codes/"&amp;SUBSTITUTE(J598&amp;"",MID(1/2,2,1),".")&amp;","&amp;SUBSTITUTE(K598&amp;"",MID(1/2,2,1),"."))&amp;LEFT($B$13,0)</f>
        <v/>
      </c>
      <c r="O598" s="49">
        <f>IF(N598="","",IFERROR(_xlfn.WEBSERVICE(N598),IF(MapcodeAPIBackup="","NO CONNECTION",IFERROR(_xlfn.WEBSERVICE(MapcodeAPIBackup&amp;MID(N598,LEN(MapcodeAPI)+1,999)),"NO CONNECTION"))))</f>
        <v/>
      </c>
      <c r="P598" t="inlineStr">
        <is>
          <t xml:space="preserve"> </t>
        </is>
      </c>
      <c r="R598" s="50">
        <f>IFERROR(IF(AND(TRIM(B598&amp;"")="",TRIM(C598&amp;"")=""),"",TRIM(IF(ISNUMBER(B598),SUBSTITUTE(B598&amp;"",MID(1/2,2,1),"."),B598&amp;"")&amp;IF(TRIM(C598&amp;"")="",""," | "&amp;IF(ISNUMBER(C598),SUBSTITUTE(C598&amp;"",MID(1/2,2,1),"."),C598&amp;"")))),"(error value)")</f>
        <v/>
      </c>
      <c r="S598" s="50">
        <f>IF(R598="","","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"&amp;IFERROR(IF(AND(LEN(R598)-LEN(SUBSTITUTE(R598,"/",""))=1,ISNUMBER(FIND(" ",TRIM(LEFT(R598,FIND("/",R598)-1))))),LEFT(R598,FIND("/",R598)-1),R598),R598)&amp;" ")," "," "),"﻿"," "),"​"," "),"⁠"," ")," "," ")," "," "),CHAR(9)," "),CHAR(10)," "),CHAR(13)," "),"−","-"),"–","-"),"—","-"),"LATITUDE"," "),"LONGITUDE"," "),"COORDINATES"," "),"COORDS"," "),"NORTH"," N "),"SOUTH"," S "),"EAST"," E "),"WEST"," W "),"DEGREES"," "),"DEG"," "),"GPS"," "),"LONG"," "),"LNG"," "),"LON"," "),"LAT"," ")," AND "," "),"&amp;"," ")&amp;" ")</f>
        <v/>
      </c>
      <c r="T598" s="50">
        <f>IF(S598="","",IF(LEN(S598)-LEN(SUBSTITUTE(S598,".",""))&gt;0,SUBSTITUTE(S598,","," "),IF(LEN(S598)-LEN(SUBSTITUTE(S598,",",""))=3,SUBSTITUTE(SUBSTITUTE(S598,",",";",2),",","."),IF(LEN(S598)-LEN(SUBSTITUTE(S598,",",""))=2,SUBSTITUTE(S598,",","."),SUBSTITUTE(S598,","," ")))))</f>
        <v/>
      </c>
      <c r="U598" s="50">
        <f>IF(ISNUMBER(FIND("S",T598)),-1,IF(ISNUMBER(FIND("N",T598)),1,0))</f>
        <v/>
      </c>
      <c r="V598" s="50">
        <f>IF(ISNUMBER(FIND("W",T598)),-1,IF(ISNUMBER(FIND("E",T598)),1,0))</f>
        <v/>
      </c>
      <c r="W598" s="50">
        <f>AND(MIN(IFERROR(FIND("N",T598),999),IFERROR(FIND("S",T598),999))&lt;999,MIN(IFERROR(FIND("E",T598),999),IFERROR(FIND("W",T598),999))&lt;999,MIN(IFERROR(FIND("E",T598),999),IFERROR(FIND("W",T598),999))&lt;MIN(IFERROR(FIND("N",T598),999),IFERROR(FIND("S",T598),999)))</f>
        <v/>
      </c>
      <c r="X598" s="50">
        <f>IF(T598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598,"°"," "),"º"," "),"˚"," "),"'"," "),CHAR(34)," "),"′"," "),"’"," "),"‘"," "),"″"," "),"”"," "),"“"," "),"("," "),")"," "),"["," "),"]"," "),"{"," "),"}"," "),";"," "),"|"," "),"/"," "),"\"," "),":"," "),"="," "),"*"," "),","," "),"N"," "),"S"," "),"E"," "),"W"," "),"_"," ")))</f>
        <v/>
      </c>
      <c r="Y598" s="50">
        <f>IF(X598="","",SUBSTITUTE(SUBSTITUTE(SUBSTITUTE(SUBSTITUTE(SUBSTITUTE(SUBSTITUTE(SUBSTITUTE(SUBSTITUTE(SUBSTITUTE(SUBSTITUTE(SUBSTITUTE(SUBSTITUTE(SUBSTITUTE(X598,"0",""),"1",""),"2",""),"3",""),"4",""),"5",""),"6",""),"7",""),"8",""),"9",""),".",""),"-","")," ",""))</f>
        <v/>
      </c>
      <c r="Z598" s="50">
        <f>IF(X598="",0,LEN(X598)-LEN(SUBSTITUTE(X598," ",""))+1)</f>
        <v/>
      </c>
      <c r="AA598" s="50">
        <f>IF(Z598&lt;1,"",IFERROR(VALUE(SUBSTITUTE(TRIM(MID(SUBSTITUTE(X598," ",REPT(" ",60)),1,60)),".",MID(1/2,2,1))),""))</f>
        <v/>
      </c>
      <c r="AB598" s="50">
        <f>IF(Z598&lt;2,"",IFERROR(VALUE(SUBSTITUTE(TRIM(MID(SUBSTITUTE(X598," ",REPT(" ",60)),61,60)),".",MID(1/2,2,1))),""))</f>
        <v/>
      </c>
      <c r="AC598" s="50">
        <f>IF(Z598&lt;3,"",IFERROR(VALUE(SUBSTITUTE(TRIM(MID(SUBSTITUTE(X598," ",REPT(" ",60)),121,60)),".",MID(1/2,2,1))),""))</f>
        <v/>
      </c>
      <c r="AD598" s="50">
        <f>IF(Z598&lt;4,"",IFERROR(VALUE(SUBSTITUTE(TRIM(MID(SUBSTITUTE(X598," ",REPT(" ",60)),181,60)),".",MID(1/2,2,1))),""))</f>
        <v/>
      </c>
      <c r="AE598" s="50">
        <f>IF(Z598&lt;5,"",IFERROR(VALUE(SUBSTITUTE(TRIM(MID(SUBSTITUTE(X598," ",REPT(" ",60)),241,60)),".",MID(1/2,2,1))),""))</f>
        <v/>
      </c>
      <c r="AF598" s="50">
        <f>IF(Z598&lt;6,"",IFERROR(VALUE(SUBSTITUTE(TRIM(MID(SUBSTITUTE(X598," ",REPT(" ",60)),301,60)),".",MID(1/2,2,1))),""))</f>
        <v/>
      </c>
      <c r="AG598" s="50">
        <f>IFERROR(IF(Z598=2,AA598,IF(Z598=4,IF(AA598&lt;0,-1,1)*(ABS(AA598)+AB598/60),IF(Z598=6,IF(AA598&lt;0,-1,1)*(ABS(AA598)+AB598/60+AC598/3600),""))),"")</f>
        <v/>
      </c>
      <c r="AH598" s="50">
        <f>IFERROR(IF(Z598=2,AB598,IF(Z598=4,IF(AC598&lt;0,-1,1)*(ABS(AC598)+AD598/60),IF(Z598=6,IF(AD598&lt;0,-1,1)*(ABS(AD598)+AE598/60+AF598/3600),""))),"")</f>
        <v/>
      </c>
      <c r="AI598" s="50">
        <f>IF(W598,AH598,AG598)</f>
        <v/>
      </c>
      <c r="AJ598" s="50">
        <f>IF(W598,AG598,AH598)</f>
        <v/>
      </c>
      <c r="AK598" s="50">
        <f>IFERROR(IF(U598=0,AI598,U598*ABS(AI598)),"")</f>
        <v/>
      </c>
      <c r="AL598" s="50">
        <f>IFERROR(IF(V598=0,AJ598,V598*ABS(AJ598)),"")</f>
        <v/>
      </c>
      <c r="AM598" s="50">
        <f>IFERROR(AND(U598=0,V598=0,ABS(AK598)&gt;90,ABS(AK598)&lt;=180,ABS(AL598)&lt;=90),FALSE)</f>
        <v/>
      </c>
      <c r="AN598" s="50">
        <f>IF(AM598,AL598,AK598)</f>
        <v/>
      </c>
      <c r="AO598" s="50">
        <f>IF(AM598,AK598,AL598)</f>
        <v/>
      </c>
      <c r="AP598" s="50">
        <f>IF(R598="","",IF(Y598&lt;&gt;"","Contains words or symbols that aren't part of a coordinate.",IF(NOT(OR(Z598=2,Z598=4,Z598=6)),"Couldn't find a latitude and a longitude ("&amp;Z598&amp;IF(Z598=1," number"," numbers")&amp;" found).",IF(COUNT(AA598:AF598)&lt;&gt;Z598,"Some of the numbers couldn't be read.",IF(OR(AND(Z598=4,OR(AB598&lt;0,AB598&gt;=60,AD598&lt;0,AD598&gt;=60)),AND(Z598=6,OR(AB598&lt;0,AB598&gt;=60,AC598&lt;0,AC598&gt;=60,AE598&lt;0,AE598&gt;=60,AF598&lt;0,AF598&gt;=60))),"Minutes and seconds must be between 0 and 60.",IF(OR(ABS(AN598)&gt;90,ABS(AO598)&gt;180),"Out of range: latitude must be between -90 and 90, and longitude between -180 and 180.",""))))))</f>
        <v/>
      </c>
    </row>
    <row r="599">
      <c r="B599" s="44" t="n"/>
      <c r="C599" s="44" t="n"/>
      <c r="D599" s="45">
        <f>IF(R599="","",IF(AP599&lt;&gt;"","NOT VALID GPS COORDINATES",IF(O599="NO CONNECTION","NO CONNECTION",IF(E599="","NOT FOUND",IF(OR(AM599,AND(AN599=0,AO599=0)),"CONVERTED – PLEASE CHECK","CONVERTED")))))</f>
        <v/>
      </c>
      <c r="E599" s="45">
        <f>IF(OR(O599="",O599="NO CONNECTION"),"",IFERROR(_xlfn.FILTERXML(O599,"//local/territory")&amp;" "&amp;_xlfn.FILTERXML(O599,"//local/mapcode"),IFERROR(_xlfn.FILTERXML(O599,"//international/mapcode"),"")))</f>
        <v/>
      </c>
      <c r="F599" s="46">
        <f>IF(E599="","",IFERROR(_xlfn.FILTERXML(O599,"//local/territory"),""))</f>
        <v/>
      </c>
      <c r="G599" s="46">
        <f>IF(E599="","",IFERROR(_xlfn.FILTERXML(O599,"//local/mapcode"),""))</f>
        <v/>
      </c>
      <c r="H599" s="46">
        <f>IF(E599="","",IFERROR(_xlfn.FILTERXML(O599,"//international/mapcode"),""))</f>
        <v/>
      </c>
      <c r="I599" s="46">
        <f>IF(E599="","",IFERROR(HYPERLINK("https://www.mymapcodes.com/go/?t="&amp;IF(G599&lt;&gt;"",F599,"AAA")&amp;"&amp;ma="&amp;LEFT(IF(G599&lt;&gt;"",G599,H599),FIND(".",IF(G599&lt;&gt;"",G599,H599))-1)&amp;"&amp;mb="&amp;MID(IF(G599&lt;&gt;"",G599,H599),FIND(".",IF(G599&lt;&gt;"",G599,H599))+1,99),"Open on MyMapcodes →"),""))</f>
        <v/>
      </c>
      <c r="J599" s="47">
        <f>IF(OR(R599="",AP599&lt;&gt;""),"",ROUND(AN599,6))</f>
        <v/>
      </c>
      <c r="K599" s="47">
        <f>IF(OR(R599="",AP599&lt;&gt;""),"",ROUND(AO599,6))</f>
        <v/>
      </c>
      <c r="L599" s="48">
        <f>IF(R599="","",IF(AP599&lt;&gt;"",AP599,IF(O599="NO CONNECTION","Excel couldn't reach the mapcode service. Click the REFRESH RESULTS box just above the table.",IF(E599="","The mapcode service didn't return a mapcode for this point.",IF(AM599,"Latitude and longitude seemed to be the wrong way round, so they've been swapped. Please check.",IF(AND(AN599=0,AO599=0),"0, 0 is in the sea off West Africa. Please check this is the location you meant.",IF(W599,"Longitude came first, so the order has been switched.",IF(Z599=6,"Converted from degrees, minutes and seconds.",IF(Z599=4,"Converted from degrees and decimal minutes.","")))))))))</f>
        <v/>
      </c>
      <c r="N599" s="49">
        <f>IF(J599="","",MapcodeAPI&amp;"codes/"&amp;SUBSTITUTE(J599&amp;"",MID(1/2,2,1),".")&amp;","&amp;SUBSTITUTE(K599&amp;"",MID(1/2,2,1),"."))&amp;LEFT($B$13,0)</f>
        <v/>
      </c>
      <c r="O599" s="49">
        <f>IF(N599="","",IFERROR(_xlfn.WEBSERVICE(N599),IF(MapcodeAPIBackup="","NO CONNECTION",IFERROR(_xlfn.WEBSERVICE(MapcodeAPIBackup&amp;MID(N599,LEN(MapcodeAPI)+1,999)),"NO CONNECTION"))))</f>
        <v/>
      </c>
      <c r="P599" t="inlineStr">
        <is>
          <t xml:space="preserve"> </t>
        </is>
      </c>
      <c r="R599" s="50">
        <f>IFERROR(IF(AND(TRIM(B599&amp;"")="",TRIM(C599&amp;"")=""),"",TRIM(IF(ISNUMBER(B599),SUBSTITUTE(B599&amp;"",MID(1/2,2,1),"."),B599&amp;"")&amp;IF(TRIM(C599&amp;"")="",""," | "&amp;IF(ISNUMBER(C599),SUBSTITUTE(C599&amp;"",MID(1/2,2,1),"."),C599&amp;"")))),"(error value)")</f>
        <v/>
      </c>
      <c r="S599" s="50">
        <f>IF(R599="","","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"&amp;IFERROR(IF(AND(LEN(R599)-LEN(SUBSTITUTE(R599,"/",""))=1,ISNUMBER(FIND(" ",TRIM(LEFT(R599,FIND("/",R599)-1))))),LEFT(R599,FIND("/",R599)-1),R599),R599)&amp;" ")," "," "),"﻿"," "),"​"," "),"⁠"," ")," "," ")," "," "),CHAR(9)," "),CHAR(10)," "),CHAR(13)," "),"−","-"),"–","-"),"—","-"),"LATITUDE"," "),"LONGITUDE"," "),"COORDINATES"," "),"COORDS"," "),"NORTH"," N "),"SOUTH"," S "),"EAST"," E "),"WEST"," W "),"DEGREES"," "),"DEG"," "),"GPS"," "),"LONG"," "),"LNG"," "),"LON"," "),"LAT"," ")," AND "," "),"&amp;"," ")&amp;" ")</f>
        <v/>
      </c>
      <c r="T599" s="50">
        <f>IF(S599="","",IF(LEN(S599)-LEN(SUBSTITUTE(S599,".",""))&gt;0,SUBSTITUTE(S599,","," "),IF(LEN(S599)-LEN(SUBSTITUTE(S599,",",""))=3,SUBSTITUTE(SUBSTITUTE(S599,",",";",2),",","."),IF(LEN(S599)-LEN(SUBSTITUTE(S599,",",""))=2,SUBSTITUTE(S599,",","."),SUBSTITUTE(S599,","," ")))))</f>
        <v/>
      </c>
      <c r="U599" s="50">
        <f>IF(ISNUMBER(FIND("S",T599)),-1,IF(ISNUMBER(FIND("N",T599)),1,0))</f>
        <v/>
      </c>
      <c r="V599" s="50">
        <f>IF(ISNUMBER(FIND("W",T599)),-1,IF(ISNUMBER(FIND("E",T599)),1,0))</f>
        <v/>
      </c>
      <c r="W599" s="50">
        <f>AND(MIN(IFERROR(FIND("N",T599),999),IFERROR(FIND("S",T599),999))&lt;999,MIN(IFERROR(FIND("E",T599),999),IFERROR(FIND("W",T599),999))&lt;999,MIN(IFERROR(FIND("E",T599),999),IFERROR(FIND("W",T599),999))&lt;MIN(IFERROR(FIND("N",T599),999),IFERROR(FIND("S",T599),999)))</f>
        <v/>
      </c>
      <c r="X599" s="50">
        <f>IF(T599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599,"°"," "),"º"," "),"˚"," "),"'"," "),CHAR(34)," "),"′"," "),"’"," "),"‘"," "),"″"," "),"”"," "),"“"," "),"("," "),")"," "),"["," "),"]"," "),"{"," "),"}"," "),";"," "),"|"," "),"/"," "),"\"," "),":"," "),"="," "),"*"," "),","," "),"N"," "),"S"," "),"E"," "),"W"," "),"_"," ")))</f>
        <v/>
      </c>
      <c r="Y599" s="50">
        <f>IF(X599="","",SUBSTITUTE(SUBSTITUTE(SUBSTITUTE(SUBSTITUTE(SUBSTITUTE(SUBSTITUTE(SUBSTITUTE(SUBSTITUTE(SUBSTITUTE(SUBSTITUTE(SUBSTITUTE(SUBSTITUTE(SUBSTITUTE(X599,"0",""),"1",""),"2",""),"3",""),"4",""),"5",""),"6",""),"7",""),"8",""),"9",""),".",""),"-","")," ",""))</f>
        <v/>
      </c>
      <c r="Z599" s="50">
        <f>IF(X599="",0,LEN(X599)-LEN(SUBSTITUTE(X599," ",""))+1)</f>
        <v/>
      </c>
      <c r="AA599" s="50">
        <f>IF(Z599&lt;1,"",IFERROR(VALUE(SUBSTITUTE(TRIM(MID(SUBSTITUTE(X599," ",REPT(" ",60)),1,60)),".",MID(1/2,2,1))),""))</f>
        <v/>
      </c>
      <c r="AB599" s="50">
        <f>IF(Z599&lt;2,"",IFERROR(VALUE(SUBSTITUTE(TRIM(MID(SUBSTITUTE(X599," ",REPT(" ",60)),61,60)),".",MID(1/2,2,1))),""))</f>
        <v/>
      </c>
      <c r="AC599" s="50">
        <f>IF(Z599&lt;3,"",IFERROR(VALUE(SUBSTITUTE(TRIM(MID(SUBSTITUTE(X599," ",REPT(" ",60)),121,60)),".",MID(1/2,2,1))),""))</f>
        <v/>
      </c>
      <c r="AD599" s="50">
        <f>IF(Z599&lt;4,"",IFERROR(VALUE(SUBSTITUTE(TRIM(MID(SUBSTITUTE(X599," ",REPT(" ",60)),181,60)),".",MID(1/2,2,1))),""))</f>
        <v/>
      </c>
      <c r="AE599" s="50">
        <f>IF(Z599&lt;5,"",IFERROR(VALUE(SUBSTITUTE(TRIM(MID(SUBSTITUTE(X599," ",REPT(" ",60)),241,60)),".",MID(1/2,2,1))),""))</f>
        <v/>
      </c>
      <c r="AF599" s="50">
        <f>IF(Z599&lt;6,"",IFERROR(VALUE(SUBSTITUTE(TRIM(MID(SUBSTITUTE(X599," ",REPT(" ",60)),301,60)),".",MID(1/2,2,1))),""))</f>
        <v/>
      </c>
      <c r="AG599" s="50">
        <f>IFERROR(IF(Z599=2,AA599,IF(Z599=4,IF(AA599&lt;0,-1,1)*(ABS(AA599)+AB599/60),IF(Z599=6,IF(AA599&lt;0,-1,1)*(ABS(AA599)+AB599/60+AC599/3600),""))),"")</f>
        <v/>
      </c>
      <c r="AH599" s="50">
        <f>IFERROR(IF(Z599=2,AB599,IF(Z599=4,IF(AC599&lt;0,-1,1)*(ABS(AC599)+AD599/60),IF(Z599=6,IF(AD599&lt;0,-1,1)*(ABS(AD599)+AE599/60+AF599/3600),""))),"")</f>
        <v/>
      </c>
      <c r="AI599" s="50">
        <f>IF(W599,AH599,AG599)</f>
        <v/>
      </c>
      <c r="AJ599" s="50">
        <f>IF(W599,AG599,AH599)</f>
        <v/>
      </c>
      <c r="AK599" s="50">
        <f>IFERROR(IF(U599=0,AI599,U599*ABS(AI599)),"")</f>
        <v/>
      </c>
      <c r="AL599" s="50">
        <f>IFERROR(IF(V599=0,AJ599,V599*ABS(AJ599)),"")</f>
        <v/>
      </c>
      <c r="AM599" s="50">
        <f>IFERROR(AND(U599=0,V599=0,ABS(AK599)&gt;90,ABS(AK599)&lt;=180,ABS(AL599)&lt;=90),FALSE)</f>
        <v/>
      </c>
      <c r="AN599" s="50">
        <f>IF(AM599,AL599,AK599)</f>
        <v/>
      </c>
      <c r="AO599" s="50">
        <f>IF(AM599,AK599,AL599)</f>
        <v/>
      </c>
      <c r="AP599" s="50">
        <f>IF(R599="","",IF(Y599&lt;&gt;"","Contains words or symbols that aren't part of a coordinate.",IF(NOT(OR(Z599=2,Z599=4,Z599=6)),"Couldn't find a latitude and a longitude ("&amp;Z599&amp;IF(Z599=1," number"," numbers")&amp;" found).",IF(COUNT(AA599:AF599)&lt;&gt;Z599,"Some of the numbers couldn't be read.",IF(OR(AND(Z599=4,OR(AB599&lt;0,AB599&gt;=60,AD599&lt;0,AD599&gt;=60)),AND(Z599=6,OR(AB599&lt;0,AB599&gt;=60,AC599&lt;0,AC599&gt;=60,AE599&lt;0,AE599&gt;=60,AF599&lt;0,AF599&gt;=60))),"Minutes and seconds must be between 0 and 60.",IF(OR(ABS(AN599)&gt;90,ABS(AO599)&gt;180),"Out of range: latitude must be between -90 and 90, and longitude between -180 and 180.",""))))))</f>
        <v/>
      </c>
    </row>
    <row r="600">
      <c r="B600" s="44" t="n"/>
      <c r="C600" s="44" t="n"/>
      <c r="D600" s="45">
        <f>IF(R600="","",IF(AP600&lt;&gt;"","NOT VALID GPS COORDINATES",IF(O600="NO CONNECTION","NO CONNECTION",IF(E600="","NOT FOUND",IF(OR(AM600,AND(AN600=0,AO600=0)),"CONVERTED – PLEASE CHECK","CONVERTED")))))</f>
        <v/>
      </c>
      <c r="E600" s="45">
        <f>IF(OR(O600="",O600="NO CONNECTION"),"",IFERROR(_xlfn.FILTERXML(O600,"//local/territory")&amp;" "&amp;_xlfn.FILTERXML(O600,"//local/mapcode"),IFERROR(_xlfn.FILTERXML(O600,"//international/mapcode"),"")))</f>
        <v/>
      </c>
      <c r="F600" s="46">
        <f>IF(E600="","",IFERROR(_xlfn.FILTERXML(O600,"//local/territory"),""))</f>
        <v/>
      </c>
      <c r="G600" s="46">
        <f>IF(E600="","",IFERROR(_xlfn.FILTERXML(O600,"//local/mapcode"),""))</f>
        <v/>
      </c>
      <c r="H600" s="46">
        <f>IF(E600="","",IFERROR(_xlfn.FILTERXML(O600,"//international/mapcode"),""))</f>
        <v/>
      </c>
      <c r="I600" s="46">
        <f>IF(E600="","",IFERROR(HYPERLINK("https://www.mymapcodes.com/go/?t="&amp;IF(G600&lt;&gt;"",F600,"AAA")&amp;"&amp;ma="&amp;LEFT(IF(G600&lt;&gt;"",G600,H600),FIND(".",IF(G600&lt;&gt;"",G600,H600))-1)&amp;"&amp;mb="&amp;MID(IF(G600&lt;&gt;"",G600,H600),FIND(".",IF(G600&lt;&gt;"",G600,H600))+1,99),"Open on MyMapcodes →"),""))</f>
        <v/>
      </c>
      <c r="J600" s="47">
        <f>IF(OR(R600="",AP600&lt;&gt;""),"",ROUND(AN600,6))</f>
        <v/>
      </c>
      <c r="K600" s="47">
        <f>IF(OR(R600="",AP600&lt;&gt;""),"",ROUND(AO600,6))</f>
        <v/>
      </c>
      <c r="L600" s="48">
        <f>IF(R600="","",IF(AP600&lt;&gt;"",AP600,IF(O600="NO CONNECTION","Excel couldn't reach the mapcode service. Click the REFRESH RESULTS box just above the table.",IF(E600="","The mapcode service didn't return a mapcode for this point.",IF(AM600,"Latitude and longitude seemed to be the wrong way round, so they've been swapped. Please check.",IF(AND(AN600=0,AO600=0),"0, 0 is in the sea off West Africa. Please check this is the location you meant.",IF(W600,"Longitude came first, so the order has been switched.",IF(Z600=6,"Converted from degrees, minutes and seconds.",IF(Z600=4,"Converted from degrees and decimal minutes.","")))))))))</f>
        <v/>
      </c>
      <c r="N600" s="49">
        <f>IF(J600="","",MapcodeAPI&amp;"codes/"&amp;SUBSTITUTE(J600&amp;"",MID(1/2,2,1),".")&amp;","&amp;SUBSTITUTE(K600&amp;"",MID(1/2,2,1),"."))&amp;LEFT($B$13,0)</f>
        <v/>
      </c>
      <c r="O600" s="49">
        <f>IF(N600="","",IFERROR(_xlfn.WEBSERVICE(N600),IF(MapcodeAPIBackup="","NO CONNECTION",IFERROR(_xlfn.WEBSERVICE(MapcodeAPIBackup&amp;MID(N600,LEN(MapcodeAPI)+1,999)),"NO CONNECTION"))))</f>
        <v/>
      </c>
      <c r="P600" t="inlineStr">
        <is>
          <t xml:space="preserve"> </t>
        </is>
      </c>
      <c r="R600" s="50">
        <f>IFERROR(IF(AND(TRIM(B600&amp;"")="",TRIM(C600&amp;"")=""),"",TRIM(IF(ISNUMBER(B600),SUBSTITUTE(B600&amp;"",MID(1/2,2,1),"."),B600&amp;"")&amp;IF(TRIM(C600&amp;"")="",""," | "&amp;IF(ISNUMBER(C600),SUBSTITUTE(C600&amp;"",MID(1/2,2,1),"."),C600&amp;"")))),"(error value)")</f>
        <v/>
      </c>
      <c r="S600" s="50">
        <f>IF(R600="","","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"&amp;IFERROR(IF(AND(LEN(R600)-LEN(SUBSTITUTE(R600,"/",""))=1,ISNUMBER(FIND(" ",TRIM(LEFT(R600,FIND("/",R600)-1))))),LEFT(R600,FIND("/",R600)-1),R600),R600)&amp;" ")," "," "),"﻿"," "),"​"," "),"⁠"," ")," "," ")," "," "),CHAR(9)," "),CHAR(10)," "),CHAR(13)," "),"−","-"),"–","-"),"—","-"),"LATITUDE"," "),"LONGITUDE"," "),"COORDINATES"," "),"COORDS"," "),"NORTH"," N "),"SOUTH"," S "),"EAST"," E "),"WEST"," W "),"DEGREES"," "),"DEG"," "),"GPS"," "),"LONG"," "),"LNG"," "),"LON"," "),"LAT"," ")," AND "," "),"&amp;"," ")&amp;" ")</f>
        <v/>
      </c>
      <c r="T600" s="50">
        <f>IF(S600="","",IF(LEN(S600)-LEN(SUBSTITUTE(S600,".",""))&gt;0,SUBSTITUTE(S600,","," "),IF(LEN(S600)-LEN(SUBSTITUTE(S600,",",""))=3,SUBSTITUTE(SUBSTITUTE(S600,",",";",2),",","."),IF(LEN(S600)-LEN(SUBSTITUTE(S600,",",""))=2,SUBSTITUTE(S600,",","."),SUBSTITUTE(S600,","," ")))))</f>
        <v/>
      </c>
      <c r="U600" s="50">
        <f>IF(ISNUMBER(FIND("S",T600)),-1,IF(ISNUMBER(FIND("N",T600)),1,0))</f>
        <v/>
      </c>
      <c r="V600" s="50">
        <f>IF(ISNUMBER(FIND("W",T600)),-1,IF(ISNUMBER(FIND("E",T600)),1,0))</f>
        <v/>
      </c>
      <c r="W600" s="50">
        <f>AND(MIN(IFERROR(FIND("N",T600),999),IFERROR(FIND("S",T600),999))&lt;999,MIN(IFERROR(FIND("E",T600),999),IFERROR(FIND("W",T600),999))&lt;999,MIN(IFERROR(FIND("E",T600),999),IFERROR(FIND("W",T600),999))&lt;MIN(IFERROR(FIND("N",T600),999),IFERROR(FIND("S",T600),999)))</f>
        <v/>
      </c>
      <c r="X600" s="50">
        <f>IF(T600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600,"°"," "),"º"," "),"˚"," "),"'"," "),CHAR(34)," "),"′"," "),"’"," "),"‘"," "),"″"," "),"”"," "),"“"," "),"("," "),")"," "),"["," "),"]"," "),"{"," "),"}"," "),";"," "),"|"," "),"/"," "),"\"," "),":"," "),"="," "),"*"," "),","," "),"N"," "),"S"," "),"E"," "),"W"," "),"_"," ")))</f>
        <v/>
      </c>
      <c r="Y600" s="50">
        <f>IF(X600="","",SUBSTITUTE(SUBSTITUTE(SUBSTITUTE(SUBSTITUTE(SUBSTITUTE(SUBSTITUTE(SUBSTITUTE(SUBSTITUTE(SUBSTITUTE(SUBSTITUTE(SUBSTITUTE(SUBSTITUTE(SUBSTITUTE(X600,"0",""),"1",""),"2",""),"3",""),"4",""),"5",""),"6",""),"7",""),"8",""),"9",""),".",""),"-","")," ",""))</f>
        <v/>
      </c>
      <c r="Z600" s="50">
        <f>IF(X600="",0,LEN(X600)-LEN(SUBSTITUTE(X600," ",""))+1)</f>
        <v/>
      </c>
      <c r="AA600" s="50">
        <f>IF(Z600&lt;1,"",IFERROR(VALUE(SUBSTITUTE(TRIM(MID(SUBSTITUTE(X600," ",REPT(" ",60)),1,60)),".",MID(1/2,2,1))),""))</f>
        <v/>
      </c>
      <c r="AB600" s="50">
        <f>IF(Z600&lt;2,"",IFERROR(VALUE(SUBSTITUTE(TRIM(MID(SUBSTITUTE(X600," ",REPT(" ",60)),61,60)),".",MID(1/2,2,1))),""))</f>
        <v/>
      </c>
      <c r="AC600" s="50">
        <f>IF(Z600&lt;3,"",IFERROR(VALUE(SUBSTITUTE(TRIM(MID(SUBSTITUTE(X600," ",REPT(" ",60)),121,60)),".",MID(1/2,2,1))),""))</f>
        <v/>
      </c>
      <c r="AD600" s="50">
        <f>IF(Z600&lt;4,"",IFERROR(VALUE(SUBSTITUTE(TRIM(MID(SUBSTITUTE(X600," ",REPT(" ",60)),181,60)),".",MID(1/2,2,1))),""))</f>
        <v/>
      </c>
      <c r="AE600" s="50">
        <f>IF(Z600&lt;5,"",IFERROR(VALUE(SUBSTITUTE(TRIM(MID(SUBSTITUTE(X600," ",REPT(" ",60)),241,60)),".",MID(1/2,2,1))),""))</f>
        <v/>
      </c>
      <c r="AF600" s="50">
        <f>IF(Z600&lt;6,"",IFERROR(VALUE(SUBSTITUTE(TRIM(MID(SUBSTITUTE(X600," ",REPT(" ",60)),301,60)),".",MID(1/2,2,1))),""))</f>
        <v/>
      </c>
      <c r="AG600" s="50">
        <f>IFERROR(IF(Z600=2,AA600,IF(Z600=4,IF(AA600&lt;0,-1,1)*(ABS(AA600)+AB600/60),IF(Z600=6,IF(AA600&lt;0,-1,1)*(ABS(AA600)+AB600/60+AC600/3600),""))),"")</f>
        <v/>
      </c>
      <c r="AH600" s="50">
        <f>IFERROR(IF(Z600=2,AB600,IF(Z600=4,IF(AC600&lt;0,-1,1)*(ABS(AC600)+AD600/60),IF(Z600=6,IF(AD600&lt;0,-1,1)*(ABS(AD600)+AE600/60+AF600/3600),""))),"")</f>
        <v/>
      </c>
      <c r="AI600" s="50">
        <f>IF(W600,AH600,AG600)</f>
        <v/>
      </c>
      <c r="AJ600" s="50">
        <f>IF(W600,AG600,AH600)</f>
        <v/>
      </c>
      <c r="AK600" s="50">
        <f>IFERROR(IF(U600=0,AI600,U600*ABS(AI600)),"")</f>
        <v/>
      </c>
      <c r="AL600" s="50">
        <f>IFERROR(IF(V600=0,AJ600,V600*ABS(AJ600)),"")</f>
        <v/>
      </c>
      <c r="AM600" s="50">
        <f>IFERROR(AND(U600=0,V600=0,ABS(AK600)&gt;90,ABS(AK600)&lt;=180,ABS(AL600)&lt;=90),FALSE)</f>
        <v/>
      </c>
      <c r="AN600" s="50">
        <f>IF(AM600,AL600,AK600)</f>
        <v/>
      </c>
      <c r="AO600" s="50">
        <f>IF(AM600,AK600,AL600)</f>
        <v/>
      </c>
      <c r="AP600" s="50">
        <f>IF(R600="","",IF(Y600&lt;&gt;"","Contains words or symbols that aren't part of a coordinate.",IF(NOT(OR(Z600=2,Z600=4,Z600=6)),"Couldn't find a latitude and a longitude ("&amp;Z600&amp;IF(Z600=1," number"," numbers")&amp;" found).",IF(COUNT(AA600:AF600)&lt;&gt;Z600,"Some of the numbers couldn't be read.",IF(OR(AND(Z600=4,OR(AB600&lt;0,AB600&gt;=60,AD600&lt;0,AD600&gt;=60)),AND(Z600=6,OR(AB600&lt;0,AB600&gt;=60,AC600&lt;0,AC600&gt;=60,AE600&lt;0,AE600&gt;=60,AF600&lt;0,AF600&gt;=60))),"Minutes and seconds must be between 0 and 60.",IF(OR(ABS(AN600)&gt;90,ABS(AO600)&gt;180),"Out of range: latitude must be between -90 and 90, and longitude between -180 and 180.",""))))))</f>
        <v/>
      </c>
    </row>
    <row r="601">
      <c r="B601" s="44" t="n"/>
      <c r="C601" s="44" t="n"/>
      <c r="D601" s="45">
        <f>IF(R601="","",IF(AP601&lt;&gt;"","NOT VALID GPS COORDINATES",IF(O601="NO CONNECTION","NO CONNECTION",IF(E601="","NOT FOUND",IF(OR(AM601,AND(AN601=0,AO601=0)),"CONVERTED – PLEASE CHECK","CONVERTED")))))</f>
        <v/>
      </c>
      <c r="E601" s="45">
        <f>IF(OR(O601="",O601="NO CONNECTION"),"",IFERROR(_xlfn.FILTERXML(O601,"//local/territory")&amp;" "&amp;_xlfn.FILTERXML(O601,"//local/mapcode"),IFERROR(_xlfn.FILTERXML(O601,"//international/mapcode"),"")))</f>
        <v/>
      </c>
      <c r="F601" s="46">
        <f>IF(E601="","",IFERROR(_xlfn.FILTERXML(O601,"//local/territory"),""))</f>
        <v/>
      </c>
      <c r="G601" s="46">
        <f>IF(E601="","",IFERROR(_xlfn.FILTERXML(O601,"//local/mapcode"),""))</f>
        <v/>
      </c>
      <c r="H601" s="46">
        <f>IF(E601="","",IFERROR(_xlfn.FILTERXML(O601,"//international/mapcode"),""))</f>
        <v/>
      </c>
      <c r="I601" s="46">
        <f>IF(E601="","",IFERROR(HYPERLINK("https://www.mymapcodes.com/go/?t="&amp;IF(G601&lt;&gt;"",F601,"AAA")&amp;"&amp;ma="&amp;LEFT(IF(G601&lt;&gt;"",G601,H601),FIND(".",IF(G601&lt;&gt;"",G601,H601))-1)&amp;"&amp;mb="&amp;MID(IF(G601&lt;&gt;"",G601,H601),FIND(".",IF(G601&lt;&gt;"",G601,H601))+1,99),"Open on MyMapcodes →"),""))</f>
        <v/>
      </c>
      <c r="J601" s="47">
        <f>IF(OR(R601="",AP601&lt;&gt;""),"",ROUND(AN601,6))</f>
        <v/>
      </c>
      <c r="K601" s="47">
        <f>IF(OR(R601="",AP601&lt;&gt;""),"",ROUND(AO601,6))</f>
        <v/>
      </c>
      <c r="L601" s="48">
        <f>IF(R601="","",IF(AP601&lt;&gt;"",AP601,IF(O601="NO CONNECTION","Excel couldn't reach the mapcode service. Click the REFRESH RESULTS box just above the table.",IF(E601="","The mapcode service didn't return a mapcode for this point.",IF(AM601,"Latitude and longitude seemed to be the wrong way round, so they've been swapped. Please check.",IF(AND(AN601=0,AO601=0),"0, 0 is in the sea off West Africa. Please check this is the location you meant.",IF(W601,"Longitude came first, so the order has been switched.",IF(Z601=6,"Converted from degrees, minutes and seconds.",IF(Z601=4,"Converted from degrees and decimal minutes.","")))))))))</f>
        <v/>
      </c>
      <c r="N601" s="49">
        <f>IF(J601="","",MapcodeAPI&amp;"codes/"&amp;SUBSTITUTE(J601&amp;"",MID(1/2,2,1),".")&amp;","&amp;SUBSTITUTE(K601&amp;"",MID(1/2,2,1),"."))&amp;LEFT($B$13,0)</f>
        <v/>
      </c>
      <c r="O601" s="49">
        <f>IF(N601="","",IFERROR(_xlfn.WEBSERVICE(N601),IF(MapcodeAPIBackup="","NO CONNECTION",IFERROR(_xlfn.WEBSERVICE(MapcodeAPIBackup&amp;MID(N601,LEN(MapcodeAPI)+1,999)),"NO CONNECTION"))))</f>
        <v/>
      </c>
      <c r="P601" t="inlineStr">
        <is>
          <t xml:space="preserve"> </t>
        </is>
      </c>
      <c r="R601" s="50">
        <f>IFERROR(IF(AND(TRIM(B601&amp;"")="",TRIM(C601&amp;"")=""),"",TRIM(IF(ISNUMBER(B601),SUBSTITUTE(B601&amp;"",MID(1/2,2,1),"."),B601&amp;"")&amp;IF(TRIM(C601&amp;"")="",""," | "&amp;IF(ISNUMBER(C601),SUBSTITUTE(C601&amp;"",MID(1/2,2,1),"."),C601&amp;"")))),"(error value)")</f>
        <v/>
      </c>
      <c r="S601" s="50">
        <f>IF(R601="","","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"&amp;IFERROR(IF(AND(LEN(R601)-LEN(SUBSTITUTE(R601,"/",""))=1,ISNUMBER(FIND(" ",TRIM(LEFT(R601,FIND("/",R601)-1))))),LEFT(R601,FIND("/",R601)-1),R601),R601)&amp;" ")," "," "),"﻿"," "),"​"," "),"⁠"," ")," "," ")," "," "),CHAR(9)," "),CHAR(10)," "),CHAR(13)," "),"−","-"),"–","-"),"—","-"),"LATITUDE"," "),"LONGITUDE"," "),"COORDINATES"," "),"COORDS"," "),"NORTH"," N "),"SOUTH"," S "),"EAST"," E "),"WEST"," W "),"DEGREES"," "),"DEG"," "),"GPS"," "),"LONG"," "),"LNG"," "),"LON"," "),"LAT"," ")," AND "," "),"&amp;"," ")&amp;" ")</f>
        <v/>
      </c>
      <c r="T601" s="50">
        <f>IF(S601="","",IF(LEN(S601)-LEN(SUBSTITUTE(S601,".",""))&gt;0,SUBSTITUTE(S601,","," "),IF(LEN(S601)-LEN(SUBSTITUTE(S601,",",""))=3,SUBSTITUTE(SUBSTITUTE(S601,",",";",2),",","."),IF(LEN(S601)-LEN(SUBSTITUTE(S601,",",""))=2,SUBSTITUTE(S601,",","."),SUBSTITUTE(S601,","," ")))))</f>
        <v/>
      </c>
      <c r="U601" s="50">
        <f>IF(ISNUMBER(FIND("S",T601)),-1,IF(ISNUMBER(FIND("N",T601)),1,0))</f>
        <v/>
      </c>
      <c r="V601" s="50">
        <f>IF(ISNUMBER(FIND("W",T601)),-1,IF(ISNUMBER(FIND("E",T601)),1,0))</f>
        <v/>
      </c>
      <c r="W601" s="50">
        <f>AND(MIN(IFERROR(FIND("N",T601),999),IFERROR(FIND("S",T601),999))&lt;999,MIN(IFERROR(FIND("E",T601),999),IFERROR(FIND("W",T601),999))&lt;999,MIN(IFERROR(FIND("E",T601),999),IFERROR(FIND("W",T601),999))&lt;MIN(IFERROR(FIND("N",T601),999),IFERROR(FIND("S",T601),999)))</f>
        <v/>
      </c>
      <c r="X601" s="50">
        <f>IF(T601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601,"°"," "),"º"," "),"˚"," "),"'"," "),CHAR(34)," "),"′"," "),"’"," "),"‘"," "),"″"," "),"”"," "),"“"," "),"("," "),")"," "),"["," "),"]"," "),"{"," "),"}"," "),";"," "),"|"," "),"/"," "),"\"," "),":"," "),"="," "),"*"," "),","," "),"N"," "),"S"," "),"E"," "),"W"," "),"_"," ")))</f>
        <v/>
      </c>
      <c r="Y601" s="50">
        <f>IF(X601="","",SUBSTITUTE(SUBSTITUTE(SUBSTITUTE(SUBSTITUTE(SUBSTITUTE(SUBSTITUTE(SUBSTITUTE(SUBSTITUTE(SUBSTITUTE(SUBSTITUTE(SUBSTITUTE(SUBSTITUTE(SUBSTITUTE(X601,"0",""),"1",""),"2",""),"3",""),"4",""),"5",""),"6",""),"7",""),"8",""),"9",""),".",""),"-","")," ",""))</f>
        <v/>
      </c>
      <c r="Z601" s="50">
        <f>IF(X601="",0,LEN(X601)-LEN(SUBSTITUTE(X601," ",""))+1)</f>
        <v/>
      </c>
      <c r="AA601" s="50">
        <f>IF(Z601&lt;1,"",IFERROR(VALUE(SUBSTITUTE(TRIM(MID(SUBSTITUTE(X601," ",REPT(" ",60)),1,60)),".",MID(1/2,2,1))),""))</f>
        <v/>
      </c>
      <c r="AB601" s="50">
        <f>IF(Z601&lt;2,"",IFERROR(VALUE(SUBSTITUTE(TRIM(MID(SUBSTITUTE(X601," ",REPT(" ",60)),61,60)),".",MID(1/2,2,1))),""))</f>
        <v/>
      </c>
      <c r="AC601" s="50">
        <f>IF(Z601&lt;3,"",IFERROR(VALUE(SUBSTITUTE(TRIM(MID(SUBSTITUTE(X601," ",REPT(" ",60)),121,60)),".",MID(1/2,2,1))),""))</f>
        <v/>
      </c>
      <c r="AD601" s="50">
        <f>IF(Z601&lt;4,"",IFERROR(VALUE(SUBSTITUTE(TRIM(MID(SUBSTITUTE(X601," ",REPT(" ",60)),181,60)),".",MID(1/2,2,1))),""))</f>
        <v/>
      </c>
      <c r="AE601" s="50">
        <f>IF(Z601&lt;5,"",IFERROR(VALUE(SUBSTITUTE(TRIM(MID(SUBSTITUTE(X601," ",REPT(" ",60)),241,60)),".",MID(1/2,2,1))),""))</f>
        <v/>
      </c>
      <c r="AF601" s="50">
        <f>IF(Z601&lt;6,"",IFERROR(VALUE(SUBSTITUTE(TRIM(MID(SUBSTITUTE(X601," ",REPT(" ",60)),301,60)),".",MID(1/2,2,1))),""))</f>
        <v/>
      </c>
      <c r="AG601" s="50">
        <f>IFERROR(IF(Z601=2,AA601,IF(Z601=4,IF(AA601&lt;0,-1,1)*(ABS(AA601)+AB601/60),IF(Z601=6,IF(AA601&lt;0,-1,1)*(ABS(AA601)+AB601/60+AC601/3600),""))),"")</f>
        <v/>
      </c>
      <c r="AH601" s="50">
        <f>IFERROR(IF(Z601=2,AB601,IF(Z601=4,IF(AC601&lt;0,-1,1)*(ABS(AC601)+AD601/60),IF(Z601=6,IF(AD601&lt;0,-1,1)*(ABS(AD601)+AE601/60+AF601/3600),""))),"")</f>
        <v/>
      </c>
      <c r="AI601" s="50">
        <f>IF(W601,AH601,AG601)</f>
        <v/>
      </c>
      <c r="AJ601" s="50">
        <f>IF(W601,AG601,AH601)</f>
        <v/>
      </c>
      <c r="AK601" s="50">
        <f>IFERROR(IF(U601=0,AI601,U601*ABS(AI601)),"")</f>
        <v/>
      </c>
      <c r="AL601" s="50">
        <f>IFERROR(IF(V601=0,AJ601,V601*ABS(AJ601)),"")</f>
        <v/>
      </c>
      <c r="AM601" s="50">
        <f>IFERROR(AND(U601=0,V601=0,ABS(AK601)&gt;90,ABS(AK601)&lt;=180,ABS(AL601)&lt;=90),FALSE)</f>
        <v/>
      </c>
      <c r="AN601" s="50">
        <f>IF(AM601,AL601,AK601)</f>
        <v/>
      </c>
      <c r="AO601" s="50">
        <f>IF(AM601,AK601,AL601)</f>
        <v/>
      </c>
      <c r="AP601" s="50">
        <f>IF(R601="","",IF(Y601&lt;&gt;"","Contains words or symbols that aren't part of a coordinate.",IF(NOT(OR(Z601=2,Z601=4,Z601=6)),"Couldn't find a latitude and a longitude ("&amp;Z601&amp;IF(Z601=1," number"," numbers")&amp;" found).",IF(COUNT(AA601:AF601)&lt;&gt;Z601,"Some of the numbers couldn't be read.",IF(OR(AND(Z601=4,OR(AB601&lt;0,AB601&gt;=60,AD601&lt;0,AD601&gt;=60)),AND(Z601=6,OR(AB601&lt;0,AB601&gt;=60,AC601&lt;0,AC601&gt;=60,AE601&lt;0,AE601&gt;=60,AF601&lt;0,AF601&gt;=60))),"Minutes and seconds must be between 0 and 60.",IF(OR(ABS(AN601)&gt;90,ABS(AO601)&gt;180),"Out of range: latitude must be between -90 and 90, and longitude between -180 and 180.",""))))))</f>
        <v/>
      </c>
    </row>
    <row r="602">
      <c r="B602" s="44" t="n"/>
      <c r="C602" s="44" t="n"/>
      <c r="D602" s="45">
        <f>IF(R602="","",IF(AP602&lt;&gt;"","NOT VALID GPS COORDINATES",IF(O602="NO CONNECTION","NO CONNECTION",IF(E602="","NOT FOUND",IF(OR(AM602,AND(AN602=0,AO602=0)),"CONVERTED – PLEASE CHECK","CONVERTED")))))</f>
        <v/>
      </c>
      <c r="E602" s="45">
        <f>IF(OR(O602="",O602="NO CONNECTION"),"",IFERROR(_xlfn.FILTERXML(O602,"//local/territory")&amp;" "&amp;_xlfn.FILTERXML(O602,"//local/mapcode"),IFERROR(_xlfn.FILTERXML(O602,"//international/mapcode"),"")))</f>
        <v/>
      </c>
      <c r="F602" s="46">
        <f>IF(E602="","",IFERROR(_xlfn.FILTERXML(O602,"//local/territory"),""))</f>
        <v/>
      </c>
      <c r="G602" s="46">
        <f>IF(E602="","",IFERROR(_xlfn.FILTERXML(O602,"//local/mapcode"),""))</f>
        <v/>
      </c>
      <c r="H602" s="46">
        <f>IF(E602="","",IFERROR(_xlfn.FILTERXML(O602,"//international/mapcode"),""))</f>
        <v/>
      </c>
      <c r="I602" s="46">
        <f>IF(E602="","",IFERROR(HYPERLINK("https://www.mymapcodes.com/go/?t="&amp;IF(G602&lt;&gt;"",F602,"AAA")&amp;"&amp;ma="&amp;LEFT(IF(G602&lt;&gt;"",G602,H602),FIND(".",IF(G602&lt;&gt;"",G602,H602))-1)&amp;"&amp;mb="&amp;MID(IF(G602&lt;&gt;"",G602,H602),FIND(".",IF(G602&lt;&gt;"",G602,H602))+1,99),"Open on MyMapcodes →"),""))</f>
        <v/>
      </c>
      <c r="J602" s="47">
        <f>IF(OR(R602="",AP602&lt;&gt;""),"",ROUND(AN602,6))</f>
        <v/>
      </c>
      <c r="K602" s="47">
        <f>IF(OR(R602="",AP602&lt;&gt;""),"",ROUND(AO602,6))</f>
        <v/>
      </c>
      <c r="L602" s="48">
        <f>IF(R602="","",IF(AP602&lt;&gt;"",AP602,IF(O602="NO CONNECTION","Excel couldn't reach the mapcode service. Click the REFRESH RESULTS box just above the table.",IF(E602="","The mapcode service didn't return a mapcode for this point.",IF(AM602,"Latitude and longitude seemed to be the wrong way round, so they've been swapped. Please check.",IF(AND(AN602=0,AO602=0),"0, 0 is in the sea off West Africa. Please check this is the location you meant.",IF(W602,"Longitude came first, so the order has been switched.",IF(Z602=6,"Converted from degrees, minutes and seconds.",IF(Z602=4,"Converted from degrees and decimal minutes.","")))))))))</f>
        <v/>
      </c>
      <c r="N602" s="49">
        <f>IF(J602="","",MapcodeAPI&amp;"codes/"&amp;SUBSTITUTE(J602&amp;"",MID(1/2,2,1),".")&amp;","&amp;SUBSTITUTE(K602&amp;"",MID(1/2,2,1),"."))&amp;LEFT($B$13,0)</f>
        <v/>
      </c>
      <c r="O602" s="49">
        <f>IF(N602="","",IFERROR(_xlfn.WEBSERVICE(N602),IF(MapcodeAPIBackup="","NO CONNECTION",IFERROR(_xlfn.WEBSERVICE(MapcodeAPIBackup&amp;MID(N602,LEN(MapcodeAPI)+1,999)),"NO CONNECTION"))))</f>
        <v/>
      </c>
      <c r="P602" t="inlineStr">
        <is>
          <t xml:space="preserve"> </t>
        </is>
      </c>
      <c r="R602" s="50">
        <f>IFERROR(IF(AND(TRIM(B602&amp;"")="",TRIM(C602&amp;"")=""),"",TRIM(IF(ISNUMBER(B602),SUBSTITUTE(B602&amp;"",MID(1/2,2,1),"."),B602&amp;"")&amp;IF(TRIM(C602&amp;"")="",""," | "&amp;IF(ISNUMBER(C602),SUBSTITUTE(C602&amp;"",MID(1/2,2,1),"."),C602&amp;"")))),"(error value)")</f>
        <v/>
      </c>
      <c r="S602" s="50">
        <f>IF(R602="","","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"&amp;IFERROR(IF(AND(LEN(R602)-LEN(SUBSTITUTE(R602,"/",""))=1,ISNUMBER(FIND(" ",TRIM(LEFT(R602,FIND("/",R602)-1))))),LEFT(R602,FIND("/",R602)-1),R602),R602)&amp;" ")," "," "),"﻿"," "),"​"," "),"⁠"," ")," "," ")," "," "),CHAR(9)," "),CHAR(10)," "),CHAR(13)," "),"−","-"),"–","-"),"—","-"),"LATITUDE"," "),"LONGITUDE"," "),"COORDINATES"," "),"COORDS"," "),"NORTH"," N "),"SOUTH"," S "),"EAST"," E "),"WEST"," W "),"DEGREES"," "),"DEG"," "),"GPS"," "),"LONG"," "),"LNG"," "),"LON"," "),"LAT"," ")," AND "," "),"&amp;"," ")&amp;" ")</f>
        <v/>
      </c>
      <c r="T602" s="50">
        <f>IF(S602="","",IF(LEN(S602)-LEN(SUBSTITUTE(S602,".",""))&gt;0,SUBSTITUTE(S602,","," "),IF(LEN(S602)-LEN(SUBSTITUTE(S602,",",""))=3,SUBSTITUTE(SUBSTITUTE(S602,",",";",2),",","."),IF(LEN(S602)-LEN(SUBSTITUTE(S602,",",""))=2,SUBSTITUTE(S602,",","."),SUBSTITUTE(S602,","," ")))))</f>
        <v/>
      </c>
      <c r="U602" s="50">
        <f>IF(ISNUMBER(FIND("S",T602)),-1,IF(ISNUMBER(FIND("N",T602)),1,0))</f>
        <v/>
      </c>
      <c r="V602" s="50">
        <f>IF(ISNUMBER(FIND("W",T602)),-1,IF(ISNUMBER(FIND("E",T602)),1,0))</f>
        <v/>
      </c>
      <c r="W602" s="50">
        <f>AND(MIN(IFERROR(FIND("N",T602),999),IFERROR(FIND("S",T602),999))&lt;999,MIN(IFERROR(FIND("E",T602),999),IFERROR(FIND("W",T602),999))&lt;999,MIN(IFERROR(FIND("E",T602),999),IFERROR(FIND("W",T602),999))&lt;MIN(IFERROR(FIND("N",T602),999),IFERROR(FIND("S",T602),999)))</f>
        <v/>
      </c>
      <c r="X602" s="50">
        <f>IF(T602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602,"°"," "),"º"," "),"˚"," "),"'"," "),CHAR(34)," "),"′"," "),"’"," "),"‘"," "),"″"," "),"”"," "),"“"," "),"("," "),")"," "),"["," "),"]"," "),"{"," "),"}"," "),";"," "),"|"," "),"/"," "),"\"," "),":"," "),"="," "),"*"," "),","," "),"N"," "),"S"," "),"E"," "),"W"," "),"_"," ")))</f>
        <v/>
      </c>
      <c r="Y602" s="50">
        <f>IF(X602="","",SUBSTITUTE(SUBSTITUTE(SUBSTITUTE(SUBSTITUTE(SUBSTITUTE(SUBSTITUTE(SUBSTITUTE(SUBSTITUTE(SUBSTITUTE(SUBSTITUTE(SUBSTITUTE(SUBSTITUTE(SUBSTITUTE(X602,"0",""),"1",""),"2",""),"3",""),"4",""),"5",""),"6",""),"7",""),"8",""),"9",""),".",""),"-","")," ",""))</f>
        <v/>
      </c>
      <c r="Z602" s="50">
        <f>IF(X602="",0,LEN(X602)-LEN(SUBSTITUTE(X602," ",""))+1)</f>
        <v/>
      </c>
      <c r="AA602" s="50">
        <f>IF(Z602&lt;1,"",IFERROR(VALUE(SUBSTITUTE(TRIM(MID(SUBSTITUTE(X602," ",REPT(" ",60)),1,60)),".",MID(1/2,2,1))),""))</f>
        <v/>
      </c>
      <c r="AB602" s="50">
        <f>IF(Z602&lt;2,"",IFERROR(VALUE(SUBSTITUTE(TRIM(MID(SUBSTITUTE(X602," ",REPT(" ",60)),61,60)),".",MID(1/2,2,1))),""))</f>
        <v/>
      </c>
      <c r="AC602" s="50">
        <f>IF(Z602&lt;3,"",IFERROR(VALUE(SUBSTITUTE(TRIM(MID(SUBSTITUTE(X602," ",REPT(" ",60)),121,60)),".",MID(1/2,2,1))),""))</f>
        <v/>
      </c>
      <c r="AD602" s="50">
        <f>IF(Z602&lt;4,"",IFERROR(VALUE(SUBSTITUTE(TRIM(MID(SUBSTITUTE(X602," ",REPT(" ",60)),181,60)),".",MID(1/2,2,1))),""))</f>
        <v/>
      </c>
      <c r="AE602" s="50">
        <f>IF(Z602&lt;5,"",IFERROR(VALUE(SUBSTITUTE(TRIM(MID(SUBSTITUTE(X602," ",REPT(" ",60)),241,60)),".",MID(1/2,2,1))),""))</f>
        <v/>
      </c>
      <c r="AF602" s="50">
        <f>IF(Z602&lt;6,"",IFERROR(VALUE(SUBSTITUTE(TRIM(MID(SUBSTITUTE(X602," ",REPT(" ",60)),301,60)),".",MID(1/2,2,1))),""))</f>
        <v/>
      </c>
      <c r="AG602" s="50">
        <f>IFERROR(IF(Z602=2,AA602,IF(Z602=4,IF(AA602&lt;0,-1,1)*(ABS(AA602)+AB602/60),IF(Z602=6,IF(AA602&lt;0,-1,1)*(ABS(AA602)+AB602/60+AC602/3600),""))),"")</f>
        <v/>
      </c>
      <c r="AH602" s="50">
        <f>IFERROR(IF(Z602=2,AB602,IF(Z602=4,IF(AC602&lt;0,-1,1)*(ABS(AC602)+AD602/60),IF(Z602=6,IF(AD602&lt;0,-1,1)*(ABS(AD602)+AE602/60+AF602/3600),""))),"")</f>
        <v/>
      </c>
      <c r="AI602" s="50">
        <f>IF(W602,AH602,AG602)</f>
        <v/>
      </c>
      <c r="AJ602" s="50">
        <f>IF(W602,AG602,AH602)</f>
        <v/>
      </c>
      <c r="AK602" s="50">
        <f>IFERROR(IF(U602=0,AI602,U602*ABS(AI602)),"")</f>
        <v/>
      </c>
      <c r="AL602" s="50">
        <f>IFERROR(IF(V602=0,AJ602,V602*ABS(AJ602)),"")</f>
        <v/>
      </c>
      <c r="AM602" s="50">
        <f>IFERROR(AND(U602=0,V602=0,ABS(AK602)&gt;90,ABS(AK602)&lt;=180,ABS(AL602)&lt;=90),FALSE)</f>
        <v/>
      </c>
      <c r="AN602" s="50">
        <f>IF(AM602,AL602,AK602)</f>
        <v/>
      </c>
      <c r="AO602" s="50">
        <f>IF(AM602,AK602,AL602)</f>
        <v/>
      </c>
      <c r="AP602" s="50">
        <f>IF(R602="","",IF(Y602&lt;&gt;"","Contains words or symbols that aren't part of a coordinate.",IF(NOT(OR(Z602=2,Z602=4,Z602=6)),"Couldn't find a latitude and a longitude ("&amp;Z602&amp;IF(Z602=1," number"," numbers")&amp;" found).",IF(COUNT(AA602:AF602)&lt;&gt;Z602,"Some of the numbers couldn't be read.",IF(OR(AND(Z602=4,OR(AB602&lt;0,AB602&gt;=60,AD602&lt;0,AD602&gt;=60)),AND(Z602=6,OR(AB602&lt;0,AB602&gt;=60,AC602&lt;0,AC602&gt;=60,AE602&lt;0,AE602&gt;=60,AF602&lt;0,AF602&gt;=60))),"Minutes and seconds must be between 0 and 60.",IF(OR(ABS(AN602)&gt;90,ABS(AO602)&gt;180),"Out of range: latitude must be between -90 and 90, and longitude between -180 and 180.",""))))))</f>
        <v/>
      </c>
    </row>
    <row r="603">
      <c r="B603" s="44" t="n"/>
      <c r="C603" s="44" t="n"/>
      <c r="D603" s="45">
        <f>IF(R603="","",IF(AP603&lt;&gt;"","NOT VALID GPS COORDINATES",IF(O603="NO CONNECTION","NO CONNECTION",IF(E603="","NOT FOUND",IF(OR(AM603,AND(AN603=0,AO603=0)),"CONVERTED – PLEASE CHECK","CONVERTED")))))</f>
        <v/>
      </c>
      <c r="E603" s="45">
        <f>IF(OR(O603="",O603="NO CONNECTION"),"",IFERROR(_xlfn.FILTERXML(O603,"//local/territory")&amp;" "&amp;_xlfn.FILTERXML(O603,"//local/mapcode"),IFERROR(_xlfn.FILTERXML(O603,"//international/mapcode"),"")))</f>
        <v/>
      </c>
      <c r="F603" s="46">
        <f>IF(E603="","",IFERROR(_xlfn.FILTERXML(O603,"//local/territory"),""))</f>
        <v/>
      </c>
      <c r="G603" s="46">
        <f>IF(E603="","",IFERROR(_xlfn.FILTERXML(O603,"//local/mapcode"),""))</f>
        <v/>
      </c>
      <c r="H603" s="46">
        <f>IF(E603="","",IFERROR(_xlfn.FILTERXML(O603,"//international/mapcode"),""))</f>
        <v/>
      </c>
      <c r="I603" s="46">
        <f>IF(E603="","",IFERROR(HYPERLINK("https://www.mymapcodes.com/go/?t="&amp;IF(G603&lt;&gt;"",F603,"AAA")&amp;"&amp;ma="&amp;LEFT(IF(G603&lt;&gt;"",G603,H603),FIND(".",IF(G603&lt;&gt;"",G603,H603))-1)&amp;"&amp;mb="&amp;MID(IF(G603&lt;&gt;"",G603,H603),FIND(".",IF(G603&lt;&gt;"",G603,H603))+1,99),"Open on MyMapcodes →"),""))</f>
        <v/>
      </c>
      <c r="J603" s="47">
        <f>IF(OR(R603="",AP603&lt;&gt;""),"",ROUND(AN603,6))</f>
        <v/>
      </c>
      <c r="K603" s="47">
        <f>IF(OR(R603="",AP603&lt;&gt;""),"",ROUND(AO603,6))</f>
        <v/>
      </c>
      <c r="L603" s="48">
        <f>IF(R603="","",IF(AP603&lt;&gt;"",AP603,IF(O603="NO CONNECTION","Excel couldn't reach the mapcode service. Click the REFRESH RESULTS box just above the table.",IF(E603="","The mapcode service didn't return a mapcode for this point.",IF(AM603,"Latitude and longitude seemed to be the wrong way round, so they've been swapped. Please check.",IF(AND(AN603=0,AO603=0),"0, 0 is in the sea off West Africa. Please check this is the location you meant.",IF(W603,"Longitude came first, so the order has been switched.",IF(Z603=6,"Converted from degrees, minutes and seconds.",IF(Z603=4,"Converted from degrees and decimal minutes.","")))))))))</f>
        <v/>
      </c>
      <c r="N603" s="49">
        <f>IF(J603="","",MapcodeAPI&amp;"codes/"&amp;SUBSTITUTE(J603&amp;"",MID(1/2,2,1),".")&amp;","&amp;SUBSTITUTE(K603&amp;"",MID(1/2,2,1),"."))&amp;LEFT($B$13,0)</f>
        <v/>
      </c>
      <c r="O603" s="49">
        <f>IF(N603="","",IFERROR(_xlfn.WEBSERVICE(N603),IF(MapcodeAPIBackup="","NO CONNECTION",IFERROR(_xlfn.WEBSERVICE(MapcodeAPIBackup&amp;MID(N603,LEN(MapcodeAPI)+1,999)),"NO CONNECTION"))))</f>
        <v/>
      </c>
      <c r="P603" t="inlineStr">
        <is>
          <t xml:space="preserve"> </t>
        </is>
      </c>
      <c r="R603" s="50">
        <f>IFERROR(IF(AND(TRIM(B603&amp;"")="",TRIM(C603&amp;"")=""),"",TRIM(IF(ISNUMBER(B603),SUBSTITUTE(B603&amp;"",MID(1/2,2,1),"."),B603&amp;"")&amp;IF(TRIM(C603&amp;"")="",""," | "&amp;IF(ISNUMBER(C603),SUBSTITUTE(C603&amp;"",MID(1/2,2,1),"."),C603&amp;"")))),"(error value)")</f>
        <v/>
      </c>
      <c r="S603" s="50">
        <f>IF(R603="","","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"&amp;IFERROR(IF(AND(LEN(R603)-LEN(SUBSTITUTE(R603,"/",""))=1,ISNUMBER(FIND(" ",TRIM(LEFT(R603,FIND("/",R603)-1))))),LEFT(R603,FIND("/",R603)-1),R603),R603)&amp;" ")," "," "),"﻿"," "),"​"," "),"⁠"," ")," "," ")," "," "),CHAR(9)," "),CHAR(10)," "),CHAR(13)," "),"−","-"),"–","-"),"—","-"),"LATITUDE"," "),"LONGITUDE"," "),"COORDINATES"," "),"COORDS"," "),"NORTH"," N "),"SOUTH"," S "),"EAST"," E "),"WEST"," W "),"DEGREES"," "),"DEG"," "),"GPS"," "),"LONG"," "),"LNG"," "),"LON"," "),"LAT"," ")," AND "," "),"&amp;"," ")&amp;" ")</f>
        <v/>
      </c>
      <c r="T603" s="50">
        <f>IF(S603="","",IF(LEN(S603)-LEN(SUBSTITUTE(S603,".",""))&gt;0,SUBSTITUTE(S603,","," "),IF(LEN(S603)-LEN(SUBSTITUTE(S603,",",""))=3,SUBSTITUTE(SUBSTITUTE(S603,",",";",2),",","."),IF(LEN(S603)-LEN(SUBSTITUTE(S603,",",""))=2,SUBSTITUTE(S603,",","."),SUBSTITUTE(S603,","," ")))))</f>
        <v/>
      </c>
      <c r="U603" s="50">
        <f>IF(ISNUMBER(FIND("S",T603)),-1,IF(ISNUMBER(FIND("N",T603)),1,0))</f>
        <v/>
      </c>
      <c r="V603" s="50">
        <f>IF(ISNUMBER(FIND("W",T603)),-1,IF(ISNUMBER(FIND("E",T603)),1,0))</f>
        <v/>
      </c>
      <c r="W603" s="50">
        <f>AND(MIN(IFERROR(FIND("N",T603),999),IFERROR(FIND("S",T603),999))&lt;999,MIN(IFERROR(FIND("E",T603),999),IFERROR(FIND("W",T603),999))&lt;999,MIN(IFERROR(FIND("E",T603),999),IFERROR(FIND("W",T603),999))&lt;MIN(IFERROR(FIND("N",T603),999),IFERROR(FIND("S",T603),999)))</f>
        <v/>
      </c>
      <c r="X603" s="50">
        <f>IF(T603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603,"°"," "),"º"," "),"˚"," "),"'"," "),CHAR(34)," "),"′"," "),"’"," "),"‘"," "),"″"," "),"”"," "),"“"," "),"("," "),")"," "),"["," "),"]"," "),"{"," "),"}"," "),";"," "),"|"," "),"/"," "),"\"," "),":"," "),"="," "),"*"," "),","," "),"N"," "),"S"," "),"E"," "),"W"," "),"_"," ")))</f>
        <v/>
      </c>
      <c r="Y603" s="50">
        <f>IF(X603="","",SUBSTITUTE(SUBSTITUTE(SUBSTITUTE(SUBSTITUTE(SUBSTITUTE(SUBSTITUTE(SUBSTITUTE(SUBSTITUTE(SUBSTITUTE(SUBSTITUTE(SUBSTITUTE(SUBSTITUTE(SUBSTITUTE(X603,"0",""),"1",""),"2",""),"3",""),"4",""),"5",""),"6",""),"7",""),"8",""),"9",""),".",""),"-","")," ",""))</f>
        <v/>
      </c>
      <c r="Z603" s="50">
        <f>IF(X603="",0,LEN(X603)-LEN(SUBSTITUTE(X603," ",""))+1)</f>
        <v/>
      </c>
      <c r="AA603" s="50">
        <f>IF(Z603&lt;1,"",IFERROR(VALUE(SUBSTITUTE(TRIM(MID(SUBSTITUTE(X603," ",REPT(" ",60)),1,60)),".",MID(1/2,2,1))),""))</f>
        <v/>
      </c>
      <c r="AB603" s="50">
        <f>IF(Z603&lt;2,"",IFERROR(VALUE(SUBSTITUTE(TRIM(MID(SUBSTITUTE(X603," ",REPT(" ",60)),61,60)),".",MID(1/2,2,1))),""))</f>
        <v/>
      </c>
      <c r="AC603" s="50">
        <f>IF(Z603&lt;3,"",IFERROR(VALUE(SUBSTITUTE(TRIM(MID(SUBSTITUTE(X603," ",REPT(" ",60)),121,60)),".",MID(1/2,2,1))),""))</f>
        <v/>
      </c>
      <c r="AD603" s="50">
        <f>IF(Z603&lt;4,"",IFERROR(VALUE(SUBSTITUTE(TRIM(MID(SUBSTITUTE(X603," ",REPT(" ",60)),181,60)),".",MID(1/2,2,1))),""))</f>
        <v/>
      </c>
      <c r="AE603" s="50">
        <f>IF(Z603&lt;5,"",IFERROR(VALUE(SUBSTITUTE(TRIM(MID(SUBSTITUTE(X603," ",REPT(" ",60)),241,60)),".",MID(1/2,2,1))),""))</f>
        <v/>
      </c>
      <c r="AF603" s="50">
        <f>IF(Z603&lt;6,"",IFERROR(VALUE(SUBSTITUTE(TRIM(MID(SUBSTITUTE(X603," ",REPT(" ",60)),301,60)),".",MID(1/2,2,1))),""))</f>
        <v/>
      </c>
      <c r="AG603" s="50">
        <f>IFERROR(IF(Z603=2,AA603,IF(Z603=4,IF(AA603&lt;0,-1,1)*(ABS(AA603)+AB603/60),IF(Z603=6,IF(AA603&lt;0,-1,1)*(ABS(AA603)+AB603/60+AC603/3600),""))),"")</f>
        <v/>
      </c>
      <c r="AH603" s="50">
        <f>IFERROR(IF(Z603=2,AB603,IF(Z603=4,IF(AC603&lt;0,-1,1)*(ABS(AC603)+AD603/60),IF(Z603=6,IF(AD603&lt;0,-1,1)*(ABS(AD603)+AE603/60+AF603/3600),""))),"")</f>
        <v/>
      </c>
      <c r="AI603" s="50">
        <f>IF(W603,AH603,AG603)</f>
        <v/>
      </c>
      <c r="AJ603" s="50">
        <f>IF(W603,AG603,AH603)</f>
        <v/>
      </c>
      <c r="AK603" s="50">
        <f>IFERROR(IF(U603=0,AI603,U603*ABS(AI603)),"")</f>
        <v/>
      </c>
      <c r="AL603" s="50">
        <f>IFERROR(IF(V603=0,AJ603,V603*ABS(AJ603)),"")</f>
        <v/>
      </c>
      <c r="AM603" s="50">
        <f>IFERROR(AND(U603=0,V603=0,ABS(AK603)&gt;90,ABS(AK603)&lt;=180,ABS(AL603)&lt;=90),FALSE)</f>
        <v/>
      </c>
      <c r="AN603" s="50">
        <f>IF(AM603,AL603,AK603)</f>
        <v/>
      </c>
      <c r="AO603" s="50">
        <f>IF(AM603,AK603,AL603)</f>
        <v/>
      </c>
      <c r="AP603" s="50">
        <f>IF(R603="","",IF(Y603&lt;&gt;"","Contains words or symbols that aren't part of a coordinate.",IF(NOT(OR(Z603=2,Z603=4,Z603=6)),"Couldn't find a latitude and a longitude ("&amp;Z603&amp;IF(Z603=1," number"," numbers")&amp;" found).",IF(COUNT(AA603:AF603)&lt;&gt;Z603,"Some of the numbers couldn't be read.",IF(OR(AND(Z603=4,OR(AB603&lt;0,AB603&gt;=60,AD603&lt;0,AD603&gt;=60)),AND(Z603=6,OR(AB603&lt;0,AB603&gt;=60,AC603&lt;0,AC603&gt;=60,AE603&lt;0,AE603&gt;=60,AF603&lt;0,AF603&gt;=60))),"Minutes and seconds must be between 0 and 60.",IF(OR(ABS(AN603)&gt;90,ABS(AO603)&gt;180),"Out of range: latitude must be between -90 and 90, and longitude between -180 and 180.",""))))))</f>
        <v/>
      </c>
    </row>
    <row r="604">
      <c r="B604" s="44" t="n"/>
      <c r="C604" s="44" t="n"/>
      <c r="D604" s="45">
        <f>IF(R604="","",IF(AP604&lt;&gt;"","NOT VALID GPS COORDINATES",IF(O604="NO CONNECTION","NO CONNECTION",IF(E604="","NOT FOUND",IF(OR(AM604,AND(AN604=0,AO604=0)),"CONVERTED – PLEASE CHECK","CONVERTED")))))</f>
        <v/>
      </c>
      <c r="E604" s="45">
        <f>IF(OR(O604="",O604="NO CONNECTION"),"",IFERROR(_xlfn.FILTERXML(O604,"//local/territory")&amp;" "&amp;_xlfn.FILTERXML(O604,"//local/mapcode"),IFERROR(_xlfn.FILTERXML(O604,"//international/mapcode"),"")))</f>
        <v/>
      </c>
      <c r="F604" s="46">
        <f>IF(E604="","",IFERROR(_xlfn.FILTERXML(O604,"//local/territory"),""))</f>
        <v/>
      </c>
      <c r="G604" s="46">
        <f>IF(E604="","",IFERROR(_xlfn.FILTERXML(O604,"//local/mapcode"),""))</f>
        <v/>
      </c>
      <c r="H604" s="46">
        <f>IF(E604="","",IFERROR(_xlfn.FILTERXML(O604,"//international/mapcode"),""))</f>
        <v/>
      </c>
      <c r="I604" s="46">
        <f>IF(E604="","",IFERROR(HYPERLINK("https://www.mymapcodes.com/go/?t="&amp;IF(G604&lt;&gt;"",F604,"AAA")&amp;"&amp;ma="&amp;LEFT(IF(G604&lt;&gt;"",G604,H604),FIND(".",IF(G604&lt;&gt;"",G604,H604))-1)&amp;"&amp;mb="&amp;MID(IF(G604&lt;&gt;"",G604,H604),FIND(".",IF(G604&lt;&gt;"",G604,H604))+1,99),"Open on MyMapcodes →"),""))</f>
        <v/>
      </c>
      <c r="J604" s="47">
        <f>IF(OR(R604="",AP604&lt;&gt;""),"",ROUND(AN604,6))</f>
        <v/>
      </c>
      <c r="K604" s="47">
        <f>IF(OR(R604="",AP604&lt;&gt;""),"",ROUND(AO604,6))</f>
        <v/>
      </c>
      <c r="L604" s="48">
        <f>IF(R604="","",IF(AP604&lt;&gt;"",AP604,IF(O604="NO CONNECTION","Excel couldn't reach the mapcode service. Click the REFRESH RESULTS box just above the table.",IF(E604="","The mapcode service didn't return a mapcode for this point.",IF(AM604,"Latitude and longitude seemed to be the wrong way round, so they've been swapped. Please check.",IF(AND(AN604=0,AO604=0),"0, 0 is in the sea off West Africa. Please check this is the location you meant.",IF(W604,"Longitude came first, so the order has been switched.",IF(Z604=6,"Converted from degrees, minutes and seconds.",IF(Z604=4,"Converted from degrees and decimal minutes.","")))))))))</f>
        <v/>
      </c>
      <c r="N604" s="49">
        <f>IF(J604="","",MapcodeAPI&amp;"codes/"&amp;SUBSTITUTE(J604&amp;"",MID(1/2,2,1),".")&amp;","&amp;SUBSTITUTE(K604&amp;"",MID(1/2,2,1),"."))&amp;LEFT($B$13,0)</f>
        <v/>
      </c>
      <c r="O604" s="49">
        <f>IF(N604="","",IFERROR(_xlfn.WEBSERVICE(N604),IF(MapcodeAPIBackup="","NO CONNECTION",IFERROR(_xlfn.WEBSERVICE(MapcodeAPIBackup&amp;MID(N604,LEN(MapcodeAPI)+1,999)),"NO CONNECTION"))))</f>
        <v/>
      </c>
      <c r="P604" t="inlineStr">
        <is>
          <t xml:space="preserve"> </t>
        </is>
      </c>
      <c r="R604" s="50">
        <f>IFERROR(IF(AND(TRIM(B604&amp;"")="",TRIM(C604&amp;"")=""),"",TRIM(IF(ISNUMBER(B604),SUBSTITUTE(B604&amp;"",MID(1/2,2,1),"."),B604&amp;"")&amp;IF(TRIM(C604&amp;"")="",""," | "&amp;IF(ISNUMBER(C604),SUBSTITUTE(C604&amp;"",MID(1/2,2,1),"."),C604&amp;"")))),"(error value)")</f>
        <v/>
      </c>
      <c r="S604" s="50">
        <f>IF(R604="","","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"&amp;IFERROR(IF(AND(LEN(R604)-LEN(SUBSTITUTE(R604,"/",""))=1,ISNUMBER(FIND(" ",TRIM(LEFT(R604,FIND("/",R604)-1))))),LEFT(R604,FIND("/",R604)-1),R604),R604)&amp;" ")," "," "),"﻿"," "),"​"," "),"⁠"," ")," "," ")," "," "),CHAR(9)," "),CHAR(10)," "),CHAR(13)," "),"−","-"),"–","-"),"—","-"),"LATITUDE"," "),"LONGITUDE"," "),"COORDINATES"," "),"COORDS"," "),"NORTH"," N "),"SOUTH"," S "),"EAST"," E "),"WEST"," W "),"DEGREES"," "),"DEG"," "),"GPS"," "),"LONG"," "),"LNG"," "),"LON"," "),"LAT"," ")," AND "," "),"&amp;"," ")&amp;" ")</f>
        <v/>
      </c>
      <c r="T604" s="50">
        <f>IF(S604="","",IF(LEN(S604)-LEN(SUBSTITUTE(S604,".",""))&gt;0,SUBSTITUTE(S604,","," "),IF(LEN(S604)-LEN(SUBSTITUTE(S604,",",""))=3,SUBSTITUTE(SUBSTITUTE(S604,",",";",2),",","."),IF(LEN(S604)-LEN(SUBSTITUTE(S604,",",""))=2,SUBSTITUTE(S604,",","."),SUBSTITUTE(S604,","," ")))))</f>
        <v/>
      </c>
      <c r="U604" s="50">
        <f>IF(ISNUMBER(FIND("S",T604)),-1,IF(ISNUMBER(FIND("N",T604)),1,0))</f>
        <v/>
      </c>
      <c r="V604" s="50">
        <f>IF(ISNUMBER(FIND("W",T604)),-1,IF(ISNUMBER(FIND("E",T604)),1,0))</f>
        <v/>
      </c>
      <c r="W604" s="50">
        <f>AND(MIN(IFERROR(FIND("N",T604),999),IFERROR(FIND("S",T604),999))&lt;999,MIN(IFERROR(FIND("E",T604),999),IFERROR(FIND("W",T604),999))&lt;999,MIN(IFERROR(FIND("E",T604),999),IFERROR(FIND("W",T604),999))&lt;MIN(IFERROR(FIND("N",T604),999),IFERROR(FIND("S",T604),999)))</f>
        <v/>
      </c>
      <c r="X604" s="50">
        <f>IF(T604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604,"°"," "),"º"," "),"˚"," "),"'"," "),CHAR(34)," "),"′"," "),"’"," "),"‘"," "),"″"," "),"”"," "),"“"," "),"("," "),")"," "),"["," "),"]"," "),"{"," "),"}"," "),";"," "),"|"," "),"/"," "),"\"," "),":"," "),"="," "),"*"," "),","," "),"N"," "),"S"," "),"E"," "),"W"," "),"_"," ")))</f>
        <v/>
      </c>
      <c r="Y604" s="50">
        <f>IF(X604="","",SUBSTITUTE(SUBSTITUTE(SUBSTITUTE(SUBSTITUTE(SUBSTITUTE(SUBSTITUTE(SUBSTITUTE(SUBSTITUTE(SUBSTITUTE(SUBSTITUTE(SUBSTITUTE(SUBSTITUTE(SUBSTITUTE(X604,"0",""),"1",""),"2",""),"3",""),"4",""),"5",""),"6",""),"7",""),"8",""),"9",""),".",""),"-","")," ",""))</f>
        <v/>
      </c>
      <c r="Z604" s="50">
        <f>IF(X604="",0,LEN(X604)-LEN(SUBSTITUTE(X604," ",""))+1)</f>
        <v/>
      </c>
      <c r="AA604" s="50">
        <f>IF(Z604&lt;1,"",IFERROR(VALUE(SUBSTITUTE(TRIM(MID(SUBSTITUTE(X604," ",REPT(" ",60)),1,60)),".",MID(1/2,2,1))),""))</f>
        <v/>
      </c>
      <c r="AB604" s="50">
        <f>IF(Z604&lt;2,"",IFERROR(VALUE(SUBSTITUTE(TRIM(MID(SUBSTITUTE(X604," ",REPT(" ",60)),61,60)),".",MID(1/2,2,1))),""))</f>
        <v/>
      </c>
      <c r="AC604" s="50">
        <f>IF(Z604&lt;3,"",IFERROR(VALUE(SUBSTITUTE(TRIM(MID(SUBSTITUTE(X604," ",REPT(" ",60)),121,60)),".",MID(1/2,2,1))),""))</f>
        <v/>
      </c>
      <c r="AD604" s="50">
        <f>IF(Z604&lt;4,"",IFERROR(VALUE(SUBSTITUTE(TRIM(MID(SUBSTITUTE(X604," ",REPT(" ",60)),181,60)),".",MID(1/2,2,1))),""))</f>
        <v/>
      </c>
      <c r="AE604" s="50">
        <f>IF(Z604&lt;5,"",IFERROR(VALUE(SUBSTITUTE(TRIM(MID(SUBSTITUTE(X604," ",REPT(" ",60)),241,60)),".",MID(1/2,2,1))),""))</f>
        <v/>
      </c>
      <c r="AF604" s="50">
        <f>IF(Z604&lt;6,"",IFERROR(VALUE(SUBSTITUTE(TRIM(MID(SUBSTITUTE(X604," ",REPT(" ",60)),301,60)),".",MID(1/2,2,1))),""))</f>
        <v/>
      </c>
      <c r="AG604" s="50">
        <f>IFERROR(IF(Z604=2,AA604,IF(Z604=4,IF(AA604&lt;0,-1,1)*(ABS(AA604)+AB604/60),IF(Z604=6,IF(AA604&lt;0,-1,1)*(ABS(AA604)+AB604/60+AC604/3600),""))),"")</f>
        <v/>
      </c>
      <c r="AH604" s="50">
        <f>IFERROR(IF(Z604=2,AB604,IF(Z604=4,IF(AC604&lt;0,-1,1)*(ABS(AC604)+AD604/60),IF(Z604=6,IF(AD604&lt;0,-1,1)*(ABS(AD604)+AE604/60+AF604/3600),""))),"")</f>
        <v/>
      </c>
      <c r="AI604" s="50">
        <f>IF(W604,AH604,AG604)</f>
        <v/>
      </c>
      <c r="AJ604" s="50">
        <f>IF(W604,AG604,AH604)</f>
        <v/>
      </c>
      <c r="AK604" s="50">
        <f>IFERROR(IF(U604=0,AI604,U604*ABS(AI604)),"")</f>
        <v/>
      </c>
      <c r="AL604" s="50">
        <f>IFERROR(IF(V604=0,AJ604,V604*ABS(AJ604)),"")</f>
        <v/>
      </c>
      <c r="AM604" s="50">
        <f>IFERROR(AND(U604=0,V604=0,ABS(AK604)&gt;90,ABS(AK604)&lt;=180,ABS(AL604)&lt;=90),FALSE)</f>
        <v/>
      </c>
      <c r="AN604" s="50">
        <f>IF(AM604,AL604,AK604)</f>
        <v/>
      </c>
      <c r="AO604" s="50">
        <f>IF(AM604,AK604,AL604)</f>
        <v/>
      </c>
      <c r="AP604" s="50">
        <f>IF(R604="","",IF(Y604&lt;&gt;"","Contains words or symbols that aren't part of a coordinate.",IF(NOT(OR(Z604=2,Z604=4,Z604=6)),"Couldn't find a latitude and a longitude ("&amp;Z604&amp;IF(Z604=1," number"," numbers")&amp;" found).",IF(COUNT(AA604:AF604)&lt;&gt;Z604,"Some of the numbers couldn't be read.",IF(OR(AND(Z604=4,OR(AB604&lt;0,AB604&gt;=60,AD604&lt;0,AD604&gt;=60)),AND(Z604=6,OR(AB604&lt;0,AB604&gt;=60,AC604&lt;0,AC604&gt;=60,AE604&lt;0,AE604&gt;=60,AF604&lt;0,AF604&gt;=60))),"Minutes and seconds must be between 0 and 60.",IF(OR(ABS(AN604)&gt;90,ABS(AO604)&gt;180),"Out of range: latitude must be between -90 and 90, and longitude between -180 and 180.",""))))))</f>
        <v/>
      </c>
    </row>
    <row r="605">
      <c r="B605" s="44" t="n"/>
      <c r="C605" s="44" t="n"/>
      <c r="D605" s="45">
        <f>IF(R605="","",IF(AP605&lt;&gt;"","NOT VALID GPS COORDINATES",IF(O605="NO CONNECTION","NO CONNECTION",IF(E605="","NOT FOUND",IF(OR(AM605,AND(AN605=0,AO605=0)),"CONVERTED – PLEASE CHECK","CONVERTED")))))</f>
        <v/>
      </c>
      <c r="E605" s="45">
        <f>IF(OR(O605="",O605="NO CONNECTION"),"",IFERROR(_xlfn.FILTERXML(O605,"//local/territory")&amp;" "&amp;_xlfn.FILTERXML(O605,"//local/mapcode"),IFERROR(_xlfn.FILTERXML(O605,"//international/mapcode"),"")))</f>
        <v/>
      </c>
      <c r="F605" s="46">
        <f>IF(E605="","",IFERROR(_xlfn.FILTERXML(O605,"//local/territory"),""))</f>
        <v/>
      </c>
      <c r="G605" s="46">
        <f>IF(E605="","",IFERROR(_xlfn.FILTERXML(O605,"//local/mapcode"),""))</f>
        <v/>
      </c>
      <c r="H605" s="46">
        <f>IF(E605="","",IFERROR(_xlfn.FILTERXML(O605,"//international/mapcode"),""))</f>
        <v/>
      </c>
      <c r="I605" s="46">
        <f>IF(E605="","",IFERROR(HYPERLINK("https://www.mymapcodes.com/go/?t="&amp;IF(G605&lt;&gt;"",F605,"AAA")&amp;"&amp;ma="&amp;LEFT(IF(G605&lt;&gt;"",G605,H605),FIND(".",IF(G605&lt;&gt;"",G605,H605))-1)&amp;"&amp;mb="&amp;MID(IF(G605&lt;&gt;"",G605,H605),FIND(".",IF(G605&lt;&gt;"",G605,H605))+1,99),"Open on MyMapcodes →"),""))</f>
        <v/>
      </c>
      <c r="J605" s="47">
        <f>IF(OR(R605="",AP605&lt;&gt;""),"",ROUND(AN605,6))</f>
        <v/>
      </c>
      <c r="K605" s="47">
        <f>IF(OR(R605="",AP605&lt;&gt;""),"",ROUND(AO605,6))</f>
        <v/>
      </c>
      <c r="L605" s="48">
        <f>IF(R605="","",IF(AP605&lt;&gt;"",AP605,IF(O605="NO CONNECTION","Excel couldn't reach the mapcode service. Click the REFRESH RESULTS box just above the table.",IF(E605="","The mapcode service didn't return a mapcode for this point.",IF(AM605,"Latitude and longitude seemed to be the wrong way round, so they've been swapped. Please check.",IF(AND(AN605=0,AO605=0),"0, 0 is in the sea off West Africa. Please check this is the location you meant.",IF(W605,"Longitude came first, so the order has been switched.",IF(Z605=6,"Converted from degrees, minutes and seconds.",IF(Z605=4,"Converted from degrees and decimal minutes.","")))))))))</f>
        <v/>
      </c>
      <c r="N605" s="49">
        <f>IF(J605="","",MapcodeAPI&amp;"codes/"&amp;SUBSTITUTE(J605&amp;"",MID(1/2,2,1),".")&amp;","&amp;SUBSTITUTE(K605&amp;"",MID(1/2,2,1),"."))&amp;LEFT($B$13,0)</f>
        <v/>
      </c>
      <c r="O605" s="49">
        <f>IF(N605="","",IFERROR(_xlfn.WEBSERVICE(N605),IF(MapcodeAPIBackup="","NO CONNECTION",IFERROR(_xlfn.WEBSERVICE(MapcodeAPIBackup&amp;MID(N605,LEN(MapcodeAPI)+1,999)),"NO CONNECTION"))))</f>
        <v/>
      </c>
      <c r="P605" t="inlineStr">
        <is>
          <t xml:space="preserve"> </t>
        </is>
      </c>
      <c r="R605" s="50">
        <f>IFERROR(IF(AND(TRIM(B605&amp;"")="",TRIM(C605&amp;"")=""),"",TRIM(IF(ISNUMBER(B605),SUBSTITUTE(B605&amp;"",MID(1/2,2,1),"."),B605&amp;"")&amp;IF(TRIM(C605&amp;"")="",""," | "&amp;IF(ISNUMBER(C605),SUBSTITUTE(C605&amp;"",MID(1/2,2,1),"."),C605&amp;"")))),"(error value)")</f>
        <v/>
      </c>
      <c r="S605" s="50">
        <f>IF(R605="","","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"&amp;IFERROR(IF(AND(LEN(R605)-LEN(SUBSTITUTE(R605,"/",""))=1,ISNUMBER(FIND(" ",TRIM(LEFT(R605,FIND("/",R605)-1))))),LEFT(R605,FIND("/",R605)-1),R605),R605)&amp;" ")," "," "),"﻿"," "),"​"," "),"⁠"," ")," "," ")," "," "),CHAR(9)," "),CHAR(10)," "),CHAR(13)," "),"−","-"),"–","-"),"—","-"),"LATITUDE"," "),"LONGITUDE"," "),"COORDINATES"," "),"COORDS"," "),"NORTH"," N "),"SOUTH"," S "),"EAST"," E "),"WEST"," W "),"DEGREES"," "),"DEG"," "),"GPS"," "),"LONG"," "),"LNG"," "),"LON"," "),"LAT"," ")," AND "," "),"&amp;"," ")&amp;" ")</f>
        <v/>
      </c>
      <c r="T605" s="50">
        <f>IF(S605="","",IF(LEN(S605)-LEN(SUBSTITUTE(S605,".",""))&gt;0,SUBSTITUTE(S605,","," "),IF(LEN(S605)-LEN(SUBSTITUTE(S605,",",""))=3,SUBSTITUTE(SUBSTITUTE(S605,",",";",2),",","."),IF(LEN(S605)-LEN(SUBSTITUTE(S605,",",""))=2,SUBSTITUTE(S605,",","."),SUBSTITUTE(S605,","," ")))))</f>
        <v/>
      </c>
      <c r="U605" s="50">
        <f>IF(ISNUMBER(FIND("S",T605)),-1,IF(ISNUMBER(FIND("N",T605)),1,0))</f>
        <v/>
      </c>
      <c r="V605" s="50">
        <f>IF(ISNUMBER(FIND("W",T605)),-1,IF(ISNUMBER(FIND("E",T605)),1,0))</f>
        <v/>
      </c>
      <c r="W605" s="50">
        <f>AND(MIN(IFERROR(FIND("N",T605),999),IFERROR(FIND("S",T605),999))&lt;999,MIN(IFERROR(FIND("E",T605),999),IFERROR(FIND("W",T605),999))&lt;999,MIN(IFERROR(FIND("E",T605),999),IFERROR(FIND("W",T605),999))&lt;MIN(IFERROR(FIND("N",T605),999),IFERROR(FIND("S",T605),999)))</f>
        <v/>
      </c>
      <c r="X605" s="50">
        <f>IF(T605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605,"°"," "),"º"," "),"˚"," "),"'"," "),CHAR(34)," "),"′"," "),"’"," "),"‘"," "),"″"," "),"”"," "),"“"," "),"("," "),")"," "),"["," "),"]"," "),"{"," "),"}"," "),";"," "),"|"," "),"/"," "),"\"," "),":"," "),"="," "),"*"," "),","," "),"N"," "),"S"," "),"E"," "),"W"," "),"_"," ")))</f>
        <v/>
      </c>
      <c r="Y605" s="50">
        <f>IF(X605="","",SUBSTITUTE(SUBSTITUTE(SUBSTITUTE(SUBSTITUTE(SUBSTITUTE(SUBSTITUTE(SUBSTITUTE(SUBSTITUTE(SUBSTITUTE(SUBSTITUTE(SUBSTITUTE(SUBSTITUTE(SUBSTITUTE(X605,"0",""),"1",""),"2",""),"3",""),"4",""),"5",""),"6",""),"7",""),"8",""),"9",""),".",""),"-","")," ",""))</f>
        <v/>
      </c>
      <c r="Z605" s="50">
        <f>IF(X605="",0,LEN(X605)-LEN(SUBSTITUTE(X605," ",""))+1)</f>
        <v/>
      </c>
      <c r="AA605" s="50">
        <f>IF(Z605&lt;1,"",IFERROR(VALUE(SUBSTITUTE(TRIM(MID(SUBSTITUTE(X605," ",REPT(" ",60)),1,60)),".",MID(1/2,2,1))),""))</f>
        <v/>
      </c>
      <c r="AB605" s="50">
        <f>IF(Z605&lt;2,"",IFERROR(VALUE(SUBSTITUTE(TRIM(MID(SUBSTITUTE(X605," ",REPT(" ",60)),61,60)),".",MID(1/2,2,1))),""))</f>
        <v/>
      </c>
      <c r="AC605" s="50">
        <f>IF(Z605&lt;3,"",IFERROR(VALUE(SUBSTITUTE(TRIM(MID(SUBSTITUTE(X605," ",REPT(" ",60)),121,60)),".",MID(1/2,2,1))),""))</f>
        <v/>
      </c>
      <c r="AD605" s="50">
        <f>IF(Z605&lt;4,"",IFERROR(VALUE(SUBSTITUTE(TRIM(MID(SUBSTITUTE(X605," ",REPT(" ",60)),181,60)),".",MID(1/2,2,1))),""))</f>
        <v/>
      </c>
      <c r="AE605" s="50">
        <f>IF(Z605&lt;5,"",IFERROR(VALUE(SUBSTITUTE(TRIM(MID(SUBSTITUTE(X605," ",REPT(" ",60)),241,60)),".",MID(1/2,2,1))),""))</f>
        <v/>
      </c>
      <c r="AF605" s="50">
        <f>IF(Z605&lt;6,"",IFERROR(VALUE(SUBSTITUTE(TRIM(MID(SUBSTITUTE(X605," ",REPT(" ",60)),301,60)),".",MID(1/2,2,1))),""))</f>
        <v/>
      </c>
      <c r="AG605" s="50">
        <f>IFERROR(IF(Z605=2,AA605,IF(Z605=4,IF(AA605&lt;0,-1,1)*(ABS(AA605)+AB605/60),IF(Z605=6,IF(AA605&lt;0,-1,1)*(ABS(AA605)+AB605/60+AC605/3600),""))),"")</f>
        <v/>
      </c>
      <c r="AH605" s="50">
        <f>IFERROR(IF(Z605=2,AB605,IF(Z605=4,IF(AC605&lt;0,-1,1)*(ABS(AC605)+AD605/60),IF(Z605=6,IF(AD605&lt;0,-1,1)*(ABS(AD605)+AE605/60+AF605/3600),""))),"")</f>
        <v/>
      </c>
      <c r="AI605" s="50">
        <f>IF(W605,AH605,AG605)</f>
        <v/>
      </c>
      <c r="AJ605" s="50">
        <f>IF(W605,AG605,AH605)</f>
        <v/>
      </c>
      <c r="AK605" s="50">
        <f>IFERROR(IF(U605=0,AI605,U605*ABS(AI605)),"")</f>
        <v/>
      </c>
      <c r="AL605" s="50">
        <f>IFERROR(IF(V605=0,AJ605,V605*ABS(AJ605)),"")</f>
        <v/>
      </c>
      <c r="AM605" s="50">
        <f>IFERROR(AND(U605=0,V605=0,ABS(AK605)&gt;90,ABS(AK605)&lt;=180,ABS(AL605)&lt;=90),FALSE)</f>
        <v/>
      </c>
      <c r="AN605" s="50">
        <f>IF(AM605,AL605,AK605)</f>
        <v/>
      </c>
      <c r="AO605" s="50">
        <f>IF(AM605,AK605,AL605)</f>
        <v/>
      </c>
      <c r="AP605" s="50">
        <f>IF(R605="","",IF(Y605&lt;&gt;"","Contains words or symbols that aren't part of a coordinate.",IF(NOT(OR(Z605=2,Z605=4,Z605=6)),"Couldn't find a latitude and a longitude ("&amp;Z605&amp;IF(Z605=1," number"," numbers")&amp;" found).",IF(COUNT(AA605:AF605)&lt;&gt;Z605,"Some of the numbers couldn't be read.",IF(OR(AND(Z605=4,OR(AB605&lt;0,AB605&gt;=60,AD605&lt;0,AD605&gt;=60)),AND(Z605=6,OR(AB605&lt;0,AB605&gt;=60,AC605&lt;0,AC605&gt;=60,AE605&lt;0,AE605&gt;=60,AF605&lt;0,AF605&gt;=60))),"Minutes and seconds must be between 0 and 60.",IF(OR(ABS(AN605)&gt;90,ABS(AO605)&gt;180),"Out of range: latitude must be between -90 and 90, and longitude between -180 and 180.",""))))))</f>
        <v/>
      </c>
    </row>
    <row r="606">
      <c r="B606" s="44" t="n"/>
      <c r="C606" s="44" t="n"/>
      <c r="D606" s="45">
        <f>IF(R606="","",IF(AP606&lt;&gt;"","NOT VALID GPS COORDINATES",IF(O606="NO CONNECTION","NO CONNECTION",IF(E606="","NOT FOUND",IF(OR(AM606,AND(AN606=0,AO606=0)),"CONVERTED – PLEASE CHECK","CONVERTED")))))</f>
        <v/>
      </c>
      <c r="E606" s="45">
        <f>IF(OR(O606="",O606="NO CONNECTION"),"",IFERROR(_xlfn.FILTERXML(O606,"//local/territory")&amp;" "&amp;_xlfn.FILTERXML(O606,"//local/mapcode"),IFERROR(_xlfn.FILTERXML(O606,"//international/mapcode"),"")))</f>
        <v/>
      </c>
      <c r="F606" s="46">
        <f>IF(E606="","",IFERROR(_xlfn.FILTERXML(O606,"//local/territory"),""))</f>
        <v/>
      </c>
      <c r="G606" s="46">
        <f>IF(E606="","",IFERROR(_xlfn.FILTERXML(O606,"//local/mapcode"),""))</f>
        <v/>
      </c>
      <c r="H606" s="46">
        <f>IF(E606="","",IFERROR(_xlfn.FILTERXML(O606,"//international/mapcode"),""))</f>
        <v/>
      </c>
      <c r="I606" s="46">
        <f>IF(E606="","",IFERROR(HYPERLINK("https://www.mymapcodes.com/go/?t="&amp;IF(G606&lt;&gt;"",F606,"AAA")&amp;"&amp;ma="&amp;LEFT(IF(G606&lt;&gt;"",G606,H606),FIND(".",IF(G606&lt;&gt;"",G606,H606))-1)&amp;"&amp;mb="&amp;MID(IF(G606&lt;&gt;"",G606,H606),FIND(".",IF(G606&lt;&gt;"",G606,H606))+1,99),"Open on MyMapcodes →"),""))</f>
        <v/>
      </c>
      <c r="J606" s="47">
        <f>IF(OR(R606="",AP606&lt;&gt;""),"",ROUND(AN606,6))</f>
        <v/>
      </c>
      <c r="K606" s="47">
        <f>IF(OR(R606="",AP606&lt;&gt;""),"",ROUND(AO606,6))</f>
        <v/>
      </c>
      <c r="L606" s="48">
        <f>IF(R606="","",IF(AP606&lt;&gt;"",AP606,IF(O606="NO CONNECTION","Excel couldn't reach the mapcode service. Click the REFRESH RESULTS box just above the table.",IF(E606="","The mapcode service didn't return a mapcode for this point.",IF(AM606,"Latitude and longitude seemed to be the wrong way round, so they've been swapped. Please check.",IF(AND(AN606=0,AO606=0),"0, 0 is in the sea off West Africa. Please check this is the location you meant.",IF(W606,"Longitude came first, so the order has been switched.",IF(Z606=6,"Converted from degrees, minutes and seconds.",IF(Z606=4,"Converted from degrees and decimal minutes.","")))))))))</f>
        <v/>
      </c>
      <c r="N606" s="49">
        <f>IF(J606="","",MapcodeAPI&amp;"codes/"&amp;SUBSTITUTE(J606&amp;"",MID(1/2,2,1),".")&amp;","&amp;SUBSTITUTE(K606&amp;"",MID(1/2,2,1),"."))&amp;LEFT($B$13,0)</f>
        <v/>
      </c>
      <c r="O606" s="49">
        <f>IF(N606="","",IFERROR(_xlfn.WEBSERVICE(N606),IF(MapcodeAPIBackup="","NO CONNECTION",IFERROR(_xlfn.WEBSERVICE(MapcodeAPIBackup&amp;MID(N606,LEN(MapcodeAPI)+1,999)),"NO CONNECTION"))))</f>
        <v/>
      </c>
      <c r="P606" t="inlineStr">
        <is>
          <t xml:space="preserve"> </t>
        </is>
      </c>
      <c r="R606" s="50">
        <f>IFERROR(IF(AND(TRIM(B606&amp;"")="",TRIM(C606&amp;"")=""),"",TRIM(IF(ISNUMBER(B606),SUBSTITUTE(B606&amp;"",MID(1/2,2,1),"."),B606&amp;"")&amp;IF(TRIM(C606&amp;"")="",""," | "&amp;IF(ISNUMBER(C606),SUBSTITUTE(C606&amp;"",MID(1/2,2,1),"."),C606&amp;"")))),"(error value)")</f>
        <v/>
      </c>
      <c r="S606" s="50">
        <f>IF(R606="","","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"&amp;IFERROR(IF(AND(LEN(R606)-LEN(SUBSTITUTE(R606,"/",""))=1,ISNUMBER(FIND(" ",TRIM(LEFT(R606,FIND("/",R606)-1))))),LEFT(R606,FIND("/",R606)-1),R606),R606)&amp;" ")," "," "),"﻿"," "),"​"," "),"⁠"," ")," "," ")," "," "),CHAR(9)," "),CHAR(10)," "),CHAR(13)," "),"−","-"),"–","-"),"—","-"),"LATITUDE"," "),"LONGITUDE"," "),"COORDINATES"," "),"COORDS"," "),"NORTH"," N "),"SOUTH"," S "),"EAST"," E "),"WEST"," W "),"DEGREES"," "),"DEG"," "),"GPS"," "),"LONG"," "),"LNG"," "),"LON"," "),"LAT"," ")," AND "," "),"&amp;"," ")&amp;" ")</f>
        <v/>
      </c>
      <c r="T606" s="50">
        <f>IF(S606="","",IF(LEN(S606)-LEN(SUBSTITUTE(S606,".",""))&gt;0,SUBSTITUTE(S606,","," "),IF(LEN(S606)-LEN(SUBSTITUTE(S606,",",""))=3,SUBSTITUTE(SUBSTITUTE(S606,",",";",2),",","."),IF(LEN(S606)-LEN(SUBSTITUTE(S606,",",""))=2,SUBSTITUTE(S606,",","."),SUBSTITUTE(S606,","," ")))))</f>
        <v/>
      </c>
      <c r="U606" s="50">
        <f>IF(ISNUMBER(FIND("S",T606)),-1,IF(ISNUMBER(FIND("N",T606)),1,0))</f>
        <v/>
      </c>
      <c r="V606" s="50">
        <f>IF(ISNUMBER(FIND("W",T606)),-1,IF(ISNUMBER(FIND("E",T606)),1,0))</f>
        <v/>
      </c>
      <c r="W606" s="50">
        <f>AND(MIN(IFERROR(FIND("N",T606),999),IFERROR(FIND("S",T606),999))&lt;999,MIN(IFERROR(FIND("E",T606),999),IFERROR(FIND("W",T606),999))&lt;999,MIN(IFERROR(FIND("E",T606),999),IFERROR(FIND("W",T606),999))&lt;MIN(IFERROR(FIND("N",T606),999),IFERROR(FIND("S",T606),999)))</f>
        <v/>
      </c>
      <c r="X606" s="50">
        <f>IF(T606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606,"°"," "),"º"," "),"˚"," "),"'"," "),CHAR(34)," "),"′"," "),"’"," "),"‘"," "),"″"," "),"”"," "),"“"," "),"("," "),")"," "),"["," "),"]"," "),"{"," "),"}"," "),";"," "),"|"," "),"/"," "),"\"," "),":"," "),"="," "),"*"," "),","," "),"N"," "),"S"," "),"E"," "),"W"," "),"_"," ")))</f>
        <v/>
      </c>
      <c r="Y606" s="50">
        <f>IF(X606="","",SUBSTITUTE(SUBSTITUTE(SUBSTITUTE(SUBSTITUTE(SUBSTITUTE(SUBSTITUTE(SUBSTITUTE(SUBSTITUTE(SUBSTITUTE(SUBSTITUTE(SUBSTITUTE(SUBSTITUTE(SUBSTITUTE(X606,"0",""),"1",""),"2",""),"3",""),"4",""),"5",""),"6",""),"7",""),"8",""),"9",""),".",""),"-","")," ",""))</f>
        <v/>
      </c>
      <c r="Z606" s="50">
        <f>IF(X606="",0,LEN(X606)-LEN(SUBSTITUTE(X606," ",""))+1)</f>
        <v/>
      </c>
      <c r="AA606" s="50">
        <f>IF(Z606&lt;1,"",IFERROR(VALUE(SUBSTITUTE(TRIM(MID(SUBSTITUTE(X606," ",REPT(" ",60)),1,60)),".",MID(1/2,2,1))),""))</f>
        <v/>
      </c>
      <c r="AB606" s="50">
        <f>IF(Z606&lt;2,"",IFERROR(VALUE(SUBSTITUTE(TRIM(MID(SUBSTITUTE(X606," ",REPT(" ",60)),61,60)),".",MID(1/2,2,1))),""))</f>
        <v/>
      </c>
      <c r="AC606" s="50">
        <f>IF(Z606&lt;3,"",IFERROR(VALUE(SUBSTITUTE(TRIM(MID(SUBSTITUTE(X606," ",REPT(" ",60)),121,60)),".",MID(1/2,2,1))),""))</f>
        <v/>
      </c>
      <c r="AD606" s="50">
        <f>IF(Z606&lt;4,"",IFERROR(VALUE(SUBSTITUTE(TRIM(MID(SUBSTITUTE(X606," ",REPT(" ",60)),181,60)),".",MID(1/2,2,1))),""))</f>
        <v/>
      </c>
      <c r="AE606" s="50">
        <f>IF(Z606&lt;5,"",IFERROR(VALUE(SUBSTITUTE(TRIM(MID(SUBSTITUTE(X606," ",REPT(" ",60)),241,60)),".",MID(1/2,2,1))),""))</f>
        <v/>
      </c>
      <c r="AF606" s="50">
        <f>IF(Z606&lt;6,"",IFERROR(VALUE(SUBSTITUTE(TRIM(MID(SUBSTITUTE(X606," ",REPT(" ",60)),301,60)),".",MID(1/2,2,1))),""))</f>
        <v/>
      </c>
      <c r="AG606" s="50">
        <f>IFERROR(IF(Z606=2,AA606,IF(Z606=4,IF(AA606&lt;0,-1,1)*(ABS(AA606)+AB606/60),IF(Z606=6,IF(AA606&lt;0,-1,1)*(ABS(AA606)+AB606/60+AC606/3600),""))),"")</f>
        <v/>
      </c>
      <c r="AH606" s="50">
        <f>IFERROR(IF(Z606=2,AB606,IF(Z606=4,IF(AC606&lt;0,-1,1)*(ABS(AC606)+AD606/60),IF(Z606=6,IF(AD606&lt;0,-1,1)*(ABS(AD606)+AE606/60+AF606/3600),""))),"")</f>
        <v/>
      </c>
      <c r="AI606" s="50">
        <f>IF(W606,AH606,AG606)</f>
        <v/>
      </c>
      <c r="AJ606" s="50">
        <f>IF(W606,AG606,AH606)</f>
        <v/>
      </c>
      <c r="AK606" s="50">
        <f>IFERROR(IF(U606=0,AI606,U606*ABS(AI606)),"")</f>
        <v/>
      </c>
      <c r="AL606" s="50">
        <f>IFERROR(IF(V606=0,AJ606,V606*ABS(AJ606)),"")</f>
        <v/>
      </c>
      <c r="AM606" s="50">
        <f>IFERROR(AND(U606=0,V606=0,ABS(AK606)&gt;90,ABS(AK606)&lt;=180,ABS(AL606)&lt;=90),FALSE)</f>
        <v/>
      </c>
      <c r="AN606" s="50">
        <f>IF(AM606,AL606,AK606)</f>
        <v/>
      </c>
      <c r="AO606" s="50">
        <f>IF(AM606,AK606,AL606)</f>
        <v/>
      </c>
      <c r="AP606" s="50">
        <f>IF(R606="","",IF(Y606&lt;&gt;"","Contains words or symbols that aren't part of a coordinate.",IF(NOT(OR(Z606=2,Z606=4,Z606=6)),"Couldn't find a latitude and a longitude ("&amp;Z606&amp;IF(Z606=1," number"," numbers")&amp;" found).",IF(COUNT(AA606:AF606)&lt;&gt;Z606,"Some of the numbers couldn't be read.",IF(OR(AND(Z606=4,OR(AB606&lt;0,AB606&gt;=60,AD606&lt;0,AD606&gt;=60)),AND(Z606=6,OR(AB606&lt;0,AB606&gt;=60,AC606&lt;0,AC606&gt;=60,AE606&lt;0,AE606&gt;=60,AF606&lt;0,AF606&gt;=60))),"Minutes and seconds must be between 0 and 60.",IF(OR(ABS(AN606)&gt;90,ABS(AO606)&gt;180),"Out of range: latitude must be between -90 and 90, and longitude between -180 and 180.",""))))))</f>
        <v/>
      </c>
    </row>
    <row r="607">
      <c r="B607" s="44" t="n"/>
      <c r="C607" s="44" t="n"/>
      <c r="D607" s="45">
        <f>IF(R607="","",IF(AP607&lt;&gt;"","NOT VALID GPS COORDINATES",IF(O607="NO CONNECTION","NO CONNECTION",IF(E607="","NOT FOUND",IF(OR(AM607,AND(AN607=0,AO607=0)),"CONVERTED – PLEASE CHECK","CONVERTED")))))</f>
        <v/>
      </c>
      <c r="E607" s="45">
        <f>IF(OR(O607="",O607="NO CONNECTION"),"",IFERROR(_xlfn.FILTERXML(O607,"//local/territory")&amp;" "&amp;_xlfn.FILTERXML(O607,"//local/mapcode"),IFERROR(_xlfn.FILTERXML(O607,"//international/mapcode"),"")))</f>
        <v/>
      </c>
      <c r="F607" s="46">
        <f>IF(E607="","",IFERROR(_xlfn.FILTERXML(O607,"//local/territory"),""))</f>
        <v/>
      </c>
      <c r="G607" s="46">
        <f>IF(E607="","",IFERROR(_xlfn.FILTERXML(O607,"//local/mapcode"),""))</f>
        <v/>
      </c>
      <c r="H607" s="46">
        <f>IF(E607="","",IFERROR(_xlfn.FILTERXML(O607,"//international/mapcode"),""))</f>
        <v/>
      </c>
      <c r="I607" s="46">
        <f>IF(E607="","",IFERROR(HYPERLINK("https://www.mymapcodes.com/go/?t="&amp;IF(G607&lt;&gt;"",F607,"AAA")&amp;"&amp;ma="&amp;LEFT(IF(G607&lt;&gt;"",G607,H607),FIND(".",IF(G607&lt;&gt;"",G607,H607))-1)&amp;"&amp;mb="&amp;MID(IF(G607&lt;&gt;"",G607,H607),FIND(".",IF(G607&lt;&gt;"",G607,H607))+1,99),"Open on MyMapcodes →"),""))</f>
        <v/>
      </c>
      <c r="J607" s="47">
        <f>IF(OR(R607="",AP607&lt;&gt;""),"",ROUND(AN607,6))</f>
        <v/>
      </c>
      <c r="K607" s="47">
        <f>IF(OR(R607="",AP607&lt;&gt;""),"",ROUND(AO607,6))</f>
        <v/>
      </c>
      <c r="L607" s="48">
        <f>IF(R607="","",IF(AP607&lt;&gt;"",AP607,IF(O607="NO CONNECTION","Excel couldn't reach the mapcode service. Click the REFRESH RESULTS box just above the table.",IF(E607="","The mapcode service didn't return a mapcode for this point.",IF(AM607,"Latitude and longitude seemed to be the wrong way round, so they've been swapped. Please check.",IF(AND(AN607=0,AO607=0),"0, 0 is in the sea off West Africa. Please check this is the location you meant.",IF(W607,"Longitude came first, so the order has been switched.",IF(Z607=6,"Converted from degrees, minutes and seconds.",IF(Z607=4,"Converted from degrees and decimal minutes.","")))))))))</f>
        <v/>
      </c>
      <c r="N607" s="49">
        <f>IF(J607="","",MapcodeAPI&amp;"codes/"&amp;SUBSTITUTE(J607&amp;"",MID(1/2,2,1),".")&amp;","&amp;SUBSTITUTE(K607&amp;"",MID(1/2,2,1),"."))&amp;LEFT($B$13,0)</f>
        <v/>
      </c>
      <c r="O607" s="49">
        <f>IF(N607="","",IFERROR(_xlfn.WEBSERVICE(N607),IF(MapcodeAPIBackup="","NO CONNECTION",IFERROR(_xlfn.WEBSERVICE(MapcodeAPIBackup&amp;MID(N607,LEN(MapcodeAPI)+1,999)),"NO CONNECTION"))))</f>
        <v/>
      </c>
      <c r="P607" t="inlineStr">
        <is>
          <t xml:space="preserve"> </t>
        </is>
      </c>
      <c r="R607" s="50">
        <f>IFERROR(IF(AND(TRIM(B607&amp;"")="",TRIM(C607&amp;"")=""),"",TRIM(IF(ISNUMBER(B607),SUBSTITUTE(B607&amp;"",MID(1/2,2,1),"."),B607&amp;"")&amp;IF(TRIM(C607&amp;"")="",""," | "&amp;IF(ISNUMBER(C607),SUBSTITUTE(C607&amp;"",MID(1/2,2,1),"."),C607&amp;"")))),"(error value)")</f>
        <v/>
      </c>
      <c r="S607" s="50">
        <f>IF(R607="","","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"&amp;IFERROR(IF(AND(LEN(R607)-LEN(SUBSTITUTE(R607,"/",""))=1,ISNUMBER(FIND(" ",TRIM(LEFT(R607,FIND("/",R607)-1))))),LEFT(R607,FIND("/",R607)-1),R607),R607)&amp;" ")," "," "),"﻿"," "),"​"," "),"⁠"," ")," "," ")," "," "),CHAR(9)," "),CHAR(10)," "),CHAR(13)," "),"−","-"),"–","-"),"—","-"),"LATITUDE"," "),"LONGITUDE"," "),"COORDINATES"," "),"COORDS"," "),"NORTH"," N "),"SOUTH"," S "),"EAST"," E "),"WEST"," W "),"DEGREES"," "),"DEG"," "),"GPS"," "),"LONG"," "),"LNG"," "),"LON"," "),"LAT"," ")," AND "," "),"&amp;"," ")&amp;" ")</f>
        <v/>
      </c>
      <c r="T607" s="50">
        <f>IF(S607="","",IF(LEN(S607)-LEN(SUBSTITUTE(S607,".",""))&gt;0,SUBSTITUTE(S607,","," "),IF(LEN(S607)-LEN(SUBSTITUTE(S607,",",""))=3,SUBSTITUTE(SUBSTITUTE(S607,",",";",2),",","."),IF(LEN(S607)-LEN(SUBSTITUTE(S607,",",""))=2,SUBSTITUTE(S607,",","."),SUBSTITUTE(S607,","," ")))))</f>
        <v/>
      </c>
      <c r="U607" s="50">
        <f>IF(ISNUMBER(FIND("S",T607)),-1,IF(ISNUMBER(FIND("N",T607)),1,0))</f>
        <v/>
      </c>
      <c r="V607" s="50">
        <f>IF(ISNUMBER(FIND("W",T607)),-1,IF(ISNUMBER(FIND("E",T607)),1,0))</f>
        <v/>
      </c>
      <c r="W607" s="50">
        <f>AND(MIN(IFERROR(FIND("N",T607),999),IFERROR(FIND("S",T607),999))&lt;999,MIN(IFERROR(FIND("E",T607),999),IFERROR(FIND("W",T607),999))&lt;999,MIN(IFERROR(FIND("E",T607),999),IFERROR(FIND("W",T607),999))&lt;MIN(IFERROR(FIND("N",T607),999),IFERROR(FIND("S",T607),999)))</f>
        <v/>
      </c>
      <c r="X607" s="50">
        <f>IF(T607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607,"°"," "),"º"," "),"˚"," "),"'"," "),CHAR(34)," "),"′"," "),"’"," "),"‘"," "),"″"," "),"”"," "),"“"," "),"("," "),")"," "),"["," "),"]"," "),"{"," "),"}"," "),";"," "),"|"," "),"/"," "),"\"," "),":"," "),"="," "),"*"," "),","," "),"N"," "),"S"," "),"E"," "),"W"," "),"_"," ")))</f>
        <v/>
      </c>
      <c r="Y607" s="50">
        <f>IF(X607="","",SUBSTITUTE(SUBSTITUTE(SUBSTITUTE(SUBSTITUTE(SUBSTITUTE(SUBSTITUTE(SUBSTITUTE(SUBSTITUTE(SUBSTITUTE(SUBSTITUTE(SUBSTITUTE(SUBSTITUTE(SUBSTITUTE(X607,"0",""),"1",""),"2",""),"3",""),"4",""),"5",""),"6",""),"7",""),"8",""),"9",""),".",""),"-","")," ",""))</f>
        <v/>
      </c>
      <c r="Z607" s="50">
        <f>IF(X607="",0,LEN(X607)-LEN(SUBSTITUTE(X607," ",""))+1)</f>
        <v/>
      </c>
      <c r="AA607" s="50">
        <f>IF(Z607&lt;1,"",IFERROR(VALUE(SUBSTITUTE(TRIM(MID(SUBSTITUTE(X607," ",REPT(" ",60)),1,60)),".",MID(1/2,2,1))),""))</f>
        <v/>
      </c>
      <c r="AB607" s="50">
        <f>IF(Z607&lt;2,"",IFERROR(VALUE(SUBSTITUTE(TRIM(MID(SUBSTITUTE(X607," ",REPT(" ",60)),61,60)),".",MID(1/2,2,1))),""))</f>
        <v/>
      </c>
      <c r="AC607" s="50">
        <f>IF(Z607&lt;3,"",IFERROR(VALUE(SUBSTITUTE(TRIM(MID(SUBSTITUTE(X607," ",REPT(" ",60)),121,60)),".",MID(1/2,2,1))),""))</f>
        <v/>
      </c>
      <c r="AD607" s="50">
        <f>IF(Z607&lt;4,"",IFERROR(VALUE(SUBSTITUTE(TRIM(MID(SUBSTITUTE(X607," ",REPT(" ",60)),181,60)),".",MID(1/2,2,1))),""))</f>
        <v/>
      </c>
      <c r="AE607" s="50">
        <f>IF(Z607&lt;5,"",IFERROR(VALUE(SUBSTITUTE(TRIM(MID(SUBSTITUTE(X607," ",REPT(" ",60)),241,60)),".",MID(1/2,2,1))),""))</f>
        <v/>
      </c>
      <c r="AF607" s="50">
        <f>IF(Z607&lt;6,"",IFERROR(VALUE(SUBSTITUTE(TRIM(MID(SUBSTITUTE(X607," ",REPT(" ",60)),301,60)),".",MID(1/2,2,1))),""))</f>
        <v/>
      </c>
      <c r="AG607" s="50">
        <f>IFERROR(IF(Z607=2,AA607,IF(Z607=4,IF(AA607&lt;0,-1,1)*(ABS(AA607)+AB607/60),IF(Z607=6,IF(AA607&lt;0,-1,1)*(ABS(AA607)+AB607/60+AC607/3600),""))),"")</f>
        <v/>
      </c>
      <c r="AH607" s="50">
        <f>IFERROR(IF(Z607=2,AB607,IF(Z607=4,IF(AC607&lt;0,-1,1)*(ABS(AC607)+AD607/60),IF(Z607=6,IF(AD607&lt;0,-1,1)*(ABS(AD607)+AE607/60+AF607/3600),""))),"")</f>
        <v/>
      </c>
      <c r="AI607" s="50">
        <f>IF(W607,AH607,AG607)</f>
        <v/>
      </c>
      <c r="AJ607" s="50">
        <f>IF(W607,AG607,AH607)</f>
        <v/>
      </c>
      <c r="AK607" s="50">
        <f>IFERROR(IF(U607=0,AI607,U607*ABS(AI607)),"")</f>
        <v/>
      </c>
      <c r="AL607" s="50">
        <f>IFERROR(IF(V607=0,AJ607,V607*ABS(AJ607)),"")</f>
        <v/>
      </c>
      <c r="AM607" s="50">
        <f>IFERROR(AND(U607=0,V607=0,ABS(AK607)&gt;90,ABS(AK607)&lt;=180,ABS(AL607)&lt;=90),FALSE)</f>
        <v/>
      </c>
      <c r="AN607" s="50">
        <f>IF(AM607,AL607,AK607)</f>
        <v/>
      </c>
      <c r="AO607" s="50">
        <f>IF(AM607,AK607,AL607)</f>
        <v/>
      </c>
      <c r="AP607" s="50">
        <f>IF(R607="","",IF(Y607&lt;&gt;"","Contains words or symbols that aren't part of a coordinate.",IF(NOT(OR(Z607=2,Z607=4,Z607=6)),"Couldn't find a latitude and a longitude ("&amp;Z607&amp;IF(Z607=1," number"," numbers")&amp;" found).",IF(COUNT(AA607:AF607)&lt;&gt;Z607,"Some of the numbers couldn't be read.",IF(OR(AND(Z607=4,OR(AB607&lt;0,AB607&gt;=60,AD607&lt;0,AD607&gt;=60)),AND(Z607=6,OR(AB607&lt;0,AB607&gt;=60,AC607&lt;0,AC607&gt;=60,AE607&lt;0,AE607&gt;=60,AF607&lt;0,AF607&gt;=60))),"Minutes and seconds must be between 0 and 60.",IF(OR(ABS(AN607)&gt;90,ABS(AO607)&gt;180),"Out of range: latitude must be between -90 and 90, and longitude between -180 and 180.",""))))))</f>
        <v/>
      </c>
    </row>
    <row r="608">
      <c r="B608" s="44" t="n"/>
      <c r="C608" s="44" t="n"/>
      <c r="D608" s="45">
        <f>IF(R608="","",IF(AP608&lt;&gt;"","NOT VALID GPS COORDINATES",IF(O608="NO CONNECTION","NO CONNECTION",IF(E608="","NOT FOUND",IF(OR(AM608,AND(AN608=0,AO608=0)),"CONVERTED – PLEASE CHECK","CONVERTED")))))</f>
        <v/>
      </c>
      <c r="E608" s="45">
        <f>IF(OR(O608="",O608="NO CONNECTION"),"",IFERROR(_xlfn.FILTERXML(O608,"//local/territory")&amp;" "&amp;_xlfn.FILTERXML(O608,"//local/mapcode"),IFERROR(_xlfn.FILTERXML(O608,"//international/mapcode"),"")))</f>
        <v/>
      </c>
      <c r="F608" s="46">
        <f>IF(E608="","",IFERROR(_xlfn.FILTERXML(O608,"//local/territory"),""))</f>
        <v/>
      </c>
      <c r="G608" s="46">
        <f>IF(E608="","",IFERROR(_xlfn.FILTERXML(O608,"//local/mapcode"),""))</f>
        <v/>
      </c>
      <c r="H608" s="46">
        <f>IF(E608="","",IFERROR(_xlfn.FILTERXML(O608,"//international/mapcode"),""))</f>
        <v/>
      </c>
      <c r="I608" s="46">
        <f>IF(E608="","",IFERROR(HYPERLINK("https://www.mymapcodes.com/go/?t="&amp;IF(G608&lt;&gt;"",F608,"AAA")&amp;"&amp;ma="&amp;LEFT(IF(G608&lt;&gt;"",G608,H608),FIND(".",IF(G608&lt;&gt;"",G608,H608))-1)&amp;"&amp;mb="&amp;MID(IF(G608&lt;&gt;"",G608,H608),FIND(".",IF(G608&lt;&gt;"",G608,H608))+1,99),"Open on MyMapcodes →"),""))</f>
        <v/>
      </c>
      <c r="J608" s="47">
        <f>IF(OR(R608="",AP608&lt;&gt;""),"",ROUND(AN608,6))</f>
        <v/>
      </c>
      <c r="K608" s="47">
        <f>IF(OR(R608="",AP608&lt;&gt;""),"",ROUND(AO608,6))</f>
        <v/>
      </c>
      <c r="L608" s="48">
        <f>IF(R608="","",IF(AP608&lt;&gt;"",AP608,IF(O608="NO CONNECTION","Excel couldn't reach the mapcode service. Click the REFRESH RESULTS box just above the table.",IF(E608="","The mapcode service didn't return a mapcode for this point.",IF(AM608,"Latitude and longitude seemed to be the wrong way round, so they've been swapped. Please check.",IF(AND(AN608=0,AO608=0),"0, 0 is in the sea off West Africa. Please check this is the location you meant.",IF(W608,"Longitude came first, so the order has been switched.",IF(Z608=6,"Converted from degrees, minutes and seconds.",IF(Z608=4,"Converted from degrees and decimal minutes.","")))))))))</f>
        <v/>
      </c>
      <c r="N608" s="49">
        <f>IF(J608="","",MapcodeAPI&amp;"codes/"&amp;SUBSTITUTE(J608&amp;"",MID(1/2,2,1),".")&amp;","&amp;SUBSTITUTE(K608&amp;"",MID(1/2,2,1),"."))&amp;LEFT($B$13,0)</f>
        <v/>
      </c>
      <c r="O608" s="49">
        <f>IF(N608="","",IFERROR(_xlfn.WEBSERVICE(N608),IF(MapcodeAPIBackup="","NO CONNECTION",IFERROR(_xlfn.WEBSERVICE(MapcodeAPIBackup&amp;MID(N608,LEN(MapcodeAPI)+1,999)),"NO CONNECTION"))))</f>
        <v/>
      </c>
      <c r="P608" t="inlineStr">
        <is>
          <t xml:space="preserve"> </t>
        </is>
      </c>
      <c r="R608" s="50">
        <f>IFERROR(IF(AND(TRIM(B608&amp;"")="",TRIM(C608&amp;"")=""),"",TRIM(IF(ISNUMBER(B608),SUBSTITUTE(B608&amp;"",MID(1/2,2,1),"."),B608&amp;"")&amp;IF(TRIM(C608&amp;"")="",""," | "&amp;IF(ISNUMBER(C608),SUBSTITUTE(C608&amp;"",MID(1/2,2,1),"."),C608&amp;"")))),"(error value)")</f>
        <v/>
      </c>
      <c r="S608" s="50">
        <f>IF(R608="","","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"&amp;IFERROR(IF(AND(LEN(R608)-LEN(SUBSTITUTE(R608,"/",""))=1,ISNUMBER(FIND(" ",TRIM(LEFT(R608,FIND("/",R608)-1))))),LEFT(R608,FIND("/",R608)-1),R608),R608)&amp;" ")," "," "),"﻿"," "),"​"," "),"⁠"," ")," "," ")," "," "),CHAR(9)," "),CHAR(10)," "),CHAR(13)," "),"−","-"),"–","-"),"—","-"),"LATITUDE"," "),"LONGITUDE"," "),"COORDINATES"," "),"COORDS"," "),"NORTH"," N "),"SOUTH"," S "),"EAST"," E "),"WEST"," W "),"DEGREES"," "),"DEG"," "),"GPS"," "),"LONG"," "),"LNG"," "),"LON"," "),"LAT"," ")," AND "," "),"&amp;"," ")&amp;" ")</f>
        <v/>
      </c>
      <c r="T608" s="50">
        <f>IF(S608="","",IF(LEN(S608)-LEN(SUBSTITUTE(S608,".",""))&gt;0,SUBSTITUTE(S608,","," "),IF(LEN(S608)-LEN(SUBSTITUTE(S608,",",""))=3,SUBSTITUTE(SUBSTITUTE(S608,",",";",2),",","."),IF(LEN(S608)-LEN(SUBSTITUTE(S608,",",""))=2,SUBSTITUTE(S608,",","."),SUBSTITUTE(S608,","," ")))))</f>
        <v/>
      </c>
      <c r="U608" s="50">
        <f>IF(ISNUMBER(FIND("S",T608)),-1,IF(ISNUMBER(FIND("N",T608)),1,0))</f>
        <v/>
      </c>
      <c r="V608" s="50">
        <f>IF(ISNUMBER(FIND("W",T608)),-1,IF(ISNUMBER(FIND("E",T608)),1,0))</f>
        <v/>
      </c>
      <c r="W608" s="50">
        <f>AND(MIN(IFERROR(FIND("N",T608),999),IFERROR(FIND("S",T608),999))&lt;999,MIN(IFERROR(FIND("E",T608),999),IFERROR(FIND("W",T608),999))&lt;999,MIN(IFERROR(FIND("E",T608),999),IFERROR(FIND("W",T608),999))&lt;MIN(IFERROR(FIND("N",T608),999),IFERROR(FIND("S",T608),999)))</f>
        <v/>
      </c>
      <c r="X608" s="50">
        <f>IF(T608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608,"°"," "),"º"," "),"˚"," "),"'"," "),CHAR(34)," "),"′"," "),"’"," "),"‘"," "),"″"," "),"”"," "),"“"," "),"("," "),")"," "),"["," "),"]"," "),"{"," "),"}"," "),";"," "),"|"," "),"/"," "),"\"," "),":"," "),"="," "),"*"," "),","," "),"N"," "),"S"," "),"E"," "),"W"," "),"_"," ")))</f>
        <v/>
      </c>
      <c r="Y608" s="50">
        <f>IF(X608="","",SUBSTITUTE(SUBSTITUTE(SUBSTITUTE(SUBSTITUTE(SUBSTITUTE(SUBSTITUTE(SUBSTITUTE(SUBSTITUTE(SUBSTITUTE(SUBSTITUTE(SUBSTITUTE(SUBSTITUTE(SUBSTITUTE(X608,"0",""),"1",""),"2",""),"3",""),"4",""),"5",""),"6",""),"7",""),"8",""),"9",""),".",""),"-","")," ",""))</f>
        <v/>
      </c>
      <c r="Z608" s="50">
        <f>IF(X608="",0,LEN(X608)-LEN(SUBSTITUTE(X608," ",""))+1)</f>
        <v/>
      </c>
      <c r="AA608" s="50">
        <f>IF(Z608&lt;1,"",IFERROR(VALUE(SUBSTITUTE(TRIM(MID(SUBSTITUTE(X608," ",REPT(" ",60)),1,60)),".",MID(1/2,2,1))),""))</f>
        <v/>
      </c>
      <c r="AB608" s="50">
        <f>IF(Z608&lt;2,"",IFERROR(VALUE(SUBSTITUTE(TRIM(MID(SUBSTITUTE(X608," ",REPT(" ",60)),61,60)),".",MID(1/2,2,1))),""))</f>
        <v/>
      </c>
      <c r="AC608" s="50">
        <f>IF(Z608&lt;3,"",IFERROR(VALUE(SUBSTITUTE(TRIM(MID(SUBSTITUTE(X608," ",REPT(" ",60)),121,60)),".",MID(1/2,2,1))),""))</f>
        <v/>
      </c>
      <c r="AD608" s="50">
        <f>IF(Z608&lt;4,"",IFERROR(VALUE(SUBSTITUTE(TRIM(MID(SUBSTITUTE(X608," ",REPT(" ",60)),181,60)),".",MID(1/2,2,1))),""))</f>
        <v/>
      </c>
      <c r="AE608" s="50">
        <f>IF(Z608&lt;5,"",IFERROR(VALUE(SUBSTITUTE(TRIM(MID(SUBSTITUTE(X608," ",REPT(" ",60)),241,60)),".",MID(1/2,2,1))),""))</f>
        <v/>
      </c>
      <c r="AF608" s="50">
        <f>IF(Z608&lt;6,"",IFERROR(VALUE(SUBSTITUTE(TRIM(MID(SUBSTITUTE(X608," ",REPT(" ",60)),301,60)),".",MID(1/2,2,1))),""))</f>
        <v/>
      </c>
      <c r="AG608" s="50">
        <f>IFERROR(IF(Z608=2,AA608,IF(Z608=4,IF(AA608&lt;0,-1,1)*(ABS(AA608)+AB608/60),IF(Z608=6,IF(AA608&lt;0,-1,1)*(ABS(AA608)+AB608/60+AC608/3600),""))),"")</f>
        <v/>
      </c>
      <c r="AH608" s="50">
        <f>IFERROR(IF(Z608=2,AB608,IF(Z608=4,IF(AC608&lt;0,-1,1)*(ABS(AC608)+AD608/60),IF(Z608=6,IF(AD608&lt;0,-1,1)*(ABS(AD608)+AE608/60+AF608/3600),""))),"")</f>
        <v/>
      </c>
      <c r="AI608" s="50">
        <f>IF(W608,AH608,AG608)</f>
        <v/>
      </c>
      <c r="AJ608" s="50">
        <f>IF(W608,AG608,AH608)</f>
        <v/>
      </c>
      <c r="AK608" s="50">
        <f>IFERROR(IF(U608=0,AI608,U608*ABS(AI608)),"")</f>
        <v/>
      </c>
      <c r="AL608" s="50">
        <f>IFERROR(IF(V608=0,AJ608,V608*ABS(AJ608)),"")</f>
        <v/>
      </c>
      <c r="AM608" s="50">
        <f>IFERROR(AND(U608=0,V608=0,ABS(AK608)&gt;90,ABS(AK608)&lt;=180,ABS(AL608)&lt;=90),FALSE)</f>
        <v/>
      </c>
      <c r="AN608" s="50">
        <f>IF(AM608,AL608,AK608)</f>
        <v/>
      </c>
      <c r="AO608" s="50">
        <f>IF(AM608,AK608,AL608)</f>
        <v/>
      </c>
      <c r="AP608" s="50">
        <f>IF(R608="","",IF(Y608&lt;&gt;"","Contains words or symbols that aren't part of a coordinate.",IF(NOT(OR(Z608=2,Z608=4,Z608=6)),"Couldn't find a latitude and a longitude ("&amp;Z608&amp;IF(Z608=1," number"," numbers")&amp;" found).",IF(COUNT(AA608:AF608)&lt;&gt;Z608,"Some of the numbers couldn't be read.",IF(OR(AND(Z608=4,OR(AB608&lt;0,AB608&gt;=60,AD608&lt;0,AD608&gt;=60)),AND(Z608=6,OR(AB608&lt;0,AB608&gt;=60,AC608&lt;0,AC608&gt;=60,AE608&lt;0,AE608&gt;=60,AF608&lt;0,AF608&gt;=60))),"Minutes and seconds must be between 0 and 60.",IF(OR(ABS(AN608)&gt;90,ABS(AO608)&gt;180),"Out of range: latitude must be between -90 and 90, and longitude between -180 and 180.",""))))))</f>
        <v/>
      </c>
    </row>
    <row r="609">
      <c r="B609" s="44" t="n"/>
      <c r="C609" s="44" t="n"/>
      <c r="D609" s="45">
        <f>IF(R609="","",IF(AP609&lt;&gt;"","NOT VALID GPS COORDINATES",IF(O609="NO CONNECTION","NO CONNECTION",IF(E609="","NOT FOUND",IF(OR(AM609,AND(AN609=0,AO609=0)),"CONVERTED – PLEASE CHECK","CONVERTED")))))</f>
        <v/>
      </c>
      <c r="E609" s="45">
        <f>IF(OR(O609="",O609="NO CONNECTION"),"",IFERROR(_xlfn.FILTERXML(O609,"//local/territory")&amp;" "&amp;_xlfn.FILTERXML(O609,"//local/mapcode"),IFERROR(_xlfn.FILTERXML(O609,"//international/mapcode"),"")))</f>
        <v/>
      </c>
      <c r="F609" s="46">
        <f>IF(E609="","",IFERROR(_xlfn.FILTERXML(O609,"//local/territory"),""))</f>
        <v/>
      </c>
      <c r="G609" s="46">
        <f>IF(E609="","",IFERROR(_xlfn.FILTERXML(O609,"//local/mapcode"),""))</f>
        <v/>
      </c>
      <c r="H609" s="46">
        <f>IF(E609="","",IFERROR(_xlfn.FILTERXML(O609,"//international/mapcode"),""))</f>
        <v/>
      </c>
      <c r="I609" s="46">
        <f>IF(E609="","",IFERROR(HYPERLINK("https://www.mymapcodes.com/go/?t="&amp;IF(G609&lt;&gt;"",F609,"AAA")&amp;"&amp;ma="&amp;LEFT(IF(G609&lt;&gt;"",G609,H609),FIND(".",IF(G609&lt;&gt;"",G609,H609))-1)&amp;"&amp;mb="&amp;MID(IF(G609&lt;&gt;"",G609,H609),FIND(".",IF(G609&lt;&gt;"",G609,H609))+1,99),"Open on MyMapcodes →"),""))</f>
        <v/>
      </c>
      <c r="J609" s="47">
        <f>IF(OR(R609="",AP609&lt;&gt;""),"",ROUND(AN609,6))</f>
        <v/>
      </c>
      <c r="K609" s="47">
        <f>IF(OR(R609="",AP609&lt;&gt;""),"",ROUND(AO609,6))</f>
        <v/>
      </c>
      <c r="L609" s="48">
        <f>IF(R609="","",IF(AP609&lt;&gt;"",AP609,IF(O609="NO CONNECTION","Excel couldn't reach the mapcode service. Click the REFRESH RESULTS box just above the table.",IF(E609="","The mapcode service didn't return a mapcode for this point.",IF(AM609,"Latitude and longitude seemed to be the wrong way round, so they've been swapped. Please check.",IF(AND(AN609=0,AO609=0),"0, 0 is in the sea off West Africa. Please check this is the location you meant.",IF(W609,"Longitude came first, so the order has been switched.",IF(Z609=6,"Converted from degrees, minutes and seconds.",IF(Z609=4,"Converted from degrees and decimal minutes.","")))))))))</f>
        <v/>
      </c>
      <c r="N609" s="49">
        <f>IF(J609="","",MapcodeAPI&amp;"codes/"&amp;SUBSTITUTE(J609&amp;"",MID(1/2,2,1),".")&amp;","&amp;SUBSTITUTE(K609&amp;"",MID(1/2,2,1),"."))&amp;LEFT($B$13,0)</f>
        <v/>
      </c>
      <c r="O609" s="49">
        <f>IF(N609="","",IFERROR(_xlfn.WEBSERVICE(N609),IF(MapcodeAPIBackup="","NO CONNECTION",IFERROR(_xlfn.WEBSERVICE(MapcodeAPIBackup&amp;MID(N609,LEN(MapcodeAPI)+1,999)),"NO CONNECTION"))))</f>
        <v/>
      </c>
      <c r="P609" t="inlineStr">
        <is>
          <t xml:space="preserve"> </t>
        </is>
      </c>
      <c r="R609" s="50">
        <f>IFERROR(IF(AND(TRIM(B609&amp;"")="",TRIM(C609&amp;"")=""),"",TRIM(IF(ISNUMBER(B609),SUBSTITUTE(B609&amp;"",MID(1/2,2,1),"."),B609&amp;"")&amp;IF(TRIM(C609&amp;"")="",""," | "&amp;IF(ISNUMBER(C609),SUBSTITUTE(C609&amp;"",MID(1/2,2,1),"."),C609&amp;"")))),"(error value)")</f>
        <v/>
      </c>
      <c r="S609" s="50">
        <f>IF(R609="","","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"&amp;IFERROR(IF(AND(LEN(R609)-LEN(SUBSTITUTE(R609,"/",""))=1,ISNUMBER(FIND(" ",TRIM(LEFT(R609,FIND("/",R609)-1))))),LEFT(R609,FIND("/",R609)-1),R609),R609)&amp;" ")," "," "),"﻿"," "),"​"," "),"⁠"," ")," "," ")," "," "),CHAR(9)," "),CHAR(10)," "),CHAR(13)," "),"−","-"),"–","-"),"—","-"),"LATITUDE"," "),"LONGITUDE"," "),"COORDINATES"," "),"COORDS"," "),"NORTH"," N "),"SOUTH"," S "),"EAST"," E "),"WEST"," W "),"DEGREES"," "),"DEG"," "),"GPS"," "),"LONG"," "),"LNG"," "),"LON"," "),"LAT"," ")," AND "," "),"&amp;"," ")&amp;" ")</f>
        <v/>
      </c>
      <c r="T609" s="50">
        <f>IF(S609="","",IF(LEN(S609)-LEN(SUBSTITUTE(S609,".",""))&gt;0,SUBSTITUTE(S609,","," "),IF(LEN(S609)-LEN(SUBSTITUTE(S609,",",""))=3,SUBSTITUTE(SUBSTITUTE(S609,",",";",2),",","."),IF(LEN(S609)-LEN(SUBSTITUTE(S609,",",""))=2,SUBSTITUTE(S609,",","."),SUBSTITUTE(S609,","," ")))))</f>
        <v/>
      </c>
      <c r="U609" s="50">
        <f>IF(ISNUMBER(FIND("S",T609)),-1,IF(ISNUMBER(FIND("N",T609)),1,0))</f>
        <v/>
      </c>
      <c r="V609" s="50">
        <f>IF(ISNUMBER(FIND("W",T609)),-1,IF(ISNUMBER(FIND("E",T609)),1,0))</f>
        <v/>
      </c>
      <c r="W609" s="50">
        <f>AND(MIN(IFERROR(FIND("N",T609),999),IFERROR(FIND("S",T609),999))&lt;999,MIN(IFERROR(FIND("E",T609),999),IFERROR(FIND("W",T609),999))&lt;999,MIN(IFERROR(FIND("E",T609),999),IFERROR(FIND("W",T609),999))&lt;MIN(IFERROR(FIND("N",T609),999),IFERROR(FIND("S",T609),999)))</f>
        <v/>
      </c>
      <c r="X609" s="50">
        <f>IF(T609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609,"°"," "),"º"," "),"˚"," "),"'"," "),CHAR(34)," "),"′"," "),"’"," "),"‘"," "),"″"," "),"”"," "),"“"," "),"("," "),")"," "),"["," "),"]"," "),"{"," "),"}"," "),";"," "),"|"," "),"/"," "),"\"," "),":"," "),"="," "),"*"," "),","," "),"N"," "),"S"," "),"E"," "),"W"," "),"_"," ")))</f>
        <v/>
      </c>
      <c r="Y609" s="50">
        <f>IF(X609="","",SUBSTITUTE(SUBSTITUTE(SUBSTITUTE(SUBSTITUTE(SUBSTITUTE(SUBSTITUTE(SUBSTITUTE(SUBSTITUTE(SUBSTITUTE(SUBSTITUTE(SUBSTITUTE(SUBSTITUTE(SUBSTITUTE(X609,"0",""),"1",""),"2",""),"3",""),"4",""),"5",""),"6",""),"7",""),"8",""),"9",""),".",""),"-","")," ",""))</f>
        <v/>
      </c>
      <c r="Z609" s="50">
        <f>IF(X609="",0,LEN(X609)-LEN(SUBSTITUTE(X609," ",""))+1)</f>
        <v/>
      </c>
      <c r="AA609" s="50">
        <f>IF(Z609&lt;1,"",IFERROR(VALUE(SUBSTITUTE(TRIM(MID(SUBSTITUTE(X609," ",REPT(" ",60)),1,60)),".",MID(1/2,2,1))),""))</f>
        <v/>
      </c>
      <c r="AB609" s="50">
        <f>IF(Z609&lt;2,"",IFERROR(VALUE(SUBSTITUTE(TRIM(MID(SUBSTITUTE(X609," ",REPT(" ",60)),61,60)),".",MID(1/2,2,1))),""))</f>
        <v/>
      </c>
      <c r="AC609" s="50">
        <f>IF(Z609&lt;3,"",IFERROR(VALUE(SUBSTITUTE(TRIM(MID(SUBSTITUTE(X609," ",REPT(" ",60)),121,60)),".",MID(1/2,2,1))),""))</f>
        <v/>
      </c>
      <c r="AD609" s="50">
        <f>IF(Z609&lt;4,"",IFERROR(VALUE(SUBSTITUTE(TRIM(MID(SUBSTITUTE(X609," ",REPT(" ",60)),181,60)),".",MID(1/2,2,1))),""))</f>
        <v/>
      </c>
      <c r="AE609" s="50">
        <f>IF(Z609&lt;5,"",IFERROR(VALUE(SUBSTITUTE(TRIM(MID(SUBSTITUTE(X609," ",REPT(" ",60)),241,60)),".",MID(1/2,2,1))),""))</f>
        <v/>
      </c>
      <c r="AF609" s="50">
        <f>IF(Z609&lt;6,"",IFERROR(VALUE(SUBSTITUTE(TRIM(MID(SUBSTITUTE(X609," ",REPT(" ",60)),301,60)),".",MID(1/2,2,1))),""))</f>
        <v/>
      </c>
      <c r="AG609" s="50">
        <f>IFERROR(IF(Z609=2,AA609,IF(Z609=4,IF(AA609&lt;0,-1,1)*(ABS(AA609)+AB609/60),IF(Z609=6,IF(AA609&lt;0,-1,1)*(ABS(AA609)+AB609/60+AC609/3600),""))),"")</f>
        <v/>
      </c>
      <c r="AH609" s="50">
        <f>IFERROR(IF(Z609=2,AB609,IF(Z609=4,IF(AC609&lt;0,-1,1)*(ABS(AC609)+AD609/60),IF(Z609=6,IF(AD609&lt;0,-1,1)*(ABS(AD609)+AE609/60+AF609/3600),""))),"")</f>
        <v/>
      </c>
      <c r="AI609" s="50">
        <f>IF(W609,AH609,AG609)</f>
        <v/>
      </c>
      <c r="AJ609" s="50">
        <f>IF(W609,AG609,AH609)</f>
        <v/>
      </c>
      <c r="AK609" s="50">
        <f>IFERROR(IF(U609=0,AI609,U609*ABS(AI609)),"")</f>
        <v/>
      </c>
      <c r="AL609" s="50">
        <f>IFERROR(IF(V609=0,AJ609,V609*ABS(AJ609)),"")</f>
        <v/>
      </c>
      <c r="AM609" s="50">
        <f>IFERROR(AND(U609=0,V609=0,ABS(AK609)&gt;90,ABS(AK609)&lt;=180,ABS(AL609)&lt;=90),FALSE)</f>
        <v/>
      </c>
      <c r="AN609" s="50">
        <f>IF(AM609,AL609,AK609)</f>
        <v/>
      </c>
      <c r="AO609" s="50">
        <f>IF(AM609,AK609,AL609)</f>
        <v/>
      </c>
      <c r="AP609" s="50">
        <f>IF(R609="","",IF(Y609&lt;&gt;"","Contains words or symbols that aren't part of a coordinate.",IF(NOT(OR(Z609=2,Z609=4,Z609=6)),"Couldn't find a latitude and a longitude ("&amp;Z609&amp;IF(Z609=1," number"," numbers")&amp;" found).",IF(COUNT(AA609:AF609)&lt;&gt;Z609,"Some of the numbers couldn't be read.",IF(OR(AND(Z609=4,OR(AB609&lt;0,AB609&gt;=60,AD609&lt;0,AD609&gt;=60)),AND(Z609=6,OR(AB609&lt;0,AB609&gt;=60,AC609&lt;0,AC609&gt;=60,AE609&lt;0,AE609&gt;=60,AF609&lt;0,AF609&gt;=60))),"Minutes and seconds must be between 0 and 60.",IF(OR(ABS(AN609)&gt;90,ABS(AO609)&gt;180),"Out of range: latitude must be between -90 and 90, and longitude between -180 and 180.",""))))))</f>
        <v/>
      </c>
    </row>
    <row r="610">
      <c r="B610" s="44" t="n"/>
      <c r="C610" s="44" t="n"/>
      <c r="D610" s="45">
        <f>IF(R610="","",IF(AP610&lt;&gt;"","NOT VALID GPS COORDINATES",IF(O610="NO CONNECTION","NO CONNECTION",IF(E610="","NOT FOUND",IF(OR(AM610,AND(AN610=0,AO610=0)),"CONVERTED – PLEASE CHECK","CONVERTED")))))</f>
        <v/>
      </c>
      <c r="E610" s="45">
        <f>IF(OR(O610="",O610="NO CONNECTION"),"",IFERROR(_xlfn.FILTERXML(O610,"//local/territory")&amp;" "&amp;_xlfn.FILTERXML(O610,"//local/mapcode"),IFERROR(_xlfn.FILTERXML(O610,"//international/mapcode"),"")))</f>
        <v/>
      </c>
      <c r="F610" s="46">
        <f>IF(E610="","",IFERROR(_xlfn.FILTERXML(O610,"//local/territory"),""))</f>
        <v/>
      </c>
      <c r="G610" s="46">
        <f>IF(E610="","",IFERROR(_xlfn.FILTERXML(O610,"//local/mapcode"),""))</f>
        <v/>
      </c>
      <c r="H610" s="46">
        <f>IF(E610="","",IFERROR(_xlfn.FILTERXML(O610,"//international/mapcode"),""))</f>
        <v/>
      </c>
      <c r="I610" s="46">
        <f>IF(E610="","",IFERROR(HYPERLINK("https://www.mymapcodes.com/go/?t="&amp;IF(G610&lt;&gt;"",F610,"AAA")&amp;"&amp;ma="&amp;LEFT(IF(G610&lt;&gt;"",G610,H610),FIND(".",IF(G610&lt;&gt;"",G610,H610))-1)&amp;"&amp;mb="&amp;MID(IF(G610&lt;&gt;"",G610,H610),FIND(".",IF(G610&lt;&gt;"",G610,H610))+1,99),"Open on MyMapcodes →"),""))</f>
        <v/>
      </c>
      <c r="J610" s="47">
        <f>IF(OR(R610="",AP610&lt;&gt;""),"",ROUND(AN610,6))</f>
        <v/>
      </c>
      <c r="K610" s="47">
        <f>IF(OR(R610="",AP610&lt;&gt;""),"",ROUND(AO610,6))</f>
        <v/>
      </c>
      <c r="L610" s="48">
        <f>IF(R610="","",IF(AP610&lt;&gt;"",AP610,IF(O610="NO CONNECTION","Excel couldn't reach the mapcode service. Click the REFRESH RESULTS box just above the table.",IF(E610="","The mapcode service didn't return a mapcode for this point.",IF(AM610,"Latitude and longitude seemed to be the wrong way round, so they've been swapped. Please check.",IF(AND(AN610=0,AO610=0),"0, 0 is in the sea off West Africa. Please check this is the location you meant.",IF(W610,"Longitude came first, so the order has been switched.",IF(Z610=6,"Converted from degrees, minutes and seconds.",IF(Z610=4,"Converted from degrees and decimal minutes.","")))))))))</f>
        <v/>
      </c>
      <c r="N610" s="49">
        <f>IF(J610="","",MapcodeAPI&amp;"codes/"&amp;SUBSTITUTE(J610&amp;"",MID(1/2,2,1),".")&amp;","&amp;SUBSTITUTE(K610&amp;"",MID(1/2,2,1),"."))&amp;LEFT($B$13,0)</f>
        <v/>
      </c>
      <c r="O610" s="49">
        <f>IF(N610="","",IFERROR(_xlfn.WEBSERVICE(N610),IF(MapcodeAPIBackup="","NO CONNECTION",IFERROR(_xlfn.WEBSERVICE(MapcodeAPIBackup&amp;MID(N610,LEN(MapcodeAPI)+1,999)),"NO CONNECTION"))))</f>
        <v/>
      </c>
      <c r="P610" t="inlineStr">
        <is>
          <t xml:space="preserve"> </t>
        </is>
      </c>
      <c r="R610" s="50">
        <f>IFERROR(IF(AND(TRIM(B610&amp;"")="",TRIM(C610&amp;"")=""),"",TRIM(IF(ISNUMBER(B610),SUBSTITUTE(B610&amp;"",MID(1/2,2,1),"."),B610&amp;"")&amp;IF(TRIM(C610&amp;"")="",""," | "&amp;IF(ISNUMBER(C610),SUBSTITUTE(C610&amp;"",MID(1/2,2,1),"."),C610&amp;"")))),"(error value)")</f>
        <v/>
      </c>
      <c r="S610" s="50">
        <f>IF(R610="","","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"&amp;IFERROR(IF(AND(LEN(R610)-LEN(SUBSTITUTE(R610,"/",""))=1,ISNUMBER(FIND(" ",TRIM(LEFT(R610,FIND("/",R610)-1))))),LEFT(R610,FIND("/",R610)-1),R610),R610)&amp;" ")," "," "),"﻿"," "),"​"," "),"⁠"," ")," "," ")," "," "),CHAR(9)," "),CHAR(10)," "),CHAR(13)," "),"−","-"),"–","-"),"—","-"),"LATITUDE"," "),"LONGITUDE"," "),"COORDINATES"," "),"COORDS"," "),"NORTH"," N "),"SOUTH"," S "),"EAST"," E "),"WEST"," W "),"DEGREES"," "),"DEG"," "),"GPS"," "),"LONG"," "),"LNG"," "),"LON"," "),"LAT"," ")," AND "," "),"&amp;"," ")&amp;" ")</f>
        <v/>
      </c>
      <c r="T610" s="50">
        <f>IF(S610="","",IF(LEN(S610)-LEN(SUBSTITUTE(S610,".",""))&gt;0,SUBSTITUTE(S610,","," "),IF(LEN(S610)-LEN(SUBSTITUTE(S610,",",""))=3,SUBSTITUTE(SUBSTITUTE(S610,",",";",2),",","."),IF(LEN(S610)-LEN(SUBSTITUTE(S610,",",""))=2,SUBSTITUTE(S610,",","."),SUBSTITUTE(S610,","," ")))))</f>
        <v/>
      </c>
      <c r="U610" s="50">
        <f>IF(ISNUMBER(FIND("S",T610)),-1,IF(ISNUMBER(FIND("N",T610)),1,0))</f>
        <v/>
      </c>
      <c r="V610" s="50">
        <f>IF(ISNUMBER(FIND("W",T610)),-1,IF(ISNUMBER(FIND("E",T610)),1,0))</f>
        <v/>
      </c>
      <c r="W610" s="50">
        <f>AND(MIN(IFERROR(FIND("N",T610),999),IFERROR(FIND("S",T610),999))&lt;999,MIN(IFERROR(FIND("E",T610),999),IFERROR(FIND("W",T610),999))&lt;999,MIN(IFERROR(FIND("E",T610),999),IFERROR(FIND("W",T610),999))&lt;MIN(IFERROR(FIND("N",T610),999),IFERROR(FIND("S",T610),999)))</f>
        <v/>
      </c>
      <c r="X610" s="50">
        <f>IF(T610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610,"°"," "),"º"," "),"˚"," "),"'"," "),CHAR(34)," "),"′"," "),"’"," "),"‘"," "),"″"," "),"”"," "),"“"," "),"("," "),")"," "),"["," "),"]"," "),"{"," "),"}"," "),";"," "),"|"," "),"/"," "),"\"," "),":"," "),"="," "),"*"," "),","," "),"N"," "),"S"," "),"E"," "),"W"," "),"_"," ")))</f>
        <v/>
      </c>
      <c r="Y610" s="50">
        <f>IF(X610="","",SUBSTITUTE(SUBSTITUTE(SUBSTITUTE(SUBSTITUTE(SUBSTITUTE(SUBSTITUTE(SUBSTITUTE(SUBSTITUTE(SUBSTITUTE(SUBSTITUTE(SUBSTITUTE(SUBSTITUTE(SUBSTITUTE(X610,"0",""),"1",""),"2",""),"3",""),"4",""),"5",""),"6",""),"7",""),"8",""),"9",""),".",""),"-","")," ",""))</f>
        <v/>
      </c>
      <c r="Z610" s="50">
        <f>IF(X610="",0,LEN(X610)-LEN(SUBSTITUTE(X610," ",""))+1)</f>
        <v/>
      </c>
      <c r="AA610" s="50">
        <f>IF(Z610&lt;1,"",IFERROR(VALUE(SUBSTITUTE(TRIM(MID(SUBSTITUTE(X610," ",REPT(" ",60)),1,60)),".",MID(1/2,2,1))),""))</f>
        <v/>
      </c>
      <c r="AB610" s="50">
        <f>IF(Z610&lt;2,"",IFERROR(VALUE(SUBSTITUTE(TRIM(MID(SUBSTITUTE(X610," ",REPT(" ",60)),61,60)),".",MID(1/2,2,1))),""))</f>
        <v/>
      </c>
      <c r="AC610" s="50">
        <f>IF(Z610&lt;3,"",IFERROR(VALUE(SUBSTITUTE(TRIM(MID(SUBSTITUTE(X610," ",REPT(" ",60)),121,60)),".",MID(1/2,2,1))),""))</f>
        <v/>
      </c>
      <c r="AD610" s="50">
        <f>IF(Z610&lt;4,"",IFERROR(VALUE(SUBSTITUTE(TRIM(MID(SUBSTITUTE(X610," ",REPT(" ",60)),181,60)),".",MID(1/2,2,1))),""))</f>
        <v/>
      </c>
      <c r="AE610" s="50">
        <f>IF(Z610&lt;5,"",IFERROR(VALUE(SUBSTITUTE(TRIM(MID(SUBSTITUTE(X610," ",REPT(" ",60)),241,60)),".",MID(1/2,2,1))),""))</f>
        <v/>
      </c>
      <c r="AF610" s="50">
        <f>IF(Z610&lt;6,"",IFERROR(VALUE(SUBSTITUTE(TRIM(MID(SUBSTITUTE(X610," ",REPT(" ",60)),301,60)),".",MID(1/2,2,1))),""))</f>
        <v/>
      </c>
      <c r="AG610" s="50">
        <f>IFERROR(IF(Z610=2,AA610,IF(Z610=4,IF(AA610&lt;0,-1,1)*(ABS(AA610)+AB610/60),IF(Z610=6,IF(AA610&lt;0,-1,1)*(ABS(AA610)+AB610/60+AC610/3600),""))),"")</f>
        <v/>
      </c>
      <c r="AH610" s="50">
        <f>IFERROR(IF(Z610=2,AB610,IF(Z610=4,IF(AC610&lt;0,-1,1)*(ABS(AC610)+AD610/60),IF(Z610=6,IF(AD610&lt;0,-1,1)*(ABS(AD610)+AE610/60+AF610/3600),""))),"")</f>
        <v/>
      </c>
      <c r="AI610" s="50">
        <f>IF(W610,AH610,AG610)</f>
        <v/>
      </c>
      <c r="AJ610" s="50">
        <f>IF(W610,AG610,AH610)</f>
        <v/>
      </c>
      <c r="AK610" s="50">
        <f>IFERROR(IF(U610=0,AI610,U610*ABS(AI610)),"")</f>
        <v/>
      </c>
      <c r="AL610" s="50">
        <f>IFERROR(IF(V610=0,AJ610,V610*ABS(AJ610)),"")</f>
        <v/>
      </c>
      <c r="AM610" s="50">
        <f>IFERROR(AND(U610=0,V610=0,ABS(AK610)&gt;90,ABS(AK610)&lt;=180,ABS(AL610)&lt;=90),FALSE)</f>
        <v/>
      </c>
      <c r="AN610" s="50">
        <f>IF(AM610,AL610,AK610)</f>
        <v/>
      </c>
      <c r="AO610" s="50">
        <f>IF(AM610,AK610,AL610)</f>
        <v/>
      </c>
      <c r="AP610" s="50">
        <f>IF(R610="","",IF(Y610&lt;&gt;"","Contains words or symbols that aren't part of a coordinate.",IF(NOT(OR(Z610=2,Z610=4,Z610=6)),"Couldn't find a latitude and a longitude ("&amp;Z610&amp;IF(Z610=1," number"," numbers")&amp;" found).",IF(COUNT(AA610:AF610)&lt;&gt;Z610,"Some of the numbers couldn't be read.",IF(OR(AND(Z610=4,OR(AB610&lt;0,AB610&gt;=60,AD610&lt;0,AD610&gt;=60)),AND(Z610=6,OR(AB610&lt;0,AB610&gt;=60,AC610&lt;0,AC610&gt;=60,AE610&lt;0,AE610&gt;=60,AF610&lt;0,AF610&gt;=60))),"Minutes and seconds must be between 0 and 60.",IF(OR(ABS(AN610)&gt;90,ABS(AO610)&gt;180),"Out of range: latitude must be between -90 and 90, and longitude between -180 and 180.",""))))))</f>
        <v/>
      </c>
    </row>
    <row r="611">
      <c r="B611" s="44" t="n"/>
      <c r="C611" s="44" t="n"/>
      <c r="D611" s="45">
        <f>IF(R611="","",IF(AP611&lt;&gt;"","NOT VALID GPS COORDINATES",IF(O611="NO CONNECTION","NO CONNECTION",IF(E611="","NOT FOUND",IF(OR(AM611,AND(AN611=0,AO611=0)),"CONVERTED – PLEASE CHECK","CONVERTED")))))</f>
        <v/>
      </c>
      <c r="E611" s="45">
        <f>IF(OR(O611="",O611="NO CONNECTION"),"",IFERROR(_xlfn.FILTERXML(O611,"//local/territory")&amp;" "&amp;_xlfn.FILTERXML(O611,"//local/mapcode"),IFERROR(_xlfn.FILTERXML(O611,"//international/mapcode"),"")))</f>
        <v/>
      </c>
      <c r="F611" s="46">
        <f>IF(E611="","",IFERROR(_xlfn.FILTERXML(O611,"//local/territory"),""))</f>
        <v/>
      </c>
      <c r="G611" s="46">
        <f>IF(E611="","",IFERROR(_xlfn.FILTERXML(O611,"//local/mapcode"),""))</f>
        <v/>
      </c>
      <c r="H611" s="46">
        <f>IF(E611="","",IFERROR(_xlfn.FILTERXML(O611,"//international/mapcode"),""))</f>
        <v/>
      </c>
      <c r="I611" s="46">
        <f>IF(E611="","",IFERROR(HYPERLINK("https://www.mymapcodes.com/go/?t="&amp;IF(G611&lt;&gt;"",F611,"AAA")&amp;"&amp;ma="&amp;LEFT(IF(G611&lt;&gt;"",G611,H611),FIND(".",IF(G611&lt;&gt;"",G611,H611))-1)&amp;"&amp;mb="&amp;MID(IF(G611&lt;&gt;"",G611,H611),FIND(".",IF(G611&lt;&gt;"",G611,H611))+1,99),"Open on MyMapcodes →"),""))</f>
        <v/>
      </c>
      <c r="J611" s="47">
        <f>IF(OR(R611="",AP611&lt;&gt;""),"",ROUND(AN611,6))</f>
        <v/>
      </c>
      <c r="K611" s="47">
        <f>IF(OR(R611="",AP611&lt;&gt;""),"",ROUND(AO611,6))</f>
        <v/>
      </c>
      <c r="L611" s="48">
        <f>IF(R611="","",IF(AP611&lt;&gt;"",AP611,IF(O611="NO CONNECTION","Excel couldn't reach the mapcode service. Click the REFRESH RESULTS box just above the table.",IF(E611="","The mapcode service didn't return a mapcode for this point.",IF(AM611,"Latitude and longitude seemed to be the wrong way round, so they've been swapped. Please check.",IF(AND(AN611=0,AO611=0),"0, 0 is in the sea off West Africa. Please check this is the location you meant.",IF(W611,"Longitude came first, so the order has been switched.",IF(Z611=6,"Converted from degrees, minutes and seconds.",IF(Z611=4,"Converted from degrees and decimal minutes.","")))))))))</f>
        <v/>
      </c>
      <c r="N611" s="49">
        <f>IF(J611="","",MapcodeAPI&amp;"codes/"&amp;SUBSTITUTE(J611&amp;"",MID(1/2,2,1),".")&amp;","&amp;SUBSTITUTE(K611&amp;"",MID(1/2,2,1),"."))&amp;LEFT($B$13,0)</f>
        <v/>
      </c>
      <c r="O611" s="49">
        <f>IF(N611="","",IFERROR(_xlfn.WEBSERVICE(N611),IF(MapcodeAPIBackup="","NO CONNECTION",IFERROR(_xlfn.WEBSERVICE(MapcodeAPIBackup&amp;MID(N611,LEN(MapcodeAPI)+1,999)),"NO CONNECTION"))))</f>
        <v/>
      </c>
      <c r="P611" t="inlineStr">
        <is>
          <t xml:space="preserve"> </t>
        </is>
      </c>
      <c r="R611" s="50">
        <f>IFERROR(IF(AND(TRIM(B611&amp;"")="",TRIM(C611&amp;"")=""),"",TRIM(IF(ISNUMBER(B611),SUBSTITUTE(B611&amp;"",MID(1/2,2,1),"."),B611&amp;"")&amp;IF(TRIM(C611&amp;"")="",""," | "&amp;IF(ISNUMBER(C611),SUBSTITUTE(C611&amp;"",MID(1/2,2,1),"."),C611&amp;"")))),"(error value)")</f>
        <v/>
      </c>
      <c r="S611" s="50">
        <f>IF(R611="","","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"&amp;IFERROR(IF(AND(LEN(R611)-LEN(SUBSTITUTE(R611,"/",""))=1,ISNUMBER(FIND(" ",TRIM(LEFT(R611,FIND("/",R611)-1))))),LEFT(R611,FIND("/",R611)-1),R611),R611)&amp;" ")," "," "),"﻿"," "),"​"," "),"⁠"," ")," "," ")," "," "),CHAR(9)," "),CHAR(10)," "),CHAR(13)," "),"−","-"),"–","-"),"—","-"),"LATITUDE"," "),"LONGITUDE"," "),"COORDINATES"," "),"COORDS"," "),"NORTH"," N "),"SOUTH"," S "),"EAST"," E "),"WEST"," W "),"DEGREES"," "),"DEG"," "),"GPS"," "),"LONG"," "),"LNG"," "),"LON"," "),"LAT"," ")," AND "," "),"&amp;"," ")&amp;" ")</f>
        <v/>
      </c>
      <c r="T611" s="50">
        <f>IF(S611="","",IF(LEN(S611)-LEN(SUBSTITUTE(S611,".",""))&gt;0,SUBSTITUTE(S611,","," "),IF(LEN(S611)-LEN(SUBSTITUTE(S611,",",""))=3,SUBSTITUTE(SUBSTITUTE(S611,",",";",2),",","."),IF(LEN(S611)-LEN(SUBSTITUTE(S611,",",""))=2,SUBSTITUTE(S611,",","."),SUBSTITUTE(S611,","," ")))))</f>
        <v/>
      </c>
      <c r="U611" s="50">
        <f>IF(ISNUMBER(FIND("S",T611)),-1,IF(ISNUMBER(FIND("N",T611)),1,0))</f>
        <v/>
      </c>
      <c r="V611" s="50">
        <f>IF(ISNUMBER(FIND("W",T611)),-1,IF(ISNUMBER(FIND("E",T611)),1,0))</f>
        <v/>
      </c>
      <c r="W611" s="50">
        <f>AND(MIN(IFERROR(FIND("N",T611),999),IFERROR(FIND("S",T611),999))&lt;999,MIN(IFERROR(FIND("E",T611),999),IFERROR(FIND("W",T611),999))&lt;999,MIN(IFERROR(FIND("E",T611),999),IFERROR(FIND("W",T611),999))&lt;MIN(IFERROR(FIND("N",T611),999),IFERROR(FIND("S",T611),999)))</f>
        <v/>
      </c>
      <c r="X611" s="50">
        <f>IF(T611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611,"°"," "),"º"," "),"˚"," "),"'"," "),CHAR(34)," "),"′"," "),"’"," "),"‘"," "),"″"," "),"”"," "),"“"," "),"("," "),")"," "),"["," "),"]"," "),"{"," "),"}"," "),";"," "),"|"," "),"/"," "),"\"," "),":"," "),"="," "),"*"," "),","," "),"N"," "),"S"," "),"E"," "),"W"," "),"_"," ")))</f>
        <v/>
      </c>
      <c r="Y611" s="50">
        <f>IF(X611="","",SUBSTITUTE(SUBSTITUTE(SUBSTITUTE(SUBSTITUTE(SUBSTITUTE(SUBSTITUTE(SUBSTITUTE(SUBSTITUTE(SUBSTITUTE(SUBSTITUTE(SUBSTITUTE(SUBSTITUTE(SUBSTITUTE(X611,"0",""),"1",""),"2",""),"3",""),"4",""),"5",""),"6",""),"7",""),"8",""),"9",""),".",""),"-","")," ",""))</f>
        <v/>
      </c>
      <c r="Z611" s="50">
        <f>IF(X611="",0,LEN(X611)-LEN(SUBSTITUTE(X611," ",""))+1)</f>
        <v/>
      </c>
      <c r="AA611" s="50">
        <f>IF(Z611&lt;1,"",IFERROR(VALUE(SUBSTITUTE(TRIM(MID(SUBSTITUTE(X611," ",REPT(" ",60)),1,60)),".",MID(1/2,2,1))),""))</f>
        <v/>
      </c>
      <c r="AB611" s="50">
        <f>IF(Z611&lt;2,"",IFERROR(VALUE(SUBSTITUTE(TRIM(MID(SUBSTITUTE(X611," ",REPT(" ",60)),61,60)),".",MID(1/2,2,1))),""))</f>
        <v/>
      </c>
      <c r="AC611" s="50">
        <f>IF(Z611&lt;3,"",IFERROR(VALUE(SUBSTITUTE(TRIM(MID(SUBSTITUTE(X611," ",REPT(" ",60)),121,60)),".",MID(1/2,2,1))),""))</f>
        <v/>
      </c>
      <c r="AD611" s="50">
        <f>IF(Z611&lt;4,"",IFERROR(VALUE(SUBSTITUTE(TRIM(MID(SUBSTITUTE(X611," ",REPT(" ",60)),181,60)),".",MID(1/2,2,1))),""))</f>
        <v/>
      </c>
      <c r="AE611" s="50">
        <f>IF(Z611&lt;5,"",IFERROR(VALUE(SUBSTITUTE(TRIM(MID(SUBSTITUTE(X611," ",REPT(" ",60)),241,60)),".",MID(1/2,2,1))),""))</f>
        <v/>
      </c>
      <c r="AF611" s="50">
        <f>IF(Z611&lt;6,"",IFERROR(VALUE(SUBSTITUTE(TRIM(MID(SUBSTITUTE(X611," ",REPT(" ",60)),301,60)),".",MID(1/2,2,1))),""))</f>
        <v/>
      </c>
      <c r="AG611" s="50">
        <f>IFERROR(IF(Z611=2,AA611,IF(Z611=4,IF(AA611&lt;0,-1,1)*(ABS(AA611)+AB611/60),IF(Z611=6,IF(AA611&lt;0,-1,1)*(ABS(AA611)+AB611/60+AC611/3600),""))),"")</f>
        <v/>
      </c>
      <c r="AH611" s="50">
        <f>IFERROR(IF(Z611=2,AB611,IF(Z611=4,IF(AC611&lt;0,-1,1)*(ABS(AC611)+AD611/60),IF(Z611=6,IF(AD611&lt;0,-1,1)*(ABS(AD611)+AE611/60+AF611/3600),""))),"")</f>
        <v/>
      </c>
      <c r="AI611" s="50">
        <f>IF(W611,AH611,AG611)</f>
        <v/>
      </c>
      <c r="AJ611" s="50">
        <f>IF(W611,AG611,AH611)</f>
        <v/>
      </c>
      <c r="AK611" s="50">
        <f>IFERROR(IF(U611=0,AI611,U611*ABS(AI611)),"")</f>
        <v/>
      </c>
      <c r="AL611" s="50">
        <f>IFERROR(IF(V611=0,AJ611,V611*ABS(AJ611)),"")</f>
        <v/>
      </c>
      <c r="AM611" s="50">
        <f>IFERROR(AND(U611=0,V611=0,ABS(AK611)&gt;90,ABS(AK611)&lt;=180,ABS(AL611)&lt;=90),FALSE)</f>
        <v/>
      </c>
      <c r="AN611" s="50">
        <f>IF(AM611,AL611,AK611)</f>
        <v/>
      </c>
      <c r="AO611" s="50">
        <f>IF(AM611,AK611,AL611)</f>
        <v/>
      </c>
      <c r="AP611" s="50">
        <f>IF(R611="","",IF(Y611&lt;&gt;"","Contains words or symbols that aren't part of a coordinate.",IF(NOT(OR(Z611=2,Z611=4,Z611=6)),"Couldn't find a latitude and a longitude ("&amp;Z611&amp;IF(Z611=1," number"," numbers")&amp;" found).",IF(COUNT(AA611:AF611)&lt;&gt;Z611,"Some of the numbers couldn't be read.",IF(OR(AND(Z611=4,OR(AB611&lt;0,AB611&gt;=60,AD611&lt;0,AD611&gt;=60)),AND(Z611=6,OR(AB611&lt;0,AB611&gt;=60,AC611&lt;0,AC611&gt;=60,AE611&lt;0,AE611&gt;=60,AF611&lt;0,AF611&gt;=60))),"Minutes and seconds must be between 0 and 60.",IF(OR(ABS(AN611)&gt;90,ABS(AO611)&gt;180),"Out of range: latitude must be between -90 and 90, and longitude between -180 and 180.",""))))))</f>
        <v/>
      </c>
    </row>
    <row r="612">
      <c r="B612" s="44" t="n"/>
      <c r="C612" s="44" t="n"/>
      <c r="D612" s="45">
        <f>IF(R612="","",IF(AP612&lt;&gt;"","NOT VALID GPS COORDINATES",IF(O612="NO CONNECTION","NO CONNECTION",IF(E612="","NOT FOUND",IF(OR(AM612,AND(AN612=0,AO612=0)),"CONVERTED – PLEASE CHECK","CONVERTED")))))</f>
        <v/>
      </c>
      <c r="E612" s="45">
        <f>IF(OR(O612="",O612="NO CONNECTION"),"",IFERROR(_xlfn.FILTERXML(O612,"//local/territory")&amp;" "&amp;_xlfn.FILTERXML(O612,"//local/mapcode"),IFERROR(_xlfn.FILTERXML(O612,"//international/mapcode"),"")))</f>
        <v/>
      </c>
      <c r="F612" s="46">
        <f>IF(E612="","",IFERROR(_xlfn.FILTERXML(O612,"//local/territory"),""))</f>
        <v/>
      </c>
      <c r="G612" s="46">
        <f>IF(E612="","",IFERROR(_xlfn.FILTERXML(O612,"//local/mapcode"),""))</f>
        <v/>
      </c>
      <c r="H612" s="46">
        <f>IF(E612="","",IFERROR(_xlfn.FILTERXML(O612,"//international/mapcode"),""))</f>
        <v/>
      </c>
      <c r="I612" s="46">
        <f>IF(E612="","",IFERROR(HYPERLINK("https://www.mymapcodes.com/go/?t="&amp;IF(G612&lt;&gt;"",F612,"AAA")&amp;"&amp;ma="&amp;LEFT(IF(G612&lt;&gt;"",G612,H612),FIND(".",IF(G612&lt;&gt;"",G612,H612))-1)&amp;"&amp;mb="&amp;MID(IF(G612&lt;&gt;"",G612,H612),FIND(".",IF(G612&lt;&gt;"",G612,H612))+1,99),"Open on MyMapcodes →"),""))</f>
        <v/>
      </c>
      <c r="J612" s="47">
        <f>IF(OR(R612="",AP612&lt;&gt;""),"",ROUND(AN612,6))</f>
        <v/>
      </c>
      <c r="K612" s="47">
        <f>IF(OR(R612="",AP612&lt;&gt;""),"",ROUND(AO612,6))</f>
        <v/>
      </c>
      <c r="L612" s="48">
        <f>IF(R612="","",IF(AP612&lt;&gt;"",AP612,IF(O612="NO CONNECTION","Excel couldn't reach the mapcode service. Click the REFRESH RESULTS box just above the table.",IF(E612="","The mapcode service didn't return a mapcode for this point.",IF(AM612,"Latitude and longitude seemed to be the wrong way round, so they've been swapped. Please check.",IF(AND(AN612=0,AO612=0),"0, 0 is in the sea off West Africa. Please check this is the location you meant.",IF(W612,"Longitude came first, so the order has been switched.",IF(Z612=6,"Converted from degrees, minutes and seconds.",IF(Z612=4,"Converted from degrees and decimal minutes.","")))))))))</f>
        <v/>
      </c>
      <c r="N612" s="49">
        <f>IF(J612="","",MapcodeAPI&amp;"codes/"&amp;SUBSTITUTE(J612&amp;"",MID(1/2,2,1),".")&amp;","&amp;SUBSTITUTE(K612&amp;"",MID(1/2,2,1),"."))&amp;LEFT($B$13,0)</f>
        <v/>
      </c>
      <c r="O612" s="49">
        <f>IF(N612="","",IFERROR(_xlfn.WEBSERVICE(N612),IF(MapcodeAPIBackup="","NO CONNECTION",IFERROR(_xlfn.WEBSERVICE(MapcodeAPIBackup&amp;MID(N612,LEN(MapcodeAPI)+1,999)),"NO CONNECTION"))))</f>
        <v/>
      </c>
      <c r="P612" t="inlineStr">
        <is>
          <t xml:space="preserve"> </t>
        </is>
      </c>
      <c r="R612" s="50">
        <f>IFERROR(IF(AND(TRIM(B612&amp;"")="",TRIM(C612&amp;"")=""),"",TRIM(IF(ISNUMBER(B612),SUBSTITUTE(B612&amp;"",MID(1/2,2,1),"."),B612&amp;"")&amp;IF(TRIM(C612&amp;"")="",""," | "&amp;IF(ISNUMBER(C612),SUBSTITUTE(C612&amp;"",MID(1/2,2,1),"."),C612&amp;"")))),"(error value)")</f>
        <v/>
      </c>
      <c r="S612" s="50">
        <f>IF(R612="","","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"&amp;IFERROR(IF(AND(LEN(R612)-LEN(SUBSTITUTE(R612,"/",""))=1,ISNUMBER(FIND(" ",TRIM(LEFT(R612,FIND("/",R612)-1))))),LEFT(R612,FIND("/",R612)-1),R612),R612)&amp;" ")," "," "),"﻿"," "),"​"," "),"⁠"," ")," "," ")," "," "),CHAR(9)," "),CHAR(10)," "),CHAR(13)," "),"−","-"),"–","-"),"—","-"),"LATITUDE"," "),"LONGITUDE"," "),"COORDINATES"," "),"COORDS"," "),"NORTH"," N "),"SOUTH"," S "),"EAST"," E "),"WEST"," W "),"DEGREES"," "),"DEG"," "),"GPS"," "),"LONG"," "),"LNG"," "),"LON"," "),"LAT"," ")," AND "," "),"&amp;"," ")&amp;" ")</f>
        <v/>
      </c>
      <c r="T612" s="50">
        <f>IF(S612="","",IF(LEN(S612)-LEN(SUBSTITUTE(S612,".",""))&gt;0,SUBSTITUTE(S612,","," "),IF(LEN(S612)-LEN(SUBSTITUTE(S612,",",""))=3,SUBSTITUTE(SUBSTITUTE(S612,",",";",2),",","."),IF(LEN(S612)-LEN(SUBSTITUTE(S612,",",""))=2,SUBSTITUTE(S612,",","."),SUBSTITUTE(S612,","," ")))))</f>
        <v/>
      </c>
      <c r="U612" s="50">
        <f>IF(ISNUMBER(FIND("S",T612)),-1,IF(ISNUMBER(FIND("N",T612)),1,0))</f>
        <v/>
      </c>
      <c r="V612" s="50">
        <f>IF(ISNUMBER(FIND("W",T612)),-1,IF(ISNUMBER(FIND("E",T612)),1,0))</f>
        <v/>
      </c>
      <c r="W612" s="50">
        <f>AND(MIN(IFERROR(FIND("N",T612),999),IFERROR(FIND("S",T612),999))&lt;999,MIN(IFERROR(FIND("E",T612),999),IFERROR(FIND("W",T612),999))&lt;999,MIN(IFERROR(FIND("E",T612),999),IFERROR(FIND("W",T612),999))&lt;MIN(IFERROR(FIND("N",T612),999),IFERROR(FIND("S",T612),999)))</f>
        <v/>
      </c>
      <c r="X612" s="50">
        <f>IF(T612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612,"°"," "),"º"," "),"˚"," "),"'"," "),CHAR(34)," "),"′"," "),"’"," "),"‘"," "),"″"," "),"”"," "),"“"," "),"("," "),")"," "),"["," "),"]"," "),"{"," "),"}"," "),";"," "),"|"," "),"/"," "),"\"," "),":"," "),"="," "),"*"," "),","," "),"N"," "),"S"," "),"E"," "),"W"," "),"_"," ")))</f>
        <v/>
      </c>
      <c r="Y612" s="50">
        <f>IF(X612="","",SUBSTITUTE(SUBSTITUTE(SUBSTITUTE(SUBSTITUTE(SUBSTITUTE(SUBSTITUTE(SUBSTITUTE(SUBSTITUTE(SUBSTITUTE(SUBSTITUTE(SUBSTITUTE(SUBSTITUTE(SUBSTITUTE(X612,"0",""),"1",""),"2",""),"3",""),"4",""),"5",""),"6",""),"7",""),"8",""),"9",""),".",""),"-","")," ",""))</f>
        <v/>
      </c>
      <c r="Z612" s="50">
        <f>IF(X612="",0,LEN(X612)-LEN(SUBSTITUTE(X612," ",""))+1)</f>
        <v/>
      </c>
      <c r="AA612" s="50">
        <f>IF(Z612&lt;1,"",IFERROR(VALUE(SUBSTITUTE(TRIM(MID(SUBSTITUTE(X612," ",REPT(" ",60)),1,60)),".",MID(1/2,2,1))),""))</f>
        <v/>
      </c>
      <c r="AB612" s="50">
        <f>IF(Z612&lt;2,"",IFERROR(VALUE(SUBSTITUTE(TRIM(MID(SUBSTITUTE(X612," ",REPT(" ",60)),61,60)),".",MID(1/2,2,1))),""))</f>
        <v/>
      </c>
      <c r="AC612" s="50">
        <f>IF(Z612&lt;3,"",IFERROR(VALUE(SUBSTITUTE(TRIM(MID(SUBSTITUTE(X612," ",REPT(" ",60)),121,60)),".",MID(1/2,2,1))),""))</f>
        <v/>
      </c>
      <c r="AD612" s="50">
        <f>IF(Z612&lt;4,"",IFERROR(VALUE(SUBSTITUTE(TRIM(MID(SUBSTITUTE(X612," ",REPT(" ",60)),181,60)),".",MID(1/2,2,1))),""))</f>
        <v/>
      </c>
      <c r="AE612" s="50">
        <f>IF(Z612&lt;5,"",IFERROR(VALUE(SUBSTITUTE(TRIM(MID(SUBSTITUTE(X612," ",REPT(" ",60)),241,60)),".",MID(1/2,2,1))),""))</f>
        <v/>
      </c>
      <c r="AF612" s="50">
        <f>IF(Z612&lt;6,"",IFERROR(VALUE(SUBSTITUTE(TRIM(MID(SUBSTITUTE(X612," ",REPT(" ",60)),301,60)),".",MID(1/2,2,1))),""))</f>
        <v/>
      </c>
      <c r="AG612" s="50">
        <f>IFERROR(IF(Z612=2,AA612,IF(Z612=4,IF(AA612&lt;0,-1,1)*(ABS(AA612)+AB612/60),IF(Z612=6,IF(AA612&lt;0,-1,1)*(ABS(AA612)+AB612/60+AC612/3600),""))),"")</f>
        <v/>
      </c>
      <c r="AH612" s="50">
        <f>IFERROR(IF(Z612=2,AB612,IF(Z612=4,IF(AC612&lt;0,-1,1)*(ABS(AC612)+AD612/60),IF(Z612=6,IF(AD612&lt;0,-1,1)*(ABS(AD612)+AE612/60+AF612/3600),""))),"")</f>
        <v/>
      </c>
      <c r="AI612" s="50">
        <f>IF(W612,AH612,AG612)</f>
        <v/>
      </c>
      <c r="AJ612" s="50">
        <f>IF(W612,AG612,AH612)</f>
        <v/>
      </c>
      <c r="AK612" s="50">
        <f>IFERROR(IF(U612=0,AI612,U612*ABS(AI612)),"")</f>
        <v/>
      </c>
      <c r="AL612" s="50">
        <f>IFERROR(IF(V612=0,AJ612,V612*ABS(AJ612)),"")</f>
        <v/>
      </c>
      <c r="AM612" s="50">
        <f>IFERROR(AND(U612=0,V612=0,ABS(AK612)&gt;90,ABS(AK612)&lt;=180,ABS(AL612)&lt;=90),FALSE)</f>
        <v/>
      </c>
      <c r="AN612" s="50">
        <f>IF(AM612,AL612,AK612)</f>
        <v/>
      </c>
      <c r="AO612" s="50">
        <f>IF(AM612,AK612,AL612)</f>
        <v/>
      </c>
      <c r="AP612" s="50">
        <f>IF(R612="","",IF(Y612&lt;&gt;"","Contains words or symbols that aren't part of a coordinate.",IF(NOT(OR(Z612=2,Z612=4,Z612=6)),"Couldn't find a latitude and a longitude ("&amp;Z612&amp;IF(Z612=1," number"," numbers")&amp;" found).",IF(COUNT(AA612:AF612)&lt;&gt;Z612,"Some of the numbers couldn't be read.",IF(OR(AND(Z612=4,OR(AB612&lt;0,AB612&gt;=60,AD612&lt;0,AD612&gt;=60)),AND(Z612=6,OR(AB612&lt;0,AB612&gt;=60,AC612&lt;0,AC612&gt;=60,AE612&lt;0,AE612&gt;=60,AF612&lt;0,AF612&gt;=60))),"Minutes and seconds must be between 0 and 60.",IF(OR(ABS(AN612)&gt;90,ABS(AO612)&gt;180),"Out of range: latitude must be between -90 and 90, and longitude between -180 and 180.",""))))))</f>
        <v/>
      </c>
    </row>
    <row r="613">
      <c r="B613" s="44" t="n"/>
      <c r="C613" s="44" t="n"/>
      <c r="D613" s="45">
        <f>IF(R613="","",IF(AP613&lt;&gt;"","NOT VALID GPS COORDINATES",IF(O613="NO CONNECTION","NO CONNECTION",IF(E613="","NOT FOUND",IF(OR(AM613,AND(AN613=0,AO613=0)),"CONVERTED – PLEASE CHECK","CONVERTED")))))</f>
        <v/>
      </c>
      <c r="E613" s="45">
        <f>IF(OR(O613="",O613="NO CONNECTION"),"",IFERROR(_xlfn.FILTERXML(O613,"//local/territory")&amp;" "&amp;_xlfn.FILTERXML(O613,"//local/mapcode"),IFERROR(_xlfn.FILTERXML(O613,"//international/mapcode"),"")))</f>
        <v/>
      </c>
      <c r="F613" s="46">
        <f>IF(E613="","",IFERROR(_xlfn.FILTERXML(O613,"//local/territory"),""))</f>
        <v/>
      </c>
      <c r="G613" s="46">
        <f>IF(E613="","",IFERROR(_xlfn.FILTERXML(O613,"//local/mapcode"),""))</f>
        <v/>
      </c>
      <c r="H613" s="46">
        <f>IF(E613="","",IFERROR(_xlfn.FILTERXML(O613,"//international/mapcode"),""))</f>
        <v/>
      </c>
      <c r="I613" s="46">
        <f>IF(E613="","",IFERROR(HYPERLINK("https://www.mymapcodes.com/go/?t="&amp;IF(G613&lt;&gt;"",F613,"AAA")&amp;"&amp;ma="&amp;LEFT(IF(G613&lt;&gt;"",G613,H613),FIND(".",IF(G613&lt;&gt;"",G613,H613))-1)&amp;"&amp;mb="&amp;MID(IF(G613&lt;&gt;"",G613,H613),FIND(".",IF(G613&lt;&gt;"",G613,H613))+1,99),"Open on MyMapcodes →"),""))</f>
        <v/>
      </c>
      <c r="J613" s="47">
        <f>IF(OR(R613="",AP613&lt;&gt;""),"",ROUND(AN613,6))</f>
        <v/>
      </c>
      <c r="K613" s="47">
        <f>IF(OR(R613="",AP613&lt;&gt;""),"",ROUND(AO613,6))</f>
        <v/>
      </c>
      <c r="L613" s="48">
        <f>IF(R613="","",IF(AP613&lt;&gt;"",AP613,IF(O613="NO CONNECTION","Excel couldn't reach the mapcode service. Click the REFRESH RESULTS box just above the table.",IF(E613="","The mapcode service didn't return a mapcode for this point.",IF(AM613,"Latitude and longitude seemed to be the wrong way round, so they've been swapped. Please check.",IF(AND(AN613=0,AO613=0),"0, 0 is in the sea off West Africa. Please check this is the location you meant.",IF(W613,"Longitude came first, so the order has been switched.",IF(Z613=6,"Converted from degrees, minutes and seconds.",IF(Z613=4,"Converted from degrees and decimal minutes.","")))))))))</f>
        <v/>
      </c>
      <c r="N613" s="49">
        <f>IF(J613="","",MapcodeAPI&amp;"codes/"&amp;SUBSTITUTE(J613&amp;"",MID(1/2,2,1),".")&amp;","&amp;SUBSTITUTE(K613&amp;"",MID(1/2,2,1),"."))&amp;LEFT($B$13,0)</f>
        <v/>
      </c>
      <c r="O613" s="49">
        <f>IF(N613="","",IFERROR(_xlfn.WEBSERVICE(N613),IF(MapcodeAPIBackup="","NO CONNECTION",IFERROR(_xlfn.WEBSERVICE(MapcodeAPIBackup&amp;MID(N613,LEN(MapcodeAPI)+1,999)),"NO CONNECTION"))))</f>
        <v/>
      </c>
      <c r="P613" t="inlineStr">
        <is>
          <t xml:space="preserve"> </t>
        </is>
      </c>
      <c r="R613" s="50">
        <f>IFERROR(IF(AND(TRIM(B613&amp;"")="",TRIM(C613&amp;"")=""),"",TRIM(IF(ISNUMBER(B613),SUBSTITUTE(B613&amp;"",MID(1/2,2,1),"."),B613&amp;"")&amp;IF(TRIM(C613&amp;"")="",""," | "&amp;IF(ISNUMBER(C613),SUBSTITUTE(C613&amp;"",MID(1/2,2,1),"."),C613&amp;"")))),"(error value)")</f>
        <v/>
      </c>
      <c r="S613" s="50">
        <f>IF(R613="","","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"&amp;IFERROR(IF(AND(LEN(R613)-LEN(SUBSTITUTE(R613,"/",""))=1,ISNUMBER(FIND(" ",TRIM(LEFT(R613,FIND("/",R613)-1))))),LEFT(R613,FIND("/",R613)-1),R613),R613)&amp;" ")," "," "),"﻿"," "),"​"," "),"⁠"," ")," "," ")," "," "),CHAR(9)," "),CHAR(10)," "),CHAR(13)," "),"−","-"),"–","-"),"—","-"),"LATITUDE"," "),"LONGITUDE"," "),"COORDINATES"," "),"COORDS"," "),"NORTH"," N "),"SOUTH"," S "),"EAST"," E "),"WEST"," W "),"DEGREES"," "),"DEG"," "),"GPS"," "),"LONG"," "),"LNG"," "),"LON"," "),"LAT"," ")," AND "," "),"&amp;"," ")&amp;" ")</f>
        <v/>
      </c>
      <c r="T613" s="50">
        <f>IF(S613="","",IF(LEN(S613)-LEN(SUBSTITUTE(S613,".",""))&gt;0,SUBSTITUTE(S613,","," "),IF(LEN(S613)-LEN(SUBSTITUTE(S613,",",""))=3,SUBSTITUTE(SUBSTITUTE(S613,",",";",2),",","."),IF(LEN(S613)-LEN(SUBSTITUTE(S613,",",""))=2,SUBSTITUTE(S613,",","."),SUBSTITUTE(S613,","," ")))))</f>
        <v/>
      </c>
      <c r="U613" s="50">
        <f>IF(ISNUMBER(FIND("S",T613)),-1,IF(ISNUMBER(FIND("N",T613)),1,0))</f>
        <v/>
      </c>
      <c r="V613" s="50">
        <f>IF(ISNUMBER(FIND("W",T613)),-1,IF(ISNUMBER(FIND("E",T613)),1,0))</f>
        <v/>
      </c>
      <c r="W613" s="50">
        <f>AND(MIN(IFERROR(FIND("N",T613),999),IFERROR(FIND("S",T613),999))&lt;999,MIN(IFERROR(FIND("E",T613),999),IFERROR(FIND("W",T613),999))&lt;999,MIN(IFERROR(FIND("E",T613),999),IFERROR(FIND("W",T613),999))&lt;MIN(IFERROR(FIND("N",T613),999),IFERROR(FIND("S",T613),999)))</f>
        <v/>
      </c>
      <c r="X613" s="50">
        <f>IF(T613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613,"°"," "),"º"," "),"˚"," "),"'"," "),CHAR(34)," "),"′"," "),"’"," "),"‘"," "),"″"," "),"”"," "),"“"," "),"("," "),")"," "),"["," "),"]"," "),"{"," "),"}"," "),";"," "),"|"," "),"/"," "),"\"," "),":"," "),"="," "),"*"," "),","," "),"N"," "),"S"," "),"E"," "),"W"," "),"_"," ")))</f>
        <v/>
      </c>
      <c r="Y613" s="50">
        <f>IF(X613="","",SUBSTITUTE(SUBSTITUTE(SUBSTITUTE(SUBSTITUTE(SUBSTITUTE(SUBSTITUTE(SUBSTITUTE(SUBSTITUTE(SUBSTITUTE(SUBSTITUTE(SUBSTITUTE(SUBSTITUTE(SUBSTITUTE(X613,"0",""),"1",""),"2",""),"3",""),"4",""),"5",""),"6",""),"7",""),"8",""),"9",""),".",""),"-","")," ",""))</f>
        <v/>
      </c>
      <c r="Z613" s="50">
        <f>IF(X613="",0,LEN(X613)-LEN(SUBSTITUTE(X613," ",""))+1)</f>
        <v/>
      </c>
      <c r="AA613" s="50">
        <f>IF(Z613&lt;1,"",IFERROR(VALUE(SUBSTITUTE(TRIM(MID(SUBSTITUTE(X613," ",REPT(" ",60)),1,60)),".",MID(1/2,2,1))),""))</f>
        <v/>
      </c>
      <c r="AB613" s="50">
        <f>IF(Z613&lt;2,"",IFERROR(VALUE(SUBSTITUTE(TRIM(MID(SUBSTITUTE(X613," ",REPT(" ",60)),61,60)),".",MID(1/2,2,1))),""))</f>
        <v/>
      </c>
      <c r="AC613" s="50">
        <f>IF(Z613&lt;3,"",IFERROR(VALUE(SUBSTITUTE(TRIM(MID(SUBSTITUTE(X613," ",REPT(" ",60)),121,60)),".",MID(1/2,2,1))),""))</f>
        <v/>
      </c>
      <c r="AD613" s="50">
        <f>IF(Z613&lt;4,"",IFERROR(VALUE(SUBSTITUTE(TRIM(MID(SUBSTITUTE(X613," ",REPT(" ",60)),181,60)),".",MID(1/2,2,1))),""))</f>
        <v/>
      </c>
      <c r="AE613" s="50">
        <f>IF(Z613&lt;5,"",IFERROR(VALUE(SUBSTITUTE(TRIM(MID(SUBSTITUTE(X613," ",REPT(" ",60)),241,60)),".",MID(1/2,2,1))),""))</f>
        <v/>
      </c>
      <c r="AF613" s="50">
        <f>IF(Z613&lt;6,"",IFERROR(VALUE(SUBSTITUTE(TRIM(MID(SUBSTITUTE(X613," ",REPT(" ",60)),301,60)),".",MID(1/2,2,1))),""))</f>
        <v/>
      </c>
      <c r="AG613" s="50">
        <f>IFERROR(IF(Z613=2,AA613,IF(Z613=4,IF(AA613&lt;0,-1,1)*(ABS(AA613)+AB613/60),IF(Z613=6,IF(AA613&lt;0,-1,1)*(ABS(AA613)+AB613/60+AC613/3600),""))),"")</f>
        <v/>
      </c>
      <c r="AH613" s="50">
        <f>IFERROR(IF(Z613=2,AB613,IF(Z613=4,IF(AC613&lt;0,-1,1)*(ABS(AC613)+AD613/60),IF(Z613=6,IF(AD613&lt;0,-1,1)*(ABS(AD613)+AE613/60+AF613/3600),""))),"")</f>
        <v/>
      </c>
      <c r="AI613" s="50">
        <f>IF(W613,AH613,AG613)</f>
        <v/>
      </c>
      <c r="AJ613" s="50">
        <f>IF(W613,AG613,AH613)</f>
        <v/>
      </c>
      <c r="AK613" s="50">
        <f>IFERROR(IF(U613=0,AI613,U613*ABS(AI613)),"")</f>
        <v/>
      </c>
      <c r="AL613" s="50">
        <f>IFERROR(IF(V613=0,AJ613,V613*ABS(AJ613)),"")</f>
        <v/>
      </c>
      <c r="AM613" s="50">
        <f>IFERROR(AND(U613=0,V613=0,ABS(AK613)&gt;90,ABS(AK613)&lt;=180,ABS(AL613)&lt;=90),FALSE)</f>
        <v/>
      </c>
      <c r="AN613" s="50">
        <f>IF(AM613,AL613,AK613)</f>
        <v/>
      </c>
      <c r="AO613" s="50">
        <f>IF(AM613,AK613,AL613)</f>
        <v/>
      </c>
      <c r="AP613" s="50">
        <f>IF(R613="","",IF(Y613&lt;&gt;"","Contains words or symbols that aren't part of a coordinate.",IF(NOT(OR(Z613=2,Z613=4,Z613=6)),"Couldn't find a latitude and a longitude ("&amp;Z613&amp;IF(Z613=1," number"," numbers")&amp;" found).",IF(COUNT(AA613:AF613)&lt;&gt;Z613,"Some of the numbers couldn't be read.",IF(OR(AND(Z613=4,OR(AB613&lt;0,AB613&gt;=60,AD613&lt;0,AD613&gt;=60)),AND(Z613=6,OR(AB613&lt;0,AB613&gt;=60,AC613&lt;0,AC613&gt;=60,AE613&lt;0,AE613&gt;=60,AF613&lt;0,AF613&gt;=60))),"Minutes and seconds must be between 0 and 60.",IF(OR(ABS(AN613)&gt;90,ABS(AO613)&gt;180),"Out of range: latitude must be between -90 and 90, and longitude between -180 and 180.",""))))))</f>
        <v/>
      </c>
    </row>
    <row r="614">
      <c r="B614" s="44" t="n"/>
      <c r="C614" s="44" t="n"/>
      <c r="D614" s="45">
        <f>IF(R614="","",IF(AP614&lt;&gt;"","NOT VALID GPS COORDINATES",IF(O614="NO CONNECTION","NO CONNECTION",IF(E614="","NOT FOUND",IF(OR(AM614,AND(AN614=0,AO614=0)),"CONVERTED – PLEASE CHECK","CONVERTED")))))</f>
        <v/>
      </c>
      <c r="E614" s="45">
        <f>IF(OR(O614="",O614="NO CONNECTION"),"",IFERROR(_xlfn.FILTERXML(O614,"//local/territory")&amp;" "&amp;_xlfn.FILTERXML(O614,"//local/mapcode"),IFERROR(_xlfn.FILTERXML(O614,"//international/mapcode"),"")))</f>
        <v/>
      </c>
      <c r="F614" s="46">
        <f>IF(E614="","",IFERROR(_xlfn.FILTERXML(O614,"//local/territory"),""))</f>
        <v/>
      </c>
      <c r="G614" s="46">
        <f>IF(E614="","",IFERROR(_xlfn.FILTERXML(O614,"//local/mapcode"),""))</f>
        <v/>
      </c>
      <c r="H614" s="46">
        <f>IF(E614="","",IFERROR(_xlfn.FILTERXML(O614,"//international/mapcode"),""))</f>
        <v/>
      </c>
      <c r="I614" s="46">
        <f>IF(E614="","",IFERROR(HYPERLINK("https://www.mymapcodes.com/go/?t="&amp;IF(G614&lt;&gt;"",F614,"AAA")&amp;"&amp;ma="&amp;LEFT(IF(G614&lt;&gt;"",G614,H614),FIND(".",IF(G614&lt;&gt;"",G614,H614))-1)&amp;"&amp;mb="&amp;MID(IF(G614&lt;&gt;"",G614,H614),FIND(".",IF(G614&lt;&gt;"",G614,H614))+1,99),"Open on MyMapcodes →"),""))</f>
        <v/>
      </c>
      <c r="J614" s="47">
        <f>IF(OR(R614="",AP614&lt;&gt;""),"",ROUND(AN614,6))</f>
        <v/>
      </c>
      <c r="K614" s="47">
        <f>IF(OR(R614="",AP614&lt;&gt;""),"",ROUND(AO614,6))</f>
        <v/>
      </c>
      <c r="L614" s="48">
        <f>IF(R614="","",IF(AP614&lt;&gt;"",AP614,IF(O614="NO CONNECTION","Excel couldn't reach the mapcode service. Click the REFRESH RESULTS box just above the table.",IF(E614="","The mapcode service didn't return a mapcode for this point.",IF(AM614,"Latitude and longitude seemed to be the wrong way round, so they've been swapped. Please check.",IF(AND(AN614=0,AO614=0),"0, 0 is in the sea off West Africa. Please check this is the location you meant.",IF(W614,"Longitude came first, so the order has been switched.",IF(Z614=6,"Converted from degrees, minutes and seconds.",IF(Z614=4,"Converted from degrees and decimal minutes.","")))))))))</f>
        <v/>
      </c>
      <c r="N614" s="49">
        <f>IF(J614="","",MapcodeAPI&amp;"codes/"&amp;SUBSTITUTE(J614&amp;"",MID(1/2,2,1),".")&amp;","&amp;SUBSTITUTE(K614&amp;"",MID(1/2,2,1),"."))&amp;LEFT($B$13,0)</f>
        <v/>
      </c>
      <c r="O614" s="49">
        <f>IF(N614="","",IFERROR(_xlfn.WEBSERVICE(N614),IF(MapcodeAPIBackup="","NO CONNECTION",IFERROR(_xlfn.WEBSERVICE(MapcodeAPIBackup&amp;MID(N614,LEN(MapcodeAPI)+1,999)),"NO CONNECTION"))))</f>
        <v/>
      </c>
      <c r="P614" t="inlineStr">
        <is>
          <t xml:space="preserve"> </t>
        </is>
      </c>
      <c r="R614" s="50">
        <f>IFERROR(IF(AND(TRIM(B614&amp;"")="",TRIM(C614&amp;"")=""),"",TRIM(IF(ISNUMBER(B614),SUBSTITUTE(B614&amp;"",MID(1/2,2,1),"."),B614&amp;"")&amp;IF(TRIM(C614&amp;"")="",""," | "&amp;IF(ISNUMBER(C614),SUBSTITUTE(C614&amp;"",MID(1/2,2,1),"."),C614&amp;"")))),"(error value)")</f>
        <v/>
      </c>
      <c r="S614" s="50">
        <f>IF(R614="","","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"&amp;IFERROR(IF(AND(LEN(R614)-LEN(SUBSTITUTE(R614,"/",""))=1,ISNUMBER(FIND(" ",TRIM(LEFT(R614,FIND("/",R614)-1))))),LEFT(R614,FIND("/",R614)-1),R614),R614)&amp;" ")," "," "),"﻿"," "),"​"," "),"⁠"," ")," "," ")," "," "),CHAR(9)," "),CHAR(10)," "),CHAR(13)," "),"−","-"),"–","-"),"—","-"),"LATITUDE"," "),"LONGITUDE"," "),"COORDINATES"," "),"COORDS"," "),"NORTH"," N "),"SOUTH"," S "),"EAST"," E "),"WEST"," W "),"DEGREES"," "),"DEG"," "),"GPS"," "),"LONG"," "),"LNG"," "),"LON"," "),"LAT"," ")," AND "," "),"&amp;"," ")&amp;" ")</f>
        <v/>
      </c>
      <c r="T614" s="50">
        <f>IF(S614="","",IF(LEN(S614)-LEN(SUBSTITUTE(S614,".",""))&gt;0,SUBSTITUTE(S614,","," "),IF(LEN(S614)-LEN(SUBSTITUTE(S614,",",""))=3,SUBSTITUTE(SUBSTITUTE(S614,",",";",2),",","."),IF(LEN(S614)-LEN(SUBSTITUTE(S614,",",""))=2,SUBSTITUTE(S614,",","."),SUBSTITUTE(S614,","," ")))))</f>
        <v/>
      </c>
      <c r="U614" s="50">
        <f>IF(ISNUMBER(FIND("S",T614)),-1,IF(ISNUMBER(FIND("N",T614)),1,0))</f>
        <v/>
      </c>
      <c r="V614" s="50">
        <f>IF(ISNUMBER(FIND("W",T614)),-1,IF(ISNUMBER(FIND("E",T614)),1,0))</f>
        <v/>
      </c>
      <c r="W614" s="50">
        <f>AND(MIN(IFERROR(FIND("N",T614),999),IFERROR(FIND("S",T614),999))&lt;999,MIN(IFERROR(FIND("E",T614),999),IFERROR(FIND("W",T614),999))&lt;999,MIN(IFERROR(FIND("E",T614),999),IFERROR(FIND("W",T614),999))&lt;MIN(IFERROR(FIND("N",T614),999),IFERROR(FIND("S",T614),999)))</f>
        <v/>
      </c>
      <c r="X614" s="50">
        <f>IF(T614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614,"°"," "),"º"," "),"˚"," "),"'"," "),CHAR(34)," "),"′"," "),"’"," "),"‘"," "),"″"," "),"”"," "),"“"," "),"("," "),")"," "),"["," "),"]"," "),"{"," "),"}"," "),";"," "),"|"," "),"/"," "),"\"," "),":"," "),"="," "),"*"," "),","," "),"N"," "),"S"," "),"E"," "),"W"," "),"_"," ")))</f>
        <v/>
      </c>
      <c r="Y614" s="50">
        <f>IF(X614="","",SUBSTITUTE(SUBSTITUTE(SUBSTITUTE(SUBSTITUTE(SUBSTITUTE(SUBSTITUTE(SUBSTITUTE(SUBSTITUTE(SUBSTITUTE(SUBSTITUTE(SUBSTITUTE(SUBSTITUTE(SUBSTITUTE(X614,"0",""),"1",""),"2",""),"3",""),"4",""),"5",""),"6",""),"7",""),"8",""),"9",""),".",""),"-","")," ",""))</f>
        <v/>
      </c>
      <c r="Z614" s="50">
        <f>IF(X614="",0,LEN(X614)-LEN(SUBSTITUTE(X614," ",""))+1)</f>
        <v/>
      </c>
      <c r="AA614" s="50">
        <f>IF(Z614&lt;1,"",IFERROR(VALUE(SUBSTITUTE(TRIM(MID(SUBSTITUTE(X614," ",REPT(" ",60)),1,60)),".",MID(1/2,2,1))),""))</f>
        <v/>
      </c>
      <c r="AB614" s="50">
        <f>IF(Z614&lt;2,"",IFERROR(VALUE(SUBSTITUTE(TRIM(MID(SUBSTITUTE(X614," ",REPT(" ",60)),61,60)),".",MID(1/2,2,1))),""))</f>
        <v/>
      </c>
      <c r="AC614" s="50">
        <f>IF(Z614&lt;3,"",IFERROR(VALUE(SUBSTITUTE(TRIM(MID(SUBSTITUTE(X614," ",REPT(" ",60)),121,60)),".",MID(1/2,2,1))),""))</f>
        <v/>
      </c>
      <c r="AD614" s="50">
        <f>IF(Z614&lt;4,"",IFERROR(VALUE(SUBSTITUTE(TRIM(MID(SUBSTITUTE(X614," ",REPT(" ",60)),181,60)),".",MID(1/2,2,1))),""))</f>
        <v/>
      </c>
      <c r="AE614" s="50">
        <f>IF(Z614&lt;5,"",IFERROR(VALUE(SUBSTITUTE(TRIM(MID(SUBSTITUTE(X614," ",REPT(" ",60)),241,60)),".",MID(1/2,2,1))),""))</f>
        <v/>
      </c>
      <c r="AF614" s="50">
        <f>IF(Z614&lt;6,"",IFERROR(VALUE(SUBSTITUTE(TRIM(MID(SUBSTITUTE(X614," ",REPT(" ",60)),301,60)),".",MID(1/2,2,1))),""))</f>
        <v/>
      </c>
      <c r="AG614" s="50">
        <f>IFERROR(IF(Z614=2,AA614,IF(Z614=4,IF(AA614&lt;0,-1,1)*(ABS(AA614)+AB614/60),IF(Z614=6,IF(AA614&lt;0,-1,1)*(ABS(AA614)+AB614/60+AC614/3600),""))),"")</f>
        <v/>
      </c>
      <c r="AH614" s="50">
        <f>IFERROR(IF(Z614=2,AB614,IF(Z614=4,IF(AC614&lt;0,-1,1)*(ABS(AC614)+AD614/60),IF(Z614=6,IF(AD614&lt;0,-1,1)*(ABS(AD614)+AE614/60+AF614/3600),""))),"")</f>
        <v/>
      </c>
      <c r="AI614" s="50">
        <f>IF(W614,AH614,AG614)</f>
        <v/>
      </c>
      <c r="AJ614" s="50">
        <f>IF(W614,AG614,AH614)</f>
        <v/>
      </c>
      <c r="AK614" s="50">
        <f>IFERROR(IF(U614=0,AI614,U614*ABS(AI614)),"")</f>
        <v/>
      </c>
      <c r="AL614" s="50">
        <f>IFERROR(IF(V614=0,AJ614,V614*ABS(AJ614)),"")</f>
        <v/>
      </c>
      <c r="AM614" s="50">
        <f>IFERROR(AND(U614=0,V614=0,ABS(AK614)&gt;90,ABS(AK614)&lt;=180,ABS(AL614)&lt;=90),FALSE)</f>
        <v/>
      </c>
      <c r="AN614" s="50">
        <f>IF(AM614,AL614,AK614)</f>
        <v/>
      </c>
      <c r="AO614" s="50">
        <f>IF(AM614,AK614,AL614)</f>
        <v/>
      </c>
      <c r="AP614" s="50">
        <f>IF(R614="","",IF(Y614&lt;&gt;"","Contains words or symbols that aren't part of a coordinate.",IF(NOT(OR(Z614=2,Z614=4,Z614=6)),"Couldn't find a latitude and a longitude ("&amp;Z614&amp;IF(Z614=1," number"," numbers")&amp;" found).",IF(COUNT(AA614:AF614)&lt;&gt;Z614,"Some of the numbers couldn't be read.",IF(OR(AND(Z614=4,OR(AB614&lt;0,AB614&gt;=60,AD614&lt;0,AD614&gt;=60)),AND(Z614=6,OR(AB614&lt;0,AB614&gt;=60,AC614&lt;0,AC614&gt;=60,AE614&lt;0,AE614&gt;=60,AF614&lt;0,AF614&gt;=60))),"Minutes and seconds must be between 0 and 60.",IF(OR(ABS(AN614)&gt;90,ABS(AO614)&gt;180),"Out of range: latitude must be between -90 and 90, and longitude between -180 and 180.",""))))))</f>
        <v/>
      </c>
    </row>
    <row r="615">
      <c r="B615" s="44" t="n"/>
      <c r="C615" s="44" t="n"/>
      <c r="D615" s="45">
        <f>IF(R615="","",IF(AP615&lt;&gt;"","NOT VALID GPS COORDINATES",IF(O615="NO CONNECTION","NO CONNECTION",IF(E615="","NOT FOUND",IF(OR(AM615,AND(AN615=0,AO615=0)),"CONVERTED – PLEASE CHECK","CONVERTED")))))</f>
        <v/>
      </c>
      <c r="E615" s="45">
        <f>IF(OR(O615="",O615="NO CONNECTION"),"",IFERROR(_xlfn.FILTERXML(O615,"//local/territory")&amp;" "&amp;_xlfn.FILTERXML(O615,"//local/mapcode"),IFERROR(_xlfn.FILTERXML(O615,"//international/mapcode"),"")))</f>
        <v/>
      </c>
      <c r="F615" s="46">
        <f>IF(E615="","",IFERROR(_xlfn.FILTERXML(O615,"//local/territory"),""))</f>
        <v/>
      </c>
      <c r="G615" s="46">
        <f>IF(E615="","",IFERROR(_xlfn.FILTERXML(O615,"//local/mapcode"),""))</f>
        <v/>
      </c>
      <c r="H615" s="46">
        <f>IF(E615="","",IFERROR(_xlfn.FILTERXML(O615,"//international/mapcode"),""))</f>
        <v/>
      </c>
      <c r="I615" s="46">
        <f>IF(E615="","",IFERROR(HYPERLINK("https://www.mymapcodes.com/go/?t="&amp;IF(G615&lt;&gt;"",F615,"AAA")&amp;"&amp;ma="&amp;LEFT(IF(G615&lt;&gt;"",G615,H615),FIND(".",IF(G615&lt;&gt;"",G615,H615))-1)&amp;"&amp;mb="&amp;MID(IF(G615&lt;&gt;"",G615,H615),FIND(".",IF(G615&lt;&gt;"",G615,H615))+1,99),"Open on MyMapcodes →"),""))</f>
        <v/>
      </c>
      <c r="J615" s="47">
        <f>IF(OR(R615="",AP615&lt;&gt;""),"",ROUND(AN615,6))</f>
        <v/>
      </c>
      <c r="K615" s="47">
        <f>IF(OR(R615="",AP615&lt;&gt;""),"",ROUND(AO615,6))</f>
        <v/>
      </c>
      <c r="L615" s="48">
        <f>IF(R615="","",IF(AP615&lt;&gt;"",AP615,IF(O615="NO CONNECTION","Excel couldn't reach the mapcode service. Click the REFRESH RESULTS box just above the table.",IF(E615="","The mapcode service didn't return a mapcode for this point.",IF(AM615,"Latitude and longitude seemed to be the wrong way round, so they've been swapped. Please check.",IF(AND(AN615=0,AO615=0),"0, 0 is in the sea off West Africa. Please check this is the location you meant.",IF(W615,"Longitude came first, so the order has been switched.",IF(Z615=6,"Converted from degrees, minutes and seconds.",IF(Z615=4,"Converted from degrees and decimal minutes.","")))))))))</f>
        <v/>
      </c>
      <c r="N615" s="49">
        <f>IF(J615="","",MapcodeAPI&amp;"codes/"&amp;SUBSTITUTE(J615&amp;"",MID(1/2,2,1),".")&amp;","&amp;SUBSTITUTE(K615&amp;"",MID(1/2,2,1),"."))&amp;LEFT($B$13,0)</f>
        <v/>
      </c>
      <c r="O615" s="49">
        <f>IF(N615="","",IFERROR(_xlfn.WEBSERVICE(N615),IF(MapcodeAPIBackup="","NO CONNECTION",IFERROR(_xlfn.WEBSERVICE(MapcodeAPIBackup&amp;MID(N615,LEN(MapcodeAPI)+1,999)),"NO CONNECTION"))))</f>
        <v/>
      </c>
      <c r="P615" t="inlineStr">
        <is>
          <t xml:space="preserve"> </t>
        </is>
      </c>
      <c r="R615" s="50">
        <f>IFERROR(IF(AND(TRIM(B615&amp;"")="",TRIM(C615&amp;"")=""),"",TRIM(IF(ISNUMBER(B615),SUBSTITUTE(B615&amp;"",MID(1/2,2,1),"."),B615&amp;"")&amp;IF(TRIM(C615&amp;"")="",""," | "&amp;IF(ISNUMBER(C615),SUBSTITUTE(C615&amp;"",MID(1/2,2,1),"."),C615&amp;"")))),"(error value)")</f>
        <v/>
      </c>
      <c r="S615" s="50">
        <f>IF(R615="","","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"&amp;IFERROR(IF(AND(LEN(R615)-LEN(SUBSTITUTE(R615,"/",""))=1,ISNUMBER(FIND(" ",TRIM(LEFT(R615,FIND("/",R615)-1))))),LEFT(R615,FIND("/",R615)-1),R615),R615)&amp;" ")," "," "),"﻿"," "),"​"," "),"⁠"," ")," "," ")," "," "),CHAR(9)," "),CHAR(10)," "),CHAR(13)," "),"−","-"),"–","-"),"—","-"),"LATITUDE"," "),"LONGITUDE"," "),"COORDINATES"," "),"COORDS"," "),"NORTH"," N "),"SOUTH"," S "),"EAST"," E "),"WEST"," W "),"DEGREES"," "),"DEG"," "),"GPS"," "),"LONG"," "),"LNG"," "),"LON"," "),"LAT"," ")," AND "," "),"&amp;"," ")&amp;" ")</f>
        <v/>
      </c>
      <c r="T615" s="50">
        <f>IF(S615="","",IF(LEN(S615)-LEN(SUBSTITUTE(S615,".",""))&gt;0,SUBSTITUTE(S615,","," "),IF(LEN(S615)-LEN(SUBSTITUTE(S615,",",""))=3,SUBSTITUTE(SUBSTITUTE(S615,",",";",2),",","."),IF(LEN(S615)-LEN(SUBSTITUTE(S615,",",""))=2,SUBSTITUTE(S615,",","."),SUBSTITUTE(S615,","," ")))))</f>
        <v/>
      </c>
      <c r="U615" s="50">
        <f>IF(ISNUMBER(FIND("S",T615)),-1,IF(ISNUMBER(FIND("N",T615)),1,0))</f>
        <v/>
      </c>
      <c r="V615" s="50">
        <f>IF(ISNUMBER(FIND("W",T615)),-1,IF(ISNUMBER(FIND("E",T615)),1,0))</f>
        <v/>
      </c>
      <c r="W615" s="50">
        <f>AND(MIN(IFERROR(FIND("N",T615),999),IFERROR(FIND("S",T615),999))&lt;999,MIN(IFERROR(FIND("E",T615),999),IFERROR(FIND("W",T615),999))&lt;999,MIN(IFERROR(FIND("E",T615),999),IFERROR(FIND("W",T615),999))&lt;MIN(IFERROR(FIND("N",T615),999),IFERROR(FIND("S",T615),999)))</f>
        <v/>
      </c>
      <c r="X615" s="50">
        <f>IF(T615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615,"°"," "),"º"," "),"˚"," "),"'"," "),CHAR(34)," "),"′"," "),"’"," "),"‘"," "),"″"," "),"”"," "),"“"," "),"("," "),")"," "),"["," "),"]"," "),"{"," "),"}"," "),";"," "),"|"," "),"/"," "),"\"," "),":"," "),"="," "),"*"," "),","," "),"N"," "),"S"," "),"E"," "),"W"," "),"_"," ")))</f>
        <v/>
      </c>
      <c r="Y615" s="50">
        <f>IF(X615="","",SUBSTITUTE(SUBSTITUTE(SUBSTITUTE(SUBSTITUTE(SUBSTITUTE(SUBSTITUTE(SUBSTITUTE(SUBSTITUTE(SUBSTITUTE(SUBSTITUTE(SUBSTITUTE(SUBSTITUTE(SUBSTITUTE(X615,"0",""),"1",""),"2",""),"3",""),"4",""),"5",""),"6",""),"7",""),"8",""),"9",""),".",""),"-","")," ",""))</f>
        <v/>
      </c>
      <c r="Z615" s="50">
        <f>IF(X615="",0,LEN(X615)-LEN(SUBSTITUTE(X615," ",""))+1)</f>
        <v/>
      </c>
      <c r="AA615" s="50">
        <f>IF(Z615&lt;1,"",IFERROR(VALUE(SUBSTITUTE(TRIM(MID(SUBSTITUTE(X615," ",REPT(" ",60)),1,60)),".",MID(1/2,2,1))),""))</f>
        <v/>
      </c>
      <c r="AB615" s="50">
        <f>IF(Z615&lt;2,"",IFERROR(VALUE(SUBSTITUTE(TRIM(MID(SUBSTITUTE(X615," ",REPT(" ",60)),61,60)),".",MID(1/2,2,1))),""))</f>
        <v/>
      </c>
      <c r="AC615" s="50">
        <f>IF(Z615&lt;3,"",IFERROR(VALUE(SUBSTITUTE(TRIM(MID(SUBSTITUTE(X615," ",REPT(" ",60)),121,60)),".",MID(1/2,2,1))),""))</f>
        <v/>
      </c>
      <c r="AD615" s="50">
        <f>IF(Z615&lt;4,"",IFERROR(VALUE(SUBSTITUTE(TRIM(MID(SUBSTITUTE(X615," ",REPT(" ",60)),181,60)),".",MID(1/2,2,1))),""))</f>
        <v/>
      </c>
      <c r="AE615" s="50">
        <f>IF(Z615&lt;5,"",IFERROR(VALUE(SUBSTITUTE(TRIM(MID(SUBSTITUTE(X615," ",REPT(" ",60)),241,60)),".",MID(1/2,2,1))),""))</f>
        <v/>
      </c>
      <c r="AF615" s="50">
        <f>IF(Z615&lt;6,"",IFERROR(VALUE(SUBSTITUTE(TRIM(MID(SUBSTITUTE(X615," ",REPT(" ",60)),301,60)),".",MID(1/2,2,1))),""))</f>
        <v/>
      </c>
      <c r="AG615" s="50">
        <f>IFERROR(IF(Z615=2,AA615,IF(Z615=4,IF(AA615&lt;0,-1,1)*(ABS(AA615)+AB615/60),IF(Z615=6,IF(AA615&lt;0,-1,1)*(ABS(AA615)+AB615/60+AC615/3600),""))),"")</f>
        <v/>
      </c>
      <c r="AH615" s="50">
        <f>IFERROR(IF(Z615=2,AB615,IF(Z615=4,IF(AC615&lt;0,-1,1)*(ABS(AC615)+AD615/60),IF(Z615=6,IF(AD615&lt;0,-1,1)*(ABS(AD615)+AE615/60+AF615/3600),""))),"")</f>
        <v/>
      </c>
      <c r="AI615" s="50">
        <f>IF(W615,AH615,AG615)</f>
        <v/>
      </c>
      <c r="AJ615" s="50">
        <f>IF(W615,AG615,AH615)</f>
        <v/>
      </c>
      <c r="AK615" s="50">
        <f>IFERROR(IF(U615=0,AI615,U615*ABS(AI615)),"")</f>
        <v/>
      </c>
      <c r="AL615" s="50">
        <f>IFERROR(IF(V615=0,AJ615,V615*ABS(AJ615)),"")</f>
        <v/>
      </c>
      <c r="AM615" s="50">
        <f>IFERROR(AND(U615=0,V615=0,ABS(AK615)&gt;90,ABS(AK615)&lt;=180,ABS(AL615)&lt;=90),FALSE)</f>
        <v/>
      </c>
      <c r="AN615" s="50">
        <f>IF(AM615,AL615,AK615)</f>
        <v/>
      </c>
      <c r="AO615" s="50">
        <f>IF(AM615,AK615,AL615)</f>
        <v/>
      </c>
      <c r="AP615" s="50">
        <f>IF(R615="","",IF(Y615&lt;&gt;"","Contains words or symbols that aren't part of a coordinate.",IF(NOT(OR(Z615=2,Z615=4,Z615=6)),"Couldn't find a latitude and a longitude ("&amp;Z615&amp;IF(Z615=1," number"," numbers")&amp;" found).",IF(COUNT(AA615:AF615)&lt;&gt;Z615,"Some of the numbers couldn't be read.",IF(OR(AND(Z615=4,OR(AB615&lt;0,AB615&gt;=60,AD615&lt;0,AD615&gt;=60)),AND(Z615=6,OR(AB615&lt;0,AB615&gt;=60,AC615&lt;0,AC615&gt;=60,AE615&lt;0,AE615&gt;=60,AF615&lt;0,AF615&gt;=60))),"Minutes and seconds must be between 0 and 60.",IF(OR(ABS(AN615)&gt;90,ABS(AO615)&gt;180),"Out of range: latitude must be between -90 and 90, and longitude between -180 and 180.",""))))))</f>
        <v/>
      </c>
    </row>
    <row r="616">
      <c r="B616" s="44" t="n"/>
      <c r="C616" s="44" t="n"/>
      <c r="D616" s="45">
        <f>IF(R616="","",IF(AP616&lt;&gt;"","NOT VALID GPS COORDINATES",IF(O616="NO CONNECTION","NO CONNECTION",IF(E616="","NOT FOUND",IF(OR(AM616,AND(AN616=0,AO616=0)),"CONVERTED – PLEASE CHECK","CONVERTED")))))</f>
        <v/>
      </c>
      <c r="E616" s="45">
        <f>IF(OR(O616="",O616="NO CONNECTION"),"",IFERROR(_xlfn.FILTERXML(O616,"//local/territory")&amp;" "&amp;_xlfn.FILTERXML(O616,"//local/mapcode"),IFERROR(_xlfn.FILTERXML(O616,"//international/mapcode"),"")))</f>
        <v/>
      </c>
      <c r="F616" s="46">
        <f>IF(E616="","",IFERROR(_xlfn.FILTERXML(O616,"//local/territory"),""))</f>
        <v/>
      </c>
      <c r="G616" s="46">
        <f>IF(E616="","",IFERROR(_xlfn.FILTERXML(O616,"//local/mapcode"),""))</f>
        <v/>
      </c>
      <c r="H616" s="46">
        <f>IF(E616="","",IFERROR(_xlfn.FILTERXML(O616,"//international/mapcode"),""))</f>
        <v/>
      </c>
      <c r="I616" s="46">
        <f>IF(E616="","",IFERROR(HYPERLINK("https://www.mymapcodes.com/go/?t="&amp;IF(G616&lt;&gt;"",F616,"AAA")&amp;"&amp;ma="&amp;LEFT(IF(G616&lt;&gt;"",G616,H616),FIND(".",IF(G616&lt;&gt;"",G616,H616))-1)&amp;"&amp;mb="&amp;MID(IF(G616&lt;&gt;"",G616,H616),FIND(".",IF(G616&lt;&gt;"",G616,H616))+1,99),"Open on MyMapcodes →"),""))</f>
        <v/>
      </c>
      <c r="J616" s="47">
        <f>IF(OR(R616="",AP616&lt;&gt;""),"",ROUND(AN616,6))</f>
        <v/>
      </c>
      <c r="K616" s="47">
        <f>IF(OR(R616="",AP616&lt;&gt;""),"",ROUND(AO616,6))</f>
        <v/>
      </c>
      <c r="L616" s="48">
        <f>IF(R616="","",IF(AP616&lt;&gt;"",AP616,IF(O616="NO CONNECTION","Excel couldn't reach the mapcode service. Click the REFRESH RESULTS box just above the table.",IF(E616="","The mapcode service didn't return a mapcode for this point.",IF(AM616,"Latitude and longitude seemed to be the wrong way round, so they've been swapped. Please check.",IF(AND(AN616=0,AO616=0),"0, 0 is in the sea off West Africa. Please check this is the location you meant.",IF(W616,"Longitude came first, so the order has been switched.",IF(Z616=6,"Converted from degrees, minutes and seconds.",IF(Z616=4,"Converted from degrees and decimal minutes.","")))))))))</f>
        <v/>
      </c>
      <c r="N616" s="49">
        <f>IF(J616="","",MapcodeAPI&amp;"codes/"&amp;SUBSTITUTE(J616&amp;"",MID(1/2,2,1),".")&amp;","&amp;SUBSTITUTE(K616&amp;"",MID(1/2,2,1),"."))&amp;LEFT($B$13,0)</f>
        <v/>
      </c>
      <c r="O616" s="49">
        <f>IF(N616="","",IFERROR(_xlfn.WEBSERVICE(N616),IF(MapcodeAPIBackup="","NO CONNECTION",IFERROR(_xlfn.WEBSERVICE(MapcodeAPIBackup&amp;MID(N616,LEN(MapcodeAPI)+1,999)),"NO CONNECTION"))))</f>
        <v/>
      </c>
      <c r="P616" t="inlineStr">
        <is>
          <t xml:space="preserve"> </t>
        </is>
      </c>
      <c r="R616" s="50">
        <f>IFERROR(IF(AND(TRIM(B616&amp;"")="",TRIM(C616&amp;"")=""),"",TRIM(IF(ISNUMBER(B616),SUBSTITUTE(B616&amp;"",MID(1/2,2,1),"."),B616&amp;"")&amp;IF(TRIM(C616&amp;"")="",""," | "&amp;IF(ISNUMBER(C616),SUBSTITUTE(C616&amp;"",MID(1/2,2,1),"."),C616&amp;"")))),"(error value)")</f>
        <v/>
      </c>
      <c r="S616" s="50">
        <f>IF(R616="","","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"&amp;IFERROR(IF(AND(LEN(R616)-LEN(SUBSTITUTE(R616,"/",""))=1,ISNUMBER(FIND(" ",TRIM(LEFT(R616,FIND("/",R616)-1))))),LEFT(R616,FIND("/",R616)-1),R616),R616)&amp;" ")," "," "),"﻿"," "),"​"," "),"⁠"," ")," "," ")," "," "),CHAR(9)," "),CHAR(10)," "),CHAR(13)," "),"−","-"),"–","-"),"—","-"),"LATITUDE"," "),"LONGITUDE"," "),"COORDINATES"," "),"COORDS"," "),"NORTH"," N "),"SOUTH"," S "),"EAST"," E "),"WEST"," W "),"DEGREES"," "),"DEG"," "),"GPS"," "),"LONG"," "),"LNG"," "),"LON"," "),"LAT"," ")," AND "," "),"&amp;"," ")&amp;" ")</f>
        <v/>
      </c>
      <c r="T616" s="50">
        <f>IF(S616="","",IF(LEN(S616)-LEN(SUBSTITUTE(S616,".",""))&gt;0,SUBSTITUTE(S616,","," "),IF(LEN(S616)-LEN(SUBSTITUTE(S616,",",""))=3,SUBSTITUTE(SUBSTITUTE(S616,",",";",2),",","."),IF(LEN(S616)-LEN(SUBSTITUTE(S616,",",""))=2,SUBSTITUTE(S616,",","."),SUBSTITUTE(S616,","," ")))))</f>
        <v/>
      </c>
      <c r="U616" s="50">
        <f>IF(ISNUMBER(FIND("S",T616)),-1,IF(ISNUMBER(FIND("N",T616)),1,0))</f>
        <v/>
      </c>
      <c r="V616" s="50">
        <f>IF(ISNUMBER(FIND("W",T616)),-1,IF(ISNUMBER(FIND("E",T616)),1,0))</f>
        <v/>
      </c>
      <c r="W616" s="50">
        <f>AND(MIN(IFERROR(FIND("N",T616),999),IFERROR(FIND("S",T616),999))&lt;999,MIN(IFERROR(FIND("E",T616),999),IFERROR(FIND("W",T616),999))&lt;999,MIN(IFERROR(FIND("E",T616),999),IFERROR(FIND("W",T616),999))&lt;MIN(IFERROR(FIND("N",T616),999),IFERROR(FIND("S",T616),999)))</f>
        <v/>
      </c>
      <c r="X616" s="50">
        <f>IF(T616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616,"°"," "),"º"," "),"˚"," "),"'"," "),CHAR(34)," "),"′"," "),"’"," "),"‘"," "),"″"," "),"”"," "),"“"," "),"("," "),")"," "),"["," "),"]"," "),"{"," "),"}"," "),";"," "),"|"," "),"/"," "),"\"," "),":"," "),"="," "),"*"," "),","," "),"N"," "),"S"," "),"E"," "),"W"," "),"_"," ")))</f>
        <v/>
      </c>
      <c r="Y616" s="50">
        <f>IF(X616="","",SUBSTITUTE(SUBSTITUTE(SUBSTITUTE(SUBSTITUTE(SUBSTITUTE(SUBSTITUTE(SUBSTITUTE(SUBSTITUTE(SUBSTITUTE(SUBSTITUTE(SUBSTITUTE(SUBSTITUTE(SUBSTITUTE(X616,"0",""),"1",""),"2",""),"3",""),"4",""),"5",""),"6",""),"7",""),"8",""),"9",""),".",""),"-","")," ",""))</f>
        <v/>
      </c>
      <c r="Z616" s="50">
        <f>IF(X616="",0,LEN(X616)-LEN(SUBSTITUTE(X616," ",""))+1)</f>
        <v/>
      </c>
      <c r="AA616" s="50">
        <f>IF(Z616&lt;1,"",IFERROR(VALUE(SUBSTITUTE(TRIM(MID(SUBSTITUTE(X616," ",REPT(" ",60)),1,60)),".",MID(1/2,2,1))),""))</f>
        <v/>
      </c>
      <c r="AB616" s="50">
        <f>IF(Z616&lt;2,"",IFERROR(VALUE(SUBSTITUTE(TRIM(MID(SUBSTITUTE(X616," ",REPT(" ",60)),61,60)),".",MID(1/2,2,1))),""))</f>
        <v/>
      </c>
      <c r="AC616" s="50">
        <f>IF(Z616&lt;3,"",IFERROR(VALUE(SUBSTITUTE(TRIM(MID(SUBSTITUTE(X616," ",REPT(" ",60)),121,60)),".",MID(1/2,2,1))),""))</f>
        <v/>
      </c>
      <c r="AD616" s="50">
        <f>IF(Z616&lt;4,"",IFERROR(VALUE(SUBSTITUTE(TRIM(MID(SUBSTITUTE(X616," ",REPT(" ",60)),181,60)),".",MID(1/2,2,1))),""))</f>
        <v/>
      </c>
      <c r="AE616" s="50">
        <f>IF(Z616&lt;5,"",IFERROR(VALUE(SUBSTITUTE(TRIM(MID(SUBSTITUTE(X616," ",REPT(" ",60)),241,60)),".",MID(1/2,2,1))),""))</f>
        <v/>
      </c>
      <c r="AF616" s="50">
        <f>IF(Z616&lt;6,"",IFERROR(VALUE(SUBSTITUTE(TRIM(MID(SUBSTITUTE(X616," ",REPT(" ",60)),301,60)),".",MID(1/2,2,1))),""))</f>
        <v/>
      </c>
      <c r="AG616" s="50">
        <f>IFERROR(IF(Z616=2,AA616,IF(Z616=4,IF(AA616&lt;0,-1,1)*(ABS(AA616)+AB616/60),IF(Z616=6,IF(AA616&lt;0,-1,1)*(ABS(AA616)+AB616/60+AC616/3600),""))),"")</f>
        <v/>
      </c>
      <c r="AH616" s="50">
        <f>IFERROR(IF(Z616=2,AB616,IF(Z616=4,IF(AC616&lt;0,-1,1)*(ABS(AC616)+AD616/60),IF(Z616=6,IF(AD616&lt;0,-1,1)*(ABS(AD616)+AE616/60+AF616/3600),""))),"")</f>
        <v/>
      </c>
      <c r="AI616" s="50">
        <f>IF(W616,AH616,AG616)</f>
        <v/>
      </c>
      <c r="AJ616" s="50">
        <f>IF(W616,AG616,AH616)</f>
        <v/>
      </c>
      <c r="AK616" s="50">
        <f>IFERROR(IF(U616=0,AI616,U616*ABS(AI616)),"")</f>
        <v/>
      </c>
      <c r="AL616" s="50">
        <f>IFERROR(IF(V616=0,AJ616,V616*ABS(AJ616)),"")</f>
        <v/>
      </c>
      <c r="AM616" s="50">
        <f>IFERROR(AND(U616=0,V616=0,ABS(AK616)&gt;90,ABS(AK616)&lt;=180,ABS(AL616)&lt;=90),FALSE)</f>
        <v/>
      </c>
      <c r="AN616" s="50">
        <f>IF(AM616,AL616,AK616)</f>
        <v/>
      </c>
      <c r="AO616" s="50">
        <f>IF(AM616,AK616,AL616)</f>
        <v/>
      </c>
      <c r="AP616" s="50">
        <f>IF(R616="","",IF(Y616&lt;&gt;"","Contains words or symbols that aren't part of a coordinate.",IF(NOT(OR(Z616=2,Z616=4,Z616=6)),"Couldn't find a latitude and a longitude ("&amp;Z616&amp;IF(Z616=1," number"," numbers")&amp;" found).",IF(COUNT(AA616:AF616)&lt;&gt;Z616,"Some of the numbers couldn't be read.",IF(OR(AND(Z616=4,OR(AB616&lt;0,AB616&gt;=60,AD616&lt;0,AD616&gt;=60)),AND(Z616=6,OR(AB616&lt;0,AB616&gt;=60,AC616&lt;0,AC616&gt;=60,AE616&lt;0,AE616&gt;=60,AF616&lt;0,AF616&gt;=60))),"Minutes and seconds must be between 0 and 60.",IF(OR(ABS(AN616)&gt;90,ABS(AO616)&gt;180),"Out of range: latitude must be between -90 and 90, and longitude between -180 and 180.",""))))))</f>
        <v/>
      </c>
    </row>
    <row r="617">
      <c r="B617" s="44" t="n"/>
      <c r="C617" s="44" t="n"/>
      <c r="D617" s="45">
        <f>IF(R617="","",IF(AP617&lt;&gt;"","NOT VALID GPS COORDINATES",IF(O617="NO CONNECTION","NO CONNECTION",IF(E617="","NOT FOUND",IF(OR(AM617,AND(AN617=0,AO617=0)),"CONVERTED – PLEASE CHECK","CONVERTED")))))</f>
        <v/>
      </c>
      <c r="E617" s="45">
        <f>IF(OR(O617="",O617="NO CONNECTION"),"",IFERROR(_xlfn.FILTERXML(O617,"//local/territory")&amp;" "&amp;_xlfn.FILTERXML(O617,"//local/mapcode"),IFERROR(_xlfn.FILTERXML(O617,"//international/mapcode"),"")))</f>
        <v/>
      </c>
      <c r="F617" s="46">
        <f>IF(E617="","",IFERROR(_xlfn.FILTERXML(O617,"//local/territory"),""))</f>
        <v/>
      </c>
      <c r="G617" s="46">
        <f>IF(E617="","",IFERROR(_xlfn.FILTERXML(O617,"//local/mapcode"),""))</f>
        <v/>
      </c>
      <c r="H617" s="46">
        <f>IF(E617="","",IFERROR(_xlfn.FILTERXML(O617,"//international/mapcode"),""))</f>
        <v/>
      </c>
      <c r="I617" s="46">
        <f>IF(E617="","",IFERROR(HYPERLINK("https://www.mymapcodes.com/go/?t="&amp;IF(G617&lt;&gt;"",F617,"AAA")&amp;"&amp;ma="&amp;LEFT(IF(G617&lt;&gt;"",G617,H617),FIND(".",IF(G617&lt;&gt;"",G617,H617))-1)&amp;"&amp;mb="&amp;MID(IF(G617&lt;&gt;"",G617,H617),FIND(".",IF(G617&lt;&gt;"",G617,H617))+1,99),"Open on MyMapcodes →"),""))</f>
        <v/>
      </c>
      <c r="J617" s="47">
        <f>IF(OR(R617="",AP617&lt;&gt;""),"",ROUND(AN617,6))</f>
        <v/>
      </c>
      <c r="K617" s="47">
        <f>IF(OR(R617="",AP617&lt;&gt;""),"",ROUND(AO617,6))</f>
        <v/>
      </c>
      <c r="L617" s="48">
        <f>IF(R617="","",IF(AP617&lt;&gt;"",AP617,IF(O617="NO CONNECTION","Excel couldn't reach the mapcode service. Click the REFRESH RESULTS box just above the table.",IF(E617="","The mapcode service didn't return a mapcode for this point.",IF(AM617,"Latitude and longitude seemed to be the wrong way round, so they've been swapped. Please check.",IF(AND(AN617=0,AO617=0),"0, 0 is in the sea off West Africa. Please check this is the location you meant.",IF(W617,"Longitude came first, so the order has been switched.",IF(Z617=6,"Converted from degrees, minutes and seconds.",IF(Z617=4,"Converted from degrees and decimal minutes.","")))))))))</f>
        <v/>
      </c>
      <c r="N617" s="49">
        <f>IF(J617="","",MapcodeAPI&amp;"codes/"&amp;SUBSTITUTE(J617&amp;"",MID(1/2,2,1),".")&amp;","&amp;SUBSTITUTE(K617&amp;"",MID(1/2,2,1),"."))&amp;LEFT($B$13,0)</f>
        <v/>
      </c>
      <c r="O617" s="49">
        <f>IF(N617="","",IFERROR(_xlfn.WEBSERVICE(N617),IF(MapcodeAPIBackup="","NO CONNECTION",IFERROR(_xlfn.WEBSERVICE(MapcodeAPIBackup&amp;MID(N617,LEN(MapcodeAPI)+1,999)),"NO CONNECTION"))))</f>
        <v/>
      </c>
      <c r="P617" t="inlineStr">
        <is>
          <t xml:space="preserve"> </t>
        </is>
      </c>
      <c r="R617" s="50">
        <f>IFERROR(IF(AND(TRIM(B617&amp;"")="",TRIM(C617&amp;"")=""),"",TRIM(IF(ISNUMBER(B617),SUBSTITUTE(B617&amp;"",MID(1/2,2,1),"."),B617&amp;"")&amp;IF(TRIM(C617&amp;"")="",""," | "&amp;IF(ISNUMBER(C617),SUBSTITUTE(C617&amp;"",MID(1/2,2,1),"."),C617&amp;"")))),"(error value)")</f>
        <v/>
      </c>
      <c r="S617" s="50">
        <f>IF(R617="","","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"&amp;IFERROR(IF(AND(LEN(R617)-LEN(SUBSTITUTE(R617,"/",""))=1,ISNUMBER(FIND(" ",TRIM(LEFT(R617,FIND("/",R617)-1))))),LEFT(R617,FIND("/",R617)-1),R617),R617)&amp;" ")," "," "),"﻿"," "),"​"," "),"⁠"," ")," "," ")," "," "),CHAR(9)," "),CHAR(10)," "),CHAR(13)," "),"−","-"),"–","-"),"—","-"),"LATITUDE"," "),"LONGITUDE"," "),"COORDINATES"," "),"COORDS"," "),"NORTH"," N "),"SOUTH"," S "),"EAST"," E "),"WEST"," W "),"DEGREES"," "),"DEG"," "),"GPS"," "),"LONG"," "),"LNG"," "),"LON"," "),"LAT"," ")," AND "," "),"&amp;"," ")&amp;" ")</f>
        <v/>
      </c>
      <c r="T617" s="50">
        <f>IF(S617="","",IF(LEN(S617)-LEN(SUBSTITUTE(S617,".",""))&gt;0,SUBSTITUTE(S617,","," "),IF(LEN(S617)-LEN(SUBSTITUTE(S617,",",""))=3,SUBSTITUTE(SUBSTITUTE(S617,",",";",2),",","."),IF(LEN(S617)-LEN(SUBSTITUTE(S617,",",""))=2,SUBSTITUTE(S617,",","."),SUBSTITUTE(S617,","," ")))))</f>
        <v/>
      </c>
      <c r="U617" s="50">
        <f>IF(ISNUMBER(FIND("S",T617)),-1,IF(ISNUMBER(FIND("N",T617)),1,0))</f>
        <v/>
      </c>
      <c r="V617" s="50">
        <f>IF(ISNUMBER(FIND("W",T617)),-1,IF(ISNUMBER(FIND("E",T617)),1,0))</f>
        <v/>
      </c>
      <c r="W617" s="50">
        <f>AND(MIN(IFERROR(FIND("N",T617),999),IFERROR(FIND("S",T617),999))&lt;999,MIN(IFERROR(FIND("E",T617),999),IFERROR(FIND("W",T617),999))&lt;999,MIN(IFERROR(FIND("E",T617),999),IFERROR(FIND("W",T617),999))&lt;MIN(IFERROR(FIND("N",T617),999),IFERROR(FIND("S",T617),999)))</f>
        <v/>
      </c>
      <c r="X617" s="50">
        <f>IF(T617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617,"°"," "),"º"," "),"˚"," "),"'"," "),CHAR(34)," "),"′"," "),"’"," "),"‘"," "),"″"," "),"”"," "),"“"," "),"("," "),")"," "),"["," "),"]"," "),"{"," "),"}"," "),";"," "),"|"," "),"/"," "),"\"," "),":"," "),"="," "),"*"," "),","," "),"N"," "),"S"," "),"E"," "),"W"," "),"_"," ")))</f>
        <v/>
      </c>
      <c r="Y617" s="50">
        <f>IF(X617="","",SUBSTITUTE(SUBSTITUTE(SUBSTITUTE(SUBSTITUTE(SUBSTITUTE(SUBSTITUTE(SUBSTITUTE(SUBSTITUTE(SUBSTITUTE(SUBSTITUTE(SUBSTITUTE(SUBSTITUTE(SUBSTITUTE(X617,"0",""),"1",""),"2",""),"3",""),"4",""),"5",""),"6",""),"7",""),"8",""),"9",""),".",""),"-","")," ",""))</f>
        <v/>
      </c>
      <c r="Z617" s="50">
        <f>IF(X617="",0,LEN(X617)-LEN(SUBSTITUTE(X617," ",""))+1)</f>
        <v/>
      </c>
      <c r="AA617" s="50">
        <f>IF(Z617&lt;1,"",IFERROR(VALUE(SUBSTITUTE(TRIM(MID(SUBSTITUTE(X617," ",REPT(" ",60)),1,60)),".",MID(1/2,2,1))),""))</f>
        <v/>
      </c>
      <c r="AB617" s="50">
        <f>IF(Z617&lt;2,"",IFERROR(VALUE(SUBSTITUTE(TRIM(MID(SUBSTITUTE(X617," ",REPT(" ",60)),61,60)),".",MID(1/2,2,1))),""))</f>
        <v/>
      </c>
      <c r="AC617" s="50">
        <f>IF(Z617&lt;3,"",IFERROR(VALUE(SUBSTITUTE(TRIM(MID(SUBSTITUTE(X617," ",REPT(" ",60)),121,60)),".",MID(1/2,2,1))),""))</f>
        <v/>
      </c>
      <c r="AD617" s="50">
        <f>IF(Z617&lt;4,"",IFERROR(VALUE(SUBSTITUTE(TRIM(MID(SUBSTITUTE(X617," ",REPT(" ",60)),181,60)),".",MID(1/2,2,1))),""))</f>
        <v/>
      </c>
      <c r="AE617" s="50">
        <f>IF(Z617&lt;5,"",IFERROR(VALUE(SUBSTITUTE(TRIM(MID(SUBSTITUTE(X617," ",REPT(" ",60)),241,60)),".",MID(1/2,2,1))),""))</f>
        <v/>
      </c>
      <c r="AF617" s="50">
        <f>IF(Z617&lt;6,"",IFERROR(VALUE(SUBSTITUTE(TRIM(MID(SUBSTITUTE(X617," ",REPT(" ",60)),301,60)),".",MID(1/2,2,1))),""))</f>
        <v/>
      </c>
      <c r="AG617" s="50">
        <f>IFERROR(IF(Z617=2,AA617,IF(Z617=4,IF(AA617&lt;0,-1,1)*(ABS(AA617)+AB617/60),IF(Z617=6,IF(AA617&lt;0,-1,1)*(ABS(AA617)+AB617/60+AC617/3600),""))),"")</f>
        <v/>
      </c>
      <c r="AH617" s="50">
        <f>IFERROR(IF(Z617=2,AB617,IF(Z617=4,IF(AC617&lt;0,-1,1)*(ABS(AC617)+AD617/60),IF(Z617=6,IF(AD617&lt;0,-1,1)*(ABS(AD617)+AE617/60+AF617/3600),""))),"")</f>
        <v/>
      </c>
      <c r="AI617" s="50">
        <f>IF(W617,AH617,AG617)</f>
        <v/>
      </c>
      <c r="AJ617" s="50">
        <f>IF(W617,AG617,AH617)</f>
        <v/>
      </c>
      <c r="AK617" s="50">
        <f>IFERROR(IF(U617=0,AI617,U617*ABS(AI617)),"")</f>
        <v/>
      </c>
      <c r="AL617" s="50">
        <f>IFERROR(IF(V617=0,AJ617,V617*ABS(AJ617)),"")</f>
        <v/>
      </c>
      <c r="AM617" s="50">
        <f>IFERROR(AND(U617=0,V617=0,ABS(AK617)&gt;90,ABS(AK617)&lt;=180,ABS(AL617)&lt;=90),FALSE)</f>
        <v/>
      </c>
      <c r="AN617" s="50">
        <f>IF(AM617,AL617,AK617)</f>
        <v/>
      </c>
      <c r="AO617" s="50">
        <f>IF(AM617,AK617,AL617)</f>
        <v/>
      </c>
      <c r="AP617" s="50">
        <f>IF(R617="","",IF(Y617&lt;&gt;"","Contains words or symbols that aren't part of a coordinate.",IF(NOT(OR(Z617=2,Z617=4,Z617=6)),"Couldn't find a latitude and a longitude ("&amp;Z617&amp;IF(Z617=1," number"," numbers")&amp;" found).",IF(COUNT(AA617:AF617)&lt;&gt;Z617,"Some of the numbers couldn't be read.",IF(OR(AND(Z617=4,OR(AB617&lt;0,AB617&gt;=60,AD617&lt;0,AD617&gt;=60)),AND(Z617=6,OR(AB617&lt;0,AB617&gt;=60,AC617&lt;0,AC617&gt;=60,AE617&lt;0,AE617&gt;=60,AF617&lt;0,AF617&gt;=60))),"Minutes and seconds must be between 0 and 60.",IF(OR(ABS(AN617)&gt;90,ABS(AO617)&gt;180),"Out of range: latitude must be between -90 and 90, and longitude between -180 and 180.",""))))))</f>
        <v/>
      </c>
    </row>
    <row r="618">
      <c r="B618" s="44" t="n"/>
      <c r="C618" s="44" t="n"/>
      <c r="D618" s="45">
        <f>IF(R618="","",IF(AP618&lt;&gt;"","NOT VALID GPS COORDINATES",IF(O618="NO CONNECTION","NO CONNECTION",IF(E618="","NOT FOUND",IF(OR(AM618,AND(AN618=0,AO618=0)),"CONVERTED – PLEASE CHECK","CONVERTED")))))</f>
        <v/>
      </c>
      <c r="E618" s="45">
        <f>IF(OR(O618="",O618="NO CONNECTION"),"",IFERROR(_xlfn.FILTERXML(O618,"//local/territory")&amp;" "&amp;_xlfn.FILTERXML(O618,"//local/mapcode"),IFERROR(_xlfn.FILTERXML(O618,"//international/mapcode"),"")))</f>
        <v/>
      </c>
      <c r="F618" s="46">
        <f>IF(E618="","",IFERROR(_xlfn.FILTERXML(O618,"//local/territory"),""))</f>
        <v/>
      </c>
      <c r="G618" s="46">
        <f>IF(E618="","",IFERROR(_xlfn.FILTERXML(O618,"//local/mapcode"),""))</f>
        <v/>
      </c>
      <c r="H618" s="46">
        <f>IF(E618="","",IFERROR(_xlfn.FILTERXML(O618,"//international/mapcode"),""))</f>
        <v/>
      </c>
      <c r="I618" s="46">
        <f>IF(E618="","",IFERROR(HYPERLINK("https://www.mymapcodes.com/go/?t="&amp;IF(G618&lt;&gt;"",F618,"AAA")&amp;"&amp;ma="&amp;LEFT(IF(G618&lt;&gt;"",G618,H618),FIND(".",IF(G618&lt;&gt;"",G618,H618))-1)&amp;"&amp;mb="&amp;MID(IF(G618&lt;&gt;"",G618,H618),FIND(".",IF(G618&lt;&gt;"",G618,H618))+1,99),"Open on MyMapcodes →"),""))</f>
        <v/>
      </c>
      <c r="J618" s="47">
        <f>IF(OR(R618="",AP618&lt;&gt;""),"",ROUND(AN618,6))</f>
        <v/>
      </c>
      <c r="K618" s="47">
        <f>IF(OR(R618="",AP618&lt;&gt;""),"",ROUND(AO618,6))</f>
        <v/>
      </c>
      <c r="L618" s="48">
        <f>IF(R618="","",IF(AP618&lt;&gt;"",AP618,IF(O618="NO CONNECTION","Excel couldn't reach the mapcode service. Click the REFRESH RESULTS box just above the table.",IF(E618="","The mapcode service didn't return a mapcode for this point.",IF(AM618,"Latitude and longitude seemed to be the wrong way round, so they've been swapped. Please check.",IF(AND(AN618=0,AO618=0),"0, 0 is in the sea off West Africa. Please check this is the location you meant.",IF(W618,"Longitude came first, so the order has been switched.",IF(Z618=6,"Converted from degrees, minutes and seconds.",IF(Z618=4,"Converted from degrees and decimal minutes.","")))))))))</f>
        <v/>
      </c>
      <c r="N618" s="49">
        <f>IF(J618="","",MapcodeAPI&amp;"codes/"&amp;SUBSTITUTE(J618&amp;"",MID(1/2,2,1),".")&amp;","&amp;SUBSTITUTE(K618&amp;"",MID(1/2,2,1),"."))&amp;LEFT($B$13,0)</f>
        <v/>
      </c>
      <c r="O618" s="49">
        <f>IF(N618="","",IFERROR(_xlfn.WEBSERVICE(N618),IF(MapcodeAPIBackup="","NO CONNECTION",IFERROR(_xlfn.WEBSERVICE(MapcodeAPIBackup&amp;MID(N618,LEN(MapcodeAPI)+1,999)),"NO CONNECTION"))))</f>
        <v/>
      </c>
      <c r="P618" t="inlineStr">
        <is>
          <t xml:space="preserve"> </t>
        </is>
      </c>
      <c r="R618" s="50">
        <f>IFERROR(IF(AND(TRIM(B618&amp;"")="",TRIM(C618&amp;"")=""),"",TRIM(IF(ISNUMBER(B618),SUBSTITUTE(B618&amp;"",MID(1/2,2,1),"."),B618&amp;"")&amp;IF(TRIM(C618&amp;"")="",""," | "&amp;IF(ISNUMBER(C618),SUBSTITUTE(C618&amp;"",MID(1/2,2,1),"."),C618&amp;"")))),"(error value)")</f>
        <v/>
      </c>
      <c r="S618" s="50">
        <f>IF(R618="","","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"&amp;IFERROR(IF(AND(LEN(R618)-LEN(SUBSTITUTE(R618,"/",""))=1,ISNUMBER(FIND(" ",TRIM(LEFT(R618,FIND("/",R618)-1))))),LEFT(R618,FIND("/",R618)-1),R618),R618)&amp;" ")," "," "),"﻿"," "),"​"," "),"⁠"," ")," "," ")," "," "),CHAR(9)," "),CHAR(10)," "),CHAR(13)," "),"−","-"),"–","-"),"—","-"),"LATITUDE"," "),"LONGITUDE"," "),"COORDINATES"," "),"COORDS"," "),"NORTH"," N "),"SOUTH"," S "),"EAST"," E "),"WEST"," W "),"DEGREES"," "),"DEG"," "),"GPS"," "),"LONG"," "),"LNG"," "),"LON"," "),"LAT"," ")," AND "," "),"&amp;"," ")&amp;" ")</f>
        <v/>
      </c>
      <c r="T618" s="50">
        <f>IF(S618="","",IF(LEN(S618)-LEN(SUBSTITUTE(S618,".",""))&gt;0,SUBSTITUTE(S618,","," "),IF(LEN(S618)-LEN(SUBSTITUTE(S618,",",""))=3,SUBSTITUTE(SUBSTITUTE(S618,",",";",2),",","."),IF(LEN(S618)-LEN(SUBSTITUTE(S618,",",""))=2,SUBSTITUTE(S618,",","."),SUBSTITUTE(S618,","," ")))))</f>
        <v/>
      </c>
      <c r="U618" s="50">
        <f>IF(ISNUMBER(FIND("S",T618)),-1,IF(ISNUMBER(FIND("N",T618)),1,0))</f>
        <v/>
      </c>
      <c r="V618" s="50">
        <f>IF(ISNUMBER(FIND("W",T618)),-1,IF(ISNUMBER(FIND("E",T618)),1,0))</f>
        <v/>
      </c>
      <c r="W618" s="50">
        <f>AND(MIN(IFERROR(FIND("N",T618),999),IFERROR(FIND("S",T618),999))&lt;999,MIN(IFERROR(FIND("E",T618),999),IFERROR(FIND("W",T618),999))&lt;999,MIN(IFERROR(FIND("E",T618),999),IFERROR(FIND("W",T618),999))&lt;MIN(IFERROR(FIND("N",T618),999),IFERROR(FIND("S",T618),999)))</f>
        <v/>
      </c>
      <c r="X618" s="50">
        <f>IF(T618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618,"°"," "),"º"," "),"˚"," "),"'"," "),CHAR(34)," "),"′"," "),"’"," "),"‘"," "),"″"," "),"”"," "),"“"," "),"("," "),")"," "),"["," "),"]"," "),"{"," "),"}"," "),";"," "),"|"," "),"/"," "),"\"," "),":"," "),"="," "),"*"," "),","," "),"N"," "),"S"," "),"E"," "),"W"," "),"_"," ")))</f>
        <v/>
      </c>
      <c r="Y618" s="50">
        <f>IF(X618="","",SUBSTITUTE(SUBSTITUTE(SUBSTITUTE(SUBSTITUTE(SUBSTITUTE(SUBSTITUTE(SUBSTITUTE(SUBSTITUTE(SUBSTITUTE(SUBSTITUTE(SUBSTITUTE(SUBSTITUTE(SUBSTITUTE(X618,"0",""),"1",""),"2",""),"3",""),"4",""),"5",""),"6",""),"7",""),"8",""),"9",""),".",""),"-","")," ",""))</f>
        <v/>
      </c>
      <c r="Z618" s="50">
        <f>IF(X618="",0,LEN(X618)-LEN(SUBSTITUTE(X618," ",""))+1)</f>
        <v/>
      </c>
      <c r="AA618" s="50">
        <f>IF(Z618&lt;1,"",IFERROR(VALUE(SUBSTITUTE(TRIM(MID(SUBSTITUTE(X618," ",REPT(" ",60)),1,60)),".",MID(1/2,2,1))),""))</f>
        <v/>
      </c>
      <c r="AB618" s="50">
        <f>IF(Z618&lt;2,"",IFERROR(VALUE(SUBSTITUTE(TRIM(MID(SUBSTITUTE(X618," ",REPT(" ",60)),61,60)),".",MID(1/2,2,1))),""))</f>
        <v/>
      </c>
      <c r="AC618" s="50">
        <f>IF(Z618&lt;3,"",IFERROR(VALUE(SUBSTITUTE(TRIM(MID(SUBSTITUTE(X618," ",REPT(" ",60)),121,60)),".",MID(1/2,2,1))),""))</f>
        <v/>
      </c>
      <c r="AD618" s="50">
        <f>IF(Z618&lt;4,"",IFERROR(VALUE(SUBSTITUTE(TRIM(MID(SUBSTITUTE(X618," ",REPT(" ",60)),181,60)),".",MID(1/2,2,1))),""))</f>
        <v/>
      </c>
      <c r="AE618" s="50">
        <f>IF(Z618&lt;5,"",IFERROR(VALUE(SUBSTITUTE(TRIM(MID(SUBSTITUTE(X618," ",REPT(" ",60)),241,60)),".",MID(1/2,2,1))),""))</f>
        <v/>
      </c>
      <c r="AF618" s="50">
        <f>IF(Z618&lt;6,"",IFERROR(VALUE(SUBSTITUTE(TRIM(MID(SUBSTITUTE(X618," ",REPT(" ",60)),301,60)),".",MID(1/2,2,1))),""))</f>
        <v/>
      </c>
      <c r="AG618" s="50">
        <f>IFERROR(IF(Z618=2,AA618,IF(Z618=4,IF(AA618&lt;0,-1,1)*(ABS(AA618)+AB618/60),IF(Z618=6,IF(AA618&lt;0,-1,1)*(ABS(AA618)+AB618/60+AC618/3600),""))),"")</f>
        <v/>
      </c>
      <c r="AH618" s="50">
        <f>IFERROR(IF(Z618=2,AB618,IF(Z618=4,IF(AC618&lt;0,-1,1)*(ABS(AC618)+AD618/60),IF(Z618=6,IF(AD618&lt;0,-1,1)*(ABS(AD618)+AE618/60+AF618/3600),""))),"")</f>
        <v/>
      </c>
      <c r="AI618" s="50">
        <f>IF(W618,AH618,AG618)</f>
        <v/>
      </c>
      <c r="AJ618" s="50">
        <f>IF(W618,AG618,AH618)</f>
        <v/>
      </c>
      <c r="AK618" s="50">
        <f>IFERROR(IF(U618=0,AI618,U618*ABS(AI618)),"")</f>
        <v/>
      </c>
      <c r="AL618" s="50">
        <f>IFERROR(IF(V618=0,AJ618,V618*ABS(AJ618)),"")</f>
        <v/>
      </c>
      <c r="AM618" s="50">
        <f>IFERROR(AND(U618=0,V618=0,ABS(AK618)&gt;90,ABS(AK618)&lt;=180,ABS(AL618)&lt;=90),FALSE)</f>
        <v/>
      </c>
      <c r="AN618" s="50">
        <f>IF(AM618,AL618,AK618)</f>
        <v/>
      </c>
      <c r="AO618" s="50">
        <f>IF(AM618,AK618,AL618)</f>
        <v/>
      </c>
      <c r="AP618" s="50">
        <f>IF(R618="","",IF(Y618&lt;&gt;"","Contains words or symbols that aren't part of a coordinate.",IF(NOT(OR(Z618=2,Z618=4,Z618=6)),"Couldn't find a latitude and a longitude ("&amp;Z618&amp;IF(Z618=1," number"," numbers")&amp;" found).",IF(COUNT(AA618:AF618)&lt;&gt;Z618,"Some of the numbers couldn't be read.",IF(OR(AND(Z618=4,OR(AB618&lt;0,AB618&gt;=60,AD618&lt;0,AD618&gt;=60)),AND(Z618=6,OR(AB618&lt;0,AB618&gt;=60,AC618&lt;0,AC618&gt;=60,AE618&lt;0,AE618&gt;=60,AF618&lt;0,AF618&gt;=60))),"Minutes and seconds must be between 0 and 60.",IF(OR(ABS(AN618)&gt;90,ABS(AO618)&gt;180),"Out of range: latitude must be between -90 and 90, and longitude between -180 and 180.",""))))))</f>
        <v/>
      </c>
    </row>
    <row r="619">
      <c r="B619" s="44" t="n"/>
      <c r="C619" s="44" t="n"/>
      <c r="D619" s="45">
        <f>IF(R619="","",IF(AP619&lt;&gt;"","NOT VALID GPS COORDINATES",IF(O619="NO CONNECTION","NO CONNECTION",IF(E619="","NOT FOUND",IF(OR(AM619,AND(AN619=0,AO619=0)),"CONVERTED – PLEASE CHECK","CONVERTED")))))</f>
        <v/>
      </c>
      <c r="E619" s="45">
        <f>IF(OR(O619="",O619="NO CONNECTION"),"",IFERROR(_xlfn.FILTERXML(O619,"//local/territory")&amp;" "&amp;_xlfn.FILTERXML(O619,"//local/mapcode"),IFERROR(_xlfn.FILTERXML(O619,"//international/mapcode"),"")))</f>
        <v/>
      </c>
      <c r="F619" s="46">
        <f>IF(E619="","",IFERROR(_xlfn.FILTERXML(O619,"//local/territory"),""))</f>
        <v/>
      </c>
      <c r="G619" s="46">
        <f>IF(E619="","",IFERROR(_xlfn.FILTERXML(O619,"//local/mapcode"),""))</f>
        <v/>
      </c>
      <c r="H619" s="46">
        <f>IF(E619="","",IFERROR(_xlfn.FILTERXML(O619,"//international/mapcode"),""))</f>
        <v/>
      </c>
      <c r="I619" s="46">
        <f>IF(E619="","",IFERROR(HYPERLINK("https://www.mymapcodes.com/go/?t="&amp;IF(G619&lt;&gt;"",F619,"AAA")&amp;"&amp;ma="&amp;LEFT(IF(G619&lt;&gt;"",G619,H619),FIND(".",IF(G619&lt;&gt;"",G619,H619))-1)&amp;"&amp;mb="&amp;MID(IF(G619&lt;&gt;"",G619,H619),FIND(".",IF(G619&lt;&gt;"",G619,H619))+1,99),"Open on MyMapcodes →"),""))</f>
        <v/>
      </c>
      <c r="J619" s="47">
        <f>IF(OR(R619="",AP619&lt;&gt;""),"",ROUND(AN619,6))</f>
        <v/>
      </c>
      <c r="K619" s="47">
        <f>IF(OR(R619="",AP619&lt;&gt;""),"",ROUND(AO619,6))</f>
        <v/>
      </c>
      <c r="L619" s="48">
        <f>IF(R619="","",IF(AP619&lt;&gt;"",AP619,IF(O619="NO CONNECTION","Excel couldn't reach the mapcode service. Click the REFRESH RESULTS box just above the table.",IF(E619="","The mapcode service didn't return a mapcode for this point.",IF(AM619,"Latitude and longitude seemed to be the wrong way round, so they've been swapped. Please check.",IF(AND(AN619=0,AO619=0),"0, 0 is in the sea off West Africa. Please check this is the location you meant.",IF(W619,"Longitude came first, so the order has been switched.",IF(Z619=6,"Converted from degrees, minutes and seconds.",IF(Z619=4,"Converted from degrees and decimal minutes.","")))))))))</f>
        <v/>
      </c>
      <c r="N619" s="49">
        <f>IF(J619="","",MapcodeAPI&amp;"codes/"&amp;SUBSTITUTE(J619&amp;"",MID(1/2,2,1),".")&amp;","&amp;SUBSTITUTE(K619&amp;"",MID(1/2,2,1),"."))&amp;LEFT($B$13,0)</f>
        <v/>
      </c>
      <c r="O619" s="49">
        <f>IF(N619="","",IFERROR(_xlfn.WEBSERVICE(N619),IF(MapcodeAPIBackup="","NO CONNECTION",IFERROR(_xlfn.WEBSERVICE(MapcodeAPIBackup&amp;MID(N619,LEN(MapcodeAPI)+1,999)),"NO CONNECTION"))))</f>
        <v/>
      </c>
      <c r="P619" t="inlineStr">
        <is>
          <t xml:space="preserve"> </t>
        </is>
      </c>
      <c r="R619" s="50">
        <f>IFERROR(IF(AND(TRIM(B619&amp;"")="",TRIM(C619&amp;"")=""),"",TRIM(IF(ISNUMBER(B619),SUBSTITUTE(B619&amp;"",MID(1/2,2,1),"."),B619&amp;"")&amp;IF(TRIM(C619&amp;"")="",""," | "&amp;IF(ISNUMBER(C619),SUBSTITUTE(C619&amp;"",MID(1/2,2,1),"."),C619&amp;"")))),"(error value)")</f>
        <v/>
      </c>
      <c r="S619" s="50">
        <f>IF(R619="","","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"&amp;IFERROR(IF(AND(LEN(R619)-LEN(SUBSTITUTE(R619,"/",""))=1,ISNUMBER(FIND(" ",TRIM(LEFT(R619,FIND("/",R619)-1))))),LEFT(R619,FIND("/",R619)-1),R619),R619)&amp;" ")," "," "),"﻿"," "),"​"," "),"⁠"," ")," "," ")," "," "),CHAR(9)," "),CHAR(10)," "),CHAR(13)," "),"−","-"),"–","-"),"—","-"),"LATITUDE"," "),"LONGITUDE"," "),"COORDINATES"," "),"COORDS"," "),"NORTH"," N "),"SOUTH"," S "),"EAST"," E "),"WEST"," W "),"DEGREES"," "),"DEG"," "),"GPS"," "),"LONG"," "),"LNG"," "),"LON"," "),"LAT"," ")," AND "," "),"&amp;"," ")&amp;" ")</f>
        <v/>
      </c>
      <c r="T619" s="50">
        <f>IF(S619="","",IF(LEN(S619)-LEN(SUBSTITUTE(S619,".",""))&gt;0,SUBSTITUTE(S619,","," "),IF(LEN(S619)-LEN(SUBSTITUTE(S619,",",""))=3,SUBSTITUTE(SUBSTITUTE(S619,",",";",2),",","."),IF(LEN(S619)-LEN(SUBSTITUTE(S619,",",""))=2,SUBSTITUTE(S619,",","."),SUBSTITUTE(S619,","," ")))))</f>
        <v/>
      </c>
      <c r="U619" s="50">
        <f>IF(ISNUMBER(FIND("S",T619)),-1,IF(ISNUMBER(FIND("N",T619)),1,0))</f>
        <v/>
      </c>
      <c r="V619" s="50">
        <f>IF(ISNUMBER(FIND("W",T619)),-1,IF(ISNUMBER(FIND("E",T619)),1,0))</f>
        <v/>
      </c>
      <c r="W619" s="50">
        <f>AND(MIN(IFERROR(FIND("N",T619),999),IFERROR(FIND("S",T619),999))&lt;999,MIN(IFERROR(FIND("E",T619),999),IFERROR(FIND("W",T619),999))&lt;999,MIN(IFERROR(FIND("E",T619),999),IFERROR(FIND("W",T619),999))&lt;MIN(IFERROR(FIND("N",T619),999),IFERROR(FIND("S",T619),999)))</f>
        <v/>
      </c>
      <c r="X619" s="50">
        <f>IF(T619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619,"°"," "),"º"," "),"˚"," "),"'"," "),CHAR(34)," "),"′"," "),"’"," "),"‘"," "),"″"," "),"”"," "),"“"," "),"("," "),")"," "),"["," "),"]"," "),"{"," "),"}"," "),";"," "),"|"," "),"/"," "),"\"," "),":"," "),"="," "),"*"," "),","," "),"N"," "),"S"," "),"E"," "),"W"," "),"_"," ")))</f>
        <v/>
      </c>
      <c r="Y619" s="50">
        <f>IF(X619="","",SUBSTITUTE(SUBSTITUTE(SUBSTITUTE(SUBSTITUTE(SUBSTITUTE(SUBSTITUTE(SUBSTITUTE(SUBSTITUTE(SUBSTITUTE(SUBSTITUTE(SUBSTITUTE(SUBSTITUTE(SUBSTITUTE(X619,"0",""),"1",""),"2",""),"3",""),"4",""),"5",""),"6",""),"7",""),"8",""),"9",""),".",""),"-","")," ",""))</f>
        <v/>
      </c>
      <c r="Z619" s="50">
        <f>IF(X619="",0,LEN(X619)-LEN(SUBSTITUTE(X619," ",""))+1)</f>
        <v/>
      </c>
      <c r="AA619" s="50">
        <f>IF(Z619&lt;1,"",IFERROR(VALUE(SUBSTITUTE(TRIM(MID(SUBSTITUTE(X619," ",REPT(" ",60)),1,60)),".",MID(1/2,2,1))),""))</f>
        <v/>
      </c>
      <c r="AB619" s="50">
        <f>IF(Z619&lt;2,"",IFERROR(VALUE(SUBSTITUTE(TRIM(MID(SUBSTITUTE(X619," ",REPT(" ",60)),61,60)),".",MID(1/2,2,1))),""))</f>
        <v/>
      </c>
      <c r="AC619" s="50">
        <f>IF(Z619&lt;3,"",IFERROR(VALUE(SUBSTITUTE(TRIM(MID(SUBSTITUTE(X619," ",REPT(" ",60)),121,60)),".",MID(1/2,2,1))),""))</f>
        <v/>
      </c>
      <c r="AD619" s="50">
        <f>IF(Z619&lt;4,"",IFERROR(VALUE(SUBSTITUTE(TRIM(MID(SUBSTITUTE(X619," ",REPT(" ",60)),181,60)),".",MID(1/2,2,1))),""))</f>
        <v/>
      </c>
      <c r="AE619" s="50">
        <f>IF(Z619&lt;5,"",IFERROR(VALUE(SUBSTITUTE(TRIM(MID(SUBSTITUTE(X619," ",REPT(" ",60)),241,60)),".",MID(1/2,2,1))),""))</f>
        <v/>
      </c>
      <c r="AF619" s="50">
        <f>IF(Z619&lt;6,"",IFERROR(VALUE(SUBSTITUTE(TRIM(MID(SUBSTITUTE(X619," ",REPT(" ",60)),301,60)),".",MID(1/2,2,1))),""))</f>
        <v/>
      </c>
      <c r="AG619" s="50">
        <f>IFERROR(IF(Z619=2,AA619,IF(Z619=4,IF(AA619&lt;0,-1,1)*(ABS(AA619)+AB619/60),IF(Z619=6,IF(AA619&lt;0,-1,1)*(ABS(AA619)+AB619/60+AC619/3600),""))),"")</f>
        <v/>
      </c>
      <c r="AH619" s="50">
        <f>IFERROR(IF(Z619=2,AB619,IF(Z619=4,IF(AC619&lt;0,-1,1)*(ABS(AC619)+AD619/60),IF(Z619=6,IF(AD619&lt;0,-1,1)*(ABS(AD619)+AE619/60+AF619/3600),""))),"")</f>
        <v/>
      </c>
      <c r="AI619" s="50">
        <f>IF(W619,AH619,AG619)</f>
        <v/>
      </c>
      <c r="AJ619" s="50">
        <f>IF(W619,AG619,AH619)</f>
        <v/>
      </c>
      <c r="AK619" s="50">
        <f>IFERROR(IF(U619=0,AI619,U619*ABS(AI619)),"")</f>
        <v/>
      </c>
      <c r="AL619" s="50">
        <f>IFERROR(IF(V619=0,AJ619,V619*ABS(AJ619)),"")</f>
        <v/>
      </c>
      <c r="AM619" s="50">
        <f>IFERROR(AND(U619=0,V619=0,ABS(AK619)&gt;90,ABS(AK619)&lt;=180,ABS(AL619)&lt;=90),FALSE)</f>
        <v/>
      </c>
      <c r="AN619" s="50">
        <f>IF(AM619,AL619,AK619)</f>
        <v/>
      </c>
      <c r="AO619" s="50">
        <f>IF(AM619,AK619,AL619)</f>
        <v/>
      </c>
      <c r="AP619" s="50">
        <f>IF(R619="","",IF(Y619&lt;&gt;"","Contains words or symbols that aren't part of a coordinate.",IF(NOT(OR(Z619=2,Z619=4,Z619=6)),"Couldn't find a latitude and a longitude ("&amp;Z619&amp;IF(Z619=1," number"," numbers")&amp;" found).",IF(COUNT(AA619:AF619)&lt;&gt;Z619,"Some of the numbers couldn't be read.",IF(OR(AND(Z619=4,OR(AB619&lt;0,AB619&gt;=60,AD619&lt;0,AD619&gt;=60)),AND(Z619=6,OR(AB619&lt;0,AB619&gt;=60,AC619&lt;0,AC619&gt;=60,AE619&lt;0,AE619&gt;=60,AF619&lt;0,AF619&gt;=60))),"Minutes and seconds must be between 0 and 60.",IF(OR(ABS(AN619)&gt;90,ABS(AO619)&gt;180),"Out of range: latitude must be between -90 and 90, and longitude between -180 and 180.",""))))))</f>
        <v/>
      </c>
    </row>
    <row r="620">
      <c r="B620" s="44" t="n"/>
      <c r="C620" s="44" t="n"/>
      <c r="D620" s="45">
        <f>IF(R620="","",IF(AP620&lt;&gt;"","NOT VALID GPS COORDINATES",IF(O620="NO CONNECTION","NO CONNECTION",IF(E620="","NOT FOUND",IF(OR(AM620,AND(AN620=0,AO620=0)),"CONVERTED – PLEASE CHECK","CONVERTED")))))</f>
        <v/>
      </c>
      <c r="E620" s="45">
        <f>IF(OR(O620="",O620="NO CONNECTION"),"",IFERROR(_xlfn.FILTERXML(O620,"//local/territory")&amp;" "&amp;_xlfn.FILTERXML(O620,"//local/mapcode"),IFERROR(_xlfn.FILTERXML(O620,"//international/mapcode"),"")))</f>
        <v/>
      </c>
      <c r="F620" s="46">
        <f>IF(E620="","",IFERROR(_xlfn.FILTERXML(O620,"//local/territory"),""))</f>
        <v/>
      </c>
      <c r="G620" s="46">
        <f>IF(E620="","",IFERROR(_xlfn.FILTERXML(O620,"//local/mapcode"),""))</f>
        <v/>
      </c>
      <c r="H620" s="46">
        <f>IF(E620="","",IFERROR(_xlfn.FILTERXML(O620,"//international/mapcode"),""))</f>
        <v/>
      </c>
      <c r="I620" s="46">
        <f>IF(E620="","",IFERROR(HYPERLINK("https://www.mymapcodes.com/go/?t="&amp;IF(G620&lt;&gt;"",F620,"AAA")&amp;"&amp;ma="&amp;LEFT(IF(G620&lt;&gt;"",G620,H620),FIND(".",IF(G620&lt;&gt;"",G620,H620))-1)&amp;"&amp;mb="&amp;MID(IF(G620&lt;&gt;"",G620,H620),FIND(".",IF(G620&lt;&gt;"",G620,H620))+1,99),"Open on MyMapcodes →"),""))</f>
        <v/>
      </c>
      <c r="J620" s="47">
        <f>IF(OR(R620="",AP620&lt;&gt;""),"",ROUND(AN620,6))</f>
        <v/>
      </c>
      <c r="K620" s="47">
        <f>IF(OR(R620="",AP620&lt;&gt;""),"",ROUND(AO620,6))</f>
        <v/>
      </c>
      <c r="L620" s="48">
        <f>IF(R620="","",IF(AP620&lt;&gt;"",AP620,IF(O620="NO CONNECTION","Excel couldn't reach the mapcode service. Click the REFRESH RESULTS box just above the table.",IF(E620="","The mapcode service didn't return a mapcode for this point.",IF(AM620,"Latitude and longitude seemed to be the wrong way round, so they've been swapped. Please check.",IF(AND(AN620=0,AO620=0),"0, 0 is in the sea off West Africa. Please check this is the location you meant.",IF(W620,"Longitude came first, so the order has been switched.",IF(Z620=6,"Converted from degrees, minutes and seconds.",IF(Z620=4,"Converted from degrees and decimal minutes.","")))))))))</f>
        <v/>
      </c>
      <c r="N620" s="49">
        <f>IF(J620="","",MapcodeAPI&amp;"codes/"&amp;SUBSTITUTE(J620&amp;"",MID(1/2,2,1),".")&amp;","&amp;SUBSTITUTE(K620&amp;"",MID(1/2,2,1),"."))&amp;LEFT($B$13,0)</f>
        <v/>
      </c>
      <c r="O620" s="49">
        <f>IF(N620="","",IFERROR(_xlfn.WEBSERVICE(N620),IF(MapcodeAPIBackup="","NO CONNECTION",IFERROR(_xlfn.WEBSERVICE(MapcodeAPIBackup&amp;MID(N620,LEN(MapcodeAPI)+1,999)),"NO CONNECTION"))))</f>
        <v/>
      </c>
      <c r="P620" t="inlineStr">
        <is>
          <t xml:space="preserve"> </t>
        </is>
      </c>
      <c r="R620" s="50">
        <f>IFERROR(IF(AND(TRIM(B620&amp;"")="",TRIM(C620&amp;"")=""),"",TRIM(IF(ISNUMBER(B620),SUBSTITUTE(B620&amp;"",MID(1/2,2,1),"."),B620&amp;"")&amp;IF(TRIM(C620&amp;"")="",""," | "&amp;IF(ISNUMBER(C620),SUBSTITUTE(C620&amp;"",MID(1/2,2,1),"."),C620&amp;"")))),"(error value)")</f>
        <v/>
      </c>
      <c r="S620" s="50">
        <f>IF(R620="","","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"&amp;IFERROR(IF(AND(LEN(R620)-LEN(SUBSTITUTE(R620,"/",""))=1,ISNUMBER(FIND(" ",TRIM(LEFT(R620,FIND("/",R620)-1))))),LEFT(R620,FIND("/",R620)-1),R620),R620)&amp;" ")," "," "),"﻿"," "),"​"," "),"⁠"," ")," "," ")," "," "),CHAR(9)," "),CHAR(10)," "),CHAR(13)," "),"−","-"),"–","-"),"—","-"),"LATITUDE"," "),"LONGITUDE"," "),"COORDINATES"," "),"COORDS"," "),"NORTH"," N "),"SOUTH"," S "),"EAST"," E "),"WEST"," W "),"DEGREES"," "),"DEG"," "),"GPS"," "),"LONG"," "),"LNG"," "),"LON"," "),"LAT"," ")," AND "," "),"&amp;"," ")&amp;" ")</f>
        <v/>
      </c>
      <c r="T620" s="50">
        <f>IF(S620="","",IF(LEN(S620)-LEN(SUBSTITUTE(S620,".",""))&gt;0,SUBSTITUTE(S620,","," "),IF(LEN(S620)-LEN(SUBSTITUTE(S620,",",""))=3,SUBSTITUTE(SUBSTITUTE(S620,",",";",2),",","."),IF(LEN(S620)-LEN(SUBSTITUTE(S620,",",""))=2,SUBSTITUTE(S620,",","."),SUBSTITUTE(S620,","," ")))))</f>
        <v/>
      </c>
      <c r="U620" s="50">
        <f>IF(ISNUMBER(FIND("S",T620)),-1,IF(ISNUMBER(FIND("N",T620)),1,0))</f>
        <v/>
      </c>
      <c r="V620" s="50">
        <f>IF(ISNUMBER(FIND("W",T620)),-1,IF(ISNUMBER(FIND("E",T620)),1,0))</f>
        <v/>
      </c>
      <c r="W620" s="50">
        <f>AND(MIN(IFERROR(FIND("N",T620),999),IFERROR(FIND("S",T620),999))&lt;999,MIN(IFERROR(FIND("E",T620),999),IFERROR(FIND("W",T620),999))&lt;999,MIN(IFERROR(FIND("E",T620),999),IFERROR(FIND("W",T620),999))&lt;MIN(IFERROR(FIND("N",T620),999),IFERROR(FIND("S",T620),999)))</f>
        <v/>
      </c>
      <c r="X620" s="50">
        <f>IF(T620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620,"°"," "),"º"," "),"˚"," "),"'"," "),CHAR(34)," "),"′"," "),"’"," "),"‘"," "),"″"," "),"”"," "),"“"," "),"("," "),")"," "),"["," "),"]"," "),"{"," "),"}"," "),";"," "),"|"," "),"/"," "),"\"," "),":"," "),"="," "),"*"," "),","," "),"N"," "),"S"," "),"E"," "),"W"," "),"_"," ")))</f>
        <v/>
      </c>
      <c r="Y620" s="50">
        <f>IF(X620="","",SUBSTITUTE(SUBSTITUTE(SUBSTITUTE(SUBSTITUTE(SUBSTITUTE(SUBSTITUTE(SUBSTITUTE(SUBSTITUTE(SUBSTITUTE(SUBSTITUTE(SUBSTITUTE(SUBSTITUTE(SUBSTITUTE(X620,"0",""),"1",""),"2",""),"3",""),"4",""),"5",""),"6",""),"7",""),"8",""),"9",""),".",""),"-","")," ",""))</f>
        <v/>
      </c>
      <c r="Z620" s="50">
        <f>IF(X620="",0,LEN(X620)-LEN(SUBSTITUTE(X620," ",""))+1)</f>
        <v/>
      </c>
      <c r="AA620" s="50">
        <f>IF(Z620&lt;1,"",IFERROR(VALUE(SUBSTITUTE(TRIM(MID(SUBSTITUTE(X620," ",REPT(" ",60)),1,60)),".",MID(1/2,2,1))),""))</f>
        <v/>
      </c>
      <c r="AB620" s="50">
        <f>IF(Z620&lt;2,"",IFERROR(VALUE(SUBSTITUTE(TRIM(MID(SUBSTITUTE(X620," ",REPT(" ",60)),61,60)),".",MID(1/2,2,1))),""))</f>
        <v/>
      </c>
      <c r="AC620" s="50">
        <f>IF(Z620&lt;3,"",IFERROR(VALUE(SUBSTITUTE(TRIM(MID(SUBSTITUTE(X620," ",REPT(" ",60)),121,60)),".",MID(1/2,2,1))),""))</f>
        <v/>
      </c>
      <c r="AD620" s="50">
        <f>IF(Z620&lt;4,"",IFERROR(VALUE(SUBSTITUTE(TRIM(MID(SUBSTITUTE(X620," ",REPT(" ",60)),181,60)),".",MID(1/2,2,1))),""))</f>
        <v/>
      </c>
      <c r="AE620" s="50">
        <f>IF(Z620&lt;5,"",IFERROR(VALUE(SUBSTITUTE(TRIM(MID(SUBSTITUTE(X620," ",REPT(" ",60)),241,60)),".",MID(1/2,2,1))),""))</f>
        <v/>
      </c>
      <c r="AF620" s="50">
        <f>IF(Z620&lt;6,"",IFERROR(VALUE(SUBSTITUTE(TRIM(MID(SUBSTITUTE(X620," ",REPT(" ",60)),301,60)),".",MID(1/2,2,1))),""))</f>
        <v/>
      </c>
      <c r="AG620" s="50">
        <f>IFERROR(IF(Z620=2,AA620,IF(Z620=4,IF(AA620&lt;0,-1,1)*(ABS(AA620)+AB620/60),IF(Z620=6,IF(AA620&lt;0,-1,1)*(ABS(AA620)+AB620/60+AC620/3600),""))),"")</f>
        <v/>
      </c>
      <c r="AH620" s="50">
        <f>IFERROR(IF(Z620=2,AB620,IF(Z620=4,IF(AC620&lt;0,-1,1)*(ABS(AC620)+AD620/60),IF(Z620=6,IF(AD620&lt;0,-1,1)*(ABS(AD620)+AE620/60+AF620/3600),""))),"")</f>
        <v/>
      </c>
      <c r="AI620" s="50">
        <f>IF(W620,AH620,AG620)</f>
        <v/>
      </c>
      <c r="AJ620" s="50">
        <f>IF(W620,AG620,AH620)</f>
        <v/>
      </c>
      <c r="AK620" s="50">
        <f>IFERROR(IF(U620=0,AI620,U620*ABS(AI620)),"")</f>
        <v/>
      </c>
      <c r="AL620" s="50">
        <f>IFERROR(IF(V620=0,AJ620,V620*ABS(AJ620)),"")</f>
        <v/>
      </c>
      <c r="AM620" s="50">
        <f>IFERROR(AND(U620=0,V620=0,ABS(AK620)&gt;90,ABS(AK620)&lt;=180,ABS(AL620)&lt;=90),FALSE)</f>
        <v/>
      </c>
      <c r="AN620" s="50">
        <f>IF(AM620,AL620,AK620)</f>
        <v/>
      </c>
      <c r="AO620" s="50">
        <f>IF(AM620,AK620,AL620)</f>
        <v/>
      </c>
      <c r="AP620" s="50">
        <f>IF(R620="","",IF(Y620&lt;&gt;"","Contains words or symbols that aren't part of a coordinate.",IF(NOT(OR(Z620=2,Z620=4,Z620=6)),"Couldn't find a latitude and a longitude ("&amp;Z620&amp;IF(Z620=1," number"," numbers")&amp;" found).",IF(COUNT(AA620:AF620)&lt;&gt;Z620,"Some of the numbers couldn't be read.",IF(OR(AND(Z620=4,OR(AB620&lt;0,AB620&gt;=60,AD620&lt;0,AD620&gt;=60)),AND(Z620=6,OR(AB620&lt;0,AB620&gt;=60,AC620&lt;0,AC620&gt;=60,AE620&lt;0,AE620&gt;=60,AF620&lt;0,AF620&gt;=60))),"Minutes and seconds must be between 0 and 60.",IF(OR(ABS(AN620)&gt;90,ABS(AO620)&gt;180),"Out of range: latitude must be between -90 and 90, and longitude between -180 and 180.",""))))))</f>
        <v/>
      </c>
    </row>
    <row r="621">
      <c r="B621" s="44" t="n"/>
      <c r="C621" s="44" t="n"/>
      <c r="D621" s="45">
        <f>IF(R621="","",IF(AP621&lt;&gt;"","NOT VALID GPS COORDINATES",IF(O621="NO CONNECTION","NO CONNECTION",IF(E621="","NOT FOUND",IF(OR(AM621,AND(AN621=0,AO621=0)),"CONVERTED – PLEASE CHECK","CONVERTED")))))</f>
        <v/>
      </c>
      <c r="E621" s="45">
        <f>IF(OR(O621="",O621="NO CONNECTION"),"",IFERROR(_xlfn.FILTERXML(O621,"//local/territory")&amp;" "&amp;_xlfn.FILTERXML(O621,"//local/mapcode"),IFERROR(_xlfn.FILTERXML(O621,"//international/mapcode"),"")))</f>
        <v/>
      </c>
      <c r="F621" s="46">
        <f>IF(E621="","",IFERROR(_xlfn.FILTERXML(O621,"//local/territory"),""))</f>
        <v/>
      </c>
      <c r="G621" s="46">
        <f>IF(E621="","",IFERROR(_xlfn.FILTERXML(O621,"//local/mapcode"),""))</f>
        <v/>
      </c>
      <c r="H621" s="46">
        <f>IF(E621="","",IFERROR(_xlfn.FILTERXML(O621,"//international/mapcode"),""))</f>
        <v/>
      </c>
      <c r="I621" s="46">
        <f>IF(E621="","",IFERROR(HYPERLINK("https://www.mymapcodes.com/go/?t="&amp;IF(G621&lt;&gt;"",F621,"AAA")&amp;"&amp;ma="&amp;LEFT(IF(G621&lt;&gt;"",G621,H621),FIND(".",IF(G621&lt;&gt;"",G621,H621))-1)&amp;"&amp;mb="&amp;MID(IF(G621&lt;&gt;"",G621,H621),FIND(".",IF(G621&lt;&gt;"",G621,H621))+1,99),"Open on MyMapcodes →"),""))</f>
        <v/>
      </c>
      <c r="J621" s="47">
        <f>IF(OR(R621="",AP621&lt;&gt;""),"",ROUND(AN621,6))</f>
        <v/>
      </c>
      <c r="K621" s="47">
        <f>IF(OR(R621="",AP621&lt;&gt;""),"",ROUND(AO621,6))</f>
        <v/>
      </c>
      <c r="L621" s="48">
        <f>IF(R621="","",IF(AP621&lt;&gt;"",AP621,IF(O621="NO CONNECTION","Excel couldn't reach the mapcode service. Click the REFRESH RESULTS box just above the table.",IF(E621="","The mapcode service didn't return a mapcode for this point.",IF(AM621,"Latitude and longitude seemed to be the wrong way round, so they've been swapped. Please check.",IF(AND(AN621=0,AO621=0),"0, 0 is in the sea off West Africa. Please check this is the location you meant.",IF(W621,"Longitude came first, so the order has been switched.",IF(Z621=6,"Converted from degrees, minutes and seconds.",IF(Z621=4,"Converted from degrees and decimal minutes.","")))))))))</f>
        <v/>
      </c>
      <c r="N621" s="49">
        <f>IF(J621="","",MapcodeAPI&amp;"codes/"&amp;SUBSTITUTE(J621&amp;"",MID(1/2,2,1),".")&amp;","&amp;SUBSTITUTE(K621&amp;"",MID(1/2,2,1),"."))&amp;LEFT($B$13,0)</f>
        <v/>
      </c>
      <c r="O621" s="49">
        <f>IF(N621="","",IFERROR(_xlfn.WEBSERVICE(N621),IF(MapcodeAPIBackup="","NO CONNECTION",IFERROR(_xlfn.WEBSERVICE(MapcodeAPIBackup&amp;MID(N621,LEN(MapcodeAPI)+1,999)),"NO CONNECTION"))))</f>
        <v/>
      </c>
      <c r="P621" t="inlineStr">
        <is>
          <t xml:space="preserve"> </t>
        </is>
      </c>
      <c r="R621" s="50">
        <f>IFERROR(IF(AND(TRIM(B621&amp;"")="",TRIM(C621&amp;"")=""),"",TRIM(IF(ISNUMBER(B621),SUBSTITUTE(B621&amp;"",MID(1/2,2,1),"."),B621&amp;"")&amp;IF(TRIM(C621&amp;"")="",""," | "&amp;IF(ISNUMBER(C621),SUBSTITUTE(C621&amp;"",MID(1/2,2,1),"."),C621&amp;"")))),"(error value)")</f>
        <v/>
      </c>
      <c r="S621" s="50">
        <f>IF(R621="","","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"&amp;IFERROR(IF(AND(LEN(R621)-LEN(SUBSTITUTE(R621,"/",""))=1,ISNUMBER(FIND(" ",TRIM(LEFT(R621,FIND("/",R621)-1))))),LEFT(R621,FIND("/",R621)-1),R621),R621)&amp;" ")," "," "),"﻿"," "),"​"," "),"⁠"," ")," "," ")," "," "),CHAR(9)," "),CHAR(10)," "),CHAR(13)," "),"−","-"),"–","-"),"—","-"),"LATITUDE"," "),"LONGITUDE"," "),"COORDINATES"," "),"COORDS"," "),"NORTH"," N "),"SOUTH"," S "),"EAST"," E "),"WEST"," W "),"DEGREES"," "),"DEG"," "),"GPS"," "),"LONG"," "),"LNG"," "),"LON"," "),"LAT"," ")," AND "," "),"&amp;"," ")&amp;" ")</f>
        <v/>
      </c>
      <c r="T621" s="50">
        <f>IF(S621="","",IF(LEN(S621)-LEN(SUBSTITUTE(S621,".",""))&gt;0,SUBSTITUTE(S621,","," "),IF(LEN(S621)-LEN(SUBSTITUTE(S621,",",""))=3,SUBSTITUTE(SUBSTITUTE(S621,",",";",2),",","."),IF(LEN(S621)-LEN(SUBSTITUTE(S621,",",""))=2,SUBSTITUTE(S621,",","."),SUBSTITUTE(S621,","," ")))))</f>
        <v/>
      </c>
      <c r="U621" s="50">
        <f>IF(ISNUMBER(FIND("S",T621)),-1,IF(ISNUMBER(FIND("N",T621)),1,0))</f>
        <v/>
      </c>
      <c r="V621" s="50">
        <f>IF(ISNUMBER(FIND("W",T621)),-1,IF(ISNUMBER(FIND("E",T621)),1,0))</f>
        <v/>
      </c>
      <c r="W621" s="50">
        <f>AND(MIN(IFERROR(FIND("N",T621),999),IFERROR(FIND("S",T621),999))&lt;999,MIN(IFERROR(FIND("E",T621),999),IFERROR(FIND("W",T621),999))&lt;999,MIN(IFERROR(FIND("E",T621),999),IFERROR(FIND("W",T621),999))&lt;MIN(IFERROR(FIND("N",T621),999),IFERROR(FIND("S",T621),999)))</f>
        <v/>
      </c>
      <c r="X621" s="50">
        <f>IF(T621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621,"°"," "),"º"," "),"˚"," "),"'"," "),CHAR(34)," "),"′"," "),"’"," "),"‘"," "),"″"," "),"”"," "),"“"," "),"("," "),")"," "),"["," "),"]"," "),"{"," "),"}"," "),";"," "),"|"," "),"/"," "),"\"," "),":"," "),"="," "),"*"," "),","," "),"N"," "),"S"," "),"E"," "),"W"," "),"_"," ")))</f>
        <v/>
      </c>
      <c r="Y621" s="50">
        <f>IF(X621="","",SUBSTITUTE(SUBSTITUTE(SUBSTITUTE(SUBSTITUTE(SUBSTITUTE(SUBSTITUTE(SUBSTITUTE(SUBSTITUTE(SUBSTITUTE(SUBSTITUTE(SUBSTITUTE(SUBSTITUTE(SUBSTITUTE(X621,"0",""),"1",""),"2",""),"3",""),"4",""),"5",""),"6",""),"7",""),"8",""),"9",""),".",""),"-","")," ",""))</f>
        <v/>
      </c>
      <c r="Z621" s="50">
        <f>IF(X621="",0,LEN(X621)-LEN(SUBSTITUTE(X621," ",""))+1)</f>
        <v/>
      </c>
      <c r="AA621" s="50">
        <f>IF(Z621&lt;1,"",IFERROR(VALUE(SUBSTITUTE(TRIM(MID(SUBSTITUTE(X621," ",REPT(" ",60)),1,60)),".",MID(1/2,2,1))),""))</f>
        <v/>
      </c>
      <c r="AB621" s="50">
        <f>IF(Z621&lt;2,"",IFERROR(VALUE(SUBSTITUTE(TRIM(MID(SUBSTITUTE(X621," ",REPT(" ",60)),61,60)),".",MID(1/2,2,1))),""))</f>
        <v/>
      </c>
      <c r="AC621" s="50">
        <f>IF(Z621&lt;3,"",IFERROR(VALUE(SUBSTITUTE(TRIM(MID(SUBSTITUTE(X621," ",REPT(" ",60)),121,60)),".",MID(1/2,2,1))),""))</f>
        <v/>
      </c>
      <c r="AD621" s="50">
        <f>IF(Z621&lt;4,"",IFERROR(VALUE(SUBSTITUTE(TRIM(MID(SUBSTITUTE(X621," ",REPT(" ",60)),181,60)),".",MID(1/2,2,1))),""))</f>
        <v/>
      </c>
      <c r="AE621" s="50">
        <f>IF(Z621&lt;5,"",IFERROR(VALUE(SUBSTITUTE(TRIM(MID(SUBSTITUTE(X621," ",REPT(" ",60)),241,60)),".",MID(1/2,2,1))),""))</f>
        <v/>
      </c>
      <c r="AF621" s="50">
        <f>IF(Z621&lt;6,"",IFERROR(VALUE(SUBSTITUTE(TRIM(MID(SUBSTITUTE(X621," ",REPT(" ",60)),301,60)),".",MID(1/2,2,1))),""))</f>
        <v/>
      </c>
      <c r="AG621" s="50">
        <f>IFERROR(IF(Z621=2,AA621,IF(Z621=4,IF(AA621&lt;0,-1,1)*(ABS(AA621)+AB621/60),IF(Z621=6,IF(AA621&lt;0,-1,1)*(ABS(AA621)+AB621/60+AC621/3600),""))),"")</f>
        <v/>
      </c>
      <c r="AH621" s="50">
        <f>IFERROR(IF(Z621=2,AB621,IF(Z621=4,IF(AC621&lt;0,-1,1)*(ABS(AC621)+AD621/60),IF(Z621=6,IF(AD621&lt;0,-1,1)*(ABS(AD621)+AE621/60+AF621/3600),""))),"")</f>
        <v/>
      </c>
      <c r="AI621" s="50">
        <f>IF(W621,AH621,AG621)</f>
        <v/>
      </c>
      <c r="AJ621" s="50">
        <f>IF(W621,AG621,AH621)</f>
        <v/>
      </c>
      <c r="AK621" s="50">
        <f>IFERROR(IF(U621=0,AI621,U621*ABS(AI621)),"")</f>
        <v/>
      </c>
      <c r="AL621" s="50">
        <f>IFERROR(IF(V621=0,AJ621,V621*ABS(AJ621)),"")</f>
        <v/>
      </c>
      <c r="AM621" s="50">
        <f>IFERROR(AND(U621=0,V621=0,ABS(AK621)&gt;90,ABS(AK621)&lt;=180,ABS(AL621)&lt;=90),FALSE)</f>
        <v/>
      </c>
      <c r="AN621" s="50">
        <f>IF(AM621,AL621,AK621)</f>
        <v/>
      </c>
      <c r="AO621" s="50">
        <f>IF(AM621,AK621,AL621)</f>
        <v/>
      </c>
      <c r="AP621" s="50">
        <f>IF(R621="","",IF(Y621&lt;&gt;"","Contains words or symbols that aren't part of a coordinate.",IF(NOT(OR(Z621=2,Z621=4,Z621=6)),"Couldn't find a latitude and a longitude ("&amp;Z621&amp;IF(Z621=1," number"," numbers")&amp;" found).",IF(COUNT(AA621:AF621)&lt;&gt;Z621,"Some of the numbers couldn't be read.",IF(OR(AND(Z621=4,OR(AB621&lt;0,AB621&gt;=60,AD621&lt;0,AD621&gt;=60)),AND(Z621=6,OR(AB621&lt;0,AB621&gt;=60,AC621&lt;0,AC621&gt;=60,AE621&lt;0,AE621&gt;=60,AF621&lt;0,AF621&gt;=60))),"Minutes and seconds must be between 0 and 60.",IF(OR(ABS(AN621)&gt;90,ABS(AO621)&gt;180),"Out of range: latitude must be between -90 and 90, and longitude between -180 and 180.",""))))))</f>
        <v/>
      </c>
    </row>
    <row r="622">
      <c r="B622" s="44" t="n"/>
      <c r="C622" s="44" t="n"/>
      <c r="D622" s="45">
        <f>IF(R622="","",IF(AP622&lt;&gt;"","NOT VALID GPS COORDINATES",IF(O622="NO CONNECTION","NO CONNECTION",IF(E622="","NOT FOUND",IF(OR(AM622,AND(AN622=0,AO622=0)),"CONVERTED – PLEASE CHECK","CONVERTED")))))</f>
        <v/>
      </c>
      <c r="E622" s="45">
        <f>IF(OR(O622="",O622="NO CONNECTION"),"",IFERROR(_xlfn.FILTERXML(O622,"//local/territory")&amp;" "&amp;_xlfn.FILTERXML(O622,"//local/mapcode"),IFERROR(_xlfn.FILTERXML(O622,"//international/mapcode"),"")))</f>
        <v/>
      </c>
      <c r="F622" s="46">
        <f>IF(E622="","",IFERROR(_xlfn.FILTERXML(O622,"//local/territory"),""))</f>
        <v/>
      </c>
      <c r="G622" s="46">
        <f>IF(E622="","",IFERROR(_xlfn.FILTERXML(O622,"//local/mapcode"),""))</f>
        <v/>
      </c>
      <c r="H622" s="46">
        <f>IF(E622="","",IFERROR(_xlfn.FILTERXML(O622,"//international/mapcode"),""))</f>
        <v/>
      </c>
      <c r="I622" s="46">
        <f>IF(E622="","",IFERROR(HYPERLINK("https://www.mymapcodes.com/go/?t="&amp;IF(G622&lt;&gt;"",F622,"AAA")&amp;"&amp;ma="&amp;LEFT(IF(G622&lt;&gt;"",G622,H622),FIND(".",IF(G622&lt;&gt;"",G622,H622))-1)&amp;"&amp;mb="&amp;MID(IF(G622&lt;&gt;"",G622,H622),FIND(".",IF(G622&lt;&gt;"",G622,H622))+1,99),"Open on MyMapcodes →"),""))</f>
        <v/>
      </c>
      <c r="J622" s="47">
        <f>IF(OR(R622="",AP622&lt;&gt;""),"",ROUND(AN622,6))</f>
        <v/>
      </c>
      <c r="K622" s="47">
        <f>IF(OR(R622="",AP622&lt;&gt;""),"",ROUND(AO622,6))</f>
        <v/>
      </c>
      <c r="L622" s="48">
        <f>IF(R622="","",IF(AP622&lt;&gt;"",AP622,IF(O622="NO CONNECTION","Excel couldn't reach the mapcode service. Click the REFRESH RESULTS box just above the table.",IF(E622="","The mapcode service didn't return a mapcode for this point.",IF(AM622,"Latitude and longitude seemed to be the wrong way round, so they've been swapped. Please check.",IF(AND(AN622=0,AO622=0),"0, 0 is in the sea off West Africa. Please check this is the location you meant.",IF(W622,"Longitude came first, so the order has been switched.",IF(Z622=6,"Converted from degrees, minutes and seconds.",IF(Z622=4,"Converted from degrees and decimal minutes.","")))))))))</f>
        <v/>
      </c>
      <c r="N622" s="49">
        <f>IF(J622="","",MapcodeAPI&amp;"codes/"&amp;SUBSTITUTE(J622&amp;"",MID(1/2,2,1),".")&amp;","&amp;SUBSTITUTE(K622&amp;"",MID(1/2,2,1),"."))&amp;LEFT($B$13,0)</f>
        <v/>
      </c>
      <c r="O622" s="49">
        <f>IF(N622="","",IFERROR(_xlfn.WEBSERVICE(N622),IF(MapcodeAPIBackup="","NO CONNECTION",IFERROR(_xlfn.WEBSERVICE(MapcodeAPIBackup&amp;MID(N622,LEN(MapcodeAPI)+1,999)),"NO CONNECTION"))))</f>
        <v/>
      </c>
      <c r="P622" t="inlineStr">
        <is>
          <t xml:space="preserve"> </t>
        </is>
      </c>
      <c r="R622" s="50">
        <f>IFERROR(IF(AND(TRIM(B622&amp;"")="",TRIM(C622&amp;"")=""),"",TRIM(IF(ISNUMBER(B622),SUBSTITUTE(B622&amp;"",MID(1/2,2,1),"."),B622&amp;"")&amp;IF(TRIM(C622&amp;"")="",""," | "&amp;IF(ISNUMBER(C622),SUBSTITUTE(C622&amp;"",MID(1/2,2,1),"."),C622&amp;"")))),"(error value)")</f>
        <v/>
      </c>
      <c r="S622" s="50">
        <f>IF(R622="","","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"&amp;IFERROR(IF(AND(LEN(R622)-LEN(SUBSTITUTE(R622,"/",""))=1,ISNUMBER(FIND(" ",TRIM(LEFT(R622,FIND("/",R622)-1))))),LEFT(R622,FIND("/",R622)-1),R622),R622)&amp;" ")," "," "),"﻿"," "),"​"," "),"⁠"," ")," "," ")," "," "),CHAR(9)," "),CHAR(10)," "),CHAR(13)," "),"−","-"),"–","-"),"—","-"),"LATITUDE"," "),"LONGITUDE"," "),"COORDINATES"," "),"COORDS"," "),"NORTH"," N "),"SOUTH"," S "),"EAST"," E "),"WEST"," W "),"DEGREES"," "),"DEG"," "),"GPS"," "),"LONG"," "),"LNG"," "),"LON"," "),"LAT"," ")," AND "," "),"&amp;"," ")&amp;" ")</f>
        <v/>
      </c>
      <c r="T622" s="50">
        <f>IF(S622="","",IF(LEN(S622)-LEN(SUBSTITUTE(S622,".",""))&gt;0,SUBSTITUTE(S622,","," "),IF(LEN(S622)-LEN(SUBSTITUTE(S622,",",""))=3,SUBSTITUTE(SUBSTITUTE(S622,",",";",2),",","."),IF(LEN(S622)-LEN(SUBSTITUTE(S622,",",""))=2,SUBSTITUTE(S622,",","."),SUBSTITUTE(S622,","," ")))))</f>
        <v/>
      </c>
      <c r="U622" s="50">
        <f>IF(ISNUMBER(FIND("S",T622)),-1,IF(ISNUMBER(FIND("N",T622)),1,0))</f>
        <v/>
      </c>
      <c r="V622" s="50">
        <f>IF(ISNUMBER(FIND("W",T622)),-1,IF(ISNUMBER(FIND("E",T622)),1,0))</f>
        <v/>
      </c>
      <c r="W622" s="50">
        <f>AND(MIN(IFERROR(FIND("N",T622),999),IFERROR(FIND("S",T622),999))&lt;999,MIN(IFERROR(FIND("E",T622),999),IFERROR(FIND("W",T622),999))&lt;999,MIN(IFERROR(FIND("E",T622),999),IFERROR(FIND("W",T622),999))&lt;MIN(IFERROR(FIND("N",T622),999),IFERROR(FIND("S",T622),999)))</f>
        <v/>
      </c>
      <c r="X622" s="50">
        <f>IF(T622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622,"°"," "),"º"," "),"˚"," "),"'"," "),CHAR(34)," "),"′"," "),"’"," "),"‘"," "),"″"," "),"”"," "),"“"," "),"("," "),")"," "),"["," "),"]"," "),"{"," "),"}"," "),";"," "),"|"," "),"/"," "),"\"," "),":"," "),"="," "),"*"," "),","," "),"N"," "),"S"," "),"E"," "),"W"," "),"_"," ")))</f>
        <v/>
      </c>
      <c r="Y622" s="50">
        <f>IF(X622="","",SUBSTITUTE(SUBSTITUTE(SUBSTITUTE(SUBSTITUTE(SUBSTITUTE(SUBSTITUTE(SUBSTITUTE(SUBSTITUTE(SUBSTITUTE(SUBSTITUTE(SUBSTITUTE(SUBSTITUTE(SUBSTITUTE(X622,"0",""),"1",""),"2",""),"3",""),"4",""),"5",""),"6",""),"7",""),"8",""),"9",""),".",""),"-","")," ",""))</f>
        <v/>
      </c>
      <c r="Z622" s="50">
        <f>IF(X622="",0,LEN(X622)-LEN(SUBSTITUTE(X622," ",""))+1)</f>
        <v/>
      </c>
      <c r="AA622" s="50">
        <f>IF(Z622&lt;1,"",IFERROR(VALUE(SUBSTITUTE(TRIM(MID(SUBSTITUTE(X622," ",REPT(" ",60)),1,60)),".",MID(1/2,2,1))),""))</f>
        <v/>
      </c>
      <c r="AB622" s="50">
        <f>IF(Z622&lt;2,"",IFERROR(VALUE(SUBSTITUTE(TRIM(MID(SUBSTITUTE(X622," ",REPT(" ",60)),61,60)),".",MID(1/2,2,1))),""))</f>
        <v/>
      </c>
      <c r="AC622" s="50">
        <f>IF(Z622&lt;3,"",IFERROR(VALUE(SUBSTITUTE(TRIM(MID(SUBSTITUTE(X622," ",REPT(" ",60)),121,60)),".",MID(1/2,2,1))),""))</f>
        <v/>
      </c>
      <c r="AD622" s="50">
        <f>IF(Z622&lt;4,"",IFERROR(VALUE(SUBSTITUTE(TRIM(MID(SUBSTITUTE(X622," ",REPT(" ",60)),181,60)),".",MID(1/2,2,1))),""))</f>
        <v/>
      </c>
      <c r="AE622" s="50">
        <f>IF(Z622&lt;5,"",IFERROR(VALUE(SUBSTITUTE(TRIM(MID(SUBSTITUTE(X622," ",REPT(" ",60)),241,60)),".",MID(1/2,2,1))),""))</f>
        <v/>
      </c>
      <c r="AF622" s="50">
        <f>IF(Z622&lt;6,"",IFERROR(VALUE(SUBSTITUTE(TRIM(MID(SUBSTITUTE(X622," ",REPT(" ",60)),301,60)),".",MID(1/2,2,1))),""))</f>
        <v/>
      </c>
      <c r="AG622" s="50">
        <f>IFERROR(IF(Z622=2,AA622,IF(Z622=4,IF(AA622&lt;0,-1,1)*(ABS(AA622)+AB622/60),IF(Z622=6,IF(AA622&lt;0,-1,1)*(ABS(AA622)+AB622/60+AC622/3600),""))),"")</f>
        <v/>
      </c>
      <c r="AH622" s="50">
        <f>IFERROR(IF(Z622=2,AB622,IF(Z622=4,IF(AC622&lt;0,-1,1)*(ABS(AC622)+AD622/60),IF(Z622=6,IF(AD622&lt;0,-1,1)*(ABS(AD622)+AE622/60+AF622/3600),""))),"")</f>
        <v/>
      </c>
      <c r="AI622" s="50">
        <f>IF(W622,AH622,AG622)</f>
        <v/>
      </c>
      <c r="AJ622" s="50">
        <f>IF(W622,AG622,AH622)</f>
        <v/>
      </c>
      <c r="AK622" s="50">
        <f>IFERROR(IF(U622=0,AI622,U622*ABS(AI622)),"")</f>
        <v/>
      </c>
      <c r="AL622" s="50">
        <f>IFERROR(IF(V622=0,AJ622,V622*ABS(AJ622)),"")</f>
        <v/>
      </c>
      <c r="AM622" s="50">
        <f>IFERROR(AND(U622=0,V622=0,ABS(AK622)&gt;90,ABS(AK622)&lt;=180,ABS(AL622)&lt;=90),FALSE)</f>
        <v/>
      </c>
      <c r="AN622" s="50">
        <f>IF(AM622,AL622,AK622)</f>
        <v/>
      </c>
      <c r="AO622" s="50">
        <f>IF(AM622,AK622,AL622)</f>
        <v/>
      </c>
      <c r="AP622" s="50">
        <f>IF(R622="","",IF(Y622&lt;&gt;"","Contains words or symbols that aren't part of a coordinate.",IF(NOT(OR(Z622=2,Z622=4,Z622=6)),"Couldn't find a latitude and a longitude ("&amp;Z622&amp;IF(Z622=1," number"," numbers")&amp;" found).",IF(COUNT(AA622:AF622)&lt;&gt;Z622,"Some of the numbers couldn't be read.",IF(OR(AND(Z622=4,OR(AB622&lt;0,AB622&gt;=60,AD622&lt;0,AD622&gt;=60)),AND(Z622=6,OR(AB622&lt;0,AB622&gt;=60,AC622&lt;0,AC622&gt;=60,AE622&lt;0,AE622&gt;=60,AF622&lt;0,AF622&gt;=60))),"Minutes and seconds must be between 0 and 60.",IF(OR(ABS(AN622)&gt;90,ABS(AO622)&gt;180),"Out of range: latitude must be between -90 and 90, and longitude between -180 and 180.",""))))))</f>
        <v/>
      </c>
    </row>
    <row r="623">
      <c r="B623" s="44" t="n"/>
      <c r="C623" s="44" t="n"/>
      <c r="D623" s="45">
        <f>IF(R623="","",IF(AP623&lt;&gt;"","NOT VALID GPS COORDINATES",IF(O623="NO CONNECTION","NO CONNECTION",IF(E623="","NOT FOUND",IF(OR(AM623,AND(AN623=0,AO623=0)),"CONVERTED – PLEASE CHECK","CONVERTED")))))</f>
        <v/>
      </c>
      <c r="E623" s="45">
        <f>IF(OR(O623="",O623="NO CONNECTION"),"",IFERROR(_xlfn.FILTERXML(O623,"//local/territory")&amp;" "&amp;_xlfn.FILTERXML(O623,"//local/mapcode"),IFERROR(_xlfn.FILTERXML(O623,"//international/mapcode"),"")))</f>
        <v/>
      </c>
      <c r="F623" s="46">
        <f>IF(E623="","",IFERROR(_xlfn.FILTERXML(O623,"//local/territory"),""))</f>
        <v/>
      </c>
      <c r="G623" s="46">
        <f>IF(E623="","",IFERROR(_xlfn.FILTERXML(O623,"//local/mapcode"),""))</f>
        <v/>
      </c>
      <c r="H623" s="46">
        <f>IF(E623="","",IFERROR(_xlfn.FILTERXML(O623,"//international/mapcode"),""))</f>
        <v/>
      </c>
      <c r="I623" s="46">
        <f>IF(E623="","",IFERROR(HYPERLINK("https://www.mymapcodes.com/go/?t="&amp;IF(G623&lt;&gt;"",F623,"AAA")&amp;"&amp;ma="&amp;LEFT(IF(G623&lt;&gt;"",G623,H623),FIND(".",IF(G623&lt;&gt;"",G623,H623))-1)&amp;"&amp;mb="&amp;MID(IF(G623&lt;&gt;"",G623,H623),FIND(".",IF(G623&lt;&gt;"",G623,H623))+1,99),"Open on MyMapcodes →"),""))</f>
        <v/>
      </c>
      <c r="J623" s="47">
        <f>IF(OR(R623="",AP623&lt;&gt;""),"",ROUND(AN623,6))</f>
        <v/>
      </c>
      <c r="K623" s="47">
        <f>IF(OR(R623="",AP623&lt;&gt;""),"",ROUND(AO623,6))</f>
        <v/>
      </c>
      <c r="L623" s="48">
        <f>IF(R623="","",IF(AP623&lt;&gt;"",AP623,IF(O623="NO CONNECTION","Excel couldn't reach the mapcode service. Click the REFRESH RESULTS box just above the table.",IF(E623="","The mapcode service didn't return a mapcode for this point.",IF(AM623,"Latitude and longitude seemed to be the wrong way round, so they've been swapped. Please check.",IF(AND(AN623=0,AO623=0),"0, 0 is in the sea off West Africa. Please check this is the location you meant.",IF(W623,"Longitude came first, so the order has been switched.",IF(Z623=6,"Converted from degrees, minutes and seconds.",IF(Z623=4,"Converted from degrees and decimal minutes.","")))))))))</f>
        <v/>
      </c>
      <c r="N623" s="49">
        <f>IF(J623="","",MapcodeAPI&amp;"codes/"&amp;SUBSTITUTE(J623&amp;"",MID(1/2,2,1),".")&amp;","&amp;SUBSTITUTE(K623&amp;"",MID(1/2,2,1),"."))&amp;LEFT($B$13,0)</f>
        <v/>
      </c>
      <c r="O623" s="49">
        <f>IF(N623="","",IFERROR(_xlfn.WEBSERVICE(N623),IF(MapcodeAPIBackup="","NO CONNECTION",IFERROR(_xlfn.WEBSERVICE(MapcodeAPIBackup&amp;MID(N623,LEN(MapcodeAPI)+1,999)),"NO CONNECTION"))))</f>
        <v/>
      </c>
      <c r="P623" t="inlineStr">
        <is>
          <t xml:space="preserve"> </t>
        </is>
      </c>
      <c r="R623" s="50">
        <f>IFERROR(IF(AND(TRIM(B623&amp;"")="",TRIM(C623&amp;"")=""),"",TRIM(IF(ISNUMBER(B623),SUBSTITUTE(B623&amp;"",MID(1/2,2,1),"."),B623&amp;"")&amp;IF(TRIM(C623&amp;"")="",""," | "&amp;IF(ISNUMBER(C623),SUBSTITUTE(C623&amp;"",MID(1/2,2,1),"."),C623&amp;"")))),"(error value)")</f>
        <v/>
      </c>
      <c r="S623" s="50">
        <f>IF(R623="","","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"&amp;IFERROR(IF(AND(LEN(R623)-LEN(SUBSTITUTE(R623,"/",""))=1,ISNUMBER(FIND(" ",TRIM(LEFT(R623,FIND("/",R623)-1))))),LEFT(R623,FIND("/",R623)-1),R623),R623)&amp;" ")," "," "),"﻿"," "),"​"," "),"⁠"," ")," "," ")," "," "),CHAR(9)," "),CHAR(10)," "),CHAR(13)," "),"−","-"),"–","-"),"—","-"),"LATITUDE"," "),"LONGITUDE"," "),"COORDINATES"," "),"COORDS"," "),"NORTH"," N "),"SOUTH"," S "),"EAST"," E "),"WEST"," W "),"DEGREES"," "),"DEG"," "),"GPS"," "),"LONG"," "),"LNG"," "),"LON"," "),"LAT"," ")," AND "," "),"&amp;"," ")&amp;" ")</f>
        <v/>
      </c>
      <c r="T623" s="50">
        <f>IF(S623="","",IF(LEN(S623)-LEN(SUBSTITUTE(S623,".",""))&gt;0,SUBSTITUTE(S623,","," "),IF(LEN(S623)-LEN(SUBSTITUTE(S623,",",""))=3,SUBSTITUTE(SUBSTITUTE(S623,",",";",2),",","."),IF(LEN(S623)-LEN(SUBSTITUTE(S623,",",""))=2,SUBSTITUTE(S623,",","."),SUBSTITUTE(S623,","," ")))))</f>
        <v/>
      </c>
      <c r="U623" s="50">
        <f>IF(ISNUMBER(FIND("S",T623)),-1,IF(ISNUMBER(FIND("N",T623)),1,0))</f>
        <v/>
      </c>
      <c r="V623" s="50">
        <f>IF(ISNUMBER(FIND("W",T623)),-1,IF(ISNUMBER(FIND("E",T623)),1,0))</f>
        <v/>
      </c>
      <c r="W623" s="50">
        <f>AND(MIN(IFERROR(FIND("N",T623),999),IFERROR(FIND("S",T623),999))&lt;999,MIN(IFERROR(FIND("E",T623),999),IFERROR(FIND("W",T623),999))&lt;999,MIN(IFERROR(FIND("E",T623),999),IFERROR(FIND("W",T623),999))&lt;MIN(IFERROR(FIND("N",T623),999),IFERROR(FIND("S",T623),999)))</f>
        <v/>
      </c>
      <c r="X623" s="50">
        <f>IF(T623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623,"°"," "),"º"," "),"˚"," "),"'"," "),CHAR(34)," "),"′"," "),"’"," "),"‘"," "),"″"," "),"”"," "),"“"," "),"("," "),")"," "),"["," "),"]"," "),"{"," "),"}"," "),";"," "),"|"," "),"/"," "),"\"," "),":"," "),"="," "),"*"," "),","," "),"N"," "),"S"," "),"E"," "),"W"," "),"_"," ")))</f>
        <v/>
      </c>
      <c r="Y623" s="50">
        <f>IF(X623="","",SUBSTITUTE(SUBSTITUTE(SUBSTITUTE(SUBSTITUTE(SUBSTITUTE(SUBSTITUTE(SUBSTITUTE(SUBSTITUTE(SUBSTITUTE(SUBSTITUTE(SUBSTITUTE(SUBSTITUTE(SUBSTITUTE(X623,"0",""),"1",""),"2",""),"3",""),"4",""),"5",""),"6",""),"7",""),"8",""),"9",""),".",""),"-","")," ",""))</f>
        <v/>
      </c>
      <c r="Z623" s="50">
        <f>IF(X623="",0,LEN(X623)-LEN(SUBSTITUTE(X623," ",""))+1)</f>
        <v/>
      </c>
      <c r="AA623" s="50">
        <f>IF(Z623&lt;1,"",IFERROR(VALUE(SUBSTITUTE(TRIM(MID(SUBSTITUTE(X623," ",REPT(" ",60)),1,60)),".",MID(1/2,2,1))),""))</f>
        <v/>
      </c>
      <c r="AB623" s="50">
        <f>IF(Z623&lt;2,"",IFERROR(VALUE(SUBSTITUTE(TRIM(MID(SUBSTITUTE(X623," ",REPT(" ",60)),61,60)),".",MID(1/2,2,1))),""))</f>
        <v/>
      </c>
      <c r="AC623" s="50">
        <f>IF(Z623&lt;3,"",IFERROR(VALUE(SUBSTITUTE(TRIM(MID(SUBSTITUTE(X623," ",REPT(" ",60)),121,60)),".",MID(1/2,2,1))),""))</f>
        <v/>
      </c>
      <c r="AD623" s="50">
        <f>IF(Z623&lt;4,"",IFERROR(VALUE(SUBSTITUTE(TRIM(MID(SUBSTITUTE(X623," ",REPT(" ",60)),181,60)),".",MID(1/2,2,1))),""))</f>
        <v/>
      </c>
      <c r="AE623" s="50">
        <f>IF(Z623&lt;5,"",IFERROR(VALUE(SUBSTITUTE(TRIM(MID(SUBSTITUTE(X623," ",REPT(" ",60)),241,60)),".",MID(1/2,2,1))),""))</f>
        <v/>
      </c>
      <c r="AF623" s="50">
        <f>IF(Z623&lt;6,"",IFERROR(VALUE(SUBSTITUTE(TRIM(MID(SUBSTITUTE(X623," ",REPT(" ",60)),301,60)),".",MID(1/2,2,1))),""))</f>
        <v/>
      </c>
      <c r="AG623" s="50">
        <f>IFERROR(IF(Z623=2,AA623,IF(Z623=4,IF(AA623&lt;0,-1,1)*(ABS(AA623)+AB623/60),IF(Z623=6,IF(AA623&lt;0,-1,1)*(ABS(AA623)+AB623/60+AC623/3600),""))),"")</f>
        <v/>
      </c>
      <c r="AH623" s="50">
        <f>IFERROR(IF(Z623=2,AB623,IF(Z623=4,IF(AC623&lt;0,-1,1)*(ABS(AC623)+AD623/60),IF(Z623=6,IF(AD623&lt;0,-1,1)*(ABS(AD623)+AE623/60+AF623/3600),""))),"")</f>
        <v/>
      </c>
      <c r="AI623" s="50">
        <f>IF(W623,AH623,AG623)</f>
        <v/>
      </c>
      <c r="AJ623" s="50">
        <f>IF(W623,AG623,AH623)</f>
        <v/>
      </c>
      <c r="AK623" s="50">
        <f>IFERROR(IF(U623=0,AI623,U623*ABS(AI623)),"")</f>
        <v/>
      </c>
      <c r="AL623" s="50">
        <f>IFERROR(IF(V623=0,AJ623,V623*ABS(AJ623)),"")</f>
        <v/>
      </c>
      <c r="AM623" s="50">
        <f>IFERROR(AND(U623=0,V623=0,ABS(AK623)&gt;90,ABS(AK623)&lt;=180,ABS(AL623)&lt;=90),FALSE)</f>
        <v/>
      </c>
      <c r="AN623" s="50">
        <f>IF(AM623,AL623,AK623)</f>
        <v/>
      </c>
      <c r="AO623" s="50">
        <f>IF(AM623,AK623,AL623)</f>
        <v/>
      </c>
      <c r="AP623" s="50">
        <f>IF(R623="","",IF(Y623&lt;&gt;"","Contains words or symbols that aren't part of a coordinate.",IF(NOT(OR(Z623=2,Z623=4,Z623=6)),"Couldn't find a latitude and a longitude ("&amp;Z623&amp;IF(Z623=1," number"," numbers")&amp;" found).",IF(COUNT(AA623:AF623)&lt;&gt;Z623,"Some of the numbers couldn't be read.",IF(OR(AND(Z623=4,OR(AB623&lt;0,AB623&gt;=60,AD623&lt;0,AD623&gt;=60)),AND(Z623=6,OR(AB623&lt;0,AB623&gt;=60,AC623&lt;0,AC623&gt;=60,AE623&lt;0,AE623&gt;=60,AF623&lt;0,AF623&gt;=60))),"Minutes and seconds must be between 0 and 60.",IF(OR(ABS(AN623)&gt;90,ABS(AO623)&gt;180),"Out of range: latitude must be between -90 and 90, and longitude between -180 and 180.",""))))))</f>
        <v/>
      </c>
    </row>
    <row r="624">
      <c r="B624" s="44" t="n"/>
      <c r="C624" s="44" t="n"/>
      <c r="D624" s="45">
        <f>IF(R624="","",IF(AP624&lt;&gt;"","NOT VALID GPS COORDINATES",IF(O624="NO CONNECTION","NO CONNECTION",IF(E624="","NOT FOUND",IF(OR(AM624,AND(AN624=0,AO624=0)),"CONVERTED – PLEASE CHECK","CONVERTED")))))</f>
        <v/>
      </c>
      <c r="E624" s="45">
        <f>IF(OR(O624="",O624="NO CONNECTION"),"",IFERROR(_xlfn.FILTERXML(O624,"//local/territory")&amp;" "&amp;_xlfn.FILTERXML(O624,"//local/mapcode"),IFERROR(_xlfn.FILTERXML(O624,"//international/mapcode"),"")))</f>
        <v/>
      </c>
      <c r="F624" s="46">
        <f>IF(E624="","",IFERROR(_xlfn.FILTERXML(O624,"//local/territory"),""))</f>
        <v/>
      </c>
      <c r="G624" s="46">
        <f>IF(E624="","",IFERROR(_xlfn.FILTERXML(O624,"//local/mapcode"),""))</f>
        <v/>
      </c>
      <c r="H624" s="46">
        <f>IF(E624="","",IFERROR(_xlfn.FILTERXML(O624,"//international/mapcode"),""))</f>
        <v/>
      </c>
      <c r="I624" s="46">
        <f>IF(E624="","",IFERROR(HYPERLINK("https://www.mymapcodes.com/go/?t="&amp;IF(G624&lt;&gt;"",F624,"AAA")&amp;"&amp;ma="&amp;LEFT(IF(G624&lt;&gt;"",G624,H624),FIND(".",IF(G624&lt;&gt;"",G624,H624))-1)&amp;"&amp;mb="&amp;MID(IF(G624&lt;&gt;"",G624,H624),FIND(".",IF(G624&lt;&gt;"",G624,H624))+1,99),"Open on MyMapcodes →"),""))</f>
        <v/>
      </c>
      <c r="J624" s="47">
        <f>IF(OR(R624="",AP624&lt;&gt;""),"",ROUND(AN624,6))</f>
        <v/>
      </c>
      <c r="K624" s="47">
        <f>IF(OR(R624="",AP624&lt;&gt;""),"",ROUND(AO624,6))</f>
        <v/>
      </c>
      <c r="L624" s="48">
        <f>IF(R624="","",IF(AP624&lt;&gt;"",AP624,IF(O624="NO CONNECTION","Excel couldn't reach the mapcode service. Click the REFRESH RESULTS box just above the table.",IF(E624="","The mapcode service didn't return a mapcode for this point.",IF(AM624,"Latitude and longitude seemed to be the wrong way round, so they've been swapped. Please check.",IF(AND(AN624=0,AO624=0),"0, 0 is in the sea off West Africa. Please check this is the location you meant.",IF(W624,"Longitude came first, so the order has been switched.",IF(Z624=6,"Converted from degrees, minutes and seconds.",IF(Z624=4,"Converted from degrees and decimal minutes.","")))))))))</f>
        <v/>
      </c>
      <c r="N624" s="49">
        <f>IF(J624="","",MapcodeAPI&amp;"codes/"&amp;SUBSTITUTE(J624&amp;"",MID(1/2,2,1),".")&amp;","&amp;SUBSTITUTE(K624&amp;"",MID(1/2,2,1),"."))&amp;LEFT($B$13,0)</f>
        <v/>
      </c>
      <c r="O624" s="49">
        <f>IF(N624="","",IFERROR(_xlfn.WEBSERVICE(N624),IF(MapcodeAPIBackup="","NO CONNECTION",IFERROR(_xlfn.WEBSERVICE(MapcodeAPIBackup&amp;MID(N624,LEN(MapcodeAPI)+1,999)),"NO CONNECTION"))))</f>
        <v/>
      </c>
      <c r="P624" t="inlineStr">
        <is>
          <t xml:space="preserve"> </t>
        </is>
      </c>
      <c r="R624" s="50">
        <f>IFERROR(IF(AND(TRIM(B624&amp;"")="",TRIM(C624&amp;"")=""),"",TRIM(IF(ISNUMBER(B624),SUBSTITUTE(B624&amp;"",MID(1/2,2,1),"."),B624&amp;"")&amp;IF(TRIM(C624&amp;"")="",""," | "&amp;IF(ISNUMBER(C624),SUBSTITUTE(C624&amp;"",MID(1/2,2,1),"."),C624&amp;"")))),"(error value)")</f>
        <v/>
      </c>
      <c r="S624" s="50">
        <f>IF(R624="","","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"&amp;IFERROR(IF(AND(LEN(R624)-LEN(SUBSTITUTE(R624,"/",""))=1,ISNUMBER(FIND(" ",TRIM(LEFT(R624,FIND("/",R624)-1))))),LEFT(R624,FIND("/",R624)-1),R624),R624)&amp;" ")," "," "),"﻿"," "),"​"," "),"⁠"," ")," "," ")," "," "),CHAR(9)," "),CHAR(10)," "),CHAR(13)," "),"−","-"),"–","-"),"—","-"),"LATITUDE"," "),"LONGITUDE"," "),"COORDINATES"," "),"COORDS"," "),"NORTH"," N "),"SOUTH"," S "),"EAST"," E "),"WEST"," W "),"DEGREES"," "),"DEG"," "),"GPS"," "),"LONG"," "),"LNG"," "),"LON"," "),"LAT"," ")," AND "," "),"&amp;"," ")&amp;" ")</f>
        <v/>
      </c>
      <c r="T624" s="50">
        <f>IF(S624="","",IF(LEN(S624)-LEN(SUBSTITUTE(S624,".",""))&gt;0,SUBSTITUTE(S624,","," "),IF(LEN(S624)-LEN(SUBSTITUTE(S624,",",""))=3,SUBSTITUTE(SUBSTITUTE(S624,",",";",2),",","."),IF(LEN(S624)-LEN(SUBSTITUTE(S624,",",""))=2,SUBSTITUTE(S624,",","."),SUBSTITUTE(S624,","," ")))))</f>
        <v/>
      </c>
      <c r="U624" s="50">
        <f>IF(ISNUMBER(FIND("S",T624)),-1,IF(ISNUMBER(FIND("N",T624)),1,0))</f>
        <v/>
      </c>
      <c r="V624" s="50">
        <f>IF(ISNUMBER(FIND("W",T624)),-1,IF(ISNUMBER(FIND("E",T624)),1,0))</f>
        <v/>
      </c>
      <c r="W624" s="50">
        <f>AND(MIN(IFERROR(FIND("N",T624),999),IFERROR(FIND("S",T624),999))&lt;999,MIN(IFERROR(FIND("E",T624),999),IFERROR(FIND("W",T624),999))&lt;999,MIN(IFERROR(FIND("E",T624),999),IFERROR(FIND("W",T624),999))&lt;MIN(IFERROR(FIND("N",T624),999),IFERROR(FIND("S",T624),999)))</f>
        <v/>
      </c>
      <c r="X624" s="50">
        <f>IF(T624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624,"°"," "),"º"," "),"˚"," "),"'"," "),CHAR(34)," "),"′"," "),"’"," "),"‘"," "),"″"," "),"”"," "),"“"," "),"("," "),")"," "),"["," "),"]"," "),"{"," "),"}"," "),";"," "),"|"," "),"/"," "),"\"," "),":"," "),"="," "),"*"," "),","," "),"N"," "),"S"," "),"E"," "),"W"," "),"_"," ")))</f>
        <v/>
      </c>
      <c r="Y624" s="50">
        <f>IF(X624="","",SUBSTITUTE(SUBSTITUTE(SUBSTITUTE(SUBSTITUTE(SUBSTITUTE(SUBSTITUTE(SUBSTITUTE(SUBSTITUTE(SUBSTITUTE(SUBSTITUTE(SUBSTITUTE(SUBSTITUTE(SUBSTITUTE(X624,"0",""),"1",""),"2",""),"3",""),"4",""),"5",""),"6",""),"7",""),"8",""),"9",""),".",""),"-","")," ",""))</f>
        <v/>
      </c>
      <c r="Z624" s="50">
        <f>IF(X624="",0,LEN(X624)-LEN(SUBSTITUTE(X624," ",""))+1)</f>
        <v/>
      </c>
      <c r="AA624" s="50">
        <f>IF(Z624&lt;1,"",IFERROR(VALUE(SUBSTITUTE(TRIM(MID(SUBSTITUTE(X624," ",REPT(" ",60)),1,60)),".",MID(1/2,2,1))),""))</f>
        <v/>
      </c>
      <c r="AB624" s="50">
        <f>IF(Z624&lt;2,"",IFERROR(VALUE(SUBSTITUTE(TRIM(MID(SUBSTITUTE(X624," ",REPT(" ",60)),61,60)),".",MID(1/2,2,1))),""))</f>
        <v/>
      </c>
      <c r="AC624" s="50">
        <f>IF(Z624&lt;3,"",IFERROR(VALUE(SUBSTITUTE(TRIM(MID(SUBSTITUTE(X624," ",REPT(" ",60)),121,60)),".",MID(1/2,2,1))),""))</f>
        <v/>
      </c>
      <c r="AD624" s="50">
        <f>IF(Z624&lt;4,"",IFERROR(VALUE(SUBSTITUTE(TRIM(MID(SUBSTITUTE(X624," ",REPT(" ",60)),181,60)),".",MID(1/2,2,1))),""))</f>
        <v/>
      </c>
      <c r="AE624" s="50">
        <f>IF(Z624&lt;5,"",IFERROR(VALUE(SUBSTITUTE(TRIM(MID(SUBSTITUTE(X624," ",REPT(" ",60)),241,60)),".",MID(1/2,2,1))),""))</f>
        <v/>
      </c>
      <c r="AF624" s="50">
        <f>IF(Z624&lt;6,"",IFERROR(VALUE(SUBSTITUTE(TRIM(MID(SUBSTITUTE(X624," ",REPT(" ",60)),301,60)),".",MID(1/2,2,1))),""))</f>
        <v/>
      </c>
      <c r="AG624" s="50">
        <f>IFERROR(IF(Z624=2,AA624,IF(Z624=4,IF(AA624&lt;0,-1,1)*(ABS(AA624)+AB624/60),IF(Z624=6,IF(AA624&lt;0,-1,1)*(ABS(AA624)+AB624/60+AC624/3600),""))),"")</f>
        <v/>
      </c>
      <c r="AH624" s="50">
        <f>IFERROR(IF(Z624=2,AB624,IF(Z624=4,IF(AC624&lt;0,-1,1)*(ABS(AC624)+AD624/60),IF(Z624=6,IF(AD624&lt;0,-1,1)*(ABS(AD624)+AE624/60+AF624/3600),""))),"")</f>
        <v/>
      </c>
      <c r="AI624" s="50">
        <f>IF(W624,AH624,AG624)</f>
        <v/>
      </c>
      <c r="AJ624" s="50">
        <f>IF(W624,AG624,AH624)</f>
        <v/>
      </c>
      <c r="AK624" s="50">
        <f>IFERROR(IF(U624=0,AI624,U624*ABS(AI624)),"")</f>
        <v/>
      </c>
      <c r="AL624" s="50">
        <f>IFERROR(IF(V624=0,AJ624,V624*ABS(AJ624)),"")</f>
        <v/>
      </c>
      <c r="AM624" s="50">
        <f>IFERROR(AND(U624=0,V624=0,ABS(AK624)&gt;90,ABS(AK624)&lt;=180,ABS(AL624)&lt;=90),FALSE)</f>
        <v/>
      </c>
      <c r="AN624" s="50">
        <f>IF(AM624,AL624,AK624)</f>
        <v/>
      </c>
      <c r="AO624" s="50">
        <f>IF(AM624,AK624,AL624)</f>
        <v/>
      </c>
      <c r="AP624" s="50">
        <f>IF(R624="","",IF(Y624&lt;&gt;"","Contains words or symbols that aren't part of a coordinate.",IF(NOT(OR(Z624=2,Z624=4,Z624=6)),"Couldn't find a latitude and a longitude ("&amp;Z624&amp;IF(Z624=1," number"," numbers")&amp;" found).",IF(COUNT(AA624:AF624)&lt;&gt;Z624,"Some of the numbers couldn't be read.",IF(OR(AND(Z624=4,OR(AB624&lt;0,AB624&gt;=60,AD624&lt;0,AD624&gt;=60)),AND(Z624=6,OR(AB624&lt;0,AB624&gt;=60,AC624&lt;0,AC624&gt;=60,AE624&lt;0,AE624&gt;=60,AF624&lt;0,AF624&gt;=60))),"Minutes and seconds must be between 0 and 60.",IF(OR(ABS(AN624)&gt;90,ABS(AO624)&gt;180),"Out of range: latitude must be between -90 and 90, and longitude between -180 and 180.",""))))))</f>
        <v/>
      </c>
    </row>
    <row r="625">
      <c r="B625" s="44" t="n"/>
      <c r="C625" s="44" t="n"/>
      <c r="D625" s="45">
        <f>IF(R625="","",IF(AP625&lt;&gt;"","NOT VALID GPS COORDINATES",IF(O625="NO CONNECTION","NO CONNECTION",IF(E625="","NOT FOUND",IF(OR(AM625,AND(AN625=0,AO625=0)),"CONVERTED – PLEASE CHECK","CONVERTED")))))</f>
        <v/>
      </c>
      <c r="E625" s="45">
        <f>IF(OR(O625="",O625="NO CONNECTION"),"",IFERROR(_xlfn.FILTERXML(O625,"//local/territory")&amp;" "&amp;_xlfn.FILTERXML(O625,"//local/mapcode"),IFERROR(_xlfn.FILTERXML(O625,"//international/mapcode"),"")))</f>
        <v/>
      </c>
      <c r="F625" s="46">
        <f>IF(E625="","",IFERROR(_xlfn.FILTERXML(O625,"//local/territory"),""))</f>
        <v/>
      </c>
      <c r="G625" s="46">
        <f>IF(E625="","",IFERROR(_xlfn.FILTERXML(O625,"//local/mapcode"),""))</f>
        <v/>
      </c>
      <c r="H625" s="46">
        <f>IF(E625="","",IFERROR(_xlfn.FILTERXML(O625,"//international/mapcode"),""))</f>
        <v/>
      </c>
      <c r="I625" s="46">
        <f>IF(E625="","",IFERROR(HYPERLINK("https://www.mymapcodes.com/go/?t="&amp;IF(G625&lt;&gt;"",F625,"AAA")&amp;"&amp;ma="&amp;LEFT(IF(G625&lt;&gt;"",G625,H625),FIND(".",IF(G625&lt;&gt;"",G625,H625))-1)&amp;"&amp;mb="&amp;MID(IF(G625&lt;&gt;"",G625,H625),FIND(".",IF(G625&lt;&gt;"",G625,H625))+1,99),"Open on MyMapcodes →"),""))</f>
        <v/>
      </c>
      <c r="J625" s="47">
        <f>IF(OR(R625="",AP625&lt;&gt;""),"",ROUND(AN625,6))</f>
        <v/>
      </c>
      <c r="K625" s="47">
        <f>IF(OR(R625="",AP625&lt;&gt;""),"",ROUND(AO625,6))</f>
        <v/>
      </c>
      <c r="L625" s="48">
        <f>IF(R625="","",IF(AP625&lt;&gt;"",AP625,IF(O625="NO CONNECTION","Excel couldn't reach the mapcode service. Click the REFRESH RESULTS box just above the table.",IF(E625="","The mapcode service didn't return a mapcode for this point.",IF(AM625,"Latitude and longitude seemed to be the wrong way round, so they've been swapped. Please check.",IF(AND(AN625=0,AO625=0),"0, 0 is in the sea off West Africa. Please check this is the location you meant.",IF(W625,"Longitude came first, so the order has been switched.",IF(Z625=6,"Converted from degrees, minutes and seconds.",IF(Z625=4,"Converted from degrees and decimal minutes.","")))))))))</f>
        <v/>
      </c>
      <c r="N625" s="49">
        <f>IF(J625="","",MapcodeAPI&amp;"codes/"&amp;SUBSTITUTE(J625&amp;"",MID(1/2,2,1),".")&amp;","&amp;SUBSTITUTE(K625&amp;"",MID(1/2,2,1),"."))&amp;LEFT($B$13,0)</f>
        <v/>
      </c>
      <c r="O625" s="49">
        <f>IF(N625="","",IFERROR(_xlfn.WEBSERVICE(N625),IF(MapcodeAPIBackup="","NO CONNECTION",IFERROR(_xlfn.WEBSERVICE(MapcodeAPIBackup&amp;MID(N625,LEN(MapcodeAPI)+1,999)),"NO CONNECTION"))))</f>
        <v/>
      </c>
      <c r="P625" t="inlineStr">
        <is>
          <t xml:space="preserve"> </t>
        </is>
      </c>
      <c r="R625" s="50">
        <f>IFERROR(IF(AND(TRIM(B625&amp;"")="",TRIM(C625&amp;"")=""),"",TRIM(IF(ISNUMBER(B625),SUBSTITUTE(B625&amp;"",MID(1/2,2,1),"."),B625&amp;"")&amp;IF(TRIM(C625&amp;"")="",""," | "&amp;IF(ISNUMBER(C625),SUBSTITUTE(C625&amp;"",MID(1/2,2,1),"."),C625&amp;"")))),"(error value)")</f>
        <v/>
      </c>
      <c r="S625" s="50">
        <f>IF(R625="","","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"&amp;IFERROR(IF(AND(LEN(R625)-LEN(SUBSTITUTE(R625,"/",""))=1,ISNUMBER(FIND(" ",TRIM(LEFT(R625,FIND("/",R625)-1))))),LEFT(R625,FIND("/",R625)-1),R625),R625)&amp;" ")," "," "),"﻿"," "),"​"," "),"⁠"," ")," "," ")," "," "),CHAR(9)," "),CHAR(10)," "),CHAR(13)," "),"−","-"),"–","-"),"—","-"),"LATITUDE"," "),"LONGITUDE"," "),"COORDINATES"," "),"COORDS"," "),"NORTH"," N "),"SOUTH"," S "),"EAST"," E "),"WEST"," W "),"DEGREES"," "),"DEG"," "),"GPS"," "),"LONG"," "),"LNG"," "),"LON"," "),"LAT"," ")," AND "," "),"&amp;"," ")&amp;" ")</f>
        <v/>
      </c>
      <c r="T625" s="50">
        <f>IF(S625="","",IF(LEN(S625)-LEN(SUBSTITUTE(S625,".",""))&gt;0,SUBSTITUTE(S625,","," "),IF(LEN(S625)-LEN(SUBSTITUTE(S625,",",""))=3,SUBSTITUTE(SUBSTITUTE(S625,",",";",2),",","."),IF(LEN(S625)-LEN(SUBSTITUTE(S625,",",""))=2,SUBSTITUTE(S625,",","."),SUBSTITUTE(S625,","," ")))))</f>
        <v/>
      </c>
      <c r="U625" s="50">
        <f>IF(ISNUMBER(FIND("S",T625)),-1,IF(ISNUMBER(FIND("N",T625)),1,0))</f>
        <v/>
      </c>
      <c r="V625" s="50">
        <f>IF(ISNUMBER(FIND("W",T625)),-1,IF(ISNUMBER(FIND("E",T625)),1,0))</f>
        <v/>
      </c>
      <c r="W625" s="50">
        <f>AND(MIN(IFERROR(FIND("N",T625),999),IFERROR(FIND("S",T625),999))&lt;999,MIN(IFERROR(FIND("E",T625),999),IFERROR(FIND("W",T625),999))&lt;999,MIN(IFERROR(FIND("E",T625),999),IFERROR(FIND("W",T625),999))&lt;MIN(IFERROR(FIND("N",T625),999),IFERROR(FIND("S",T625),999)))</f>
        <v/>
      </c>
      <c r="X625" s="50">
        <f>IF(T625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625,"°"," "),"º"," "),"˚"," "),"'"," "),CHAR(34)," "),"′"," "),"’"," "),"‘"," "),"″"," "),"”"," "),"“"," "),"("," "),")"," "),"["," "),"]"," "),"{"," "),"}"," "),";"," "),"|"," "),"/"," "),"\"," "),":"," "),"="," "),"*"," "),","," "),"N"," "),"S"," "),"E"," "),"W"," "),"_"," ")))</f>
        <v/>
      </c>
      <c r="Y625" s="50">
        <f>IF(X625="","",SUBSTITUTE(SUBSTITUTE(SUBSTITUTE(SUBSTITUTE(SUBSTITUTE(SUBSTITUTE(SUBSTITUTE(SUBSTITUTE(SUBSTITUTE(SUBSTITUTE(SUBSTITUTE(SUBSTITUTE(SUBSTITUTE(X625,"0",""),"1",""),"2",""),"3",""),"4",""),"5",""),"6",""),"7",""),"8",""),"9",""),".",""),"-","")," ",""))</f>
        <v/>
      </c>
      <c r="Z625" s="50">
        <f>IF(X625="",0,LEN(X625)-LEN(SUBSTITUTE(X625," ",""))+1)</f>
        <v/>
      </c>
      <c r="AA625" s="50">
        <f>IF(Z625&lt;1,"",IFERROR(VALUE(SUBSTITUTE(TRIM(MID(SUBSTITUTE(X625," ",REPT(" ",60)),1,60)),".",MID(1/2,2,1))),""))</f>
        <v/>
      </c>
      <c r="AB625" s="50">
        <f>IF(Z625&lt;2,"",IFERROR(VALUE(SUBSTITUTE(TRIM(MID(SUBSTITUTE(X625," ",REPT(" ",60)),61,60)),".",MID(1/2,2,1))),""))</f>
        <v/>
      </c>
      <c r="AC625" s="50">
        <f>IF(Z625&lt;3,"",IFERROR(VALUE(SUBSTITUTE(TRIM(MID(SUBSTITUTE(X625," ",REPT(" ",60)),121,60)),".",MID(1/2,2,1))),""))</f>
        <v/>
      </c>
      <c r="AD625" s="50">
        <f>IF(Z625&lt;4,"",IFERROR(VALUE(SUBSTITUTE(TRIM(MID(SUBSTITUTE(X625," ",REPT(" ",60)),181,60)),".",MID(1/2,2,1))),""))</f>
        <v/>
      </c>
      <c r="AE625" s="50">
        <f>IF(Z625&lt;5,"",IFERROR(VALUE(SUBSTITUTE(TRIM(MID(SUBSTITUTE(X625," ",REPT(" ",60)),241,60)),".",MID(1/2,2,1))),""))</f>
        <v/>
      </c>
      <c r="AF625" s="50">
        <f>IF(Z625&lt;6,"",IFERROR(VALUE(SUBSTITUTE(TRIM(MID(SUBSTITUTE(X625," ",REPT(" ",60)),301,60)),".",MID(1/2,2,1))),""))</f>
        <v/>
      </c>
      <c r="AG625" s="50">
        <f>IFERROR(IF(Z625=2,AA625,IF(Z625=4,IF(AA625&lt;0,-1,1)*(ABS(AA625)+AB625/60),IF(Z625=6,IF(AA625&lt;0,-1,1)*(ABS(AA625)+AB625/60+AC625/3600),""))),"")</f>
        <v/>
      </c>
      <c r="AH625" s="50">
        <f>IFERROR(IF(Z625=2,AB625,IF(Z625=4,IF(AC625&lt;0,-1,1)*(ABS(AC625)+AD625/60),IF(Z625=6,IF(AD625&lt;0,-1,1)*(ABS(AD625)+AE625/60+AF625/3600),""))),"")</f>
        <v/>
      </c>
      <c r="AI625" s="50">
        <f>IF(W625,AH625,AG625)</f>
        <v/>
      </c>
      <c r="AJ625" s="50">
        <f>IF(W625,AG625,AH625)</f>
        <v/>
      </c>
      <c r="AK625" s="50">
        <f>IFERROR(IF(U625=0,AI625,U625*ABS(AI625)),"")</f>
        <v/>
      </c>
      <c r="AL625" s="50">
        <f>IFERROR(IF(V625=0,AJ625,V625*ABS(AJ625)),"")</f>
        <v/>
      </c>
      <c r="AM625" s="50">
        <f>IFERROR(AND(U625=0,V625=0,ABS(AK625)&gt;90,ABS(AK625)&lt;=180,ABS(AL625)&lt;=90),FALSE)</f>
        <v/>
      </c>
      <c r="AN625" s="50">
        <f>IF(AM625,AL625,AK625)</f>
        <v/>
      </c>
      <c r="AO625" s="50">
        <f>IF(AM625,AK625,AL625)</f>
        <v/>
      </c>
      <c r="AP625" s="50">
        <f>IF(R625="","",IF(Y625&lt;&gt;"","Contains words or symbols that aren't part of a coordinate.",IF(NOT(OR(Z625=2,Z625=4,Z625=6)),"Couldn't find a latitude and a longitude ("&amp;Z625&amp;IF(Z625=1," number"," numbers")&amp;" found).",IF(COUNT(AA625:AF625)&lt;&gt;Z625,"Some of the numbers couldn't be read.",IF(OR(AND(Z625=4,OR(AB625&lt;0,AB625&gt;=60,AD625&lt;0,AD625&gt;=60)),AND(Z625=6,OR(AB625&lt;0,AB625&gt;=60,AC625&lt;0,AC625&gt;=60,AE625&lt;0,AE625&gt;=60,AF625&lt;0,AF625&gt;=60))),"Minutes and seconds must be between 0 and 60.",IF(OR(ABS(AN625)&gt;90,ABS(AO625)&gt;180),"Out of range: latitude must be between -90 and 90, and longitude between -180 and 180.",""))))))</f>
        <v/>
      </c>
    </row>
    <row r="626">
      <c r="B626" s="44" t="n"/>
      <c r="C626" s="44" t="n"/>
      <c r="D626" s="45">
        <f>IF(R626="","",IF(AP626&lt;&gt;"","NOT VALID GPS COORDINATES",IF(O626="NO CONNECTION","NO CONNECTION",IF(E626="","NOT FOUND",IF(OR(AM626,AND(AN626=0,AO626=0)),"CONVERTED – PLEASE CHECK","CONVERTED")))))</f>
        <v/>
      </c>
      <c r="E626" s="45">
        <f>IF(OR(O626="",O626="NO CONNECTION"),"",IFERROR(_xlfn.FILTERXML(O626,"//local/territory")&amp;" "&amp;_xlfn.FILTERXML(O626,"//local/mapcode"),IFERROR(_xlfn.FILTERXML(O626,"//international/mapcode"),"")))</f>
        <v/>
      </c>
      <c r="F626" s="46">
        <f>IF(E626="","",IFERROR(_xlfn.FILTERXML(O626,"//local/territory"),""))</f>
        <v/>
      </c>
      <c r="G626" s="46">
        <f>IF(E626="","",IFERROR(_xlfn.FILTERXML(O626,"//local/mapcode"),""))</f>
        <v/>
      </c>
      <c r="H626" s="46">
        <f>IF(E626="","",IFERROR(_xlfn.FILTERXML(O626,"//international/mapcode"),""))</f>
        <v/>
      </c>
      <c r="I626" s="46">
        <f>IF(E626="","",IFERROR(HYPERLINK("https://www.mymapcodes.com/go/?t="&amp;IF(G626&lt;&gt;"",F626,"AAA")&amp;"&amp;ma="&amp;LEFT(IF(G626&lt;&gt;"",G626,H626),FIND(".",IF(G626&lt;&gt;"",G626,H626))-1)&amp;"&amp;mb="&amp;MID(IF(G626&lt;&gt;"",G626,H626),FIND(".",IF(G626&lt;&gt;"",G626,H626))+1,99),"Open on MyMapcodes →"),""))</f>
        <v/>
      </c>
      <c r="J626" s="47">
        <f>IF(OR(R626="",AP626&lt;&gt;""),"",ROUND(AN626,6))</f>
        <v/>
      </c>
      <c r="K626" s="47">
        <f>IF(OR(R626="",AP626&lt;&gt;""),"",ROUND(AO626,6))</f>
        <v/>
      </c>
      <c r="L626" s="48">
        <f>IF(R626="","",IF(AP626&lt;&gt;"",AP626,IF(O626="NO CONNECTION","Excel couldn't reach the mapcode service. Click the REFRESH RESULTS box just above the table.",IF(E626="","The mapcode service didn't return a mapcode for this point.",IF(AM626,"Latitude and longitude seemed to be the wrong way round, so they've been swapped. Please check.",IF(AND(AN626=0,AO626=0),"0, 0 is in the sea off West Africa. Please check this is the location you meant.",IF(W626,"Longitude came first, so the order has been switched.",IF(Z626=6,"Converted from degrees, minutes and seconds.",IF(Z626=4,"Converted from degrees and decimal minutes.","")))))))))</f>
        <v/>
      </c>
      <c r="N626" s="49">
        <f>IF(J626="","",MapcodeAPI&amp;"codes/"&amp;SUBSTITUTE(J626&amp;"",MID(1/2,2,1),".")&amp;","&amp;SUBSTITUTE(K626&amp;"",MID(1/2,2,1),"."))&amp;LEFT($B$13,0)</f>
        <v/>
      </c>
      <c r="O626" s="49">
        <f>IF(N626="","",IFERROR(_xlfn.WEBSERVICE(N626),IF(MapcodeAPIBackup="","NO CONNECTION",IFERROR(_xlfn.WEBSERVICE(MapcodeAPIBackup&amp;MID(N626,LEN(MapcodeAPI)+1,999)),"NO CONNECTION"))))</f>
        <v/>
      </c>
      <c r="P626" t="inlineStr">
        <is>
          <t xml:space="preserve"> </t>
        </is>
      </c>
      <c r="R626" s="50">
        <f>IFERROR(IF(AND(TRIM(B626&amp;"")="",TRIM(C626&amp;"")=""),"",TRIM(IF(ISNUMBER(B626),SUBSTITUTE(B626&amp;"",MID(1/2,2,1),"."),B626&amp;"")&amp;IF(TRIM(C626&amp;"")="",""," | "&amp;IF(ISNUMBER(C626),SUBSTITUTE(C626&amp;"",MID(1/2,2,1),"."),C626&amp;"")))),"(error value)")</f>
        <v/>
      </c>
      <c r="S626" s="50">
        <f>IF(R626="","","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"&amp;IFERROR(IF(AND(LEN(R626)-LEN(SUBSTITUTE(R626,"/",""))=1,ISNUMBER(FIND(" ",TRIM(LEFT(R626,FIND("/",R626)-1))))),LEFT(R626,FIND("/",R626)-1),R626),R626)&amp;" ")," "," "),"﻿"," "),"​"," "),"⁠"," ")," "," ")," "," "),CHAR(9)," "),CHAR(10)," "),CHAR(13)," "),"−","-"),"–","-"),"—","-"),"LATITUDE"," "),"LONGITUDE"," "),"COORDINATES"," "),"COORDS"," "),"NORTH"," N "),"SOUTH"," S "),"EAST"," E "),"WEST"," W "),"DEGREES"," "),"DEG"," "),"GPS"," "),"LONG"," "),"LNG"," "),"LON"," "),"LAT"," ")," AND "," "),"&amp;"," ")&amp;" ")</f>
        <v/>
      </c>
      <c r="T626" s="50">
        <f>IF(S626="","",IF(LEN(S626)-LEN(SUBSTITUTE(S626,".",""))&gt;0,SUBSTITUTE(S626,","," "),IF(LEN(S626)-LEN(SUBSTITUTE(S626,",",""))=3,SUBSTITUTE(SUBSTITUTE(S626,",",";",2),",","."),IF(LEN(S626)-LEN(SUBSTITUTE(S626,",",""))=2,SUBSTITUTE(S626,",","."),SUBSTITUTE(S626,","," ")))))</f>
        <v/>
      </c>
      <c r="U626" s="50">
        <f>IF(ISNUMBER(FIND("S",T626)),-1,IF(ISNUMBER(FIND("N",T626)),1,0))</f>
        <v/>
      </c>
      <c r="V626" s="50">
        <f>IF(ISNUMBER(FIND("W",T626)),-1,IF(ISNUMBER(FIND("E",T626)),1,0))</f>
        <v/>
      </c>
      <c r="W626" s="50">
        <f>AND(MIN(IFERROR(FIND("N",T626),999),IFERROR(FIND("S",T626),999))&lt;999,MIN(IFERROR(FIND("E",T626),999),IFERROR(FIND("W",T626),999))&lt;999,MIN(IFERROR(FIND("E",T626),999),IFERROR(FIND("W",T626),999))&lt;MIN(IFERROR(FIND("N",T626),999),IFERROR(FIND("S",T626),999)))</f>
        <v/>
      </c>
      <c r="X626" s="50">
        <f>IF(T626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626,"°"," "),"º"," "),"˚"," "),"'"," "),CHAR(34)," "),"′"," "),"’"," "),"‘"," "),"″"," "),"”"," "),"“"," "),"("," "),")"," "),"["," "),"]"," "),"{"," "),"}"," "),";"," "),"|"," "),"/"," "),"\"," "),":"," "),"="," "),"*"," "),","," "),"N"," "),"S"," "),"E"," "),"W"," "),"_"," ")))</f>
        <v/>
      </c>
      <c r="Y626" s="50">
        <f>IF(X626="","",SUBSTITUTE(SUBSTITUTE(SUBSTITUTE(SUBSTITUTE(SUBSTITUTE(SUBSTITUTE(SUBSTITUTE(SUBSTITUTE(SUBSTITUTE(SUBSTITUTE(SUBSTITUTE(SUBSTITUTE(SUBSTITUTE(X626,"0",""),"1",""),"2",""),"3",""),"4",""),"5",""),"6",""),"7",""),"8",""),"9",""),".",""),"-","")," ",""))</f>
        <v/>
      </c>
      <c r="Z626" s="50">
        <f>IF(X626="",0,LEN(X626)-LEN(SUBSTITUTE(X626," ",""))+1)</f>
        <v/>
      </c>
      <c r="AA626" s="50">
        <f>IF(Z626&lt;1,"",IFERROR(VALUE(SUBSTITUTE(TRIM(MID(SUBSTITUTE(X626," ",REPT(" ",60)),1,60)),".",MID(1/2,2,1))),""))</f>
        <v/>
      </c>
      <c r="AB626" s="50">
        <f>IF(Z626&lt;2,"",IFERROR(VALUE(SUBSTITUTE(TRIM(MID(SUBSTITUTE(X626," ",REPT(" ",60)),61,60)),".",MID(1/2,2,1))),""))</f>
        <v/>
      </c>
      <c r="AC626" s="50">
        <f>IF(Z626&lt;3,"",IFERROR(VALUE(SUBSTITUTE(TRIM(MID(SUBSTITUTE(X626," ",REPT(" ",60)),121,60)),".",MID(1/2,2,1))),""))</f>
        <v/>
      </c>
      <c r="AD626" s="50">
        <f>IF(Z626&lt;4,"",IFERROR(VALUE(SUBSTITUTE(TRIM(MID(SUBSTITUTE(X626," ",REPT(" ",60)),181,60)),".",MID(1/2,2,1))),""))</f>
        <v/>
      </c>
      <c r="AE626" s="50">
        <f>IF(Z626&lt;5,"",IFERROR(VALUE(SUBSTITUTE(TRIM(MID(SUBSTITUTE(X626," ",REPT(" ",60)),241,60)),".",MID(1/2,2,1))),""))</f>
        <v/>
      </c>
      <c r="AF626" s="50">
        <f>IF(Z626&lt;6,"",IFERROR(VALUE(SUBSTITUTE(TRIM(MID(SUBSTITUTE(X626," ",REPT(" ",60)),301,60)),".",MID(1/2,2,1))),""))</f>
        <v/>
      </c>
      <c r="AG626" s="50">
        <f>IFERROR(IF(Z626=2,AA626,IF(Z626=4,IF(AA626&lt;0,-1,1)*(ABS(AA626)+AB626/60),IF(Z626=6,IF(AA626&lt;0,-1,1)*(ABS(AA626)+AB626/60+AC626/3600),""))),"")</f>
        <v/>
      </c>
      <c r="AH626" s="50">
        <f>IFERROR(IF(Z626=2,AB626,IF(Z626=4,IF(AC626&lt;0,-1,1)*(ABS(AC626)+AD626/60),IF(Z626=6,IF(AD626&lt;0,-1,1)*(ABS(AD626)+AE626/60+AF626/3600),""))),"")</f>
        <v/>
      </c>
      <c r="AI626" s="50">
        <f>IF(W626,AH626,AG626)</f>
        <v/>
      </c>
      <c r="AJ626" s="50">
        <f>IF(W626,AG626,AH626)</f>
        <v/>
      </c>
      <c r="AK626" s="50">
        <f>IFERROR(IF(U626=0,AI626,U626*ABS(AI626)),"")</f>
        <v/>
      </c>
      <c r="AL626" s="50">
        <f>IFERROR(IF(V626=0,AJ626,V626*ABS(AJ626)),"")</f>
        <v/>
      </c>
      <c r="AM626" s="50">
        <f>IFERROR(AND(U626=0,V626=0,ABS(AK626)&gt;90,ABS(AK626)&lt;=180,ABS(AL626)&lt;=90),FALSE)</f>
        <v/>
      </c>
      <c r="AN626" s="50">
        <f>IF(AM626,AL626,AK626)</f>
        <v/>
      </c>
      <c r="AO626" s="50">
        <f>IF(AM626,AK626,AL626)</f>
        <v/>
      </c>
      <c r="AP626" s="50">
        <f>IF(R626="","",IF(Y626&lt;&gt;"","Contains words or symbols that aren't part of a coordinate.",IF(NOT(OR(Z626=2,Z626=4,Z626=6)),"Couldn't find a latitude and a longitude ("&amp;Z626&amp;IF(Z626=1," number"," numbers")&amp;" found).",IF(COUNT(AA626:AF626)&lt;&gt;Z626,"Some of the numbers couldn't be read.",IF(OR(AND(Z626=4,OR(AB626&lt;0,AB626&gt;=60,AD626&lt;0,AD626&gt;=60)),AND(Z626=6,OR(AB626&lt;0,AB626&gt;=60,AC626&lt;0,AC626&gt;=60,AE626&lt;0,AE626&gt;=60,AF626&lt;0,AF626&gt;=60))),"Minutes and seconds must be between 0 and 60.",IF(OR(ABS(AN626)&gt;90,ABS(AO626)&gt;180),"Out of range: latitude must be between -90 and 90, and longitude between -180 and 180.",""))))))</f>
        <v/>
      </c>
    </row>
    <row r="627">
      <c r="B627" s="44" t="n"/>
      <c r="C627" s="44" t="n"/>
      <c r="D627" s="45">
        <f>IF(R627="","",IF(AP627&lt;&gt;"","NOT VALID GPS COORDINATES",IF(O627="NO CONNECTION","NO CONNECTION",IF(E627="","NOT FOUND",IF(OR(AM627,AND(AN627=0,AO627=0)),"CONVERTED – PLEASE CHECK","CONVERTED")))))</f>
        <v/>
      </c>
      <c r="E627" s="45">
        <f>IF(OR(O627="",O627="NO CONNECTION"),"",IFERROR(_xlfn.FILTERXML(O627,"//local/territory")&amp;" "&amp;_xlfn.FILTERXML(O627,"//local/mapcode"),IFERROR(_xlfn.FILTERXML(O627,"//international/mapcode"),"")))</f>
        <v/>
      </c>
      <c r="F627" s="46">
        <f>IF(E627="","",IFERROR(_xlfn.FILTERXML(O627,"//local/territory"),""))</f>
        <v/>
      </c>
      <c r="G627" s="46">
        <f>IF(E627="","",IFERROR(_xlfn.FILTERXML(O627,"//local/mapcode"),""))</f>
        <v/>
      </c>
      <c r="H627" s="46">
        <f>IF(E627="","",IFERROR(_xlfn.FILTERXML(O627,"//international/mapcode"),""))</f>
        <v/>
      </c>
      <c r="I627" s="46">
        <f>IF(E627="","",IFERROR(HYPERLINK("https://www.mymapcodes.com/go/?t="&amp;IF(G627&lt;&gt;"",F627,"AAA")&amp;"&amp;ma="&amp;LEFT(IF(G627&lt;&gt;"",G627,H627),FIND(".",IF(G627&lt;&gt;"",G627,H627))-1)&amp;"&amp;mb="&amp;MID(IF(G627&lt;&gt;"",G627,H627),FIND(".",IF(G627&lt;&gt;"",G627,H627))+1,99),"Open on MyMapcodes →"),""))</f>
        <v/>
      </c>
      <c r="J627" s="47">
        <f>IF(OR(R627="",AP627&lt;&gt;""),"",ROUND(AN627,6))</f>
        <v/>
      </c>
      <c r="K627" s="47">
        <f>IF(OR(R627="",AP627&lt;&gt;""),"",ROUND(AO627,6))</f>
        <v/>
      </c>
      <c r="L627" s="48">
        <f>IF(R627="","",IF(AP627&lt;&gt;"",AP627,IF(O627="NO CONNECTION","Excel couldn't reach the mapcode service. Click the REFRESH RESULTS box just above the table.",IF(E627="","The mapcode service didn't return a mapcode for this point.",IF(AM627,"Latitude and longitude seemed to be the wrong way round, so they've been swapped. Please check.",IF(AND(AN627=0,AO627=0),"0, 0 is in the sea off West Africa. Please check this is the location you meant.",IF(W627,"Longitude came first, so the order has been switched.",IF(Z627=6,"Converted from degrees, minutes and seconds.",IF(Z627=4,"Converted from degrees and decimal minutes.","")))))))))</f>
        <v/>
      </c>
      <c r="N627" s="49">
        <f>IF(J627="","",MapcodeAPI&amp;"codes/"&amp;SUBSTITUTE(J627&amp;"",MID(1/2,2,1),".")&amp;","&amp;SUBSTITUTE(K627&amp;"",MID(1/2,2,1),"."))&amp;LEFT($B$13,0)</f>
        <v/>
      </c>
      <c r="O627" s="49">
        <f>IF(N627="","",IFERROR(_xlfn.WEBSERVICE(N627),IF(MapcodeAPIBackup="","NO CONNECTION",IFERROR(_xlfn.WEBSERVICE(MapcodeAPIBackup&amp;MID(N627,LEN(MapcodeAPI)+1,999)),"NO CONNECTION"))))</f>
        <v/>
      </c>
      <c r="P627" t="inlineStr">
        <is>
          <t xml:space="preserve"> </t>
        </is>
      </c>
      <c r="R627" s="50">
        <f>IFERROR(IF(AND(TRIM(B627&amp;"")="",TRIM(C627&amp;"")=""),"",TRIM(IF(ISNUMBER(B627),SUBSTITUTE(B627&amp;"",MID(1/2,2,1),"."),B627&amp;"")&amp;IF(TRIM(C627&amp;"")="",""," | "&amp;IF(ISNUMBER(C627),SUBSTITUTE(C627&amp;"",MID(1/2,2,1),"."),C627&amp;"")))),"(error value)")</f>
        <v/>
      </c>
      <c r="S627" s="50">
        <f>IF(R627="","","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"&amp;IFERROR(IF(AND(LEN(R627)-LEN(SUBSTITUTE(R627,"/",""))=1,ISNUMBER(FIND(" ",TRIM(LEFT(R627,FIND("/",R627)-1))))),LEFT(R627,FIND("/",R627)-1),R627),R627)&amp;" ")," "," "),"﻿"," "),"​"," "),"⁠"," ")," "," ")," "," "),CHAR(9)," "),CHAR(10)," "),CHAR(13)," "),"−","-"),"–","-"),"—","-"),"LATITUDE"," "),"LONGITUDE"," "),"COORDINATES"," "),"COORDS"," "),"NORTH"," N "),"SOUTH"," S "),"EAST"," E "),"WEST"," W "),"DEGREES"," "),"DEG"," "),"GPS"," "),"LONG"," "),"LNG"," "),"LON"," "),"LAT"," ")," AND "," "),"&amp;"," ")&amp;" ")</f>
        <v/>
      </c>
      <c r="T627" s="50">
        <f>IF(S627="","",IF(LEN(S627)-LEN(SUBSTITUTE(S627,".",""))&gt;0,SUBSTITUTE(S627,","," "),IF(LEN(S627)-LEN(SUBSTITUTE(S627,",",""))=3,SUBSTITUTE(SUBSTITUTE(S627,",",";",2),",","."),IF(LEN(S627)-LEN(SUBSTITUTE(S627,",",""))=2,SUBSTITUTE(S627,",","."),SUBSTITUTE(S627,","," ")))))</f>
        <v/>
      </c>
      <c r="U627" s="50">
        <f>IF(ISNUMBER(FIND("S",T627)),-1,IF(ISNUMBER(FIND("N",T627)),1,0))</f>
        <v/>
      </c>
      <c r="V627" s="50">
        <f>IF(ISNUMBER(FIND("W",T627)),-1,IF(ISNUMBER(FIND("E",T627)),1,0))</f>
        <v/>
      </c>
      <c r="W627" s="50">
        <f>AND(MIN(IFERROR(FIND("N",T627),999),IFERROR(FIND("S",T627),999))&lt;999,MIN(IFERROR(FIND("E",T627),999),IFERROR(FIND("W",T627),999))&lt;999,MIN(IFERROR(FIND("E",T627),999),IFERROR(FIND("W",T627),999))&lt;MIN(IFERROR(FIND("N",T627),999),IFERROR(FIND("S",T627),999)))</f>
        <v/>
      </c>
      <c r="X627" s="50">
        <f>IF(T627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627,"°"," "),"º"," "),"˚"," "),"'"," "),CHAR(34)," "),"′"," "),"’"," "),"‘"," "),"″"," "),"”"," "),"“"," "),"("," "),")"," "),"["," "),"]"," "),"{"," "),"}"," "),";"," "),"|"," "),"/"," "),"\"," "),":"," "),"="," "),"*"," "),","," "),"N"," "),"S"," "),"E"," "),"W"," "),"_"," ")))</f>
        <v/>
      </c>
      <c r="Y627" s="50">
        <f>IF(X627="","",SUBSTITUTE(SUBSTITUTE(SUBSTITUTE(SUBSTITUTE(SUBSTITUTE(SUBSTITUTE(SUBSTITUTE(SUBSTITUTE(SUBSTITUTE(SUBSTITUTE(SUBSTITUTE(SUBSTITUTE(SUBSTITUTE(X627,"0",""),"1",""),"2",""),"3",""),"4",""),"5",""),"6",""),"7",""),"8",""),"9",""),".",""),"-","")," ",""))</f>
        <v/>
      </c>
      <c r="Z627" s="50">
        <f>IF(X627="",0,LEN(X627)-LEN(SUBSTITUTE(X627," ",""))+1)</f>
        <v/>
      </c>
      <c r="AA627" s="50">
        <f>IF(Z627&lt;1,"",IFERROR(VALUE(SUBSTITUTE(TRIM(MID(SUBSTITUTE(X627," ",REPT(" ",60)),1,60)),".",MID(1/2,2,1))),""))</f>
        <v/>
      </c>
      <c r="AB627" s="50">
        <f>IF(Z627&lt;2,"",IFERROR(VALUE(SUBSTITUTE(TRIM(MID(SUBSTITUTE(X627," ",REPT(" ",60)),61,60)),".",MID(1/2,2,1))),""))</f>
        <v/>
      </c>
      <c r="AC627" s="50">
        <f>IF(Z627&lt;3,"",IFERROR(VALUE(SUBSTITUTE(TRIM(MID(SUBSTITUTE(X627," ",REPT(" ",60)),121,60)),".",MID(1/2,2,1))),""))</f>
        <v/>
      </c>
      <c r="AD627" s="50">
        <f>IF(Z627&lt;4,"",IFERROR(VALUE(SUBSTITUTE(TRIM(MID(SUBSTITUTE(X627," ",REPT(" ",60)),181,60)),".",MID(1/2,2,1))),""))</f>
        <v/>
      </c>
      <c r="AE627" s="50">
        <f>IF(Z627&lt;5,"",IFERROR(VALUE(SUBSTITUTE(TRIM(MID(SUBSTITUTE(X627," ",REPT(" ",60)),241,60)),".",MID(1/2,2,1))),""))</f>
        <v/>
      </c>
      <c r="AF627" s="50">
        <f>IF(Z627&lt;6,"",IFERROR(VALUE(SUBSTITUTE(TRIM(MID(SUBSTITUTE(X627," ",REPT(" ",60)),301,60)),".",MID(1/2,2,1))),""))</f>
        <v/>
      </c>
      <c r="AG627" s="50">
        <f>IFERROR(IF(Z627=2,AA627,IF(Z627=4,IF(AA627&lt;0,-1,1)*(ABS(AA627)+AB627/60),IF(Z627=6,IF(AA627&lt;0,-1,1)*(ABS(AA627)+AB627/60+AC627/3600),""))),"")</f>
        <v/>
      </c>
      <c r="AH627" s="50">
        <f>IFERROR(IF(Z627=2,AB627,IF(Z627=4,IF(AC627&lt;0,-1,1)*(ABS(AC627)+AD627/60),IF(Z627=6,IF(AD627&lt;0,-1,1)*(ABS(AD627)+AE627/60+AF627/3600),""))),"")</f>
        <v/>
      </c>
      <c r="AI627" s="50">
        <f>IF(W627,AH627,AG627)</f>
        <v/>
      </c>
      <c r="AJ627" s="50">
        <f>IF(W627,AG627,AH627)</f>
        <v/>
      </c>
      <c r="AK627" s="50">
        <f>IFERROR(IF(U627=0,AI627,U627*ABS(AI627)),"")</f>
        <v/>
      </c>
      <c r="AL627" s="50">
        <f>IFERROR(IF(V627=0,AJ627,V627*ABS(AJ627)),"")</f>
        <v/>
      </c>
      <c r="AM627" s="50">
        <f>IFERROR(AND(U627=0,V627=0,ABS(AK627)&gt;90,ABS(AK627)&lt;=180,ABS(AL627)&lt;=90),FALSE)</f>
        <v/>
      </c>
      <c r="AN627" s="50">
        <f>IF(AM627,AL627,AK627)</f>
        <v/>
      </c>
      <c r="AO627" s="50">
        <f>IF(AM627,AK627,AL627)</f>
        <v/>
      </c>
      <c r="AP627" s="50">
        <f>IF(R627="","",IF(Y627&lt;&gt;"","Contains words or symbols that aren't part of a coordinate.",IF(NOT(OR(Z627=2,Z627=4,Z627=6)),"Couldn't find a latitude and a longitude ("&amp;Z627&amp;IF(Z627=1," number"," numbers")&amp;" found).",IF(COUNT(AA627:AF627)&lt;&gt;Z627,"Some of the numbers couldn't be read.",IF(OR(AND(Z627=4,OR(AB627&lt;0,AB627&gt;=60,AD627&lt;0,AD627&gt;=60)),AND(Z627=6,OR(AB627&lt;0,AB627&gt;=60,AC627&lt;0,AC627&gt;=60,AE627&lt;0,AE627&gt;=60,AF627&lt;0,AF627&gt;=60))),"Minutes and seconds must be between 0 and 60.",IF(OR(ABS(AN627)&gt;90,ABS(AO627)&gt;180),"Out of range: latitude must be between -90 and 90, and longitude between -180 and 180.",""))))))</f>
        <v/>
      </c>
    </row>
    <row r="628">
      <c r="B628" s="44" t="n"/>
      <c r="C628" s="44" t="n"/>
      <c r="D628" s="45">
        <f>IF(R628="","",IF(AP628&lt;&gt;"","NOT VALID GPS COORDINATES",IF(O628="NO CONNECTION","NO CONNECTION",IF(E628="","NOT FOUND",IF(OR(AM628,AND(AN628=0,AO628=0)),"CONVERTED – PLEASE CHECK","CONVERTED")))))</f>
        <v/>
      </c>
      <c r="E628" s="45">
        <f>IF(OR(O628="",O628="NO CONNECTION"),"",IFERROR(_xlfn.FILTERXML(O628,"//local/territory")&amp;" "&amp;_xlfn.FILTERXML(O628,"//local/mapcode"),IFERROR(_xlfn.FILTERXML(O628,"//international/mapcode"),"")))</f>
        <v/>
      </c>
      <c r="F628" s="46">
        <f>IF(E628="","",IFERROR(_xlfn.FILTERXML(O628,"//local/territory"),""))</f>
        <v/>
      </c>
      <c r="G628" s="46">
        <f>IF(E628="","",IFERROR(_xlfn.FILTERXML(O628,"//local/mapcode"),""))</f>
        <v/>
      </c>
      <c r="H628" s="46">
        <f>IF(E628="","",IFERROR(_xlfn.FILTERXML(O628,"//international/mapcode"),""))</f>
        <v/>
      </c>
      <c r="I628" s="46">
        <f>IF(E628="","",IFERROR(HYPERLINK("https://www.mymapcodes.com/go/?t="&amp;IF(G628&lt;&gt;"",F628,"AAA")&amp;"&amp;ma="&amp;LEFT(IF(G628&lt;&gt;"",G628,H628),FIND(".",IF(G628&lt;&gt;"",G628,H628))-1)&amp;"&amp;mb="&amp;MID(IF(G628&lt;&gt;"",G628,H628),FIND(".",IF(G628&lt;&gt;"",G628,H628))+1,99),"Open on MyMapcodes →"),""))</f>
        <v/>
      </c>
      <c r="J628" s="47">
        <f>IF(OR(R628="",AP628&lt;&gt;""),"",ROUND(AN628,6))</f>
        <v/>
      </c>
      <c r="K628" s="47">
        <f>IF(OR(R628="",AP628&lt;&gt;""),"",ROUND(AO628,6))</f>
        <v/>
      </c>
      <c r="L628" s="48">
        <f>IF(R628="","",IF(AP628&lt;&gt;"",AP628,IF(O628="NO CONNECTION","Excel couldn't reach the mapcode service. Click the REFRESH RESULTS box just above the table.",IF(E628="","The mapcode service didn't return a mapcode for this point.",IF(AM628,"Latitude and longitude seemed to be the wrong way round, so they've been swapped. Please check.",IF(AND(AN628=0,AO628=0),"0, 0 is in the sea off West Africa. Please check this is the location you meant.",IF(W628,"Longitude came first, so the order has been switched.",IF(Z628=6,"Converted from degrees, minutes and seconds.",IF(Z628=4,"Converted from degrees and decimal minutes.","")))))))))</f>
        <v/>
      </c>
      <c r="N628" s="49">
        <f>IF(J628="","",MapcodeAPI&amp;"codes/"&amp;SUBSTITUTE(J628&amp;"",MID(1/2,2,1),".")&amp;","&amp;SUBSTITUTE(K628&amp;"",MID(1/2,2,1),"."))&amp;LEFT($B$13,0)</f>
        <v/>
      </c>
      <c r="O628" s="49">
        <f>IF(N628="","",IFERROR(_xlfn.WEBSERVICE(N628),IF(MapcodeAPIBackup="","NO CONNECTION",IFERROR(_xlfn.WEBSERVICE(MapcodeAPIBackup&amp;MID(N628,LEN(MapcodeAPI)+1,999)),"NO CONNECTION"))))</f>
        <v/>
      </c>
      <c r="P628" t="inlineStr">
        <is>
          <t xml:space="preserve"> </t>
        </is>
      </c>
      <c r="R628" s="50">
        <f>IFERROR(IF(AND(TRIM(B628&amp;"")="",TRIM(C628&amp;"")=""),"",TRIM(IF(ISNUMBER(B628),SUBSTITUTE(B628&amp;"",MID(1/2,2,1),"."),B628&amp;"")&amp;IF(TRIM(C628&amp;"")="",""," | "&amp;IF(ISNUMBER(C628),SUBSTITUTE(C628&amp;"",MID(1/2,2,1),"."),C628&amp;"")))),"(error value)")</f>
        <v/>
      </c>
      <c r="S628" s="50">
        <f>IF(R628="","","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"&amp;IFERROR(IF(AND(LEN(R628)-LEN(SUBSTITUTE(R628,"/",""))=1,ISNUMBER(FIND(" ",TRIM(LEFT(R628,FIND("/",R628)-1))))),LEFT(R628,FIND("/",R628)-1),R628),R628)&amp;" ")," "," "),"﻿"," "),"​"," "),"⁠"," ")," "," ")," "," "),CHAR(9)," "),CHAR(10)," "),CHAR(13)," "),"−","-"),"–","-"),"—","-"),"LATITUDE"," "),"LONGITUDE"," "),"COORDINATES"," "),"COORDS"," "),"NORTH"," N "),"SOUTH"," S "),"EAST"," E "),"WEST"," W "),"DEGREES"," "),"DEG"," "),"GPS"," "),"LONG"," "),"LNG"," "),"LON"," "),"LAT"," ")," AND "," "),"&amp;"," ")&amp;" ")</f>
        <v/>
      </c>
      <c r="T628" s="50">
        <f>IF(S628="","",IF(LEN(S628)-LEN(SUBSTITUTE(S628,".",""))&gt;0,SUBSTITUTE(S628,","," "),IF(LEN(S628)-LEN(SUBSTITUTE(S628,",",""))=3,SUBSTITUTE(SUBSTITUTE(S628,",",";",2),",","."),IF(LEN(S628)-LEN(SUBSTITUTE(S628,",",""))=2,SUBSTITUTE(S628,",","."),SUBSTITUTE(S628,","," ")))))</f>
        <v/>
      </c>
      <c r="U628" s="50">
        <f>IF(ISNUMBER(FIND("S",T628)),-1,IF(ISNUMBER(FIND("N",T628)),1,0))</f>
        <v/>
      </c>
      <c r="V628" s="50">
        <f>IF(ISNUMBER(FIND("W",T628)),-1,IF(ISNUMBER(FIND("E",T628)),1,0))</f>
        <v/>
      </c>
      <c r="W628" s="50">
        <f>AND(MIN(IFERROR(FIND("N",T628),999),IFERROR(FIND("S",T628),999))&lt;999,MIN(IFERROR(FIND("E",T628),999),IFERROR(FIND("W",T628),999))&lt;999,MIN(IFERROR(FIND("E",T628),999),IFERROR(FIND("W",T628),999))&lt;MIN(IFERROR(FIND("N",T628),999),IFERROR(FIND("S",T628),999)))</f>
        <v/>
      </c>
      <c r="X628" s="50">
        <f>IF(T628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628,"°"," "),"º"," "),"˚"," "),"'"," "),CHAR(34)," "),"′"," "),"’"," "),"‘"," "),"″"," "),"”"," "),"“"," "),"("," "),")"," "),"["," "),"]"," "),"{"," "),"}"," "),";"," "),"|"," "),"/"," "),"\"," "),":"," "),"="," "),"*"," "),","," "),"N"," "),"S"," "),"E"," "),"W"," "),"_"," ")))</f>
        <v/>
      </c>
      <c r="Y628" s="50">
        <f>IF(X628="","",SUBSTITUTE(SUBSTITUTE(SUBSTITUTE(SUBSTITUTE(SUBSTITUTE(SUBSTITUTE(SUBSTITUTE(SUBSTITUTE(SUBSTITUTE(SUBSTITUTE(SUBSTITUTE(SUBSTITUTE(SUBSTITUTE(X628,"0",""),"1",""),"2",""),"3",""),"4",""),"5",""),"6",""),"7",""),"8",""),"9",""),".",""),"-","")," ",""))</f>
        <v/>
      </c>
      <c r="Z628" s="50">
        <f>IF(X628="",0,LEN(X628)-LEN(SUBSTITUTE(X628," ",""))+1)</f>
        <v/>
      </c>
      <c r="AA628" s="50">
        <f>IF(Z628&lt;1,"",IFERROR(VALUE(SUBSTITUTE(TRIM(MID(SUBSTITUTE(X628," ",REPT(" ",60)),1,60)),".",MID(1/2,2,1))),""))</f>
        <v/>
      </c>
      <c r="AB628" s="50">
        <f>IF(Z628&lt;2,"",IFERROR(VALUE(SUBSTITUTE(TRIM(MID(SUBSTITUTE(X628," ",REPT(" ",60)),61,60)),".",MID(1/2,2,1))),""))</f>
        <v/>
      </c>
      <c r="AC628" s="50">
        <f>IF(Z628&lt;3,"",IFERROR(VALUE(SUBSTITUTE(TRIM(MID(SUBSTITUTE(X628," ",REPT(" ",60)),121,60)),".",MID(1/2,2,1))),""))</f>
        <v/>
      </c>
      <c r="AD628" s="50">
        <f>IF(Z628&lt;4,"",IFERROR(VALUE(SUBSTITUTE(TRIM(MID(SUBSTITUTE(X628," ",REPT(" ",60)),181,60)),".",MID(1/2,2,1))),""))</f>
        <v/>
      </c>
      <c r="AE628" s="50">
        <f>IF(Z628&lt;5,"",IFERROR(VALUE(SUBSTITUTE(TRIM(MID(SUBSTITUTE(X628," ",REPT(" ",60)),241,60)),".",MID(1/2,2,1))),""))</f>
        <v/>
      </c>
      <c r="AF628" s="50">
        <f>IF(Z628&lt;6,"",IFERROR(VALUE(SUBSTITUTE(TRIM(MID(SUBSTITUTE(X628," ",REPT(" ",60)),301,60)),".",MID(1/2,2,1))),""))</f>
        <v/>
      </c>
      <c r="AG628" s="50">
        <f>IFERROR(IF(Z628=2,AA628,IF(Z628=4,IF(AA628&lt;0,-1,1)*(ABS(AA628)+AB628/60),IF(Z628=6,IF(AA628&lt;0,-1,1)*(ABS(AA628)+AB628/60+AC628/3600),""))),"")</f>
        <v/>
      </c>
      <c r="AH628" s="50">
        <f>IFERROR(IF(Z628=2,AB628,IF(Z628=4,IF(AC628&lt;0,-1,1)*(ABS(AC628)+AD628/60),IF(Z628=6,IF(AD628&lt;0,-1,1)*(ABS(AD628)+AE628/60+AF628/3600),""))),"")</f>
        <v/>
      </c>
      <c r="AI628" s="50">
        <f>IF(W628,AH628,AG628)</f>
        <v/>
      </c>
      <c r="AJ628" s="50">
        <f>IF(W628,AG628,AH628)</f>
        <v/>
      </c>
      <c r="AK628" s="50">
        <f>IFERROR(IF(U628=0,AI628,U628*ABS(AI628)),"")</f>
        <v/>
      </c>
      <c r="AL628" s="50">
        <f>IFERROR(IF(V628=0,AJ628,V628*ABS(AJ628)),"")</f>
        <v/>
      </c>
      <c r="AM628" s="50">
        <f>IFERROR(AND(U628=0,V628=0,ABS(AK628)&gt;90,ABS(AK628)&lt;=180,ABS(AL628)&lt;=90),FALSE)</f>
        <v/>
      </c>
      <c r="AN628" s="50">
        <f>IF(AM628,AL628,AK628)</f>
        <v/>
      </c>
      <c r="AO628" s="50">
        <f>IF(AM628,AK628,AL628)</f>
        <v/>
      </c>
      <c r="AP628" s="50">
        <f>IF(R628="","",IF(Y628&lt;&gt;"","Contains words or symbols that aren't part of a coordinate.",IF(NOT(OR(Z628=2,Z628=4,Z628=6)),"Couldn't find a latitude and a longitude ("&amp;Z628&amp;IF(Z628=1," number"," numbers")&amp;" found).",IF(COUNT(AA628:AF628)&lt;&gt;Z628,"Some of the numbers couldn't be read.",IF(OR(AND(Z628=4,OR(AB628&lt;0,AB628&gt;=60,AD628&lt;0,AD628&gt;=60)),AND(Z628=6,OR(AB628&lt;0,AB628&gt;=60,AC628&lt;0,AC628&gt;=60,AE628&lt;0,AE628&gt;=60,AF628&lt;0,AF628&gt;=60))),"Minutes and seconds must be between 0 and 60.",IF(OR(ABS(AN628)&gt;90,ABS(AO628)&gt;180),"Out of range: latitude must be between -90 and 90, and longitude between -180 and 180.",""))))))</f>
        <v/>
      </c>
    </row>
    <row r="629">
      <c r="B629" s="44" t="n"/>
      <c r="C629" s="44" t="n"/>
      <c r="D629" s="45">
        <f>IF(R629="","",IF(AP629&lt;&gt;"","NOT VALID GPS COORDINATES",IF(O629="NO CONNECTION","NO CONNECTION",IF(E629="","NOT FOUND",IF(OR(AM629,AND(AN629=0,AO629=0)),"CONVERTED – PLEASE CHECK","CONVERTED")))))</f>
        <v/>
      </c>
      <c r="E629" s="45">
        <f>IF(OR(O629="",O629="NO CONNECTION"),"",IFERROR(_xlfn.FILTERXML(O629,"//local/territory")&amp;" "&amp;_xlfn.FILTERXML(O629,"//local/mapcode"),IFERROR(_xlfn.FILTERXML(O629,"//international/mapcode"),"")))</f>
        <v/>
      </c>
      <c r="F629" s="46">
        <f>IF(E629="","",IFERROR(_xlfn.FILTERXML(O629,"//local/territory"),""))</f>
        <v/>
      </c>
      <c r="G629" s="46">
        <f>IF(E629="","",IFERROR(_xlfn.FILTERXML(O629,"//local/mapcode"),""))</f>
        <v/>
      </c>
      <c r="H629" s="46">
        <f>IF(E629="","",IFERROR(_xlfn.FILTERXML(O629,"//international/mapcode"),""))</f>
        <v/>
      </c>
      <c r="I629" s="46">
        <f>IF(E629="","",IFERROR(HYPERLINK("https://www.mymapcodes.com/go/?t="&amp;IF(G629&lt;&gt;"",F629,"AAA")&amp;"&amp;ma="&amp;LEFT(IF(G629&lt;&gt;"",G629,H629),FIND(".",IF(G629&lt;&gt;"",G629,H629))-1)&amp;"&amp;mb="&amp;MID(IF(G629&lt;&gt;"",G629,H629),FIND(".",IF(G629&lt;&gt;"",G629,H629))+1,99),"Open on MyMapcodes →"),""))</f>
        <v/>
      </c>
      <c r="J629" s="47">
        <f>IF(OR(R629="",AP629&lt;&gt;""),"",ROUND(AN629,6))</f>
        <v/>
      </c>
      <c r="K629" s="47">
        <f>IF(OR(R629="",AP629&lt;&gt;""),"",ROUND(AO629,6))</f>
        <v/>
      </c>
      <c r="L629" s="48">
        <f>IF(R629="","",IF(AP629&lt;&gt;"",AP629,IF(O629="NO CONNECTION","Excel couldn't reach the mapcode service. Click the REFRESH RESULTS box just above the table.",IF(E629="","The mapcode service didn't return a mapcode for this point.",IF(AM629,"Latitude and longitude seemed to be the wrong way round, so they've been swapped. Please check.",IF(AND(AN629=0,AO629=0),"0, 0 is in the sea off West Africa. Please check this is the location you meant.",IF(W629,"Longitude came first, so the order has been switched.",IF(Z629=6,"Converted from degrees, minutes and seconds.",IF(Z629=4,"Converted from degrees and decimal minutes.","")))))))))</f>
        <v/>
      </c>
      <c r="N629" s="49">
        <f>IF(J629="","",MapcodeAPI&amp;"codes/"&amp;SUBSTITUTE(J629&amp;"",MID(1/2,2,1),".")&amp;","&amp;SUBSTITUTE(K629&amp;"",MID(1/2,2,1),"."))&amp;LEFT($B$13,0)</f>
        <v/>
      </c>
      <c r="O629" s="49">
        <f>IF(N629="","",IFERROR(_xlfn.WEBSERVICE(N629),IF(MapcodeAPIBackup="","NO CONNECTION",IFERROR(_xlfn.WEBSERVICE(MapcodeAPIBackup&amp;MID(N629,LEN(MapcodeAPI)+1,999)),"NO CONNECTION"))))</f>
        <v/>
      </c>
      <c r="P629" t="inlineStr">
        <is>
          <t xml:space="preserve"> </t>
        </is>
      </c>
      <c r="R629" s="50">
        <f>IFERROR(IF(AND(TRIM(B629&amp;"")="",TRIM(C629&amp;"")=""),"",TRIM(IF(ISNUMBER(B629),SUBSTITUTE(B629&amp;"",MID(1/2,2,1),"."),B629&amp;"")&amp;IF(TRIM(C629&amp;"")="",""," | "&amp;IF(ISNUMBER(C629),SUBSTITUTE(C629&amp;"",MID(1/2,2,1),"."),C629&amp;"")))),"(error value)")</f>
        <v/>
      </c>
      <c r="S629" s="50">
        <f>IF(R629="","","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"&amp;IFERROR(IF(AND(LEN(R629)-LEN(SUBSTITUTE(R629,"/",""))=1,ISNUMBER(FIND(" ",TRIM(LEFT(R629,FIND("/",R629)-1))))),LEFT(R629,FIND("/",R629)-1),R629),R629)&amp;" ")," "," "),"﻿"," "),"​"," "),"⁠"," ")," "," ")," "," "),CHAR(9)," "),CHAR(10)," "),CHAR(13)," "),"−","-"),"–","-"),"—","-"),"LATITUDE"," "),"LONGITUDE"," "),"COORDINATES"," "),"COORDS"," "),"NORTH"," N "),"SOUTH"," S "),"EAST"," E "),"WEST"," W "),"DEGREES"," "),"DEG"," "),"GPS"," "),"LONG"," "),"LNG"," "),"LON"," "),"LAT"," ")," AND "," "),"&amp;"," ")&amp;" ")</f>
        <v/>
      </c>
      <c r="T629" s="50">
        <f>IF(S629="","",IF(LEN(S629)-LEN(SUBSTITUTE(S629,".",""))&gt;0,SUBSTITUTE(S629,","," "),IF(LEN(S629)-LEN(SUBSTITUTE(S629,",",""))=3,SUBSTITUTE(SUBSTITUTE(S629,",",";",2),",","."),IF(LEN(S629)-LEN(SUBSTITUTE(S629,",",""))=2,SUBSTITUTE(S629,",","."),SUBSTITUTE(S629,","," ")))))</f>
        <v/>
      </c>
      <c r="U629" s="50">
        <f>IF(ISNUMBER(FIND("S",T629)),-1,IF(ISNUMBER(FIND("N",T629)),1,0))</f>
        <v/>
      </c>
      <c r="V629" s="50">
        <f>IF(ISNUMBER(FIND("W",T629)),-1,IF(ISNUMBER(FIND("E",T629)),1,0))</f>
        <v/>
      </c>
      <c r="W629" s="50">
        <f>AND(MIN(IFERROR(FIND("N",T629),999),IFERROR(FIND("S",T629),999))&lt;999,MIN(IFERROR(FIND("E",T629),999),IFERROR(FIND("W",T629),999))&lt;999,MIN(IFERROR(FIND("E",T629),999),IFERROR(FIND("W",T629),999))&lt;MIN(IFERROR(FIND("N",T629),999),IFERROR(FIND("S",T629),999)))</f>
        <v/>
      </c>
      <c r="X629" s="50">
        <f>IF(T629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629,"°"," "),"º"," "),"˚"," "),"'"," "),CHAR(34)," "),"′"," "),"’"," "),"‘"," "),"″"," "),"”"," "),"“"," "),"("," "),")"," "),"["," "),"]"," "),"{"," "),"}"," "),";"," "),"|"," "),"/"," "),"\"," "),":"," "),"="," "),"*"," "),","," "),"N"," "),"S"," "),"E"," "),"W"," "),"_"," ")))</f>
        <v/>
      </c>
      <c r="Y629" s="50">
        <f>IF(X629="","",SUBSTITUTE(SUBSTITUTE(SUBSTITUTE(SUBSTITUTE(SUBSTITUTE(SUBSTITUTE(SUBSTITUTE(SUBSTITUTE(SUBSTITUTE(SUBSTITUTE(SUBSTITUTE(SUBSTITUTE(SUBSTITUTE(X629,"0",""),"1",""),"2",""),"3",""),"4",""),"5",""),"6",""),"7",""),"8",""),"9",""),".",""),"-","")," ",""))</f>
        <v/>
      </c>
      <c r="Z629" s="50">
        <f>IF(X629="",0,LEN(X629)-LEN(SUBSTITUTE(X629," ",""))+1)</f>
        <v/>
      </c>
      <c r="AA629" s="50">
        <f>IF(Z629&lt;1,"",IFERROR(VALUE(SUBSTITUTE(TRIM(MID(SUBSTITUTE(X629," ",REPT(" ",60)),1,60)),".",MID(1/2,2,1))),""))</f>
        <v/>
      </c>
      <c r="AB629" s="50">
        <f>IF(Z629&lt;2,"",IFERROR(VALUE(SUBSTITUTE(TRIM(MID(SUBSTITUTE(X629," ",REPT(" ",60)),61,60)),".",MID(1/2,2,1))),""))</f>
        <v/>
      </c>
      <c r="AC629" s="50">
        <f>IF(Z629&lt;3,"",IFERROR(VALUE(SUBSTITUTE(TRIM(MID(SUBSTITUTE(X629," ",REPT(" ",60)),121,60)),".",MID(1/2,2,1))),""))</f>
        <v/>
      </c>
      <c r="AD629" s="50">
        <f>IF(Z629&lt;4,"",IFERROR(VALUE(SUBSTITUTE(TRIM(MID(SUBSTITUTE(X629," ",REPT(" ",60)),181,60)),".",MID(1/2,2,1))),""))</f>
        <v/>
      </c>
      <c r="AE629" s="50">
        <f>IF(Z629&lt;5,"",IFERROR(VALUE(SUBSTITUTE(TRIM(MID(SUBSTITUTE(X629," ",REPT(" ",60)),241,60)),".",MID(1/2,2,1))),""))</f>
        <v/>
      </c>
      <c r="AF629" s="50">
        <f>IF(Z629&lt;6,"",IFERROR(VALUE(SUBSTITUTE(TRIM(MID(SUBSTITUTE(X629," ",REPT(" ",60)),301,60)),".",MID(1/2,2,1))),""))</f>
        <v/>
      </c>
      <c r="AG629" s="50">
        <f>IFERROR(IF(Z629=2,AA629,IF(Z629=4,IF(AA629&lt;0,-1,1)*(ABS(AA629)+AB629/60),IF(Z629=6,IF(AA629&lt;0,-1,1)*(ABS(AA629)+AB629/60+AC629/3600),""))),"")</f>
        <v/>
      </c>
      <c r="AH629" s="50">
        <f>IFERROR(IF(Z629=2,AB629,IF(Z629=4,IF(AC629&lt;0,-1,1)*(ABS(AC629)+AD629/60),IF(Z629=6,IF(AD629&lt;0,-1,1)*(ABS(AD629)+AE629/60+AF629/3600),""))),"")</f>
        <v/>
      </c>
      <c r="AI629" s="50">
        <f>IF(W629,AH629,AG629)</f>
        <v/>
      </c>
      <c r="AJ629" s="50">
        <f>IF(W629,AG629,AH629)</f>
        <v/>
      </c>
      <c r="AK629" s="50">
        <f>IFERROR(IF(U629=0,AI629,U629*ABS(AI629)),"")</f>
        <v/>
      </c>
      <c r="AL629" s="50">
        <f>IFERROR(IF(V629=0,AJ629,V629*ABS(AJ629)),"")</f>
        <v/>
      </c>
      <c r="AM629" s="50">
        <f>IFERROR(AND(U629=0,V629=0,ABS(AK629)&gt;90,ABS(AK629)&lt;=180,ABS(AL629)&lt;=90),FALSE)</f>
        <v/>
      </c>
      <c r="AN629" s="50">
        <f>IF(AM629,AL629,AK629)</f>
        <v/>
      </c>
      <c r="AO629" s="50">
        <f>IF(AM629,AK629,AL629)</f>
        <v/>
      </c>
      <c r="AP629" s="50">
        <f>IF(R629="","",IF(Y629&lt;&gt;"","Contains words or symbols that aren't part of a coordinate.",IF(NOT(OR(Z629=2,Z629=4,Z629=6)),"Couldn't find a latitude and a longitude ("&amp;Z629&amp;IF(Z629=1," number"," numbers")&amp;" found).",IF(COUNT(AA629:AF629)&lt;&gt;Z629,"Some of the numbers couldn't be read.",IF(OR(AND(Z629=4,OR(AB629&lt;0,AB629&gt;=60,AD629&lt;0,AD629&gt;=60)),AND(Z629=6,OR(AB629&lt;0,AB629&gt;=60,AC629&lt;0,AC629&gt;=60,AE629&lt;0,AE629&gt;=60,AF629&lt;0,AF629&gt;=60))),"Minutes and seconds must be between 0 and 60.",IF(OR(ABS(AN629)&gt;90,ABS(AO629)&gt;180),"Out of range: latitude must be between -90 and 90, and longitude between -180 and 180.",""))))))</f>
        <v/>
      </c>
    </row>
    <row r="630">
      <c r="B630" s="44" t="n"/>
      <c r="C630" s="44" t="n"/>
      <c r="D630" s="45">
        <f>IF(R630="","",IF(AP630&lt;&gt;"","NOT VALID GPS COORDINATES",IF(O630="NO CONNECTION","NO CONNECTION",IF(E630="","NOT FOUND",IF(OR(AM630,AND(AN630=0,AO630=0)),"CONVERTED – PLEASE CHECK","CONVERTED")))))</f>
        <v/>
      </c>
      <c r="E630" s="45">
        <f>IF(OR(O630="",O630="NO CONNECTION"),"",IFERROR(_xlfn.FILTERXML(O630,"//local/territory")&amp;" "&amp;_xlfn.FILTERXML(O630,"//local/mapcode"),IFERROR(_xlfn.FILTERXML(O630,"//international/mapcode"),"")))</f>
        <v/>
      </c>
      <c r="F630" s="46">
        <f>IF(E630="","",IFERROR(_xlfn.FILTERXML(O630,"//local/territory"),""))</f>
        <v/>
      </c>
      <c r="G630" s="46">
        <f>IF(E630="","",IFERROR(_xlfn.FILTERXML(O630,"//local/mapcode"),""))</f>
        <v/>
      </c>
      <c r="H630" s="46">
        <f>IF(E630="","",IFERROR(_xlfn.FILTERXML(O630,"//international/mapcode"),""))</f>
        <v/>
      </c>
      <c r="I630" s="46">
        <f>IF(E630="","",IFERROR(HYPERLINK("https://www.mymapcodes.com/go/?t="&amp;IF(G630&lt;&gt;"",F630,"AAA")&amp;"&amp;ma="&amp;LEFT(IF(G630&lt;&gt;"",G630,H630),FIND(".",IF(G630&lt;&gt;"",G630,H630))-1)&amp;"&amp;mb="&amp;MID(IF(G630&lt;&gt;"",G630,H630),FIND(".",IF(G630&lt;&gt;"",G630,H630))+1,99),"Open on MyMapcodes →"),""))</f>
        <v/>
      </c>
      <c r="J630" s="47">
        <f>IF(OR(R630="",AP630&lt;&gt;""),"",ROUND(AN630,6))</f>
        <v/>
      </c>
      <c r="K630" s="47">
        <f>IF(OR(R630="",AP630&lt;&gt;""),"",ROUND(AO630,6))</f>
        <v/>
      </c>
      <c r="L630" s="48">
        <f>IF(R630="","",IF(AP630&lt;&gt;"",AP630,IF(O630="NO CONNECTION","Excel couldn't reach the mapcode service. Click the REFRESH RESULTS box just above the table.",IF(E630="","The mapcode service didn't return a mapcode for this point.",IF(AM630,"Latitude and longitude seemed to be the wrong way round, so they've been swapped. Please check.",IF(AND(AN630=0,AO630=0),"0, 0 is in the sea off West Africa. Please check this is the location you meant.",IF(W630,"Longitude came first, so the order has been switched.",IF(Z630=6,"Converted from degrees, minutes and seconds.",IF(Z630=4,"Converted from degrees and decimal minutes.","")))))))))</f>
        <v/>
      </c>
      <c r="N630" s="49">
        <f>IF(J630="","",MapcodeAPI&amp;"codes/"&amp;SUBSTITUTE(J630&amp;"",MID(1/2,2,1),".")&amp;","&amp;SUBSTITUTE(K630&amp;"",MID(1/2,2,1),"."))&amp;LEFT($B$13,0)</f>
        <v/>
      </c>
      <c r="O630" s="49">
        <f>IF(N630="","",IFERROR(_xlfn.WEBSERVICE(N630),IF(MapcodeAPIBackup="","NO CONNECTION",IFERROR(_xlfn.WEBSERVICE(MapcodeAPIBackup&amp;MID(N630,LEN(MapcodeAPI)+1,999)),"NO CONNECTION"))))</f>
        <v/>
      </c>
      <c r="P630" t="inlineStr">
        <is>
          <t xml:space="preserve"> </t>
        </is>
      </c>
      <c r="R630" s="50">
        <f>IFERROR(IF(AND(TRIM(B630&amp;"")="",TRIM(C630&amp;"")=""),"",TRIM(IF(ISNUMBER(B630),SUBSTITUTE(B630&amp;"",MID(1/2,2,1),"."),B630&amp;"")&amp;IF(TRIM(C630&amp;"")="",""," | "&amp;IF(ISNUMBER(C630),SUBSTITUTE(C630&amp;"",MID(1/2,2,1),"."),C630&amp;"")))),"(error value)")</f>
        <v/>
      </c>
      <c r="S630" s="50">
        <f>IF(R630="","","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"&amp;IFERROR(IF(AND(LEN(R630)-LEN(SUBSTITUTE(R630,"/",""))=1,ISNUMBER(FIND(" ",TRIM(LEFT(R630,FIND("/",R630)-1))))),LEFT(R630,FIND("/",R630)-1),R630),R630)&amp;" ")," "," "),"﻿"," "),"​"," "),"⁠"," ")," "," ")," "," "),CHAR(9)," "),CHAR(10)," "),CHAR(13)," "),"−","-"),"–","-"),"—","-"),"LATITUDE"," "),"LONGITUDE"," "),"COORDINATES"," "),"COORDS"," "),"NORTH"," N "),"SOUTH"," S "),"EAST"," E "),"WEST"," W "),"DEGREES"," "),"DEG"," "),"GPS"," "),"LONG"," "),"LNG"," "),"LON"," "),"LAT"," ")," AND "," "),"&amp;"," ")&amp;" ")</f>
        <v/>
      </c>
      <c r="T630" s="50">
        <f>IF(S630="","",IF(LEN(S630)-LEN(SUBSTITUTE(S630,".",""))&gt;0,SUBSTITUTE(S630,","," "),IF(LEN(S630)-LEN(SUBSTITUTE(S630,",",""))=3,SUBSTITUTE(SUBSTITUTE(S630,",",";",2),",","."),IF(LEN(S630)-LEN(SUBSTITUTE(S630,",",""))=2,SUBSTITUTE(S630,",","."),SUBSTITUTE(S630,","," ")))))</f>
        <v/>
      </c>
      <c r="U630" s="50">
        <f>IF(ISNUMBER(FIND("S",T630)),-1,IF(ISNUMBER(FIND("N",T630)),1,0))</f>
        <v/>
      </c>
      <c r="V630" s="50">
        <f>IF(ISNUMBER(FIND("W",T630)),-1,IF(ISNUMBER(FIND("E",T630)),1,0))</f>
        <v/>
      </c>
      <c r="W630" s="50">
        <f>AND(MIN(IFERROR(FIND("N",T630),999),IFERROR(FIND("S",T630),999))&lt;999,MIN(IFERROR(FIND("E",T630),999),IFERROR(FIND("W",T630),999))&lt;999,MIN(IFERROR(FIND("E",T630),999),IFERROR(FIND("W",T630),999))&lt;MIN(IFERROR(FIND("N",T630),999),IFERROR(FIND("S",T630),999)))</f>
        <v/>
      </c>
      <c r="X630" s="50">
        <f>IF(T630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630,"°"," "),"º"," "),"˚"," "),"'"," "),CHAR(34)," "),"′"," "),"’"," "),"‘"," "),"″"," "),"”"," "),"“"," "),"("," "),")"," "),"["," "),"]"," "),"{"," "),"}"," "),";"," "),"|"," "),"/"," "),"\"," "),":"," "),"="," "),"*"," "),","," "),"N"," "),"S"," "),"E"," "),"W"," "),"_"," ")))</f>
        <v/>
      </c>
      <c r="Y630" s="50">
        <f>IF(X630="","",SUBSTITUTE(SUBSTITUTE(SUBSTITUTE(SUBSTITUTE(SUBSTITUTE(SUBSTITUTE(SUBSTITUTE(SUBSTITUTE(SUBSTITUTE(SUBSTITUTE(SUBSTITUTE(SUBSTITUTE(SUBSTITUTE(X630,"0",""),"1",""),"2",""),"3",""),"4",""),"5",""),"6",""),"7",""),"8",""),"9",""),".",""),"-","")," ",""))</f>
        <v/>
      </c>
      <c r="Z630" s="50">
        <f>IF(X630="",0,LEN(X630)-LEN(SUBSTITUTE(X630," ",""))+1)</f>
        <v/>
      </c>
      <c r="AA630" s="50">
        <f>IF(Z630&lt;1,"",IFERROR(VALUE(SUBSTITUTE(TRIM(MID(SUBSTITUTE(X630," ",REPT(" ",60)),1,60)),".",MID(1/2,2,1))),""))</f>
        <v/>
      </c>
      <c r="AB630" s="50">
        <f>IF(Z630&lt;2,"",IFERROR(VALUE(SUBSTITUTE(TRIM(MID(SUBSTITUTE(X630," ",REPT(" ",60)),61,60)),".",MID(1/2,2,1))),""))</f>
        <v/>
      </c>
      <c r="AC630" s="50">
        <f>IF(Z630&lt;3,"",IFERROR(VALUE(SUBSTITUTE(TRIM(MID(SUBSTITUTE(X630," ",REPT(" ",60)),121,60)),".",MID(1/2,2,1))),""))</f>
        <v/>
      </c>
      <c r="AD630" s="50">
        <f>IF(Z630&lt;4,"",IFERROR(VALUE(SUBSTITUTE(TRIM(MID(SUBSTITUTE(X630," ",REPT(" ",60)),181,60)),".",MID(1/2,2,1))),""))</f>
        <v/>
      </c>
      <c r="AE630" s="50">
        <f>IF(Z630&lt;5,"",IFERROR(VALUE(SUBSTITUTE(TRIM(MID(SUBSTITUTE(X630," ",REPT(" ",60)),241,60)),".",MID(1/2,2,1))),""))</f>
        <v/>
      </c>
      <c r="AF630" s="50">
        <f>IF(Z630&lt;6,"",IFERROR(VALUE(SUBSTITUTE(TRIM(MID(SUBSTITUTE(X630," ",REPT(" ",60)),301,60)),".",MID(1/2,2,1))),""))</f>
        <v/>
      </c>
      <c r="AG630" s="50">
        <f>IFERROR(IF(Z630=2,AA630,IF(Z630=4,IF(AA630&lt;0,-1,1)*(ABS(AA630)+AB630/60),IF(Z630=6,IF(AA630&lt;0,-1,1)*(ABS(AA630)+AB630/60+AC630/3600),""))),"")</f>
        <v/>
      </c>
      <c r="AH630" s="50">
        <f>IFERROR(IF(Z630=2,AB630,IF(Z630=4,IF(AC630&lt;0,-1,1)*(ABS(AC630)+AD630/60),IF(Z630=6,IF(AD630&lt;0,-1,1)*(ABS(AD630)+AE630/60+AF630/3600),""))),"")</f>
        <v/>
      </c>
      <c r="AI630" s="50">
        <f>IF(W630,AH630,AG630)</f>
        <v/>
      </c>
      <c r="AJ630" s="50">
        <f>IF(W630,AG630,AH630)</f>
        <v/>
      </c>
      <c r="AK630" s="50">
        <f>IFERROR(IF(U630=0,AI630,U630*ABS(AI630)),"")</f>
        <v/>
      </c>
      <c r="AL630" s="50">
        <f>IFERROR(IF(V630=0,AJ630,V630*ABS(AJ630)),"")</f>
        <v/>
      </c>
      <c r="AM630" s="50">
        <f>IFERROR(AND(U630=0,V630=0,ABS(AK630)&gt;90,ABS(AK630)&lt;=180,ABS(AL630)&lt;=90),FALSE)</f>
        <v/>
      </c>
      <c r="AN630" s="50">
        <f>IF(AM630,AL630,AK630)</f>
        <v/>
      </c>
      <c r="AO630" s="50">
        <f>IF(AM630,AK630,AL630)</f>
        <v/>
      </c>
      <c r="AP630" s="50">
        <f>IF(R630="","",IF(Y630&lt;&gt;"","Contains words or symbols that aren't part of a coordinate.",IF(NOT(OR(Z630=2,Z630=4,Z630=6)),"Couldn't find a latitude and a longitude ("&amp;Z630&amp;IF(Z630=1," number"," numbers")&amp;" found).",IF(COUNT(AA630:AF630)&lt;&gt;Z630,"Some of the numbers couldn't be read.",IF(OR(AND(Z630=4,OR(AB630&lt;0,AB630&gt;=60,AD630&lt;0,AD630&gt;=60)),AND(Z630=6,OR(AB630&lt;0,AB630&gt;=60,AC630&lt;0,AC630&gt;=60,AE630&lt;0,AE630&gt;=60,AF630&lt;0,AF630&gt;=60))),"Minutes and seconds must be between 0 and 60.",IF(OR(ABS(AN630)&gt;90,ABS(AO630)&gt;180),"Out of range: latitude must be between -90 and 90, and longitude between -180 and 180.",""))))))</f>
        <v/>
      </c>
    </row>
    <row r="631">
      <c r="B631" s="44" t="n"/>
      <c r="C631" s="44" t="n"/>
      <c r="D631" s="45">
        <f>IF(R631="","",IF(AP631&lt;&gt;"","NOT VALID GPS COORDINATES",IF(O631="NO CONNECTION","NO CONNECTION",IF(E631="","NOT FOUND",IF(OR(AM631,AND(AN631=0,AO631=0)),"CONVERTED – PLEASE CHECK","CONVERTED")))))</f>
        <v/>
      </c>
      <c r="E631" s="45">
        <f>IF(OR(O631="",O631="NO CONNECTION"),"",IFERROR(_xlfn.FILTERXML(O631,"//local/territory")&amp;" "&amp;_xlfn.FILTERXML(O631,"//local/mapcode"),IFERROR(_xlfn.FILTERXML(O631,"//international/mapcode"),"")))</f>
        <v/>
      </c>
      <c r="F631" s="46">
        <f>IF(E631="","",IFERROR(_xlfn.FILTERXML(O631,"//local/territory"),""))</f>
        <v/>
      </c>
      <c r="G631" s="46">
        <f>IF(E631="","",IFERROR(_xlfn.FILTERXML(O631,"//local/mapcode"),""))</f>
        <v/>
      </c>
      <c r="H631" s="46">
        <f>IF(E631="","",IFERROR(_xlfn.FILTERXML(O631,"//international/mapcode"),""))</f>
        <v/>
      </c>
      <c r="I631" s="46">
        <f>IF(E631="","",IFERROR(HYPERLINK("https://www.mymapcodes.com/go/?t="&amp;IF(G631&lt;&gt;"",F631,"AAA")&amp;"&amp;ma="&amp;LEFT(IF(G631&lt;&gt;"",G631,H631),FIND(".",IF(G631&lt;&gt;"",G631,H631))-1)&amp;"&amp;mb="&amp;MID(IF(G631&lt;&gt;"",G631,H631),FIND(".",IF(G631&lt;&gt;"",G631,H631))+1,99),"Open on MyMapcodes →"),""))</f>
        <v/>
      </c>
      <c r="J631" s="47">
        <f>IF(OR(R631="",AP631&lt;&gt;""),"",ROUND(AN631,6))</f>
        <v/>
      </c>
      <c r="K631" s="47">
        <f>IF(OR(R631="",AP631&lt;&gt;""),"",ROUND(AO631,6))</f>
        <v/>
      </c>
      <c r="L631" s="48">
        <f>IF(R631="","",IF(AP631&lt;&gt;"",AP631,IF(O631="NO CONNECTION","Excel couldn't reach the mapcode service. Click the REFRESH RESULTS box just above the table.",IF(E631="","The mapcode service didn't return a mapcode for this point.",IF(AM631,"Latitude and longitude seemed to be the wrong way round, so they've been swapped. Please check.",IF(AND(AN631=0,AO631=0),"0, 0 is in the sea off West Africa. Please check this is the location you meant.",IF(W631,"Longitude came first, so the order has been switched.",IF(Z631=6,"Converted from degrees, minutes and seconds.",IF(Z631=4,"Converted from degrees and decimal minutes.","")))))))))</f>
        <v/>
      </c>
      <c r="N631" s="49">
        <f>IF(J631="","",MapcodeAPI&amp;"codes/"&amp;SUBSTITUTE(J631&amp;"",MID(1/2,2,1),".")&amp;","&amp;SUBSTITUTE(K631&amp;"",MID(1/2,2,1),"."))&amp;LEFT($B$13,0)</f>
        <v/>
      </c>
      <c r="O631" s="49">
        <f>IF(N631="","",IFERROR(_xlfn.WEBSERVICE(N631),IF(MapcodeAPIBackup="","NO CONNECTION",IFERROR(_xlfn.WEBSERVICE(MapcodeAPIBackup&amp;MID(N631,LEN(MapcodeAPI)+1,999)),"NO CONNECTION"))))</f>
        <v/>
      </c>
      <c r="P631" t="inlineStr">
        <is>
          <t xml:space="preserve"> </t>
        </is>
      </c>
      <c r="R631" s="50">
        <f>IFERROR(IF(AND(TRIM(B631&amp;"")="",TRIM(C631&amp;"")=""),"",TRIM(IF(ISNUMBER(B631),SUBSTITUTE(B631&amp;"",MID(1/2,2,1),"."),B631&amp;"")&amp;IF(TRIM(C631&amp;"")="",""," | "&amp;IF(ISNUMBER(C631),SUBSTITUTE(C631&amp;"",MID(1/2,2,1),"."),C631&amp;"")))),"(error value)")</f>
        <v/>
      </c>
      <c r="S631" s="50">
        <f>IF(R631="","","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"&amp;IFERROR(IF(AND(LEN(R631)-LEN(SUBSTITUTE(R631,"/",""))=1,ISNUMBER(FIND(" ",TRIM(LEFT(R631,FIND("/",R631)-1))))),LEFT(R631,FIND("/",R631)-1),R631),R631)&amp;" ")," "," "),"﻿"," "),"​"," "),"⁠"," ")," "," ")," "," "),CHAR(9)," "),CHAR(10)," "),CHAR(13)," "),"−","-"),"–","-"),"—","-"),"LATITUDE"," "),"LONGITUDE"," "),"COORDINATES"," "),"COORDS"," "),"NORTH"," N "),"SOUTH"," S "),"EAST"," E "),"WEST"," W "),"DEGREES"," "),"DEG"," "),"GPS"," "),"LONG"," "),"LNG"," "),"LON"," "),"LAT"," ")," AND "," "),"&amp;"," ")&amp;" ")</f>
        <v/>
      </c>
      <c r="T631" s="50">
        <f>IF(S631="","",IF(LEN(S631)-LEN(SUBSTITUTE(S631,".",""))&gt;0,SUBSTITUTE(S631,","," "),IF(LEN(S631)-LEN(SUBSTITUTE(S631,",",""))=3,SUBSTITUTE(SUBSTITUTE(S631,",",";",2),",","."),IF(LEN(S631)-LEN(SUBSTITUTE(S631,",",""))=2,SUBSTITUTE(S631,",","."),SUBSTITUTE(S631,","," ")))))</f>
        <v/>
      </c>
      <c r="U631" s="50">
        <f>IF(ISNUMBER(FIND("S",T631)),-1,IF(ISNUMBER(FIND("N",T631)),1,0))</f>
        <v/>
      </c>
      <c r="V631" s="50">
        <f>IF(ISNUMBER(FIND("W",T631)),-1,IF(ISNUMBER(FIND("E",T631)),1,0))</f>
        <v/>
      </c>
      <c r="W631" s="50">
        <f>AND(MIN(IFERROR(FIND("N",T631),999),IFERROR(FIND("S",T631),999))&lt;999,MIN(IFERROR(FIND("E",T631),999),IFERROR(FIND("W",T631),999))&lt;999,MIN(IFERROR(FIND("E",T631),999),IFERROR(FIND("W",T631),999))&lt;MIN(IFERROR(FIND("N",T631),999),IFERROR(FIND("S",T631),999)))</f>
        <v/>
      </c>
      <c r="X631" s="50">
        <f>IF(T631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631,"°"," "),"º"," "),"˚"," "),"'"," "),CHAR(34)," "),"′"," "),"’"," "),"‘"," "),"″"," "),"”"," "),"“"," "),"("," "),")"," "),"["," "),"]"," "),"{"," "),"}"," "),";"," "),"|"," "),"/"," "),"\"," "),":"," "),"="," "),"*"," "),","," "),"N"," "),"S"," "),"E"," "),"W"," "),"_"," ")))</f>
        <v/>
      </c>
      <c r="Y631" s="50">
        <f>IF(X631="","",SUBSTITUTE(SUBSTITUTE(SUBSTITUTE(SUBSTITUTE(SUBSTITUTE(SUBSTITUTE(SUBSTITUTE(SUBSTITUTE(SUBSTITUTE(SUBSTITUTE(SUBSTITUTE(SUBSTITUTE(SUBSTITUTE(X631,"0",""),"1",""),"2",""),"3",""),"4",""),"5",""),"6",""),"7",""),"8",""),"9",""),".",""),"-","")," ",""))</f>
        <v/>
      </c>
      <c r="Z631" s="50">
        <f>IF(X631="",0,LEN(X631)-LEN(SUBSTITUTE(X631," ",""))+1)</f>
        <v/>
      </c>
      <c r="AA631" s="50">
        <f>IF(Z631&lt;1,"",IFERROR(VALUE(SUBSTITUTE(TRIM(MID(SUBSTITUTE(X631," ",REPT(" ",60)),1,60)),".",MID(1/2,2,1))),""))</f>
        <v/>
      </c>
      <c r="AB631" s="50">
        <f>IF(Z631&lt;2,"",IFERROR(VALUE(SUBSTITUTE(TRIM(MID(SUBSTITUTE(X631," ",REPT(" ",60)),61,60)),".",MID(1/2,2,1))),""))</f>
        <v/>
      </c>
      <c r="AC631" s="50">
        <f>IF(Z631&lt;3,"",IFERROR(VALUE(SUBSTITUTE(TRIM(MID(SUBSTITUTE(X631," ",REPT(" ",60)),121,60)),".",MID(1/2,2,1))),""))</f>
        <v/>
      </c>
      <c r="AD631" s="50">
        <f>IF(Z631&lt;4,"",IFERROR(VALUE(SUBSTITUTE(TRIM(MID(SUBSTITUTE(X631," ",REPT(" ",60)),181,60)),".",MID(1/2,2,1))),""))</f>
        <v/>
      </c>
      <c r="AE631" s="50">
        <f>IF(Z631&lt;5,"",IFERROR(VALUE(SUBSTITUTE(TRIM(MID(SUBSTITUTE(X631," ",REPT(" ",60)),241,60)),".",MID(1/2,2,1))),""))</f>
        <v/>
      </c>
      <c r="AF631" s="50">
        <f>IF(Z631&lt;6,"",IFERROR(VALUE(SUBSTITUTE(TRIM(MID(SUBSTITUTE(X631," ",REPT(" ",60)),301,60)),".",MID(1/2,2,1))),""))</f>
        <v/>
      </c>
      <c r="AG631" s="50">
        <f>IFERROR(IF(Z631=2,AA631,IF(Z631=4,IF(AA631&lt;0,-1,1)*(ABS(AA631)+AB631/60),IF(Z631=6,IF(AA631&lt;0,-1,1)*(ABS(AA631)+AB631/60+AC631/3600),""))),"")</f>
        <v/>
      </c>
      <c r="AH631" s="50">
        <f>IFERROR(IF(Z631=2,AB631,IF(Z631=4,IF(AC631&lt;0,-1,1)*(ABS(AC631)+AD631/60),IF(Z631=6,IF(AD631&lt;0,-1,1)*(ABS(AD631)+AE631/60+AF631/3600),""))),"")</f>
        <v/>
      </c>
      <c r="AI631" s="50">
        <f>IF(W631,AH631,AG631)</f>
        <v/>
      </c>
      <c r="AJ631" s="50">
        <f>IF(W631,AG631,AH631)</f>
        <v/>
      </c>
      <c r="AK631" s="50">
        <f>IFERROR(IF(U631=0,AI631,U631*ABS(AI631)),"")</f>
        <v/>
      </c>
      <c r="AL631" s="50">
        <f>IFERROR(IF(V631=0,AJ631,V631*ABS(AJ631)),"")</f>
        <v/>
      </c>
      <c r="AM631" s="50">
        <f>IFERROR(AND(U631=0,V631=0,ABS(AK631)&gt;90,ABS(AK631)&lt;=180,ABS(AL631)&lt;=90),FALSE)</f>
        <v/>
      </c>
      <c r="AN631" s="50">
        <f>IF(AM631,AL631,AK631)</f>
        <v/>
      </c>
      <c r="AO631" s="50">
        <f>IF(AM631,AK631,AL631)</f>
        <v/>
      </c>
      <c r="AP631" s="50">
        <f>IF(R631="","",IF(Y631&lt;&gt;"","Contains words or symbols that aren't part of a coordinate.",IF(NOT(OR(Z631=2,Z631=4,Z631=6)),"Couldn't find a latitude and a longitude ("&amp;Z631&amp;IF(Z631=1," number"," numbers")&amp;" found).",IF(COUNT(AA631:AF631)&lt;&gt;Z631,"Some of the numbers couldn't be read.",IF(OR(AND(Z631=4,OR(AB631&lt;0,AB631&gt;=60,AD631&lt;0,AD631&gt;=60)),AND(Z631=6,OR(AB631&lt;0,AB631&gt;=60,AC631&lt;0,AC631&gt;=60,AE631&lt;0,AE631&gt;=60,AF631&lt;0,AF631&gt;=60))),"Minutes and seconds must be between 0 and 60.",IF(OR(ABS(AN631)&gt;90,ABS(AO631)&gt;180),"Out of range: latitude must be between -90 and 90, and longitude between -180 and 180.",""))))))</f>
        <v/>
      </c>
    </row>
    <row r="632">
      <c r="B632" s="44" t="n"/>
      <c r="C632" s="44" t="n"/>
      <c r="D632" s="45">
        <f>IF(R632="","",IF(AP632&lt;&gt;"","NOT VALID GPS COORDINATES",IF(O632="NO CONNECTION","NO CONNECTION",IF(E632="","NOT FOUND",IF(OR(AM632,AND(AN632=0,AO632=0)),"CONVERTED – PLEASE CHECK","CONVERTED")))))</f>
        <v/>
      </c>
      <c r="E632" s="45">
        <f>IF(OR(O632="",O632="NO CONNECTION"),"",IFERROR(_xlfn.FILTERXML(O632,"//local/territory")&amp;" "&amp;_xlfn.FILTERXML(O632,"//local/mapcode"),IFERROR(_xlfn.FILTERXML(O632,"//international/mapcode"),"")))</f>
        <v/>
      </c>
      <c r="F632" s="46">
        <f>IF(E632="","",IFERROR(_xlfn.FILTERXML(O632,"//local/territory"),""))</f>
        <v/>
      </c>
      <c r="G632" s="46">
        <f>IF(E632="","",IFERROR(_xlfn.FILTERXML(O632,"//local/mapcode"),""))</f>
        <v/>
      </c>
      <c r="H632" s="46">
        <f>IF(E632="","",IFERROR(_xlfn.FILTERXML(O632,"//international/mapcode"),""))</f>
        <v/>
      </c>
      <c r="I632" s="46">
        <f>IF(E632="","",IFERROR(HYPERLINK("https://www.mymapcodes.com/go/?t="&amp;IF(G632&lt;&gt;"",F632,"AAA")&amp;"&amp;ma="&amp;LEFT(IF(G632&lt;&gt;"",G632,H632),FIND(".",IF(G632&lt;&gt;"",G632,H632))-1)&amp;"&amp;mb="&amp;MID(IF(G632&lt;&gt;"",G632,H632),FIND(".",IF(G632&lt;&gt;"",G632,H632))+1,99),"Open on MyMapcodes →"),""))</f>
        <v/>
      </c>
      <c r="J632" s="47">
        <f>IF(OR(R632="",AP632&lt;&gt;""),"",ROUND(AN632,6))</f>
        <v/>
      </c>
      <c r="K632" s="47">
        <f>IF(OR(R632="",AP632&lt;&gt;""),"",ROUND(AO632,6))</f>
        <v/>
      </c>
      <c r="L632" s="48">
        <f>IF(R632="","",IF(AP632&lt;&gt;"",AP632,IF(O632="NO CONNECTION","Excel couldn't reach the mapcode service. Click the REFRESH RESULTS box just above the table.",IF(E632="","The mapcode service didn't return a mapcode for this point.",IF(AM632,"Latitude and longitude seemed to be the wrong way round, so they've been swapped. Please check.",IF(AND(AN632=0,AO632=0),"0, 0 is in the sea off West Africa. Please check this is the location you meant.",IF(W632,"Longitude came first, so the order has been switched.",IF(Z632=6,"Converted from degrees, minutes and seconds.",IF(Z632=4,"Converted from degrees and decimal minutes.","")))))))))</f>
        <v/>
      </c>
      <c r="N632" s="49">
        <f>IF(J632="","",MapcodeAPI&amp;"codes/"&amp;SUBSTITUTE(J632&amp;"",MID(1/2,2,1),".")&amp;","&amp;SUBSTITUTE(K632&amp;"",MID(1/2,2,1),"."))&amp;LEFT($B$13,0)</f>
        <v/>
      </c>
      <c r="O632" s="49">
        <f>IF(N632="","",IFERROR(_xlfn.WEBSERVICE(N632),IF(MapcodeAPIBackup="","NO CONNECTION",IFERROR(_xlfn.WEBSERVICE(MapcodeAPIBackup&amp;MID(N632,LEN(MapcodeAPI)+1,999)),"NO CONNECTION"))))</f>
        <v/>
      </c>
      <c r="P632" t="inlineStr">
        <is>
          <t xml:space="preserve"> </t>
        </is>
      </c>
      <c r="R632" s="50">
        <f>IFERROR(IF(AND(TRIM(B632&amp;"")="",TRIM(C632&amp;"")=""),"",TRIM(IF(ISNUMBER(B632),SUBSTITUTE(B632&amp;"",MID(1/2,2,1),"."),B632&amp;"")&amp;IF(TRIM(C632&amp;"")="",""," | "&amp;IF(ISNUMBER(C632),SUBSTITUTE(C632&amp;"",MID(1/2,2,1),"."),C632&amp;"")))),"(error value)")</f>
        <v/>
      </c>
      <c r="S632" s="50">
        <f>IF(R632="","","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"&amp;IFERROR(IF(AND(LEN(R632)-LEN(SUBSTITUTE(R632,"/",""))=1,ISNUMBER(FIND(" ",TRIM(LEFT(R632,FIND("/",R632)-1))))),LEFT(R632,FIND("/",R632)-1),R632),R632)&amp;" ")," "," "),"﻿"," "),"​"," "),"⁠"," ")," "," ")," "," "),CHAR(9)," "),CHAR(10)," "),CHAR(13)," "),"−","-"),"–","-"),"—","-"),"LATITUDE"," "),"LONGITUDE"," "),"COORDINATES"," "),"COORDS"," "),"NORTH"," N "),"SOUTH"," S "),"EAST"," E "),"WEST"," W "),"DEGREES"," "),"DEG"," "),"GPS"," "),"LONG"," "),"LNG"," "),"LON"," "),"LAT"," ")," AND "," "),"&amp;"," ")&amp;" ")</f>
        <v/>
      </c>
      <c r="T632" s="50">
        <f>IF(S632="","",IF(LEN(S632)-LEN(SUBSTITUTE(S632,".",""))&gt;0,SUBSTITUTE(S632,","," "),IF(LEN(S632)-LEN(SUBSTITUTE(S632,",",""))=3,SUBSTITUTE(SUBSTITUTE(S632,",",";",2),",","."),IF(LEN(S632)-LEN(SUBSTITUTE(S632,",",""))=2,SUBSTITUTE(S632,",","."),SUBSTITUTE(S632,","," ")))))</f>
        <v/>
      </c>
      <c r="U632" s="50">
        <f>IF(ISNUMBER(FIND("S",T632)),-1,IF(ISNUMBER(FIND("N",T632)),1,0))</f>
        <v/>
      </c>
      <c r="V632" s="50">
        <f>IF(ISNUMBER(FIND("W",T632)),-1,IF(ISNUMBER(FIND("E",T632)),1,0))</f>
        <v/>
      </c>
      <c r="W632" s="50">
        <f>AND(MIN(IFERROR(FIND("N",T632),999),IFERROR(FIND("S",T632),999))&lt;999,MIN(IFERROR(FIND("E",T632),999),IFERROR(FIND("W",T632),999))&lt;999,MIN(IFERROR(FIND("E",T632),999),IFERROR(FIND("W",T632),999))&lt;MIN(IFERROR(FIND("N",T632),999),IFERROR(FIND("S",T632),999)))</f>
        <v/>
      </c>
      <c r="X632" s="50">
        <f>IF(T632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632,"°"," "),"º"," "),"˚"," "),"'"," "),CHAR(34)," "),"′"," "),"’"," "),"‘"," "),"″"," "),"”"," "),"“"," "),"("," "),")"," "),"["," "),"]"," "),"{"," "),"}"," "),";"," "),"|"," "),"/"," "),"\"," "),":"," "),"="," "),"*"," "),","," "),"N"," "),"S"," "),"E"," "),"W"," "),"_"," ")))</f>
        <v/>
      </c>
      <c r="Y632" s="50">
        <f>IF(X632="","",SUBSTITUTE(SUBSTITUTE(SUBSTITUTE(SUBSTITUTE(SUBSTITUTE(SUBSTITUTE(SUBSTITUTE(SUBSTITUTE(SUBSTITUTE(SUBSTITUTE(SUBSTITUTE(SUBSTITUTE(SUBSTITUTE(X632,"0",""),"1",""),"2",""),"3",""),"4",""),"5",""),"6",""),"7",""),"8",""),"9",""),".",""),"-","")," ",""))</f>
        <v/>
      </c>
      <c r="Z632" s="50">
        <f>IF(X632="",0,LEN(X632)-LEN(SUBSTITUTE(X632," ",""))+1)</f>
        <v/>
      </c>
      <c r="AA632" s="50">
        <f>IF(Z632&lt;1,"",IFERROR(VALUE(SUBSTITUTE(TRIM(MID(SUBSTITUTE(X632," ",REPT(" ",60)),1,60)),".",MID(1/2,2,1))),""))</f>
        <v/>
      </c>
      <c r="AB632" s="50">
        <f>IF(Z632&lt;2,"",IFERROR(VALUE(SUBSTITUTE(TRIM(MID(SUBSTITUTE(X632," ",REPT(" ",60)),61,60)),".",MID(1/2,2,1))),""))</f>
        <v/>
      </c>
      <c r="AC632" s="50">
        <f>IF(Z632&lt;3,"",IFERROR(VALUE(SUBSTITUTE(TRIM(MID(SUBSTITUTE(X632," ",REPT(" ",60)),121,60)),".",MID(1/2,2,1))),""))</f>
        <v/>
      </c>
      <c r="AD632" s="50">
        <f>IF(Z632&lt;4,"",IFERROR(VALUE(SUBSTITUTE(TRIM(MID(SUBSTITUTE(X632," ",REPT(" ",60)),181,60)),".",MID(1/2,2,1))),""))</f>
        <v/>
      </c>
      <c r="AE632" s="50">
        <f>IF(Z632&lt;5,"",IFERROR(VALUE(SUBSTITUTE(TRIM(MID(SUBSTITUTE(X632," ",REPT(" ",60)),241,60)),".",MID(1/2,2,1))),""))</f>
        <v/>
      </c>
      <c r="AF632" s="50">
        <f>IF(Z632&lt;6,"",IFERROR(VALUE(SUBSTITUTE(TRIM(MID(SUBSTITUTE(X632," ",REPT(" ",60)),301,60)),".",MID(1/2,2,1))),""))</f>
        <v/>
      </c>
      <c r="AG632" s="50">
        <f>IFERROR(IF(Z632=2,AA632,IF(Z632=4,IF(AA632&lt;0,-1,1)*(ABS(AA632)+AB632/60),IF(Z632=6,IF(AA632&lt;0,-1,1)*(ABS(AA632)+AB632/60+AC632/3600),""))),"")</f>
        <v/>
      </c>
      <c r="AH632" s="50">
        <f>IFERROR(IF(Z632=2,AB632,IF(Z632=4,IF(AC632&lt;0,-1,1)*(ABS(AC632)+AD632/60),IF(Z632=6,IF(AD632&lt;0,-1,1)*(ABS(AD632)+AE632/60+AF632/3600),""))),"")</f>
        <v/>
      </c>
      <c r="AI632" s="50">
        <f>IF(W632,AH632,AG632)</f>
        <v/>
      </c>
      <c r="AJ632" s="50">
        <f>IF(W632,AG632,AH632)</f>
        <v/>
      </c>
      <c r="AK632" s="50">
        <f>IFERROR(IF(U632=0,AI632,U632*ABS(AI632)),"")</f>
        <v/>
      </c>
      <c r="AL632" s="50">
        <f>IFERROR(IF(V632=0,AJ632,V632*ABS(AJ632)),"")</f>
        <v/>
      </c>
      <c r="AM632" s="50">
        <f>IFERROR(AND(U632=0,V632=0,ABS(AK632)&gt;90,ABS(AK632)&lt;=180,ABS(AL632)&lt;=90),FALSE)</f>
        <v/>
      </c>
      <c r="AN632" s="50">
        <f>IF(AM632,AL632,AK632)</f>
        <v/>
      </c>
      <c r="AO632" s="50">
        <f>IF(AM632,AK632,AL632)</f>
        <v/>
      </c>
      <c r="AP632" s="50">
        <f>IF(R632="","",IF(Y632&lt;&gt;"","Contains words or symbols that aren't part of a coordinate.",IF(NOT(OR(Z632=2,Z632=4,Z632=6)),"Couldn't find a latitude and a longitude ("&amp;Z632&amp;IF(Z632=1," number"," numbers")&amp;" found).",IF(COUNT(AA632:AF632)&lt;&gt;Z632,"Some of the numbers couldn't be read.",IF(OR(AND(Z632=4,OR(AB632&lt;0,AB632&gt;=60,AD632&lt;0,AD632&gt;=60)),AND(Z632=6,OR(AB632&lt;0,AB632&gt;=60,AC632&lt;0,AC632&gt;=60,AE632&lt;0,AE632&gt;=60,AF632&lt;0,AF632&gt;=60))),"Minutes and seconds must be between 0 and 60.",IF(OR(ABS(AN632)&gt;90,ABS(AO632)&gt;180),"Out of range: latitude must be between -90 and 90, and longitude between -180 and 180.",""))))))</f>
        <v/>
      </c>
    </row>
    <row r="633">
      <c r="B633" s="44" t="n"/>
      <c r="C633" s="44" t="n"/>
      <c r="D633" s="45">
        <f>IF(R633="","",IF(AP633&lt;&gt;"","NOT VALID GPS COORDINATES",IF(O633="NO CONNECTION","NO CONNECTION",IF(E633="","NOT FOUND",IF(OR(AM633,AND(AN633=0,AO633=0)),"CONVERTED – PLEASE CHECK","CONVERTED")))))</f>
        <v/>
      </c>
      <c r="E633" s="45">
        <f>IF(OR(O633="",O633="NO CONNECTION"),"",IFERROR(_xlfn.FILTERXML(O633,"//local/territory")&amp;" "&amp;_xlfn.FILTERXML(O633,"//local/mapcode"),IFERROR(_xlfn.FILTERXML(O633,"//international/mapcode"),"")))</f>
        <v/>
      </c>
      <c r="F633" s="46">
        <f>IF(E633="","",IFERROR(_xlfn.FILTERXML(O633,"//local/territory"),""))</f>
        <v/>
      </c>
      <c r="G633" s="46">
        <f>IF(E633="","",IFERROR(_xlfn.FILTERXML(O633,"//local/mapcode"),""))</f>
        <v/>
      </c>
      <c r="H633" s="46">
        <f>IF(E633="","",IFERROR(_xlfn.FILTERXML(O633,"//international/mapcode"),""))</f>
        <v/>
      </c>
      <c r="I633" s="46">
        <f>IF(E633="","",IFERROR(HYPERLINK("https://www.mymapcodes.com/go/?t="&amp;IF(G633&lt;&gt;"",F633,"AAA")&amp;"&amp;ma="&amp;LEFT(IF(G633&lt;&gt;"",G633,H633),FIND(".",IF(G633&lt;&gt;"",G633,H633))-1)&amp;"&amp;mb="&amp;MID(IF(G633&lt;&gt;"",G633,H633),FIND(".",IF(G633&lt;&gt;"",G633,H633))+1,99),"Open on MyMapcodes →"),""))</f>
        <v/>
      </c>
      <c r="J633" s="47">
        <f>IF(OR(R633="",AP633&lt;&gt;""),"",ROUND(AN633,6))</f>
        <v/>
      </c>
      <c r="K633" s="47">
        <f>IF(OR(R633="",AP633&lt;&gt;""),"",ROUND(AO633,6))</f>
        <v/>
      </c>
      <c r="L633" s="48">
        <f>IF(R633="","",IF(AP633&lt;&gt;"",AP633,IF(O633="NO CONNECTION","Excel couldn't reach the mapcode service. Click the REFRESH RESULTS box just above the table.",IF(E633="","The mapcode service didn't return a mapcode for this point.",IF(AM633,"Latitude and longitude seemed to be the wrong way round, so they've been swapped. Please check.",IF(AND(AN633=0,AO633=0),"0, 0 is in the sea off West Africa. Please check this is the location you meant.",IF(W633,"Longitude came first, so the order has been switched.",IF(Z633=6,"Converted from degrees, minutes and seconds.",IF(Z633=4,"Converted from degrees and decimal minutes.","")))))))))</f>
        <v/>
      </c>
      <c r="N633" s="49">
        <f>IF(J633="","",MapcodeAPI&amp;"codes/"&amp;SUBSTITUTE(J633&amp;"",MID(1/2,2,1),".")&amp;","&amp;SUBSTITUTE(K633&amp;"",MID(1/2,2,1),"."))&amp;LEFT($B$13,0)</f>
        <v/>
      </c>
      <c r="O633" s="49">
        <f>IF(N633="","",IFERROR(_xlfn.WEBSERVICE(N633),IF(MapcodeAPIBackup="","NO CONNECTION",IFERROR(_xlfn.WEBSERVICE(MapcodeAPIBackup&amp;MID(N633,LEN(MapcodeAPI)+1,999)),"NO CONNECTION"))))</f>
        <v/>
      </c>
      <c r="P633" t="inlineStr">
        <is>
          <t xml:space="preserve"> </t>
        </is>
      </c>
      <c r="R633" s="50">
        <f>IFERROR(IF(AND(TRIM(B633&amp;"")="",TRIM(C633&amp;"")=""),"",TRIM(IF(ISNUMBER(B633),SUBSTITUTE(B633&amp;"",MID(1/2,2,1),"."),B633&amp;"")&amp;IF(TRIM(C633&amp;"")="",""," | "&amp;IF(ISNUMBER(C633),SUBSTITUTE(C633&amp;"",MID(1/2,2,1),"."),C633&amp;"")))),"(error value)")</f>
        <v/>
      </c>
      <c r="S633" s="50">
        <f>IF(R633="","","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"&amp;IFERROR(IF(AND(LEN(R633)-LEN(SUBSTITUTE(R633,"/",""))=1,ISNUMBER(FIND(" ",TRIM(LEFT(R633,FIND("/",R633)-1))))),LEFT(R633,FIND("/",R633)-1),R633),R633)&amp;" ")," "," "),"﻿"," "),"​"," "),"⁠"," ")," "," ")," "," "),CHAR(9)," "),CHAR(10)," "),CHAR(13)," "),"−","-"),"–","-"),"—","-"),"LATITUDE"," "),"LONGITUDE"," "),"COORDINATES"," "),"COORDS"," "),"NORTH"," N "),"SOUTH"," S "),"EAST"," E "),"WEST"," W "),"DEGREES"," "),"DEG"," "),"GPS"," "),"LONG"," "),"LNG"," "),"LON"," "),"LAT"," ")," AND "," "),"&amp;"," ")&amp;" ")</f>
        <v/>
      </c>
      <c r="T633" s="50">
        <f>IF(S633="","",IF(LEN(S633)-LEN(SUBSTITUTE(S633,".",""))&gt;0,SUBSTITUTE(S633,","," "),IF(LEN(S633)-LEN(SUBSTITUTE(S633,",",""))=3,SUBSTITUTE(SUBSTITUTE(S633,",",";",2),",","."),IF(LEN(S633)-LEN(SUBSTITUTE(S633,",",""))=2,SUBSTITUTE(S633,",","."),SUBSTITUTE(S633,","," ")))))</f>
        <v/>
      </c>
      <c r="U633" s="50">
        <f>IF(ISNUMBER(FIND("S",T633)),-1,IF(ISNUMBER(FIND("N",T633)),1,0))</f>
        <v/>
      </c>
      <c r="V633" s="50">
        <f>IF(ISNUMBER(FIND("W",T633)),-1,IF(ISNUMBER(FIND("E",T633)),1,0))</f>
        <v/>
      </c>
      <c r="W633" s="50">
        <f>AND(MIN(IFERROR(FIND("N",T633),999),IFERROR(FIND("S",T633),999))&lt;999,MIN(IFERROR(FIND("E",T633),999),IFERROR(FIND("W",T633),999))&lt;999,MIN(IFERROR(FIND("E",T633),999),IFERROR(FIND("W",T633),999))&lt;MIN(IFERROR(FIND("N",T633),999),IFERROR(FIND("S",T633),999)))</f>
        <v/>
      </c>
      <c r="X633" s="50">
        <f>IF(T633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633,"°"," "),"º"," "),"˚"," "),"'"," "),CHAR(34)," "),"′"," "),"’"," "),"‘"," "),"″"," "),"”"," "),"“"," "),"("," "),")"," "),"["," "),"]"," "),"{"," "),"}"," "),";"," "),"|"," "),"/"," "),"\"," "),":"," "),"="," "),"*"," "),","," "),"N"," "),"S"," "),"E"," "),"W"," "),"_"," ")))</f>
        <v/>
      </c>
      <c r="Y633" s="50">
        <f>IF(X633="","",SUBSTITUTE(SUBSTITUTE(SUBSTITUTE(SUBSTITUTE(SUBSTITUTE(SUBSTITUTE(SUBSTITUTE(SUBSTITUTE(SUBSTITUTE(SUBSTITUTE(SUBSTITUTE(SUBSTITUTE(SUBSTITUTE(X633,"0",""),"1",""),"2",""),"3",""),"4",""),"5",""),"6",""),"7",""),"8",""),"9",""),".",""),"-","")," ",""))</f>
        <v/>
      </c>
      <c r="Z633" s="50">
        <f>IF(X633="",0,LEN(X633)-LEN(SUBSTITUTE(X633," ",""))+1)</f>
        <v/>
      </c>
      <c r="AA633" s="50">
        <f>IF(Z633&lt;1,"",IFERROR(VALUE(SUBSTITUTE(TRIM(MID(SUBSTITUTE(X633," ",REPT(" ",60)),1,60)),".",MID(1/2,2,1))),""))</f>
        <v/>
      </c>
      <c r="AB633" s="50">
        <f>IF(Z633&lt;2,"",IFERROR(VALUE(SUBSTITUTE(TRIM(MID(SUBSTITUTE(X633," ",REPT(" ",60)),61,60)),".",MID(1/2,2,1))),""))</f>
        <v/>
      </c>
      <c r="AC633" s="50">
        <f>IF(Z633&lt;3,"",IFERROR(VALUE(SUBSTITUTE(TRIM(MID(SUBSTITUTE(X633," ",REPT(" ",60)),121,60)),".",MID(1/2,2,1))),""))</f>
        <v/>
      </c>
      <c r="AD633" s="50">
        <f>IF(Z633&lt;4,"",IFERROR(VALUE(SUBSTITUTE(TRIM(MID(SUBSTITUTE(X633," ",REPT(" ",60)),181,60)),".",MID(1/2,2,1))),""))</f>
        <v/>
      </c>
      <c r="AE633" s="50">
        <f>IF(Z633&lt;5,"",IFERROR(VALUE(SUBSTITUTE(TRIM(MID(SUBSTITUTE(X633," ",REPT(" ",60)),241,60)),".",MID(1/2,2,1))),""))</f>
        <v/>
      </c>
      <c r="AF633" s="50">
        <f>IF(Z633&lt;6,"",IFERROR(VALUE(SUBSTITUTE(TRIM(MID(SUBSTITUTE(X633," ",REPT(" ",60)),301,60)),".",MID(1/2,2,1))),""))</f>
        <v/>
      </c>
      <c r="AG633" s="50">
        <f>IFERROR(IF(Z633=2,AA633,IF(Z633=4,IF(AA633&lt;0,-1,1)*(ABS(AA633)+AB633/60),IF(Z633=6,IF(AA633&lt;0,-1,1)*(ABS(AA633)+AB633/60+AC633/3600),""))),"")</f>
        <v/>
      </c>
      <c r="AH633" s="50">
        <f>IFERROR(IF(Z633=2,AB633,IF(Z633=4,IF(AC633&lt;0,-1,1)*(ABS(AC633)+AD633/60),IF(Z633=6,IF(AD633&lt;0,-1,1)*(ABS(AD633)+AE633/60+AF633/3600),""))),"")</f>
        <v/>
      </c>
      <c r="AI633" s="50">
        <f>IF(W633,AH633,AG633)</f>
        <v/>
      </c>
      <c r="AJ633" s="50">
        <f>IF(W633,AG633,AH633)</f>
        <v/>
      </c>
      <c r="AK633" s="50">
        <f>IFERROR(IF(U633=0,AI633,U633*ABS(AI633)),"")</f>
        <v/>
      </c>
      <c r="AL633" s="50">
        <f>IFERROR(IF(V633=0,AJ633,V633*ABS(AJ633)),"")</f>
        <v/>
      </c>
      <c r="AM633" s="50">
        <f>IFERROR(AND(U633=0,V633=0,ABS(AK633)&gt;90,ABS(AK633)&lt;=180,ABS(AL633)&lt;=90),FALSE)</f>
        <v/>
      </c>
      <c r="AN633" s="50">
        <f>IF(AM633,AL633,AK633)</f>
        <v/>
      </c>
      <c r="AO633" s="50">
        <f>IF(AM633,AK633,AL633)</f>
        <v/>
      </c>
      <c r="AP633" s="50">
        <f>IF(R633="","",IF(Y633&lt;&gt;"","Contains words or symbols that aren't part of a coordinate.",IF(NOT(OR(Z633=2,Z633=4,Z633=6)),"Couldn't find a latitude and a longitude ("&amp;Z633&amp;IF(Z633=1," number"," numbers")&amp;" found).",IF(COUNT(AA633:AF633)&lt;&gt;Z633,"Some of the numbers couldn't be read.",IF(OR(AND(Z633=4,OR(AB633&lt;0,AB633&gt;=60,AD633&lt;0,AD633&gt;=60)),AND(Z633=6,OR(AB633&lt;0,AB633&gt;=60,AC633&lt;0,AC633&gt;=60,AE633&lt;0,AE633&gt;=60,AF633&lt;0,AF633&gt;=60))),"Minutes and seconds must be between 0 and 60.",IF(OR(ABS(AN633)&gt;90,ABS(AO633)&gt;180),"Out of range: latitude must be between -90 and 90, and longitude between -180 and 180.",""))))))</f>
        <v/>
      </c>
    </row>
    <row r="634">
      <c r="B634" s="44" t="n"/>
      <c r="C634" s="44" t="n"/>
      <c r="D634" s="45">
        <f>IF(R634="","",IF(AP634&lt;&gt;"","NOT VALID GPS COORDINATES",IF(O634="NO CONNECTION","NO CONNECTION",IF(E634="","NOT FOUND",IF(OR(AM634,AND(AN634=0,AO634=0)),"CONVERTED – PLEASE CHECK","CONVERTED")))))</f>
        <v/>
      </c>
      <c r="E634" s="45">
        <f>IF(OR(O634="",O634="NO CONNECTION"),"",IFERROR(_xlfn.FILTERXML(O634,"//local/territory")&amp;" "&amp;_xlfn.FILTERXML(O634,"//local/mapcode"),IFERROR(_xlfn.FILTERXML(O634,"//international/mapcode"),"")))</f>
        <v/>
      </c>
      <c r="F634" s="46">
        <f>IF(E634="","",IFERROR(_xlfn.FILTERXML(O634,"//local/territory"),""))</f>
        <v/>
      </c>
      <c r="G634" s="46">
        <f>IF(E634="","",IFERROR(_xlfn.FILTERXML(O634,"//local/mapcode"),""))</f>
        <v/>
      </c>
      <c r="H634" s="46">
        <f>IF(E634="","",IFERROR(_xlfn.FILTERXML(O634,"//international/mapcode"),""))</f>
        <v/>
      </c>
      <c r="I634" s="46">
        <f>IF(E634="","",IFERROR(HYPERLINK("https://www.mymapcodes.com/go/?t="&amp;IF(G634&lt;&gt;"",F634,"AAA")&amp;"&amp;ma="&amp;LEFT(IF(G634&lt;&gt;"",G634,H634),FIND(".",IF(G634&lt;&gt;"",G634,H634))-1)&amp;"&amp;mb="&amp;MID(IF(G634&lt;&gt;"",G634,H634),FIND(".",IF(G634&lt;&gt;"",G634,H634))+1,99),"Open on MyMapcodes →"),""))</f>
        <v/>
      </c>
      <c r="J634" s="47">
        <f>IF(OR(R634="",AP634&lt;&gt;""),"",ROUND(AN634,6))</f>
        <v/>
      </c>
      <c r="K634" s="47">
        <f>IF(OR(R634="",AP634&lt;&gt;""),"",ROUND(AO634,6))</f>
        <v/>
      </c>
      <c r="L634" s="48">
        <f>IF(R634="","",IF(AP634&lt;&gt;"",AP634,IF(O634="NO CONNECTION","Excel couldn't reach the mapcode service. Click the REFRESH RESULTS box just above the table.",IF(E634="","The mapcode service didn't return a mapcode for this point.",IF(AM634,"Latitude and longitude seemed to be the wrong way round, so they've been swapped. Please check.",IF(AND(AN634=0,AO634=0),"0, 0 is in the sea off West Africa. Please check this is the location you meant.",IF(W634,"Longitude came first, so the order has been switched.",IF(Z634=6,"Converted from degrees, minutes and seconds.",IF(Z634=4,"Converted from degrees and decimal minutes.","")))))))))</f>
        <v/>
      </c>
      <c r="N634" s="49">
        <f>IF(J634="","",MapcodeAPI&amp;"codes/"&amp;SUBSTITUTE(J634&amp;"",MID(1/2,2,1),".")&amp;","&amp;SUBSTITUTE(K634&amp;"",MID(1/2,2,1),"."))&amp;LEFT($B$13,0)</f>
        <v/>
      </c>
      <c r="O634" s="49">
        <f>IF(N634="","",IFERROR(_xlfn.WEBSERVICE(N634),IF(MapcodeAPIBackup="","NO CONNECTION",IFERROR(_xlfn.WEBSERVICE(MapcodeAPIBackup&amp;MID(N634,LEN(MapcodeAPI)+1,999)),"NO CONNECTION"))))</f>
        <v/>
      </c>
      <c r="P634" t="inlineStr">
        <is>
          <t xml:space="preserve"> </t>
        </is>
      </c>
      <c r="R634" s="50">
        <f>IFERROR(IF(AND(TRIM(B634&amp;"")="",TRIM(C634&amp;"")=""),"",TRIM(IF(ISNUMBER(B634),SUBSTITUTE(B634&amp;"",MID(1/2,2,1),"."),B634&amp;"")&amp;IF(TRIM(C634&amp;"")="",""," | "&amp;IF(ISNUMBER(C634),SUBSTITUTE(C634&amp;"",MID(1/2,2,1),"."),C634&amp;"")))),"(error value)")</f>
        <v/>
      </c>
      <c r="S634" s="50">
        <f>IF(R634="","","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"&amp;IFERROR(IF(AND(LEN(R634)-LEN(SUBSTITUTE(R634,"/",""))=1,ISNUMBER(FIND(" ",TRIM(LEFT(R634,FIND("/",R634)-1))))),LEFT(R634,FIND("/",R634)-1),R634),R634)&amp;" ")," "," "),"﻿"," "),"​"," "),"⁠"," ")," "," ")," "," "),CHAR(9)," "),CHAR(10)," "),CHAR(13)," "),"−","-"),"–","-"),"—","-"),"LATITUDE"," "),"LONGITUDE"," "),"COORDINATES"," "),"COORDS"," "),"NORTH"," N "),"SOUTH"," S "),"EAST"," E "),"WEST"," W "),"DEGREES"," "),"DEG"," "),"GPS"," "),"LONG"," "),"LNG"," "),"LON"," "),"LAT"," ")," AND "," "),"&amp;"," ")&amp;" ")</f>
        <v/>
      </c>
      <c r="T634" s="50">
        <f>IF(S634="","",IF(LEN(S634)-LEN(SUBSTITUTE(S634,".",""))&gt;0,SUBSTITUTE(S634,","," "),IF(LEN(S634)-LEN(SUBSTITUTE(S634,",",""))=3,SUBSTITUTE(SUBSTITUTE(S634,",",";",2),",","."),IF(LEN(S634)-LEN(SUBSTITUTE(S634,",",""))=2,SUBSTITUTE(S634,",","."),SUBSTITUTE(S634,","," ")))))</f>
        <v/>
      </c>
      <c r="U634" s="50">
        <f>IF(ISNUMBER(FIND("S",T634)),-1,IF(ISNUMBER(FIND("N",T634)),1,0))</f>
        <v/>
      </c>
      <c r="V634" s="50">
        <f>IF(ISNUMBER(FIND("W",T634)),-1,IF(ISNUMBER(FIND("E",T634)),1,0))</f>
        <v/>
      </c>
      <c r="W634" s="50">
        <f>AND(MIN(IFERROR(FIND("N",T634),999),IFERROR(FIND("S",T634),999))&lt;999,MIN(IFERROR(FIND("E",T634),999),IFERROR(FIND("W",T634),999))&lt;999,MIN(IFERROR(FIND("E",T634),999),IFERROR(FIND("W",T634),999))&lt;MIN(IFERROR(FIND("N",T634),999),IFERROR(FIND("S",T634),999)))</f>
        <v/>
      </c>
      <c r="X634" s="50">
        <f>IF(T634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634,"°"," "),"º"," "),"˚"," "),"'"," "),CHAR(34)," "),"′"," "),"’"," "),"‘"," "),"″"," "),"”"," "),"“"," "),"("," "),")"," "),"["," "),"]"," "),"{"," "),"}"," "),";"," "),"|"," "),"/"," "),"\"," "),":"," "),"="," "),"*"," "),","," "),"N"," "),"S"," "),"E"," "),"W"," "),"_"," ")))</f>
        <v/>
      </c>
      <c r="Y634" s="50">
        <f>IF(X634="","",SUBSTITUTE(SUBSTITUTE(SUBSTITUTE(SUBSTITUTE(SUBSTITUTE(SUBSTITUTE(SUBSTITUTE(SUBSTITUTE(SUBSTITUTE(SUBSTITUTE(SUBSTITUTE(SUBSTITUTE(SUBSTITUTE(X634,"0",""),"1",""),"2",""),"3",""),"4",""),"5",""),"6",""),"7",""),"8",""),"9",""),".",""),"-","")," ",""))</f>
        <v/>
      </c>
      <c r="Z634" s="50">
        <f>IF(X634="",0,LEN(X634)-LEN(SUBSTITUTE(X634," ",""))+1)</f>
        <v/>
      </c>
      <c r="AA634" s="50">
        <f>IF(Z634&lt;1,"",IFERROR(VALUE(SUBSTITUTE(TRIM(MID(SUBSTITUTE(X634," ",REPT(" ",60)),1,60)),".",MID(1/2,2,1))),""))</f>
        <v/>
      </c>
      <c r="AB634" s="50">
        <f>IF(Z634&lt;2,"",IFERROR(VALUE(SUBSTITUTE(TRIM(MID(SUBSTITUTE(X634," ",REPT(" ",60)),61,60)),".",MID(1/2,2,1))),""))</f>
        <v/>
      </c>
      <c r="AC634" s="50">
        <f>IF(Z634&lt;3,"",IFERROR(VALUE(SUBSTITUTE(TRIM(MID(SUBSTITUTE(X634," ",REPT(" ",60)),121,60)),".",MID(1/2,2,1))),""))</f>
        <v/>
      </c>
      <c r="AD634" s="50">
        <f>IF(Z634&lt;4,"",IFERROR(VALUE(SUBSTITUTE(TRIM(MID(SUBSTITUTE(X634," ",REPT(" ",60)),181,60)),".",MID(1/2,2,1))),""))</f>
        <v/>
      </c>
      <c r="AE634" s="50">
        <f>IF(Z634&lt;5,"",IFERROR(VALUE(SUBSTITUTE(TRIM(MID(SUBSTITUTE(X634," ",REPT(" ",60)),241,60)),".",MID(1/2,2,1))),""))</f>
        <v/>
      </c>
      <c r="AF634" s="50">
        <f>IF(Z634&lt;6,"",IFERROR(VALUE(SUBSTITUTE(TRIM(MID(SUBSTITUTE(X634," ",REPT(" ",60)),301,60)),".",MID(1/2,2,1))),""))</f>
        <v/>
      </c>
      <c r="AG634" s="50">
        <f>IFERROR(IF(Z634=2,AA634,IF(Z634=4,IF(AA634&lt;0,-1,1)*(ABS(AA634)+AB634/60),IF(Z634=6,IF(AA634&lt;0,-1,1)*(ABS(AA634)+AB634/60+AC634/3600),""))),"")</f>
        <v/>
      </c>
      <c r="AH634" s="50">
        <f>IFERROR(IF(Z634=2,AB634,IF(Z634=4,IF(AC634&lt;0,-1,1)*(ABS(AC634)+AD634/60),IF(Z634=6,IF(AD634&lt;0,-1,1)*(ABS(AD634)+AE634/60+AF634/3600),""))),"")</f>
        <v/>
      </c>
      <c r="AI634" s="50">
        <f>IF(W634,AH634,AG634)</f>
        <v/>
      </c>
      <c r="AJ634" s="50">
        <f>IF(W634,AG634,AH634)</f>
        <v/>
      </c>
      <c r="AK634" s="50">
        <f>IFERROR(IF(U634=0,AI634,U634*ABS(AI634)),"")</f>
        <v/>
      </c>
      <c r="AL634" s="50">
        <f>IFERROR(IF(V634=0,AJ634,V634*ABS(AJ634)),"")</f>
        <v/>
      </c>
      <c r="AM634" s="50">
        <f>IFERROR(AND(U634=0,V634=0,ABS(AK634)&gt;90,ABS(AK634)&lt;=180,ABS(AL634)&lt;=90),FALSE)</f>
        <v/>
      </c>
      <c r="AN634" s="50">
        <f>IF(AM634,AL634,AK634)</f>
        <v/>
      </c>
      <c r="AO634" s="50">
        <f>IF(AM634,AK634,AL634)</f>
        <v/>
      </c>
      <c r="AP634" s="50">
        <f>IF(R634="","",IF(Y634&lt;&gt;"","Contains words or symbols that aren't part of a coordinate.",IF(NOT(OR(Z634=2,Z634=4,Z634=6)),"Couldn't find a latitude and a longitude ("&amp;Z634&amp;IF(Z634=1," number"," numbers")&amp;" found).",IF(COUNT(AA634:AF634)&lt;&gt;Z634,"Some of the numbers couldn't be read.",IF(OR(AND(Z634=4,OR(AB634&lt;0,AB634&gt;=60,AD634&lt;0,AD634&gt;=60)),AND(Z634=6,OR(AB634&lt;0,AB634&gt;=60,AC634&lt;0,AC634&gt;=60,AE634&lt;0,AE634&gt;=60,AF634&lt;0,AF634&gt;=60))),"Minutes and seconds must be between 0 and 60.",IF(OR(ABS(AN634)&gt;90,ABS(AO634)&gt;180),"Out of range: latitude must be between -90 and 90, and longitude between -180 and 180.",""))))))</f>
        <v/>
      </c>
    </row>
    <row r="635">
      <c r="B635" s="44" t="n"/>
      <c r="C635" s="44" t="n"/>
      <c r="D635" s="45">
        <f>IF(R635="","",IF(AP635&lt;&gt;"","NOT VALID GPS COORDINATES",IF(O635="NO CONNECTION","NO CONNECTION",IF(E635="","NOT FOUND",IF(OR(AM635,AND(AN635=0,AO635=0)),"CONVERTED – PLEASE CHECK","CONVERTED")))))</f>
        <v/>
      </c>
      <c r="E635" s="45">
        <f>IF(OR(O635="",O635="NO CONNECTION"),"",IFERROR(_xlfn.FILTERXML(O635,"//local/territory")&amp;" "&amp;_xlfn.FILTERXML(O635,"//local/mapcode"),IFERROR(_xlfn.FILTERXML(O635,"//international/mapcode"),"")))</f>
        <v/>
      </c>
      <c r="F635" s="46">
        <f>IF(E635="","",IFERROR(_xlfn.FILTERXML(O635,"//local/territory"),""))</f>
        <v/>
      </c>
      <c r="G635" s="46">
        <f>IF(E635="","",IFERROR(_xlfn.FILTERXML(O635,"//local/mapcode"),""))</f>
        <v/>
      </c>
      <c r="H635" s="46">
        <f>IF(E635="","",IFERROR(_xlfn.FILTERXML(O635,"//international/mapcode"),""))</f>
        <v/>
      </c>
      <c r="I635" s="46">
        <f>IF(E635="","",IFERROR(HYPERLINK("https://www.mymapcodes.com/go/?t="&amp;IF(G635&lt;&gt;"",F635,"AAA")&amp;"&amp;ma="&amp;LEFT(IF(G635&lt;&gt;"",G635,H635),FIND(".",IF(G635&lt;&gt;"",G635,H635))-1)&amp;"&amp;mb="&amp;MID(IF(G635&lt;&gt;"",G635,H635),FIND(".",IF(G635&lt;&gt;"",G635,H635))+1,99),"Open on MyMapcodes →"),""))</f>
        <v/>
      </c>
      <c r="J635" s="47">
        <f>IF(OR(R635="",AP635&lt;&gt;""),"",ROUND(AN635,6))</f>
        <v/>
      </c>
      <c r="K635" s="47">
        <f>IF(OR(R635="",AP635&lt;&gt;""),"",ROUND(AO635,6))</f>
        <v/>
      </c>
      <c r="L635" s="48">
        <f>IF(R635="","",IF(AP635&lt;&gt;"",AP635,IF(O635="NO CONNECTION","Excel couldn't reach the mapcode service. Click the REFRESH RESULTS box just above the table.",IF(E635="","The mapcode service didn't return a mapcode for this point.",IF(AM635,"Latitude and longitude seemed to be the wrong way round, so they've been swapped. Please check.",IF(AND(AN635=0,AO635=0),"0, 0 is in the sea off West Africa. Please check this is the location you meant.",IF(W635,"Longitude came first, so the order has been switched.",IF(Z635=6,"Converted from degrees, minutes and seconds.",IF(Z635=4,"Converted from degrees and decimal minutes.","")))))))))</f>
        <v/>
      </c>
      <c r="N635" s="49">
        <f>IF(J635="","",MapcodeAPI&amp;"codes/"&amp;SUBSTITUTE(J635&amp;"",MID(1/2,2,1),".")&amp;","&amp;SUBSTITUTE(K635&amp;"",MID(1/2,2,1),"."))&amp;LEFT($B$13,0)</f>
        <v/>
      </c>
      <c r="O635" s="49">
        <f>IF(N635="","",IFERROR(_xlfn.WEBSERVICE(N635),IF(MapcodeAPIBackup="","NO CONNECTION",IFERROR(_xlfn.WEBSERVICE(MapcodeAPIBackup&amp;MID(N635,LEN(MapcodeAPI)+1,999)),"NO CONNECTION"))))</f>
        <v/>
      </c>
      <c r="P635" t="inlineStr">
        <is>
          <t xml:space="preserve"> </t>
        </is>
      </c>
      <c r="R635" s="50">
        <f>IFERROR(IF(AND(TRIM(B635&amp;"")="",TRIM(C635&amp;"")=""),"",TRIM(IF(ISNUMBER(B635),SUBSTITUTE(B635&amp;"",MID(1/2,2,1),"."),B635&amp;"")&amp;IF(TRIM(C635&amp;"")="",""," | "&amp;IF(ISNUMBER(C635),SUBSTITUTE(C635&amp;"",MID(1/2,2,1),"."),C635&amp;"")))),"(error value)")</f>
        <v/>
      </c>
      <c r="S635" s="50">
        <f>IF(R635="","","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"&amp;IFERROR(IF(AND(LEN(R635)-LEN(SUBSTITUTE(R635,"/",""))=1,ISNUMBER(FIND(" ",TRIM(LEFT(R635,FIND("/",R635)-1))))),LEFT(R635,FIND("/",R635)-1),R635),R635)&amp;" ")," "," "),"﻿"," "),"​"," "),"⁠"," ")," "," ")," "," "),CHAR(9)," "),CHAR(10)," "),CHAR(13)," "),"−","-"),"–","-"),"—","-"),"LATITUDE"," "),"LONGITUDE"," "),"COORDINATES"," "),"COORDS"," "),"NORTH"," N "),"SOUTH"," S "),"EAST"," E "),"WEST"," W "),"DEGREES"," "),"DEG"," "),"GPS"," "),"LONG"," "),"LNG"," "),"LON"," "),"LAT"," ")," AND "," "),"&amp;"," ")&amp;" ")</f>
        <v/>
      </c>
      <c r="T635" s="50">
        <f>IF(S635="","",IF(LEN(S635)-LEN(SUBSTITUTE(S635,".",""))&gt;0,SUBSTITUTE(S635,","," "),IF(LEN(S635)-LEN(SUBSTITUTE(S635,",",""))=3,SUBSTITUTE(SUBSTITUTE(S635,",",";",2),",","."),IF(LEN(S635)-LEN(SUBSTITUTE(S635,",",""))=2,SUBSTITUTE(S635,",","."),SUBSTITUTE(S635,","," ")))))</f>
        <v/>
      </c>
      <c r="U635" s="50">
        <f>IF(ISNUMBER(FIND("S",T635)),-1,IF(ISNUMBER(FIND("N",T635)),1,0))</f>
        <v/>
      </c>
      <c r="V635" s="50">
        <f>IF(ISNUMBER(FIND("W",T635)),-1,IF(ISNUMBER(FIND("E",T635)),1,0))</f>
        <v/>
      </c>
      <c r="W635" s="50">
        <f>AND(MIN(IFERROR(FIND("N",T635),999),IFERROR(FIND("S",T635),999))&lt;999,MIN(IFERROR(FIND("E",T635),999),IFERROR(FIND("W",T635),999))&lt;999,MIN(IFERROR(FIND("E",T635),999),IFERROR(FIND("W",T635),999))&lt;MIN(IFERROR(FIND("N",T635),999),IFERROR(FIND("S",T635),999)))</f>
        <v/>
      </c>
      <c r="X635" s="50">
        <f>IF(T635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635,"°"," "),"º"," "),"˚"," "),"'"," "),CHAR(34)," "),"′"," "),"’"," "),"‘"," "),"″"," "),"”"," "),"“"," "),"("," "),")"," "),"["," "),"]"," "),"{"," "),"}"," "),";"," "),"|"," "),"/"," "),"\"," "),":"," "),"="," "),"*"," "),","," "),"N"," "),"S"," "),"E"," "),"W"," "),"_"," ")))</f>
        <v/>
      </c>
      <c r="Y635" s="50">
        <f>IF(X635="","",SUBSTITUTE(SUBSTITUTE(SUBSTITUTE(SUBSTITUTE(SUBSTITUTE(SUBSTITUTE(SUBSTITUTE(SUBSTITUTE(SUBSTITUTE(SUBSTITUTE(SUBSTITUTE(SUBSTITUTE(SUBSTITUTE(X635,"0",""),"1",""),"2",""),"3",""),"4",""),"5",""),"6",""),"7",""),"8",""),"9",""),".",""),"-","")," ",""))</f>
        <v/>
      </c>
      <c r="Z635" s="50">
        <f>IF(X635="",0,LEN(X635)-LEN(SUBSTITUTE(X635," ",""))+1)</f>
        <v/>
      </c>
      <c r="AA635" s="50">
        <f>IF(Z635&lt;1,"",IFERROR(VALUE(SUBSTITUTE(TRIM(MID(SUBSTITUTE(X635," ",REPT(" ",60)),1,60)),".",MID(1/2,2,1))),""))</f>
        <v/>
      </c>
      <c r="AB635" s="50">
        <f>IF(Z635&lt;2,"",IFERROR(VALUE(SUBSTITUTE(TRIM(MID(SUBSTITUTE(X635," ",REPT(" ",60)),61,60)),".",MID(1/2,2,1))),""))</f>
        <v/>
      </c>
      <c r="AC635" s="50">
        <f>IF(Z635&lt;3,"",IFERROR(VALUE(SUBSTITUTE(TRIM(MID(SUBSTITUTE(X635," ",REPT(" ",60)),121,60)),".",MID(1/2,2,1))),""))</f>
        <v/>
      </c>
      <c r="AD635" s="50">
        <f>IF(Z635&lt;4,"",IFERROR(VALUE(SUBSTITUTE(TRIM(MID(SUBSTITUTE(X635," ",REPT(" ",60)),181,60)),".",MID(1/2,2,1))),""))</f>
        <v/>
      </c>
      <c r="AE635" s="50">
        <f>IF(Z635&lt;5,"",IFERROR(VALUE(SUBSTITUTE(TRIM(MID(SUBSTITUTE(X635," ",REPT(" ",60)),241,60)),".",MID(1/2,2,1))),""))</f>
        <v/>
      </c>
      <c r="AF635" s="50">
        <f>IF(Z635&lt;6,"",IFERROR(VALUE(SUBSTITUTE(TRIM(MID(SUBSTITUTE(X635," ",REPT(" ",60)),301,60)),".",MID(1/2,2,1))),""))</f>
        <v/>
      </c>
      <c r="AG635" s="50">
        <f>IFERROR(IF(Z635=2,AA635,IF(Z635=4,IF(AA635&lt;0,-1,1)*(ABS(AA635)+AB635/60),IF(Z635=6,IF(AA635&lt;0,-1,1)*(ABS(AA635)+AB635/60+AC635/3600),""))),"")</f>
        <v/>
      </c>
      <c r="AH635" s="50">
        <f>IFERROR(IF(Z635=2,AB635,IF(Z635=4,IF(AC635&lt;0,-1,1)*(ABS(AC635)+AD635/60),IF(Z635=6,IF(AD635&lt;0,-1,1)*(ABS(AD635)+AE635/60+AF635/3600),""))),"")</f>
        <v/>
      </c>
      <c r="AI635" s="50">
        <f>IF(W635,AH635,AG635)</f>
        <v/>
      </c>
      <c r="AJ635" s="50">
        <f>IF(W635,AG635,AH635)</f>
        <v/>
      </c>
      <c r="AK635" s="50">
        <f>IFERROR(IF(U635=0,AI635,U635*ABS(AI635)),"")</f>
        <v/>
      </c>
      <c r="AL635" s="50">
        <f>IFERROR(IF(V635=0,AJ635,V635*ABS(AJ635)),"")</f>
        <v/>
      </c>
      <c r="AM635" s="50">
        <f>IFERROR(AND(U635=0,V635=0,ABS(AK635)&gt;90,ABS(AK635)&lt;=180,ABS(AL635)&lt;=90),FALSE)</f>
        <v/>
      </c>
      <c r="AN635" s="50">
        <f>IF(AM635,AL635,AK635)</f>
        <v/>
      </c>
      <c r="AO635" s="50">
        <f>IF(AM635,AK635,AL635)</f>
        <v/>
      </c>
      <c r="AP635" s="50">
        <f>IF(R635="","",IF(Y635&lt;&gt;"","Contains words or symbols that aren't part of a coordinate.",IF(NOT(OR(Z635=2,Z635=4,Z635=6)),"Couldn't find a latitude and a longitude ("&amp;Z635&amp;IF(Z635=1," number"," numbers")&amp;" found).",IF(COUNT(AA635:AF635)&lt;&gt;Z635,"Some of the numbers couldn't be read.",IF(OR(AND(Z635=4,OR(AB635&lt;0,AB635&gt;=60,AD635&lt;0,AD635&gt;=60)),AND(Z635=6,OR(AB635&lt;0,AB635&gt;=60,AC635&lt;0,AC635&gt;=60,AE635&lt;0,AE635&gt;=60,AF635&lt;0,AF635&gt;=60))),"Minutes and seconds must be between 0 and 60.",IF(OR(ABS(AN635)&gt;90,ABS(AO635)&gt;180),"Out of range: latitude must be between -90 and 90, and longitude between -180 and 180.",""))))))</f>
        <v/>
      </c>
    </row>
    <row r="636">
      <c r="B636" s="44" t="n"/>
      <c r="C636" s="44" t="n"/>
      <c r="D636" s="45">
        <f>IF(R636="","",IF(AP636&lt;&gt;"","NOT VALID GPS COORDINATES",IF(O636="NO CONNECTION","NO CONNECTION",IF(E636="","NOT FOUND",IF(OR(AM636,AND(AN636=0,AO636=0)),"CONVERTED – PLEASE CHECK","CONVERTED")))))</f>
        <v/>
      </c>
      <c r="E636" s="45">
        <f>IF(OR(O636="",O636="NO CONNECTION"),"",IFERROR(_xlfn.FILTERXML(O636,"//local/territory")&amp;" "&amp;_xlfn.FILTERXML(O636,"//local/mapcode"),IFERROR(_xlfn.FILTERXML(O636,"//international/mapcode"),"")))</f>
        <v/>
      </c>
      <c r="F636" s="46">
        <f>IF(E636="","",IFERROR(_xlfn.FILTERXML(O636,"//local/territory"),""))</f>
        <v/>
      </c>
      <c r="G636" s="46">
        <f>IF(E636="","",IFERROR(_xlfn.FILTERXML(O636,"//local/mapcode"),""))</f>
        <v/>
      </c>
      <c r="H636" s="46">
        <f>IF(E636="","",IFERROR(_xlfn.FILTERXML(O636,"//international/mapcode"),""))</f>
        <v/>
      </c>
      <c r="I636" s="46">
        <f>IF(E636="","",IFERROR(HYPERLINK("https://www.mymapcodes.com/go/?t="&amp;IF(G636&lt;&gt;"",F636,"AAA")&amp;"&amp;ma="&amp;LEFT(IF(G636&lt;&gt;"",G636,H636),FIND(".",IF(G636&lt;&gt;"",G636,H636))-1)&amp;"&amp;mb="&amp;MID(IF(G636&lt;&gt;"",G636,H636),FIND(".",IF(G636&lt;&gt;"",G636,H636))+1,99),"Open on MyMapcodes →"),""))</f>
        <v/>
      </c>
      <c r="J636" s="47">
        <f>IF(OR(R636="",AP636&lt;&gt;""),"",ROUND(AN636,6))</f>
        <v/>
      </c>
      <c r="K636" s="47">
        <f>IF(OR(R636="",AP636&lt;&gt;""),"",ROUND(AO636,6))</f>
        <v/>
      </c>
      <c r="L636" s="48">
        <f>IF(R636="","",IF(AP636&lt;&gt;"",AP636,IF(O636="NO CONNECTION","Excel couldn't reach the mapcode service. Click the REFRESH RESULTS box just above the table.",IF(E636="","The mapcode service didn't return a mapcode for this point.",IF(AM636,"Latitude and longitude seemed to be the wrong way round, so they've been swapped. Please check.",IF(AND(AN636=0,AO636=0),"0, 0 is in the sea off West Africa. Please check this is the location you meant.",IF(W636,"Longitude came first, so the order has been switched.",IF(Z636=6,"Converted from degrees, minutes and seconds.",IF(Z636=4,"Converted from degrees and decimal minutes.","")))))))))</f>
        <v/>
      </c>
      <c r="N636" s="49">
        <f>IF(J636="","",MapcodeAPI&amp;"codes/"&amp;SUBSTITUTE(J636&amp;"",MID(1/2,2,1),".")&amp;","&amp;SUBSTITUTE(K636&amp;"",MID(1/2,2,1),"."))&amp;LEFT($B$13,0)</f>
        <v/>
      </c>
      <c r="O636" s="49">
        <f>IF(N636="","",IFERROR(_xlfn.WEBSERVICE(N636),IF(MapcodeAPIBackup="","NO CONNECTION",IFERROR(_xlfn.WEBSERVICE(MapcodeAPIBackup&amp;MID(N636,LEN(MapcodeAPI)+1,999)),"NO CONNECTION"))))</f>
        <v/>
      </c>
      <c r="P636" t="inlineStr">
        <is>
          <t xml:space="preserve"> </t>
        </is>
      </c>
      <c r="R636" s="50">
        <f>IFERROR(IF(AND(TRIM(B636&amp;"")="",TRIM(C636&amp;"")=""),"",TRIM(IF(ISNUMBER(B636),SUBSTITUTE(B636&amp;"",MID(1/2,2,1),"."),B636&amp;"")&amp;IF(TRIM(C636&amp;"")="",""," | "&amp;IF(ISNUMBER(C636),SUBSTITUTE(C636&amp;"",MID(1/2,2,1),"."),C636&amp;"")))),"(error value)")</f>
        <v/>
      </c>
      <c r="S636" s="50">
        <f>IF(R636="","","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"&amp;IFERROR(IF(AND(LEN(R636)-LEN(SUBSTITUTE(R636,"/",""))=1,ISNUMBER(FIND(" ",TRIM(LEFT(R636,FIND("/",R636)-1))))),LEFT(R636,FIND("/",R636)-1),R636),R636)&amp;" ")," "," "),"﻿"," "),"​"," "),"⁠"," ")," "," ")," "," "),CHAR(9)," "),CHAR(10)," "),CHAR(13)," "),"−","-"),"–","-"),"—","-"),"LATITUDE"," "),"LONGITUDE"," "),"COORDINATES"," "),"COORDS"," "),"NORTH"," N "),"SOUTH"," S "),"EAST"," E "),"WEST"," W "),"DEGREES"," "),"DEG"," "),"GPS"," "),"LONG"," "),"LNG"," "),"LON"," "),"LAT"," ")," AND "," "),"&amp;"," ")&amp;" ")</f>
        <v/>
      </c>
      <c r="T636" s="50">
        <f>IF(S636="","",IF(LEN(S636)-LEN(SUBSTITUTE(S636,".",""))&gt;0,SUBSTITUTE(S636,","," "),IF(LEN(S636)-LEN(SUBSTITUTE(S636,",",""))=3,SUBSTITUTE(SUBSTITUTE(S636,",",";",2),",","."),IF(LEN(S636)-LEN(SUBSTITUTE(S636,",",""))=2,SUBSTITUTE(S636,",","."),SUBSTITUTE(S636,","," ")))))</f>
        <v/>
      </c>
      <c r="U636" s="50">
        <f>IF(ISNUMBER(FIND("S",T636)),-1,IF(ISNUMBER(FIND("N",T636)),1,0))</f>
        <v/>
      </c>
      <c r="V636" s="50">
        <f>IF(ISNUMBER(FIND("W",T636)),-1,IF(ISNUMBER(FIND("E",T636)),1,0))</f>
        <v/>
      </c>
      <c r="W636" s="50">
        <f>AND(MIN(IFERROR(FIND("N",T636),999),IFERROR(FIND("S",T636),999))&lt;999,MIN(IFERROR(FIND("E",T636),999),IFERROR(FIND("W",T636),999))&lt;999,MIN(IFERROR(FIND("E",T636),999),IFERROR(FIND("W",T636),999))&lt;MIN(IFERROR(FIND("N",T636),999),IFERROR(FIND("S",T636),999)))</f>
        <v/>
      </c>
      <c r="X636" s="50">
        <f>IF(T636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636,"°"," "),"º"," "),"˚"," "),"'"," "),CHAR(34)," "),"′"," "),"’"," "),"‘"," "),"″"," "),"”"," "),"“"," "),"("," "),")"," "),"["," "),"]"," "),"{"," "),"}"," "),";"," "),"|"," "),"/"," "),"\"," "),":"," "),"="," "),"*"," "),","," "),"N"," "),"S"," "),"E"," "),"W"," "),"_"," ")))</f>
        <v/>
      </c>
      <c r="Y636" s="50">
        <f>IF(X636="","",SUBSTITUTE(SUBSTITUTE(SUBSTITUTE(SUBSTITUTE(SUBSTITUTE(SUBSTITUTE(SUBSTITUTE(SUBSTITUTE(SUBSTITUTE(SUBSTITUTE(SUBSTITUTE(SUBSTITUTE(SUBSTITUTE(X636,"0",""),"1",""),"2",""),"3",""),"4",""),"5",""),"6",""),"7",""),"8",""),"9",""),".",""),"-","")," ",""))</f>
        <v/>
      </c>
      <c r="Z636" s="50">
        <f>IF(X636="",0,LEN(X636)-LEN(SUBSTITUTE(X636," ",""))+1)</f>
        <v/>
      </c>
      <c r="AA636" s="50">
        <f>IF(Z636&lt;1,"",IFERROR(VALUE(SUBSTITUTE(TRIM(MID(SUBSTITUTE(X636," ",REPT(" ",60)),1,60)),".",MID(1/2,2,1))),""))</f>
        <v/>
      </c>
      <c r="AB636" s="50">
        <f>IF(Z636&lt;2,"",IFERROR(VALUE(SUBSTITUTE(TRIM(MID(SUBSTITUTE(X636," ",REPT(" ",60)),61,60)),".",MID(1/2,2,1))),""))</f>
        <v/>
      </c>
      <c r="AC636" s="50">
        <f>IF(Z636&lt;3,"",IFERROR(VALUE(SUBSTITUTE(TRIM(MID(SUBSTITUTE(X636," ",REPT(" ",60)),121,60)),".",MID(1/2,2,1))),""))</f>
        <v/>
      </c>
      <c r="AD636" s="50">
        <f>IF(Z636&lt;4,"",IFERROR(VALUE(SUBSTITUTE(TRIM(MID(SUBSTITUTE(X636," ",REPT(" ",60)),181,60)),".",MID(1/2,2,1))),""))</f>
        <v/>
      </c>
      <c r="AE636" s="50">
        <f>IF(Z636&lt;5,"",IFERROR(VALUE(SUBSTITUTE(TRIM(MID(SUBSTITUTE(X636," ",REPT(" ",60)),241,60)),".",MID(1/2,2,1))),""))</f>
        <v/>
      </c>
      <c r="AF636" s="50">
        <f>IF(Z636&lt;6,"",IFERROR(VALUE(SUBSTITUTE(TRIM(MID(SUBSTITUTE(X636," ",REPT(" ",60)),301,60)),".",MID(1/2,2,1))),""))</f>
        <v/>
      </c>
      <c r="AG636" s="50">
        <f>IFERROR(IF(Z636=2,AA636,IF(Z636=4,IF(AA636&lt;0,-1,1)*(ABS(AA636)+AB636/60),IF(Z636=6,IF(AA636&lt;0,-1,1)*(ABS(AA636)+AB636/60+AC636/3600),""))),"")</f>
        <v/>
      </c>
      <c r="AH636" s="50">
        <f>IFERROR(IF(Z636=2,AB636,IF(Z636=4,IF(AC636&lt;0,-1,1)*(ABS(AC636)+AD636/60),IF(Z636=6,IF(AD636&lt;0,-1,1)*(ABS(AD636)+AE636/60+AF636/3600),""))),"")</f>
        <v/>
      </c>
      <c r="AI636" s="50">
        <f>IF(W636,AH636,AG636)</f>
        <v/>
      </c>
      <c r="AJ636" s="50">
        <f>IF(W636,AG636,AH636)</f>
        <v/>
      </c>
      <c r="AK636" s="50">
        <f>IFERROR(IF(U636=0,AI636,U636*ABS(AI636)),"")</f>
        <v/>
      </c>
      <c r="AL636" s="50">
        <f>IFERROR(IF(V636=0,AJ636,V636*ABS(AJ636)),"")</f>
        <v/>
      </c>
      <c r="AM636" s="50">
        <f>IFERROR(AND(U636=0,V636=0,ABS(AK636)&gt;90,ABS(AK636)&lt;=180,ABS(AL636)&lt;=90),FALSE)</f>
        <v/>
      </c>
      <c r="AN636" s="50">
        <f>IF(AM636,AL636,AK636)</f>
        <v/>
      </c>
      <c r="AO636" s="50">
        <f>IF(AM636,AK636,AL636)</f>
        <v/>
      </c>
      <c r="AP636" s="50">
        <f>IF(R636="","",IF(Y636&lt;&gt;"","Contains words or symbols that aren't part of a coordinate.",IF(NOT(OR(Z636=2,Z636=4,Z636=6)),"Couldn't find a latitude and a longitude ("&amp;Z636&amp;IF(Z636=1," number"," numbers")&amp;" found).",IF(COUNT(AA636:AF636)&lt;&gt;Z636,"Some of the numbers couldn't be read.",IF(OR(AND(Z636=4,OR(AB636&lt;0,AB636&gt;=60,AD636&lt;0,AD636&gt;=60)),AND(Z636=6,OR(AB636&lt;0,AB636&gt;=60,AC636&lt;0,AC636&gt;=60,AE636&lt;0,AE636&gt;=60,AF636&lt;0,AF636&gt;=60))),"Minutes and seconds must be between 0 and 60.",IF(OR(ABS(AN636)&gt;90,ABS(AO636)&gt;180),"Out of range: latitude must be between -90 and 90, and longitude between -180 and 180.",""))))))</f>
        <v/>
      </c>
    </row>
    <row r="637">
      <c r="B637" s="44" t="n"/>
      <c r="C637" s="44" t="n"/>
      <c r="D637" s="45">
        <f>IF(R637="","",IF(AP637&lt;&gt;"","NOT VALID GPS COORDINATES",IF(O637="NO CONNECTION","NO CONNECTION",IF(E637="","NOT FOUND",IF(OR(AM637,AND(AN637=0,AO637=0)),"CONVERTED – PLEASE CHECK","CONVERTED")))))</f>
        <v/>
      </c>
      <c r="E637" s="45">
        <f>IF(OR(O637="",O637="NO CONNECTION"),"",IFERROR(_xlfn.FILTERXML(O637,"//local/territory")&amp;" "&amp;_xlfn.FILTERXML(O637,"//local/mapcode"),IFERROR(_xlfn.FILTERXML(O637,"//international/mapcode"),"")))</f>
        <v/>
      </c>
      <c r="F637" s="46">
        <f>IF(E637="","",IFERROR(_xlfn.FILTERXML(O637,"//local/territory"),""))</f>
        <v/>
      </c>
      <c r="G637" s="46">
        <f>IF(E637="","",IFERROR(_xlfn.FILTERXML(O637,"//local/mapcode"),""))</f>
        <v/>
      </c>
      <c r="H637" s="46">
        <f>IF(E637="","",IFERROR(_xlfn.FILTERXML(O637,"//international/mapcode"),""))</f>
        <v/>
      </c>
      <c r="I637" s="46">
        <f>IF(E637="","",IFERROR(HYPERLINK("https://www.mymapcodes.com/go/?t="&amp;IF(G637&lt;&gt;"",F637,"AAA")&amp;"&amp;ma="&amp;LEFT(IF(G637&lt;&gt;"",G637,H637),FIND(".",IF(G637&lt;&gt;"",G637,H637))-1)&amp;"&amp;mb="&amp;MID(IF(G637&lt;&gt;"",G637,H637),FIND(".",IF(G637&lt;&gt;"",G637,H637))+1,99),"Open on MyMapcodes →"),""))</f>
        <v/>
      </c>
      <c r="J637" s="47">
        <f>IF(OR(R637="",AP637&lt;&gt;""),"",ROUND(AN637,6))</f>
        <v/>
      </c>
      <c r="K637" s="47">
        <f>IF(OR(R637="",AP637&lt;&gt;""),"",ROUND(AO637,6))</f>
        <v/>
      </c>
      <c r="L637" s="48">
        <f>IF(R637="","",IF(AP637&lt;&gt;"",AP637,IF(O637="NO CONNECTION","Excel couldn't reach the mapcode service. Click the REFRESH RESULTS box just above the table.",IF(E637="","The mapcode service didn't return a mapcode for this point.",IF(AM637,"Latitude and longitude seemed to be the wrong way round, so they've been swapped. Please check.",IF(AND(AN637=0,AO637=0),"0, 0 is in the sea off West Africa. Please check this is the location you meant.",IF(W637,"Longitude came first, so the order has been switched.",IF(Z637=6,"Converted from degrees, minutes and seconds.",IF(Z637=4,"Converted from degrees and decimal minutes.","")))))))))</f>
        <v/>
      </c>
      <c r="N637" s="49">
        <f>IF(J637="","",MapcodeAPI&amp;"codes/"&amp;SUBSTITUTE(J637&amp;"",MID(1/2,2,1),".")&amp;","&amp;SUBSTITUTE(K637&amp;"",MID(1/2,2,1),"."))&amp;LEFT($B$13,0)</f>
        <v/>
      </c>
      <c r="O637" s="49">
        <f>IF(N637="","",IFERROR(_xlfn.WEBSERVICE(N637),IF(MapcodeAPIBackup="","NO CONNECTION",IFERROR(_xlfn.WEBSERVICE(MapcodeAPIBackup&amp;MID(N637,LEN(MapcodeAPI)+1,999)),"NO CONNECTION"))))</f>
        <v/>
      </c>
      <c r="P637" t="inlineStr">
        <is>
          <t xml:space="preserve"> </t>
        </is>
      </c>
      <c r="R637" s="50">
        <f>IFERROR(IF(AND(TRIM(B637&amp;"")="",TRIM(C637&amp;"")=""),"",TRIM(IF(ISNUMBER(B637),SUBSTITUTE(B637&amp;"",MID(1/2,2,1),"."),B637&amp;"")&amp;IF(TRIM(C637&amp;"")="",""," | "&amp;IF(ISNUMBER(C637),SUBSTITUTE(C637&amp;"",MID(1/2,2,1),"."),C637&amp;"")))),"(error value)")</f>
        <v/>
      </c>
      <c r="S637" s="50">
        <f>IF(R637="","","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"&amp;IFERROR(IF(AND(LEN(R637)-LEN(SUBSTITUTE(R637,"/",""))=1,ISNUMBER(FIND(" ",TRIM(LEFT(R637,FIND("/",R637)-1))))),LEFT(R637,FIND("/",R637)-1),R637),R637)&amp;" ")," "," "),"﻿"," "),"​"," "),"⁠"," ")," "," ")," "," "),CHAR(9)," "),CHAR(10)," "),CHAR(13)," "),"−","-"),"–","-"),"—","-"),"LATITUDE"," "),"LONGITUDE"," "),"COORDINATES"," "),"COORDS"," "),"NORTH"," N "),"SOUTH"," S "),"EAST"," E "),"WEST"," W "),"DEGREES"," "),"DEG"," "),"GPS"," "),"LONG"," "),"LNG"," "),"LON"," "),"LAT"," ")," AND "," "),"&amp;"," ")&amp;" ")</f>
        <v/>
      </c>
      <c r="T637" s="50">
        <f>IF(S637="","",IF(LEN(S637)-LEN(SUBSTITUTE(S637,".",""))&gt;0,SUBSTITUTE(S637,","," "),IF(LEN(S637)-LEN(SUBSTITUTE(S637,",",""))=3,SUBSTITUTE(SUBSTITUTE(S637,",",";",2),",","."),IF(LEN(S637)-LEN(SUBSTITUTE(S637,",",""))=2,SUBSTITUTE(S637,",","."),SUBSTITUTE(S637,","," ")))))</f>
        <v/>
      </c>
      <c r="U637" s="50">
        <f>IF(ISNUMBER(FIND("S",T637)),-1,IF(ISNUMBER(FIND("N",T637)),1,0))</f>
        <v/>
      </c>
      <c r="V637" s="50">
        <f>IF(ISNUMBER(FIND("W",T637)),-1,IF(ISNUMBER(FIND("E",T637)),1,0))</f>
        <v/>
      </c>
      <c r="W637" s="50">
        <f>AND(MIN(IFERROR(FIND("N",T637),999),IFERROR(FIND("S",T637),999))&lt;999,MIN(IFERROR(FIND("E",T637),999),IFERROR(FIND("W",T637),999))&lt;999,MIN(IFERROR(FIND("E",T637),999),IFERROR(FIND("W",T637),999))&lt;MIN(IFERROR(FIND("N",T637),999),IFERROR(FIND("S",T637),999)))</f>
        <v/>
      </c>
      <c r="X637" s="50">
        <f>IF(T637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637,"°"," "),"º"," "),"˚"," "),"'"," "),CHAR(34)," "),"′"," "),"’"," "),"‘"," "),"″"," "),"”"," "),"“"," "),"("," "),")"," "),"["," "),"]"," "),"{"," "),"}"," "),";"," "),"|"," "),"/"," "),"\"," "),":"," "),"="," "),"*"," "),","," "),"N"," "),"S"," "),"E"," "),"W"," "),"_"," ")))</f>
        <v/>
      </c>
      <c r="Y637" s="50">
        <f>IF(X637="","",SUBSTITUTE(SUBSTITUTE(SUBSTITUTE(SUBSTITUTE(SUBSTITUTE(SUBSTITUTE(SUBSTITUTE(SUBSTITUTE(SUBSTITUTE(SUBSTITUTE(SUBSTITUTE(SUBSTITUTE(SUBSTITUTE(X637,"0",""),"1",""),"2",""),"3",""),"4",""),"5",""),"6",""),"7",""),"8",""),"9",""),".",""),"-","")," ",""))</f>
        <v/>
      </c>
      <c r="Z637" s="50">
        <f>IF(X637="",0,LEN(X637)-LEN(SUBSTITUTE(X637," ",""))+1)</f>
        <v/>
      </c>
      <c r="AA637" s="50">
        <f>IF(Z637&lt;1,"",IFERROR(VALUE(SUBSTITUTE(TRIM(MID(SUBSTITUTE(X637," ",REPT(" ",60)),1,60)),".",MID(1/2,2,1))),""))</f>
        <v/>
      </c>
      <c r="AB637" s="50">
        <f>IF(Z637&lt;2,"",IFERROR(VALUE(SUBSTITUTE(TRIM(MID(SUBSTITUTE(X637," ",REPT(" ",60)),61,60)),".",MID(1/2,2,1))),""))</f>
        <v/>
      </c>
      <c r="AC637" s="50">
        <f>IF(Z637&lt;3,"",IFERROR(VALUE(SUBSTITUTE(TRIM(MID(SUBSTITUTE(X637," ",REPT(" ",60)),121,60)),".",MID(1/2,2,1))),""))</f>
        <v/>
      </c>
      <c r="AD637" s="50">
        <f>IF(Z637&lt;4,"",IFERROR(VALUE(SUBSTITUTE(TRIM(MID(SUBSTITUTE(X637," ",REPT(" ",60)),181,60)),".",MID(1/2,2,1))),""))</f>
        <v/>
      </c>
      <c r="AE637" s="50">
        <f>IF(Z637&lt;5,"",IFERROR(VALUE(SUBSTITUTE(TRIM(MID(SUBSTITUTE(X637," ",REPT(" ",60)),241,60)),".",MID(1/2,2,1))),""))</f>
        <v/>
      </c>
      <c r="AF637" s="50">
        <f>IF(Z637&lt;6,"",IFERROR(VALUE(SUBSTITUTE(TRIM(MID(SUBSTITUTE(X637," ",REPT(" ",60)),301,60)),".",MID(1/2,2,1))),""))</f>
        <v/>
      </c>
      <c r="AG637" s="50">
        <f>IFERROR(IF(Z637=2,AA637,IF(Z637=4,IF(AA637&lt;0,-1,1)*(ABS(AA637)+AB637/60),IF(Z637=6,IF(AA637&lt;0,-1,1)*(ABS(AA637)+AB637/60+AC637/3600),""))),"")</f>
        <v/>
      </c>
      <c r="AH637" s="50">
        <f>IFERROR(IF(Z637=2,AB637,IF(Z637=4,IF(AC637&lt;0,-1,1)*(ABS(AC637)+AD637/60),IF(Z637=6,IF(AD637&lt;0,-1,1)*(ABS(AD637)+AE637/60+AF637/3600),""))),"")</f>
        <v/>
      </c>
      <c r="AI637" s="50">
        <f>IF(W637,AH637,AG637)</f>
        <v/>
      </c>
      <c r="AJ637" s="50">
        <f>IF(W637,AG637,AH637)</f>
        <v/>
      </c>
      <c r="AK637" s="50">
        <f>IFERROR(IF(U637=0,AI637,U637*ABS(AI637)),"")</f>
        <v/>
      </c>
      <c r="AL637" s="50">
        <f>IFERROR(IF(V637=0,AJ637,V637*ABS(AJ637)),"")</f>
        <v/>
      </c>
      <c r="AM637" s="50">
        <f>IFERROR(AND(U637=0,V637=0,ABS(AK637)&gt;90,ABS(AK637)&lt;=180,ABS(AL637)&lt;=90),FALSE)</f>
        <v/>
      </c>
      <c r="AN637" s="50">
        <f>IF(AM637,AL637,AK637)</f>
        <v/>
      </c>
      <c r="AO637" s="50">
        <f>IF(AM637,AK637,AL637)</f>
        <v/>
      </c>
      <c r="AP637" s="50">
        <f>IF(R637="","",IF(Y637&lt;&gt;"","Contains words or symbols that aren't part of a coordinate.",IF(NOT(OR(Z637=2,Z637=4,Z637=6)),"Couldn't find a latitude and a longitude ("&amp;Z637&amp;IF(Z637=1," number"," numbers")&amp;" found).",IF(COUNT(AA637:AF637)&lt;&gt;Z637,"Some of the numbers couldn't be read.",IF(OR(AND(Z637=4,OR(AB637&lt;0,AB637&gt;=60,AD637&lt;0,AD637&gt;=60)),AND(Z637=6,OR(AB637&lt;0,AB637&gt;=60,AC637&lt;0,AC637&gt;=60,AE637&lt;0,AE637&gt;=60,AF637&lt;0,AF637&gt;=60))),"Minutes and seconds must be between 0 and 60.",IF(OR(ABS(AN637)&gt;90,ABS(AO637)&gt;180),"Out of range: latitude must be between -90 and 90, and longitude between -180 and 180.",""))))))</f>
        <v/>
      </c>
    </row>
    <row r="638">
      <c r="B638" s="44" t="n"/>
      <c r="C638" s="44" t="n"/>
      <c r="D638" s="45">
        <f>IF(R638="","",IF(AP638&lt;&gt;"","NOT VALID GPS COORDINATES",IF(O638="NO CONNECTION","NO CONNECTION",IF(E638="","NOT FOUND",IF(OR(AM638,AND(AN638=0,AO638=0)),"CONVERTED – PLEASE CHECK","CONVERTED")))))</f>
        <v/>
      </c>
      <c r="E638" s="45">
        <f>IF(OR(O638="",O638="NO CONNECTION"),"",IFERROR(_xlfn.FILTERXML(O638,"//local/territory")&amp;" "&amp;_xlfn.FILTERXML(O638,"//local/mapcode"),IFERROR(_xlfn.FILTERXML(O638,"//international/mapcode"),"")))</f>
        <v/>
      </c>
      <c r="F638" s="46">
        <f>IF(E638="","",IFERROR(_xlfn.FILTERXML(O638,"//local/territory"),""))</f>
        <v/>
      </c>
      <c r="G638" s="46">
        <f>IF(E638="","",IFERROR(_xlfn.FILTERXML(O638,"//local/mapcode"),""))</f>
        <v/>
      </c>
      <c r="H638" s="46">
        <f>IF(E638="","",IFERROR(_xlfn.FILTERXML(O638,"//international/mapcode"),""))</f>
        <v/>
      </c>
      <c r="I638" s="46">
        <f>IF(E638="","",IFERROR(HYPERLINK("https://www.mymapcodes.com/go/?t="&amp;IF(G638&lt;&gt;"",F638,"AAA")&amp;"&amp;ma="&amp;LEFT(IF(G638&lt;&gt;"",G638,H638),FIND(".",IF(G638&lt;&gt;"",G638,H638))-1)&amp;"&amp;mb="&amp;MID(IF(G638&lt;&gt;"",G638,H638),FIND(".",IF(G638&lt;&gt;"",G638,H638))+1,99),"Open on MyMapcodes →"),""))</f>
        <v/>
      </c>
      <c r="J638" s="47">
        <f>IF(OR(R638="",AP638&lt;&gt;""),"",ROUND(AN638,6))</f>
        <v/>
      </c>
      <c r="K638" s="47">
        <f>IF(OR(R638="",AP638&lt;&gt;""),"",ROUND(AO638,6))</f>
        <v/>
      </c>
      <c r="L638" s="48">
        <f>IF(R638="","",IF(AP638&lt;&gt;"",AP638,IF(O638="NO CONNECTION","Excel couldn't reach the mapcode service. Click the REFRESH RESULTS box just above the table.",IF(E638="","The mapcode service didn't return a mapcode for this point.",IF(AM638,"Latitude and longitude seemed to be the wrong way round, so they've been swapped. Please check.",IF(AND(AN638=0,AO638=0),"0, 0 is in the sea off West Africa. Please check this is the location you meant.",IF(W638,"Longitude came first, so the order has been switched.",IF(Z638=6,"Converted from degrees, minutes and seconds.",IF(Z638=4,"Converted from degrees and decimal minutes.","")))))))))</f>
        <v/>
      </c>
      <c r="N638" s="49">
        <f>IF(J638="","",MapcodeAPI&amp;"codes/"&amp;SUBSTITUTE(J638&amp;"",MID(1/2,2,1),".")&amp;","&amp;SUBSTITUTE(K638&amp;"",MID(1/2,2,1),"."))&amp;LEFT($B$13,0)</f>
        <v/>
      </c>
      <c r="O638" s="49">
        <f>IF(N638="","",IFERROR(_xlfn.WEBSERVICE(N638),IF(MapcodeAPIBackup="","NO CONNECTION",IFERROR(_xlfn.WEBSERVICE(MapcodeAPIBackup&amp;MID(N638,LEN(MapcodeAPI)+1,999)),"NO CONNECTION"))))</f>
        <v/>
      </c>
      <c r="P638" t="inlineStr">
        <is>
          <t xml:space="preserve"> </t>
        </is>
      </c>
      <c r="R638" s="50">
        <f>IFERROR(IF(AND(TRIM(B638&amp;"")="",TRIM(C638&amp;"")=""),"",TRIM(IF(ISNUMBER(B638),SUBSTITUTE(B638&amp;"",MID(1/2,2,1),"."),B638&amp;"")&amp;IF(TRIM(C638&amp;"")="",""," | "&amp;IF(ISNUMBER(C638),SUBSTITUTE(C638&amp;"",MID(1/2,2,1),"."),C638&amp;"")))),"(error value)")</f>
        <v/>
      </c>
      <c r="S638" s="50">
        <f>IF(R638="","","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"&amp;IFERROR(IF(AND(LEN(R638)-LEN(SUBSTITUTE(R638,"/",""))=1,ISNUMBER(FIND(" ",TRIM(LEFT(R638,FIND("/",R638)-1))))),LEFT(R638,FIND("/",R638)-1),R638),R638)&amp;" ")," "," "),"﻿"," "),"​"," "),"⁠"," ")," "," ")," "," "),CHAR(9)," "),CHAR(10)," "),CHAR(13)," "),"−","-"),"–","-"),"—","-"),"LATITUDE"," "),"LONGITUDE"," "),"COORDINATES"," "),"COORDS"," "),"NORTH"," N "),"SOUTH"," S "),"EAST"," E "),"WEST"," W "),"DEGREES"," "),"DEG"," "),"GPS"," "),"LONG"," "),"LNG"," "),"LON"," "),"LAT"," ")," AND "," "),"&amp;"," ")&amp;" ")</f>
        <v/>
      </c>
      <c r="T638" s="50">
        <f>IF(S638="","",IF(LEN(S638)-LEN(SUBSTITUTE(S638,".",""))&gt;0,SUBSTITUTE(S638,","," "),IF(LEN(S638)-LEN(SUBSTITUTE(S638,",",""))=3,SUBSTITUTE(SUBSTITUTE(S638,",",";",2),",","."),IF(LEN(S638)-LEN(SUBSTITUTE(S638,",",""))=2,SUBSTITUTE(S638,",","."),SUBSTITUTE(S638,","," ")))))</f>
        <v/>
      </c>
      <c r="U638" s="50">
        <f>IF(ISNUMBER(FIND("S",T638)),-1,IF(ISNUMBER(FIND("N",T638)),1,0))</f>
        <v/>
      </c>
      <c r="V638" s="50">
        <f>IF(ISNUMBER(FIND("W",T638)),-1,IF(ISNUMBER(FIND("E",T638)),1,0))</f>
        <v/>
      </c>
      <c r="W638" s="50">
        <f>AND(MIN(IFERROR(FIND("N",T638),999),IFERROR(FIND("S",T638),999))&lt;999,MIN(IFERROR(FIND("E",T638),999),IFERROR(FIND("W",T638),999))&lt;999,MIN(IFERROR(FIND("E",T638),999),IFERROR(FIND("W",T638),999))&lt;MIN(IFERROR(FIND("N",T638),999),IFERROR(FIND("S",T638),999)))</f>
        <v/>
      </c>
      <c r="X638" s="50">
        <f>IF(T638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638,"°"," "),"º"," "),"˚"," "),"'"," "),CHAR(34)," "),"′"," "),"’"," "),"‘"," "),"″"," "),"”"," "),"“"," "),"("," "),")"," "),"["," "),"]"," "),"{"," "),"}"," "),";"," "),"|"," "),"/"," "),"\"," "),":"," "),"="," "),"*"," "),","," "),"N"," "),"S"," "),"E"," "),"W"," "),"_"," ")))</f>
        <v/>
      </c>
      <c r="Y638" s="50">
        <f>IF(X638="","",SUBSTITUTE(SUBSTITUTE(SUBSTITUTE(SUBSTITUTE(SUBSTITUTE(SUBSTITUTE(SUBSTITUTE(SUBSTITUTE(SUBSTITUTE(SUBSTITUTE(SUBSTITUTE(SUBSTITUTE(SUBSTITUTE(X638,"0",""),"1",""),"2",""),"3",""),"4",""),"5",""),"6",""),"7",""),"8",""),"9",""),".",""),"-","")," ",""))</f>
        <v/>
      </c>
      <c r="Z638" s="50">
        <f>IF(X638="",0,LEN(X638)-LEN(SUBSTITUTE(X638," ",""))+1)</f>
        <v/>
      </c>
      <c r="AA638" s="50">
        <f>IF(Z638&lt;1,"",IFERROR(VALUE(SUBSTITUTE(TRIM(MID(SUBSTITUTE(X638," ",REPT(" ",60)),1,60)),".",MID(1/2,2,1))),""))</f>
        <v/>
      </c>
      <c r="AB638" s="50">
        <f>IF(Z638&lt;2,"",IFERROR(VALUE(SUBSTITUTE(TRIM(MID(SUBSTITUTE(X638," ",REPT(" ",60)),61,60)),".",MID(1/2,2,1))),""))</f>
        <v/>
      </c>
      <c r="AC638" s="50">
        <f>IF(Z638&lt;3,"",IFERROR(VALUE(SUBSTITUTE(TRIM(MID(SUBSTITUTE(X638," ",REPT(" ",60)),121,60)),".",MID(1/2,2,1))),""))</f>
        <v/>
      </c>
      <c r="AD638" s="50">
        <f>IF(Z638&lt;4,"",IFERROR(VALUE(SUBSTITUTE(TRIM(MID(SUBSTITUTE(X638," ",REPT(" ",60)),181,60)),".",MID(1/2,2,1))),""))</f>
        <v/>
      </c>
      <c r="AE638" s="50">
        <f>IF(Z638&lt;5,"",IFERROR(VALUE(SUBSTITUTE(TRIM(MID(SUBSTITUTE(X638," ",REPT(" ",60)),241,60)),".",MID(1/2,2,1))),""))</f>
        <v/>
      </c>
      <c r="AF638" s="50">
        <f>IF(Z638&lt;6,"",IFERROR(VALUE(SUBSTITUTE(TRIM(MID(SUBSTITUTE(X638," ",REPT(" ",60)),301,60)),".",MID(1/2,2,1))),""))</f>
        <v/>
      </c>
      <c r="AG638" s="50">
        <f>IFERROR(IF(Z638=2,AA638,IF(Z638=4,IF(AA638&lt;0,-1,1)*(ABS(AA638)+AB638/60),IF(Z638=6,IF(AA638&lt;0,-1,1)*(ABS(AA638)+AB638/60+AC638/3600),""))),"")</f>
        <v/>
      </c>
      <c r="AH638" s="50">
        <f>IFERROR(IF(Z638=2,AB638,IF(Z638=4,IF(AC638&lt;0,-1,1)*(ABS(AC638)+AD638/60),IF(Z638=6,IF(AD638&lt;0,-1,1)*(ABS(AD638)+AE638/60+AF638/3600),""))),"")</f>
        <v/>
      </c>
      <c r="AI638" s="50">
        <f>IF(W638,AH638,AG638)</f>
        <v/>
      </c>
      <c r="AJ638" s="50">
        <f>IF(W638,AG638,AH638)</f>
        <v/>
      </c>
      <c r="AK638" s="50">
        <f>IFERROR(IF(U638=0,AI638,U638*ABS(AI638)),"")</f>
        <v/>
      </c>
      <c r="AL638" s="50">
        <f>IFERROR(IF(V638=0,AJ638,V638*ABS(AJ638)),"")</f>
        <v/>
      </c>
      <c r="AM638" s="50">
        <f>IFERROR(AND(U638=0,V638=0,ABS(AK638)&gt;90,ABS(AK638)&lt;=180,ABS(AL638)&lt;=90),FALSE)</f>
        <v/>
      </c>
      <c r="AN638" s="50">
        <f>IF(AM638,AL638,AK638)</f>
        <v/>
      </c>
      <c r="AO638" s="50">
        <f>IF(AM638,AK638,AL638)</f>
        <v/>
      </c>
      <c r="AP638" s="50">
        <f>IF(R638="","",IF(Y638&lt;&gt;"","Contains words or symbols that aren't part of a coordinate.",IF(NOT(OR(Z638=2,Z638=4,Z638=6)),"Couldn't find a latitude and a longitude ("&amp;Z638&amp;IF(Z638=1," number"," numbers")&amp;" found).",IF(COUNT(AA638:AF638)&lt;&gt;Z638,"Some of the numbers couldn't be read.",IF(OR(AND(Z638=4,OR(AB638&lt;0,AB638&gt;=60,AD638&lt;0,AD638&gt;=60)),AND(Z638=6,OR(AB638&lt;0,AB638&gt;=60,AC638&lt;0,AC638&gt;=60,AE638&lt;0,AE638&gt;=60,AF638&lt;0,AF638&gt;=60))),"Minutes and seconds must be between 0 and 60.",IF(OR(ABS(AN638)&gt;90,ABS(AO638)&gt;180),"Out of range: latitude must be between -90 and 90, and longitude between -180 and 180.",""))))))</f>
        <v/>
      </c>
    </row>
    <row r="639">
      <c r="B639" s="44" t="n"/>
      <c r="C639" s="44" t="n"/>
      <c r="D639" s="45">
        <f>IF(R639="","",IF(AP639&lt;&gt;"","NOT VALID GPS COORDINATES",IF(O639="NO CONNECTION","NO CONNECTION",IF(E639="","NOT FOUND",IF(OR(AM639,AND(AN639=0,AO639=0)),"CONVERTED – PLEASE CHECK","CONVERTED")))))</f>
        <v/>
      </c>
      <c r="E639" s="45">
        <f>IF(OR(O639="",O639="NO CONNECTION"),"",IFERROR(_xlfn.FILTERXML(O639,"//local/territory")&amp;" "&amp;_xlfn.FILTERXML(O639,"//local/mapcode"),IFERROR(_xlfn.FILTERXML(O639,"//international/mapcode"),"")))</f>
        <v/>
      </c>
      <c r="F639" s="46">
        <f>IF(E639="","",IFERROR(_xlfn.FILTERXML(O639,"//local/territory"),""))</f>
        <v/>
      </c>
      <c r="G639" s="46">
        <f>IF(E639="","",IFERROR(_xlfn.FILTERXML(O639,"//local/mapcode"),""))</f>
        <v/>
      </c>
      <c r="H639" s="46">
        <f>IF(E639="","",IFERROR(_xlfn.FILTERXML(O639,"//international/mapcode"),""))</f>
        <v/>
      </c>
      <c r="I639" s="46">
        <f>IF(E639="","",IFERROR(HYPERLINK("https://www.mymapcodes.com/go/?t="&amp;IF(G639&lt;&gt;"",F639,"AAA")&amp;"&amp;ma="&amp;LEFT(IF(G639&lt;&gt;"",G639,H639),FIND(".",IF(G639&lt;&gt;"",G639,H639))-1)&amp;"&amp;mb="&amp;MID(IF(G639&lt;&gt;"",G639,H639),FIND(".",IF(G639&lt;&gt;"",G639,H639))+1,99),"Open on MyMapcodes →"),""))</f>
        <v/>
      </c>
      <c r="J639" s="47">
        <f>IF(OR(R639="",AP639&lt;&gt;""),"",ROUND(AN639,6))</f>
        <v/>
      </c>
      <c r="K639" s="47">
        <f>IF(OR(R639="",AP639&lt;&gt;""),"",ROUND(AO639,6))</f>
        <v/>
      </c>
      <c r="L639" s="48">
        <f>IF(R639="","",IF(AP639&lt;&gt;"",AP639,IF(O639="NO CONNECTION","Excel couldn't reach the mapcode service. Click the REFRESH RESULTS box just above the table.",IF(E639="","The mapcode service didn't return a mapcode for this point.",IF(AM639,"Latitude and longitude seemed to be the wrong way round, so they've been swapped. Please check.",IF(AND(AN639=0,AO639=0),"0, 0 is in the sea off West Africa. Please check this is the location you meant.",IF(W639,"Longitude came first, so the order has been switched.",IF(Z639=6,"Converted from degrees, minutes and seconds.",IF(Z639=4,"Converted from degrees and decimal minutes.","")))))))))</f>
        <v/>
      </c>
      <c r="N639" s="49">
        <f>IF(J639="","",MapcodeAPI&amp;"codes/"&amp;SUBSTITUTE(J639&amp;"",MID(1/2,2,1),".")&amp;","&amp;SUBSTITUTE(K639&amp;"",MID(1/2,2,1),"."))&amp;LEFT($B$13,0)</f>
        <v/>
      </c>
      <c r="O639" s="49">
        <f>IF(N639="","",IFERROR(_xlfn.WEBSERVICE(N639),IF(MapcodeAPIBackup="","NO CONNECTION",IFERROR(_xlfn.WEBSERVICE(MapcodeAPIBackup&amp;MID(N639,LEN(MapcodeAPI)+1,999)),"NO CONNECTION"))))</f>
        <v/>
      </c>
      <c r="P639" t="inlineStr">
        <is>
          <t xml:space="preserve"> </t>
        </is>
      </c>
      <c r="R639" s="50">
        <f>IFERROR(IF(AND(TRIM(B639&amp;"")="",TRIM(C639&amp;"")=""),"",TRIM(IF(ISNUMBER(B639),SUBSTITUTE(B639&amp;"",MID(1/2,2,1),"."),B639&amp;"")&amp;IF(TRIM(C639&amp;"")="",""," | "&amp;IF(ISNUMBER(C639),SUBSTITUTE(C639&amp;"",MID(1/2,2,1),"."),C639&amp;"")))),"(error value)")</f>
        <v/>
      </c>
      <c r="S639" s="50">
        <f>IF(R639="","","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"&amp;IFERROR(IF(AND(LEN(R639)-LEN(SUBSTITUTE(R639,"/",""))=1,ISNUMBER(FIND(" ",TRIM(LEFT(R639,FIND("/",R639)-1))))),LEFT(R639,FIND("/",R639)-1),R639),R639)&amp;" ")," "," "),"﻿"," "),"​"," "),"⁠"," ")," "," ")," "," "),CHAR(9)," "),CHAR(10)," "),CHAR(13)," "),"−","-"),"–","-"),"—","-"),"LATITUDE"," "),"LONGITUDE"," "),"COORDINATES"," "),"COORDS"," "),"NORTH"," N "),"SOUTH"," S "),"EAST"," E "),"WEST"," W "),"DEGREES"," "),"DEG"," "),"GPS"," "),"LONG"," "),"LNG"," "),"LON"," "),"LAT"," ")," AND "," "),"&amp;"," ")&amp;" ")</f>
        <v/>
      </c>
      <c r="T639" s="50">
        <f>IF(S639="","",IF(LEN(S639)-LEN(SUBSTITUTE(S639,".",""))&gt;0,SUBSTITUTE(S639,","," "),IF(LEN(S639)-LEN(SUBSTITUTE(S639,",",""))=3,SUBSTITUTE(SUBSTITUTE(S639,",",";",2),",","."),IF(LEN(S639)-LEN(SUBSTITUTE(S639,",",""))=2,SUBSTITUTE(S639,",","."),SUBSTITUTE(S639,","," ")))))</f>
        <v/>
      </c>
      <c r="U639" s="50">
        <f>IF(ISNUMBER(FIND("S",T639)),-1,IF(ISNUMBER(FIND("N",T639)),1,0))</f>
        <v/>
      </c>
      <c r="V639" s="50">
        <f>IF(ISNUMBER(FIND("W",T639)),-1,IF(ISNUMBER(FIND("E",T639)),1,0))</f>
        <v/>
      </c>
      <c r="W639" s="50">
        <f>AND(MIN(IFERROR(FIND("N",T639),999),IFERROR(FIND("S",T639),999))&lt;999,MIN(IFERROR(FIND("E",T639),999),IFERROR(FIND("W",T639),999))&lt;999,MIN(IFERROR(FIND("E",T639),999),IFERROR(FIND("W",T639),999))&lt;MIN(IFERROR(FIND("N",T639),999),IFERROR(FIND("S",T639),999)))</f>
        <v/>
      </c>
      <c r="X639" s="50">
        <f>IF(T639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639,"°"," "),"º"," "),"˚"," "),"'"," "),CHAR(34)," "),"′"," "),"’"," "),"‘"," "),"″"," "),"”"," "),"“"," "),"("," "),")"," "),"["," "),"]"," "),"{"," "),"}"," "),";"," "),"|"," "),"/"," "),"\"," "),":"," "),"="," "),"*"," "),","," "),"N"," "),"S"," "),"E"," "),"W"," "),"_"," ")))</f>
        <v/>
      </c>
      <c r="Y639" s="50">
        <f>IF(X639="","",SUBSTITUTE(SUBSTITUTE(SUBSTITUTE(SUBSTITUTE(SUBSTITUTE(SUBSTITUTE(SUBSTITUTE(SUBSTITUTE(SUBSTITUTE(SUBSTITUTE(SUBSTITUTE(SUBSTITUTE(SUBSTITUTE(X639,"0",""),"1",""),"2",""),"3",""),"4",""),"5",""),"6",""),"7",""),"8",""),"9",""),".",""),"-","")," ",""))</f>
        <v/>
      </c>
      <c r="Z639" s="50">
        <f>IF(X639="",0,LEN(X639)-LEN(SUBSTITUTE(X639," ",""))+1)</f>
        <v/>
      </c>
      <c r="AA639" s="50">
        <f>IF(Z639&lt;1,"",IFERROR(VALUE(SUBSTITUTE(TRIM(MID(SUBSTITUTE(X639," ",REPT(" ",60)),1,60)),".",MID(1/2,2,1))),""))</f>
        <v/>
      </c>
      <c r="AB639" s="50">
        <f>IF(Z639&lt;2,"",IFERROR(VALUE(SUBSTITUTE(TRIM(MID(SUBSTITUTE(X639," ",REPT(" ",60)),61,60)),".",MID(1/2,2,1))),""))</f>
        <v/>
      </c>
      <c r="AC639" s="50">
        <f>IF(Z639&lt;3,"",IFERROR(VALUE(SUBSTITUTE(TRIM(MID(SUBSTITUTE(X639," ",REPT(" ",60)),121,60)),".",MID(1/2,2,1))),""))</f>
        <v/>
      </c>
      <c r="AD639" s="50">
        <f>IF(Z639&lt;4,"",IFERROR(VALUE(SUBSTITUTE(TRIM(MID(SUBSTITUTE(X639," ",REPT(" ",60)),181,60)),".",MID(1/2,2,1))),""))</f>
        <v/>
      </c>
      <c r="AE639" s="50">
        <f>IF(Z639&lt;5,"",IFERROR(VALUE(SUBSTITUTE(TRIM(MID(SUBSTITUTE(X639," ",REPT(" ",60)),241,60)),".",MID(1/2,2,1))),""))</f>
        <v/>
      </c>
      <c r="AF639" s="50">
        <f>IF(Z639&lt;6,"",IFERROR(VALUE(SUBSTITUTE(TRIM(MID(SUBSTITUTE(X639," ",REPT(" ",60)),301,60)),".",MID(1/2,2,1))),""))</f>
        <v/>
      </c>
      <c r="AG639" s="50">
        <f>IFERROR(IF(Z639=2,AA639,IF(Z639=4,IF(AA639&lt;0,-1,1)*(ABS(AA639)+AB639/60),IF(Z639=6,IF(AA639&lt;0,-1,1)*(ABS(AA639)+AB639/60+AC639/3600),""))),"")</f>
        <v/>
      </c>
      <c r="AH639" s="50">
        <f>IFERROR(IF(Z639=2,AB639,IF(Z639=4,IF(AC639&lt;0,-1,1)*(ABS(AC639)+AD639/60),IF(Z639=6,IF(AD639&lt;0,-1,1)*(ABS(AD639)+AE639/60+AF639/3600),""))),"")</f>
        <v/>
      </c>
      <c r="AI639" s="50">
        <f>IF(W639,AH639,AG639)</f>
        <v/>
      </c>
      <c r="AJ639" s="50">
        <f>IF(W639,AG639,AH639)</f>
        <v/>
      </c>
      <c r="AK639" s="50">
        <f>IFERROR(IF(U639=0,AI639,U639*ABS(AI639)),"")</f>
        <v/>
      </c>
      <c r="AL639" s="50">
        <f>IFERROR(IF(V639=0,AJ639,V639*ABS(AJ639)),"")</f>
        <v/>
      </c>
      <c r="AM639" s="50">
        <f>IFERROR(AND(U639=0,V639=0,ABS(AK639)&gt;90,ABS(AK639)&lt;=180,ABS(AL639)&lt;=90),FALSE)</f>
        <v/>
      </c>
      <c r="AN639" s="50">
        <f>IF(AM639,AL639,AK639)</f>
        <v/>
      </c>
      <c r="AO639" s="50">
        <f>IF(AM639,AK639,AL639)</f>
        <v/>
      </c>
      <c r="AP639" s="50">
        <f>IF(R639="","",IF(Y639&lt;&gt;"","Contains words or symbols that aren't part of a coordinate.",IF(NOT(OR(Z639=2,Z639=4,Z639=6)),"Couldn't find a latitude and a longitude ("&amp;Z639&amp;IF(Z639=1," number"," numbers")&amp;" found).",IF(COUNT(AA639:AF639)&lt;&gt;Z639,"Some of the numbers couldn't be read.",IF(OR(AND(Z639=4,OR(AB639&lt;0,AB639&gt;=60,AD639&lt;0,AD639&gt;=60)),AND(Z639=6,OR(AB639&lt;0,AB639&gt;=60,AC639&lt;0,AC639&gt;=60,AE639&lt;0,AE639&gt;=60,AF639&lt;0,AF639&gt;=60))),"Minutes and seconds must be between 0 and 60.",IF(OR(ABS(AN639)&gt;90,ABS(AO639)&gt;180),"Out of range: latitude must be between -90 and 90, and longitude between -180 and 180.",""))))))</f>
        <v/>
      </c>
    </row>
    <row r="640">
      <c r="B640" s="44" t="n"/>
      <c r="C640" s="44" t="n"/>
      <c r="D640" s="45">
        <f>IF(R640="","",IF(AP640&lt;&gt;"","NOT VALID GPS COORDINATES",IF(O640="NO CONNECTION","NO CONNECTION",IF(E640="","NOT FOUND",IF(OR(AM640,AND(AN640=0,AO640=0)),"CONVERTED – PLEASE CHECK","CONVERTED")))))</f>
        <v/>
      </c>
      <c r="E640" s="45">
        <f>IF(OR(O640="",O640="NO CONNECTION"),"",IFERROR(_xlfn.FILTERXML(O640,"//local/territory")&amp;" "&amp;_xlfn.FILTERXML(O640,"//local/mapcode"),IFERROR(_xlfn.FILTERXML(O640,"//international/mapcode"),"")))</f>
        <v/>
      </c>
      <c r="F640" s="46">
        <f>IF(E640="","",IFERROR(_xlfn.FILTERXML(O640,"//local/territory"),""))</f>
        <v/>
      </c>
      <c r="G640" s="46">
        <f>IF(E640="","",IFERROR(_xlfn.FILTERXML(O640,"//local/mapcode"),""))</f>
        <v/>
      </c>
      <c r="H640" s="46">
        <f>IF(E640="","",IFERROR(_xlfn.FILTERXML(O640,"//international/mapcode"),""))</f>
        <v/>
      </c>
      <c r="I640" s="46">
        <f>IF(E640="","",IFERROR(HYPERLINK("https://www.mymapcodes.com/go/?t="&amp;IF(G640&lt;&gt;"",F640,"AAA")&amp;"&amp;ma="&amp;LEFT(IF(G640&lt;&gt;"",G640,H640),FIND(".",IF(G640&lt;&gt;"",G640,H640))-1)&amp;"&amp;mb="&amp;MID(IF(G640&lt;&gt;"",G640,H640),FIND(".",IF(G640&lt;&gt;"",G640,H640))+1,99),"Open on MyMapcodes →"),""))</f>
        <v/>
      </c>
      <c r="J640" s="47">
        <f>IF(OR(R640="",AP640&lt;&gt;""),"",ROUND(AN640,6))</f>
        <v/>
      </c>
      <c r="K640" s="47">
        <f>IF(OR(R640="",AP640&lt;&gt;""),"",ROUND(AO640,6))</f>
        <v/>
      </c>
      <c r="L640" s="48">
        <f>IF(R640="","",IF(AP640&lt;&gt;"",AP640,IF(O640="NO CONNECTION","Excel couldn't reach the mapcode service. Click the REFRESH RESULTS box just above the table.",IF(E640="","The mapcode service didn't return a mapcode for this point.",IF(AM640,"Latitude and longitude seemed to be the wrong way round, so they've been swapped. Please check.",IF(AND(AN640=0,AO640=0),"0, 0 is in the sea off West Africa. Please check this is the location you meant.",IF(W640,"Longitude came first, so the order has been switched.",IF(Z640=6,"Converted from degrees, minutes and seconds.",IF(Z640=4,"Converted from degrees and decimal minutes.","")))))))))</f>
        <v/>
      </c>
      <c r="N640" s="49">
        <f>IF(J640="","",MapcodeAPI&amp;"codes/"&amp;SUBSTITUTE(J640&amp;"",MID(1/2,2,1),".")&amp;","&amp;SUBSTITUTE(K640&amp;"",MID(1/2,2,1),"."))&amp;LEFT($B$13,0)</f>
        <v/>
      </c>
      <c r="O640" s="49">
        <f>IF(N640="","",IFERROR(_xlfn.WEBSERVICE(N640),IF(MapcodeAPIBackup="","NO CONNECTION",IFERROR(_xlfn.WEBSERVICE(MapcodeAPIBackup&amp;MID(N640,LEN(MapcodeAPI)+1,999)),"NO CONNECTION"))))</f>
        <v/>
      </c>
      <c r="P640" t="inlineStr">
        <is>
          <t xml:space="preserve"> </t>
        </is>
      </c>
      <c r="R640" s="50">
        <f>IFERROR(IF(AND(TRIM(B640&amp;"")="",TRIM(C640&amp;"")=""),"",TRIM(IF(ISNUMBER(B640),SUBSTITUTE(B640&amp;"",MID(1/2,2,1),"."),B640&amp;"")&amp;IF(TRIM(C640&amp;"")="",""," | "&amp;IF(ISNUMBER(C640),SUBSTITUTE(C640&amp;"",MID(1/2,2,1),"."),C640&amp;"")))),"(error value)")</f>
        <v/>
      </c>
      <c r="S640" s="50">
        <f>IF(R640="","","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"&amp;IFERROR(IF(AND(LEN(R640)-LEN(SUBSTITUTE(R640,"/",""))=1,ISNUMBER(FIND(" ",TRIM(LEFT(R640,FIND("/",R640)-1))))),LEFT(R640,FIND("/",R640)-1),R640),R640)&amp;" ")," "," "),"﻿"," "),"​"," "),"⁠"," ")," "," ")," "," "),CHAR(9)," "),CHAR(10)," "),CHAR(13)," "),"−","-"),"–","-"),"—","-"),"LATITUDE"," "),"LONGITUDE"," "),"COORDINATES"," "),"COORDS"," "),"NORTH"," N "),"SOUTH"," S "),"EAST"," E "),"WEST"," W "),"DEGREES"," "),"DEG"," "),"GPS"," "),"LONG"," "),"LNG"," "),"LON"," "),"LAT"," ")," AND "," "),"&amp;"," ")&amp;" ")</f>
        <v/>
      </c>
      <c r="T640" s="50">
        <f>IF(S640="","",IF(LEN(S640)-LEN(SUBSTITUTE(S640,".",""))&gt;0,SUBSTITUTE(S640,","," "),IF(LEN(S640)-LEN(SUBSTITUTE(S640,",",""))=3,SUBSTITUTE(SUBSTITUTE(S640,",",";",2),",","."),IF(LEN(S640)-LEN(SUBSTITUTE(S640,",",""))=2,SUBSTITUTE(S640,",","."),SUBSTITUTE(S640,","," ")))))</f>
        <v/>
      </c>
      <c r="U640" s="50">
        <f>IF(ISNUMBER(FIND("S",T640)),-1,IF(ISNUMBER(FIND("N",T640)),1,0))</f>
        <v/>
      </c>
      <c r="V640" s="50">
        <f>IF(ISNUMBER(FIND("W",T640)),-1,IF(ISNUMBER(FIND("E",T640)),1,0))</f>
        <v/>
      </c>
      <c r="W640" s="50">
        <f>AND(MIN(IFERROR(FIND("N",T640),999),IFERROR(FIND("S",T640),999))&lt;999,MIN(IFERROR(FIND("E",T640),999),IFERROR(FIND("W",T640),999))&lt;999,MIN(IFERROR(FIND("E",T640),999),IFERROR(FIND("W",T640),999))&lt;MIN(IFERROR(FIND("N",T640),999),IFERROR(FIND("S",T640),999)))</f>
        <v/>
      </c>
      <c r="X640" s="50">
        <f>IF(T640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640,"°"," "),"º"," "),"˚"," "),"'"," "),CHAR(34)," "),"′"," "),"’"," "),"‘"," "),"″"," "),"”"," "),"“"," "),"("," "),")"," "),"["," "),"]"," "),"{"," "),"}"," "),";"," "),"|"," "),"/"," "),"\"," "),":"," "),"="," "),"*"," "),","," "),"N"," "),"S"," "),"E"," "),"W"," "),"_"," ")))</f>
        <v/>
      </c>
      <c r="Y640" s="50">
        <f>IF(X640="","",SUBSTITUTE(SUBSTITUTE(SUBSTITUTE(SUBSTITUTE(SUBSTITUTE(SUBSTITUTE(SUBSTITUTE(SUBSTITUTE(SUBSTITUTE(SUBSTITUTE(SUBSTITUTE(SUBSTITUTE(SUBSTITUTE(X640,"0",""),"1",""),"2",""),"3",""),"4",""),"5",""),"6",""),"7",""),"8",""),"9",""),".",""),"-","")," ",""))</f>
        <v/>
      </c>
      <c r="Z640" s="50">
        <f>IF(X640="",0,LEN(X640)-LEN(SUBSTITUTE(X640," ",""))+1)</f>
        <v/>
      </c>
      <c r="AA640" s="50">
        <f>IF(Z640&lt;1,"",IFERROR(VALUE(SUBSTITUTE(TRIM(MID(SUBSTITUTE(X640," ",REPT(" ",60)),1,60)),".",MID(1/2,2,1))),""))</f>
        <v/>
      </c>
      <c r="AB640" s="50">
        <f>IF(Z640&lt;2,"",IFERROR(VALUE(SUBSTITUTE(TRIM(MID(SUBSTITUTE(X640," ",REPT(" ",60)),61,60)),".",MID(1/2,2,1))),""))</f>
        <v/>
      </c>
      <c r="AC640" s="50">
        <f>IF(Z640&lt;3,"",IFERROR(VALUE(SUBSTITUTE(TRIM(MID(SUBSTITUTE(X640," ",REPT(" ",60)),121,60)),".",MID(1/2,2,1))),""))</f>
        <v/>
      </c>
      <c r="AD640" s="50">
        <f>IF(Z640&lt;4,"",IFERROR(VALUE(SUBSTITUTE(TRIM(MID(SUBSTITUTE(X640," ",REPT(" ",60)),181,60)),".",MID(1/2,2,1))),""))</f>
        <v/>
      </c>
      <c r="AE640" s="50">
        <f>IF(Z640&lt;5,"",IFERROR(VALUE(SUBSTITUTE(TRIM(MID(SUBSTITUTE(X640," ",REPT(" ",60)),241,60)),".",MID(1/2,2,1))),""))</f>
        <v/>
      </c>
      <c r="AF640" s="50">
        <f>IF(Z640&lt;6,"",IFERROR(VALUE(SUBSTITUTE(TRIM(MID(SUBSTITUTE(X640," ",REPT(" ",60)),301,60)),".",MID(1/2,2,1))),""))</f>
        <v/>
      </c>
      <c r="AG640" s="50">
        <f>IFERROR(IF(Z640=2,AA640,IF(Z640=4,IF(AA640&lt;0,-1,1)*(ABS(AA640)+AB640/60),IF(Z640=6,IF(AA640&lt;0,-1,1)*(ABS(AA640)+AB640/60+AC640/3600),""))),"")</f>
        <v/>
      </c>
      <c r="AH640" s="50">
        <f>IFERROR(IF(Z640=2,AB640,IF(Z640=4,IF(AC640&lt;0,-1,1)*(ABS(AC640)+AD640/60),IF(Z640=6,IF(AD640&lt;0,-1,1)*(ABS(AD640)+AE640/60+AF640/3600),""))),"")</f>
        <v/>
      </c>
      <c r="AI640" s="50">
        <f>IF(W640,AH640,AG640)</f>
        <v/>
      </c>
      <c r="AJ640" s="50">
        <f>IF(W640,AG640,AH640)</f>
        <v/>
      </c>
      <c r="AK640" s="50">
        <f>IFERROR(IF(U640=0,AI640,U640*ABS(AI640)),"")</f>
        <v/>
      </c>
      <c r="AL640" s="50">
        <f>IFERROR(IF(V640=0,AJ640,V640*ABS(AJ640)),"")</f>
        <v/>
      </c>
      <c r="AM640" s="50">
        <f>IFERROR(AND(U640=0,V640=0,ABS(AK640)&gt;90,ABS(AK640)&lt;=180,ABS(AL640)&lt;=90),FALSE)</f>
        <v/>
      </c>
      <c r="AN640" s="50">
        <f>IF(AM640,AL640,AK640)</f>
        <v/>
      </c>
      <c r="AO640" s="50">
        <f>IF(AM640,AK640,AL640)</f>
        <v/>
      </c>
      <c r="AP640" s="50">
        <f>IF(R640="","",IF(Y640&lt;&gt;"","Contains words or symbols that aren't part of a coordinate.",IF(NOT(OR(Z640=2,Z640=4,Z640=6)),"Couldn't find a latitude and a longitude ("&amp;Z640&amp;IF(Z640=1," number"," numbers")&amp;" found).",IF(COUNT(AA640:AF640)&lt;&gt;Z640,"Some of the numbers couldn't be read.",IF(OR(AND(Z640=4,OR(AB640&lt;0,AB640&gt;=60,AD640&lt;0,AD640&gt;=60)),AND(Z640=6,OR(AB640&lt;0,AB640&gt;=60,AC640&lt;0,AC640&gt;=60,AE640&lt;0,AE640&gt;=60,AF640&lt;0,AF640&gt;=60))),"Minutes and seconds must be between 0 and 60.",IF(OR(ABS(AN640)&gt;90,ABS(AO640)&gt;180),"Out of range: latitude must be between -90 and 90, and longitude between -180 and 180.",""))))))</f>
        <v/>
      </c>
    </row>
    <row r="641">
      <c r="B641" s="44" t="n"/>
      <c r="C641" s="44" t="n"/>
      <c r="D641" s="45">
        <f>IF(R641="","",IF(AP641&lt;&gt;"","NOT VALID GPS COORDINATES",IF(O641="NO CONNECTION","NO CONNECTION",IF(E641="","NOT FOUND",IF(OR(AM641,AND(AN641=0,AO641=0)),"CONVERTED – PLEASE CHECK","CONVERTED")))))</f>
        <v/>
      </c>
      <c r="E641" s="45">
        <f>IF(OR(O641="",O641="NO CONNECTION"),"",IFERROR(_xlfn.FILTERXML(O641,"//local/territory")&amp;" "&amp;_xlfn.FILTERXML(O641,"//local/mapcode"),IFERROR(_xlfn.FILTERXML(O641,"//international/mapcode"),"")))</f>
        <v/>
      </c>
      <c r="F641" s="46">
        <f>IF(E641="","",IFERROR(_xlfn.FILTERXML(O641,"//local/territory"),""))</f>
        <v/>
      </c>
      <c r="G641" s="46">
        <f>IF(E641="","",IFERROR(_xlfn.FILTERXML(O641,"//local/mapcode"),""))</f>
        <v/>
      </c>
      <c r="H641" s="46">
        <f>IF(E641="","",IFERROR(_xlfn.FILTERXML(O641,"//international/mapcode"),""))</f>
        <v/>
      </c>
      <c r="I641" s="46">
        <f>IF(E641="","",IFERROR(HYPERLINK("https://www.mymapcodes.com/go/?t="&amp;IF(G641&lt;&gt;"",F641,"AAA")&amp;"&amp;ma="&amp;LEFT(IF(G641&lt;&gt;"",G641,H641),FIND(".",IF(G641&lt;&gt;"",G641,H641))-1)&amp;"&amp;mb="&amp;MID(IF(G641&lt;&gt;"",G641,H641),FIND(".",IF(G641&lt;&gt;"",G641,H641))+1,99),"Open on MyMapcodes →"),""))</f>
        <v/>
      </c>
      <c r="J641" s="47">
        <f>IF(OR(R641="",AP641&lt;&gt;""),"",ROUND(AN641,6))</f>
        <v/>
      </c>
      <c r="K641" s="47">
        <f>IF(OR(R641="",AP641&lt;&gt;""),"",ROUND(AO641,6))</f>
        <v/>
      </c>
      <c r="L641" s="48">
        <f>IF(R641="","",IF(AP641&lt;&gt;"",AP641,IF(O641="NO CONNECTION","Excel couldn't reach the mapcode service. Click the REFRESH RESULTS box just above the table.",IF(E641="","The mapcode service didn't return a mapcode for this point.",IF(AM641,"Latitude and longitude seemed to be the wrong way round, so they've been swapped. Please check.",IF(AND(AN641=0,AO641=0),"0, 0 is in the sea off West Africa. Please check this is the location you meant.",IF(W641,"Longitude came first, so the order has been switched.",IF(Z641=6,"Converted from degrees, minutes and seconds.",IF(Z641=4,"Converted from degrees and decimal minutes.","")))))))))</f>
        <v/>
      </c>
      <c r="N641" s="49">
        <f>IF(J641="","",MapcodeAPI&amp;"codes/"&amp;SUBSTITUTE(J641&amp;"",MID(1/2,2,1),".")&amp;","&amp;SUBSTITUTE(K641&amp;"",MID(1/2,2,1),"."))&amp;LEFT($B$13,0)</f>
        <v/>
      </c>
      <c r="O641" s="49">
        <f>IF(N641="","",IFERROR(_xlfn.WEBSERVICE(N641),IF(MapcodeAPIBackup="","NO CONNECTION",IFERROR(_xlfn.WEBSERVICE(MapcodeAPIBackup&amp;MID(N641,LEN(MapcodeAPI)+1,999)),"NO CONNECTION"))))</f>
        <v/>
      </c>
      <c r="P641" t="inlineStr">
        <is>
          <t xml:space="preserve"> </t>
        </is>
      </c>
      <c r="R641" s="50">
        <f>IFERROR(IF(AND(TRIM(B641&amp;"")="",TRIM(C641&amp;"")=""),"",TRIM(IF(ISNUMBER(B641),SUBSTITUTE(B641&amp;"",MID(1/2,2,1),"."),B641&amp;"")&amp;IF(TRIM(C641&amp;"")="",""," | "&amp;IF(ISNUMBER(C641),SUBSTITUTE(C641&amp;"",MID(1/2,2,1),"."),C641&amp;"")))),"(error value)")</f>
        <v/>
      </c>
      <c r="S641" s="50">
        <f>IF(R641="","","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"&amp;IFERROR(IF(AND(LEN(R641)-LEN(SUBSTITUTE(R641,"/",""))=1,ISNUMBER(FIND(" ",TRIM(LEFT(R641,FIND("/",R641)-1))))),LEFT(R641,FIND("/",R641)-1),R641),R641)&amp;" ")," "," "),"﻿"," "),"​"," "),"⁠"," ")," "," ")," "," "),CHAR(9)," "),CHAR(10)," "),CHAR(13)," "),"−","-"),"–","-"),"—","-"),"LATITUDE"," "),"LONGITUDE"," "),"COORDINATES"," "),"COORDS"," "),"NORTH"," N "),"SOUTH"," S "),"EAST"," E "),"WEST"," W "),"DEGREES"," "),"DEG"," "),"GPS"," "),"LONG"," "),"LNG"," "),"LON"," "),"LAT"," ")," AND "," "),"&amp;"," ")&amp;" ")</f>
        <v/>
      </c>
      <c r="T641" s="50">
        <f>IF(S641="","",IF(LEN(S641)-LEN(SUBSTITUTE(S641,".",""))&gt;0,SUBSTITUTE(S641,","," "),IF(LEN(S641)-LEN(SUBSTITUTE(S641,",",""))=3,SUBSTITUTE(SUBSTITUTE(S641,",",";",2),",","."),IF(LEN(S641)-LEN(SUBSTITUTE(S641,",",""))=2,SUBSTITUTE(S641,",","."),SUBSTITUTE(S641,","," ")))))</f>
        <v/>
      </c>
      <c r="U641" s="50">
        <f>IF(ISNUMBER(FIND("S",T641)),-1,IF(ISNUMBER(FIND("N",T641)),1,0))</f>
        <v/>
      </c>
      <c r="V641" s="50">
        <f>IF(ISNUMBER(FIND("W",T641)),-1,IF(ISNUMBER(FIND("E",T641)),1,0))</f>
        <v/>
      </c>
      <c r="W641" s="50">
        <f>AND(MIN(IFERROR(FIND("N",T641),999),IFERROR(FIND("S",T641),999))&lt;999,MIN(IFERROR(FIND("E",T641),999),IFERROR(FIND("W",T641),999))&lt;999,MIN(IFERROR(FIND("E",T641),999),IFERROR(FIND("W",T641),999))&lt;MIN(IFERROR(FIND("N",T641),999),IFERROR(FIND("S",T641),999)))</f>
        <v/>
      </c>
      <c r="X641" s="50">
        <f>IF(T641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641,"°"," "),"º"," "),"˚"," "),"'"," "),CHAR(34)," "),"′"," "),"’"," "),"‘"," "),"″"," "),"”"," "),"“"," "),"("," "),")"," "),"["," "),"]"," "),"{"," "),"}"," "),";"," "),"|"," "),"/"," "),"\"," "),":"," "),"="," "),"*"," "),","," "),"N"," "),"S"," "),"E"," "),"W"," "),"_"," ")))</f>
        <v/>
      </c>
      <c r="Y641" s="50">
        <f>IF(X641="","",SUBSTITUTE(SUBSTITUTE(SUBSTITUTE(SUBSTITUTE(SUBSTITUTE(SUBSTITUTE(SUBSTITUTE(SUBSTITUTE(SUBSTITUTE(SUBSTITUTE(SUBSTITUTE(SUBSTITUTE(SUBSTITUTE(X641,"0",""),"1",""),"2",""),"3",""),"4",""),"5",""),"6",""),"7",""),"8",""),"9",""),".",""),"-","")," ",""))</f>
        <v/>
      </c>
      <c r="Z641" s="50">
        <f>IF(X641="",0,LEN(X641)-LEN(SUBSTITUTE(X641," ",""))+1)</f>
        <v/>
      </c>
      <c r="AA641" s="50">
        <f>IF(Z641&lt;1,"",IFERROR(VALUE(SUBSTITUTE(TRIM(MID(SUBSTITUTE(X641," ",REPT(" ",60)),1,60)),".",MID(1/2,2,1))),""))</f>
        <v/>
      </c>
      <c r="AB641" s="50">
        <f>IF(Z641&lt;2,"",IFERROR(VALUE(SUBSTITUTE(TRIM(MID(SUBSTITUTE(X641," ",REPT(" ",60)),61,60)),".",MID(1/2,2,1))),""))</f>
        <v/>
      </c>
      <c r="AC641" s="50">
        <f>IF(Z641&lt;3,"",IFERROR(VALUE(SUBSTITUTE(TRIM(MID(SUBSTITUTE(X641," ",REPT(" ",60)),121,60)),".",MID(1/2,2,1))),""))</f>
        <v/>
      </c>
      <c r="AD641" s="50">
        <f>IF(Z641&lt;4,"",IFERROR(VALUE(SUBSTITUTE(TRIM(MID(SUBSTITUTE(X641," ",REPT(" ",60)),181,60)),".",MID(1/2,2,1))),""))</f>
        <v/>
      </c>
      <c r="AE641" s="50">
        <f>IF(Z641&lt;5,"",IFERROR(VALUE(SUBSTITUTE(TRIM(MID(SUBSTITUTE(X641," ",REPT(" ",60)),241,60)),".",MID(1/2,2,1))),""))</f>
        <v/>
      </c>
      <c r="AF641" s="50">
        <f>IF(Z641&lt;6,"",IFERROR(VALUE(SUBSTITUTE(TRIM(MID(SUBSTITUTE(X641," ",REPT(" ",60)),301,60)),".",MID(1/2,2,1))),""))</f>
        <v/>
      </c>
      <c r="AG641" s="50">
        <f>IFERROR(IF(Z641=2,AA641,IF(Z641=4,IF(AA641&lt;0,-1,1)*(ABS(AA641)+AB641/60),IF(Z641=6,IF(AA641&lt;0,-1,1)*(ABS(AA641)+AB641/60+AC641/3600),""))),"")</f>
        <v/>
      </c>
      <c r="AH641" s="50">
        <f>IFERROR(IF(Z641=2,AB641,IF(Z641=4,IF(AC641&lt;0,-1,1)*(ABS(AC641)+AD641/60),IF(Z641=6,IF(AD641&lt;0,-1,1)*(ABS(AD641)+AE641/60+AF641/3600),""))),"")</f>
        <v/>
      </c>
      <c r="AI641" s="50">
        <f>IF(W641,AH641,AG641)</f>
        <v/>
      </c>
      <c r="AJ641" s="50">
        <f>IF(W641,AG641,AH641)</f>
        <v/>
      </c>
      <c r="AK641" s="50">
        <f>IFERROR(IF(U641=0,AI641,U641*ABS(AI641)),"")</f>
        <v/>
      </c>
      <c r="AL641" s="50">
        <f>IFERROR(IF(V641=0,AJ641,V641*ABS(AJ641)),"")</f>
        <v/>
      </c>
      <c r="AM641" s="50">
        <f>IFERROR(AND(U641=0,V641=0,ABS(AK641)&gt;90,ABS(AK641)&lt;=180,ABS(AL641)&lt;=90),FALSE)</f>
        <v/>
      </c>
      <c r="AN641" s="50">
        <f>IF(AM641,AL641,AK641)</f>
        <v/>
      </c>
      <c r="AO641" s="50">
        <f>IF(AM641,AK641,AL641)</f>
        <v/>
      </c>
      <c r="AP641" s="50">
        <f>IF(R641="","",IF(Y641&lt;&gt;"","Contains words or symbols that aren't part of a coordinate.",IF(NOT(OR(Z641=2,Z641=4,Z641=6)),"Couldn't find a latitude and a longitude ("&amp;Z641&amp;IF(Z641=1," number"," numbers")&amp;" found).",IF(COUNT(AA641:AF641)&lt;&gt;Z641,"Some of the numbers couldn't be read.",IF(OR(AND(Z641=4,OR(AB641&lt;0,AB641&gt;=60,AD641&lt;0,AD641&gt;=60)),AND(Z641=6,OR(AB641&lt;0,AB641&gt;=60,AC641&lt;0,AC641&gt;=60,AE641&lt;0,AE641&gt;=60,AF641&lt;0,AF641&gt;=60))),"Minutes and seconds must be between 0 and 60.",IF(OR(ABS(AN641)&gt;90,ABS(AO641)&gt;180),"Out of range: latitude must be between -90 and 90, and longitude between -180 and 180.",""))))))</f>
        <v/>
      </c>
    </row>
    <row r="642">
      <c r="B642" s="44" t="n"/>
      <c r="C642" s="44" t="n"/>
      <c r="D642" s="45">
        <f>IF(R642="","",IF(AP642&lt;&gt;"","NOT VALID GPS COORDINATES",IF(O642="NO CONNECTION","NO CONNECTION",IF(E642="","NOT FOUND",IF(OR(AM642,AND(AN642=0,AO642=0)),"CONVERTED – PLEASE CHECK","CONVERTED")))))</f>
        <v/>
      </c>
      <c r="E642" s="45">
        <f>IF(OR(O642="",O642="NO CONNECTION"),"",IFERROR(_xlfn.FILTERXML(O642,"//local/territory")&amp;" "&amp;_xlfn.FILTERXML(O642,"//local/mapcode"),IFERROR(_xlfn.FILTERXML(O642,"//international/mapcode"),"")))</f>
        <v/>
      </c>
      <c r="F642" s="46">
        <f>IF(E642="","",IFERROR(_xlfn.FILTERXML(O642,"//local/territory"),""))</f>
        <v/>
      </c>
      <c r="G642" s="46">
        <f>IF(E642="","",IFERROR(_xlfn.FILTERXML(O642,"//local/mapcode"),""))</f>
        <v/>
      </c>
      <c r="H642" s="46">
        <f>IF(E642="","",IFERROR(_xlfn.FILTERXML(O642,"//international/mapcode"),""))</f>
        <v/>
      </c>
      <c r="I642" s="46">
        <f>IF(E642="","",IFERROR(HYPERLINK("https://www.mymapcodes.com/go/?t="&amp;IF(G642&lt;&gt;"",F642,"AAA")&amp;"&amp;ma="&amp;LEFT(IF(G642&lt;&gt;"",G642,H642),FIND(".",IF(G642&lt;&gt;"",G642,H642))-1)&amp;"&amp;mb="&amp;MID(IF(G642&lt;&gt;"",G642,H642),FIND(".",IF(G642&lt;&gt;"",G642,H642))+1,99),"Open on MyMapcodes →"),""))</f>
        <v/>
      </c>
      <c r="J642" s="47">
        <f>IF(OR(R642="",AP642&lt;&gt;""),"",ROUND(AN642,6))</f>
        <v/>
      </c>
      <c r="K642" s="47">
        <f>IF(OR(R642="",AP642&lt;&gt;""),"",ROUND(AO642,6))</f>
        <v/>
      </c>
      <c r="L642" s="48">
        <f>IF(R642="","",IF(AP642&lt;&gt;"",AP642,IF(O642="NO CONNECTION","Excel couldn't reach the mapcode service. Click the REFRESH RESULTS box just above the table.",IF(E642="","The mapcode service didn't return a mapcode for this point.",IF(AM642,"Latitude and longitude seemed to be the wrong way round, so they've been swapped. Please check.",IF(AND(AN642=0,AO642=0),"0, 0 is in the sea off West Africa. Please check this is the location you meant.",IF(W642,"Longitude came first, so the order has been switched.",IF(Z642=6,"Converted from degrees, minutes and seconds.",IF(Z642=4,"Converted from degrees and decimal minutes.","")))))))))</f>
        <v/>
      </c>
      <c r="N642" s="49">
        <f>IF(J642="","",MapcodeAPI&amp;"codes/"&amp;SUBSTITUTE(J642&amp;"",MID(1/2,2,1),".")&amp;","&amp;SUBSTITUTE(K642&amp;"",MID(1/2,2,1),"."))&amp;LEFT($B$13,0)</f>
        <v/>
      </c>
      <c r="O642" s="49">
        <f>IF(N642="","",IFERROR(_xlfn.WEBSERVICE(N642),IF(MapcodeAPIBackup="","NO CONNECTION",IFERROR(_xlfn.WEBSERVICE(MapcodeAPIBackup&amp;MID(N642,LEN(MapcodeAPI)+1,999)),"NO CONNECTION"))))</f>
        <v/>
      </c>
      <c r="P642" t="inlineStr">
        <is>
          <t xml:space="preserve"> </t>
        </is>
      </c>
      <c r="R642" s="50">
        <f>IFERROR(IF(AND(TRIM(B642&amp;"")="",TRIM(C642&amp;"")=""),"",TRIM(IF(ISNUMBER(B642),SUBSTITUTE(B642&amp;"",MID(1/2,2,1),"."),B642&amp;"")&amp;IF(TRIM(C642&amp;"")="",""," | "&amp;IF(ISNUMBER(C642),SUBSTITUTE(C642&amp;"",MID(1/2,2,1),"."),C642&amp;"")))),"(error value)")</f>
        <v/>
      </c>
      <c r="S642" s="50">
        <f>IF(R642="","","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"&amp;IFERROR(IF(AND(LEN(R642)-LEN(SUBSTITUTE(R642,"/",""))=1,ISNUMBER(FIND(" ",TRIM(LEFT(R642,FIND("/",R642)-1))))),LEFT(R642,FIND("/",R642)-1),R642),R642)&amp;" ")," "," "),"﻿"," "),"​"," "),"⁠"," ")," "," ")," "," "),CHAR(9)," "),CHAR(10)," "),CHAR(13)," "),"−","-"),"–","-"),"—","-"),"LATITUDE"," "),"LONGITUDE"," "),"COORDINATES"," "),"COORDS"," "),"NORTH"," N "),"SOUTH"," S "),"EAST"," E "),"WEST"," W "),"DEGREES"," "),"DEG"," "),"GPS"," "),"LONG"," "),"LNG"," "),"LON"," "),"LAT"," ")," AND "," "),"&amp;"," ")&amp;" ")</f>
        <v/>
      </c>
      <c r="T642" s="50">
        <f>IF(S642="","",IF(LEN(S642)-LEN(SUBSTITUTE(S642,".",""))&gt;0,SUBSTITUTE(S642,","," "),IF(LEN(S642)-LEN(SUBSTITUTE(S642,",",""))=3,SUBSTITUTE(SUBSTITUTE(S642,",",";",2),",","."),IF(LEN(S642)-LEN(SUBSTITUTE(S642,",",""))=2,SUBSTITUTE(S642,",","."),SUBSTITUTE(S642,","," ")))))</f>
        <v/>
      </c>
      <c r="U642" s="50">
        <f>IF(ISNUMBER(FIND("S",T642)),-1,IF(ISNUMBER(FIND("N",T642)),1,0))</f>
        <v/>
      </c>
      <c r="V642" s="50">
        <f>IF(ISNUMBER(FIND("W",T642)),-1,IF(ISNUMBER(FIND("E",T642)),1,0))</f>
        <v/>
      </c>
      <c r="W642" s="50">
        <f>AND(MIN(IFERROR(FIND("N",T642),999),IFERROR(FIND("S",T642),999))&lt;999,MIN(IFERROR(FIND("E",T642),999),IFERROR(FIND("W",T642),999))&lt;999,MIN(IFERROR(FIND("E",T642),999),IFERROR(FIND("W",T642),999))&lt;MIN(IFERROR(FIND("N",T642),999),IFERROR(FIND("S",T642),999)))</f>
        <v/>
      </c>
      <c r="X642" s="50">
        <f>IF(T642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642,"°"," "),"º"," "),"˚"," "),"'"," "),CHAR(34)," "),"′"," "),"’"," "),"‘"," "),"″"," "),"”"," "),"“"," "),"("," "),")"," "),"["," "),"]"," "),"{"," "),"}"," "),";"," "),"|"," "),"/"," "),"\"," "),":"," "),"="," "),"*"," "),","," "),"N"," "),"S"," "),"E"," "),"W"," "),"_"," ")))</f>
        <v/>
      </c>
      <c r="Y642" s="50">
        <f>IF(X642="","",SUBSTITUTE(SUBSTITUTE(SUBSTITUTE(SUBSTITUTE(SUBSTITUTE(SUBSTITUTE(SUBSTITUTE(SUBSTITUTE(SUBSTITUTE(SUBSTITUTE(SUBSTITUTE(SUBSTITUTE(SUBSTITUTE(X642,"0",""),"1",""),"2",""),"3",""),"4",""),"5",""),"6",""),"7",""),"8",""),"9",""),".",""),"-","")," ",""))</f>
        <v/>
      </c>
      <c r="Z642" s="50">
        <f>IF(X642="",0,LEN(X642)-LEN(SUBSTITUTE(X642," ",""))+1)</f>
        <v/>
      </c>
      <c r="AA642" s="50">
        <f>IF(Z642&lt;1,"",IFERROR(VALUE(SUBSTITUTE(TRIM(MID(SUBSTITUTE(X642," ",REPT(" ",60)),1,60)),".",MID(1/2,2,1))),""))</f>
        <v/>
      </c>
      <c r="AB642" s="50">
        <f>IF(Z642&lt;2,"",IFERROR(VALUE(SUBSTITUTE(TRIM(MID(SUBSTITUTE(X642," ",REPT(" ",60)),61,60)),".",MID(1/2,2,1))),""))</f>
        <v/>
      </c>
      <c r="AC642" s="50">
        <f>IF(Z642&lt;3,"",IFERROR(VALUE(SUBSTITUTE(TRIM(MID(SUBSTITUTE(X642," ",REPT(" ",60)),121,60)),".",MID(1/2,2,1))),""))</f>
        <v/>
      </c>
      <c r="AD642" s="50">
        <f>IF(Z642&lt;4,"",IFERROR(VALUE(SUBSTITUTE(TRIM(MID(SUBSTITUTE(X642," ",REPT(" ",60)),181,60)),".",MID(1/2,2,1))),""))</f>
        <v/>
      </c>
      <c r="AE642" s="50">
        <f>IF(Z642&lt;5,"",IFERROR(VALUE(SUBSTITUTE(TRIM(MID(SUBSTITUTE(X642," ",REPT(" ",60)),241,60)),".",MID(1/2,2,1))),""))</f>
        <v/>
      </c>
      <c r="AF642" s="50">
        <f>IF(Z642&lt;6,"",IFERROR(VALUE(SUBSTITUTE(TRIM(MID(SUBSTITUTE(X642," ",REPT(" ",60)),301,60)),".",MID(1/2,2,1))),""))</f>
        <v/>
      </c>
      <c r="AG642" s="50">
        <f>IFERROR(IF(Z642=2,AA642,IF(Z642=4,IF(AA642&lt;0,-1,1)*(ABS(AA642)+AB642/60),IF(Z642=6,IF(AA642&lt;0,-1,1)*(ABS(AA642)+AB642/60+AC642/3600),""))),"")</f>
        <v/>
      </c>
      <c r="AH642" s="50">
        <f>IFERROR(IF(Z642=2,AB642,IF(Z642=4,IF(AC642&lt;0,-1,1)*(ABS(AC642)+AD642/60),IF(Z642=6,IF(AD642&lt;0,-1,1)*(ABS(AD642)+AE642/60+AF642/3600),""))),"")</f>
        <v/>
      </c>
      <c r="AI642" s="50">
        <f>IF(W642,AH642,AG642)</f>
        <v/>
      </c>
      <c r="AJ642" s="50">
        <f>IF(W642,AG642,AH642)</f>
        <v/>
      </c>
      <c r="AK642" s="50">
        <f>IFERROR(IF(U642=0,AI642,U642*ABS(AI642)),"")</f>
        <v/>
      </c>
      <c r="AL642" s="50">
        <f>IFERROR(IF(V642=0,AJ642,V642*ABS(AJ642)),"")</f>
        <v/>
      </c>
      <c r="AM642" s="50">
        <f>IFERROR(AND(U642=0,V642=0,ABS(AK642)&gt;90,ABS(AK642)&lt;=180,ABS(AL642)&lt;=90),FALSE)</f>
        <v/>
      </c>
      <c r="AN642" s="50">
        <f>IF(AM642,AL642,AK642)</f>
        <v/>
      </c>
      <c r="AO642" s="50">
        <f>IF(AM642,AK642,AL642)</f>
        <v/>
      </c>
      <c r="AP642" s="50">
        <f>IF(R642="","",IF(Y642&lt;&gt;"","Contains words or symbols that aren't part of a coordinate.",IF(NOT(OR(Z642=2,Z642=4,Z642=6)),"Couldn't find a latitude and a longitude ("&amp;Z642&amp;IF(Z642=1," number"," numbers")&amp;" found).",IF(COUNT(AA642:AF642)&lt;&gt;Z642,"Some of the numbers couldn't be read.",IF(OR(AND(Z642=4,OR(AB642&lt;0,AB642&gt;=60,AD642&lt;0,AD642&gt;=60)),AND(Z642=6,OR(AB642&lt;0,AB642&gt;=60,AC642&lt;0,AC642&gt;=60,AE642&lt;0,AE642&gt;=60,AF642&lt;0,AF642&gt;=60))),"Minutes and seconds must be between 0 and 60.",IF(OR(ABS(AN642)&gt;90,ABS(AO642)&gt;180),"Out of range: latitude must be between -90 and 90, and longitude between -180 and 180.",""))))))</f>
        <v/>
      </c>
    </row>
    <row r="643">
      <c r="B643" s="44" t="n"/>
      <c r="C643" s="44" t="n"/>
      <c r="D643" s="45">
        <f>IF(R643="","",IF(AP643&lt;&gt;"","NOT VALID GPS COORDINATES",IF(O643="NO CONNECTION","NO CONNECTION",IF(E643="","NOT FOUND",IF(OR(AM643,AND(AN643=0,AO643=0)),"CONVERTED – PLEASE CHECK","CONVERTED")))))</f>
        <v/>
      </c>
      <c r="E643" s="45">
        <f>IF(OR(O643="",O643="NO CONNECTION"),"",IFERROR(_xlfn.FILTERXML(O643,"//local/territory")&amp;" "&amp;_xlfn.FILTERXML(O643,"//local/mapcode"),IFERROR(_xlfn.FILTERXML(O643,"//international/mapcode"),"")))</f>
        <v/>
      </c>
      <c r="F643" s="46">
        <f>IF(E643="","",IFERROR(_xlfn.FILTERXML(O643,"//local/territory"),""))</f>
        <v/>
      </c>
      <c r="G643" s="46">
        <f>IF(E643="","",IFERROR(_xlfn.FILTERXML(O643,"//local/mapcode"),""))</f>
        <v/>
      </c>
      <c r="H643" s="46">
        <f>IF(E643="","",IFERROR(_xlfn.FILTERXML(O643,"//international/mapcode"),""))</f>
        <v/>
      </c>
      <c r="I643" s="46">
        <f>IF(E643="","",IFERROR(HYPERLINK("https://www.mymapcodes.com/go/?t="&amp;IF(G643&lt;&gt;"",F643,"AAA")&amp;"&amp;ma="&amp;LEFT(IF(G643&lt;&gt;"",G643,H643),FIND(".",IF(G643&lt;&gt;"",G643,H643))-1)&amp;"&amp;mb="&amp;MID(IF(G643&lt;&gt;"",G643,H643),FIND(".",IF(G643&lt;&gt;"",G643,H643))+1,99),"Open on MyMapcodes →"),""))</f>
        <v/>
      </c>
      <c r="J643" s="47">
        <f>IF(OR(R643="",AP643&lt;&gt;""),"",ROUND(AN643,6))</f>
        <v/>
      </c>
      <c r="K643" s="47">
        <f>IF(OR(R643="",AP643&lt;&gt;""),"",ROUND(AO643,6))</f>
        <v/>
      </c>
      <c r="L643" s="48">
        <f>IF(R643="","",IF(AP643&lt;&gt;"",AP643,IF(O643="NO CONNECTION","Excel couldn't reach the mapcode service. Click the REFRESH RESULTS box just above the table.",IF(E643="","The mapcode service didn't return a mapcode for this point.",IF(AM643,"Latitude and longitude seemed to be the wrong way round, so they've been swapped. Please check.",IF(AND(AN643=0,AO643=0),"0, 0 is in the sea off West Africa. Please check this is the location you meant.",IF(W643,"Longitude came first, so the order has been switched.",IF(Z643=6,"Converted from degrees, minutes and seconds.",IF(Z643=4,"Converted from degrees and decimal minutes.","")))))))))</f>
        <v/>
      </c>
      <c r="N643" s="49">
        <f>IF(J643="","",MapcodeAPI&amp;"codes/"&amp;SUBSTITUTE(J643&amp;"",MID(1/2,2,1),".")&amp;","&amp;SUBSTITUTE(K643&amp;"",MID(1/2,2,1),"."))&amp;LEFT($B$13,0)</f>
        <v/>
      </c>
      <c r="O643" s="49">
        <f>IF(N643="","",IFERROR(_xlfn.WEBSERVICE(N643),IF(MapcodeAPIBackup="","NO CONNECTION",IFERROR(_xlfn.WEBSERVICE(MapcodeAPIBackup&amp;MID(N643,LEN(MapcodeAPI)+1,999)),"NO CONNECTION"))))</f>
        <v/>
      </c>
      <c r="P643" t="inlineStr">
        <is>
          <t xml:space="preserve"> </t>
        </is>
      </c>
      <c r="R643" s="50">
        <f>IFERROR(IF(AND(TRIM(B643&amp;"")="",TRIM(C643&amp;"")=""),"",TRIM(IF(ISNUMBER(B643),SUBSTITUTE(B643&amp;"",MID(1/2,2,1),"."),B643&amp;"")&amp;IF(TRIM(C643&amp;"")="",""," | "&amp;IF(ISNUMBER(C643),SUBSTITUTE(C643&amp;"",MID(1/2,2,1),"."),C643&amp;"")))),"(error value)")</f>
        <v/>
      </c>
      <c r="S643" s="50">
        <f>IF(R643="","","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"&amp;IFERROR(IF(AND(LEN(R643)-LEN(SUBSTITUTE(R643,"/",""))=1,ISNUMBER(FIND(" ",TRIM(LEFT(R643,FIND("/",R643)-1))))),LEFT(R643,FIND("/",R643)-1),R643),R643)&amp;" ")," "," "),"﻿"," "),"​"," "),"⁠"," ")," "," ")," "," "),CHAR(9)," "),CHAR(10)," "),CHAR(13)," "),"−","-"),"–","-"),"—","-"),"LATITUDE"," "),"LONGITUDE"," "),"COORDINATES"," "),"COORDS"," "),"NORTH"," N "),"SOUTH"," S "),"EAST"," E "),"WEST"," W "),"DEGREES"," "),"DEG"," "),"GPS"," "),"LONG"," "),"LNG"," "),"LON"," "),"LAT"," ")," AND "," "),"&amp;"," ")&amp;" ")</f>
        <v/>
      </c>
      <c r="T643" s="50">
        <f>IF(S643="","",IF(LEN(S643)-LEN(SUBSTITUTE(S643,".",""))&gt;0,SUBSTITUTE(S643,","," "),IF(LEN(S643)-LEN(SUBSTITUTE(S643,",",""))=3,SUBSTITUTE(SUBSTITUTE(S643,",",";",2),",","."),IF(LEN(S643)-LEN(SUBSTITUTE(S643,",",""))=2,SUBSTITUTE(S643,",","."),SUBSTITUTE(S643,","," ")))))</f>
        <v/>
      </c>
      <c r="U643" s="50">
        <f>IF(ISNUMBER(FIND("S",T643)),-1,IF(ISNUMBER(FIND("N",T643)),1,0))</f>
        <v/>
      </c>
      <c r="V643" s="50">
        <f>IF(ISNUMBER(FIND("W",T643)),-1,IF(ISNUMBER(FIND("E",T643)),1,0))</f>
        <v/>
      </c>
      <c r="W643" s="50">
        <f>AND(MIN(IFERROR(FIND("N",T643),999),IFERROR(FIND("S",T643),999))&lt;999,MIN(IFERROR(FIND("E",T643),999),IFERROR(FIND("W",T643),999))&lt;999,MIN(IFERROR(FIND("E",T643),999),IFERROR(FIND("W",T643),999))&lt;MIN(IFERROR(FIND("N",T643),999),IFERROR(FIND("S",T643),999)))</f>
        <v/>
      </c>
      <c r="X643" s="50">
        <f>IF(T643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643,"°"," "),"º"," "),"˚"," "),"'"," "),CHAR(34)," "),"′"," "),"’"," "),"‘"," "),"″"," "),"”"," "),"“"," "),"("," "),")"," "),"["," "),"]"," "),"{"," "),"}"," "),";"," "),"|"," "),"/"," "),"\"," "),":"," "),"="," "),"*"," "),","," "),"N"," "),"S"," "),"E"," "),"W"," "),"_"," ")))</f>
        <v/>
      </c>
      <c r="Y643" s="50">
        <f>IF(X643="","",SUBSTITUTE(SUBSTITUTE(SUBSTITUTE(SUBSTITUTE(SUBSTITUTE(SUBSTITUTE(SUBSTITUTE(SUBSTITUTE(SUBSTITUTE(SUBSTITUTE(SUBSTITUTE(SUBSTITUTE(SUBSTITUTE(X643,"0",""),"1",""),"2",""),"3",""),"4",""),"5",""),"6",""),"7",""),"8",""),"9",""),".",""),"-","")," ",""))</f>
        <v/>
      </c>
      <c r="Z643" s="50">
        <f>IF(X643="",0,LEN(X643)-LEN(SUBSTITUTE(X643," ",""))+1)</f>
        <v/>
      </c>
      <c r="AA643" s="50">
        <f>IF(Z643&lt;1,"",IFERROR(VALUE(SUBSTITUTE(TRIM(MID(SUBSTITUTE(X643," ",REPT(" ",60)),1,60)),".",MID(1/2,2,1))),""))</f>
        <v/>
      </c>
      <c r="AB643" s="50">
        <f>IF(Z643&lt;2,"",IFERROR(VALUE(SUBSTITUTE(TRIM(MID(SUBSTITUTE(X643," ",REPT(" ",60)),61,60)),".",MID(1/2,2,1))),""))</f>
        <v/>
      </c>
      <c r="AC643" s="50">
        <f>IF(Z643&lt;3,"",IFERROR(VALUE(SUBSTITUTE(TRIM(MID(SUBSTITUTE(X643," ",REPT(" ",60)),121,60)),".",MID(1/2,2,1))),""))</f>
        <v/>
      </c>
      <c r="AD643" s="50">
        <f>IF(Z643&lt;4,"",IFERROR(VALUE(SUBSTITUTE(TRIM(MID(SUBSTITUTE(X643," ",REPT(" ",60)),181,60)),".",MID(1/2,2,1))),""))</f>
        <v/>
      </c>
      <c r="AE643" s="50">
        <f>IF(Z643&lt;5,"",IFERROR(VALUE(SUBSTITUTE(TRIM(MID(SUBSTITUTE(X643," ",REPT(" ",60)),241,60)),".",MID(1/2,2,1))),""))</f>
        <v/>
      </c>
      <c r="AF643" s="50">
        <f>IF(Z643&lt;6,"",IFERROR(VALUE(SUBSTITUTE(TRIM(MID(SUBSTITUTE(X643," ",REPT(" ",60)),301,60)),".",MID(1/2,2,1))),""))</f>
        <v/>
      </c>
      <c r="AG643" s="50">
        <f>IFERROR(IF(Z643=2,AA643,IF(Z643=4,IF(AA643&lt;0,-1,1)*(ABS(AA643)+AB643/60),IF(Z643=6,IF(AA643&lt;0,-1,1)*(ABS(AA643)+AB643/60+AC643/3600),""))),"")</f>
        <v/>
      </c>
      <c r="AH643" s="50">
        <f>IFERROR(IF(Z643=2,AB643,IF(Z643=4,IF(AC643&lt;0,-1,1)*(ABS(AC643)+AD643/60),IF(Z643=6,IF(AD643&lt;0,-1,1)*(ABS(AD643)+AE643/60+AF643/3600),""))),"")</f>
        <v/>
      </c>
      <c r="AI643" s="50">
        <f>IF(W643,AH643,AG643)</f>
        <v/>
      </c>
      <c r="AJ643" s="50">
        <f>IF(W643,AG643,AH643)</f>
        <v/>
      </c>
      <c r="AK643" s="50">
        <f>IFERROR(IF(U643=0,AI643,U643*ABS(AI643)),"")</f>
        <v/>
      </c>
      <c r="AL643" s="50">
        <f>IFERROR(IF(V643=0,AJ643,V643*ABS(AJ643)),"")</f>
        <v/>
      </c>
      <c r="AM643" s="50">
        <f>IFERROR(AND(U643=0,V643=0,ABS(AK643)&gt;90,ABS(AK643)&lt;=180,ABS(AL643)&lt;=90),FALSE)</f>
        <v/>
      </c>
      <c r="AN643" s="50">
        <f>IF(AM643,AL643,AK643)</f>
        <v/>
      </c>
      <c r="AO643" s="50">
        <f>IF(AM643,AK643,AL643)</f>
        <v/>
      </c>
      <c r="AP643" s="50">
        <f>IF(R643="","",IF(Y643&lt;&gt;"","Contains words or symbols that aren't part of a coordinate.",IF(NOT(OR(Z643=2,Z643=4,Z643=6)),"Couldn't find a latitude and a longitude ("&amp;Z643&amp;IF(Z643=1," number"," numbers")&amp;" found).",IF(COUNT(AA643:AF643)&lt;&gt;Z643,"Some of the numbers couldn't be read.",IF(OR(AND(Z643=4,OR(AB643&lt;0,AB643&gt;=60,AD643&lt;0,AD643&gt;=60)),AND(Z643=6,OR(AB643&lt;0,AB643&gt;=60,AC643&lt;0,AC643&gt;=60,AE643&lt;0,AE643&gt;=60,AF643&lt;0,AF643&gt;=60))),"Minutes and seconds must be between 0 and 60.",IF(OR(ABS(AN643)&gt;90,ABS(AO643)&gt;180),"Out of range: latitude must be between -90 and 90, and longitude between -180 and 180.",""))))))</f>
        <v/>
      </c>
    </row>
    <row r="644">
      <c r="B644" s="44" t="n"/>
      <c r="C644" s="44" t="n"/>
      <c r="D644" s="45">
        <f>IF(R644="","",IF(AP644&lt;&gt;"","NOT VALID GPS COORDINATES",IF(O644="NO CONNECTION","NO CONNECTION",IF(E644="","NOT FOUND",IF(OR(AM644,AND(AN644=0,AO644=0)),"CONVERTED – PLEASE CHECK","CONVERTED")))))</f>
        <v/>
      </c>
      <c r="E644" s="45">
        <f>IF(OR(O644="",O644="NO CONNECTION"),"",IFERROR(_xlfn.FILTERXML(O644,"//local/territory")&amp;" "&amp;_xlfn.FILTERXML(O644,"//local/mapcode"),IFERROR(_xlfn.FILTERXML(O644,"//international/mapcode"),"")))</f>
        <v/>
      </c>
      <c r="F644" s="46">
        <f>IF(E644="","",IFERROR(_xlfn.FILTERXML(O644,"//local/territory"),""))</f>
        <v/>
      </c>
      <c r="G644" s="46">
        <f>IF(E644="","",IFERROR(_xlfn.FILTERXML(O644,"//local/mapcode"),""))</f>
        <v/>
      </c>
      <c r="H644" s="46">
        <f>IF(E644="","",IFERROR(_xlfn.FILTERXML(O644,"//international/mapcode"),""))</f>
        <v/>
      </c>
      <c r="I644" s="46">
        <f>IF(E644="","",IFERROR(HYPERLINK("https://www.mymapcodes.com/go/?t="&amp;IF(G644&lt;&gt;"",F644,"AAA")&amp;"&amp;ma="&amp;LEFT(IF(G644&lt;&gt;"",G644,H644),FIND(".",IF(G644&lt;&gt;"",G644,H644))-1)&amp;"&amp;mb="&amp;MID(IF(G644&lt;&gt;"",G644,H644),FIND(".",IF(G644&lt;&gt;"",G644,H644))+1,99),"Open on MyMapcodes →"),""))</f>
        <v/>
      </c>
      <c r="J644" s="47">
        <f>IF(OR(R644="",AP644&lt;&gt;""),"",ROUND(AN644,6))</f>
        <v/>
      </c>
      <c r="K644" s="47">
        <f>IF(OR(R644="",AP644&lt;&gt;""),"",ROUND(AO644,6))</f>
        <v/>
      </c>
      <c r="L644" s="48">
        <f>IF(R644="","",IF(AP644&lt;&gt;"",AP644,IF(O644="NO CONNECTION","Excel couldn't reach the mapcode service. Click the REFRESH RESULTS box just above the table.",IF(E644="","The mapcode service didn't return a mapcode for this point.",IF(AM644,"Latitude and longitude seemed to be the wrong way round, so they've been swapped. Please check.",IF(AND(AN644=0,AO644=0),"0, 0 is in the sea off West Africa. Please check this is the location you meant.",IF(W644,"Longitude came first, so the order has been switched.",IF(Z644=6,"Converted from degrees, minutes and seconds.",IF(Z644=4,"Converted from degrees and decimal minutes.","")))))))))</f>
        <v/>
      </c>
      <c r="N644" s="49">
        <f>IF(J644="","",MapcodeAPI&amp;"codes/"&amp;SUBSTITUTE(J644&amp;"",MID(1/2,2,1),".")&amp;","&amp;SUBSTITUTE(K644&amp;"",MID(1/2,2,1),"."))&amp;LEFT($B$13,0)</f>
        <v/>
      </c>
      <c r="O644" s="49">
        <f>IF(N644="","",IFERROR(_xlfn.WEBSERVICE(N644),IF(MapcodeAPIBackup="","NO CONNECTION",IFERROR(_xlfn.WEBSERVICE(MapcodeAPIBackup&amp;MID(N644,LEN(MapcodeAPI)+1,999)),"NO CONNECTION"))))</f>
        <v/>
      </c>
      <c r="P644" t="inlineStr">
        <is>
          <t xml:space="preserve"> </t>
        </is>
      </c>
      <c r="R644" s="50">
        <f>IFERROR(IF(AND(TRIM(B644&amp;"")="",TRIM(C644&amp;"")=""),"",TRIM(IF(ISNUMBER(B644),SUBSTITUTE(B644&amp;"",MID(1/2,2,1),"."),B644&amp;"")&amp;IF(TRIM(C644&amp;"")="",""," | "&amp;IF(ISNUMBER(C644),SUBSTITUTE(C644&amp;"",MID(1/2,2,1),"."),C644&amp;"")))),"(error value)")</f>
        <v/>
      </c>
      <c r="S644" s="50">
        <f>IF(R644="","","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"&amp;IFERROR(IF(AND(LEN(R644)-LEN(SUBSTITUTE(R644,"/",""))=1,ISNUMBER(FIND(" ",TRIM(LEFT(R644,FIND("/",R644)-1))))),LEFT(R644,FIND("/",R644)-1),R644),R644)&amp;" ")," "," "),"﻿"," "),"​"," "),"⁠"," ")," "," ")," "," "),CHAR(9)," "),CHAR(10)," "),CHAR(13)," "),"−","-"),"–","-"),"—","-"),"LATITUDE"," "),"LONGITUDE"," "),"COORDINATES"," "),"COORDS"," "),"NORTH"," N "),"SOUTH"," S "),"EAST"," E "),"WEST"," W "),"DEGREES"," "),"DEG"," "),"GPS"," "),"LONG"," "),"LNG"," "),"LON"," "),"LAT"," ")," AND "," "),"&amp;"," ")&amp;" ")</f>
        <v/>
      </c>
      <c r="T644" s="50">
        <f>IF(S644="","",IF(LEN(S644)-LEN(SUBSTITUTE(S644,".",""))&gt;0,SUBSTITUTE(S644,","," "),IF(LEN(S644)-LEN(SUBSTITUTE(S644,",",""))=3,SUBSTITUTE(SUBSTITUTE(S644,",",";",2),",","."),IF(LEN(S644)-LEN(SUBSTITUTE(S644,",",""))=2,SUBSTITUTE(S644,",","."),SUBSTITUTE(S644,","," ")))))</f>
        <v/>
      </c>
      <c r="U644" s="50">
        <f>IF(ISNUMBER(FIND("S",T644)),-1,IF(ISNUMBER(FIND("N",T644)),1,0))</f>
        <v/>
      </c>
      <c r="V644" s="50">
        <f>IF(ISNUMBER(FIND("W",T644)),-1,IF(ISNUMBER(FIND("E",T644)),1,0))</f>
        <v/>
      </c>
      <c r="W644" s="50">
        <f>AND(MIN(IFERROR(FIND("N",T644),999),IFERROR(FIND("S",T644),999))&lt;999,MIN(IFERROR(FIND("E",T644),999),IFERROR(FIND("W",T644),999))&lt;999,MIN(IFERROR(FIND("E",T644),999),IFERROR(FIND("W",T644),999))&lt;MIN(IFERROR(FIND("N",T644),999),IFERROR(FIND("S",T644),999)))</f>
        <v/>
      </c>
      <c r="X644" s="50">
        <f>IF(T644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644,"°"," "),"º"," "),"˚"," "),"'"," "),CHAR(34)," "),"′"," "),"’"," "),"‘"," "),"″"," "),"”"," "),"“"," "),"("," "),")"," "),"["," "),"]"," "),"{"," "),"}"," "),";"," "),"|"," "),"/"," "),"\"," "),":"," "),"="," "),"*"," "),","," "),"N"," "),"S"," "),"E"," "),"W"," "),"_"," ")))</f>
        <v/>
      </c>
      <c r="Y644" s="50">
        <f>IF(X644="","",SUBSTITUTE(SUBSTITUTE(SUBSTITUTE(SUBSTITUTE(SUBSTITUTE(SUBSTITUTE(SUBSTITUTE(SUBSTITUTE(SUBSTITUTE(SUBSTITUTE(SUBSTITUTE(SUBSTITUTE(SUBSTITUTE(X644,"0",""),"1",""),"2",""),"3",""),"4",""),"5",""),"6",""),"7",""),"8",""),"9",""),".",""),"-","")," ",""))</f>
        <v/>
      </c>
      <c r="Z644" s="50">
        <f>IF(X644="",0,LEN(X644)-LEN(SUBSTITUTE(X644," ",""))+1)</f>
        <v/>
      </c>
      <c r="AA644" s="50">
        <f>IF(Z644&lt;1,"",IFERROR(VALUE(SUBSTITUTE(TRIM(MID(SUBSTITUTE(X644," ",REPT(" ",60)),1,60)),".",MID(1/2,2,1))),""))</f>
        <v/>
      </c>
      <c r="AB644" s="50">
        <f>IF(Z644&lt;2,"",IFERROR(VALUE(SUBSTITUTE(TRIM(MID(SUBSTITUTE(X644," ",REPT(" ",60)),61,60)),".",MID(1/2,2,1))),""))</f>
        <v/>
      </c>
      <c r="AC644" s="50">
        <f>IF(Z644&lt;3,"",IFERROR(VALUE(SUBSTITUTE(TRIM(MID(SUBSTITUTE(X644," ",REPT(" ",60)),121,60)),".",MID(1/2,2,1))),""))</f>
        <v/>
      </c>
      <c r="AD644" s="50">
        <f>IF(Z644&lt;4,"",IFERROR(VALUE(SUBSTITUTE(TRIM(MID(SUBSTITUTE(X644," ",REPT(" ",60)),181,60)),".",MID(1/2,2,1))),""))</f>
        <v/>
      </c>
      <c r="AE644" s="50">
        <f>IF(Z644&lt;5,"",IFERROR(VALUE(SUBSTITUTE(TRIM(MID(SUBSTITUTE(X644," ",REPT(" ",60)),241,60)),".",MID(1/2,2,1))),""))</f>
        <v/>
      </c>
      <c r="AF644" s="50">
        <f>IF(Z644&lt;6,"",IFERROR(VALUE(SUBSTITUTE(TRIM(MID(SUBSTITUTE(X644," ",REPT(" ",60)),301,60)),".",MID(1/2,2,1))),""))</f>
        <v/>
      </c>
      <c r="AG644" s="50">
        <f>IFERROR(IF(Z644=2,AA644,IF(Z644=4,IF(AA644&lt;0,-1,1)*(ABS(AA644)+AB644/60),IF(Z644=6,IF(AA644&lt;0,-1,1)*(ABS(AA644)+AB644/60+AC644/3600),""))),"")</f>
        <v/>
      </c>
      <c r="AH644" s="50">
        <f>IFERROR(IF(Z644=2,AB644,IF(Z644=4,IF(AC644&lt;0,-1,1)*(ABS(AC644)+AD644/60),IF(Z644=6,IF(AD644&lt;0,-1,1)*(ABS(AD644)+AE644/60+AF644/3600),""))),"")</f>
        <v/>
      </c>
      <c r="AI644" s="50">
        <f>IF(W644,AH644,AG644)</f>
        <v/>
      </c>
      <c r="AJ644" s="50">
        <f>IF(W644,AG644,AH644)</f>
        <v/>
      </c>
      <c r="AK644" s="50">
        <f>IFERROR(IF(U644=0,AI644,U644*ABS(AI644)),"")</f>
        <v/>
      </c>
      <c r="AL644" s="50">
        <f>IFERROR(IF(V644=0,AJ644,V644*ABS(AJ644)),"")</f>
        <v/>
      </c>
      <c r="AM644" s="50">
        <f>IFERROR(AND(U644=0,V644=0,ABS(AK644)&gt;90,ABS(AK644)&lt;=180,ABS(AL644)&lt;=90),FALSE)</f>
        <v/>
      </c>
      <c r="AN644" s="50">
        <f>IF(AM644,AL644,AK644)</f>
        <v/>
      </c>
      <c r="AO644" s="50">
        <f>IF(AM644,AK644,AL644)</f>
        <v/>
      </c>
      <c r="AP644" s="50">
        <f>IF(R644="","",IF(Y644&lt;&gt;"","Contains words or symbols that aren't part of a coordinate.",IF(NOT(OR(Z644=2,Z644=4,Z644=6)),"Couldn't find a latitude and a longitude ("&amp;Z644&amp;IF(Z644=1," number"," numbers")&amp;" found).",IF(COUNT(AA644:AF644)&lt;&gt;Z644,"Some of the numbers couldn't be read.",IF(OR(AND(Z644=4,OR(AB644&lt;0,AB644&gt;=60,AD644&lt;0,AD644&gt;=60)),AND(Z644=6,OR(AB644&lt;0,AB644&gt;=60,AC644&lt;0,AC644&gt;=60,AE644&lt;0,AE644&gt;=60,AF644&lt;0,AF644&gt;=60))),"Minutes and seconds must be between 0 and 60.",IF(OR(ABS(AN644)&gt;90,ABS(AO644)&gt;180),"Out of range: latitude must be between -90 and 90, and longitude between -180 and 180.",""))))))</f>
        <v/>
      </c>
    </row>
    <row r="645">
      <c r="B645" s="44" t="n"/>
      <c r="C645" s="44" t="n"/>
      <c r="D645" s="45">
        <f>IF(R645="","",IF(AP645&lt;&gt;"","NOT VALID GPS COORDINATES",IF(O645="NO CONNECTION","NO CONNECTION",IF(E645="","NOT FOUND",IF(OR(AM645,AND(AN645=0,AO645=0)),"CONVERTED – PLEASE CHECK","CONVERTED")))))</f>
        <v/>
      </c>
      <c r="E645" s="45">
        <f>IF(OR(O645="",O645="NO CONNECTION"),"",IFERROR(_xlfn.FILTERXML(O645,"//local/territory")&amp;" "&amp;_xlfn.FILTERXML(O645,"//local/mapcode"),IFERROR(_xlfn.FILTERXML(O645,"//international/mapcode"),"")))</f>
        <v/>
      </c>
      <c r="F645" s="46">
        <f>IF(E645="","",IFERROR(_xlfn.FILTERXML(O645,"//local/territory"),""))</f>
        <v/>
      </c>
      <c r="G645" s="46">
        <f>IF(E645="","",IFERROR(_xlfn.FILTERXML(O645,"//local/mapcode"),""))</f>
        <v/>
      </c>
      <c r="H645" s="46">
        <f>IF(E645="","",IFERROR(_xlfn.FILTERXML(O645,"//international/mapcode"),""))</f>
        <v/>
      </c>
      <c r="I645" s="46">
        <f>IF(E645="","",IFERROR(HYPERLINK("https://www.mymapcodes.com/go/?t="&amp;IF(G645&lt;&gt;"",F645,"AAA")&amp;"&amp;ma="&amp;LEFT(IF(G645&lt;&gt;"",G645,H645),FIND(".",IF(G645&lt;&gt;"",G645,H645))-1)&amp;"&amp;mb="&amp;MID(IF(G645&lt;&gt;"",G645,H645),FIND(".",IF(G645&lt;&gt;"",G645,H645))+1,99),"Open on MyMapcodes →"),""))</f>
        <v/>
      </c>
      <c r="J645" s="47">
        <f>IF(OR(R645="",AP645&lt;&gt;""),"",ROUND(AN645,6))</f>
        <v/>
      </c>
      <c r="K645" s="47">
        <f>IF(OR(R645="",AP645&lt;&gt;""),"",ROUND(AO645,6))</f>
        <v/>
      </c>
      <c r="L645" s="48">
        <f>IF(R645="","",IF(AP645&lt;&gt;"",AP645,IF(O645="NO CONNECTION","Excel couldn't reach the mapcode service. Click the REFRESH RESULTS box just above the table.",IF(E645="","The mapcode service didn't return a mapcode for this point.",IF(AM645,"Latitude and longitude seemed to be the wrong way round, so they've been swapped. Please check.",IF(AND(AN645=0,AO645=0),"0, 0 is in the sea off West Africa. Please check this is the location you meant.",IF(W645,"Longitude came first, so the order has been switched.",IF(Z645=6,"Converted from degrees, minutes and seconds.",IF(Z645=4,"Converted from degrees and decimal minutes.","")))))))))</f>
        <v/>
      </c>
      <c r="N645" s="49">
        <f>IF(J645="","",MapcodeAPI&amp;"codes/"&amp;SUBSTITUTE(J645&amp;"",MID(1/2,2,1),".")&amp;","&amp;SUBSTITUTE(K645&amp;"",MID(1/2,2,1),"."))&amp;LEFT($B$13,0)</f>
        <v/>
      </c>
      <c r="O645" s="49">
        <f>IF(N645="","",IFERROR(_xlfn.WEBSERVICE(N645),IF(MapcodeAPIBackup="","NO CONNECTION",IFERROR(_xlfn.WEBSERVICE(MapcodeAPIBackup&amp;MID(N645,LEN(MapcodeAPI)+1,999)),"NO CONNECTION"))))</f>
        <v/>
      </c>
      <c r="P645" t="inlineStr">
        <is>
          <t xml:space="preserve"> </t>
        </is>
      </c>
      <c r="R645" s="50">
        <f>IFERROR(IF(AND(TRIM(B645&amp;"")="",TRIM(C645&amp;"")=""),"",TRIM(IF(ISNUMBER(B645),SUBSTITUTE(B645&amp;"",MID(1/2,2,1),"."),B645&amp;"")&amp;IF(TRIM(C645&amp;"")="",""," | "&amp;IF(ISNUMBER(C645),SUBSTITUTE(C645&amp;"",MID(1/2,2,1),"."),C645&amp;"")))),"(error value)")</f>
        <v/>
      </c>
      <c r="S645" s="50">
        <f>IF(R645="","","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"&amp;IFERROR(IF(AND(LEN(R645)-LEN(SUBSTITUTE(R645,"/",""))=1,ISNUMBER(FIND(" ",TRIM(LEFT(R645,FIND("/",R645)-1))))),LEFT(R645,FIND("/",R645)-1),R645),R645)&amp;" ")," "," "),"﻿"," "),"​"," "),"⁠"," ")," "," ")," "," "),CHAR(9)," "),CHAR(10)," "),CHAR(13)," "),"−","-"),"–","-"),"—","-"),"LATITUDE"," "),"LONGITUDE"," "),"COORDINATES"," "),"COORDS"," "),"NORTH"," N "),"SOUTH"," S "),"EAST"," E "),"WEST"," W "),"DEGREES"," "),"DEG"," "),"GPS"," "),"LONG"," "),"LNG"," "),"LON"," "),"LAT"," ")," AND "," "),"&amp;"," ")&amp;" ")</f>
        <v/>
      </c>
      <c r="T645" s="50">
        <f>IF(S645="","",IF(LEN(S645)-LEN(SUBSTITUTE(S645,".",""))&gt;0,SUBSTITUTE(S645,","," "),IF(LEN(S645)-LEN(SUBSTITUTE(S645,",",""))=3,SUBSTITUTE(SUBSTITUTE(S645,",",";",2),",","."),IF(LEN(S645)-LEN(SUBSTITUTE(S645,",",""))=2,SUBSTITUTE(S645,",","."),SUBSTITUTE(S645,","," ")))))</f>
        <v/>
      </c>
      <c r="U645" s="50">
        <f>IF(ISNUMBER(FIND("S",T645)),-1,IF(ISNUMBER(FIND("N",T645)),1,0))</f>
        <v/>
      </c>
      <c r="V645" s="50">
        <f>IF(ISNUMBER(FIND("W",T645)),-1,IF(ISNUMBER(FIND("E",T645)),1,0))</f>
        <v/>
      </c>
      <c r="W645" s="50">
        <f>AND(MIN(IFERROR(FIND("N",T645),999),IFERROR(FIND("S",T645),999))&lt;999,MIN(IFERROR(FIND("E",T645),999),IFERROR(FIND("W",T645),999))&lt;999,MIN(IFERROR(FIND("E",T645),999),IFERROR(FIND("W",T645),999))&lt;MIN(IFERROR(FIND("N",T645),999),IFERROR(FIND("S",T645),999)))</f>
        <v/>
      </c>
      <c r="X645" s="50">
        <f>IF(T645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645,"°"," "),"º"," "),"˚"," "),"'"," "),CHAR(34)," "),"′"," "),"’"," "),"‘"," "),"″"," "),"”"," "),"“"," "),"("," "),")"," "),"["," "),"]"," "),"{"," "),"}"," "),";"," "),"|"," "),"/"," "),"\"," "),":"," "),"="," "),"*"," "),","," "),"N"," "),"S"," "),"E"," "),"W"," "),"_"," ")))</f>
        <v/>
      </c>
      <c r="Y645" s="50">
        <f>IF(X645="","",SUBSTITUTE(SUBSTITUTE(SUBSTITUTE(SUBSTITUTE(SUBSTITUTE(SUBSTITUTE(SUBSTITUTE(SUBSTITUTE(SUBSTITUTE(SUBSTITUTE(SUBSTITUTE(SUBSTITUTE(SUBSTITUTE(X645,"0",""),"1",""),"2",""),"3",""),"4",""),"5",""),"6",""),"7",""),"8",""),"9",""),".",""),"-","")," ",""))</f>
        <v/>
      </c>
      <c r="Z645" s="50">
        <f>IF(X645="",0,LEN(X645)-LEN(SUBSTITUTE(X645," ",""))+1)</f>
        <v/>
      </c>
      <c r="AA645" s="50">
        <f>IF(Z645&lt;1,"",IFERROR(VALUE(SUBSTITUTE(TRIM(MID(SUBSTITUTE(X645," ",REPT(" ",60)),1,60)),".",MID(1/2,2,1))),""))</f>
        <v/>
      </c>
      <c r="AB645" s="50">
        <f>IF(Z645&lt;2,"",IFERROR(VALUE(SUBSTITUTE(TRIM(MID(SUBSTITUTE(X645," ",REPT(" ",60)),61,60)),".",MID(1/2,2,1))),""))</f>
        <v/>
      </c>
      <c r="AC645" s="50">
        <f>IF(Z645&lt;3,"",IFERROR(VALUE(SUBSTITUTE(TRIM(MID(SUBSTITUTE(X645," ",REPT(" ",60)),121,60)),".",MID(1/2,2,1))),""))</f>
        <v/>
      </c>
      <c r="AD645" s="50">
        <f>IF(Z645&lt;4,"",IFERROR(VALUE(SUBSTITUTE(TRIM(MID(SUBSTITUTE(X645," ",REPT(" ",60)),181,60)),".",MID(1/2,2,1))),""))</f>
        <v/>
      </c>
      <c r="AE645" s="50">
        <f>IF(Z645&lt;5,"",IFERROR(VALUE(SUBSTITUTE(TRIM(MID(SUBSTITUTE(X645," ",REPT(" ",60)),241,60)),".",MID(1/2,2,1))),""))</f>
        <v/>
      </c>
      <c r="AF645" s="50">
        <f>IF(Z645&lt;6,"",IFERROR(VALUE(SUBSTITUTE(TRIM(MID(SUBSTITUTE(X645," ",REPT(" ",60)),301,60)),".",MID(1/2,2,1))),""))</f>
        <v/>
      </c>
      <c r="AG645" s="50">
        <f>IFERROR(IF(Z645=2,AA645,IF(Z645=4,IF(AA645&lt;0,-1,1)*(ABS(AA645)+AB645/60),IF(Z645=6,IF(AA645&lt;0,-1,1)*(ABS(AA645)+AB645/60+AC645/3600),""))),"")</f>
        <v/>
      </c>
      <c r="AH645" s="50">
        <f>IFERROR(IF(Z645=2,AB645,IF(Z645=4,IF(AC645&lt;0,-1,1)*(ABS(AC645)+AD645/60),IF(Z645=6,IF(AD645&lt;0,-1,1)*(ABS(AD645)+AE645/60+AF645/3600),""))),"")</f>
        <v/>
      </c>
      <c r="AI645" s="50">
        <f>IF(W645,AH645,AG645)</f>
        <v/>
      </c>
      <c r="AJ645" s="50">
        <f>IF(W645,AG645,AH645)</f>
        <v/>
      </c>
      <c r="AK645" s="50">
        <f>IFERROR(IF(U645=0,AI645,U645*ABS(AI645)),"")</f>
        <v/>
      </c>
      <c r="AL645" s="50">
        <f>IFERROR(IF(V645=0,AJ645,V645*ABS(AJ645)),"")</f>
        <v/>
      </c>
      <c r="AM645" s="50">
        <f>IFERROR(AND(U645=0,V645=0,ABS(AK645)&gt;90,ABS(AK645)&lt;=180,ABS(AL645)&lt;=90),FALSE)</f>
        <v/>
      </c>
      <c r="AN645" s="50">
        <f>IF(AM645,AL645,AK645)</f>
        <v/>
      </c>
      <c r="AO645" s="50">
        <f>IF(AM645,AK645,AL645)</f>
        <v/>
      </c>
      <c r="AP645" s="50">
        <f>IF(R645="","",IF(Y645&lt;&gt;"","Contains words or symbols that aren't part of a coordinate.",IF(NOT(OR(Z645=2,Z645=4,Z645=6)),"Couldn't find a latitude and a longitude ("&amp;Z645&amp;IF(Z645=1," number"," numbers")&amp;" found).",IF(COUNT(AA645:AF645)&lt;&gt;Z645,"Some of the numbers couldn't be read.",IF(OR(AND(Z645=4,OR(AB645&lt;0,AB645&gt;=60,AD645&lt;0,AD645&gt;=60)),AND(Z645=6,OR(AB645&lt;0,AB645&gt;=60,AC645&lt;0,AC645&gt;=60,AE645&lt;0,AE645&gt;=60,AF645&lt;0,AF645&gt;=60))),"Minutes and seconds must be between 0 and 60.",IF(OR(ABS(AN645)&gt;90,ABS(AO645)&gt;180),"Out of range: latitude must be between -90 and 90, and longitude between -180 and 180.",""))))))</f>
        <v/>
      </c>
    </row>
    <row r="646">
      <c r="B646" s="44" t="n"/>
      <c r="C646" s="44" t="n"/>
      <c r="D646" s="45">
        <f>IF(R646="","",IF(AP646&lt;&gt;"","NOT VALID GPS COORDINATES",IF(O646="NO CONNECTION","NO CONNECTION",IF(E646="","NOT FOUND",IF(OR(AM646,AND(AN646=0,AO646=0)),"CONVERTED – PLEASE CHECK","CONVERTED")))))</f>
        <v/>
      </c>
      <c r="E646" s="45">
        <f>IF(OR(O646="",O646="NO CONNECTION"),"",IFERROR(_xlfn.FILTERXML(O646,"//local/territory")&amp;" "&amp;_xlfn.FILTERXML(O646,"//local/mapcode"),IFERROR(_xlfn.FILTERXML(O646,"//international/mapcode"),"")))</f>
        <v/>
      </c>
      <c r="F646" s="46">
        <f>IF(E646="","",IFERROR(_xlfn.FILTERXML(O646,"//local/territory"),""))</f>
        <v/>
      </c>
      <c r="G646" s="46">
        <f>IF(E646="","",IFERROR(_xlfn.FILTERXML(O646,"//local/mapcode"),""))</f>
        <v/>
      </c>
      <c r="H646" s="46">
        <f>IF(E646="","",IFERROR(_xlfn.FILTERXML(O646,"//international/mapcode"),""))</f>
        <v/>
      </c>
      <c r="I646" s="46">
        <f>IF(E646="","",IFERROR(HYPERLINK("https://www.mymapcodes.com/go/?t="&amp;IF(G646&lt;&gt;"",F646,"AAA")&amp;"&amp;ma="&amp;LEFT(IF(G646&lt;&gt;"",G646,H646),FIND(".",IF(G646&lt;&gt;"",G646,H646))-1)&amp;"&amp;mb="&amp;MID(IF(G646&lt;&gt;"",G646,H646),FIND(".",IF(G646&lt;&gt;"",G646,H646))+1,99),"Open on MyMapcodes →"),""))</f>
        <v/>
      </c>
      <c r="J646" s="47">
        <f>IF(OR(R646="",AP646&lt;&gt;""),"",ROUND(AN646,6))</f>
        <v/>
      </c>
      <c r="K646" s="47">
        <f>IF(OR(R646="",AP646&lt;&gt;""),"",ROUND(AO646,6))</f>
        <v/>
      </c>
      <c r="L646" s="48">
        <f>IF(R646="","",IF(AP646&lt;&gt;"",AP646,IF(O646="NO CONNECTION","Excel couldn't reach the mapcode service. Click the REFRESH RESULTS box just above the table.",IF(E646="","The mapcode service didn't return a mapcode for this point.",IF(AM646,"Latitude and longitude seemed to be the wrong way round, so they've been swapped. Please check.",IF(AND(AN646=0,AO646=0),"0, 0 is in the sea off West Africa. Please check this is the location you meant.",IF(W646,"Longitude came first, so the order has been switched.",IF(Z646=6,"Converted from degrees, minutes and seconds.",IF(Z646=4,"Converted from degrees and decimal minutes.","")))))))))</f>
        <v/>
      </c>
      <c r="N646" s="49">
        <f>IF(J646="","",MapcodeAPI&amp;"codes/"&amp;SUBSTITUTE(J646&amp;"",MID(1/2,2,1),".")&amp;","&amp;SUBSTITUTE(K646&amp;"",MID(1/2,2,1),"."))&amp;LEFT($B$13,0)</f>
        <v/>
      </c>
      <c r="O646" s="49">
        <f>IF(N646="","",IFERROR(_xlfn.WEBSERVICE(N646),IF(MapcodeAPIBackup="","NO CONNECTION",IFERROR(_xlfn.WEBSERVICE(MapcodeAPIBackup&amp;MID(N646,LEN(MapcodeAPI)+1,999)),"NO CONNECTION"))))</f>
        <v/>
      </c>
      <c r="P646" t="inlineStr">
        <is>
          <t xml:space="preserve"> </t>
        </is>
      </c>
      <c r="R646" s="50">
        <f>IFERROR(IF(AND(TRIM(B646&amp;"")="",TRIM(C646&amp;"")=""),"",TRIM(IF(ISNUMBER(B646),SUBSTITUTE(B646&amp;"",MID(1/2,2,1),"."),B646&amp;"")&amp;IF(TRIM(C646&amp;"")="",""," | "&amp;IF(ISNUMBER(C646),SUBSTITUTE(C646&amp;"",MID(1/2,2,1),"."),C646&amp;"")))),"(error value)")</f>
        <v/>
      </c>
      <c r="S646" s="50">
        <f>IF(R646="","","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"&amp;IFERROR(IF(AND(LEN(R646)-LEN(SUBSTITUTE(R646,"/",""))=1,ISNUMBER(FIND(" ",TRIM(LEFT(R646,FIND("/",R646)-1))))),LEFT(R646,FIND("/",R646)-1),R646),R646)&amp;" ")," "," "),"﻿"," "),"​"," "),"⁠"," ")," "," ")," "," "),CHAR(9)," "),CHAR(10)," "),CHAR(13)," "),"−","-"),"–","-"),"—","-"),"LATITUDE"," "),"LONGITUDE"," "),"COORDINATES"," "),"COORDS"," "),"NORTH"," N "),"SOUTH"," S "),"EAST"," E "),"WEST"," W "),"DEGREES"," "),"DEG"," "),"GPS"," "),"LONG"," "),"LNG"," "),"LON"," "),"LAT"," ")," AND "," "),"&amp;"," ")&amp;" ")</f>
        <v/>
      </c>
      <c r="T646" s="50">
        <f>IF(S646="","",IF(LEN(S646)-LEN(SUBSTITUTE(S646,".",""))&gt;0,SUBSTITUTE(S646,","," "),IF(LEN(S646)-LEN(SUBSTITUTE(S646,",",""))=3,SUBSTITUTE(SUBSTITUTE(S646,",",";",2),",","."),IF(LEN(S646)-LEN(SUBSTITUTE(S646,",",""))=2,SUBSTITUTE(S646,",","."),SUBSTITUTE(S646,","," ")))))</f>
        <v/>
      </c>
      <c r="U646" s="50">
        <f>IF(ISNUMBER(FIND("S",T646)),-1,IF(ISNUMBER(FIND("N",T646)),1,0))</f>
        <v/>
      </c>
      <c r="V646" s="50">
        <f>IF(ISNUMBER(FIND("W",T646)),-1,IF(ISNUMBER(FIND("E",T646)),1,0))</f>
        <v/>
      </c>
      <c r="W646" s="50">
        <f>AND(MIN(IFERROR(FIND("N",T646),999),IFERROR(FIND("S",T646),999))&lt;999,MIN(IFERROR(FIND("E",T646),999),IFERROR(FIND("W",T646),999))&lt;999,MIN(IFERROR(FIND("E",T646),999),IFERROR(FIND("W",T646),999))&lt;MIN(IFERROR(FIND("N",T646),999),IFERROR(FIND("S",T646),999)))</f>
        <v/>
      </c>
      <c r="X646" s="50">
        <f>IF(T646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646,"°"," "),"º"," "),"˚"," "),"'"," "),CHAR(34)," "),"′"," "),"’"," "),"‘"," "),"″"," "),"”"," "),"“"," "),"("," "),")"," "),"["," "),"]"," "),"{"," "),"}"," "),";"," "),"|"," "),"/"," "),"\"," "),":"," "),"="," "),"*"," "),","," "),"N"," "),"S"," "),"E"," "),"W"," "),"_"," ")))</f>
        <v/>
      </c>
      <c r="Y646" s="50">
        <f>IF(X646="","",SUBSTITUTE(SUBSTITUTE(SUBSTITUTE(SUBSTITUTE(SUBSTITUTE(SUBSTITUTE(SUBSTITUTE(SUBSTITUTE(SUBSTITUTE(SUBSTITUTE(SUBSTITUTE(SUBSTITUTE(SUBSTITUTE(X646,"0",""),"1",""),"2",""),"3",""),"4",""),"5",""),"6",""),"7",""),"8",""),"9",""),".",""),"-","")," ",""))</f>
        <v/>
      </c>
      <c r="Z646" s="50">
        <f>IF(X646="",0,LEN(X646)-LEN(SUBSTITUTE(X646," ",""))+1)</f>
        <v/>
      </c>
      <c r="AA646" s="50">
        <f>IF(Z646&lt;1,"",IFERROR(VALUE(SUBSTITUTE(TRIM(MID(SUBSTITUTE(X646," ",REPT(" ",60)),1,60)),".",MID(1/2,2,1))),""))</f>
        <v/>
      </c>
      <c r="AB646" s="50">
        <f>IF(Z646&lt;2,"",IFERROR(VALUE(SUBSTITUTE(TRIM(MID(SUBSTITUTE(X646," ",REPT(" ",60)),61,60)),".",MID(1/2,2,1))),""))</f>
        <v/>
      </c>
      <c r="AC646" s="50">
        <f>IF(Z646&lt;3,"",IFERROR(VALUE(SUBSTITUTE(TRIM(MID(SUBSTITUTE(X646," ",REPT(" ",60)),121,60)),".",MID(1/2,2,1))),""))</f>
        <v/>
      </c>
      <c r="AD646" s="50">
        <f>IF(Z646&lt;4,"",IFERROR(VALUE(SUBSTITUTE(TRIM(MID(SUBSTITUTE(X646," ",REPT(" ",60)),181,60)),".",MID(1/2,2,1))),""))</f>
        <v/>
      </c>
      <c r="AE646" s="50">
        <f>IF(Z646&lt;5,"",IFERROR(VALUE(SUBSTITUTE(TRIM(MID(SUBSTITUTE(X646," ",REPT(" ",60)),241,60)),".",MID(1/2,2,1))),""))</f>
        <v/>
      </c>
      <c r="AF646" s="50">
        <f>IF(Z646&lt;6,"",IFERROR(VALUE(SUBSTITUTE(TRIM(MID(SUBSTITUTE(X646," ",REPT(" ",60)),301,60)),".",MID(1/2,2,1))),""))</f>
        <v/>
      </c>
      <c r="AG646" s="50">
        <f>IFERROR(IF(Z646=2,AA646,IF(Z646=4,IF(AA646&lt;0,-1,1)*(ABS(AA646)+AB646/60),IF(Z646=6,IF(AA646&lt;0,-1,1)*(ABS(AA646)+AB646/60+AC646/3600),""))),"")</f>
        <v/>
      </c>
      <c r="AH646" s="50">
        <f>IFERROR(IF(Z646=2,AB646,IF(Z646=4,IF(AC646&lt;0,-1,1)*(ABS(AC646)+AD646/60),IF(Z646=6,IF(AD646&lt;0,-1,1)*(ABS(AD646)+AE646/60+AF646/3600),""))),"")</f>
        <v/>
      </c>
      <c r="AI646" s="50">
        <f>IF(W646,AH646,AG646)</f>
        <v/>
      </c>
      <c r="AJ646" s="50">
        <f>IF(W646,AG646,AH646)</f>
        <v/>
      </c>
      <c r="AK646" s="50">
        <f>IFERROR(IF(U646=0,AI646,U646*ABS(AI646)),"")</f>
        <v/>
      </c>
      <c r="AL646" s="50">
        <f>IFERROR(IF(V646=0,AJ646,V646*ABS(AJ646)),"")</f>
        <v/>
      </c>
      <c r="AM646" s="50">
        <f>IFERROR(AND(U646=0,V646=0,ABS(AK646)&gt;90,ABS(AK646)&lt;=180,ABS(AL646)&lt;=90),FALSE)</f>
        <v/>
      </c>
      <c r="AN646" s="50">
        <f>IF(AM646,AL646,AK646)</f>
        <v/>
      </c>
      <c r="AO646" s="50">
        <f>IF(AM646,AK646,AL646)</f>
        <v/>
      </c>
      <c r="AP646" s="50">
        <f>IF(R646="","",IF(Y646&lt;&gt;"","Contains words or symbols that aren't part of a coordinate.",IF(NOT(OR(Z646=2,Z646=4,Z646=6)),"Couldn't find a latitude and a longitude ("&amp;Z646&amp;IF(Z646=1," number"," numbers")&amp;" found).",IF(COUNT(AA646:AF646)&lt;&gt;Z646,"Some of the numbers couldn't be read.",IF(OR(AND(Z646=4,OR(AB646&lt;0,AB646&gt;=60,AD646&lt;0,AD646&gt;=60)),AND(Z646=6,OR(AB646&lt;0,AB646&gt;=60,AC646&lt;0,AC646&gt;=60,AE646&lt;0,AE646&gt;=60,AF646&lt;0,AF646&gt;=60))),"Minutes and seconds must be between 0 and 60.",IF(OR(ABS(AN646)&gt;90,ABS(AO646)&gt;180),"Out of range: latitude must be between -90 and 90, and longitude between -180 and 180.",""))))))</f>
        <v/>
      </c>
    </row>
    <row r="647">
      <c r="B647" s="44" t="n"/>
      <c r="C647" s="44" t="n"/>
      <c r="D647" s="45">
        <f>IF(R647="","",IF(AP647&lt;&gt;"","NOT VALID GPS COORDINATES",IF(O647="NO CONNECTION","NO CONNECTION",IF(E647="","NOT FOUND",IF(OR(AM647,AND(AN647=0,AO647=0)),"CONVERTED – PLEASE CHECK","CONVERTED")))))</f>
        <v/>
      </c>
      <c r="E647" s="45">
        <f>IF(OR(O647="",O647="NO CONNECTION"),"",IFERROR(_xlfn.FILTERXML(O647,"//local/territory")&amp;" "&amp;_xlfn.FILTERXML(O647,"//local/mapcode"),IFERROR(_xlfn.FILTERXML(O647,"//international/mapcode"),"")))</f>
        <v/>
      </c>
      <c r="F647" s="46">
        <f>IF(E647="","",IFERROR(_xlfn.FILTERXML(O647,"//local/territory"),""))</f>
        <v/>
      </c>
      <c r="G647" s="46">
        <f>IF(E647="","",IFERROR(_xlfn.FILTERXML(O647,"//local/mapcode"),""))</f>
        <v/>
      </c>
      <c r="H647" s="46">
        <f>IF(E647="","",IFERROR(_xlfn.FILTERXML(O647,"//international/mapcode"),""))</f>
        <v/>
      </c>
      <c r="I647" s="46">
        <f>IF(E647="","",IFERROR(HYPERLINK("https://www.mymapcodes.com/go/?t="&amp;IF(G647&lt;&gt;"",F647,"AAA")&amp;"&amp;ma="&amp;LEFT(IF(G647&lt;&gt;"",G647,H647),FIND(".",IF(G647&lt;&gt;"",G647,H647))-1)&amp;"&amp;mb="&amp;MID(IF(G647&lt;&gt;"",G647,H647),FIND(".",IF(G647&lt;&gt;"",G647,H647))+1,99),"Open on MyMapcodes →"),""))</f>
        <v/>
      </c>
      <c r="J647" s="47">
        <f>IF(OR(R647="",AP647&lt;&gt;""),"",ROUND(AN647,6))</f>
        <v/>
      </c>
      <c r="K647" s="47">
        <f>IF(OR(R647="",AP647&lt;&gt;""),"",ROUND(AO647,6))</f>
        <v/>
      </c>
      <c r="L647" s="48">
        <f>IF(R647="","",IF(AP647&lt;&gt;"",AP647,IF(O647="NO CONNECTION","Excel couldn't reach the mapcode service. Click the REFRESH RESULTS box just above the table.",IF(E647="","The mapcode service didn't return a mapcode for this point.",IF(AM647,"Latitude and longitude seemed to be the wrong way round, so they've been swapped. Please check.",IF(AND(AN647=0,AO647=0),"0, 0 is in the sea off West Africa. Please check this is the location you meant.",IF(W647,"Longitude came first, so the order has been switched.",IF(Z647=6,"Converted from degrees, minutes and seconds.",IF(Z647=4,"Converted from degrees and decimal minutes.","")))))))))</f>
        <v/>
      </c>
      <c r="N647" s="49">
        <f>IF(J647="","",MapcodeAPI&amp;"codes/"&amp;SUBSTITUTE(J647&amp;"",MID(1/2,2,1),".")&amp;","&amp;SUBSTITUTE(K647&amp;"",MID(1/2,2,1),"."))&amp;LEFT($B$13,0)</f>
        <v/>
      </c>
      <c r="O647" s="49">
        <f>IF(N647="","",IFERROR(_xlfn.WEBSERVICE(N647),IF(MapcodeAPIBackup="","NO CONNECTION",IFERROR(_xlfn.WEBSERVICE(MapcodeAPIBackup&amp;MID(N647,LEN(MapcodeAPI)+1,999)),"NO CONNECTION"))))</f>
        <v/>
      </c>
      <c r="P647" t="inlineStr">
        <is>
          <t xml:space="preserve"> </t>
        </is>
      </c>
      <c r="R647" s="50">
        <f>IFERROR(IF(AND(TRIM(B647&amp;"")="",TRIM(C647&amp;"")=""),"",TRIM(IF(ISNUMBER(B647),SUBSTITUTE(B647&amp;"",MID(1/2,2,1),"."),B647&amp;"")&amp;IF(TRIM(C647&amp;"")="",""," | "&amp;IF(ISNUMBER(C647),SUBSTITUTE(C647&amp;"",MID(1/2,2,1),"."),C647&amp;"")))),"(error value)")</f>
        <v/>
      </c>
      <c r="S647" s="50">
        <f>IF(R647="","","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"&amp;IFERROR(IF(AND(LEN(R647)-LEN(SUBSTITUTE(R647,"/",""))=1,ISNUMBER(FIND(" ",TRIM(LEFT(R647,FIND("/",R647)-1))))),LEFT(R647,FIND("/",R647)-1),R647),R647)&amp;" ")," "," "),"﻿"," "),"​"," "),"⁠"," ")," "," ")," "," "),CHAR(9)," "),CHAR(10)," "),CHAR(13)," "),"−","-"),"–","-"),"—","-"),"LATITUDE"," "),"LONGITUDE"," "),"COORDINATES"," "),"COORDS"," "),"NORTH"," N "),"SOUTH"," S "),"EAST"," E "),"WEST"," W "),"DEGREES"," "),"DEG"," "),"GPS"," "),"LONG"," "),"LNG"," "),"LON"," "),"LAT"," ")," AND "," "),"&amp;"," ")&amp;" ")</f>
        <v/>
      </c>
      <c r="T647" s="50">
        <f>IF(S647="","",IF(LEN(S647)-LEN(SUBSTITUTE(S647,".",""))&gt;0,SUBSTITUTE(S647,","," "),IF(LEN(S647)-LEN(SUBSTITUTE(S647,",",""))=3,SUBSTITUTE(SUBSTITUTE(S647,",",";",2),",","."),IF(LEN(S647)-LEN(SUBSTITUTE(S647,",",""))=2,SUBSTITUTE(S647,",","."),SUBSTITUTE(S647,","," ")))))</f>
        <v/>
      </c>
      <c r="U647" s="50">
        <f>IF(ISNUMBER(FIND("S",T647)),-1,IF(ISNUMBER(FIND("N",T647)),1,0))</f>
        <v/>
      </c>
      <c r="V647" s="50">
        <f>IF(ISNUMBER(FIND("W",T647)),-1,IF(ISNUMBER(FIND("E",T647)),1,0))</f>
        <v/>
      </c>
      <c r="W647" s="50">
        <f>AND(MIN(IFERROR(FIND("N",T647),999),IFERROR(FIND("S",T647),999))&lt;999,MIN(IFERROR(FIND("E",T647),999),IFERROR(FIND("W",T647),999))&lt;999,MIN(IFERROR(FIND("E",T647),999),IFERROR(FIND("W",T647),999))&lt;MIN(IFERROR(FIND("N",T647),999),IFERROR(FIND("S",T647),999)))</f>
        <v/>
      </c>
      <c r="X647" s="50">
        <f>IF(T647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647,"°"," "),"º"," "),"˚"," "),"'"," "),CHAR(34)," "),"′"," "),"’"," "),"‘"," "),"″"," "),"”"," "),"“"," "),"("," "),")"," "),"["," "),"]"," "),"{"," "),"}"," "),";"," "),"|"," "),"/"," "),"\"," "),":"," "),"="," "),"*"," "),","," "),"N"," "),"S"," "),"E"," "),"W"," "),"_"," ")))</f>
        <v/>
      </c>
      <c r="Y647" s="50">
        <f>IF(X647="","",SUBSTITUTE(SUBSTITUTE(SUBSTITUTE(SUBSTITUTE(SUBSTITUTE(SUBSTITUTE(SUBSTITUTE(SUBSTITUTE(SUBSTITUTE(SUBSTITUTE(SUBSTITUTE(SUBSTITUTE(SUBSTITUTE(X647,"0",""),"1",""),"2",""),"3",""),"4",""),"5",""),"6",""),"7",""),"8",""),"9",""),".",""),"-","")," ",""))</f>
        <v/>
      </c>
      <c r="Z647" s="50">
        <f>IF(X647="",0,LEN(X647)-LEN(SUBSTITUTE(X647," ",""))+1)</f>
        <v/>
      </c>
      <c r="AA647" s="50">
        <f>IF(Z647&lt;1,"",IFERROR(VALUE(SUBSTITUTE(TRIM(MID(SUBSTITUTE(X647," ",REPT(" ",60)),1,60)),".",MID(1/2,2,1))),""))</f>
        <v/>
      </c>
      <c r="AB647" s="50">
        <f>IF(Z647&lt;2,"",IFERROR(VALUE(SUBSTITUTE(TRIM(MID(SUBSTITUTE(X647," ",REPT(" ",60)),61,60)),".",MID(1/2,2,1))),""))</f>
        <v/>
      </c>
      <c r="AC647" s="50">
        <f>IF(Z647&lt;3,"",IFERROR(VALUE(SUBSTITUTE(TRIM(MID(SUBSTITUTE(X647," ",REPT(" ",60)),121,60)),".",MID(1/2,2,1))),""))</f>
        <v/>
      </c>
      <c r="AD647" s="50">
        <f>IF(Z647&lt;4,"",IFERROR(VALUE(SUBSTITUTE(TRIM(MID(SUBSTITUTE(X647," ",REPT(" ",60)),181,60)),".",MID(1/2,2,1))),""))</f>
        <v/>
      </c>
      <c r="AE647" s="50">
        <f>IF(Z647&lt;5,"",IFERROR(VALUE(SUBSTITUTE(TRIM(MID(SUBSTITUTE(X647," ",REPT(" ",60)),241,60)),".",MID(1/2,2,1))),""))</f>
        <v/>
      </c>
      <c r="AF647" s="50">
        <f>IF(Z647&lt;6,"",IFERROR(VALUE(SUBSTITUTE(TRIM(MID(SUBSTITUTE(X647," ",REPT(" ",60)),301,60)),".",MID(1/2,2,1))),""))</f>
        <v/>
      </c>
      <c r="AG647" s="50">
        <f>IFERROR(IF(Z647=2,AA647,IF(Z647=4,IF(AA647&lt;0,-1,1)*(ABS(AA647)+AB647/60),IF(Z647=6,IF(AA647&lt;0,-1,1)*(ABS(AA647)+AB647/60+AC647/3600),""))),"")</f>
        <v/>
      </c>
      <c r="AH647" s="50">
        <f>IFERROR(IF(Z647=2,AB647,IF(Z647=4,IF(AC647&lt;0,-1,1)*(ABS(AC647)+AD647/60),IF(Z647=6,IF(AD647&lt;0,-1,1)*(ABS(AD647)+AE647/60+AF647/3600),""))),"")</f>
        <v/>
      </c>
      <c r="AI647" s="50">
        <f>IF(W647,AH647,AG647)</f>
        <v/>
      </c>
      <c r="AJ647" s="50">
        <f>IF(W647,AG647,AH647)</f>
        <v/>
      </c>
      <c r="AK647" s="50">
        <f>IFERROR(IF(U647=0,AI647,U647*ABS(AI647)),"")</f>
        <v/>
      </c>
      <c r="AL647" s="50">
        <f>IFERROR(IF(V647=0,AJ647,V647*ABS(AJ647)),"")</f>
        <v/>
      </c>
      <c r="AM647" s="50">
        <f>IFERROR(AND(U647=0,V647=0,ABS(AK647)&gt;90,ABS(AK647)&lt;=180,ABS(AL647)&lt;=90),FALSE)</f>
        <v/>
      </c>
      <c r="AN647" s="50">
        <f>IF(AM647,AL647,AK647)</f>
        <v/>
      </c>
      <c r="AO647" s="50">
        <f>IF(AM647,AK647,AL647)</f>
        <v/>
      </c>
      <c r="AP647" s="50">
        <f>IF(R647="","",IF(Y647&lt;&gt;"","Contains words or symbols that aren't part of a coordinate.",IF(NOT(OR(Z647=2,Z647=4,Z647=6)),"Couldn't find a latitude and a longitude ("&amp;Z647&amp;IF(Z647=1," number"," numbers")&amp;" found).",IF(COUNT(AA647:AF647)&lt;&gt;Z647,"Some of the numbers couldn't be read.",IF(OR(AND(Z647=4,OR(AB647&lt;0,AB647&gt;=60,AD647&lt;0,AD647&gt;=60)),AND(Z647=6,OR(AB647&lt;0,AB647&gt;=60,AC647&lt;0,AC647&gt;=60,AE647&lt;0,AE647&gt;=60,AF647&lt;0,AF647&gt;=60))),"Minutes and seconds must be between 0 and 60.",IF(OR(ABS(AN647)&gt;90,ABS(AO647)&gt;180),"Out of range: latitude must be between -90 and 90, and longitude between -180 and 180.",""))))))</f>
        <v/>
      </c>
    </row>
    <row r="648">
      <c r="B648" s="44" t="n"/>
      <c r="C648" s="44" t="n"/>
      <c r="D648" s="45">
        <f>IF(R648="","",IF(AP648&lt;&gt;"","NOT VALID GPS COORDINATES",IF(O648="NO CONNECTION","NO CONNECTION",IF(E648="","NOT FOUND",IF(OR(AM648,AND(AN648=0,AO648=0)),"CONVERTED – PLEASE CHECK","CONVERTED")))))</f>
        <v/>
      </c>
      <c r="E648" s="45">
        <f>IF(OR(O648="",O648="NO CONNECTION"),"",IFERROR(_xlfn.FILTERXML(O648,"//local/territory")&amp;" "&amp;_xlfn.FILTERXML(O648,"//local/mapcode"),IFERROR(_xlfn.FILTERXML(O648,"//international/mapcode"),"")))</f>
        <v/>
      </c>
      <c r="F648" s="46">
        <f>IF(E648="","",IFERROR(_xlfn.FILTERXML(O648,"//local/territory"),""))</f>
        <v/>
      </c>
      <c r="G648" s="46">
        <f>IF(E648="","",IFERROR(_xlfn.FILTERXML(O648,"//local/mapcode"),""))</f>
        <v/>
      </c>
      <c r="H648" s="46">
        <f>IF(E648="","",IFERROR(_xlfn.FILTERXML(O648,"//international/mapcode"),""))</f>
        <v/>
      </c>
      <c r="I648" s="46">
        <f>IF(E648="","",IFERROR(HYPERLINK("https://www.mymapcodes.com/go/?t="&amp;IF(G648&lt;&gt;"",F648,"AAA")&amp;"&amp;ma="&amp;LEFT(IF(G648&lt;&gt;"",G648,H648),FIND(".",IF(G648&lt;&gt;"",G648,H648))-1)&amp;"&amp;mb="&amp;MID(IF(G648&lt;&gt;"",G648,H648),FIND(".",IF(G648&lt;&gt;"",G648,H648))+1,99),"Open on MyMapcodes →"),""))</f>
        <v/>
      </c>
      <c r="J648" s="47">
        <f>IF(OR(R648="",AP648&lt;&gt;""),"",ROUND(AN648,6))</f>
        <v/>
      </c>
      <c r="K648" s="47">
        <f>IF(OR(R648="",AP648&lt;&gt;""),"",ROUND(AO648,6))</f>
        <v/>
      </c>
      <c r="L648" s="48">
        <f>IF(R648="","",IF(AP648&lt;&gt;"",AP648,IF(O648="NO CONNECTION","Excel couldn't reach the mapcode service. Click the REFRESH RESULTS box just above the table.",IF(E648="","The mapcode service didn't return a mapcode for this point.",IF(AM648,"Latitude and longitude seemed to be the wrong way round, so they've been swapped. Please check.",IF(AND(AN648=0,AO648=0),"0, 0 is in the sea off West Africa. Please check this is the location you meant.",IF(W648,"Longitude came first, so the order has been switched.",IF(Z648=6,"Converted from degrees, minutes and seconds.",IF(Z648=4,"Converted from degrees and decimal minutes.","")))))))))</f>
        <v/>
      </c>
      <c r="N648" s="49">
        <f>IF(J648="","",MapcodeAPI&amp;"codes/"&amp;SUBSTITUTE(J648&amp;"",MID(1/2,2,1),".")&amp;","&amp;SUBSTITUTE(K648&amp;"",MID(1/2,2,1),"."))&amp;LEFT($B$13,0)</f>
        <v/>
      </c>
      <c r="O648" s="49">
        <f>IF(N648="","",IFERROR(_xlfn.WEBSERVICE(N648),IF(MapcodeAPIBackup="","NO CONNECTION",IFERROR(_xlfn.WEBSERVICE(MapcodeAPIBackup&amp;MID(N648,LEN(MapcodeAPI)+1,999)),"NO CONNECTION"))))</f>
        <v/>
      </c>
      <c r="P648" t="inlineStr">
        <is>
          <t xml:space="preserve"> </t>
        </is>
      </c>
      <c r="R648" s="50">
        <f>IFERROR(IF(AND(TRIM(B648&amp;"")="",TRIM(C648&amp;"")=""),"",TRIM(IF(ISNUMBER(B648),SUBSTITUTE(B648&amp;"",MID(1/2,2,1),"."),B648&amp;"")&amp;IF(TRIM(C648&amp;"")="",""," | "&amp;IF(ISNUMBER(C648),SUBSTITUTE(C648&amp;"",MID(1/2,2,1),"."),C648&amp;"")))),"(error value)")</f>
        <v/>
      </c>
      <c r="S648" s="50">
        <f>IF(R648="","","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"&amp;IFERROR(IF(AND(LEN(R648)-LEN(SUBSTITUTE(R648,"/",""))=1,ISNUMBER(FIND(" ",TRIM(LEFT(R648,FIND("/",R648)-1))))),LEFT(R648,FIND("/",R648)-1),R648),R648)&amp;" ")," "," "),"﻿"," "),"​"," "),"⁠"," ")," "," ")," "," "),CHAR(9)," "),CHAR(10)," "),CHAR(13)," "),"−","-"),"–","-"),"—","-"),"LATITUDE"," "),"LONGITUDE"," "),"COORDINATES"," "),"COORDS"," "),"NORTH"," N "),"SOUTH"," S "),"EAST"," E "),"WEST"," W "),"DEGREES"," "),"DEG"," "),"GPS"," "),"LONG"," "),"LNG"," "),"LON"," "),"LAT"," ")," AND "," "),"&amp;"," ")&amp;" ")</f>
        <v/>
      </c>
      <c r="T648" s="50">
        <f>IF(S648="","",IF(LEN(S648)-LEN(SUBSTITUTE(S648,".",""))&gt;0,SUBSTITUTE(S648,","," "),IF(LEN(S648)-LEN(SUBSTITUTE(S648,",",""))=3,SUBSTITUTE(SUBSTITUTE(S648,",",";",2),",","."),IF(LEN(S648)-LEN(SUBSTITUTE(S648,",",""))=2,SUBSTITUTE(S648,",","."),SUBSTITUTE(S648,","," ")))))</f>
        <v/>
      </c>
      <c r="U648" s="50">
        <f>IF(ISNUMBER(FIND("S",T648)),-1,IF(ISNUMBER(FIND("N",T648)),1,0))</f>
        <v/>
      </c>
      <c r="V648" s="50">
        <f>IF(ISNUMBER(FIND("W",T648)),-1,IF(ISNUMBER(FIND("E",T648)),1,0))</f>
        <v/>
      </c>
      <c r="W648" s="50">
        <f>AND(MIN(IFERROR(FIND("N",T648),999),IFERROR(FIND("S",T648),999))&lt;999,MIN(IFERROR(FIND("E",T648),999),IFERROR(FIND("W",T648),999))&lt;999,MIN(IFERROR(FIND("E",T648),999),IFERROR(FIND("W",T648),999))&lt;MIN(IFERROR(FIND("N",T648),999),IFERROR(FIND("S",T648),999)))</f>
        <v/>
      </c>
      <c r="X648" s="50">
        <f>IF(T648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648,"°"," "),"º"," "),"˚"," "),"'"," "),CHAR(34)," "),"′"," "),"’"," "),"‘"," "),"″"," "),"”"," "),"“"," "),"("," "),")"," "),"["," "),"]"," "),"{"," "),"}"," "),";"," "),"|"," "),"/"," "),"\"," "),":"," "),"="," "),"*"," "),","," "),"N"," "),"S"," "),"E"," "),"W"," "),"_"," ")))</f>
        <v/>
      </c>
      <c r="Y648" s="50">
        <f>IF(X648="","",SUBSTITUTE(SUBSTITUTE(SUBSTITUTE(SUBSTITUTE(SUBSTITUTE(SUBSTITUTE(SUBSTITUTE(SUBSTITUTE(SUBSTITUTE(SUBSTITUTE(SUBSTITUTE(SUBSTITUTE(SUBSTITUTE(X648,"0",""),"1",""),"2",""),"3",""),"4",""),"5",""),"6",""),"7",""),"8",""),"9",""),".",""),"-","")," ",""))</f>
        <v/>
      </c>
      <c r="Z648" s="50">
        <f>IF(X648="",0,LEN(X648)-LEN(SUBSTITUTE(X648," ",""))+1)</f>
        <v/>
      </c>
      <c r="AA648" s="50">
        <f>IF(Z648&lt;1,"",IFERROR(VALUE(SUBSTITUTE(TRIM(MID(SUBSTITUTE(X648," ",REPT(" ",60)),1,60)),".",MID(1/2,2,1))),""))</f>
        <v/>
      </c>
      <c r="AB648" s="50">
        <f>IF(Z648&lt;2,"",IFERROR(VALUE(SUBSTITUTE(TRIM(MID(SUBSTITUTE(X648," ",REPT(" ",60)),61,60)),".",MID(1/2,2,1))),""))</f>
        <v/>
      </c>
      <c r="AC648" s="50">
        <f>IF(Z648&lt;3,"",IFERROR(VALUE(SUBSTITUTE(TRIM(MID(SUBSTITUTE(X648," ",REPT(" ",60)),121,60)),".",MID(1/2,2,1))),""))</f>
        <v/>
      </c>
      <c r="AD648" s="50">
        <f>IF(Z648&lt;4,"",IFERROR(VALUE(SUBSTITUTE(TRIM(MID(SUBSTITUTE(X648," ",REPT(" ",60)),181,60)),".",MID(1/2,2,1))),""))</f>
        <v/>
      </c>
      <c r="AE648" s="50">
        <f>IF(Z648&lt;5,"",IFERROR(VALUE(SUBSTITUTE(TRIM(MID(SUBSTITUTE(X648," ",REPT(" ",60)),241,60)),".",MID(1/2,2,1))),""))</f>
        <v/>
      </c>
      <c r="AF648" s="50">
        <f>IF(Z648&lt;6,"",IFERROR(VALUE(SUBSTITUTE(TRIM(MID(SUBSTITUTE(X648," ",REPT(" ",60)),301,60)),".",MID(1/2,2,1))),""))</f>
        <v/>
      </c>
      <c r="AG648" s="50">
        <f>IFERROR(IF(Z648=2,AA648,IF(Z648=4,IF(AA648&lt;0,-1,1)*(ABS(AA648)+AB648/60),IF(Z648=6,IF(AA648&lt;0,-1,1)*(ABS(AA648)+AB648/60+AC648/3600),""))),"")</f>
        <v/>
      </c>
      <c r="AH648" s="50">
        <f>IFERROR(IF(Z648=2,AB648,IF(Z648=4,IF(AC648&lt;0,-1,1)*(ABS(AC648)+AD648/60),IF(Z648=6,IF(AD648&lt;0,-1,1)*(ABS(AD648)+AE648/60+AF648/3600),""))),"")</f>
        <v/>
      </c>
      <c r="AI648" s="50">
        <f>IF(W648,AH648,AG648)</f>
        <v/>
      </c>
      <c r="AJ648" s="50">
        <f>IF(W648,AG648,AH648)</f>
        <v/>
      </c>
      <c r="AK648" s="50">
        <f>IFERROR(IF(U648=0,AI648,U648*ABS(AI648)),"")</f>
        <v/>
      </c>
      <c r="AL648" s="50">
        <f>IFERROR(IF(V648=0,AJ648,V648*ABS(AJ648)),"")</f>
        <v/>
      </c>
      <c r="AM648" s="50">
        <f>IFERROR(AND(U648=0,V648=0,ABS(AK648)&gt;90,ABS(AK648)&lt;=180,ABS(AL648)&lt;=90),FALSE)</f>
        <v/>
      </c>
      <c r="AN648" s="50">
        <f>IF(AM648,AL648,AK648)</f>
        <v/>
      </c>
      <c r="AO648" s="50">
        <f>IF(AM648,AK648,AL648)</f>
        <v/>
      </c>
      <c r="AP648" s="50">
        <f>IF(R648="","",IF(Y648&lt;&gt;"","Contains words or symbols that aren't part of a coordinate.",IF(NOT(OR(Z648=2,Z648=4,Z648=6)),"Couldn't find a latitude and a longitude ("&amp;Z648&amp;IF(Z648=1," number"," numbers")&amp;" found).",IF(COUNT(AA648:AF648)&lt;&gt;Z648,"Some of the numbers couldn't be read.",IF(OR(AND(Z648=4,OR(AB648&lt;0,AB648&gt;=60,AD648&lt;0,AD648&gt;=60)),AND(Z648=6,OR(AB648&lt;0,AB648&gt;=60,AC648&lt;0,AC648&gt;=60,AE648&lt;0,AE648&gt;=60,AF648&lt;0,AF648&gt;=60))),"Minutes and seconds must be between 0 and 60.",IF(OR(ABS(AN648)&gt;90,ABS(AO648)&gt;180),"Out of range: latitude must be between -90 and 90, and longitude between -180 and 180.",""))))))</f>
        <v/>
      </c>
    </row>
    <row r="649">
      <c r="B649" s="44" t="n"/>
      <c r="C649" s="44" t="n"/>
      <c r="D649" s="45">
        <f>IF(R649="","",IF(AP649&lt;&gt;"","NOT VALID GPS COORDINATES",IF(O649="NO CONNECTION","NO CONNECTION",IF(E649="","NOT FOUND",IF(OR(AM649,AND(AN649=0,AO649=0)),"CONVERTED – PLEASE CHECK","CONVERTED")))))</f>
        <v/>
      </c>
      <c r="E649" s="45">
        <f>IF(OR(O649="",O649="NO CONNECTION"),"",IFERROR(_xlfn.FILTERXML(O649,"//local/territory")&amp;" "&amp;_xlfn.FILTERXML(O649,"//local/mapcode"),IFERROR(_xlfn.FILTERXML(O649,"//international/mapcode"),"")))</f>
        <v/>
      </c>
      <c r="F649" s="46">
        <f>IF(E649="","",IFERROR(_xlfn.FILTERXML(O649,"//local/territory"),""))</f>
        <v/>
      </c>
      <c r="G649" s="46">
        <f>IF(E649="","",IFERROR(_xlfn.FILTERXML(O649,"//local/mapcode"),""))</f>
        <v/>
      </c>
      <c r="H649" s="46">
        <f>IF(E649="","",IFERROR(_xlfn.FILTERXML(O649,"//international/mapcode"),""))</f>
        <v/>
      </c>
      <c r="I649" s="46">
        <f>IF(E649="","",IFERROR(HYPERLINK("https://www.mymapcodes.com/go/?t="&amp;IF(G649&lt;&gt;"",F649,"AAA")&amp;"&amp;ma="&amp;LEFT(IF(G649&lt;&gt;"",G649,H649),FIND(".",IF(G649&lt;&gt;"",G649,H649))-1)&amp;"&amp;mb="&amp;MID(IF(G649&lt;&gt;"",G649,H649),FIND(".",IF(G649&lt;&gt;"",G649,H649))+1,99),"Open on MyMapcodes →"),""))</f>
        <v/>
      </c>
      <c r="J649" s="47">
        <f>IF(OR(R649="",AP649&lt;&gt;""),"",ROUND(AN649,6))</f>
        <v/>
      </c>
      <c r="K649" s="47">
        <f>IF(OR(R649="",AP649&lt;&gt;""),"",ROUND(AO649,6))</f>
        <v/>
      </c>
      <c r="L649" s="48">
        <f>IF(R649="","",IF(AP649&lt;&gt;"",AP649,IF(O649="NO CONNECTION","Excel couldn't reach the mapcode service. Click the REFRESH RESULTS box just above the table.",IF(E649="","The mapcode service didn't return a mapcode for this point.",IF(AM649,"Latitude and longitude seemed to be the wrong way round, so they've been swapped. Please check.",IF(AND(AN649=0,AO649=0),"0, 0 is in the sea off West Africa. Please check this is the location you meant.",IF(W649,"Longitude came first, so the order has been switched.",IF(Z649=6,"Converted from degrees, minutes and seconds.",IF(Z649=4,"Converted from degrees and decimal minutes.","")))))))))</f>
        <v/>
      </c>
      <c r="N649" s="49">
        <f>IF(J649="","",MapcodeAPI&amp;"codes/"&amp;SUBSTITUTE(J649&amp;"",MID(1/2,2,1),".")&amp;","&amp;SUBSTITUTE(K649&amp;"",MID(1/2,2,1),"."))&amp;LEFT($B$13,0)</f>
        <v/>
      </c>
      <c r="O649" s="49">
        <f>IF(N649="","",IFERROR(_xlfn.WEBSERVICE(N649),IF(MapcodeAPIBackup="","NO CONNECTION",IFERROR(_xlfn.WEBSERVICE(MapcodeAPIBackup&amp;MID(N649,LEN(MapcodeAPI)+1,999)),"NO CONNECTION"))))</f>
        <v/>
      </c>
      <c r="P649" t="inlineStr">
        <is>
          <t xml:space="preserve"> </t>
        </is>
      </c>
      <c r="R649" s="50">
        <f>IFERROR(IF(AND(TRIM(B649&amp;"")="",TRIM(C649&amp;"")=""),"",TRIM(IF(ISNUMBER(B649),SUBSTITUTE(B649&amp;"",MID(1/2,2,1),"."),B649&amp;"")&amp;IF(TRIM(C649&amp;"")="",""," | "&amp;IF(ISNUMBER(C649),SUBSTITUTE(C649&amp;"",MID(1/2,2,1),"."),C649&amp;"")))),"(error value)")</f>
        <v/>
      </c>
      <c r="S649" s="50">
        <f>IF(R649="","","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"&amp;IFERROR(IF(AND(LEN(R649)-LEN(SUBSTITUTE(R649,"/",""))=1,ISNUMBER(FIND(" ",TRIM(LEFT(R649,FIND("/",R649)-1))))),LEFT(R649,FIND("/",R649)-1),R649),R649)&amp;" ")," "," "),"﻿"," "),"​"," "),"⁠"," ")," "," ")," "," "),CHAR(9)," "),CHAR(10)," "),CHAR(13)," "),"−","-"),"–","-"),"—","-"),"LATITUDE"," "),"LONGITUDE"," "),"COORDINATES"," "),"COORDS"," "),"NORTH"," N "),"SOUTH"," S "),"EAST"," E "),"WEST"," W "),"DEGREES"," "),"DEG"," "),"GPS"," "),"LONG"," "),"LNG"," "),"LON"," "),"LAT"," ")," AND "," "),"&amp;"," ")&amp;" ")</f>
        <v/>
      </c>
      <c r="T649" s="50">
        <f>IF(S649="","",IF(LEN(S649)-LEN(SUBSTITUTE(S649,".",""))&gt;0,SUBSTITUTE(S649,","," "),IF(LEN(S649)-LEN(SUBSTITUTE(S649,",",""))=3,SUBSTITUTE(SUBSTITUTE(S649,",",";",2),",","."),IF(LEN(S649)-LEN(SUBSTITUTE(S649,",",""))=2,SUBSTITUTE(S649,",","."),SUBSTITUTE(S649,","," ")))))</f>
        <v/>
      </c>
      <c r="U649" s="50">
        <f>IF(ISNUMBER(FIND("S",T649)),-1,IF(ISNUMBER(FIND("N",T649)),1,0))</f>
        <v/>
      </c>
      <c r="V649" s="50">
        <f>IF(ISNUMBER(FIND("W",T649)),-1,IF(ISNUMBER(FIND("E",T649)),1,0))</f>
        <v/>
      </c>
      <c r="W649" s="50">
        <f>AND(MIN(IFERROR(FIND("N",T649),999),IFERROR(FIND("S",T649),999))&lt;999,MIN(IFERROR(FIND("E",T649),999),IFERROR(FIND("W",T649),999))&lt;999,MIN(IFERROR(FIND("E",T649),999),IFERROR(FIND("W",T649),999))&lt;MIN(IFERROR(FIND("N",T649),999),IFERROR(FIND("S",T649),999)))</f>
        <v/>
      </c>
      <c r="X649" s="50">
        <f>IF(T649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649,"°"," "),"º"," "),"˚"," "),"'"," "),CHAR(34)," "),"′"," "),"’"," "),"‘"," "),"″"," "),"”"," "),"“"," "),"("," "),")"," "),"["," "),"]"," "),"{"," "),"}"," "),";"," "),"|"," "),"/"," "),"\"," "),":"," "),"="," "),"*"," "),","," "),"N"," "),"S"," "),"E"," "),"W"," "),"_"," ")))</f>
        <v/>
      </c>
      <c r="Y649" s="50">
        <f>IF(X649="","",SUBSTITUTE(SUBSTITUTE(SUBSTITUTE(SUBSTITUTE(SUBSTITUTE(SUBSTITUTE(SUBSTITUTE(SUBSTITUTE(SUBSTITUTE(SUBSTITUTE(SUBSTITUTE(SUBSTITUTE(SUBSTITUTE(X649,"0",""),"1",""),"2",""),"3",""),"4",""),"5",""),"6",""),"7",""),"8",""),"9",""),".",""),"-","")," ",""))</f>
        <v/>
      </c>
      <c r="Z649" s="50">
        <f>IF(X649="",0,LEN(X649)-LEN(SUBSTITUTE(X649," ",""))+1)</f>
        <v/>
      </c>
      <c r="AA649" s="50">
        <f>IF(Z649&lt;1,"",IFERROR(VALUE(SUBSTITUTE(TRIM(MID(SUBSTITUTE(X649," ",REPT(" ",60)),1,60)),".",MID(1/2,2,1))),""))</f>
        <v/>
      </c>
      <c r="AB649" s="50">
        <f>IF(Z649&lt;2,"",IFERROR(VALUE(SUBSTITUTE(TRIM(MID(SUBSTITUTE(X649," ",REPT(" ",60)),61,60)),".",MID(1/2,2,1))),""))</f>
        <v/>
      </c>
      <c r="AC649" s="50">
        <f>IF(Z649&lt;3,"",IFERROR(VALUE(SUBSTITUTE(TRIM(MID(SUBSTITUTE(X649," ",REPT(" ",60)),121,60)),".",MID(1/2,2,1))),""))</f>
        <v/>
      </c>
      <c r="AD649" s="50">
        <f>IF(Z649&lt;4,"",IFERROR(VALUE(SUBSTITUTE(TRIM(MID(SUBSTITUTE(X649," ",REPT(" ",60)),181,60)),".",MID(1/2,2,1))),""))</f>
        <v/>
      </c>
      <c r="AE649" s="50">
        <f>IF(Z649&lt;5,"",IFERROR(VALUE(SUBSTITUTE(TRIM(MID(SUBSTITUTE(X649," ",REPT(" ",60)),241,60)),".",MID(1/2,2,1))),""))</f>
        <v/>
      </c>
      <c r="AF649" s="50">
        <f>IF(Z649&lt;6,"",IFERROR(VALUE(SUBSTITUTE(TRIM(MID(SUBSTITUTE(X649," ",REPT(" ",60)),301,60)),".",MID(1/2,2,1))),""))</f>
        <v/>
      </c>
      <c r="AG649" s="50">
        <f>IFERROR(IF(Z649=2,AA649,IF(Z649=4,IF(AA649&lt;0,-1,1)*(ABS(AA649)+AB649/60),IF(Z649=6,IF(AA649&lt;0,-1,1)*(ABS(AA649)+AB649/60+AC649/3600),""))),"")</f>
        <v/>
      </c>
      <c r="AH649" s="50">
        <f>IFERROR(IF(Z649=2,AB649,IF(Z649=4,IF(AC649&lt;0,-1,1)*(ABS(AC649)+AD649/60),IF(Z649=6,IF(AD649&lt;0,-1,1)*(ABS(AD649)+AE649/60+AF649/3600),""))),"")</f>
        <v/>
      </c>
      <c r="AI649" s="50">
        <f>IF(W649,AH649,AG649)</f>
        <v/>
      </c>
      <c r="AJ649" s="50">
        <f>IF(W649,AG649,AH649)</f>
        <v/>
      </c>
      <c r="AK649" s="50">
        <f>IFERROR(IF(U649=0,AI649,U649*ABS(AI649)),"")</f>
        <v/>
      </c>
      <c r="AL649" s="50">
        <f>IFERROR(IF(V649=0,AJ649,V649*ABS(AJ649)),"")</f>
        <v/>
      </c>
      <c r="AM649" s="50">
        <f>IFERROR(AND(U649=0,V649=0,ABS(AK649)&gt;90,ABS(AK649)&lt;=180,ABS(AL649)&lt;=90),FALSE)</f>
        <v/>
      </c>
      <c r="AN649" s="50">
        <f>IF(AM649,AL649,AK649)</f>
        <v/>
      </c>
      <c r="AO649" s="50">
        <f>IF(AM649,AK649,AL649)</f>
        <v/>
      </c>
      <c r="AP649" s="50">
        <f>IF(R649="","",IF(Y649&lt;&gt;"","Contains words or symbols that aren't part of a coordinate.",IF(NOT(OR(Z649=2,Z649=4,Z649=6)),"Couldn't find a latitude and a longitude ("&amp;Z649&amp;IF(Z649=1," number"," numbers")&amp;" found).",IF(COUNT(AA649:AF649)&lt;&gt;Z649,"Some of the numbers couldn't be read.",IF(OR(AND(Z649=4,OR(AB649&lt;0,AB649&gt;=60,AD649&lt;0,AD649&gt;=60)),AND(Z649=6,OR(AB649&lt;0,AB649&gt;=60,AC649&lt;0,AC649&gt;=60,AE649&lt;0,AE649&gt;=60,AF649&lt;0,AF649&gt;=60))),"Minutes and seconds must be between 0 and 60.",IF(OR(ABS(AN649)&gt;90,ABS(AO649)&gt;180),"Out of range: latitude must be between -90 and 90, and longitude between -180 and 180.",""))))))</f>
        <v/>
      </c>
    </row>
    <row r="650">
      <c r="B650" s="44" t="n"/>
      <c r="C650" s="44" t="n"/>
      <c r="D650" s="45">
        <f>IF(R650="","",IF(AP650&lt;&gt;"","NOT VALID GPS COORDINATES",IF(O650="NO CONNECTION","NO CONNECTION",IF(E650="","NOT FOUND",IF(OR(AM650,AND(AN650=0,AO650=0)),"CONVERTED – PLEASE CHECK","CONVERTED")))))</f>
        <v/>
      </c>
      <c r="E650" s="45">
        <f>IF(OR(O650="",O650="NO CONNECTION"),"",IFERROR(_xlfn.FILTERXML(O650,"//local/territory")&amp;" "&amp;_xlfn.FILTERXML(O650,"//local/mapcode"),IFERROR(_xlfn.FILTERXML(O650,"//international/mapcode"),"")))</f>
        <v/>
      </c>
      <c r="F650" s="46">
        <f>IF(E650="","",IFERROR(_xlfn.FILTERXML(O650,"//local/territory"),""))</f>
        <v/>
      </c>
      <c r="G650" s="46">
        <f>IF(E650="","",IFERROR(_xlfn.FILTERXML(O650,"//local/mapcode"),""))</f>
        <v/>
      </c>
      <c r="H650" s="46">
        <f>IF(E650="","",IFERROR(_xlfn.FILTERXML(O650,"//international/mapcode"),""))</f>
        <v/>
      </c>
      <c r="I650" s="46">
        <f>IF(E650="","",IFERROR(HYPERLINK("https://www.mymapcodes.com/go/?t="&amp;IF(G650&lt;&gt;"",F650,"AAA")&amp;"&amp;ma="&amp;LEFT(IF(G650&lt;&gt;"",G650,H650),FIND(".",IF(G650&lt;&gt;"",G650,H650))-1)&amp;"&amp;mb="&amp;MID(IF(G650&lt;&gt;"",G650,H650),FIND(".",IF(G650&lt;&gt;"",G650,H650))+1,99),"Open on MyMapcodes →"),""))</f>
        <v/>
      </c>
      <c r="J650" s="47">
        <f>IF(OR(R650="",AP650&lt;&gt;""),"",ROUND(AN650,6))</f>
        <v/>
      </c>
      <c r="K650" s="47">
        <f>IF(OR(R650="",AP650&lt;&gt;""),"",ROUND(AO650,6))</f>
        <v/>
      </c>
      <c r="L650" s="48">
        <f>IF(R650="","",IF(AP650&lt;&gt;"",AP650,IF(O650="NO CONNECTION","Excel couldn't reach the mapcode service. Click the REFRESH RESULTS box just above the table.",IF(E650="","The mapcode service didn't return a mapcode for this point.",IF(AM650,"Latitude and longitude seemed to be the wrong way round, so they've been swapped. Please check.",IF(AND(AN650=0,AO650=0),"0, 0 is in the sea off West Africa. Please check this is the location you meant.",IF(W650,"Longitude came first, so the order has been switched.",IF(Z650=6,"Converted from degrees, minutes and seconds.",IF(Z650=4,"Converted from degrees and decimal minutes.","")))))))))</f>
        <v/>
      </c>
      <c r="N650" s="49">
        <f>IF(J650="","",MapcodeAPI&amp;"codes/"&amp;SUBSTITUTE(J650&amp;"",MID(1/2,2,1),".")&amp;","&amp;SUBSTITUTE(K650&amp;"",MID(1/2,2,1),"."))&amp;LEFT($B$13,0)</f>
        <v/>
      </c>
      <c r="O650" s="49">
        <f>IF(N650="","",IFERROR(_xlfn.WEBSERVICE(N650),IF(MapcodeAPIBackup="","NO CONNECTION",IFERROR(_xlfn.WEBSERVICE(MapcodeAPIBackup&amp;MID(N650,LEN(MapcodeAPI)+1,999)),"NO CONNECTION"))))</f>
        <v/>
      </c>
      <c r="P650" t="inlineStr">
        <is>
          <t xml:space="preserve"> </t>
        </is>
      </c>
      <c r="R650" s="50">
        <f>IFERROR(IF(AND(TRIM(B650&amp;"")="",TRIM(C650&amp;"")=""),"",TRIM(IF(ISNUMBER(B650),SUBSTITUTE(B650&amp;"",MID(1/2,2,1),"."),B650&amp;"")&amp;IF(TRIM(C650&amp;"")="",""," | "&amp;IF(ISNUMBER(C650),SUBSTITUTE(C650&amp;"",MID(1/2,2,1),"."),C650&amp;"")))),"(error value)")</f>
        <v/>
      </c>
      <c r="S650" s="50">
        <f>IF(R650="","","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"&amp;IFERROR(IF(AND(LEN(R650)-LEN(SUBSTITUTE(R650,"/",""))=1,ISNUMBER(FIND(" ",TRIM(LEFT(R650,FIND("/",R650)-1))))),LEFT(R650,FIND("/",R650)-1),R650),R650)&amp;" ")," "," "),"﻿"," "),"​"," "),"⁠"," ")," "," ")," "," "),CHAR(9)," "),CHAR(10)," "),CHAR(13)," "),"−","-"),"–","-"),"—","-"),"LATITUDE"," "),"LONGITUDE"," "),"COORDINATES"," "),"COORDS"," "),"NORTH"," N "),"SOUTH"," S "),"EAST"," E "),"WEST"," W "),"DEGREES"," "),"DEG"," "),"GPS"," "),"LONG"," "),"LNG"," "),"LON"," "),"LAT"," ")," AND "," "),"&amp;"," ")&amp;" ")</f>
        <v/>
      </c>
      <c r="T650" s="50">
        <f>IF(S650="","",IF(LEN(S650)-LEN(SUBSTITUTE(S650,".",""))&gt;0,SUBSTITUTE(S650,","," "),IF(LEN(S650)-LEN(SUBSTITUTE(S650,",",""))=3,SUBSTITUTE(SUBSTITUTE(S650,",",";",2),",","."),IF(LEN(S650)-LEN(SUBSTITUTE(S650,",",""))=2,SUBSTITUTE(S650,",","."),SUBSTITUTE(S650,","," ")))))</f>
        <v/>
      </c>
      <c r="U650" s="50">
        <f>IF(ISNUMBER(FIND("S",T650)),-1,IF(ISNUMBER(FIND("N",T650)),1,0))</f>
        <v/>
      </c>
      <c r="V650" s="50">
        <f>IF(ISNUMBER(FIND("W",T650)),-1,IF(ISNUMBER(FIND("E",T650)),1,0))</f>
        <v/>
      </c>
      <c r="W650" s="50">
        <f>AND(MIN(IFERROR(FIND("N",T650),999),IFERROR(FIND("S",T650),999))&lt;999,MIN(IFERROR(FIND("E",T650),999),IFERROR(FIND("W",T650),999))&lt;999,MIN(IFERROR(FIND("E",T650),999),IFERROR(FIND("W",T650),999))&lt;MIN(IFERROR(FIND("N",T650),999),IFERROR(FIND("S",T650),999)))</f>
        <v/>
      </c>
      <c r="X650" s="50">
        <f>IF(T650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650,"°"," "),"º"," "),"˚"," "),"'"," "),CHAR(34)," "),"′"," "),"’"," "),"‘"," "),"″"," "),"”"," "),"“"," "),"("," "),")"," "),"["," "),"]"," "),"{"," "),"}"," "),";"," "),"|"," "),"/"," "),"\"," "),":"," "),"="," "),"*"," "),","," "),"N"," "),"S"," "),"E"," "),"W"," "),"_"," ")))</f>
        <v/>
      </c>
      <c r="Y650" s="50">
        <f>IF(X650="","",SUBSTITUTE(SUBSTITUTE(SUBSTITUTE(SUBSTITUTE(SUBSTITUTE(SUBSTITUTE(SUBSTITUTE(SUBSTITUTE(SUBSTITUTE(SUBSTITUTE(SUBSTITUTE(SUBSTITUTE(SUBSTITUTE(X650,"0",""),"1",""),"2",""),"3",""),"4",""),"5",""),"6",""),"7",""),"8",""),"9",""),".",""),"-","")," ",""))</f>
        <v/>
      </c>
      <c r="Z650" s="50">
        <f>IF(X650="",0,LEN(X650)-LEN(SUBSTITUTE(X650," ",""))+1)</f>
        <v/>
      </c>
      <c r="AA650" s="50">
        <f>IF(Z650&lt;1,"",IFERROR(VALUE(SUBSTITUTE(TRIM(MID(SUBSTITUTE(X650," ",REPT(" ",60)),1,60)),".",MID(1/2,2,1))),""))</f>
        <v/>
      </c>
      <c r="AB650" s="50">
        <f>IF(Z650&lt;2,"",IFERROR(VALUE(SUBSTITUTE(TRIM(MID(SUBSTITUTE(X650," ",REPT(" ",60)),61,60)),".",MID(1/2,2,1))),""))</f>
        <v/>
      </c>
      <c r="AC650" s="50">
        <f>IF(Z650&lt;3,"",IFERROR(VALUE(SUBSTITUTE(TRIM(MID(SUBSTITUTE(X650," ",REPT(" ",60)),121,60)),".",MID(1/2,2,1))),""))</f>
        <v/>
      </c>
      <c r="AD650" s="50">
        <f>IF(Z650&lt;4,"",IFERROR(VALUE(SUBSTITUTE(TRIM(MID(SUBSTITUTE(X650," ",REPT(" ",60)),181,60)),".",MID(1/2,2,1))),""))</f>
        <v/>
      </c>
      <c r="AE650" s="50">
        <f>IF(Z650&lt;5,"",IFERROR(VALUE(SUBSTITUTE(TRIM(MID(SUBSTITUTE(X650," ",REPT(" ",60)),241,60)),".",MID(1/2,2,1))),""))</f>
        <v/>
      </c>
      <c r="AF650" s="50">
        <f>IF(Z650&lt;6,"",IFERROR(VALUE(SUBSTITUTE(TRIM(MID(SUBSTITUTE(X650," ",REPT(" ",60)),301,60)),".",MID(1/2,2,1))),""))</f>
        <v/>
      </c>
      <c r="AG650" s="50">
        <f>IFERROR(IF(Z650=2,AA650,IF(Z650=4,IF(AA650&lt;0,-1,1)*(ABS(AA650)+AB650/60),IF(Z650=6,IF(AA650&lt;0,-1,1)*(ABS(AA650)+AB650/60+AC650/3600),""))),"")</f>
        <v/>
      </c>
      <c r="AH650" s="50">
        <f>IFERROR(IF(Z650=2,AB650,IF(Z650=4,IF(AC650&lt;0,-1,1)*(ABS(AC650)+AD650/60),IF(Z650=6,IF(AD650&lt;0,-1,1)*(ABS(AD650)+AE650/60+AF650/3600),""))),"")</f>
        <v/>
      </c>
      <c r="AI650" s="50">
        <f>IF(W650,AH650,AG650)</f>
        <v/>
      </c>
      <c r="AJ650" s="50">
        <f>IF(W650,AG650,AH650)</f>
        <v/>
      </c>
      <c r="AK650" s="50">
        <f>IFERROR(IF(U650=0,AI650,U650*ABS(AI650)),"")</f>
        <v/>
      </c>
      <c r="AL650" s="50">
        <f>IFERROR(IF(V650=0,AJ650,V650*ABS(AJ650)),"")</f>
        <v/>
      </c>
      <c r="AM650" s="50">
        <f>IFERROR(AND(U650=0,V650=0,ABS(AK650)&gt;90,ABS(AK650)&lt;=180,ABS(AL650)&lt;=90),FALSE)</f>
        <v/>
      </c>
      <c r="AN650" s="50">
        <f>IF(AM650,AL650,AK650)</f>
        <v/>
      </c>
      <c r="AO650" s="50">
        <f>IF(AM650,AK650,AL650)</f>
        <v/>
      </c>
      <c r="AP650" s="50">
        <f>IF(R650="","",IF(Y650&lt;&gt;"","Contains words or symbols that aren't part of a coordinate.",IF(NOT(OR(Z650=2,Z650=4,Z650=6)),"Couldn't find a latitude and a longitude ("&amp;Z650&amp;IF(Z650=1," number"," numbers")&amp;" found).",IF(COUNT(AA650:AF650)&lt;&gt;Z650,"Some of the numbers couldn't be read.",IF(OR(AND(Z650=4,OR(AB650&lt;0,AB650&gt;=60,AD650&lt;0,AD650&gt;=60)),AND(Z650=6,OR(AB650&lt;0,AB650&gt;=60,AC650&lt;0,AC650&gt;=60,AE650&lt;0,AE650&gt;=60,AF650&lt;0,AF650&gt;=60))),"Minutes and seconds must be between 0 and 60.",IF(OR(ABS(AN650)&gt;90,ABS(AO650)&gt;180),"Out of range: latitude must be between -90 and 90, and longitude between -180 and 180.",""))))))</f>
        <v/>
      </c>
    </row>
    <row r="651">
      <c r="B651" s="44" t="n"/>
      <c r="C651" s="44" t="n"/>
      <c r="D651" s="45">
        <f>IF(R651="","",IF(AP651&lt;&gt;"","NOT VALID GPS COORDINATES",IF(O651="NO CONNECTION","NO CONNECTION",IF(E651="","NOT FOUND",IF(OR(AM651,AND(AN651=0,AO651=0)),"CONVERTED – PLEASE CHECK","CONVERTED")))))</f>
        <v/>
      </c>
      <c r="E651" s="45">
        <f>IF(OR(O651="",O651="NO CONNECTION"),"",IFERROR(_xlfn.FILTERXML(O651,"//local/territory")&amp;" "&amp;_xlfn.FILTERXML(O651,"//local/mapcode"),IFERROR(_xlfn.FILTERXML(O651,"//international/mapcode"),"")))</f>
        <v/>
      </c>
      <c r="F651" s="46">
        <f>IF(E651="","",IFERROR(_xlfn.FILTERXML(O651,"//local/territory"),""))</f>
        <v/>
      </c>
      <c r="G651" s="46">
        <f>IF(E651="","",IFERROR(_xlfn.FILTERXML(O651,"//local/mapcode"),""))</f>
        <v/>
      </c>
      <c r="H651" s="46">
        <f>IF(E651="","",IFERROR(_xlfn.FILTERXML(O651,"//international/mapcode"),""))</f>
        <v/>
      </c>
      <c r="I651" s="46">
        <f>IF(E651="","",IFERROR(HYPERLINK("https://www.mymapcodes.com/go/?t="&amp;IF(G651&lt;&gt;"",F651,"AAA")&amp;"&amp;ma="&amp;LEFT(IF(G651&lt;&gt;"",G651,H651),FIND(".",IF(G651&lt;&gt;"",G651,H651))-1)&amp;"&amp;mb="&amp;MID(IF(G651&lt;&gt;"",G651,H651),FIND(".",IF(G651&lt;&gt;"",G651,H651))+1,99),"Open on MyMapcodes →"),""))</f>
        <v/>
      </c>
      <c r="J651" s="47">
        <f>IF(OR(R651="",AP651&lt;&gt;""),"",ROUND(AN651,6))</f>
        <v/>
      </c>
      <c r="K651" s="47">
        <f>IF(OR(R651="",AP651&lt;&gt;""),"",ROUND(AO651,6))</f>
        <v/>
      </c>
      <c r="L651" s="48">
        <f>IF(R651="","",IF(AP651&lt;&gt;"",AP651,IF(O651="NO CONNECTION","Excel couldn't reach the mapcode service. Click the REFRESH RESULTS box just above the table.",IF(E651="","The mapcode service didn't return a mapcode for this point.",IF(AM651,"Latitude and longitude seemed to be the wrong way round, so they've been swapped. Please check.",IF(AND(AN651=0,AO651=0),"0, 0 is in the sea off West Africa. Please check this is the location you meant.",IF(W651,"Longitude came first, so the order has been switched.",IF(Z651=6,"Converted from degrees, minutes and seconds.",IF(Z651=4,"Converted from degrees and decimal minutes.","")))))))))</f>
        <v/>
      </c>
      <c r="N651" s="49">
        <f>IF(J651="","",MapcodeAPI&amp;"codes/"&amp;SUBSTITUTE(J651&amp;"",MID(1/2,2,1),".")&amp;","&amp;SUBSTITUTE(K651&amp;"",MID(1/2,2,1),"."))&amp;LEFT($B$13,0)</f>
        <v/>
      </c>
      <c r="O651" s="49">
        <f>IF(N651="","",IFERROR(_xlfn.WEBSERVICE(N651),IF(MapcodeAPIBackup="","NO CONNECTION",IFERROR(_xlfn.WEBSERVICE(MapcodeAPIBackup&amp;MID(N651,LEN(MapcodeAPI)+1,999)),"NO CONNECTION"))))</f>
        <v/>
      </c>
      <c r="P651" t="inlineStr">
        <is>
          <t xml:space="preserve"> </t>
        </is>
      </c>
      <c r="R651" s="50">
        <f>IFERROR(IF(AND(TRIM(B651&amp;"")="",TRIM(C651&amp;"")=""),"",TRIM(IF(ISNUMBER(B651),SUBSTITUTE(B651&amp;"",MID(1/2,2,1),"."),B651&amp;"")&amp;IF(TRIM(C651&amp;"")="",""," | "&amp;IF(ISNUMBER(C651),SUBSTITUTE(C651&amp;"",MID(1/2,2,1),"."),C651&amp;"")))),"(error value)")</f>
        <v/>
      </c>
      <c r="S651" s="50">
        <f>IF(R651="","","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"&amp;IFERROR(IF(AND(LEN(R651)-LEN(SUBSTITUTE(R651,"/",""))=1,ISNUMBER(FIND(" ",TRIM(LEFT(R651,FIND("/",R651)-1))))),LEFT(R651,FIND("/",R651)-1),R651),R651)&amp;" ")," "," "),"﻿"," "),"​"," "),"⁠"," ")," "," ")," "," "),CHAR(9)," "),CHAR(10)," "),CHAR(13)," "),"−","-"),"–","-"),"—","-"),"LATITUDE"," "),"LONGITUDE"," "),"COORDINATES"," "),"COORDS"," "),"NORTH"," N "),"SOUTH"," S "),"EAST"," E "),"WEST"," W "),"DEGREES"," "),"DEG"," "),"GPS"," "),"LONG"," "),"LNG"," "),"LON"," "),"LAT"," ")," AND "," "),"&amp;"," ")&amp;" ")</f>
        <v/>
      </c>
      <c r="T651" s="50">
        <f>IF(S651="","",IF(LEN(S651)-LEN(SUBSTITUTE(S651,".",""))&gt;0,SUBSTITUTE(S651,","," "),IF(LEN(S651)-LEN(SUBSTITUTE(S651,",",""))=3,SUBSTITUTE(SUBSTITUTE(S651,",",";",2),",","."),IF(LEN(S651)-LEN(SUBSTITUTE(S651,",",""))=2,SUBSTITUTE(S651,",","."),SUBSTITUTE(S651,","," ")))))</f>
        <v/>
      </c>
      <c r="U651" s="50">
        <f>IF(ISNUMBER(FIND("S",T651)),-1,IF(ISNUMBER(FIND("N",T651)),1,0))</f>
        <v/>
      </c>
      <c r="V651" s="50">
        <f>IF(ISNUMBER(FIND("W",T651)),-1,IF(ISNUMBER(FIND("E",T651)),1,0))</f>
        <v/>
      </c>
      <c r="W651" s="50">
        <f>AND(MIN(IFERROR(FIND("N",T651),999),IFERROR(FIND("S",T651),999))&lt;999,MIN(IFERROR(FIND("E",T651),999),IFERROR(FIND("W",T651),999))&lt;999,MIN(IFERROR(FIND("E",T651),999),IFERROR(FIND("W",T651),999))&lt;MIN(IFERROR(FIND("N",T651),999),IFERROR(FIND("S",T651),999)))</f>
        <v/>
      </c>
      <c r="X651" s="50">
        <f>IF(T651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651,"°"," "),"º"," "),"˚"," "),"'"," "),CHAR(34)," "),"′"," "),"’"," "),"‘"," "),"″"," "),"”"," "),"“"," "),"("," "),")"," "),"["," "),"]"," "),"{"," "),"}"," "),";"," "),"|"," "),"/"," "),"\"," "),":"," "),"="," "),"*"," "),","," "),"N"," "),"S"," "),"E"," "),"W"," "),"_"," ")))</f>
        <v/>
      </c>
      <c r="Y651" s="50">
        <f>IF(X651="","",SUBSTITUTE(SUBSTITUTE(SUBSTITUTE(SUBSTITUTE(SUBSTITUTE(SUBSTITUTE(SUBSTITUTE(SUBSTITUTE(SUBSTITUTE(SUBSTITUTE(SUBSTITUTE(SUBSTITUTE(SUBSTITUTE(X651,"0",""),"1",""),"2",""),"3",""),"4",""),"5",""),"6",""),"7",""),"8",""),"9",""),".",""),"-","")," ",""))</f>
        <v/>
      </c>
      <c r="Z651" s="50">
        <f>IF(X651="",0,LEN(X651)-LEN(SUBSTITUTE(X651," ",""))+1)</f>
        <v/>
      </c>
      <c r="AA651" s="50">
        <f>IF(Z651&lt;1,"",IFERROR(VALUE(SUBSTITUTE(TRIM(MID(SUBSTITUTE(X651," ",REPT(" ",60)),1,60)),".",MID(1/2,2,1))),""))</f>
        <v/>
      </c>
      <c r="AB651" s="50">
        <f>IF(Z651&lt;2,"",IFERROR(VALUE(SUBSTITUTE(TRIM(MID(SUBSTITUTE(X651," ",REPT(" ",60)),61,60)),".",MID(1/2,2,1))),""))</f>
        <v/>
      </c>
      <c r="AC651" s="50">
        <f>IF(Z651&lt;3,"",IFERROR(VALUE(SUBSTITUTE(TRIM(MID(SUBSTITUTE(X651," ",REPT(" ",60)),121,60)),".",MID(1/2,2,1))),""))</f>
        <v/>
      </c>
      <c r="AD651" s="50">
        <f>IF(Z651&lt;4,"",IFERROR(VALUE(SUBSTITUTE(TRIM(MID(SUBSTITUTE(X651," ",REPT(" ",60)),181,60)),".",MID(1/2,2,1))),""))</f>
        <v/>
      </c>
      <c r="AE651" s="50">
        <f>IF(Z651&lt;5,"",IFERROR(VALUE(SUBSTITUTE(TRIM(MID(SUBSTITUTE(X651," ",REPT(" ",60)),241,60)),".",MID(1/2,2,1))),""))</f>
        <v/>
      </c>
      <c r="AF651" s="50">
        <f>IF(Z651&lt;6,"",IFERROR(VALUE(SUBSTITUTE(TRIM(MID(SUBSTITUTE(X651," ",REPT(" ",60)),301,60)),".",MID(1/2,2,1))),""))</f>
        <v/>
      </c>
      <c r="AG651" s="50">
        <f>IFERROR(IF(Z651=2,AA651,IF(Z651=4,IF(AA651&lt;0,-1,1)*(ABS(AA651)+AB651/60),IF(Z651=6,IF(AA651&lt;0,-1,1)*(ABS(AA651)+AB651/60+AC651/3600),""))),"")</f>
        <v/>
      </c>
      <c r="AH651" s="50">
        <f>IFERROR(IF(Z651=2,AB651,IF(Z651=4,IF(AC651&lt;0,-1,1)*(ABS(AC651)+AD651/60),IF(Z651=6,IF(AD651&lt;0,-1,1)*(ABS(AD651)+AE651/60+AF651/3600),""))),"")</f>
        <v/>
      </c>
      <c r="AI651" s="50">
        <f>IF(W651,AH651,AG651)</f>
        <v/>
      </c>
      <c r="AJ651" s="50">
        <f>IF(W651,AG651,AH651)</f>
        <v/>
      </c>
      <c r="AK651" s="50">
        <f>IFERROR(IF(U651=0,AI651,U651*ABS(AI651)),"")</f>
        <v/>
      </c>
      <c r="AL651" s="50">
        <f>IFERROR(IF(V651=0,AJ651,V651*ABS(AJ651)),"")</f>
        <v/>
      </c>
      <c r="AM651" s="50">
        <f>IFERROR(AND(U651=0,V651=0,ABS(AK651)&gt;90,ABS(AK651)&lt;=180,ABS(AL651)&lt;=90),FALSE)</f>
        <v/>
      </c>
      <c r="AN651" s="50">
        <f>IF(AM651,AL651,AK651)</f>
        <v/>
      </c>
      <c r="AO651" s="50">
        <f>IF(AM651,AK651,AL651)</f>
        <v/>
      </c>
      <c r="AP651" s="50">
        <f>IF(R651="","",IF(Y651&lt;&gt;"","Contains words or symbols that aren't part of a coordinate.",IF(NOT(OR(Z651=2,Z651=4,Z651=6)),"Couldn't find a latitude and a longitude ("&amp;Z651&amp;IF(Z651=1," number"," numbers")&amp;" found).",IF(COUNT(AA651:AF651)&lt;&gt;Z651,"Some of the numbers couldn't be read.",IF(OR(AND(Z651=4,OR(AB651&lt;0,AB651&gt;=60,AD651&lt;0,AD651&gt;=60)),AND(Z651=6,OR(AB651&lt;0,AB651&gt;=60,AC651&lt;0,AC651&gt;=60,AE651&lt;0,AE651&gt;=60,AF651&lt;0,AF651&gt;=60))),"Minutes and seconds must be between 0 and 60.",IF(OR(ABS(AN651)&gt;90,ABS(AO651)&gt;180),"Out of range: latitude must be between -90 and 90, and longitude between -180 and 180.",""))))))</f>
        <v/>
      </c>
    </row>
    <row r="652">
      <c r="B652" s="44" t="n"/>
      <c r="C652" s="44" t="n"/>
      <c r="D652" s="45">
        <f>IF(R652="","",IF(AP652&lt;&gt;"","NOT VALID GPS COORDINATES",IF(O652="NO CONNECTION","NO CONNECTION",IF(E652="","NOT FOUND",IF(OR(AM652,AND(AN652=0,AO652=0)),"CONVERTED – PLEASE CHECK","CONVERTED")))))</f>
        <v/>
      </c>
      <c r="E652" s="45">
        <f>IF(OR(O652="",O652="NO CONNECTION"),"",IFERROR(_xlfn.FILTERXML(O652,"//local/territory")&amp;" "&amp;_xlfn.FILTERXML(O652,"//local/mapcode"),IFERROR(_xlfn.FILTERXML(O652,"//international/mapcode"),"")))</f>
        <v/>
      </c>
      <c r="F652" s="46">
        <f>IF(E652="","",IFERROR(_xlfn.FILTERXML(O652,"//local/territory"),""))</f>
        <v/>
      </c>
      <c r="G652" s="46">
        <f>IF(E652="","",IFERROR(_xlfn.FILTERXML(O652,"//local/mapcode"),""))</f>
        <v/>
      </c>
      <c r="H652" s="46">
        <f>IF(E652="","",IFERROR(_xlfn.FILTERXML(O652,"//international/mapcode"),""))</f>
        <v/>
      </c>
      <c r="I652" s="46">
        <f>IF(E652="","",IFERROR(HYPERLINK("https://www.mymapcodes.com/go/?t="&amp;IF(G652&lt;&gt;"",F652,"AAA")&amp;"&amp;ma="&amp;LEFT(IF(G652&lt;&gt;"",G652,H652),FIND(".",IF(G652&lt;&gt;"",G652,H652))-1)&amp;"&amp;mb="&amp;MID(IF(G652&lt;&gt;"",G652,H652),FIND(".",IF(G652&lt;&gt;"",G652,H652))+1,99),"Open on MyMapcodes →"),""))</f>
        <v/>
      </c>
      <c r="J652" s="47">
        <f>IF(OR(R652="",AP652&lt;&gt;""),"",ROUND(AN652,6))</f>
        <v/>
      </c>
      <c r="K652" s="47">
        <f>IF(OR(R652="",AP652&lt;&gt;""),"",ROUND(AO652,6))</f>
        <v/>
      </c>
      <c r="L652" s="48">
        <f>IF(R652="","",IF(AP652&lt;&gt;"",AP652,IF(O652="NO CONNECTION","Excel couldn't reach the mapcode service. Click the REFRESH RESULTS box just above the table.",IF(E652="","The mapcode service didn't return a mapcode for this point.",IF(AM652,"Latitude and longitude seemed to be the wrong way round, so they've been swapped. Please check.",IF(AND(AN652=0,AO652=0),"0, 0 is in the sea off West Africa. Please check this is the location you meant.",IF(W652,"Longitude came first, so the order has been switched.",IF(Z652=6,"Converted from degrees, minutes and seconds.",IF(Z652=4,"Converted from degrees and decimal minutes.","")))))))))</f>
        <v/>
      </c>
      <c r="N652" s="49">
        <f>IF(J652="","",MapcodeAPI&amp;"codes/"&amp;SUBSTITUTE(J652&amp;"",MID(1/2,2,1),".")&amp;","&amp;SUBSTITUTE(K652&amp;"",MID(1/2,2,1),"."))&amp;LEFT($B$13,0)</f>
        <v/>
      </c>
      <c r="O652" s="49">
        <f>IF(N652="","",IFERROR(_xlfn.WEBSERVICE(N652),IF(MapcodeAPIBackup="","NO CONNECTION",IFERROR(_xlfn.WEBSERVICE(MapcodeAPIBackup&amp;MID(N652,LEN(MapcodeAPI)+1,999)),"NO CONNECTION"))))</f>
        <v/>
      </c>
      <c r="P652" t="inlineStr">
        <is>
          <t xml:space="preserve"> </t>
        </is>
      </c>
      <c r="R652" s="50">
        <f>IFERROR(IF(AND(TRIM(B652&amp;"")="",TRIM(C652&amp;"")=""),"",TRIM(IF(ISNUMBER(B652),SUBSTITUTE(B652&amp;"",MID(1/2,2,1),"."),B652&amp;"")&amp;IF(TRIM(C652&amp;"")="",""," | "&amp;IF(ISNUMBER(C652),SUBSTITUTE(C652&amp;"",MID(1/2,2,1),"."),C652&amp;"")))),"(error value)")</f>
        <v/>
      </c>
      <c r="S652" s="50">
        <f>IF(R652="","","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"&amp;IFERROR(IF(AND(LEN(R652)-LEN(SUBSTITUTE(R652,"/",""))=1,ISNUMBER(FIND(" ",TRIM(LEFT(R652,FIND("/",R652)-1))))),LEFT(R652,FIND("/",R652)-1),R652),R652)&amp;" ")," "," "),"﻿"," "),"​"," "),"⁠"," ")," "," ")," "," "),CHAR(9)," "),CHAR(10)," "),CHAR(13)," "),"−","-"),"–","-"),"—","-"),"LATITUDE"," "),"LONGITUDE"," "),"COORDINATES"," "),"COORDS"," "),"NORTH"," N "),"SOUTH"," S "),"EAST"," E "),"WEST"," W "),"DEGREES"," "),"DEG"," "),"GPS"," "),"LONG"," "),"LNG"," "),"LON"," "),"LAT"," ")," AND "," "),"&amp;"," ")&amp;" ")</f>
        <v/>
      </c>
      <c r="T652" s="50">
        <f>IF(S652="","",IF(LEN(S652)-LEN(SUBSTITUTE(S652,".",""))&gt;0,SUBSTITUTE(S652,","," "),IF(LEN(S652)-LEN(SUBSTITUTE(S652,",",""))=3,SUBSTITUTE(SUBSTITUTE(S652,",",";",2),",","."),IF(LEN(S652)-LEN(SUBSTITUTE(S652,",",""))=2,SUBSTITUTE(S652,",","."),SUBSTITUTE(S652,","," ")))))</f>
        <v/>
      </c>
      <c r="U652" s="50">
        <f>IF(ISNUMBER(FIND("S",T652)),-1,IF(ISNUMBER(FIND("N",T652)),1,0))</f>
        <v/>
      </c>
      <c r="V652" s="50">
        <f>IF(ISNUMBER(FIND("W",T652)),-1,IF(ISNUMBER(FIND("E",T652)),1,0))</f>
        <v/>
      </c>
      <c r="W652" s="50">
        <f>AND(MIN(IFERROR(FIND("N",T652),999),IFERROR(FIND("S",T652),999))&lt;999,MIN(IFERROR(FIND("E",T652),999),IFERROR(FIND("W",T652),999))&lt;999,MIN(IFERROR(FIND("E",T652),999),IFERROR(FIND("W",T652),999))&lt;MIN(IFERROR(FIND("N",T652),999),IFERROR(FIND("S",T652),999)))</f>
        <v/>
      </c>
      <c r="X652" s="50">
        <f>IF(T652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652,"°"," "),"º"," "),"˚"," "),"'"," "),CHAR(34)," "),"′"," "),"’"," "),"‘"," "),"″"," "),"”"," "),"“"," "),"("," "),")"," "),"["," "),"]"," "),"{"," "),"}"," "),";"," "),"|"," "),"/"," "),"\"," "),":"," "),"="," "),"*"," "),","," "),"N"," "),"S"," "),"E"," "),"W"," "),"_"," ")))</f>
        <v/>
      </c>
      <c r="Y652" s="50">
        <f>IF(X652="","",SUBSTITUTE(SUBSTITUTE(SUBSTITUTE(SUBSTITUTE(SUBSTITUTE(SUBSTITUTE(SUBSTITUTE(SUBSTITUTE(SUBSTITUTE(SUBSTITUTE(SUBSTITUTE(SUBSTITUTE(SUBSTITUTE(X652,"0",""),"1",""),"2",""),"3",""),"4",""),"5",""),"6",""),"7",""),"8",""),"9",""),".",""),"-","")," ",""))</f>
        <v/>
      </c>
      <c r="Z652" s="50">
        <f>IF(X652="",0,LEN(X652)-LEN(SUBSTITUTE(X652," ",""))+1)</f>
        <v/>
      </c>
      <c r="AA652" s="50">
        <f>IF(Z652&lt;1,"",IFERROR(VALUE(SUBSTITUTE(TRIM(MID(SUBSTITUTE(X652," ",REPT(" ",60)),1,60)),".",MID(1/2,2,1))),""))</f>
        <v/>
      </c>
      <c r="AB652" s="50">
        <f>IF(Z652&lt;2,"",IFERROR(VALUE(SUBSTITUTE(TRIM(MID(SUBSTITUTE(X652," ",REPT(" ",60)),61,60)),".",MID(1/2,2,1))),""))</f>
        <v/>
      </c>
      <c r="AC652" s="50">
        <f>IF(Z652&lt;3,"",IFERROR(VALUE(SUBSTITUTE(TRIM(MID(SUBSTITUTE(X652," ",REPT(" ",60)),121,60)),".",MID(1/2,2,1))),""))</f>
        <v/>
      </c>
      <c r="AD652" s="50">
        <f>IF(Z652&lt;4,"",IFERROR(VALUE(SUBSTITUTE(TRIM(MID(SUBSTITUTE(X652," ",REPT(" ",60)),181,60)),".",MID(1/2,2,1))),""))</f>
        <v/>
      </c>
      <c r="AE652" s="50">
        <f>IF(Z652&lt;5,"",IFERROR(VALUE(SUBSTITUTE(TRIM(MID(SUBSTITUTE(X652," ",REPT(" ",60)),241,60)),".",MID(1/2,2,1))),""))</f>
        <v/>
      </c>
      <c r="AF652" s="50">
        <f>IF(Z652&lt;6,"",IFERROR(VALUE(SUBSTITUTE(TRIM(MID(SUBSTITUTE(X652," ",REPT(" ",60)),301,60)),".",MID(1/2,2,1))),""))</f>
        <v/>
      </c>
      <c r="AG652" s="50">
        <f>IFERROR(IF(Z652=2,AA652,IF(Z652=4,IF(AA652&lt;0,-1,1)*(ABS(AA652)+AB652/60),IF(Z652=6,IF(AA652&lt;0,-1,1)*(ABS(AA652)+AB652/60+AC652/3600),""))),"")</f>
        <v/>
      </c>
      <c r="AH652" s="50">
        <f>IFERROR(IF(Z652=2,AB652,IF(Z652=4,IF(AC652&lt;0,-1,1)*(ABS(AC652)+AD652/60),IF(Z652=6,IF(AD652&lt;0,-1,1)*(ABS(AD652)+AE652/60+AF652/3600),""))),"")</f>
        <v/>
      </c>
      <c r="AI652" s="50">
        <f>IF(W652,AH652,AG652)</f>
        <v/>
      </c>
      <c r="AJ652" s="50">
        <f>IF(W652,AG652,AH652)</f>
        <v/>
      </c>
      <c r="AK652" s="50">
        <f>IFERROR(IF(U652=0,AI652,U652*ABS(AI652)),"")</f>
        <v/>
      </c>
      <c r="AL652" s="50">
        <f>IFERROR(IF(V652=0,AJ652,V652*ABS(AJ652)),"")</f>
        <v/>
      </c>
      <c r="AM652" s="50">
        <f>IFERROR(AND(U652=0,V652=0,ABS(AK652)&gt;90,ABS(AK652)&lt;=180,ABS(AL652)&lt;=90),FALSE)</f>
        <v/>
      </c>
      <c r="AN652" s="50">
        <f>IF(AM652,AL652,AK652)</f>
        <v/>
      </c>
      <c r="AO652" s="50">
        <f>IF(AM652,AK652,AL652)</f>
        <v/>
      </c>
      <c r="AP652" s="50">
        <f>IF(R652="","",IF(Y652&lt;&gt;"","Contains words or symbols that aren't part of a coordinate.",IF(NOT(OR(Z652=2,Z652=4,Z652=6)),"Couldn't find a latitude and a longitude ("&amp;Z652&amp;IF(Z652=1," number"," numbers")&amp;" found).",IF(COUNT(AA652:AF652)&lt;&gt;Z652,"Some of the numbers couldn't be read.",IF(OR(AND(Z652=4,OR(AB652&lt;0,AB652&gt;=60,AD652&lt;0,AD652&gt;=60)),AND(Z652=6,OR(AB652&lt;0,AB652&gt;=60,AC652&lt;0,AC652&gt;=60,AE652&lt;0,AE652&gt;=60,AF652&lt;0,AF652&gt;=60))),"Minutes and seconds must be between 0 and 60.",IF(OR(ABS(AN652)&gt;90,ABS(AO652)&gt;180),"Out of range: latitude must be between -90 and 90, and longitude between -180 and 180.",""))))))</f>
        <v/>
      </c>
    </row>
    <row r="653">
      <c r="B653" s="44" t="n"/>
      <c r="C653" s="44" t="n"/>
      <c r="D653" s="45">
        <f>IF(R653="","",IF(AP653&lt;&gt;"","NOT VALID GPS COORDINATES",IF(O653="NO CONNECTION","NO CONNECTION",IF(E653="","NOT FOUND",IF(OR(AM653,AND(AN653=0,AO653=0)),"CONVERTED – PLEASE CHECK","CONVERTED")))))</f>
        <v/>
      </c>
      <c r="E653" s="45">
        <f>IF(OR(O653="",O653="NO CONNECTION"),"",IFERROR(_xlfn.FILTERXML(O653,"//local/territory")&amp;" "&amp;_xlfn.FILTERXML(O653,"//local/mapcode"),IFERROR(_xlfn.FILTERXML(O653,"//international/mapcode"),"")))</f>
        <v/>
      </c>
      <c r="F653" s="46">
        <f>IF(E653="","",IFERROR(_xlfn.FILTERXML(O653,"//local/territory"),""))</f>
        <v/>
      </c>
      <c r="G653" s="46">
        <f>IF(E653="","",IFERROR(_xlfn.FILTERXML(O653,"//local/mapcode"),""))</f>
        <v/>
      </c>
      <c r="H653" s="46">
        <f>IF(E653="","",IFERROR(_xlfn.FILTERXML(O653,"//international/mapcode"),""))</f>
        <v/>
      </c>
      <c r="I653" s="46">
        <f>IF(E653="","",IFERROR(HYPERLINK("https://www.mymapcodes.com/go/?t="&amp;IF(G653&lt;&gt;"",F653,"AAA")&amp;"&amp;ma="&amp;LEFT(IF(G653&lt;&gt;"",G653,H653),FIND(".",IF(G653&lt;&gt;"",G653,H653))-1)&amp;"&amp;mb="&amp;MID(IF(G653&lt;&gt;"",G653,H653),FIND(".",IF(G653&lt;&gt;"",G653,H653))+1,99),"Open on MyMapcodes →"),""))</f>
        <v/>
      </c>
      <c r="J653" s="47">
        <f>IF(OR(R653="",AP653&lt;&gt;""),"",ROUND(AN653,6))</f>
        <v/>
      </c>
      <c r="K653" s="47">
        <f>IF(OR(R653="",AP653&lt;&gt;""),"",ROUND(AO653,6))</f>
        <v/>
      </c>
      <c r="L653" s="48">
        <f>IF(R653="","",IF(AP653&lt;&gt;"",AP653,IF(O653="NO CONNECTION","Excel couldn't reach the mapcode service. Click the REFRESH RESULTS box just above the table.",IF(E653="","The mapcode service didn't return a mapcode for this point.",IF(AM653,"Latitude and longitude seemed to be the wrong way round, so they've been swapped. Please check.",IF(AND(AN653=0,AO653=0),"0, 0 is in the sea off West Africa. Please check this is the location you meant.",IF(W653,"Longitude came first, so the order has been switched.",IF(Z653=6,"Converted from degrees, minutes and seconds.",IF(Z653=4,"Converted from degrees and decimal minutes.","")))))))))</f>
        <v/>
      </c>
      <c r="N653" s="49">
        <f>IF(J653="","",MapcodeAPI&amp;"codes/"&amp;SUBSTITUTE(J653&amp;"",MID(1/2,2,1),".")&amp;","&amp;SUBSTITUTE(K653&amp;"",MID(1/2,2,1),"."))&amp;LEFT($B$13,0)</f>
        <v/>
      </c>
      <c r="O653" s="49">
        <f>IF(N653="","",IFERROR(_xlfn.WEBSERVICE(N653),IF(MapcodeAPIBackup="","NO CONNECTION",IFERROR(_xlfn.WEBSERVICE(MapcodeAPIBackup&amp;MID(N653,LEN(MapcodeAPI)+1,999)),"NO CONNECTION"))))</f>
        <v/>
      </c>
      <c r="P653" t="inlineStr">
        <is>
          <t xml:space="preserve"> </t>
        </is>
      </c>
      <c r="R653" s="50">
        <f>IFERROR(IF(AND(TRIM(B653&amp;"")="",TRIM(C653&amp;"")=""),"",TRIM(IF(ISNUMBER(B653),SUBSTITUTE(B653&amp;"",MID(1/2,2,1),"."),B653&amp;"")&amp;IF(TRIM(C653&amp;"")="",""," | "&amp;IF(ISNUMBER(C653),SUBSTITUTE(C653&amp;"",MID(1/2,2,1),"."),C653&amp;"")))),"(error value)")</f>
        <v/>
      </c>
      <c r="S653" s="50">
        <f>IF(R653="","","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"&amp;IFERROR(IF(AND(LEN(R653)-LEN(SUBSTITUTE(R653,"/",""))=1,ISNUMBER(FIND(" ",TRIM(LEFT(R653,FIND("/",R653)-1))))),LEFT(R653,FIND("/",R653)-1),R653),R653)&amp;" ")," "," "),"﻿"," "),"​"," "),"⁠"," ")," "," ")," "," "),CHAR(9)," "),CHAR(10)," "),CHAR(13)," "),"−","-"),"–","-"),"—","-"),"LATITUDE"," "),"LONGITUDE"," "),"COORDINATES"," "),"COORDS"," "),"NORTH"," N "),"SOUTH"," S "),"EAST"," E "),"WEST"," W "),"DEGREES"," "),"DEG"," "),"GPS"," "),"LONG"," "),"LNG"," "),"LON"," "),"LAT"," ")," AND "," "),"&amp;"," ")&amp;" ")</f>
        <v/>
      </c>
      <c r="T653" s="50">
        <f>IF(S653="","",IF(LEN(S653)-LEN(SUBSTITUTE(S653,".",""))&gt;0,SUBSTITUTE(S653,","," "),IF(LEN(S653)-LEN(SUBSTITUTE(S653,",",""))=3,SUBSTITUTE(SUBSTITUTE(S653,",",";",2),",","."),IF(LEN(S653)-LEN(SUBSTITUTE(S653,",",""))=2,SUBSTITUTE(S653,",","."),SUBSTITUTE(S653,","," ")))))</f>
        <v/>
      </c>
      <c r="U653" s="50">
        <f>IF(ISNUMBER(FIND("S",T653)),-1,IF(ISNUMBER(FIND("N",T653)),1,0))</f>
        <v/>
      </c>
      <c r="V653" s="50">
        <f>IF(ISNUMBER(FIND("W",T653)),-1,IF(ISNUMBER(FIND("E",T653)),1,0))</f>
        <v/>
      </c>
      <c r="W653" s="50">
        <f>AND(MIN(IFERROR(FIND("N",T653),999),IFERROR(FIND("S",T653),999))&lt;999,MIN(IFERROR(FIND("E",T653),999),IFERROR(FIND("W",T653),999))&lt;999,MIN(IFERROR(FIND("E",T653),999),IFERROR(FIND("W",T653),999))&lt;MIN(IFERROR(FIND("N",T653),999),IFERROR(FIND("S",T653),999)))</f>
        <v/>
      </c>
      <c r="X653" s="50">
        <f>IF(T653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653,"°"," "),"º"," "),"˚"," "),"'"," "),CHAR(34)," "),"′"," "),"’"," "),"‘"," "),"″"," "),"”"," "),"“"," "),"("," "),")"," "),"["," "),"]"," "),"{"," "),"}"," "),";"," "),"|"," "),"/"," "),"\"," "),":"," "),"="," "),"*"," "),","," "),"N"," "),"S"," "),"E"," "),"W"," "),"_"," ")))</f>
        <v/>
      </c>
      <c r="Y653" s="50">
        <f>IF(X653="","",SUBSTITUTE(SUBSTITUTE(SUBSTITUTE(SUBSTITUTE(SUBSTITUTE(SUBSTITUTE(SUBSTITUTE(SUBSTITUTE(SUBSTITUTE(SUBSTITUTE(SUBSTITUTE(SUBSTITUTE(SUBSTITUTE(X653,"0",""),"1",""),"2",""),"3",""),"4",""),"5",""),"6",""),"7",""),"8",""),"9",""),".",""),"-","")," ",""))</f>
        <v/>
      </c>
      <c r="Z653" s="50">
        <f>IF(X653="",0,LEN(X653)-LEN(SUBSTITUTE(X653," ",""))+1)</f>
        <v/>
      </c>
      <c r="AA653" s="50">
        <f>IF(Z653&lt;1,"",IFERROR(VALUE(SUBSTITUTE(TRIM(MID(SUBSTITUTE(X653," ",REPT(" ",60)),1,60)),".",MID(1/2,2,1))),""))</f>
        <v/>
      </c>
      <c r="AB653" s="50">
        <f>IF(Z653&lt;2,"",IFERROR(VALUE(SUBSTITUTE(TRIM(MID(SUBSTITUTE(X653," ",REPT(" ",60)),61,60)),".",MID(1/2,2,1))),""))</f>
        <v/>
      </c>
      <c r="AC653" s="50">
        <f>IF(Z653&lt;3,"",IFERROR(VALUE(SUBSTITUTE(TRIM(MID(SUBSTITUTE(X653," ",REPT(" ",60)),121,60)),".",MID(1/2,2,1))),""))</f>
        <v/>
      </c>
      <c r="AD653" s="50">
        <f>IF(Z653&lt;4,"",IFERROR(VALUE(SUBSTITUTE(TRIM(MID(SUBSTITUTE(X653," ",REPT(" ",60)),181,60)),".",MID(1/2,2,1))),""))</f>
        <v/>
      </c>
      <c r="AE653" s="50">
        <f>IF(Z653&lt;5,"",IFERROR(VALUE(SUBSTITUTE(TRIM(MID(SUBSTITUTE(X653," ",REPT(" ",60)),241,60)),".",MID(1/2,2,1))),""))</f>
        <v/>
      </c>
      <c r="AF653" s="50">
        <f>IF(Z653&lt;6,"",IFERROR(VALUE(SUBSTITUTE(TRIM(MID(SUBSTITUTE(X653," ",REPT(" ",60)),301,60)),".",MID(1/2,2,1))),""))</f>
        <v/>
      </c>
      <c r="AG653" s="50">
        <f>IFERROR(IF(Z653=2,AA653,IF(Z653=4,IF(AA653&lt;0,-1,1)*(ABS(AA653)+AB653/60),IF(Z653=6,IF(AA653&lt;0,-1,1)*(ABS(AA653)+AB653/60+AC653/3600),""))),"")</f>
        <v/>
      </c>
      <c r="AH653" s="50">
        <f>IFERROR(IF(Z653=2,AB653,IF(Z653=4,IF(AC653&lt;0,-1,1)*(ABS(AC653)+AD653/60),IF(Z653=6,IF(AD653&lt;0,-1,1)*(ABS(AD653)+AE653/60+AF653/3600),""))),"")</f>
        <v/>
      </c>
      <c r="AI653" s="50">
        <f>IF(W653,AH653,AG653)</f>
        <v/>
      </c>
      <c r="AJ653" s="50">
        <f>IF(W653,AG653,AH653)</f>
        <v/>
      </c>
      <c r="AK653" s="50">
        <f>IFERROR(IF(U653=0,AI653,U653*ABS(AI653)),"")</f>
        <v/>
      </c>
      <c r="AL653" s="50">
        <f>IFERROR(IF(V653=0,AJ653,V653*ABS(AJ653)),"")</f>
        <v/>
      </c>
      <c r="AM653" s="50">
        <f>IFERROR(AND(U653=0,V653=0,ABS(AK653)&gt;90,ABS(AK653)&lt;=180,ABS(AL653)&lt;=90),FALSE)</f>
        <v/>
      </c>
      <c r="AN653" s="50">
        <f>IF(AM653,AL653,AK653)</f>
        <v/>
      </c>
      <c r="AO653" s="50">
        <f>IF(AM653,AK653,AL653)</f>
        <v/>
      </c>
      <c r="AP653" s="50">
        <f>IF(R653="","",IF(Y653&lt;&gt;"","Contains words or symbols that aren't part of a coordinate.",IF(NOT(OR(Z653=2,Z653=4,Z653=6)),"Couldn't find a latitude and a longitude ("&amp;Z653&amp;IF(Z653=1," number"," numbers")&amp;" found).",IF(COUNT(AA653:AF653)&lt;&gt;Z653,"Some of the numbers couldn't be read.",IF(OR(AND(Z653=4,OR(AB653&lt;0,AB653&gt;=60,AD653&lt;0,AD653&gt;=60)),AND(Z653=6,OR(AB653&lt;0,AB653&gt;=60,AC653&lt;0,AC653&gt;=60,AE653&lt;0,AE653&gt;=60,AF653&lt;0,AF653&gt;=60))),"Minutes and seconds must be between 0 and 60.",IF(OR(ABS(AN653)&gt;90,ABS(AO653)&gt;180),"Out of range: latitude must be between -90 and 90, and longitude between -180 and 180.",""))))))</f>
        <v/>
      </c>
    </row>
    <row r="654">
      <c r="B654" s="44" t="n"/>
      <c r="C654" s="44" t="n"/>
      <c r="D654" s="45">
        <f>IF(R654="","",IF(AP654&lt;&gt;"","NOT VALID GPS COORDINATES",IF(O654="NO CONNECTION","NO CONNECTION",IF(E654="","NOT FOUND",IF(OR(AM654,AND(AN654=0,AO654=0)),"CONVERTED – PLEASE CHECK","CONVERTED")))))</f>
        <v/>
      </c>
      <c r="E654" s="45">
        <f>IF(OR(O654="",O654="NO CONNECTION"),"",IFERROR(_xlfn.FILTERXML(O654,"//local/territory")&amp;" "&amp;_xlfn.FILTERXML(O654,"//local/mapcode"),IFERROR(_xlfn.FILTERXML(O654,"//international/mapcode"),"")))</f>
        <v/>
      </c>
      <c r="F654" s="46">
        <f>IF(E654="","",IFERROR(_xlfn.FILTERXML(O654,"//local/territory"),""))</f>
        <v/>
      </c>
      <c r="G654" s="46">
        <f>IF(E654="","",IFERROR(_xlfn.FILTERXML(O654,"//local/mapcode"),""))</f>
        <v/>
      </c>
      <c r="H654" s="46">
        <f>IF(E654="","",IFERROR(_xlfn.FILTERXML(O654,"//international/mapcode"),""))</f>
        <v/>
      </c>
      <c r="I654" s="46">
        <f>IF(E654="","",IFERROR(HYPERLINK("https://www.mymapcodes.com/go/?t="&amp;IF(G654&lt;&gt;"",F654,"AAA")&amp;"&amp;ma="&amp;LEFT(IF(G654&lt;&gt;"",G654,H654),FIND(".",IF(G654&lt;&gt;"",G654,H654))-1)&amp;"&amp;mb="&amp;MID(IF(G654&lt;&gt;"",G654,H654),FIND(".",IF(G654&lt;&gt;"",G654,H654))+1,99),"Open on MyMapcodes →"),""))</f>
        <v/>
      </c>
      <c r="J654" s="47">
        <f>IF(OR(R654="",AP654&lt;&gt;""),"",ROUND(AN654,6))</f>
        <v/>
      </c>
      <c r="K654" s="47">
        <f>IF(OR(R654="",AP654&lt;&gt;""),"",ROUND(AO654,6))</f>
        <v/>
      </c>
      <c r="L654" s="48">
        <f>IF(R654="","",IF(AP654&lt;&gt;"",AP654,IF(O654="NO CONNECTION","Excel couldn't reach the mapcode service. Click the REFRESH RESULTS box just above the table.",IF(E654="","The mapcode service didn't return a mapcode for this point.",IF(AM654,"Latitude and longitude seemed to be the wrong way round, so they've been swapped. Please check.",IF(AND(AN654=0,AO654=0),"0, 0 is in the sea off West Africa. Please check this is the location you meant.",IF(W654,"Longitude came first, so the order has been switched.",IF(Z654=6,"Converted from degrees, minutes and seconds.",IF(Z654=4,"Converted from degrees and decimal minutes.","")))))))))</f>
        <v/>
      </c>
      <c r="N654" s="49">
        <f>IF(J654="","",MapcodeAPI&amp;"codes/"&amp;SUBSTITUTE(J654&amp;"",MID(1/2,2,1),".")&amp;","&amp;SUBSTITUTE(K654&amp;"",MID(1/2,2,1),"."))&amp;LEFT($B$13,0)</f>
        <v/>
      </c>
      <c r="O654" s="49">
        <f>IF(N654="","",IFERROR(_xlfn.WEBSERVICE(N654),IF(MapcodeAPIBackup="","NO CONNECTION",IFERROR(_xlfn.WEBSERVICE(MapcodeAPIBackup&amp;MID(N654,LEN(MapcodeAPI)+1,999)),"NO CONNECTION"))))</f>
        <v/>
      </c>
      <c r="P654" t="inlineStr">
        <is>
          <t xml:space="preserve"> </t>
        </is>
      </c>
      <c r="R654" s="50">
        <f>IFERROR(IF(AND(TRIM(B654&amp;"")="",TRIM(C654&amp;"")=""),"",TRIM(IF(ISNUMBER(B654),SUBSTITUTE(B654&amp;"",MID(1/2,2,1),"."),B654&amp;"")&amp;IF(TRIM(C654&amp;"")="",""," | "&amp;IF(ISNUMBER(C654),SUBSTITUTE(C654&amp;"",MID(1/2,2,1),"."),C654&amp;"")))),"(error value)")</f>
        <v/>
      </c>
      <c r="S654" s="50">
        <f>IF(R654="","","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"&amp;IFERROR(IF(AND(LEN(R654)-LEN(SUBSTITUTE(R654,"/",""))=1,ISNUMBER(FIND(" ",TRIM(LEFT(R654,FIND("/",R654)-1))))),LEFT(R654,FIND("/",R654)-1),R654),R654)&amp;" ")," "," "),"﻿"," "),"​"," "),"⁠"," ")," "," ")," "," "),CHAR(9)," "),CHAR(10)," "),CHAR(13)," "),"−","-"),"–","-"),"—","-"),"LATITUDE"," "),"LONGITUDE"," "),"COORDINATES"," "),"COORDS"," "),"NORTH"," N "),"SOUTH"," S "),"EAST"," E "),"WEST"," W "),"DEGREES"," "),"DEG"," "),"GPS"," "),"LONG"," "),"LNG"," "),"LON"," "),"LAT"," ")," AND "," "),"&amp;"," ")&amp;" ")</f>
        <v/>
      </c>
      <c r="T654" s="50">
        <f>IF(S654="","",IF(LEN(S654)-LEN(SUBSTITUTE(S654,".",""))&gt;0,SUBSTITUTE(S654,","," "),IF(LEN(S654)-LEN(SUBSTITUTE(S654,",",""))=3,SUBSTITUTE(SUBSTITUTE(S654,",",";",2),",","."),IF(LEN(S654)-LEN(SUBSTITUTE(S654,",",""))=2,SUBSTITUTE(S654,",","."),SUBSTITUTE(S654,","," ")))))</f>
        <v/>
      </c>
      <c r="U654" s="50">
        <f>IF(ISNUMBER(FIND("S",T654)),-1,IF(ISNUMBER(FIND("N",T654)),1,0))</f>
        <v/>
      </c>
      <c r="V654" s="50">
        <f>IF(ISNUMBER(FIND("W",T654)),-1,IF(ISNUMBER(FIND("E",T654)),1,0))</f>
        <v/>
      </c>
      <c r="W654" s="50">
        <f>AND(MIN(IFERROR(FIND("N",T654),999),IFERROR(FIND("S",T654),999))&lt;999,MIN(IFERROR(FIND("E",T654),999),IFERROR(FIND("W",T654),999))&lt;999,MIN(IFERROR(FIND("E",T654),999),IFERROR(FIND("W",T654),999))&lt;MIN(IFERROR(FIND("N",T654),999),IFERROR(FIND("S",T654),999)))</f>
        <v/>
      </c>
      <c r="X654" s="50">
        <f>IF(T654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654,"°"," "),"º"," "),"˚"," "),"'"," "),CHAR(34)," "),"′"," "),"’"," "),"‘"," "),"″"," "),"”"," "),"“"," "),"("," "),")"," "),"["," "),"]"," "),"{"," "),"}"," "),";"," "),"|"," "),"/"," "),"\"," "),":"," "),"="," "),"*"," "),","," "),"N"," "),"S"," "),"E"," "),"W"," "),"_"," ")))</f>
        <v/>
      </c>
      <c r="Y654" s="50">
        <f>IF(X654="","",SUBSTITUTE(SUBSTITUTE(SUBSTITUTE(SUBSTITUTE(SUBSTITUTE(SUBSTITUTE(SUBSTITUTE(SUBSTITUTE(SUBSTITUTE(SUBSTITUTE(SUBSTITUTE(SUBSTITUTE(SUBSTITUTE(X654,"0",""),"1",""),"2",""),"3",""),"4",""),"5",""),"6",""),"7",""),"8",""),"9",""),".",""),"-","")," ",""))</f>
        <v/>
      </c>
      <c r="Z654" s="50">
        <f>IF(X654="",0,LEN(X654)-LEN(SUBSTITUTE(X654," ",""))+1)</f>
        <v/>
      </c>
      <c r="AA654" s="50">
        <f>IF(Z654&lt;1,"",IFERROR(VALUE(SUBSTITUTE(TRIM(MID(SUBSTITUTE(X654," ",REPT(" ",60)),1,60)),".",MID(1/2,2,1))),""))</f>
        <v/>
      </c>
      <c r="AB654" s="50">
        <f>IF(Z654&lt;2,"",IFERROR(VALUE(SUBSTITUTE(TRIM(MID(SUBSTITUTE(X654," ",REPT(" ",60)),61,60)),".",MID(1/2,2,1))),""))</f>
        <v/>
      </c>
      <c r="AC654" s="50">
        <f>IF(Z654&lt;3,"",IFERROR(VALUE(SUBSTITUTE(TRIM(MID(SUBSTITUTE(X654," ",REPT(" ",60)),121,60)),".",MID(1/2,2,1))),""))</f>
        <v/>
      </c>
      <c r="AD654" s="50">
        <f>IF(Z654&lt;4,"",IFERROR(VALUE(SUBSTITUTE(TRIM(MID(SUBSTITUTE(X654," ",REPT(" ",60)),181,60)),".",MID(1/2,2,1))),""))</f>
        <v/>
      </c>
      <c r="AE654" s="50">
        <f>IF(Z654&lt;5,"",IFERROR(VALUE(SUBSTITUTE(TRIM(MID(SUBSTITUTE(X654," ",REPT(" ",60)),241,60)),".",MID(1/2,2,1))),""))</f>
        <v/>
      </c>
      <c r="AF654" s="50">
        <f>IF(Z654&lt;6,"",IFERROR(VALUE(SUBSTITUTE(TRIM(MID(SUBSTITUTE(X654," ",REPT(" ",60)),301,60)),".",MID(1/2,2,1))),""))</f>
        <v/>
      </c>
      <c r="AG654" s="50">
        <f>IFERROR(IF(Z654=2,AA654,IF(Z654=4,IF(AA654&lt;0,-1,1)*(ABS(AA654)+AB654/60),IF(Z654=6,IF(AA654&lt;0,-1,1)*(ABS(AA654)+AB654/60+AC654/3600),""))),"")</f>
        <v/>
      </c>
      <c r="AH654" s="50">
        <f>IFERROR(IF(Z654=2,AB654,IF(Z654=4,IF(AC654&lt;0,-1,1)*(ABS(AC654)+AD654/60),IF(Z654=6,IF(AD654&lt;0,-1,1)*(ABS(AD654)+AE654/60+AF654/3600),""))),"")</f>
        <v/>
      </c>
      <c r="AI654" s="50">
        <f>IF(W654,AH654,AG654)</f>
        <v/>
      </c>
      <c r="AJ654" s="50">
        <f>IF(W654,AG654,AH654)</f>
        <v/>
      </c>
      <c r="AK654" s="50">
        <f>IFERROR(IF(U654=0,AI654,U654*ABS(AI654)),"")</f>
        <v/>
      </c>
      <c r="AL654" s="50">
        <f>IFERROR(IF(V654=0,AJ654,V654*ABS(AJ654)),"")</f>
        <v/>
      </c>
      <c r="AM654" s="50">
        <f>IFERROR(AND(U654=0,V654=0,ABS(AK654)&gt;90,ABS(AK654)&lt;=180,ABS(AL654)&lt;=90),FALSE)</f>
        <v/>
      </c>
      <c r="AN654" s="50">
        <f>IF(AM654,AL654,AK654)</f>
        <v/>
      </c>
      <c r="AO654" s="50">
        <f>IF(AM654,AK654,AL654)</f>
        <v/>
      </c>
      <c r="AP654" s="50">
        <f>IF(R654="","",IF(Y654&lt;&gt;"","Contains words or symbols that aren't part of a coordinate.",IF(NOT(OR(Z654=2,Z654=4,Z654=6)),"Couldn't find a latitude and a longitude ("&amp;Z654&amp;IF(Z654=1," number"," numbers")&amp;" found).",IF(COUNT(AA654:AF654)&lt;&gt;Z654,"Some of the numbers couldn't be read.",IF(OR(AND(Z654=4,OR(AB654&lt;0,AB654&gt;=60,AD654&lt;0,AD654&gt;=60)),AND(Z654=6,OR(AB654&lt;0,AB654&gt;=60,AC654&lt;0,AC654&gt;=60,AE654&lt;0,AE654&gt;=60,AF654&lt;0,AF654&gt;=60))),"Minutes and seconds must be between 0 and 60.",IF(OR(ABS(AN654)&gt;90,ABS(AO654)&gt;180),"Out of range: latitude must be between -90 and 90, and longitude between -180 and 180.",""))))))</f>
        <v/>
      </c>
    </row>
    <row r="655">
      <c r="B655" s="44" t="n"/>
      <c r="C655" s="44" t="n"/>
      <c r="D655" s="45">
        <f>IF(R655="","",IF(AP655&lt;&gt;"","NOT VALID GPS COORDINATES",IF(O655="NO CONNECTION","NO CONNECTION",IF(E655="","NOT FOUND",IF(OR(AM655,AND(AN655=0,AO655=0)),"CONVERTED – PLEASE CHECK","CONVERTED")))))</f>
        <v/>
      </c>
      <c r="E655" s="45">
        <f>IF(OR(O655="",O655="NO CONNECTION"),"",IFERROR(_xlfn.FILTERXML(O655,"//local/territory")&amp;" "&amp;_xlfn.FILTERXML(O655,"//local/mapcode"),IFERROR(_xlfn.FILTERXML(O655,"//international/mapcode"),"")))</f>
        <v/>
      </c>
      <c r="F655" s="46">
        <f>IF(E655="","",IFERROR(_xlfn.FILTERXML(O655,"//local/territory"),""))</f>
        <v/>
      </c>
      <c r="G655" s="46">
        <f>IF(E655="","",IFERROR(_xlfn.FILTERXML(O655,"//local/mapcode"),""))</f>
        <v/>
      </c>
      <c r="H655" s="46">
        <f>IF(E655="","",IFERROR(_xlfn.FILTERXML(O655,"//international/mapcode"),""))</f>
        <v/>
      </c>
      <c r="I655" s="46">
        <f>IF(E655="","",IFERROR(HYPERLINK("https://www.mymapcodes.com/go/?t="&amp;IF(G655&lt;&gt;"",F655,"AAA")&amp;"&amp;ma="&amp;LEFT(IF(G655&lt;&gt;"",G655,H655),FIND(".",IF(G655&lt;&gt;"",G655,H655))-1)&amp;"&amp;mb="&amp;MID(IF(G655&lt;&gt;"",G655,H655),FIND(".",IF(G655&lt;&gt;"",G655,H655))+1,99),"Open on MyMapcodes →"),""))</f>
        <v/>
      </c>
      <c r="J655" s="47">
        <f>IF(OR(R655="",AP655&lt;&gt;""),"",ROUND(AN655,6))</f>
        <v/>
      </c>
      <c r="K655" s="47">
        <f>IF(OR(R655="",AP655&lt;&gt;""),"",ROUND(AO655,6))</f>
        <v/>
      </c>
      <c r="L655" s="48">
        <f>IF(R655="","",IF(AP655&lt;&gt;"",AP655,IF(O655="NO CONNECTION","Excel couldn't reach the mapcode service. Click the REFRESH RESULTS box just above the table.",IF(E655="","The mapcode service didn't return a mapcode for this point.",IF(AM655,"Latitude and longitude seemed to be the wrong way round, so they've been swapped. Please check.",IF(AND(AN655=0,AO655=0),"0, 0 is in the sea off West Africa. Please check this is the location you meant.",IF(W655,"Longitude came first, so the order has been switched.",IF(Z655=6,"Converted from degrees, minutes and seconds.",IF(Z655=4,"Converted from degrees and decimal minutes.","")))))))))</f>
        <v/>
      </c>
      <c r="N655" s="49">
        <f>IF(J655="","",MapcodeAPI&amp;"codes/"&amp;SUBSTITUTE(J655&amp;"",MID(1/2,2,1),".")&amp;","&amp;SUBSTITUTE(K655&amp;"",MID(1/2,2,1),"."))&amp;LEFT($B$13,0)</f>
        <v/>
      </c>
      <c r="O655" s="49">
        <f>IF(N655="","",IFERROR(_xlfn.WEBSERVICE(N655),IF(MapcodeAPIBackup="","NO CONNECTION",IFERROR(_xlfn.WEBSERVICE(MapcodeAPIBackup&amp;MID(N655,LEN(MapcodeAPI)+1,999)),"NO CONNECTION"))))</f>
        <v/>
      </c>
      <c r="P655" t="inlineStr">
        <is>
          <t xml:space="preserve"> </t>
        </is>
      </c>
      <c r="R655" s="50">
        <f>IFERROR(IF(AND(TRIM(B655&amp;"")="",TRIM(C655&amp;"")=""),"",TRIM(IF(ISNUMBER(B655),SUBSTITUTE(B655&amp;"",MID(1/2,2,1),"."),B655&amp;"")&amp;IF(TRIM(C655&amp;"")="",""," | "&amp;IF(ISNUMBER(C655),SUBSTITUTE(C655&amp;"",MID(1/2,2,1),"."),C655&amp;"")))),"(error value)")</f>
        <v/>
      </c>
      <c r="S655" s="50">
        <f>IF(R655="","","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"&amp;IFERROR(IF(AND(LEN(R655)-LEN(SUBSTITUTE(R655,"/",""))=1,ISNUMBER(FIND(" ",TRIM(LEFT(R655,FIND("/",R655)-1))))),LEFT(R655,FIND("/",R655)-1),R655),R655)&amp;" ")," "," "),"﻿"," "),"​"," "),"⁠"," ")," "," ")," "," "),CHAR(9)," "),CHAR(10)," "),CHAR(13)," "),"−","-"),"–","-"),"—","-"),"LATITUDE"," "),"LONGITUDE"," "),"COORDINATES"," "),"COORDS"," "),"NORTH"," N "),"SOUTH"," S "),"EAST"," E "),"WEST"," W "),"DEGREES"," "),"DEG"," "),"GPS"," "),"LONG"," "),"LNG"," "),"LON"," "),"LAT"," ")," AND "," "),"&amp;"," ")&amp;" ")</f>
        <v/>
      </c>
      <c r="T655" s="50">
        <f>IF(S655="","",IF(LEN(S655)-LEN(SUBSTITUTE(S655,".",""))&gt;0,SUBSTITUTE(S655,","," "),IF(LEN(S655)-LEN(SUBSTITUTE(S655,",",""))=3,SUBSTITUTE(SUBSTITUTE(S655,",",";",2),",","."),IF(LEN(S655)-LEN(SUBSTITUTE(S655,",",""))=2,SUBSTITUTE(S655,",","."),SUBSTITUTE(S655,","," ")))))</f>
        <v/>
      </c>
      <c r="U655" s="50">
        <f>IF(ISNUMBER(FIND("S",T655)),-1,IF(ISNUMBER(FIND("N",T655)),1,0))</f>
        <v/>
      </c>
      <c r="V655" s="50">
        <f>IF(ISNUMBER(FIND("W",T655)),-1,IF(ISNUMBER(FIND("E",T655)),1,0))</f>
        <v/>
      </c>
      <c r="W655" s="50">
        <f>AND(MIN(IFERROR(FIND("N",T655),999),IFERROR(FIND("S",T655),999))&lt;999,MIN(IFERROR(FIND("E",T655),999),IFERROR(FIND("W",T655),999))&lt;999,MIN(IFERROR(FIND("E",T655),999),IFERROR(FIND("W",T655),999))&lt;MIN(IFERROR(FIND("N",T655),999),IFERROR(FIND("S",T655),999)))</f>
        <v/>
      </c>
      <c r="X655" s="50">
        <f>IF(T655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655,"°"," "),"º"," "),"˚"," "),"'"," "),CHAR(34)," "),"′"," "),"’"," "),"‘"," "),"″"," "),"”"," "),"“"," "),"("," "),")"," "),"["," "),"]"," "),"{"," "),"}"," "),";"," "),"|"," "),"/"," "),"\"," "),":"," "),"="," "),"*"," "),","," "),"N"," "),"S"," "),"E"," "),"W"," "),"_"," ")))</f>
        <v/>
      </c>
      <c r="Y655" s="50">
        <f>IF(X655="","",SUBSTITUTE(SUBSTITUTE(SUBSTITUTE(SUBSTITUTE(SUBSTITUTE(SUBSTITUTE(SUBSTITUTE(SUBSTITUTE(SUBSTITUTE(SUBSTITUTE(SUBSTITUTE(SUBSTITUTE(SUBSTITUTE(X655,"0",""),"1",""),"2",""),"3",""),"4",""),"5",""),"6",""),"7",""),"8",""),"9",""),".",""),"-","")," ",""))</f>
        <v/>
      </c>
      <c r="Z655" s="50">
        <f>IF(X655="",0,LEN(X655)-LEN(SUBSTITUTE(X655," ",""))+1)</f>
        <v/>
      </c>
      <c r="AA655" s="50">
        <f>IF(Z655&lt;1,"",IFERROR(VALUE(SUBSTITUTE(TRIM(MID(SUBSTITUTE(X655," ",REPT(" ",60)),1,60)),".",MID(1/2,2,1))),""))</f>
        <v/>
      </c>
      <c r="AB655" s="50">
        <f>IF(Z655&lt;2,"",IFERROR(VALUE(SUBSTITUTE(TRIM(MID(SUBSTITUTE(X655," ",REPT(" ",60)),61,60)),".",MID(1/2,2,1))),""))</f>
        <v/>
      </c>
      <c r="AC655" s="50">
        <f>IF(Z655&lt;3,"",IFERROR(VALUE(SUBSTITUTE(TRIM(MID(SUBSTITUTE(X655," ",REPT(" ",60)),121,60)),".",MID(1/2,2,1))),""))</f>
        <v/>
      </c>
      <c r="AD655" s="50">
        <f>IF(Z655&lt;4,"",IFERROR(VALUE(SUBSTITUTE(TRIM(MID(SUBSTITUTE(X655," ",REPT(" ",60)),181,60)),".",MID(1/2,2,1))),""))</f>
        <v/>
      </c>
      <c r="AE655" s="50">
        <f>IF(Z655&lt;5,"",IFERROR(VALUE(SUBSTITUTE(TRIM(MID(SUBSTITUTE(X655," ",REPT(" ",60)),241,60)),".",MID(1/2,2,1))),""))</f>
        <v/>
      </c>
      <c r="AF655" s="50">
        <f>IF(Z655&lt;6,"",IFERROR(VALUE(SUBSTITUTE(TRIM(MID(SUBSTITUTE(X655," ",REPT(" ",60)),301,60)),".",MID(1/2,2,1))),""))</f>
        <v/>
      </c>
      <c r="AG655" s="50">
        <f>IFERROR(IF(Z655=2,AA655,IF(Z655=4,IF(AA655&lt;0,-1,1)*(ABS(AA655)+AB655/60),IF(Z655=6,IF(AA655&lt;0,-1,1)*(ABS(AA655)+AB655/60+AC655/3600),""))),"")</f>
        <v/>
      </c>
      <c r="AH655" s="50">
        <f>IFERROR(IF(Z655=2,AB655,IF(Z655=4,IF(AC655&lt;0,-1,1)*(ABS(AC655)+AD655/60),IF(Z655=6,IF(AD655&lt;0,-1,1)*(ABS(AD655)+AE655/60+AF655/3600),""))),"")</f>
        <v/>
      </c>
      <c r="AI655" s="50">
        <f>IF(W655,AH655,AG655)</f>
        <v/>
      </c>
      <c r="AJ655" s="50">
        <f>IF(W655,AG655,AH655)</f>
        <v/>
      </c>
      <c r="AK655" s="50">
        <f>IFERROR(IF(U655=0,AI655,U655*ABS(AI655)),"")</f>
        <v/>
      </c>
      <c r="AL655" s="50">
        <f>IFERROR(IF(V655=0,AJ655,V655*ABS(AJ655)),"")</f>
        <v/>
      </c>
      <c r="AM655" s="50">
        <f>IFERROR(AND(U655=0,V655=0,ABS(AK655)&gt;90,ABS(AK655)&lt;=180,ABS(AL655)&lt;=90),FALSE)</f>
        <v/>
      </c>
      <c r="AN655" s="50">
        <f>IF(AM655,AL655,AK655)</f>
        <v/>
      </c>
      <c r="AO655" s="50">
        <f>IF(AM655,AK655,AL655)</f>
        <v/>
      </c>
      <c r="AP655" s="50">
        <f>IF(R655="","",IF(Y655&lt;&gt;"","Contains words or symbols that aren't part of a coordinate.",IF(NOT(OR(Z655=2,Z655=4,Z655=6)),"Couldn't find a latitude and a longitude ("&amp;Z655&amp;IF(Z655=1," number"," numbers")&amp;" found).",IF(COUNT(AA655:AF655)&lt;&gt;Z655,"Some of the numbers couldn't be read.",IF(OR(AND(Z655=4,OR(AB655&lt;0,AB655&gt;=60,AD655&lt;0,AD655&gt;=60)),AND(Z655=6,OR(AB655&lt;0,AB655&gt;=60,AC655&lt;0,AC655&gt;=60,AE655&lt;0,AE655&gt;=60,AF655&lt;0,AF655&gt;=60))),"Minutes and seconds must be between 0 and 60.",IF(OR(ABS(AN655)&gt;90,ABS(AO655)&gt;180),"Out of range: latitude must be between -90 and 90, and longitude between -180 and 180.",""))))))</f>
        <v/>
      </c>
    </row>
    <row r="656">
      <c r="B656" s="44" t="n"/>
      <c r="C656" s="44" t="n"/>
      <c r="D656" s="45">
        <f>IF(R656="","",IF(AP656&lt;&gt;"","NOT VALID GPS COORDINATES",IF(O656="NO CONNECTION","NO CONNECTION",IF(E656="","NOT FOUND",IF(OR(AM656,AND(AN656=0,AO656=0)),"CONVERTED – PLEASE CHECK","CONVERTED")))))</f>
        <v/>
      </c>
      <c r="E656" s="45">
        <f>IF(OR(O656="",O656="NO CONNECTION"),"",IFERROR(_xlfn.FILTERXML(O656,"//local/territory")&amp;" "&amp;_xlfn.FILTERXML(O656,"//local/mapcode"),IFERROR(_xlfn.FILTERXML(O656,"//international/mapcode"),"")))</f>
        <v/>
      </c>
      <c r="F656" s="46">
        <f>IF(E656="","",IFERROR(_xlfn.FILTERXML(O656,"//local/territory"),""))</f>
        <v/>
      </c>
      <c r="G656" s="46">
        <f>IF(E656="","",IFERROR(_xlfn.FILTERXML(O656,"//local/mapcode"),""))</f>
        <v/>
      </c>
      <c r="H656" s="46">
        <f>IF(E656="","",IFERROR(_xlfn.FILTERXML(O656,"//international/mapcode"),""))</f>
        <v/>
      </c>
      <c r="I656" s="46">
        <f>IF(E656="","",IFERROR(HYPERLINK("https://www.mymapcodes.com/go/?t="&amp;IF(G656&lt;&gt;"",F656,"AAA")&amp;"&amp;ma="&amp;LEFT(IF(G656&lt;&gt;"",G656,H656),FIND(".",IF(G656&lt;&gt;"",G656,H656))-1)&amp;"&amp;mb="&amp;MID(IF(G656&lt;&gt;"",G656,H656),FIND(".",IF(G656&lt;&gt;"",G656,H656))+1,99),"Open on MyMapcodes →"),""))</f>
        <v/>
      </c>
      <c r="J656" s="47">
        <f>IF(OR(R656="",AP656&lt;&gt;""),"",ROUND(AN656,6))</f>
        <v/>
      </c>
      <c r="K656" s="47">
        <f>IF(OR(R656="",AP656&lt;&gt;""),"",ROUND(AO656,6))</f>
        <v/>
      </c>
      <c r="L656" s="48">
        <f>IF(R656="","",IF(AP656&lt;&gt;"",AP656,IF(O656="NO CONNECTION","Excel couldn't reach the mapcode service. Click the REFRESH RESULTS box just above the table.",IF(E656="","The mapcode service didn't return a mapcode for this point.",IF(AM656,"Latitude and longitude seemed to be the wrong way round, so they've been swapped. Please check.",IF(AND(AN656=0,AO656=0),"0, 0 is in the sea off West Africa. Please check this is the location you meant.",IF(W656,"Longitude came first, so the order has been switched.",IF(Z656=6,"Converted from degrees, minutes and seconds.",IF(Z656=4,"Converted from degrees and decimal minutes.","")))))))))</f>
        <v/>
      </c>
      <c r="N656" s="49">
        <f>IF(J656="","",MapcodeAPI&amp;"codes/"&amp;SUBSTITUTE(J656&amp;"",MID(1/2,2,1),".")&amp;","&amp;SUBSTITUTE(K656&amp;"",MID(1/2,2,1),"."))&amp;LEFT($B$13,0)</f>
        <v/>
      </c>
      <c r="O656" s="49">
        <f>IF(N656="","",IFERROR(_xlfn.WEBSERVICE(N656),IF(MapcodeAPIBackup="","NO CONNECTION",IFERROR(_xlfn.WEBSERVICE(MapcodeAPIBackup&amp;MID(N656,LEN(MapcodeAPI)+1,999)),"NO CONNECTION"))))</f>
        <v/>
      </c>
      <c r="P656" t="inlineStr">
        <is>
          <t xml:space="preserve"> </t>
        </is>
      </c>
      <c r="R656" s="50">
        <f>IFERROR(IF(AND(TRIM(B656&amp;"")="",TRIM(C656&amp;"")=""),"",TRIM(IF(ISNUMBER(B656),SUBSTITUTE(B656&amp;"",MID(1/2,2,1),"."),B656&amp;"")&amp;IF(TRIM(C656&amp;"")="",""," | "&amp;IF(ISNUMBER(C656),SUBSTITUTE(C656&amp;"",MID(1/2,2,1),"."),C656&amp;"")))),"(error value)")</f>
        <v/>
      </c>
      <c r="S656" s="50">
        <f>IF(R656="","","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"&amp;IFERROR(IF(AND(LEN(R656)-LEN(SUBSTITUTE(R656,"/",""))=1,ISNUMBER(FIND(" ",TRIM(LEFT(R656,FIND("/",R656)-1))))),LEFT(R656,FIND("/",R656)-1),R656),R656)&amp;" ")," "," "),"﻿"," "),"​"," "),"⁠"," ")," "," ")," "," "),CHAR(9)," "),CHAR(10)," "),CHAR(13)," "),"−","-"),"–","-"),"—","-"),"LATITUDE"," "),"LONGITUDE"," "),"COORDINATES"," "),"COORDS"," "),"NORTH"," N "),"SOUTH"," S "),"EAST"," E "),"WEST"," W "),"DEGREES"," "),"DEG"," "),"GPS"," "),"LONG"," "),"LNG"," "),"LON"," "),"LAT"," ")," AND "," "),"&amp;"," ")&amp;" ")</f>
        <v/>
      </c>
      <c r="T656" s="50">
        <f>IF(S656="","",IF(LEN(S656)-LEN(SUBSTITUTE(S656,".",""))&gt;0,SUBSTITUTE(S656,","," "),IF(LEN(S656)-LEN(SUBSTITUTE(S656,",",""))=3,SUBSTITUTE(SUBSTITUTE(S656,",",";",2),",","."),IF(LEN(S656)-LEN(SUBSTITUTE(S656,",",""))=2,SUBSTITUTE(S656,",","."),SUBSTITUTE(S656,","," ")))))</f>
        <v/>
      </c>
      <c r="U656" s="50">
        <f>IF(ISNUMBER(FIND("S",T656)),-1,IF(ISNUMBER(FIND("N",T656)),1,0))</f>
        <v/>
      </c>
      <c r="V656" s="50">
        <f>IF(ISNUMBER(FIND("W",T656)),-1,IF(ISNUMBER(FIND("E",T656)),1,0))</f>
        <v/>
      </c>
      <c r="W656" s="50">
        <f>AND(MIN(IFERROR(FIND("N",T656),999),IFERROR(FIND("S",T656),999))&lt;999,MIN(IFERROR(FIND("E",T656),999),IFERROR(FIND("W",T656),999))&lt;999,MIN(IFERROR(FIND("E",T656),999),IFERROR(FIND("W",T656),999))&lt;MIN(IFERROR(FIND("N",T656),999),IFERROR(FIND("S",T656),999)))</f>
        <v/>
      </c>
      <c r="X656" s="50">
        <f>IF(T656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656,"°"," "),"º"," "),"˚"," "),"'"," "),CHAR(34)," "),"′"," "),"’"," "),"‘"," "),"″"," "),"”"," "),"“"," "),"("," "),")"," "),"["," "),"]"," "),"{"," "),"}"," "),";"," "),"|"," "),"/"," "),"\"," "),":"," "),"="," "),"*"," "),","," "),"N"," "),"S"," "),"E"," "),"W"," "),"_"," ")))</f>
        <v/>
      </c>
      <c r="Y656" s="50">
        <f>IF(X656="","",SUBSTITUTE(SUBSTITUTE(SUBSTITUTE(SUBSTITUTE(SUBSTITUTE(SUBSTITUTE(SUBSTITUTE(SUBSTITUTE(SUBSTITUTE(SUBSTITUTE(SUBSTITUTE(SUBSTITUTE(SUBSTITUTE(X656,"0",""),"1",""),"2",""),"3",""),"4",""),"5",""),"6",""),"7",""),"8",""),"9",""),".",""),"-","")," ",""))</f>
        <v/>
      </c>
      <c r="Z656" s="50">
        <f>IF(X656="",0,LEN(X656)-LEN(SUBSTITUTE(X656," ",""))+1)</f>
        <v/>
      </c>
      <c r="AA656" s="50">
        <f>IF(Z656&lt;1,"",IFERROR(VALUE(SUBSTITUTE(TRIM(MID(SUBSTITUTE(X656," ",REPT(" ",60)),1,60)),".",MID(1/2,2,1))),""))</f>
        <v/>
      </c>
      <c r="AB656" s="50">
        <f>IF(Z656&lt;2,"",IFERROR(VALUE(SUBSTITUTE(TRIM(MID(SUBSTITUTE(X656," ",REPT(" ",60)),61,60)),".",MID(1/2,2,1))),""))</f>
        <v/>
      </c>
      <c r="AC656" s="50">
        <f>IF(Z656&lt;3,"",IFERROR(VALUE(SUBSTITUTE(TRIM(MID(SUBSTITUTE(X656," ",REPT(" ",60)),121,60)),".",MID(1/2,2,1))),""))</f>
        <v/>
      </c>
      <c r="AD656" s="50">
        <f>IF(Z656&lt;4,"",IFERROR(VALUE(SUBSTITUTE(TRIM(MID(SUBSTITUTE(X656," ",REPT(" ",60)),181,60)),".",MID(1/2,2,1))),""))</f>
        <v/>
      </c>
      <c r="AE656" s="50">
        <f>IF(Z656&lt;5,"",IFERROR(VALUE(SUBSTITUTE(TRIM(MID(SUBSTITUTE(X656," ",REPT(" ",60)),241,60)),".",MID(1/2,2,1))),""))</f>
        <v/>
      </c>
      <c r="AF656" s="50">
        <f>IF(Z656&lt;6,"",IFERROR(VALUE(SUBSTITUTE(TRIM(MID(SUBSTITUTE(X656," ",REPT(" ",60)),301,60)),".",MID(1/2,2,1))),""))</f>
        <v/>
      </c>
      <c r="AG656" s="50">
        <f>IFERROR(IF(Z656=2,AA656,IF(Z656=4,IF(AA656&lt;0,-1,1)*(ABS(AA656)+AB656/60),IF(Z656=6,IF(AA656&lt;0,-1,1)*(ABS(AA656)+AB656/60+AC656/3600),""))),"")</f>
        <v/>
      </c>
      <c r="AH656" s="50">
        <f>IFERROR(IF(Z656=2,AB656,IF(Z656=4,IF(AC656&lt;0,-1,1)*(ABS(AC656)+AD656/60),IF(Z656=6,IF(AD656&lt;0,-1,1)*(ABS(AD656)+AE656/60+AF656/3600),""))),"")</f>
        <v/>
      </c>
      <c r="AI656" s="50">
        <f>IF(W656,AH656,AG656)</f>
        <v/>
      </c>
      <c r="AJ656" s="50">
        <f>IF(W656,AG656,AH656)</f>
        <v/>
      </c>
      <c r="AK656" s="50">
        <f>IFERROR(IF(U656=0,AI656,U656*ABS(AI656)),"")</f>
        <v/>
      </c>
      <c r="AL656" s="50">
        <f>IFERROR(IF(V656=0,AJ656,V656*ABS(AJ656)),"")</f>
        <v/>
      </c>
      <c r="AM656" s="50">
        <f>IFERROR(AND(U656=0,V656=0,ABS(AK656)&gt;90,ABS(AK656)&lt;=180,ABS(AL656)&lt;=90),FALSE)</f>
        <v/>
      </c>
      <c r="AN656" s="50">
        <f>IF(AM656,AL656,AK656)</f>
        <v/>
      </c>
      <c r="AO656" s="50">
        <f>IF(AM656,AK656,AL656)</f>
        <v/>
      </c>
      <c r="AP656" s="50">
        <f>IF(R656="","",IF(Y656&lt;&gt;"","Contains words or symbols that aren't part of a coordinate.",IF(NOT(OR(Z656=2,Z656=4,Z656=6)),"Couldn't find a latitude and a longitude ("&amp;Z656&amp;IF(Z656=1," number"," numbers")&amp;" found).",IF(COUNT(AA656:AF656)&lt;&gt;Z656,"Some of the numbers couldn't be read.",IF(OR(AND(Z656=4,OR(AB656&lt;0,AB656&gt;=60,AD656&lt;0,AD656&gt;=60)),AND(Z656=6,OR(AB656&lt;0,AB656&gt;=60,AC656&lt;0,AC656&gt;=60,AE656&lt;0,AE656&gt;=60,AF656&lt;0,AF656&gt;=60))),"Minutes and seconds must be between 0 and 60.",IF(OR(ABS(AN656)&gt;90,ABS(AO656)&gt;180),"Out of range: latitude must be between -90 and 90, and longitude between -180 and 180.",""))))))</f>
        <v/>
      </c>
    </row>
    <row r="657">
      <c r="B657" s="44" t="n"/>
      <c r="C657" s="44" t="n"/>
      <c r="D657" s="45">
        <f>IF(R657="","",IF(AP657&lt;&gt;"","NOT VALID GPS COORDINATES",IF(O657="NO CONNECTION","NO CONNECTION",IF(E657="","NOT FOUND",IF(OR(AM657,AND(AN657=0,AO657=0)),"CONVERTED – PLEASE CHECK","CONVERTED")))))</f>
        <v/>
      </c>
      <c r="E657" s="45">
        <f>IF(OR(O657="",O657="NO CONNECTION"),"",IFERROR(_xlfn.FILTERXML(O657,"//local/territory")&amp;" "&amp;_xlfn.FILTERXML(O657,"//local/mapcode"),IFERROR(_xlfn.FILTERXML(O657,"//international/mapcode"),"")))</f>
        <v/>
      </c>
      <c r="F657" s="46">
        <f>IF(E657="","",IFERROR(_xlfn.FILTERXML(O657,"//local/territory"),""))</f>
        <v/>
      </c>
      <c r="G657" s="46">
        <f>IF(E657="","",IFERROR(_xlfn.FILTERXML(O657,"//local/mapcode"),""))</f>
        <v/>
      </c>
      <c r="H657" s="46">
        <f>IF(E657="","",IFERROR(_xlfn.FILTERXML(O657,"//international/mapcode"),""))</f>
        <v/>
      </c>
      <c r="I657" s="46">
        <f>IF(E657="","",IFERROR(HYPERLINK("https://www.mymapcodes.com/go/?t="&amp;IF(G657&lt;&gt;"",F657,"AAA")&amp;"&amp;ma="&amp;LEFT(IF(G657&lt;&gt;"",G657,H657),FIND(".",IF(G657&lt;&gt;"",G657,H657))-1)&amp;"&amp;mb="&amp;MID(IF(G657&lt;&gt;"",G657,H657),FIND(".",IF(G657&lt;&gt;"",G657,H657))+1,99),"Open on MyMapcodes →"),""))</f>
        <v/>
      </c>
      <c r="J657" s="47">
        <f>IF(OR(R657="",AP657&lt;&gt;""),"",ROUND(AN657,6))</f>
        <v/>
      </c>
      <c r="K657" s="47">
        <f>IF(OR(R657="",AP657&lt;&gt;""),"",ROUND(AO657,6))</f>
        <v/>
      </c>
      <c r="L657" s="48">
        <f>IF(R657="","",IF(AP657&lt;&gt;"",AP657,IF(O657="NO CONNECTION","Excel couldn't reach the mapcode service. Click the REFRESH RESULTS box just above the table.",IF(E657="","The mapcode service didn't return a mapcode for this point.",IF(AM657,"Latitude and longitude seemed to be the wrong way round, so they've been swapped. Please check.",IF(AND(AN657=0,AO657=0),"0, 0 is in the sea off West Africa. Please check this is the location you meant.",IF(W657,"Longitude came first, so the order has been switched.",IF(Z657=6,"Converted from degrees, minutes and seconds.",IF(Z657=4,"Converted from degrees and decimal minutes.","")))))))))</f>
        <v/>
      </c>
      <c r="N657" s="49">
        <f>IF(J657="","",MapcodeAPI&amp;"codes/"&amp;SUBSTITUTE(J657&amp;"",MID(1/2,2,1),".")&amp;","&amp;SUBSTITUTE(K657&amp;"",MID(1/2,2,1),"."))&amp;LEFT($B$13,0)</f>
        <v/>
      </c>
      <c r="O657" s="49">
        <f>IF(N657="","",IFERROR(_xlfn.WEBSERVICE(N657),IF(MapcodeAPIBackup="","NO CONNECTION",IFERROR(_xlfn.WEBSERVICE(MapcodeAPIBackup&amp;MID(N657,LEN(MapcodeAPI)+1,999)),"NO CONNECTION"))))</f>
        <v/>
      </c>
      <c r="P657" t="inlineStr">
        <is>
          <t xml:space="preserve"> </t>
        </is>
      </c>
      <c r="R657" s="50">
        <f>IFERROR(IF(AND(TRIM(B657&amp;"")="",TRIM(C657&amp;"")=""),"",TRIM(IF(ISNUMBER(B657),SUBSTITUTE(B657&amp;"",MID(1/2,2,1),"."),B657&amp;"")&amp;IF(TRIM(C657&amp;"")="",""," | "&amp;IF(ISNUMBER(C657),SUBSTITUTE(C657&amp;"",MID(1/2,2,1),"."),C657&amp;"")))),"(error value)")</f>
        <v/>
      </c>
      <c r="S657" s="50">
        <f>IF(R657="","","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"&amp;IFERROR(IF(AND(LEN(R657)-LEN(SUBSTITUTE(R657,"/",""))=1,ISNUMBER(FIND(" ",TRIM(LEFT(R657,FIND("/",R657)-1))))),LEFT(R657,FIND("/",R657)-1),R657),R657)&amp;" ")," "," "),"﻿"," "),"​"," "),"⁠"," ")," "," ")," "," "),CHAR(9)," "),CHAR(10)," "),CHAR(13)," "),"−","-"),"–","-"),"—","-"),"LATITUDE"," "),"LONGITUDE"," "),"COORDINATES"," "),"COORDS"," "),"NORTH"," N "),"SOUTH"," S "),"EAST"," E "),"WEST"," W "),"DEGREES"," "),"DEG"," "),"GPS"," "),"LONG"," "),"LNG"," "),"LON"," "),"LAT"," ")," AND "," "),"&amp;"," ")&amp;" ")</f>
        <v/>
      </c>
      <c r="T657" s="50">
        <f>IF(S657="","",IF(LEN(S657)-LEN(SUBSTITUTE(S657,".",""))&gt;0,SUBSTITUTE(S657,","," "),IF(LEN(S657)-LEN(SUBSTITUTE(S657,",",""))=3,SUBSTITUTE(SUBSTITUTE(S657,",",";",2),",","."),IF(LEN(S657)-LEN(SUBSTITUTE(S657,",",""))=2,SUBSTITUTE(S657,",","."),SUBSTITUTE(S657,","," ")))))</f>
        <v/>
      </c>
      <c r="U657" s="50">
        <f>IF(ISNUMBER(FIND("S",T657)),-1,IF(ISNUMBER(FIND("N",T657)),1,0))</f>
        <v/>
      </c>
      <c r="V657" s="50">
        <f>IF(ISNUMBER(FIND("W",T657)),-1,IF(ISNUMBER(FIND("E",T657)),1,0))</f>
        <v/>
      </c>
      <c r="W657" s="50">
        <f>AND(MIN(IFERROR(FIND("N",T657),999),IFERROR(FIND("S",T657),999))&lt;999,MIN(IFERROR(FIND("E",T657),999),IFERROR(FIND("W",T657),999))&lt;999,MIN(IFERROR(FIND("E",T657),999),IFERROR(FIND("W",T657),999))&lt;MIN(IFERROR(FIND("N",T657),999),IFERROR(FIND("S",T657),999)))</f>
        <v/>
      </c>
      <c r="X657" s="50">
        <f>IF(T657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657,"°"," "),"º"," "),"˚"," "),"'"," "),CHAR(34)," "),"′"," "),"’"," "),"‘"," "),"″"," "),"”"," "),"“"," "),"("," "),")"," "),"["," "),"]"," "),"{"," "),"}"," "),";"," "),"|"," "),"/"," "),"\"," "),":"," "),"="," "),"*"," "),","," "),"N"," "),"S"," "),"E"," "),"W"," "),"_"," ")))</f>
        <v/>
      </c>
      <c r="Y657" s="50">
        <f>IF(X657="","",SUBSTITUTE(SUBSTITUTE(SUBSTITUTE(SUBSTITUTE(SUBSTITUTE(SUBSTITUTE(SUBSTITUTE(SUBSTITUTE(SUBSTITUTE(SUBSTITUTE(SUBSTITUTE(SUBSTITUTE(SUBSTITUTE(X657,"0",""),"1",""),"2",""),"3",""),"4",""),"5",""),"6",""),"7",""),"8",""),"9",""),".",""),"-","")," ",""))</f>
        <v/>
      </c>
      <c r="Z657" s="50">
        <f>IF(X657="",0,LEN(X657)-LEN(SUBSTITUTE(X657," ",""))+1)</f>
        <v/>
      </c>
      <c r="AA657" s="50">
        <f>IF(Z657&lt;1,"",IFERROR(VALUE(SUBSTITUTE(TRIM(MID(SUBSTITUTE(X657," ",REPT(" ",60)),1,60)),".",MID(1/2,2,1))),""))</f>
        <v/>
      </c>
      <c r="AB657" s="50">
        <f>IF(Z657&lt;2,"",IFERROR(VALUE(SUBSTITUTE(TRIM(MID(SUBSTITUTE(X657," ",REPT(" ",60)),61,60)),".",MID(1/2,2,1))),""))</f>
        <v/>
      </c>
      <c r="AC657" s="50">
        <f>IF(Z657&lt;3,"",IFERROR(VALUE(SUBSTITUTE(TRIM(MID(SUBSTITUTE(X657," ",REPT(" ",60)),121,60)),".",MID(1/2,2,1))),""))</f>
        <v/>
      </c>
      <c r="AD657" s="50">
        <f>IF(Z657&lt;4,"",IFERROR(VALUE(SUBSTITUTE(TRIM(MID(SUBSTITUTE(X657," ",REPT(" ",60)),181,60)),".",MID(1/2,2,1))),""))</f>
        <v/>
      </c>
      <c r="AE657" s="50">
        <f>IF(Z657&lt;5,"",IFERROR(VALUE(SUBSTITUTE(TRIM(MID(SUBSTITUTE(X657," ",REPT(" ",60)),241,60)),".",MID(1/2,2,1))),""))</f>
        <v/>
      </c>
      <c r="AF657" s="50">
        <f>IF(Z657&lt;6,"",IFERROR(VALUE(SUBSTITUTE(TRIM(MID(SUBSTITUTE(X657," ",REPT(" ",60)),301,60)),".",MID(1/2,2,1))),""))</f>
        <v/>
      </c>
      <c r="AG657" s="50">
        <f>IFERROR(IF(Z657=2,AA657,IF(Z657=4,IF(AA657&lt;0,-1,1)*(ABS(AA657)+AB657/60),IF(Z657=6,IF(AA657&lt;0,-1,1)*(ABS(AA657)+AB657/60+AC657/3600),""))),"")</f>
        <v/>
      </c>
      <c r="AH657" s="50">
        <f>IFERROR(IF(Z657=2,AB657,IF(Z657=4,IF(AC657&lt;0,-1,1)*(ABS(AC657)+AD657/60),IF(Z657=6,IF(AD657&lt;0,-1,1)*(ABS(AD657)+AE657/60+AF657/3600),""))),"")</f>
        <v/>
      </c>
      <c r="AI657" s="50">
        <f>IF(W657,AH657,AG657)</f>
        <v/>
      </c>
      <c r="AJ657" s="50">
        <f>IF(W657,AG657,AH657)</f>
        <v/>
      </c>
      <c r="AK657" s="50">
        <f>IFERROR(IF(U657=0,AI657,U657*ABS(AI657)),"")</f>
        <v/>
      </c>
      <c r="AL657" s="50">
        <f>IFERROR(IF(V657=0,AJ657,V657*ABS(AJ657)),"")</f>
        <v/>
      </c>
      <c r="AM657" s="50">
        <f>IFERROR(AND(U657=0,V657=0,ABS(AK657)&gt;90,ABS(AK657)&lt;=180,ABS(AL657)&lt;=90),FALSE)</f>
        <v/>
      </c>
      <c r="AN657" s="50">
        <f>IF(AM657,AL657,AK657)</f>
        <v/>
      </c>
      <c r="AO657" s="50">
        <f>IF(AM657,AK657,AL657)</f>
        <v/>
      </c>
      <c r="AP657" s="50">
        <f>IF(R657="","",IF(Y657&lt;&gt;"","Contains words or symbols that aren't part of a coordinate.",IF(NOT(OR(Z657=2,Z657=4,Z657=6)),"Couldn't find a latitude and a longitude ("&amp;Z657&amp;IF(Z657=1," number"," numbers")&amp;" found).",IF(COUNT(AA657:AF657)&lt;&gt;Z657,"Some of the numbers couldn't be read.",IF(OR(AND(Z657=4,OR(AB657&lt;0,AB657&gt;=60,AD657&lt;0,AD657&gt;=60)),AND(Z657=6,OR(AB657&lt;0,AB657&gt;=60,AC657&lt;0,AC657&gt;=60,AE657&lt;0,AE657&gt;=60,AF657&lt;0,AF657&gt;=60))),"Minutes and seconds must be between 0 and 60.",IF(OR(ABS(AN657)&gt;90,ABS(AO657)&gt;180),"Out of range: latitude must be between -90 and 90, and longitude between -180 and 180.",""))))))</f>
        <v/>
      </c>
    </row>
    <row r="658">
      <c r="B658" s="44" t="n"/>
      <c r="C658" s="44" t="n"/>
      <c r="D658" s="45">
        <f>IF(R658="","",IF(AP658&lt;&gt;"","NOT VALID GPS COORDINATES",IF(O658="NO CONNECTION","NO CONNECTION",IF(E658="","NOT FOUND",IF(OR(AM658,AND(AN658=0,AO658=0)),"CONVERTED – PLEASE CHECK","CONVERTED")))))</f>
        <v/>
      </c>
      <c r="E658" s="45">
        <f>IF(OR(O658="",O658="NO CONNECTION"),"",IFERROR(_xlfn.FILTERXML(O658,"//local/territory")&amp;" "&amp;_xlfn.FILTERXML(O658,"//local/mapcode"),IFERROR(_xlfn.FILTERXML(O658,"//international/mapcode"),"")))</f>
        <v/>
      </c>
      <c r="F658" s="46">
        <f>IF(E658="","",IFERROR(_xlfn.FILTERXML(O658,"//local/territory"),""))</f>
        <v/>
      </c>
      <c r="G658" s="46">
        <f>IF(E658="","",IFERROR(_xlfn.FILTERXML(O658,"//local/mapcode"),""))</f>
        <v/>
      </c>
      <c r="H658" s="46">
        <f>IF(E658="","",IFERROR(_xlfn.FILTERXML(O658,"//international/mapcode"),""))</f>
        <v/>
      </c>
      <c r="I658" s="46">
        <f>IF(E658="","",IFERROR(HYPERLINK("https://www.mymapcodes.com/go/?t="&amp;IF(G658&lt;&gt;"",F658,"AAA")&amp;"&amp;ma="&amp;LEFT(IF(G658&lt;&gt;"",G658,H658),FIND(".",IF(G658&lt;&gt;"",G658,H658))-1)&amp;"&amp;mb="&amp;MID(IF(G658&lt;&gt;"",G658,H658),FIND(".",IF(G658&lt;&gt;"",G658,H658))+1,99),"Open on MyMapcodes →"),""))</f>
        <v/>
      </c>
      <c r="J658" s="47">
        <f>IF(OR(R658="",AP658&lt;&gt;""),"",ROUND(AN658,6))</f>
        <v/>
      </c>
      <c r="K658" s="47">
        <f>IF(OR(R658="",AP658&lt;&gt;""),"",ROUND(AO658,6))</f>
        <v/>
      </c>
      <c r="L658" s="48">
        <f>IF(R658="","",IF(AP658&lt;&gt;"",AP658,IF(O658="NO CONNECTION","Excel couldn't reach the mapcode service. Click the REFRESH RESULTS box just above the table.",IF(E658="","The mapcode service didn't return a mapcode for this point.",IF(AM658,"Latitude and longitude seemed to be the wrong way round, so they've been swapped. Please check.",IF(AND(AN658=0,AO658=0),"0, 0 is in the sea off West Africa. Please check this is the location you meant.",IF(W658,"Longitude came first, so the order has been switched.",IF(Z658=6,"Converted from degrees, minutes and seconds.",IF(Z658=4,"Converted from degrees and decimal minutes.","")))))))))</f>
        <v/>
      </c>
      <c r="N658" s="49">
        <f>IF(J658="","",MapcodeAPI&amp;"codes/"&amp;SUBSTITUTE(J658&amp;"",MID(1/2,2,1),".")&amp;","&amp;SUBSTITUTE(K658&amp;"",MID(1/2,2,1),"."))&amp;LEFT($B$13,0)</f>
        <v/>
      </c>
      <c r="O658" s="49">
        <f>IF(N658="","",IFERROR(_xlfn.WEBSERVICE(N658),IF(MapcodeAPIBackup="","NO CONNECTION",IFERROR(_xlfn.WEBSERVICE(MapcodeAPIBackup&amp;MID(N658,LEN(MapcodeAPI)+1,999)),"NO CONNECTION"))))</f>
        <v/>
      </c>
      <c r="P658" t="inlineStr">
        <is>
          <t xml:space="preserve"> </t>
        </is>
      </c>
      <c r="R658" s="50">
        <f>IFERROR(IF(AND(TRIM(B658&amp;"")="",TRIM(C658&amp;"")=""),"",TRIM(IF(ISNUMBER(B658),SUBSTITUTE(B658&amp;"",MID(1/2,2,1),"."),B658&amp;"")&amp;IF(TRIM(C658&amp;"")="",""," | "&amp;IF(ISNUMBER(C658),SUBSTITUTE(C658&amp;"",MID(1/2,2,1),"."),C658&amp;"")))),"(error value)")</f>
        <v/>
      </c>
      <c r="S658" s="50">
        <f>IF(R658="","","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"&amp;IFERROR(IF(AND(LEN(R658)-LEN(SUBSTITUTE(R658,"/",""))=1,ISNUMBER(FIND(" ",TRIM(LEFT(R658,FIND("/",R658)-1))))),LEFT(R658,FIND("/",R658)-1),R658),R658)&amp;" ")," "," "),"﻿"," "),"​"," "),"⁠"," ")," "," ")," "," "),CHAR(9)," "),CHAR(10)," "),CHAR(13)," "),"−","-"),"–","-"),"—","-"),"LATITUDE"," "),"LONGITUDE"," "),"COORDINATES"," "),"COORDS"," "),"NORTH"," N "),"SOUTH"," S "),"EAST"," E "),"WEST"," W "),"DEGREES"," "),"DEG"," "),"GPS"," "),"LONG"," "),"LNG"," "),"LON"," "),"LAT"," ")," AND "," "),"&amp;"," ")&amp;" ")</f>
        <v/>
      </c>
      <c r="T658" s="50">
        <f>IF(S658="","",IF(LEN(S658)-LEN(SUBSTITUTE(S658,".",""))&gt;0,SUBSTITUTE(S658,","," "),IF(LEN(S658)-LEN(SUBSTITUTE(S658,",",""))=3,SUBSTITUTE(SUBSTITUTE(S658,",",";",2),",","."),IF(LEN(S658)-LEN(SUBSTITUTE(S658,",",""))=2,SUBSTITUTE(S658,",","."),SUBSTITUTE(S658,","," ")))))</f>
        <v/>
      </c>
      <c r="U658" s="50">
        <f>IF(ISNUMBER(FIND("S",T658)),-1,IF(ISNUMBER(FIND("N",T658)),1,0))</f>
        <v/>
      </c>
      <c r="V658" s="50">
        <f>IF(ISNUMBER(FIND("W",T658)),-1,IF(ISNUMBER(FIND("E",T658)),1,0))</f>
        <v/>
      </c>
      <c r="W658" s="50">
        <f>AND(MIN(IFERROR(FIND("N",T658),999),IFERROR(FIND("S",T658),999))&lt;999,MIN(IFERROR(FIND("E",T658),999),IFERROR(FIND("W",T658),999))&lt;999,MIN(IFERROR(FIND("E",T658),999),IFERROR(FIND("W",T658),999))&lt;MIN(IFERROR(FIND("N",T658),999),IFERROR(FIND("S",T658),999)))</f>
        <v/>
      </c>
      <c r="X658" s="50">
        <f>IF(T658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658,"°"," "),"º"," "),"˚"," "),"'"," "),CHAR(34)," "),"′"," "),"’"," "),"‘"," "),"″"," "),"”"," "),"“"," "),"("," "),")"," "),"["," "),"]"," "),"{"," "),"}"," "),";"," "),"|"," "),"/"," "),"\"," "),":"," "),"="," "),"*"," "),","," "),"N"," "),"S"," "),"E"," "),"W"," "),"_"," ")))</f>
        <v/>
      </c>
      <c r="Y658" s="50">
        <f>IF(X658="","",SUBSTITUTE(SUBSTITUTE(SUBSTITUTE(SUBSTITUTE(SUBSTITUTE(SUBSTITUTE(SUBSTITUTE(SUBSTITUTE(SUBSTITUTE(SUBSTITUTE(SUBSTITUTE(SUBSTITUTE(SUBSTITUTE(X658,"0",""),"1",""),"2",""),"3",""),"4",""),"5",""),"6",""),"7",""),"8",""),"9",""),".",""),"-","")," ",""))</f>
        <v/>
      </c>
      <c r="Z658" s="50">
        <f>IF(X658="",0,LEN(X658)-LEN(SUBSTITUTE(X658," ",""))+1)</f>
        <v/>
      </c>
      <c r="AA658" s="50">
        <f>IF(Z658&lt;1,"",IFERROR(VALUE(SUBSTITUTE(TRIM(MID(SUBSTITUTE(X658," ",REPT(" ",60)),1,60)),".",MID(1/2,2,1))),""))</f>
        <v/>
      </c>
      <c r="AB658" s="50">
        <f>IF(Z658&lt;2,"",IFERROR(VALUE(SUBSTITUTE(TRIM(MID(SUBSTITUTE(X658," ",REPT(" ",60)),61,60)),".",MID(1/2,2,1))),""))</f>
        <v/>
      </c>
      <c r="AC658" s="50">
        <f>IF(Z658&lt;3,"",IFERROR(VALUE(SUBSTITUTE(TRIM(MID(SUBSTITUTE(X658," ",REPT(" ",60)),121,60)),".",MID(1/2,2,1))),""))</f>
        <v/>
      </c>
      <c r="AD658" s="50">
        <f>IF(Z658&lt;4,"",IFERROR(VALUE(SUBSTITUTE(TRIM(MID(SUBSTITUTE(X658," ",REPT(" ",60)),181,60)),".",MID(1/2,2,1))),""))</f>
        <v/>
      </c>
      <c r="AE658" s="50">
        <f>IF(Z658&lt;5,"",IFERROR(VALUE(SUBSTITUTE(TRIM(MID(SUBSTITUTE(X658," ",REPT(" ",60)),241,60)),".",MID(1/2,2,1))),""))</f>
        <v/>
      </c>
      <c r="AF658" s="50">
        <f>IF(Z658&lt;6,"",IFERROR(VALUE(SUBSTITUTE(TRIM(MID(SUBSTITUTE(X658," ",REPT(" ",60)),301,60)),".",MID(1/2,2,1))),""))</f>
        <v/>
      </c>
      <c r="AG658" s="50">
        <f>IFERROR(IF(Z658=2,AA658,IF(Z658=4,IF(AA658&lt;0,-1,1)*(ABS(AA658)+AB658/60),IF(Z658=6,IF(AA658&lt;0,-1,1)*(ABS(AA658)+AB658/60+AC658/3600),""))),"")</f>
        <v/>
      </c>
      <c r="AH658" s="50">
        <f>IFERROR(IF(Z658=2,AB658,IF(Z658=4,IF(AC658&lt;0,-1,1)*(ABS(AC658)+AD658/60),IF(Z658=6,IF(AD658&lt;0,-1,1)*(ABS(AD658)+AE658/60+AF658/3600),""))),"")</f>
        <v/>
      </c>
      <c r="AI658" s="50">
        <f>IF(W658,AH658,AG658)</f>
        <v/>
      </c>
      <c r="AJ658" s="50">
        <f>IF(W658,AG658,AH658)</f>
        <v/>
      </c>
      <c r="AK658" s="50">
        <f>IFERROR(IF(U658=0,AI658,U658*ABS(AI658)),"")</f>
        <v/>
      </c>
      <c r="AL658" s="50">
        <f>IFERROR(IF(V658=0,AJ658,V658*ABS(AJ658)),"")</f>
        <v/>
      </c>
      <c r="AM658" s="50">
        <f>IFERROR(AND(U658=0,V658=0,ABS(AK658)&gt;90,ABS(AK658)&lt;=180,ABS(AL658)&lt;=90),FALSE)</f>
        <v/>
      </c>
      <c r="AN658" s="50">
        <f>IF(AM658,AL658,AK658)</f>
        <v/>
      </c>
      <c r="AO658" s="50">
        <f>IF(AM658,AK658,AL658)</f>
        <v/>
      </c>
      <c r="AP658" s="50">
        <f>IF(R658="","",IF(Y658&lt;&gt;"","Contains words or symbols that aren't part of a coordinate.",IF(NOT(OR(Z658=2,Z658=4,Z658=6)),"Couldn't find a latitude and a longitude ("&amp;Z658&amp;IF(Z658=1," number"," numbers")&amp;" found).",IF(COUNT(AA658:AF658)&lt;&gt;Z658,"Some of the numbers couldn't be read.",IF(OR(AND(Z658=4,OR(AB658&lt;0,AB658&gt;=60,AD658&lt;0,AD658&gt;=60)),AND(Z658=6,OR(AB658&lt;0,AB658&gt;=60,AC658&lt;0,AC658&gt;=60,AE658&lt;0,AE658&gt;=60,AF658&lt;0,AF658&gt;=60))),"Minutes and seconds must be between 0 and 60.",IF(OR(ABS(AN658)&gt;90,ABS(AO658)&gt;180),"Out of range: latitude must be between -90 and 90, and longitude between -180 and 180.",""))))))</f>
        <v/>
      </c>
    </row>
    <row r="659">
      <c r="B659" s="44" t="n"/>
      <c r="C659" s="44" t="n"/>
      <c r="D659" s="45">
        <f>IF(R659="","",IF(AP659&lt;&gt;"","NOT VALID GPS COORDINATES",IF(O659="NO CONNECTION","NO CONNECTION",IF(E659="","NOT FOUND",IF(OR(AM659,AND(AN659=0,AO659=0)),"CONVERTED – PLEASE CHECK","CONVERTED")))))</f>
        <v/>
      </c>
      <c r="E659" s="45">
        <f>IF(OR(O659="",O659="NO CONNECTION"),"",IFERROR(_xlfn.FILTERXML(O659,"//local/territory")&amp;" "&amp;_xlfn.FILTERXML(O659,"//local/mapcode"),IFERROR(_xlfn.FILTERXML(O659,"//international/mapcode"),"")))</f>
        <v/>
      </c>
      <c r="F659" s="46">
        <f>IF(E659="","",IFERROR(_xlfn.FILTERXML(O659,"//local/territory"),""))</f>
        <v/>
      </c>
      <c r="G659" s="46">
        <f>IF(E659="","",IFERROR(_xlfn.FILTERXML(O659,"//local/mapcode"),""))</f>
        <v/>
      </c>
      <c r="H659" s="46">
        <f>IF(E659="","",IFERROR(_xlfn.FILTERXML(O659,"//international/mapcode"),""))</f>
        <v/>
      </c>
      <c r="I659" s="46">
        <f>IF(E659="","",IFERROR(HYPERLINK("https://www.mymapcodes.com/go/?t="&amp;IF(G659&lt;&gt;"",F659,"AAA")&amp;"&amp;ma="&amp;LEFT(IF(G659&lt;&gt;"",G659,H659),FIND(".",IF(G659&lt;&gt;"",G659,H659))-1)&amp;"&amp;mb="&amp;MID(IF(G659&lt;&gt;"",G659,H659),FIND(".",IF(G659&lt;&gt;"",G659,H659))+1,99),"Open on MyMapcodes →"),""))</f>
        <v/>
      </c>
      <c r="J659" s="47">
        <f>IF(OR(R659="",AP659&lt;&gt;""),"",ROUND(AN659,6))</f>
        <v/>
      </c>
      <c r="K659" s="47">
        <f>IF(OR(R659="",AP659&lt;&gt;""),"",ROUND(AO659,6))</f>
        <v/>
      </c>
      <c r="L659" s="48">
        <f>IF(R659="","",IF(AP659&lt;&gt;"",AP659,IF(O659="NO CONNECTION","Excel couldn't reach the mapcode service. Click the REFRESH RESULTS box just above the table.",IF(E659="","The mapcode service didn't return a mapcode for this point.",IF(AM659,"Latitude and longitude seemed to be the wrong way round, so they've been swapped. Please check.",IF(AND(AN659=0,AO659=0),"0, 0 is in the sea off West Africa. Please check this is the location you meant.",IF(W659,"Longitude came first, so the order has been switched.",IF(Z659=6,"Converted from degrees, minutes and seconds.",IF(Z659=4,"Converted from degrees and decimal minutes.","")))))))))</f>
        <v/>
      </c>
      <c r="N659" s="49">
        <f>IF(J659="","",MapcodeAPI&amp;"codes/"&amp;SUBSTITUTE(J659&amp;"",MID(1/2,2,1),".")&amp;","&amp;SUBSTITUTE(K659&amp;"",MID(1/2,2,1),"."))&amp;LEFT($B$13,0)</f>
        <v/>
      </c>
      <c r="O659" s="49">
        <f>IF(N659="","",IFERROR(_xlfn.WEBSERVICE(N659),IF(MapcodeAPIBackup="","NO CONNECTION",IFERROR(_xlfn.WEBSERVICE(MapcodeAPIBackup&amp;MID(N659,LEN(MapcodeAPI)+1,999)),"NO CONNECTION"))))</f>
        <v/>
      </c>
      <c r="P659" t="inlineStr">
        <is>
          <t xml:space="preserve"> </t>
        </is>
      </c>
      <c r="R659" s="50">
        <f>IFERROR(IF(AND(TRIM(B659&amp;"")="",TRIM(C659&amp;"")=""),"",TRIM(IF(ISNUMBER(B659),SUBSTITUTE(B659&amp;"",MID(1/2,2,1),"."),B659&amp;"")&amp;IF(TRIM(C659&amp;"")="",""," | "&amp;IF(ISNUMBER(C659),SUBSTITUTE(C659&amp;"",MID(1/2,2,1),"."),C659&amp;"")))),"(error value)")</f>
        <v/>
      </c>
      <c r="S659" s="50">
        <f>IF(R659="","","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"&amp;IFERROR(IF(AND(LEN(R659)-LEN(SUBSTITUTE(R659,"/",""))=1,ISNUMBER(FIND(" ",TRIM(LEFT(R659,FIND("/",R659)-1))))),LEFT(R659,FIND("/",R659)-1),R659),R659)&amp;" ")," "," "),"﻿"," "),"​"," "),"⁠"," ")," "," ")," "," "),CHAR(9)," "),CHAR(10)," "),CHAR(13)," "),"−","-"),"–","-"),"—","-"),"LATITUDE"," "),"LONGITUDE"," "),"COORDINATES"," "),"COORDS"," "),"NORTH"," N "),"SOUTH"," S "),"EAST"," E "),"WEST"," W "),"DEGREES"," "),"DEG"," "),"GPS"," "),"LONG"," "),"LNG"," "),"LON"," "),"LAT"," ")," AND "," "),"&amp;"," ")&amp;" ")</f>
        <v/>
      </c>
      <c r="T659" s="50">
        <f>IF(S659="","",IF(LEN(S659)-LEN(SUBSTITUTE(S659,".",""))&gt;0,SUBSTITUTE(S659,","," "),IF(LEN(S659)-LEN(SUBSTITUTE(S659,",",""))=3,SUBSTITUTE(SUBSTITUTE(S659,",",";",2),",","."),IF(LEN(S659)-LEN(SUBSTITUTE(S659,",",""))=2,SUBSTITUTE(S659,",","."),SUBSTITUTE(S659,","," ")))))</f>
        <v/>
      </c>
      <c r="U659" s="50">
        <f>IF(ISNUMBER(FIND("S",T659)),-1,IF(ISNUMBER(FIND("N",T659)),1,0))</f>
        <v/>
      </c>
      <c r="V659" s="50">
        <f>IF(ISNUMBER(FIND("W",T659)),-1,IF(ISNUMBER(FIND("E",T659)),1,0))</f>
        <v/>
      </c>
      <c r="W659" s="50">
        <f>AND(MIN(IFERROR(FIND("N",T659),999),IFERROR(FIND("S",T659),999))&lt;999,MIN(IFERROR(FIND("E",T659),999),IFERROR(FIND("W",T659),999))&lt;999,MIN(IFERROR(FIND("E",T659),999),IFERROR(FIND("W",T659),999))&lt;MIN(IFERROR(FIND("N",T659),999),IFERROR(FIND("S",T659),999)))</f>
        <v/>
      </c>
      <c r="X659" s="50">
        <f>IF(T659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659,"°"," "),"º"," "),"˚"," "),"'"," "),CHAR(34)," "),"′"," "),"’"," "),"‘"," "),"″"," "),"”"," "),"“"," "),"("," "),")"," "),"["," "),"]"," "),"{"," "),"}"," "),";"," "),"|"," "),"/"," "),"\"," "),":"," "),"="," "),"*"," "),","," "),"N"," "),"S"," "),"E"," "),"W"," "),"_"," ")))</f>
        <v/>
      </c>
      <c r="Y659" s="50">
        <f>IF(X659="","",SUBSTITUTE(SUBSTITUTE(SUBSTITUTE(SUBSTITUTE(SUBSTITUTE(SUBSTITUTE(SUBSTITUTE(SUBSTITUTE(SUBSTITUTE(SUBSTITUTE(SUBSTITUTE(SUBSTITUTE(SUBSTITUTE(X659,"0",""),"1",""),"2",""),"3",""),"4",""),"5",""),"6",""),"7",""),"8",""),"9",""),".",""),"-","")," ",""))</f>
        <v/>
      </c>
      <c r="Z659" s="50">
        <f>IF(X659="",0,LEN(X659)-LEN(SUBSTITUTE(X659," ",""))+1)</f>
        <v/>
      </c>
      <c r="AA659" s="50">
        <f>IF(Z659&lt;1,"",IFERROR(VALUE(SUBSTITUTE(TRIM(MID(SUBSTITUTE(X659," ",REPT(" ",60)),1,60)),".",MID(1/2,2,1))),""))</f>
        <v/>
      </c>
      <c r="AB659" s="50">
        <f>IF(Z659&lt;2,"",IFERROR(VALUE(SUBSTITUTE(TRIM(MID(SUBSTITUTE(X659," ",REPT(" ",60)),61,60)),".",MID(1/2,2,1))),""))</f>
        <v/>
      </c>
      <c r="AC659" s="50">
        <f>IF(Z659&lt;3,"",IFERROR(VALUE(SUBSTITUTE(TRIM(MID(SUBSTITUTE(X659," ",REPT(" ",60)),121,60)),".",MID(1/2,2,1))),""))</f>
        <v/>
      </c>
      <c r="AD659" s="50">
        <f>IF(Z659&lt;4,"",IFERROR(VALUE(SUBSTITUTE(TRIM(MID(SUBSTITUTE(X659," ",REPT(" ",60)),181,60)),".",MID(1/2,2,1))),""))</f>
        <v/>
      </c>
      <c r="AE659" s="50">
        <f>IF(Z659&lt;5,"",IFERROR(VALUE(SUBSTITUTE(TRIM(MID(SUBSTITUTE(X659," ",REPT(" ",60)),241,60)),".",MID(1/2,2,1))),""))</f>
        <v/>
      </c>
      <c r="AF659" s="50">
        <f>IF(Z659&lt;6,"",IFERROR(VALUE(SUBSTITUTE(TRIM(MID(SUBSTITUTE(X659," ",REPT(" ",60)),301,60)),".",MID(1/2,2,1))),""))</f>
        <v/>
      </c>
      <c r="AG659" s="50">
        <f>IFERROR(IF(Z659=2,AA659,IF(Z659=4,IF(AA659&lt;0,-1,1)*(ABS(AA659)+AB659/60),IF(Z659=6,IF(AA659&lt;0,-1,1)*(ABS(AA659)+AB659/60+AC659/3600),""))),"")</f>
        <v/>
      </c>
      <c r="AH659" s="50">
        <f>IFERROR(IF(Z659=2,AB659,IF(Z659=4,IF(AC659&lt;0,-1,1)*(ABS(AC659)+AD659/60),IF(Z659=6,IF(AD659&lt;0,-1,1)*(ABS(AD659)+AE659/60+AF659/3600),""))),"")</f>
        <v/>
      </c>
      <c r="AI659" s="50">
        <f>IF(W659,AH659,AG659)</f>
        <v/>
      </c>
      <c r="AJ659" s="50">
        <f>IF(W659,AG659,AH659)</f>
        <v/>
      </c>
      <c r="AK659" s="50">
        <f>IFERROR(IF(U659=0,AI659,U659*ABS(AI659)),"")</f>
        <v/>
      </c>
      <c r="AL659" s="50">
        <f>IFERROR(IF(V659=0,AJ659,V659*ABS(AJ659)),"")</f>
        <v/>
      </c>
      <c r="AM659" s="50">
        <f>IFERROR(AND(U659=0,V659=0,ABS(AK659)&gt;90,ABS(AK659)&lt;=180,ABS(AL659)&lt;=90),FALSE)</f>
        <v/>
      </c>
      <c r="AN659" s="50">
        <f>IF(AM659,AL659,AK659)</f>
        <v/>
      </c>
      <c r="AO659" s="50">
        <f>IF(AM659,AK659,AL659)</f>
        <v/>
      </c>
      <c r="AP659" s="50">
        <f>IF(R659="","",IF(Y659&lt;&gt;"","Contains words or symbols that aren't part of a coordinate.",IF(NOT(OR(Z659=2,Z659=4,Z659=6)),"Couldn't find a latitude and a longitude ("&amp;Z659&amp;IF(Z659=1," number"," numbers")&amp;" found).",IF(COUNT(AA659:AF659)&lt;&gt;Z659,"Some of the numbers couldn't be read.",IF(OR(AND(Z659=4,OR(AB659&lt;0,AB659&gt;=60,AD659&lt;0,AD659&gt;=60)),AND(Z659=6,OR(AB659&lt;0,AB659&gt;=60,AC659&lt;0,AC659&gt;=60,AE659&lt;0,AE659&gt;=60,AF659&lt;0,AF659&gt;=60))),"Minutes and seconds must be between 0 and 60.",IF(OR(ABS(AN659)&gt;90,ABS(AO659)&gt;180),"Out of range: latitude must be between -90 and 90, and longitude between -180 and 180.",""))))))</f>
        <v/>
      </c>
    </row>
    <row r="660">
      <c r="B660" s="44" t="n"/>
      <c r="C660" s="44" t="n"/>
      <c r="D660" s="45">
        <f>IF(R660="","",IF(AP660&lt;&gt;"","NOT VALID GPS COORDINATES",IF(O660="NO CONNECTION","NO CONNECTION",IF(E660="","NOT FOUND",IF(OR(AM660,AND(AN660=0,AO660=0)),"CONVERTED – PLEASE CHECK","CONVERTED")))))</f>
        <v/>
      </c>
      <c r="E660" s="45">
        <f>IF(OR(O660="",O660="NO CONNECTION"),"",IFERROR(_xlfn.FILTERXML(O660,"//local/territory")&amp;" "&amp;_xlfn.FILTERXML(O660,"//local/mapcode"),IFERROR(_xlfn.FILTERXML(O660,"//international/mapcode"),"")))</f>
        <v/>
      </c>
      <c r="F660" s="46">
        <f>IF(E660="","",IFERROR(_xlfn.FILTERXML(O660,"//local/territory"),""))</f>
        <v/>
      </c>
      <c r="G660" s="46">
        <f>IF(E660="","",IFERROR(_xlfn.FILTERXML(O660,"//local/mapcode"),""))</f>
        <v/>
      </c>
      <c r="H660" s="46">
        <f>IF(E660="","",IFERROR(_xlfn.FILTERXML(O660,"//international/mapcode"),""))</f>
        <v/>
      </c>
      <c r="I660" s="46">
        <f>IF(E660="","",IFERROR(HYPERLINK("https://www.mymapcodes.com/go/?t="&amp;IF(G660&lt;&gt;"",F660,"AAA")&amp;"&amp;ma="&amp;LEFT(IF(G660&lt;&gt;"",G660,H660),FIND(".",IF(G660&lt;&gt;"",G660,H660))-1)&amp;"&amp;mb="&amp;MID(IF(G660&lt;&gt;"",G660,H660),FIND(".",IF(G660&lt;&gt;"",G660,H660))+1,99),"Open on MyMapcodes →"),""))</f>
        <v/>
      </c>
      <c r="J660" s="47">
        <f>IF(OR(R660="",AP660&lt;&gt;""),"",ROUND(AN660,6))</f>
        <v/>
      </c>
      <c r="K660" s="47">
        <f>IF(OR(R660="",AP660&lt;&gt;""),"",ROUND(AO660,6))</f>
        <v/>
      </c>
      <c r="L660" s="48">
        <f>IF(R660="","",IF(AP660&lt;&gt;"",AP660,IF(O660="NO CONNECTION","Excel couldn't reach the mapcode service. Click the REFRESH RESULTS box just above the table.",IF(E660="","The mapcode service didn't return a mapcode for this point.",IF(AM660,"Latitude and longitude seemed to be the wrong way round, so they've been swapped. Please check.",IF(AND(AN660=0,AO660=0),"0, 0 is in the sea off West Africa. Please check this is the location you meant.",IF(W660,"Longitude came first, so the order has been switched.",IF(Z660=6,"Converted from degrees, minutes and seconds.",IF(Z660=4,"Converted from degrees and decimal minutes.","")))))))))</f>
        <v/>
      </c>
      <c r="N660" s="49">
        <f>IF(J660="","",MapcodeAPI&amp;"codes/"&amp;SUBSTITUTE(J660&amp;"",MID(1/2,2,1),".")&amp;","&amp;SUBSTITUTE(K660&amp;"",MID(1/2,2,1),"."))&amp;LEFT($B$13,0)</f>
        <v/>
      </c>
      <c r="O660" s="49">
        <f>IF(N660="","",IFERROR(_xlfn.WEBSERVICE(N660),IF(MapcodeAPIBackup="","NO CONNECTION",IFERROR(_xlfn.WEBSERVICE(MapcodeAPIBackup&amp;MID(N660,LEN(MapcodeAPI)+1,999)),"NO CONNECTION"))))</f>
        <v/>
      </c>
      <c r="P660" t="inlineStr">
        <is>
          <t xml:space="preserve"> </t>
        </is>
      </c>
      <c r="R660" s="50">
        <f>IFERROR(IF(AND(TRIM(B660&amp;"")="",TRIM(C660&amp;"")=""),"",TRIM(IF(ISNUMBER(B660),SUBSTITUTE(B660&amp;"",MID(1/2,2,1),"."),B660&amp;"")&amp;IF(TRIM(C660&amp;"")="",""," | "&amp;IF(ISNUMBER(C660),SUBSTITUTE(C660&amp;"",MID(1/2,2,1),"."),C660&amp;"")))),"(error value)")</f>
        <v/>
      </c>
      <c r="S660" s="50">
        <f>IF(R660="","","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"&amp;IFERROR(IF(AND(LEN(R660)-LEN(SUBSTITUTE(R660,"/",""))=1,ISNUMBER(FIND(" ",TRIM(LEFT(R660,FIND("/",R660)-1))))),LEFT(R660,FIND("/",R660)-1),R660),R660)&amp;" ")," "," "),"﻿"," "),"​"," "),"⁠"," ")," "," ")," "," "),CHAR(9)," "),CHAR(10)," "),CHAR(13)," "),"−","-"),"–","-"),"—","-"),"LATITUDE"," "),"LONGITUDE"," "),"COORDINATES"," "),"COORDS"," "),"NORTH"," N "),"SOUTH"," S "),"EAST"," E "),"WEST"," W "),"DEGREES"," "),"DEG"," "),"GPS"," "),"LONG"," "),"LNG"," "),"LON"," "),"LAT"," ")," AND "," "),"&amp;"," ")&amp;" ")</f>
        <v/>
      </c>
      <c r="T660" s="50">
        <f>IF(S660="","",IF(LEN(S660)-LEN(SUBSTITUTE(S660,".",""))&gt;0,SUBSTITUTE(S660,","," "),IF(LEN(S660)-LEN(SUBSTITUTE(S660,",",""))=3,SUBSTITUTE(SUBSTITUTE(S660,",",";",2),",","."),IF(LEN(S660)-LEN(SUBSTITUTE(S660,",",""))=2,SUBSTITUTE(S660,",","."),SUBSTITUTE(S660,","," ")))))</f>
        <v/>
      </c>
      <c r="U660" s="50">
        <f>IF(ISNUMBER(FIND("S",T660)),-1,IF(ISNUMBER(FIND("N",T660)),1,0))</f>
        <v/>
      </c>
      <c r="V660" s="50">
        <f>IF(ISNUMBER(FIND("W",T660)),-1,IF(ISNUMBER(FIND("E",T660)),1,0))</f>
        <v/>
      </c>
      <c r="W660" s="50">
        <f>AND(MIN(IFERROR(FIND("N",T660),999),IFERROR(FIND("S",T660),999))&lt;999,MIN(IFERROR(FIND("E",T660),999),IFERROR(FIND("W",T660),999))&lt;999,MIN(IFERROR(FIND("E",T660),999),IFERROR(FIND("W",T660),999))&lt;MIN(IFERROR(FIND("N",T660),999),IFERROR(FIND("S",T660),999)))</f>
        <v/>
      </c>
      <c r="X660" s="50">
        <f>IF(T660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660,"°"," "),"º"," "),"˚"," "),"'"," "),CHAR(34)," "),"′"," "),"’"," "),"‘"," "),"″"," "),"”"," "),"“"," "),"("," "),")"," "),"["," "),"]"," "),"{"," "),"}"," "),";"," "),"|"," "),"/"," "),"\"," "),":"," "),"="," "),"*"," "),","," "),"N"," "),"S"," "),"E"," "),"W"," "),"_"," ")))</f>
        <v/>
      </c>
      <c r="Y660" s="50">
        <f>IF(X660="","",SUBSTITUTE(SUBSTITUTE(SUBSTITUTE(SUBSTITUTE(SUBSTITUTE(SUBSTITUTE(SUBSTITUTE(SUBSTITUTE(SUBSTITUTE(SUBSTITUTE(SUBSTITUTE(SUBSTITUTE(SUBSTITUTE(X660,"0",""),"1",""),"2",""),"3",""),"4",""),"5",""),"6",""),"7",""),"8",""),"9",""),".",""),"-","")," ",""))</f>
        <v/>
      </c>
      <c r="Z660" s="50">
        <f>IF(X660="",0,LEN(X660)-LEN(SUBSTITUTE(X660," ",""))+1)</f>
        <v/>
      </c>
      <c r="AA660" s="50">
        <f>IF(Z660&lt;1,"",IFERROR(VALUE(SUBSTITUTE(TRIM(MID(SUBSTITUTE(X660," ",REPT(" ",60)),1,60)),".",MID(1/2,2,1))),""))</f>
        <v/>
      </c>
      <c r="AB660" s="50">
        <f>IF(Z660&lt;2,"",IFERROR(VALUE(SUBSTITUTE(TRIM(MID(SUBSTITUTE(X660," ",REPT(" ",60)),61,60)),".",MID(1/2,2,1))),""))</f>
        <v/>
      </c>
      <c r="AC660" s="50">
        <f>IF(Z660&lt;3,"",IFERROR(VALUE(SUBSTITUTE(TRIM(MID(SUBSTITUTE(X660," ",REPT(" ",60)),121,60)),".",MID(1/2,2,1))),""))</f>
        <v/>
      </c>
      <c r="AD660" s="50">
        <f>IF(Z660&lt;4,"",IFERROR(VALUE(SUBSTITUTE(TRIM(MID(SUBSTITUTE(X660," ",REPT(" ",60)),181,60)),".",MID(1/2,2,1))),""))</f>
        <v/>
      </c>
      <c r="AE660" s="50">
        <f>IF(Z660&lt;5,"",IFERROR(VALUE(SUBSTITUTE(TRIM(MID(SUBSTITUTE(X660," ",REPT(" ",60)),241,60)),".",MID(1/2,2,1))),""))</f>
        <v/>
      </c>
      <c r="AF660" s="50">
        <f>IF(Z660&lt;6,"",IFERROR(VALUE(SUBSTITUTE(TRIM(MID(SUBSTITUTE(X660," ",REPT(" ",60)),301,60)),".",MID(1/2,2,1))),""))</f>
        <v/>
      </c>
      <c r="AG660" s="50">
        <f>IFERROR(IF(Z660=2,AA660,IF(Z660=4,IF(AA660&lt;0,-1,1)*(ABS(AA660)+AB660/60),IF(Z660=6,IF(AA660&lt;0,-1,1)*(ABS(AA660)+AB660/60+AC660/3600),""))),"")</f>
        <v/>
      </c>
      <c r="AH660" s="50">
        <f>IFERROR(IF(Z660=2,AB660,IF(Z660=4,IF(AC660&lt;0,-1,1)*(ABS(AC660)+AD660/60),IF(Z660=6,IF(AD660&lt;0,-1,1)*(ABS(AD660)+AE660/60+AF660/3600),""))),"")</f>
        <v/>
      </c>
      <c r="AI660" s="50">
        <f>IF(W660,AH660,AG660)</f>
        <v/>
      </c>
      <c r="AJ660" s="50">
        <f>IF(W660,AG660,AH660)</f>
        <v/>
      </c>
      <c r="AK660" s="50">
        <f>IFERROR(IF(U660=0,AI660,U660*ABS(AI660)),"")</f>
        <v/>
      </c>
      <c r="AL660" s="50">
        <f>IFERROR(IF(V660=0,AJ660,V660*ABS(AJ660)),"")</f>
        <v/>
      </c>
      <c r="AM660" s="50">
        <f>IFERROR(AND(U660=0,V660=0,ABS(AK660)&gt;90,ABS(AK660)&lt;=180,ABS(AL660)&lt;=90),FALSE)</f>
        <v/>
      </c>
      <c r="AN660" s="50">
        <f>IF(AM660,AL660,AK660)</f>
        <v/>
      </c>
      <c r="AO660" s="50">
        <f>IF(AM660,AK660,AL660)</f>
        <v/>
      </c>
      <c r="AP660" s="50">
        <f>IF(R660="","",IF(Y660&lt;&gt;"","Contains words or symbols that aren't part of a coordinate.",IF(NOT(OR(Z660=2,Z660=4,Z660=6)),"Couldn't find a latitude and a longitude ("&amp;Z660&amp;IF(Z660=1," number"," numbers")&amp;" found).",IF(COUNT(AA660:AF660)&lt;&gt;Z660,"Some of the numbers couldn't be read.",IF(OR(AND(Z660=4,OR(AB660&lt;0,AB660&gt;=60,AD660&lt;0,AD660&gt;=60)),AND(Z660=6,OR(AB660&lt;0,AB660&gt;=60,AC660&lt;0,AC660&gt;=60,AE660&lt;0,AE660&gt;=60,AF660&lt;0,AF660&gt;=60))),"Minutes and seconds must be between 0 and 60.",IF(OR(ABS(AN660)&gt;90,ABS(AO660)&gt;180),"Out of range: latitude must be between -90 and 90, and longitude between -180 and 180.",""))))))</f>
        <v/>
      </c>
    </row>
    <row r="661">
      <c r="B661" s="44" t="n"/>
      <c r="C661" s="44" t="n"/>
      <c r="D661" s="45">
        <f>IF(R661="","",IF(AP661&lt;&gt;"","NOT VALID GPS COORDINATES",IF(O661="NO CONNECTION","NO CONNECTION",IF(E661="","NOT FOUND",IF(OR(AM661,AND(AN661=0,AO661=0)),"CONVERTED – PLEASE CHECK","CONVERTED")))))</f>
        <v/>
      </c>
      <c r="E661" s="45">
        <f>IF(OR(O661="",O661="NO CONNECTION"),"",IFERROR(_xlfn.FILTERXML(O661,"//local/territory")&amp;" "&amp;_xlfn.FILTERXML(O661,"//local/mapcode"),IFERROR(_xlfn.FILTERXML(O661,"//international/mapcode"),"")))</f>
        <v/>
      </c>
      <c r="F661" s="46">
        <f>IF(E661="","",IFERROR(_xlfn.FILTERXML(O661,"//local/territory"),""))</f>
        <v/>
      </c>
      <c r="G661" s="46">
        <f>IF(E661="","",IFERROR(_xlfn.FILTERXML(O661,"//local/mapcode"),""))</f>
        <v/>
      </c>
      <c r="H661" s="46">
        <f>IF(E661="","",IFERROR(_xlfn.FILTERXML(O661,"//international/mapcode"),""))</f>
        <v/>
      </c>
      <c r="I661" s="46">
        <f>IF(E661="","",IFERROR(HYPERLINK("https://www.mymapcodes.com/go/?t="&amp;IF(G661&lt;&gt;"",F661,"AAA")&amp;"&amp;ma="&amp;LEFT(IF(G661&lt;&gt;"",G661,H661),FIND(".",IF(G661&lt;&gt;"",G661,H661))-1)&amp;"&amp;mb="&amp;MID(IF(G661&lt;&gt;"",G661,H661),FIND(".",IF(G661&lt;&gt;"",G661,H661))+1,99),"Open on MyMapcodes →"),""))</f>
        <v/>
      </c>
      <c r="J661" s="47">
        <f>IF(OR(R661="",AP661&lt;&gt;""),"",ROUND(AN661,6))</f>
        <v/>
      </c>
      <c r="K661" s="47">
        <f>IF(OR(R661="",AP661&lt;&gt;""),"",ROUND(AO661,6))</f>
        <v/>
      </c>
      <c r="L661" s="48">
        <f>IF(R661="","",IF(AP661&lt;&gt;"",AP661,IF(O661="NO CONNECTION","Excel couldn't reach the mapcode service. Click the REFRESH RESULTS box just above the table.",IF(E661="","The mapcode service didn't return a mapcode for this point.",IF(AM661,"Latitude and longitude seemed to be the wrong way round, so they've been swapped. Please check.",IF(AND(AN661=0,AO661=0),"0, 0 is in the sea off West Africa. Please check this is the location you meant.",IF(W661,"Longitude came first, so the order has been switched.",IF(Z661=6,"Converted from degrees, minutes and seconds.",IF(Z661=4,"Converted from degrees and decimal minutes.","")))))))))</f>
        <v/>
      </c>
      <c r="N661" s="49">
        <f>IF(J661="","",MapcodeAPI&amp;"codes/"&amp;SUBSTITUTE(J661&amp;"",MID(1/2,2,1),".")&amp;","&amp;SUBSTITUTE(K661&amp;"",MID(1/2,2,1),"."))&amp;LEFT($B$13,0)</f>
        <v/>
      </c>
      <c r="O661" s="49">
        <f>IF(N661="","",IFERROR(_xlfn.WEBSERVICE(N661),IF(MapcodeAPIBackup="","NO CONNECTION",IFERROR(_xlfn.WEBSERVICE(MapcodeAPIBackup&amp;MID(N661,LEN(MapcodeAPI)+1,999)),"NO CONNECTION"))))</f>
        <v/>
      </c>
      <c r="P661" t="inlineStr">
        <is>
          <t xml:space="preserve"> </t>
        </is>
      </c>
      <c r="R661" s="50">
        <f>IFERROR(IF(AND(TRIM(B661&amp;"")="",TRIM(C661&amp;"")=""),"",TRIM(IF(ISNUMBER(B661),SUBSTITUTE(B661&amp;"",MID(1/2,2,1),"."),B661&amp;"")&amp;IF(TRIM(C661&amp;"")="",""," | "&amp;IF(ISNUMBER(C661),SUBSTITUTE(C661&amp;"",MID(1/2,2,1),"."),C661&amp;"")))),"(error value)")</f>
        <v/>
      </c>
      <c r="S661" s="50">
        <f>IF(R661="","","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"&amp;IFERROR(IF(AND(LEN(R661)-LEN(SUBSTITUTE(R661,"/",""))=1,ISNUMBER(FIND(" ",TRIM(LEFT(R661,FIND("/",R661)-1))))),LEFT(R661,FIND("/",R661)-1),R661),R661)&amp;" ")," "," "),"﻿"," "),"​"," "),"⁠"," ")," "," ")," "," "),CHAR(9)," "),CHAR(10)," "),CHAR(13)," "),"−","-"),"–","-"),"—","-"),"LATITUDE"," "),"LONGITUDE"," "),"COORDINATES"," "),"COORDS"," "),"NORTH"," N "),"SOUTH"," S "),"EAST"," E "),"WEST"," W "),"DEGREES"," "),"DEG"," "),"GPS"," "),"LONG"," "),"LNG"," "),"LON"," "),"LAT"," ")," AND "," "),"&amp;"," ")&amp;" ")</f>
        <v/>
      </c>
      <c r="T661" s="50">
        <f>IF(S661="","",IF(LEN(S661)-LEN(SUBSTITUTE(S661,".",""))&gt;0,SUBSTITUTE(S661,","," "),IF(LEN(S661)-LEN(SUBSTITUTE(S661,",",""))=3,SUBSTITUTE(SUBSTITUTE(S661,",",";",2),",","."),IF(LEN(S661)-LEN(SUBSTITUTE(S661,",",""))=2,SUBSTITUTE(S661,",","."),SUBSTITUTE(S661,","," ")))))</f>
        <v/>
      </c>
      <c r="U661" s="50">
        <f>IF(ISNUMBER(FIND("S",T661)),-1,IF(ISNUMBER(FIND("N",T661)),1,0))</f>
        <v/>
      </c>
      <c r="V661" s="50">
        <f>IF(ISNUMBER(FIND("W",T661)),-1,IF(ISNUMBER(FIND("E",T661)),1,0))</f>
        <v/>
      </c>
      <c r="W661" s="50">
        <f>AND(MIN(IFERROR(FIND("N",T661),999),IFERROR(FIND("S",T661),999))&lt;999,MIN(IFERROR(FIND("E",T661),999),IFERROR(FIND("W",T661),999))&lt;999,MIN(IFERROR(FIND("E",T661),999),IFERROR(FIND("W",T661),999))&lt;MIN(IFERROR(FIND("N",T661),999),IFERROR(FIND("S",T661),999)))</f>
        <v/>
      </c>
      <c r="X661" s="50">
        <f>IF(T661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661,"°"," "),"º"," "),"˚"," "),"'"," "),CHAR(34)," "),"′"," "),"’"," "),"‘"," "),"″"," "),"”"," "),"“"," "),"("," "),")"," "),"["," "),"]"," "),"{"," "),"}"," "),";"," "),"|"," "),"/"," "),"\"," "),":"," "),"="," "),"*"," "),","," "),"N"," "),"S"," "),"E"," "),"W"," "),"_"," ")))</f>
        <v/>
      </c>
      <c r="Y661" s="50">
        <f>IF(X661="","",SUBSTITUTE(SUBSTITUTE(SUBSTITUTE(SUBSTITUTE(SUBSTITUTE(SUBSTITUTE(SUBSTITUTE(SUBSTITUTE(SUBSTITUTE(SUBSTITUTE(SUBSTITUTE(SUBSTITUTE(SUBSTITUTE(X661,"0",""),"1",""),"2",""),"3",""),"4",""),"5",""),"6",""),"7",""),"8",""),"9",""),".",""),"-","")," ",""))</f>
        <v/>
      </c>
      <c r="Z661" s="50">
        <f>IF(X661="",0,LEN(X661)-LEN(SUBSTITUTE(X661," ",""))+1)</f>
        <v/>
      </c>
      <c r="AA661" s="50">
        <f>IF(Z661&lt;1,"",IFERROR(VALUE(SUBSTITUTE(TRIM(MID(SUBSTITUTE(X661," ",REPT(" ",60)),1,60)),".",MID(1/2,2,1))),""))</f>
        <v/>
      </c>
      <c r="AB661" s="50">
        <f>IF(Z661&lt;2,"",IFERROR(VALUE(SUBSTITUTE(TRIM(MID(SUBSTITUTE(X661," ",REPT(" ",60)),61,60)),".",MID(1/2,2,1))),""))</f>
        <v/>
      </c>
      <c r="AC661" s="50">
        <f>IF(Z661&lt;3,"",IFERROR(VALUE(SUBSTITUTE(TRIM(MID(SUBSTITUTE(X661," ",REPT(" ",60)),121,60)),".",MID(1/2,2,1))),""))</f>
        <v/>
      </c>
      <c r="AD661" s="50">
        <f>IF(Z661&lt;4,"",IFERROR(VALUE(SUBSTITUTE(TRIM(MID(SUBSTITUTE(X661," ",REPT(" ",60)),181,60)),".",MID(1/2,2,1))),""))</f>
        <v/>
      </c>
      <c r="AE661" s="50">
        <f>IF(Z661&lt;5,"",IFERROR(VALUE(SUBSTITUTE(TRIM(MID(SUBSTITUTE(X661," ",REPT(" ",60)),241,60)),".",MID(1/2,2,1))),""))</f>
        <v/>
      </c>
      <c r="AF661" s="50">
        <f>IF(Z661&lt;6,"",IFERROR(VALUE(SUBSTITUTE(TRIM(MID(SUBSTITUTE(X661," ",REPT(" ",60)),301,60)),".",MID(1/2,2,1))),""))</f>
        <v/>
      </c>
      <c r="AG661" s="50">
        <f>IFERROR(IF(Z661=2,AA661,IF(Z661=4,IF(AA661&lt;0,-1,1)*(ABS(AA661)+AB661/60),IF(Z661=6,IF(AA661&lt;0,-1,1)*(ABS(AA661)+AB661/60+AC661/3600),""))),"")</f>
        <v/>
      </c>
      <c r="AH661" s="50">
        <f>IFERROR(IF(Z661=2,AB661,IF(Z661=4,IF(AC661&lt;0,-1,1)*(ABS(AC661)+AD661/60),IF(Z661=6,IF(AD661&lt;0,-1,1)*(ABS(AD661)+AE661/60+AF661/3600),""))),"")</f>
        <v/>
      </c>
      <c r="AI661" s="50">
        <f>IF(W661,AH661,AG661)</f>
        <v/>
      </c>
      <c r="AJ661" s="50">
        <f>IF(W661,AG661,AH661)</f>
        <v/>
      </c>
      <c r="AK661" s="50">
        <f>IFERROR(IF(U661=0,AI661,U661*ABS(AI661)),"")</f>
        <v/>
      </c>
      <c r="AL661" s="50">
        <f>IFERROR(IF(V661=0,AJ661,V661*ABS(AJ661)),"")</f>
        <v/>
      </c>
      <c r="AM661" s="50">
        <f>IFERROR(AND(U661=0,V661=0,ABS(AK661)&gt;90,ABS(AK661)&lt;=180,ABS(AL661)&lt;=90),FALSE)</f>
        <v/>
      </c>
      <c r="AN661" s="50">
        <f>IF(AM661,AL661,AK661)</f>
        <v/>
      </c>
      <c r="AO661" s="50">
        <f>IF(AM661,AK661,AL661)</f>
        <v/>
      </c>
      <c r="AP661" s="50">
        <f>IF(R661="","",IF(Y661&lt;&gt;"","Contains words or symbols that aren't part of a coordinate.",IF(NOT(OR(Z661=2,Z661=4,Z661=6)),"Couldn't find a latitude and a longitude ("&amp;Z661&amp;IF(Z661=1," number"," numbers")&amp;" found).",IF(COUNT(AA661:AF661)&lt;&gt;Z661,"Some of the numbers couldn't be read.",IF(OR(AND(Z661=4,OR(AB661&lt;0,AB661&gt;=60,AD661&lt;0,AD661&gt;=60)),AND(Z661=6,OR(AB661&lt;0,AB661&gt;=60,AC661&lt;0,AC661&gt;=60,AE661&lt;0,AE661&gt;=60,AF661&lt;0,AF661&gt;=60))),"Minutes and seconds must be between 0 and 60.",IF(OR(ABS(AN661)&gt;90,ABS(AO661)&gt;180),"Out of range: latitude must be between -90 and 90, and longitude between -180 and 180.",""))))))</f>
        <v/>
      </c>
    </row>
    <row r="662">
      <c r="B662" s="44" t="n"/>
      <c r="C662" s="44" t="n"/>
      <c r="D662" s="45">
        <f>IF(R662="","",IF(AP662&lt;&gt;"","NOT VALID GPS COORDINATES",IF(O662="NO CONNECTION","NO CONNECTION",IF(E662="","NOT FOUND",IF(OR(AM662,AND(AN662=0,AO662=0)),"CONVERTED – PLEASE CHECK","CONVERTED")))))</f>
        <v/>
      </c>
      <c r="E662" s="45">
        <f>IF(OR(O662="",O662="NO CONNECTION"),"",IFERROR(_xlfn.FILTERXML(O662,"//local/territory")&amp;" "&amp;_xlfn.FILTERXML(O662,"//local/mapcode"),IFERROR(_xlfn.FILTERXML(O662,"//international/mapcode"),"")))</f>
        <v/>
      </c>
      <c r="F662" s="46">
        <f>IF(E662="","",IFERROR(_xlfn.FILTERXML(O662,"//local/territory"),""))</f>
        <v/>
      </c>
      <c r="G662" s="46">
        <f>IF(E662="","",IFERROR(_xlfn.FILTERXML(O662,"//local/mapcode"),""))</f>
        <v/>
      </c>
      <c r="H662" s="46">
        <f>IF(E662="","",IFERROR(_xlfn.FILTERXML(O662,"//international/mapcode"),""))</f>
        <v/>
      </c>
      <c r="I662" s="46">
        <f>IF(E662="","",IFERROR(HYPERLINK("https://www.mymapcodes.com/go/?t="&amp;IF(G662&lt;&gt;"",F662,"AAA")&amp;"&amp;ma="&amp;LEFT(IF(G662&lt;&gt;"",G662,H662),FIND(".",IF(G662&lt;&gt;"",G662,H662))-1)&amp;"&amp;mb="&amp;MID(IF(G662&lt;&gt;"",G662,H662),FIND(".",IF(G662&lt;&gt;"",G662,H662))+1,99),"Open on MyMapcodes →"),""))</f>
        <v/>
      </c>
      <c r="J662" s="47">
        <f>IF(OR(R662="",AP662&lt;&gt;""),"",ROUND(AN662,6))</f>
        <v/>
      </c>
      <c r="K662" s="47">
        <f>IF(OR(R662="",AP662&lt;&gt;""),"",ROUND(AO662,6))</f>
        <v/>
      </c>
      <c r="L662" s="48">
        <f>IF(R662="","",IF(AP662&lt;&gt;"",AP662,IF(O662="NO CONNECTION","Excel couldn't reach the mapcode service. Click the REFRESH RESULTS box just above the table.",IF(E662="","The mapcode service didn't return a mapcode for this point.",IF(AM662,"Latitude and longitude seemed to be the wrong way round, so they've been swapped. Please check.",IF(AND(AN662=0,AO662=0),"0, 0 is in the sea off West Africa. Please check this is the location you meant.",IF(W662,"Longitude came first, so the order has been switched.",IF(Z662=6,"Converted from degrees, minutes and seconds.",IF(Z662=4,"Converted from degrees and decimal minutes.","")))))))))</f>
        <v/>
      </c>
      <c r="N662" s="49">
        <f>IF(J662="","",MapcodeAPI&amp;"codes/"&amp;SUBSTITUTE(J662&amp;"",MID(1/2,2,1),".")&amp;","&amp;SUBSTITUTE(K662&amp;"",MID(1/2,2,1),"."))&amp;LEFT($B$13,0)</f>
        <v/>
      </c>
      <c r="O662" s="49">
        <f>IF(N662="","",IFERROR(_xlfn.WEBSERVICE(N662),IF(MapcodeAPIBackup="","NO CONNECTION",IFERROR(_xlfn.WEBSERVICE(MapcodeAPIBackup&amp;MID(N662,LEN(MapcodeAPI)+1,999)),"NO CONNECTION"))))</f>
        <v/>
      </c>
      <c r="P662" t="inlineStr">
        <is>
          <t xml:space="preserve"> </t>
        </is>
      </c>
      <c r="R662" s="50">
        <f>IFERROR(IF(AND(TRIM(B662&amp;"")="",TRIM(C662&amp;"")=""),"",TRIM(IF(ISNUMBER(B662),SUBSTITUTE(B662&amp;"",MID(1/2,2,1),"."),B662&amp;"")&amp;IF(TRIM(C662&amp;"")="",""," | "&amp;IF(ISNUMBER(C662),SUBSTITUTE(C662&amp;"",MID(1/2,2,1),"."),C662&amp;"")))),"(error value)")</f>
        <v/>
      </c>
      <c r="S662" s="50">
        <f>IF(R662="","","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"&amp;IFERROR(IF(AND(LEN(R662)-LEN(SUBSTITUTE(R662,"/",""))=1,ISNUMBER(FIND(" ",TRIM(LEFT(R662,FIND("/",R662)-1))))),LEFT(R662,FIND("/",R662)-1),R662),R662)&amp;" ")," "," "),"﻿"," "),"​"," "),"⁠"," ")," "," ")," "," "),CHAR(9)," "),CHAR(10)," "),CHAR(13)," "),"−","-"),"–","-"),"—","-"),"LATITUDE"," "),"LONGITUDE"," "),"COORDINATES"," "),"COORDS"," "),"NORTH"," N "),"SOUTH"," S "),"EAST"," E "),"WEST"," W "),"DEGREES"," "),"DEG"," "),"GPS"," "),"LONG"," "),"LNG"," "),"LON"," "),"LAT"," ")," AND "," "),"&amp;"," ")&amp;" ")</f>
        <v/>
      </c>
      <c r="T662" s="50">
        <f>IF(S662="","",IF(LEN(S662)-LEN(SUBSTITUTE(S662,".",""))&gt;0,SUBSTITUTE(S662,","," "),IF(LEN(S662)-LEN(SUBSTITUTE(S662,",",""))=3,SUBSTITUTE(SUBSTITUTE(S662,",",";",2),",","."),IF(LEN(S662)-LEN(SUBSTITUTE(S662,",",""))=2,SUBSTITUTE(S662,",","."),SUBSTITUTE(S662,","," ")))))</f>
        <v/>
      </c>
      <c r="U662" s="50">
        <f>IF(ISNUMBER(FIND("S",T662)),-1,IF(ISNUMBER(FIND("N",T662)),1,0))</f>
        <v/>
      </c>
      <c r="V662" s="50">
        <f>IF(ISNUMBER(FIND("W",T662)),-1,IF(ISNUMBER(FIND("E",T662)),1,0))</f>
        <v/>
      </c>
      <c r="W662" s="50">
        <f>AND(MIN(IFERROR(FIND("N",T662),999),IFERROR(FIND("S",T662),999))&lt;999,MIN(IFERROR(FIND("E",T662),999),IFERROR(FIND("W",T662),999))&lt;999,MIN(IFERROR(FIND("E",T662),999),IFERROR(FIND("W",T662),999))&lt;MIN(IFERROR(FIND("N",T662),999),IFERROR(FIND("S",T662),999)))</f>
        <v/>
      </c>
      <c r="X662" s="50">
        <f>IF(T662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662,"°"," "),"º"," "),"˚"," "),"'"," "),CHAR(34)," "),"′"," "),"’"," "),"‘"," "),"″"," "),"”"," "),"“"," "),"("," "),")"," "),"["," "),"]"," "),"{"," "),"}"," "),";"," "),"|"," "),"/"," "),"\"," "),":"," "),"="," "),"*"," "),","," "),"N"," "),"S"," "),"E"," "),"W"," "),"_"," ")))</f>
        <v/>
      </c>
      <c r="Y662" s="50">
        <f>IF(X662="","",SUBSTITUTE(SUBSTITUTE(SUBSTITUTE(SUBSTITUTE(SUBSTITUTE(SUBSTITUTE(SUBSTITUTE(SUBSTITUTE(SUBSTITUTE(SUBSTITUTE(SUBSTITUTE(SUBSTITUTE(SUBSTITUTE(X662,"0",""),"1",""),"2",""),"3",""),"4",""),"5",""),"6",""),"7",""),"8",""),"9",""),".",""),"-","")," ",""))</f>
        <v/>
      </c>
      <c r="Z662" s="50">
        <f>IF(X662="",0,LEN(X662)-LEN(SUBSTITUTE(X662," ",""))+1)</f>
        <v/>
      </c>
      <c r="AA662" s="50">
        <f>IF(Z662&lt;1,"",IFERROR(VALUE(SUBSTITUTE(TRIM(MID(SUBSTITUTE(X662," ",REPT(" ",60)),1,60)),".",MID(1/2,2,1))),""))</f>
        <v/>
      </c>
      <c r="AB662" s="50">
        <f>IF(Z662&lt;2,"",IFERROR(VALUE(SUBSTITUTE(TRIM(MID(SUBSTITUTE(X662," ",REPT(" ",60)),61,60)),".",MID(1/2,2,1))),""))</f>
        <v/>
      </c>
      <c r="AC662" s="50">
        <f>IF(Z662&lt;3,"",IFERROR(VALUE(SUBSTITUTE(TRIM(MID(SUBSTITUTE(X662," ",REPT(" ",60)),121,60)),".",MID(1/2,2,1))),""))</f>
        <v/>
      </c>
      <c r="AD662" s="50">
        <f>IF(Z662&lt;4,"",IFERROR(VALUE(SUBSTITUTE(TRIM(MID(SUBSTITUTE(X662," ",REPT(" ",60)),181,60)),".",MID(1/2,2,1))),""))</f>
        <v/>
      </c>
      <c r="AE662" s="50">
        <f>IF(Z662&lt;5,"",IFERROR(VALUE(SUBSTITUTE(TRIM(MID(SUBSTITUTE(X662," ",REPT(" ",60)),241,60)),".",MID(1/2,2,1))),""))</f>
        <v/>
      </c>
      <c r="AF662" s="50">
        <f>IF(Z662&lt;6,"",IFERROR(VALUE(SUBSTITUTE(TRIM(MID(SUBSTITUTE(X662," ",REPT(" ",60)),301,60)),".",MID(1/2,2,1))),""))</f>
        <v/>
      </c>
      <c r="AG662" s="50">
        <f>IFERROR(IF(Z662=2,AA662,IF(Z662=4,IF(AA662&lt;0,-1,1)*(ABS(AA662)+AB662/60),IF(Z662=6,IF(AA662&lt;0,-1,1)*(ABS(AA662)+AB662/60+AC662/3600),""))),"")</f>
        <v/>
      </c>
      <c r="AH662" s="50">
        <f>IFERROR(IF(Z662=2,AB662,IF(Z662=4,IF(AC662&lt;0,-1,1)*(ABS(AC662)+AD662/60),IF(Z662=6,IF(AD662&lt;0,-1,1)*(ABS(AD662)+AE662/60+AF662/3600),""))),"")</f>
        <v/>
      </c>
      <c r="AI662" s="50">
        <f>IF(W662,AH662,AG662)</f>
        <v/>
      </c>
      <c r="AJ662" s="50">
        <f>IF(W662,AG662,AH662)</f>
        <v/>
      </c>
      <c r="AK662" s="50">
        <f>IFERROR(IF(U662=0,AI662,U662*ABS(AI662)),"")</f>
        <v/>
      </c>
      <c r="AL662" s="50">
        <f>IFERROR(IF(V662=0,AJ662,V662*ABS(AJ662)),"")</f>
        <v/>
      </c>
      <c r="AM662" s="50">
        <f>IFERROR(AND(U662=0,V662=0,ABS(AK662)&gt;90,ABS(AK662)&lt;=180,ABS(AL662)&lt;=90),FALSE)</f>
        <v/>
      </c>
      <c r="AN662" s="50">
        <f>IF(AM662,AL662,AK662)</f>
        <v/>
      </c>
      <c r="AO662" s="50">
        <f>IF(AM662,AK662,AL662)</f>
        <v/>
      </c>
      <c r="AP662" s="50">
        <f>IF(R662="","",IF(Y662&lt;&gt;"","Contains words or symbols that aren't part of a coordinate.",IF(NOT(OR(Z662=2,Z662=4,Z662=6)),"Couldn't find a latitude and a longitude ("&amp;Z662&amp;IF(Z662=1," number"," numbers")&amp;" found).",IF(COUNT(AA662:AF662)&lt;&gt;Z662,"Some of the numbers couldn't be read.",IF(OR(AND(Z662=4,OR(AB662&lt;0,AB662&gt;=60,AD662&lt;0,AD662&gt;=60)),AND(Z662=6,OR(AB662&lt;0,AB662&gt;=60,AC662&lt;0,AC662&gt;=60,AE662&lt;0,AE662&gt;=60,AF662&lt;0,AF662&gt;=60))),"Minutes and seconds must be between 0 and 60.",IF(OR(ABS(AN662)&gt;90,ABS(AO662)&gt;180),"Out of range: latitude must be between -90 and 90, and longitude between -180 and 180.",""))))))</f>
        <v/>
      </c>
    </row>
    <row r="663">
      <c r="B663" s="44" t="n"/>
      <c r="C663" s="44" t="n"/>
      <c r="D663" s="45">
        <f>IF(R663="","",IF(AP663&lt;&gt;"","NOT VALID GPS COORDINATES",IF(O663="NO CONNECTION","NO CONNECTION",IF(E663="","NOT FOUND",IF(OR(AM663,AND(AN663=0,AO663=0)),"CONVERTED – PLEASE CHECK","CONVERTED")))))</f>
        <v/>
      </c>
      <c r="E663" s="45">
        <f>IF(OR(O663="",O663="NO CONNECTION"),"",IFERROR(_xlfn.FILTERXML(O663,"//local/territory")&amp;" "&amp;_xlfn.FILTERXML(O663,"//local/mapcode"),IFERROR(_xlfn.FILTERXML(O663,"//international/mapcode"),"")))</f>
        <v/>
      </c>
      <c r="F663" s="46">
        <f>IF(E663="","",IFERROR(_xlfn.FILTERXML(O663,"//local/territory"),""))</f>
        <v/>
      </c>
      <c r="G663" s="46">
        <f>IF(E663="","",IFERROR(_xlfn.FILTERXML(O663,"//local/mapcode"),""))</f>
        <v/>
      </c>
      <c r="H663" s="46">
        <f>IF(E663="","",IFERROR(_xlfn.FILTERXML(O663,"//international/mapcode"),""))</f>
        <v/>
      </c>
      <c r="I663" s="46">
        <f>IF(E663="","",IFERROR(HYPERLINK("https://www.mymapcodes.com/go/?t="&amp;IF(G663&lt;&gt;"",F663,"AAA")&amp;"&amp;ma="&amp;LEFT(IF(G663&lt;&gt;"",G663,H663),FIND(".",IF(G663&lt;&gt;"",G663,H663))-1)&amp;"&amp;mb="&amp;MID(IF(G663&lt;&gt;"",G663,H663),FIND(".",IF(G663&lt;&gt;"",G663,H663))+1,99),"Open on MyMapcodes →"),""))</f>
        <v/>
      </c>
      <c r="J663" s="47">
        <f>IF(OR(R663="",AP663&lt;&gt;""),"",ROUND(AN663,6))</f>
        <v/>
      </c>
      <c r="K663" s="47">
        <f>IF(OR(R663="",AP663&lt;&gt;""),"",ROUND(AO663,6))</f>
        <v/>
      </c>
      <c r="L663" s="48">
        <f>IF(R663="","",IF(AP663&lt;&gt;"",AP663,IF(O663="NO CONNECTION","Excel couldn't reach the mapcode service. Click the REFRESH RESULTS box just above the table.",IF(E663="","The mapcode service didn't return a mapcode for this point.",IF(AM663,"Latitude and longitude seemed to be the wrong way round, so they've been swapped. Please check.",IF(AND(AN663=0,AO663=0),"0, 0 is in the sea off West Africa. Please check this is the location you meant.",IF(W663,"Longitude came first, so the order has been switched.",IF(Z663=6,"Converted from degrees, minutes and seconds.",IF(Z663=4,"Converted from degrees and decimal minutes.","")))))))))</f>
        <v/>
      </c>
      <c r="N663" s="49">
        <f>IF(J663="","",MapcodeAPI&amp;"codes/"&amp;SUBSTITUTE(J663&amp;"",MID(1/2,2,1),".")&amp;","&amp;SUBSTITUTE(K663&amp;"",MID(1/2,2,1),"."))&amp;LEFT($B$13,0)</f>
        <v/>
      </c>
      <c r="O663" s="49">
        <f>IF(N663="","",IFERROR(_xlfn.WEBSERVICE(N663),IF(MapcodeAPIBackup="","NO CONNECTION",IFERROR(_xlfn.WEBSERVICE(MapcodeAPIBackup&amp;MID(N663,LEN(MapcodeAPI)+1,999)),"NO CONNECTION"))))</f>
        <v/>
      </c>
      <c r="P663" t="inlineStr">
        <is>
          <t xml:space="preserve"> </t>
        </is>
      </c>
      <c r="R663" s="50">
        <f>IFERROR(IF(AND(TRIM(B663&amp;"")="",TRIM(C663&amp;"")=""),"",TRIM(IF(ISNUMBER(B663),SUBSTITUTE(B663&amp;"",MID(1/2,2,1),"."),B663&amp;"")&amp;IF(TRIM(C663&amp;"")="",""," | "&amp;IF(ISNUMBER(C663),SUBSTITUTE(C663&amp;"",MID(1/2,2,1),"."),C663&amp;"")))),"(error value)")</f>
        <v/>
      </c>
      <c r="S663" s="50">
        <f>IF(R663="","","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"&amp;IFERROR(IF(AND(LEN(R663)-LEN(SUBSTITUTE(R663,"/",""))=1,ISNUMBER(FIND(" ",TRIM(LEFT(R663,FIND("/",R663)-1))))),LEFT(R663,FIND("/",R663)-1),R663),R663)&amp;" ")," "," "),"﻿"," "),"​"," "),"⁠"," ")," "," ")," "," "),CHAR(9)," "),CHAR(10)," "),CHAR(13)," "),"−","-"),"–","-"),"—","-"),"LATITUDE"," "),"LONGITUDE"," "),"COORDINATES"," "),"COORDS"," "),"NORTH"," N "),"SOUTH"," S "),"EAST"," E "),"WEST"," W "),"DEGREES"," "),"DEG"," "),"GPS"," "),"LONG"," "),"LNG"," "),"LON"," "),"LAT"," ")," AND "," "),"&amp;"," ")&amp;" ")</f>
        <v/>
      </c>
      <c r="T663" s="50">
        <f>IF(S663="","",IF(LEN(S663)-LEN(SUBSTITUTE(S663,".",""))&gt;0,SUBSTITUTE(S663,","," "),IF(LEN(S663)-LEN(SUBSTITUTE(S663,",",""))=3,SUBSTITUTE(SUBSTITUTE(S663,",",";",2),",","."),IF(LEN(S663)-LEN(SUBSTITUTE(S663,",",""))=2,SUBSTITUTE(S663,",","."),SUBSTITUTE(S663,","," ")))))</f>
        <v/>
      </c>
      <c r="U663" s="50">
        <f>IF(ISNUMBER(FIND("S",T663)),-1,IF(ISNUMBER(FIND("N",T663)),1,0))</f>
        <v/>
      </c>
      <c r="V663" s="50">
        <f>IF(ISNUMBER(FIND("W",T663)),-1,IF(ISNUMBER(FIND("E",T663)),1,0))</f>
        <v/>
      </c>
      <c r="W663" s="50">
        <f>AND(MIN(IFERROR(FIND("N",T663),999),IFERROR(FIND("S",T663),999))&lt;999,MIN(IFERROR(FIND("E",T663),999),IFERROR(FIND("W",T663),999))&lt;999,MIN(IFERROR(FIND("E",T663),999),IFERROR(FIND("W",T663),999))&lt;MIN(IFERROR(FIND("N",T663),999),IFERROR(FIND("S",T663),999)))</f>
        <v/>
      </c>
      <c r="X663" s="50">
        <f>IF(T663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663,"°"," "),"º"," "),"˚"," "),"'"," "),CHAR(34)," "),"′"," "),"’"," "),"‘"," "),"″"," "),"”"," "),"“"," "),"("," "),")"," "),"["," "),"]"," "),"{"," "),"}"," "),";"," "),"|"," "),"/"," "),"\"," "),":"," "),"="," "),"*"," "),","," "),"N"," "),"S"," "),"E"," "),"W"," "),"_"," ")))</f>
        <v/>
      </c>
      <c r="Y663" s="50">
        <f>IF(X663="","",SUBSTITUTE(SUBSTITUTE(SUBSTITUTE(SUBSTITUTE(SUBSTITUTE(SUBSTITUTE(SUBSTITUTE(SUBSTITUTE(SUBSTITUTE(SUBSTITUTE(SUBSTITUTE(SUBSTITUTE(SUBSTITUTE(X663,"0",""),"1",""),"2",""),"3",""),"4",""),"5",""),"6",""),"7",""),"8",""),"9",""),".",""),"-","")," ",""))</f>
        <v/>
      </c>
      <c r="Z663" s="50">
        <f>IF(X663="",0,LEN(X663)-LEN(SUBSTITUTE(X663," ",""))+1)</f>
        <v/>
      </c>
      <c r="AA663" s="50">
        <f>IF(Z663&lt;1,"",IFERROR(VALUE(SUBSTITUTE(TRIM(MID(SUBSTITUTE(X663," ",REPT(" ",60)),1,60)),".",MID(1/2,2,1))),""))</f>
        <v/>
      </c>
      <c r="AB663" s="50">
        <f>IF(Z663&lt;2,"",IFERROR(VALUE(SUBSTITUTE(TRIM(MID(SUBSTITUTE(X663," ",REPT(" ",60)),61,60)),".",MID(1/2,2,1))),""))</f>
        <v/>
      </c>
      <c r="AC663" s="50">
        <f>IF(Z663&lt;3,"",IFERROR(VALUE(SUBSTITUTE(TRIM(MID(SUBSTITUTE(X663," ",REPT(" ",60)),121,60)),".",MID(1/2,2,1))),""))</f>
        <v/>
      </c>
      <c r="AD663" s="50">
        <f>IF(Z663&lt;4,"",IFERROR(VALUE(SUBSTITUTE(TRIM(MID(SUBSTITUTE(X663," ",REPT(" ",60)),181,60)),".",MID(1/2,2,1))),""))</f>
        <v/>
      </c>
      <c r="AE663" s="50">
        <f>IF(Z663&lt;5,"",IFERROR(VALUE(SUBSTITUTE(TRIM(MID(SUBSTITUTE(X663," ",REPT(" ",60)),241,60)),".",MID(1/2,2,1))),""))</f>
        <v/>
      </c>
      <c r="AF663" s="50">
        <f>IF(Z663&lt;6,"",IFERROR(VALUE(SUBSTITUTE(TRIM(MID(SUBSTITUTE(X663," ",REPT(" ",60)),301,60)),".",MID(1/2,2,1))),""))</f>
        <v/>
      </c>
      <c r="AG663" s="50">
        <f>IFERROR(IF(Z663=2,AA663,IF(Z663=4,IF(AA663&lt;0,-1,1)*(ABS(AA663)+AB663/60),IF(Z663=6,IF(AA663&lt;0,-1,1)*(ABS(AA663)+AB663/60+AC663/3600),""))),"")</f>
        <v/>
      </c>
      <c r="AH663" s="50">
        <f>IFERROR(IF(Z663=2,AB663,IF(Z663=4,IF(AC663&lt;0,-1,1)*(ABS(AC663)+AD663/60),IF(Z663=6,IF(AD663&lt;0,-1,1)*(ABS(AD663)+AE663/60+AF663/3600),""))),"")</f>
        <v/>
      </c>
      <c r="AI663" s="50">
        <f>IF(W663,AH663,AG663)</f>
        <v/>
      </c>
      <c r="AJ663" s="50">
        <f>IF(W663,AG663,AH663)</f>
        <v/>
      </c>
      <c r="AK663" s="50">
        <f>IFERROR(IF(U663=0,AI663,U663*ABS(AI663)),"")</f>
        <v/>
      </c>
      <c r="AL663" s="50">
        <f>IFERROR(IF(V663=0,AJ663,V663*ABS(AJ663)),"")</f>
        <v/>
      </c>
      <c r="AM663" s="50">
        <f>IFERROR(AND(U663=0,V663=0,ABS(AK663)&gt;90,ABS(AK663)&lt;=180,ABS(AL663)&lt;=90),FALSE)</f>
        <v/>
      </c>
      <c r="AN663" s="50">
        <f>IF(AM663,AL663,AK663)</f>
        <v/>
      </c>
      <c r="AO663" s="50">
        <f>IF(AM663,AK663,AL663)</f>
        <v/>
      </c>
      <c r="AP663" s="50">
        <f>IF(R663="","",IF(Y663&lt;&gt;"","Contains words or symbols that aren't part of a coordinate.",IF(NOT(OR(Z663=2,Z663=4,Z663=6)),"Couldn't find a latitude and a longitude ("&amp;Z663&amp;IF(Z663=1," number"," numbers")&amp;" found).",IF(COUNT(AA663:AF663)&lt;&gt;Z663,"Some of the numbers couldn't be read.",IF(OR(AND(Z663=4,OR(AB663&lt;0,AB663&gt;=60,AD663&lt;0,AD663&gt;=60)),AND(Z663=6,OR(AB663&lt;0,AB663&gt;=60,AC663&lt;0,AC663&gt;=60,AE663&lt;0,AE663&gt;=60,AF663&lt;0,AF663&gt;=60))),"Minutes and seconds must be between 0 and 60.",IF(OR(ABS(AN663)&gt;90,ABS(AO663)&gt;180),"Out of range: latitude must be between -90 and 90, and longitude between -180 and 180.",""))))))</f>
        <v/>
      </c>
    </row>
    <row r="664">
      <c r="B664" s="44" t="n"/>
      <c r="C664" s="44" t="n"/>
      <c r="D664" s="45">
        <f>IF(R664="","",IF(AP664&lt;&gt;"","NOT VALID GPS COORDINATES",IF(O664="NO CONNECTION","NO CONNECTION",IF(E664="","NOT FOUND",IF(OR(AM664,AND(AN664=0,AO664=0)),"CONVERTED – PLEASE CHECK","CONVERTED")))))</f>
        <v/>
      </c>
      <c r="E664" s="45">
        <f>IF(OR(O664="",O664="NO CONNECTION"),"",IFERROR(_xlfn.FILTERXML(O664,"//local/territory")&amp;" "&amp;_xlfn.FILTERXML(O664,"//local/mapcode"),IFERROR(_xlfn.FILTERXML(O664,"//international/mapcode"),"")))</f>
        <v/>
      </c>
      <c r="F664" s="46">
        <f>IF(E664="","",IFERROR(_xlfn.FILTERXML(O664,"//local/territory"),""))</f>
        <v/>
      </c>
      <c r="G664" s="46">
        <f>IF(E664="","",IFERROR(_xlfn.FILTERXML(O664,"//local/mapcode"),""))</f>
        <v/>
      </c>
      <c r="H664" s="46">
        <f>IF(E664="","",IFERROR(_xlfn.FILTERXML(O664,"//international/mapcode"),""))</f>
        <v/>
      </c>
      <c r="I664" s="46">
        <f>IF(E664="","",IFERROR(HYPERLINK("https://www.mymapcodes.com/go/?t="&amp;IF(G664&lt;&gt;"",F664,"AAA")&amp;"&amp;ma="&amp;LEFT(IF(G664&lt;&gt;"",G664,H664),FIND(".",IF(G664&lt;&gt;"",G664,H664))-1)&amp;"&amp;mb="&amp;MID(IF(G664&lt;&gt;"",G664,H664),FIND(".",IF(G664&lt;&gt;"",G664,H664))+1,99),"Open on MyMapcodes →"),""))</f>
        <v/>
      </c>
      <c r="J664" s="47">
        <f>IF(OR(R664="",AP664&lt;&gt;""),"",ROUND(AN664,6))</f>
        <v/>
      </c>
      <c r="K664" s="47">
        <f>IF(OR(R664="",AP664&lt;&gt;""),"",ROUND(AO664,6))</f>
        <v/>
      </c>
      <c r="L664" s="48">
        <f>IF(R664="","",IF(AP664&lt;&gt;"",AP664,IF(O664="NO CONNECTION","Excel couldn't reach the mapcode service. Click the REFRESH RESULTS box just above the table.",IF(E664="","The mapcode service didn't return a mapcode for this point.",IF(AM664,"Latitude and longitude seemed to be the wrong way round, so they've been swapped. Please check.",IF(AND(AN664=0,AO664=0),"0, 0 is in the sea off West Africa. Please check this is the location you meant.",IF(W664,"Longitude came first, so the order has been switched.",IF(Z664=6,"Converted from degrees, minutes and seconds.",IF(Z664=4,"Converted from degrees and decimal minutes.","")))))))))</f>
        <v/>
      </c>
      <c r="N664" s="49">
        <f>IF(J664="","",MapcodeAPI&amp;"codes/"&amp;SUBSTITUTE(J664&amp;"",MID(1/2,2,1),".")&amp;","&amp;SUBSTITUTE(K664&amp;"",MID(1/2,2,1),"."))&amp;LEFT($B$13,0)</f>
        <v/>
      </c>
      <c r="O664" s="49">
        <f>IF(N664="","",IFERROR(_xlfn.WEBSERVICE(N664),IF(MapcodeAPIBackup="","NO CONNECTION",IFERROR(_xlfn.WEBSERVICE(MapcodeAPIBackup&amp;MID(N664,LEN(MapcodeAPI)+1,999)),"NO CONNECTION"))))</f>
        <v/>
      </c>
      <c r="P664" t="inlineStr">
        <is>
          <t xml:space="preserve"> </t>
        </is>
      </c>
      <c r="R664" s="50">
        <f>IFERROR(IF(AND(TRIM(B664&amp;"")="",TRIM(C664&amp;"")=""),"",TRIM(IF(ISNUMBER(B664),SUBSTITUTE(B664&amp;"",MID(1/2,2,1),"."),B664&amp;"")&amp;IF(TRIM(C664&amp;"")="",""," | "&amp;IF(ISNUMBER(C664),SUBSTITUTE(C664&amp;"",MID(1/2,2,1),"."),C664&amp;"")))),"(error value)")</f>
        <v/>
      </c>
      <c r="S664" s="50">
        <f>IF(R664="","","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"&amp;IFERROR(IF(AND(LEN(R664)-LEN(SUBSTITUTE(R664,"/",""))=1,ISNUMBER(FIND(" ",TRIM(LEFT(R664,FIND("/",R664)-1))))),LEFT(R664,FIND("/",R664)-1),R664),R664)&amp;" ")," "," "),"﻿"," "),"​"," "),"⁠"," ")," "," ")," "," "),CHAR(9)," "),CHAR(10)," "),CHAR(13)," "),"−","-"),"–","-"),"—","-"),"LATITUDE"," "),"LONGITUDE"," "),"COORDINATES"," "),"COORDS"," "),"NORTH"," N "),"SOUTH"," S "),"EAST"," E "),"WEST"," W "),"DEGREES"," "),"DEG"," "),"GPS"," "),"LONG"," "),"LNG"," "),"LON"," "),"LAT"," ")," AND "," "),"&amp;"," ")&amp;" ")</f>
        <v/>
      </c>
      <c r="T664" s="50">
        <f>IF(S664="","",IF(LEN(S664)-LEN(SUBSTITUTE(S664,".",""))&gt;0,SUBSTITUTE(S664,","," "),IF(LEN(S664)-LEN(SUBSTITUTE(S664,",",""))=3,SUBSTITUTE(SUBSTITUTE(S664,",",";",2),",","."),IF(LEN(S664)-LEN(SUBSTITUTE(S664,",",""))=2,SUBSTITUTE(S664,",","."),SUBSTITUTE(S664,","," ")))))</f>
        <v/>
      </c>
      <c r="U664" s="50">
        <f>IF(ISNUMBER(FIND("S",T664)),-1,IF(ISNUMBER(FIND("N",T664)),1,0))</f>
        <v/>
      </c>
      <c r="V664" s="50">
        <f>IF(ISNUMBER(FIND("W",T664)),-1,IF(ISNUMBER(FIND("E",T664)),1,0))</f>
        <v/>
      </c>
      <c r="W664" s="50">
        <f>AND(MIN(IFERROR(FIND("N",T664),999),IFERROR(FIND("S",T664),999))&lt;999,MIN(IFERROR(FIND("E",T664),999),IFERROR(FIND("W",T664),999))&lt;999,MIN(IFERROR(FIND("E",T664),999),IFERROR(FIND("W",T664),999))&lt;MIN(IFERROR(FIND("N",T664),999),IFERROR(FIND("S",T664),999)))</f>
        <v/>
      </c>
      <c r="X664" s="50">
        <f>IF(T664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664,"°"," "),"º"," "),"˚"," "),"'"," "),CHAR(34)," "),"′"," "),"’"," "),"‘"," "),"″"," "),"”"," "),"“"," "),"("," "),")"," "),"["," "),"]"," "),"{"," "),"}"," "),";"," "),"|"," "),"/"," "),"\"," "),":"," "),"="," "),"*"," "),","," "),"N"," "),"S"," "),"E"," "),"W"," "),"_"," ")))</f>
        <v/>
      </c>
      <c r="Y664" s="50">
        <f>IF(X664="","",SUBSTITUTE(SUBSTITUTE(SUBSTITUTE(SUBSTITUTE(SUBSTITUTE(SUBSTITUTE(SUBSTITUTE(SUBSTITUTE(SUBSTITUTE(SUBSTITUTE(SUBSTITUTE(SUBSTITUTE(SUBSTITUTE(X664,"0",""),"1",""),"2",""),"3",""),"4",""),"5",""),"6",""),"7",""),"8",""),"9",""),".",""),"-","")," ",""))</f>
        <v/>
      </c>
      <c r="Z664" s="50">
        <f>IF(X664="",0,LEN(X664)-LEN(SUBSTITUTE(X664," ",""))+1)</f>
        <v/>
      </c>
      <c r="AA664" s="50">
        <f>IF(Z664&lt;1,"",IFERROR(VALUE(SUBSTITUTE(TRIM(MID(SUBSTITUTE(X664," ",REPT(" ",60)),1,60)),".",MID(1/2,2,1))),""))</f>
        <v/>
      </c>
      <c r="AB664" s="50">
        <f>IF(Z664&lt;2,"",IFERROR(VALUE(SUBSTITUTE(TRIM(MID(SUBSTITUTE(X664," ",REPT(" ",60)),61,60)),".",MID(1/2,2,1))),""))</f>
        <v/>
      </c>
      <c r="AC664" s="50">
        <f>IF(Z664&lt;3,"",IFERROR(VALUE(SUBSTITUTE(TRIM(MID(SUBSTITUTE(X664," ",REPT(" ",60)),121,60)),".",MID(1/2,2,1))),""))</f>
        <v/>
      </c>
      <c r="AD664" s="50">
        <f>IF(Z664&lt;4,"",IFERROR(VALUE(SUBSTITUTE(TRIM(MID(SUBSTITUTE(X664," ",REPT(" ",60)),181,60)),".",MID(1/2,2,1))),""))</f>
        <v/>
      </c>
      <c r="AE664" s="50">
        <f>IF(Z664&lt;5,"",IFERROR(VALUE(SUBSTITUTE(TRIM(MID(SUBSTITUTE(X664," ",REPT(" ",60)),241,60)),".",MID(1/2,2,1))),""))</f>
        <v/>
      </c>
      <c r="AF664" s="50">
        <f>IF(Z664&lt;6,"",IFERROR(VALUE(SUBSTITUTE(TRIM(MID(SUBSTITUTE(X664," ",REPT(" ",60)),301,60)),".",MID(1/2,2,1))),""))</f>
        <v/>
      </c>
      <c r="AG664" s="50">
        <f>IFERROR(IF(Z664=2,AA664,IF(Z664=4,IF(AA664&lt;0,-1,1)*(ABS(AA664)+AB664/60),IF(Z664=6,IF(AA664&lt;0,-1,1)*(ABS(AA664)+AB664/60+AC664/3600),""))),"")</f>
        <v/>
      </c>
      <c r="AH664" s="50">
        <f>IFERROR(IF(Z664=2,AB664,IF(Z664=4,IF(AC664&lt;0,-1,1)*(ABS(AC664)+AD664/60),IF(Z664=6,IF(AD664&lt;0,-1,1)*(ABS(AD664)+AE664/60+AF664/3600),""))),"")</f>
        <v/>
      </c>
      <c r="AI664" s="50">
        <f>IF(W664,AH664,AG664)</f>
        <v/>
      </c>
      <c r="AJ664" s="50">
        <f>IF(W664,AG664,AH664)</f>
        <v/>
      </c>
      <c r="AK664" s="50">
        <f>IFERROR(IF(U664=0,AI664,U664*ABS(AI664)),"")</f>
        <v/>
      </c>
      <c r="AL664" s="50">
        <f>IFERROR(IF(V664=0,AJ664,V664*ABS(AJ664)),"")</f>
        <v/>
      </c>
      <c r="AM664" s="50">
        <f>IFERROR(AND(U664=0,V664=0,ABS(AK664)&gt;90,ABS(AK664)&lt;=180,ABS(AL664)&lt;=90),FALSE)</f>
        <v/>
      </c>
      <c r="AN664" s="50">
        <f>IF(AM664,AL664,AK664)</f>
        <v/>
      </c>
      <c r="AO664" s="50">
        <f>IF(AM664,AK664,AL664)</f>
        <v/>
      </c>
      <c r="AP664" s="50">
        <f>IF(R664="","",IF(Y664&lt;&gt;"","Contains words or symbols that aren't part of a coordinate.",IF(NOT(OR(Z664=2,Z664=4,Z664=6)),"Couldn't find a latitude and a longitude ("&amp;Z664&amp;IF(Z664=1," number"," numbers")&amp;" found).",IF(COUNT(AA664:AF664)&lt;&gt;Z664,"Some of the numbers couldn't be read.",IF(OR(AND(Z664=4,OR(AB664&lt;0,AB664&gt;=60,AD664&lt;0,AD664&gt;=60)),AND(Z664=6,OR(AB664&lt;0,AB664&gt;=60,AC664&lt;0,AC664&gt;=60,AE664&lt;0,AE664&gt;=60,AF664&lt;0,AF664&gt;=60))),"Minutes and seconds must be between 0 and 60.",IF(OR(ABS(AN664)&gt;90,ABS(AO664)&gt;180),"Out of range: latitude must be between -90 and 90, and longitude between -180 and 180.",""))))))</f>
        <v/>
      </c>
    </row>
    <row r="665">
      <c r="B665" s="44" t="n"/>
      <c r="C665" s="44" t="n"/>
      <c r="D665" s="45">
        <f>IF(R665="","",IF(AP665&lt;&gt;"","NOT VALID GPS COORDINATES",IF(O665="NO CONNECTION","NO CONNECTION",IF(E665="","NOT FOUND",IF(OR(AM665,AND(AN665=0,AO665=0)),"CONVERTED – PLEASE CHECK","CONVERTED")))))</f>
        <v/>
      </c>
      <c r="E665" s="45">
        <f>IF(OR(O665="",O665="NO CONNECTION"),"",IFERROR(_xlfn.FILTERXML(O665,"//local/territory")&amp;" "&amp;_xlfn.FILTERXML(O665,"//local/mapcode"),IFERROR(_xlfn.FILTERXML(O665,"//international/mapcode"),"")))</f>
        <v/>
      </c>
      <c r="F665" s="46">
        <f>IF(E665="","",IFERROR(_xlfn.FILTERXML(O665,"//local/territory"),""))</f>
        <v/>
      </c>
      <c r="G665" s="46">
        <f>IF(E665="","",IFERROR(_xlfn.FILTERXML(O665,"//local/mapcode"),""))</f>
        <v/>
      </c>
      <c r="H665" s="46">
        <f>IF(E665="","",IFERROR(_xlfn.FILTERXML(O665,"//international/mapcode"),""))</f>
        <v/>
      </c>
      <c r="I665" s="46">
        <f>IF(E665="","",IFERROR(HYPERLINK("https://www.mymapcodes.com/go/?t="&amp;IF(G665&lt;&gt;"",F665,"AAA")&amp;"&amp;ma="&amp;LEFT(IF(G665&lt;&gt;"",G665,H665),FIND(".",IF(G665&lt;&gt;"",G665,H665))-1)&amp;"&amp;mb="&amp;MID(IF(G665&lt;&gt;"",G665,H665),FIND(".",IF(G665&lt;&gt;"",G665,H665))+1,99),"Open on MyMapcodes →"),""))</f>
        <v/>
      </c>
      <c r="J665" s="47">
        <f>IF(OR(R665="",AP665&lt;&gt;""),"",ROUND(AN665,6))</f>
        <v/>
      </c>
      <c r="K665" s="47">
        <f>IF(OR(R665="",AP665&lt;&gt;""),"",ROUND(AO665,6))</f>
        <v/>
      </c>
      <c r="L665" s="48">
        <f>IF(R665="","",IF(AP665&lt;&gt;"",AP665,IF(O665="NO CONNECTION","Excel couldn't reach the mapcode service. Click the REFRESH RESULTS box just above the table.",IF(E665="","The mapcode service didn't return a mapcode for this point.",IF(AM665,"Latitude and longitude seemed to be the wrong way round, so they've been swapped. Please check.",IF(AND(AN665=0,AO665=0),"0, 0 is in the sea off West Africa. Please check this is the location you meant.",IF(W665,"Longitude came first, so the order has been switched.",IF(Z665=6,"Converted from degrees, minutes and seconds.",IF(Z665=4,"Converted from degrees and decimal minutes.","")))))))))</f>
        <v/>
      </c>
      <c r="N665" s="49">
        <f>IF(J665="","",MapcodeAPI&amp;"codes/"&amp;SUBSTITUTE(J665&amp;"",MID(1/2,2,1),".")&amp;","&amp;SUBSTITUTE(K665&amp;"",MID(1/2,2,1),"."))&amp;LEFT($B$13,0)</f>
        <v/>
      </c>
      <c r="O665" s="49">
        <f>IF(N665="","",IFERROR(_xlfn.WEBSERVICE(N665),IF(MapcodeAPIBackup="","NO CONNECTION",IFERROR(_xlfn.WEBSERVICE(MapcodeAPIBackup&amp;MID(N665,LEN(MapcodeAPI)+1,999)),"NO CONNECTION"))))</f>
        <v/>
      </c>
      <c r="P665" t="inlineStr">
        <is>
          <t xml:space="preserve"> </t>
        </is>
      </c>
      <c r="R665" s="50">
        <f>IFERROR(IF(AND(TRIM(B665&amp;"")="",TRIM(C665&amp;"")=""),"",TRIM(IF(ISNUMBER(B665),SUBSTITUTE(B665&amp;"",MID(1/2,2,1),"."),B665&amp;"")&amp;IF(TRIM(C665&amp;"")="",""," | "&amp;IF(ISNUMBER(C665),SUBSTITUTE(C665&amp;"",MID(1/2,2,1),"."),C665&amp;"")))),"(error value)")</f>
        <v/>
      </c>
      <c r="S665" s="50">
        <f>IF(R665="","","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"&amp;IFERROR(IF(AND(LEN(R665)-LEN(SUBSTITUTE(R665,"/",""))=1,ISNUMBER(FIND(" ",TRIM(LEFT(R665,FIND("/",R665)-1))))),LEFT(R665,FIND("/",R665)-1),R665),R665)&amp;" ")," "," "),"﻿"," "),"​"," "),"⁠"," ")," "," ")," "," "),CHAR(9)," "),CHAR(10)," "),CHAR(13)," "),"−","-"),"–","-"),"—","-"),"LATITUDE"," "),"LONGITUDE"," "),"COORDINATES"," "),"COORDS"," "),"NORTH"," N "),"SOUTH"," S "),"EAST"," E "),"WEST"," W "),"DEGREES"," "),"DEG"," "),"GPS"," "),"LONG"," "),"LNG"," "),"LON"," "),"LAT"," ")," AND "," "),"&amp;"," ")&amp;" ")</f>
        <v/>
      </c>
      <c r="T665" s="50">
        <f>IF(S665="","",IF(LEN(S665)-LEN(SUBSTITUTE(S665,".",""))&gt;0,SUBSTITUTE(S665,","," "),IF(LEN(S665)-LEN(SUBSTITUTE(S665,",",""))=3,SUBSTITUTE(SUBSTITUTE(S665,",",";",2),",","."),IF(LEN(S665)-LEN(SUBSTITUTE(S665,",",""))=2,SUBSTITUTE(S665,",","."),SUBSTITUTE(S665,","," ")))))</f>
        <v/>
      </c>
      <c r="U665" s="50">
        <f>IF(ISNUMBER(FIND("S",T665)),-1,IF(ISNUMBER(FIND("N",T665)),1,0))</f>
        <v/>
      </c>
      <c r="V665" s="50">
        <f>IF(ISNUMBER(FIND("W",T665)),-1,IF(ISNUMBER(FIND("E",T665)),1,0))</f>
        <v/>
      </c>
      <c r="W665" s="50">
        <f>AND(MIN(IFERROR(FIND("N",T665),999),IFERROR(FIND("S",T665),999))&lt;999,MIN(IFERROR(FIND("E",T665),999),IFERROR(FIND("W",T665),999))&lt;999,MIN(IFERROR(FIND("E",T665),999),IFERROR(FIND("W",T665),999))&lt;MIN(IFERROR(FIND("N",T665),999),IFERROR(FIND("S",T665),999)))</f>
        <v/>
      </c>
      <c r="X665" s="50">
        <f>IF(T665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665,"°"," "),"º"," "),"˚"," "),"'"," "),CHAR(34)," "),"′"," "),"’"," "),"‘"," "),"″"," "),"”"," "),"“"," "),"("," "),")"," "),"["," "),"]"," "),"{"," "),"}"," "),";"," "),"|"," "),"/"," "),"\"," "),":"," "),"="," "),"*"," "),","," "),"N"," "),"S"," "),"E"," "),"W"," "),"_"," ")))</f>
        <v/>
      </c>
      <c r="Y665" s="50">
        <f>IF(X665="","",SUBSTITUTE(SUBSTITUTE(SUBSTITUTE(SUBSTITUTE(SUBSTITUTE(SUBSTITUTE(SUBSTITUTE(SUBSTITUTE(SUBSTITUTE(SUBSTITUTE(SUBSTITUTE(SUBSTITUTE(SUBSTITUTE(X665,"0",""),"1",""),"2",""),"3",""),"4",""),"5",""),"6",""),"7",""),"8",""),"9",""),".",""),"-","")," ",""))</f>
        <v/>
      </c>
      <c r="Z665" s="50">
        <f>IF(X665="",0,LEN(X665)-LEN(SUBSTITUTE(X665," ",""))+1)</f>
        <v/>
      </c>
      <c r="AA665" s="50">
        <f>IF(Z665&lt;1,"",IFERROR(VALUE(SUBSTITUTE(TRIM(MID(SUBSTITUTE(X665," ",REPT(" ",60)),1,60)),".",MID(1/2,2,1))),""))</f>
        <v/>
      </c>
      <c r="AB665" s="50">
        <f>IF(Z665&lt;2,"",IFERROR(VALUE(SUBSTITUTE(TRIM(MID(SUBSTITUTE(X665," ",REPT(" ",60)),61,60)),".",MID(1/2,2,1))),""))</f>
        <v/>
      </c>
      <c r="AC665" s="50">
        <f>IF(Z665&lt;3,"",IFERROR(VALUE(SUBSTITUTE(TRIM(MID(SUBSTITUTE(X665," ",REPT(" ",60)),121,60)),".",MID(1/2,2,1))),""))</f>
        <v/>
      </c>
      <c r="AD665" s="50">
        <f>IF(Z665&lt;4,"",IFERROR(VALUE(SUBSTITUTE(TRIM(MID(SUBSTITUTE(X665," ",REPT(" ",60)),181,60)),".",MID(1/2,2,1))),""))</f>
        <v/>
      </c>
      <c r="AE665" s="50">
        <f>IF(Z665&lt;5,"",IFERROR(VALUE(SUBSTITUTE(TRIM(MID(SUBSTITUTE(X665," ",REPT(" ",60)),241,60)),".",MID(1/2,2,1))),""))</f>
        <v/>
      </c>
      <c r="AF665" s="50">
        <f>IF(Z665&lt;6,"",IFERROR(VALUE(SUBSTITUTE(TRIM(MID(SUBSTITUTE(X665," ",REPT(" ",60)),301,60)),".",MID(1/2,2,1))),""))</f>
        <v/>
      </c>
      <c r="AG665" s="50">
        <f>IFERROR(IF(Z665=2,AA665,IF(Z665=4,IF(AA665&lt;0,-1,1)*(ABS(AA665)+AB665/60),IF(Z665=6,IF(AA665&lt;0,-1,1)*(ABS(AA665)+AB665/60+AC665/3600),""))),"")</f>
        <v/>
      </c>
      <c r="AH665" s="50">
        <f>IFERROR(IF(Z665=2,AB665,IF(Z665=4,IF(AC665&lt;0,-1,1)*(ABS(AC665)+AD665/60),IF(Z665=6,IF(AD665&lt;0,-1,1)*(ABS(AD665)+AE665/60+AF665/3600),""))),"")</f>
        <v/>
      </c>
      <c r="AI665" s="50">
        <f>IF(W665,AH665,AG665)</f>
        <v/>
      </c>
      <c r="AJ665" s="50">
        <f>IF(W665,AG665,AH665)</f>
        <v/>
      </c>
      <c r="AK665" s="50">
        <f>IFERROR(IF(U665=0,AI665,U665*ABS(AI665)),"")</f>
        <v/>
      </c>
      <c r="AL665" s="50">
        <f>IFERROR(IF(V665=0,AJ665,V665*ABS(AJ665)),"")</f>
        <v/>
      </c>
      <c r="AM665" s="50">
        <f>IFERROR(AND(U665=0,V665=0,ABS(AK665)&gt;90,ABS(AK665)&lt;=180,ABS(AL665)&lt;=90),FALSE)</f>
        <v/>
      </c>
      <c r="AN665" s="50">
        <f>IF(AM665,AL665,AK665)</f>
        <v/>
      </c>
      <c r="AO665" s="50">
        <f>IF(AM665,AK665,AL665)</f>
        <v/>
      </c>
      <c r="AP665" s="50">
        <f>IF(R665="","",IF(Y665&lt;&gt;"","Contains words or symbols that aren't part of a coordinate.",IF(NOT(OR(Z665=2,Z665=4,Z665=6)),"Couldn't find a latitude and a longitude ("&amp;Z665&amp;IF(Z665=1," number"," numbers")&amp;" found).",IF(COUNT(AA665:AF665)&lt;&gt;Z665,"Some of the numbers couldn't be read.",IF(OR(AND(Z665=4,OR(AB665&lt;0,AB665&gt;=60,AD665&lt;0,AD665&gt;=60)),AND(Z665=6,OR(AB665&lt;0,AB665&gt;=60,AC665&lt;0,AC665&gt;=60,AE665&lt;0,AE665&gt;=60,AF665&lt;0,AF665&gt;=60))),"Minutes and seconds must be between 0 and 60.",IF(OR(ABS(AN665)&gt;90,ABS(AO665)&gt;180),"Out of range: latitude must be between -90 and 90, and longitude between -180 and 180.",""))))))</f>
        <v/>
      </c>
    </row>
    <row r="666">
      <c r="B666" s="44" t="n"/>
      <c r="C666" s="44" t="n"/>
      <c r="D666" s="45">
        <f>IF(R666="","",IF(AP666&lt;&gt;"","NOT VALID GPS COORDINATES",IF(O666="NO CONNECTION","NO CONNECTION",IF(E666="","NOT FOUND",IF(OR(AM666,AND(AN666=0,AO666=0)),"CONVERTED – PLEASE CHECK","CONVERTED")))))</f>
        <v/>
      </c>
      <c r="E666" s="45">
        <f>IF(OR(O666="",O666="NO CONNECTION"),"",IFERROR(_xlfn.FILTERXML(O666,"//local/territory")&amp;" "&amp;_xlfn.FILTERXML(O666,"//local/mapcode"),IFERROR(_xlfn.FILTERXML(O666,"//international/mapcode"),"")))</f>
        <v/>
      </c>
      <c r="F666" s="46">
        <f>IF(E666="","",IFERROR(_xlfn.FILTERXML(O666,"//local/territory"),""))</f>
        <v/>
      </c>
      <c r="G666" s="46">
        <f>IF(E666="","",IFERROR(_xlfn.FILTERXML(O666,"//local/mapcode"),""))</f>
        <v/>
      </c>
      <c r="H666" s="46">
        <f>IF(E666="","",IFERROR(_xlfn.FILTERXML(O666,"//international/mapcode"),""))</f>
        <v/>
      </c>
      <c r="I666" s="46">
        <f>IF(E666="","",IFERROR(HYPERLINK("https://www.mymapcodes.com/go/?t="&amp;IF(G666&lt;&gt;"",F666,"AAA")&amp;"&amp;ma="&amp;LEFT(IF(G666&lt;&gt;"",G666,H666),FIND(".",IF(G666&lt;&gt;"",G666,H666))-1)&amp;"&amp;mb="&amp;MID(IF(G666&lt;&gt;"",G666,H666),FIND(".",IF(G666&lt;&gt;"",G666,H666))+1,99),"Open on MyMapcodes →"),""))</f>
        <v/>
      </c>
      <c r="J666" s="47">
        <f>IF(OR(R666="",AP666&lt;&gt;""),"",ROUND(AN666,6))</f>
        <v/>
      </c>
      <c r="K666" s="47">
        <f>IF(OR(R666="",AP666&lt;&gt;""),"",ROUND(AO666,6))</f>
        <v/>
      </c>
      <c r="L666" s="48">
        <f>IF(R666="","",IF(AP666&lt;&gt;"",AP666,IF(O666="NO CONNECTION","Excel couldn't reach the mapcode service. Click the REFRESH RESULTS box just above the table.",IF(E666="","The mapcode service didn't return a mapcode for this point.",IF(AM666,"Latitude and longitude seemed to be the wrong way round, so they've been swapped. Please check.",IF(AND(AN666=0,AO666=0),"0, 0 is in the sea off West Africa. Please check this is the location you meant.",IF(W666,"Longitude came first, so the order has been switched.",IF(Z666=6,"Converted from degrees, minutes and seconds.",IF(Z666=4,"Converted from degrees and decimal minutes.","")))))))))</f>
        <v/>
      </c>
      <c r="N666" s="49">
        <f>IF(J666="","",MapcodeAPI&amp;"codes/"&amp;SUBSTITUTE(J666&amp;"",MID(1/2,2,1),".")&amp;","&amp;SUBSTITUTE(K666&amp;"",MID(1/2,2,1),"."))&amp;LEFT($B$13,0)</f>
        <v/>
      </c>
      <c r="O666" s="49">
        <f>IF(N666="","",IFERROR(_xlfn.WEBSERVICE(N666),IF(MapcodeAPIBackup="","NO CONNECTION",IFERROR(_xlfn.WEBSERVICE(MapcodeAPIBackup&amp;MID(N666,LEN(MapcodeAPI)+1,999)),"NO CONNECTION"))))</f>
        <v/>
      </c>
      <c r="P666" t="inlineStr">
        <is>
          <t xml:space="preserve"> </t>
        </is>
      </c>
      <c r="R666" s="50">
        <f>IFERROR(IF(AND(TRIM(B666&amp;"")="",TRIM(C666&amp;"")=""),"",TRIM(IF(ISNUMBER(B666),SUBSTITUTE(B666&amp;"",MID(1/2,2,1),"."),B666&amp;"")&amp;IF(TRIM(C666&amp;"")="",""," | "&amp;IF(ISNUMBER(C666),SUBSTITUTE(C666&amp;"",MID(1/2,2,1),"."),C666&amp;"")))),"(error value)")</f>
        <v/>
      </c>
      <c r="S666" s="50">
        <f>IF(R666="","","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"&amp;IFERROR(IF(AND(LEN(R666)-LEN(SUBSTITUTE(R666,"/",""))=1,ISNUMBER(FIND(" ",TRIM(LEFT(R666,FIND("/",R666)-1))))),LEFT(R666,FIND("/",R666)-1),R666),R666)&amp;" ")," "," "),"﻿"," "),"​"," "),"⁠"," ")," "," ")," "," "),CHAR(9)," "),CHAR(10)," "),CHAR(13)," "),"−","-"),"–","-"),"—","-"),"LATITUDE"," "),"LONGITUDE"," "),"COORDINATES"," "),"COORDS"," "),"NORTH"," N "),"SOUTH"," S "),"EAST"," E "),"WEST"," W "),"DEGREES"," "),"DEG"," "),"GPS"," "),"LONG"," "),"LNG"," "),"LON"," "),"LAT"," ")," AND "," "),"&amp;"," ")&amp;" ")</f>
        <v/>
      </c>
      <c r="T666" s="50">
        <f>IF(S666="","",IF(LEN(S666)-LEN(SUBSTITUTE(S666,".",""))&gt;0,SUBSTITUTE(S666,","," "),IF(LEN(S666)-LEN(SUBSTITUTE(S666,",",""))=3,SUBSTITUTE(SUBSTITUTE(S666,",",";",2),",","."),IF(LEN(S666)-LEN(SUBSTITUTE(S666,",",""))=2,SUBSTITUTE(S666,",","."),SUBSTITUTE(S666,","," ")))))</f>
        <v/>
      </c>
      <c r="U666" s="50">
        <f>IF(ISNUMBER(FIND("S",T666)),-1,IF(ISNUMBER(FIND("N",T666)),1,0))</f>
        <v/>
      </c>
      <c r="V666" s="50">
        <f>IF(ISNUMBER(FIND("W",T666)),-1,IF(ISNUMBER(FIND("E",T666)),1,0))</f>
        <v/>
      </c>
      <c r="W666" s="50">
        <f>AND(MIN(IFERROR(FIND("N",T666),999),IFERROR(FIND("S",T666),999))&lt;999,MIN(IFERROR(FIND("E",T666),999),IFERROR(FIND("W",T666),999))&lt;999,MIN(IFERROR(FIND("E",T666),999),IFERROR(FIND("W",T666),999))&lt;MIN(IFERROR(FIND("N",T666),999),IFERROR(FIND("S",T666),999)))</f>
        <v/>
      </c>
      <c r="X666" s="50">
        <f>IF(T666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666,"°"," "),"º"," "),"˚"," "),"'"," "),CHAR(34)," "),"′"," "),"’"," "),"‘"," "),"″"," "),"”"," "),"“"," "),"("," "),")"," "),"["," "),"]"," "),"{"," "),"}"," "),";"," "),"|"," "),"/"," "),"\"," "),":"," "),"="," "),"*"," "),","," "),"N"," "),"S"," "),"E"," "),"W"," "),"_"," ")))</f>
        <v/>
      </c>
      <c r="Y666" s="50">
        <f>IF(X666="","",SUBSTITUTE(SUBSTITUTE(SUBSTITUTE(SUBSTITUTE(SUBSTITUTE(SUBSTITUTE(SUBSTITUTE(SUBSTITUTE(SUBSTITUTE(SUBSTITUTE(SUBSTITUTE(SUBSTITUTE(SUBSTITUTE(X666,"0",""),"1",""),"2",""),"3",""),"4",""),"5",""),"6",""),"7",""),"8",""),"9",""),".",""),"-","")," ",""))</f>
        <v/>
      </c>
      <c r="Z666" s="50">
        <f>IF(X666="",0,LEN(X666)-LEN(SUBSTITUTE(X666," ",""))+1)</f>
        <v/>
      </c>
      <c r="AA666" s="50">
        <f>IF(Z666&lt;1,"",IFERROR(VALUE(SUBSTITUTE(TRIM(MID(SUBSTITUTE(X666," ",REPT(" ",60)),1,60)),".",MID(1/2,2,1))),""))</f>
        <v/>
      </c>
      <c r="AB666" s="50">
        <f>IF(Z666&lt;2,"",IFERROR(VALUE(SUBSTITUTE(TRIM(MID(SUBSTITUTE(X666," ",REPT(" ",60)),61,60)),".",MID(1/2,2,1))),""))</f>
        <v/>
      </c>
      <c r="AC666" s="50">
        <f>IF(Z666&lt;3,"",IFERROR(VALUE(SUBSTITUTE(TRIM(MID(SUBSTITUTE(X666," ",REPT(" ",60)),121,60)),".",MID(1/2,2,1))),""))</f>
        <v/>
      </c>
      <c r="AD666" s="50">
        <f>IF(Z666&lt;4,"",IFERROR(VALUE(SUBSTITUTE(TRIM(MID(SUBSTITUTE(X666," ",REPT(" ",60)),181,60)),".",MID(1/2,2,1))),""))</f>
        <v/>
      </c>
      <c r="AE666" s="50">
        <f>IF(Z666&lt;5,"",IFERROR(VALUE(SUBSTITUTE(TRIM(MID(SUBSTITUTE(X666," ",REPT(" ",60)),241,60)),".",MID(1/2,2,1))),""))</f>
        <v/>
      </c>
      <c r="AF666" s="50">
        <f>IF(Z666&lt;6,"",IFERROR(VALUE(SUBSTITUTE(TRIM(MID(SUBSTITUTE(X666," ",REPT(" ",60)),301,60)),".",MID(1/2,2,1))),""))</f>
        <v/>
      </c>
      <c r="AG666" s="50">
        <f>IFERROR(IF(Z666=2,AA666,IF(Z666=4,IF(AA666&lt;0,-1,1)*(ABS(AA666)+AB666/60),IF(Z666=6,IF(AA666&lt;0,-1,1)*(ABS(AA666)+AB666/60+AC666/3600),""))),"")</f>
        <v/>
      </c>
      <c r="AH666" s="50">
        <f>IFERROR(IF(Z666=2,AB666,IF(Z666=4,IF(AC666&lt;0,-1,1)*(ABS(AC666)+AD666/60),IF(Z666=6,IF(AD666&lt;0,-1,1)*(ABS(AD666)+AE666/60+AF666/3600),""))),"")</f>
        <v/>
      </c>
      <c r="AI666" s="50">
        <f>IF(W666,AH666,AG666)</f>
        <v/>
      </c>
      <c r="AJ666" s="50">
        <f>IF(W666,AG666,AH666)</f>
        <v/>
      </c>
      <c r="AK666" s="50">
        <f>IFERROR(IF(U666=0,AI666,U666*ABS(AI666)),"")</f>
        <v/>
      </c>
      <c r="AL666" s="50">
        <f>IFERROR(IF(V666=0,AJ666,V666*ABS(AJ666)),"")</f>
        <v/>
      </c>
      <c r="AM666" s="50">
        <f>IFERROR(AND(U666=0,V666=0,ABS(AK666)&gt;90,ABS(AK666)&lt;=180,ABS(AL666)&lt;=90),FALSE)</f>
        <v/>
      </c>
      <c r="AN666" s="50">
        <f>IF(AM666,AL666,AK666)</f>
        <v/>
      </c>
      <c r="AO666" s="50">
        <f>IF(AM666,AK666,AL666)</f>
        <v/>
      </c>
      <c r="AP666" s="50">
        <f>IF(R666="","",IF(Y666&lt;&gt;"","Contains words or symbols that aren't part of a coordinate.",IF(NOT(OR(Z666=2,Z666=4,Z666=6)),"Couldn't find a latitude and a longitude ("&amp;Z666&amp;IF(Z666=1," number"," numbers")&amp;" found).",IF(COUNT(AA666:AF666)&lt;&gt;Z666,"Some of the numbers couldn't be read.",IF(OR(AND(Z666=4,OR(AB666&lt;0,AB666&gt;=60,AD666&lt;0,AD666&gt;=60)),AND(Z666=6,OR(AB666&lt;0,AB666&gt;=60,AC666&lt;0,AC666&gt;=60,AE666&lt;0,AE666&gt;=60,AF666&lt;0,AF666&gt;=60))),"Minutes and seconds must be between 0 and 60.",IF(OR(ABS(AN666)&gt;90,ABS(AO666)&gt;180),"Out of range: latitude must be between -90 and 90, and longitude between -180 and 180.",""))))))</f>
        <v/>
      </c>
    </row>
    <row r="667">
      <c r="B667" s="44" t="n"/>
      <c r="C667" s="44" t="n"/>
      <c r="D667" s="45">
        <f>IF(R667="","",IF(AP667&lt;&gt;"","NOT VALID GPS COORDINATES",IF(O667="NO CONNECTION","NO CONNECTION",IF(E667="","NOT FOUND",IF(OR(AM667,AND(AN667=0,AO667=0)),"CONVERTED – PLEASE CHECK","CONVERTED")))))</f>
        <v/>
      </c>
      <c r="E667" s="45">
        <f>IF(OR(O667="",O667="NO CONNECTION"),"",IFERROR(_xlfn.FILTERXML(O667,"//local/territory")&amp;" "&amp;_xlfn.FILTERXML(O667,"//local/mapcode"),IFERROR(_xlfn.FILTERXML(O667,"//international/mapcode"),"")))</f>
        <v/>
      </c>
      <c r="F667" s="46">
        <f>IF(E667="","",IFERROR(_xlfn.FILTERXML(O667,"//local/territory"),""))</f>
        <v/>
      </c>
      <c r="G667" s="46">
        <f>IF(E667="","",IFERROR(_xlfn.FILTERXML(O667,"//local/mapcode"),""))</f>
        <v/>
      </c>
      <c r="H667" s="46">
        <f>IF(E667="","",IFERROR(_xlfn.FILTERXML(O667,"//international/mapcode"),""))</f>
        <v/>
      </c>
      <c r="I667" s="46">
        <f>IF(E667="","",IFERROR(HYPERLINK("https://www.mymapcodes.com/go/?t="&amp;IF(G667&lt;&gt;"",F667,"AAA")&amp;"&amp;ma="&amp;LEFT(IF(G667&lt;&gt;"",G667,H667),FIND(".",IF(G667&lt;&gt;"",G667,H667))-1)&amp;"&amp;mb="&amp;MID(IF(G667&lt;&gt;"",G667,H667),FIND(".",IF(G667&lt;&gt;"",G667,H667))+1,99),"Open on MyMapcodes →"),""))</f>
        <v/>
      </c>
      <c r="J667" s="47">
        <f>IF(OR(R667="",AP667&lt;&gt;""),"",ROUND(AN667,6))</f>
        <v/>
      </c>
      <c r="K667" s="47">
        <f>IF(OR(R667="",AP667&lt;&gt;""),"",ROUND(AO667,6))</f>
        <v/>
      </c>
      <c r="L667" s="48">
        <f>IF(R667="","",IF(AP667&lt;&gt;"",AP667,IF(O667="NO CONNECTION","Excel couldn't reach the mapcode service. Click the REFRESH RESULTS box just above the table.",IF(E667="","The mapcode service didn't return a mapcode for this point.",IF(AM667,"Latitude and longitude seemed to be the wrong way round, so they've been swapped. Please check.",IF(AND(AN667=0,AO667=0),"0, 0 is in the sea off West Africa. Please check this is the location you meant.",IF(W667,"Longitude came first, so the order has been switched.",IF(Z667=6,"Converted from degrees, minutes and seconds.",IF(Z667=4,"Converted from degrees and decimal minutes.","")))))))))</f>
        <v/>
      </c>
      <c r="N667" s="49">
        <f>IF(J667="","",MapcodeAPI&amp;"codes/"&amp;SUBSTITUTE(J667&amp;"",MID(1/2,2,1),".")&amp;","&amp;SUBSTITUTE(K667&amp;"",MID(1/2,2,1),"."))&amp;LEFT($B$13,0)</f>
        <v/>
      </c>
      <c r="O667" s="49">
        <f>IF(N667="","",IFERROR(_xlfn.WEBSERVICE(N667),IF(MapcodeAPIBackup="","NO CONNECTION",IFERROR(_xlfn.WEBSERVICE(MapcodeAPIBackup&amp;MID(N667,LEN(MapcodeAPI)+1,999)),"NO CONNECTION"))))</f>
        <v/>
      </c>
      <c r="P667" t="inlineStr">
        <is>
          <t xml:space="preserve"> </t>
        </is>
      </c>
      <c r="R667" s="50">
        <f>IFERROR(IF(AND(TRIM(B667&amp;"")="",TRIM(C667&amp;"")=""),"",TRIM(IF(ISNUMBER(B667),SUBSTITUTE(B667&amp;"",MID(1/2,2,1),"."),B667&amp;"")&amp;IF(TRIM(C667&amp;"")="",""," | "&amp;IF(ISNUMBER(C667),SUBSTITUTE(C667&amp;"",MID(1/2,2,1),"."),C667&amp;"")))),"(error value)")</f>
        <v/>
      </c>
      <c r="S667" s="50">
        <f>IF(R667="","","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"&amp;IFERROR(IF(AND(LEN(R667)-LEN(SUBSTITUTE(R667,"/",""))=1,ISNUMBER(FIND(" ",TRIM(LEFT(R667,FIND("/",R667)-1))))),LEFT(R667,FIND("/",R667)-1),R667),R667)&amp;" ")," "," "),"﻿"," "),"​"," "),"⁠"," ")," "," ")," "," "),CHAR(9)," "),CHAR(10)," "),CHAR(13)," "),"−","-"),"–","-"),"—","-"),"LATITUDE"," "),"LONGITUDE"," "),"COORDINATES"," "),"COORDS"," "),"NORTH"," N "),"SOUTH"," S "),"EAST"," E "),"WEST"," W "),"DEGREES"," "),"DEG"," "),"GPS"," "),"LONG"," "),"LNG"," "),"LON"," "),"LAT"," ")," AND "," "),"&amp;"," ")&amp;" ")</f>
        <v/>
      </c>
      <c r="T667" s="50">
        <f>IF(S667="","",IF(LEN(S667)-LEN(SUBSTITUTE(S667,".",""))&gt;0,SUBSTITUTE(S667,","," "),IF(LEN(S667)-LEN(SUBSTITUTE(S667,",",""))=3,SUBSTITUTE(SUBSTITUTE(S667,",",";",2),",","."),IF(LEN(S667)-LEN(SUBSTITUTE(S667,",",""))=2,SUBSTITUTE(S667,",","."),SUBSTITUTE(S667,","," ")))))</f>
        <v/>
      </c>
      <c r="U667" s="50">
        <f>IF(ISNUMBER(FIND("S",T667)),-1,IF(ISNUMBER(FIND("N",T667)),1,0))</f>
        <v/>
      </c>
      <c r="V667" s="50">
        <f>IF(ISNUMBER(FIND("W",T667)),-1,IF(ISNUMBER(FIND("E",T667)),1,0))</f>
        <v/>
      </c>
      <c r="W667" s="50">
        <f>AND(MIN(IFERROR(FIND("N",T667),999),IFERROR(FIND("S",T667),999))&lt;999,MIN(IFERROR(FIND("E",T667),999),IFERROR(FIND("W",T667),999))&lt;999,MIN(IFERROR(FIND("E",T667),999),IFERROR(FIND("W",T667),999))&lt;MIN(IFERROR(FIND("N",T667),999),IFERROR(FIND("S",T667),999)))</f>
        <v/>
      </c>
      <c r="X667" s="50">
        <f>IF(T667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667,"°"," "),"º"," "),"˚"," "),"'"," "),CHAR(34)," "),"′"," "),"’"," "),"‘"," "),"″"," "),"”"," "),"“"," "),"("," "),")"," "),"["," "),"]"," "),"{"," "),"}"," "),";"," "),"|"," "),"/"," "),"\"," "),":"," "),"="," "),"*"," "),","," "),"N"," "),"S"," "),"E"," "),"W"," "),"_"," ")))</f>
        <v/>
      </c>
      <c r="Y667" s="50">
        <f>IF(X667="","",SUBSTITUTE(SUBSTITUTE(SUBSTITUTE(SUBSTITUTE(SUBSTITUTE(SUBSTITUTE(SUBSTITUTE(SUBSTITUTE(SUBSTITUTE(SUBSTITUTE(SUBSTITUTE(SUBSTITUTE(SUBSTITUTE(X667,"0",""),"1",""),"2",""),"3",""),"4",""),"5",""),"6",""),"7",""),"8",""),"9",""),".",""),"-","")," ",""))</f>
        <v/>
      </c>
      <c r="Z667" s="50">
        <f>IF(X667="",0,LEN(X667)-LEN(SUBSTITUTE(X667," ",""))+1)</f>
        <v/>
      </c>
      <c r="AA667" s="50">
        <f>IF(Z667&lt;1,"",IFERROR(VALUE(SUBSTITUTE(TRIM(MID(SUBSTITUTE(X667," ",REPT(" ",60)),1,60)),".",MID(1/2,2,1))),""))</f>
        <v/>
      </c>
      <c r="AB667" s="50">
        <f>IF(Z667&lt;2,"",IFERROR(VALUE(SUBSTITUTE(TRIM(MID(SUBSTITUTE(X667," ",REPT(" ",60)),61,60)),".",MID(1/2,2,1))),""))</f>
        <v/>
      </c>
      <c r="AC667" s="50">
        <f>IF(Z667&lt;3,"",IFERROR(VALUE(SUBSTITUTE(TRIM(MID(SUBSTITUTE(X667," ",REPT(" ",60)),121,60)),".",MID(1/2,2,1))),""))</f>
        <v/>
      </c>
      <c r="AD667" s="50">
        <f>IF(Z667&lt;4,"",IFERROR(VALUE(SUBSTITUTE(TRIM(MID(SUBSTITUTE(X667," ",REPT(" ",60)),181,60)),".",MID(1/2,2,1))),""))</f>
        <v/>
      </c>
      <c r="AE667" s="50">
        <f>IF(Z667&lt;5,"",IFERROR(VALUE(SUBSTITUTE(TRIM(MID(SUBSTITUTE(X667," ",REPT(" ",60)),241,60)),".",MID(1/2,2,1))),""))</f>
        <v/>
      </c>
      <c r="AF667" s="50">
        <f>IF(Z667&lt;6,"",IFERROR(VALUE(SUBSTITUTE(TRIM(MID(SUBSTITUTE(X667," ",REPT(" ",60)),301,60)),".",MID(1/2,2,1))),""))</f>
        <v/>
      </c>
      <c r="AG667" s="50">
        <f>IFERROR(IF(Z667=2,AA667,IF(Z667=4,IF(AA667&lt;0,-1,1)*(ABS(AA667)+AB667/60),IF(Z667=6,IF(AA667&lt;0,-1,1)*(ABS(AA667)+AB667/60+AC667/3600),""))),"")</f>
        <v/>
      </c>
      <c r="AH667" s="50">
        <f>IFERROR(IF(Z667=2,AB667,IF(Z667=4,IF(AC667&lt;0,-1,1)*(ABS(AC667)+AD667/60),IF(Z667=6,IF(AD667&lt;0,-1,1)*(ABS(AD667)+AE667/60+AF667/3600),""))),"")</f>
        <v/>
      </c>
      <c r="AI667" s="50">
        <f>IF(W667,AH667,AG667)</f>
        <v/>
      </c>
      <c r="AJ667" s="50">
        <f>IF(W667,AG667,AH667)</f>
        <v/>
      </c>
      <c r="AK667" s="50">
        <f>IFERROR(IF(U667=0,AI667,U667*ABS(AI667)),"")</f>
        <v/>
      </c>
      <c r="AL667" s="50">
        <f>IFERROR(IF(V667=0,AJ667,V667*ABS(AJ667)),"")</f>
        <v/>
      </c>
      <c r="AM667" s="50">
        <f>IFERROR(AND(U667=0,V667=0,ABS(AK667)&gt;90,ABS(AK667)&lt;=180,ABS(AL667)&lt;=90),FALSE)</f>
        <v/>
      </c>
      <c r="AN667" s="50">
        <f>IF(AM667,AL667,AK667)</f>
        <v/>
      </c>
      <c r="AO667" s="50">
        <f>IF(AM667,AK667,AL667)</f>
        <v/>
      </c>
      <c r="AP667" s="50">
        <f>IF(R667="","",IF(Y667&lt;&gt;"","Contains words or symbols that aren't part of a coordinate.",IF(NOT(OR(Z667=2,Z667=4,Z667=6)),"Couldn't find a latitude and a longitude ("&amp;Z667&amp;IF(Z667=1," number"," numbers")&amp;" found).",IF(COUNT(AA667:AF667)&lt;&gt;Z667,"Some of the numbers couldn't be read.",IF(OR(AND(Z667=4,OR(AB667&lt;0,AB667&gt;=60,AD667&lt;0,AD667&gt;=60)),AND(Z667=6,OR(AB667&lt;0,AB667&gt;=60,AC667&lt;0,AC667&gt;=60,AE667&lt;0,AE667&gt;=60,AF667&lt;0,AF667&gt;=60))),"Minutes and seconds must be between 0 and 60.",IF(OR(ABS(AN667)&gt;90,ABS(AO667)&gt;180),"Out of range: latitude must be between -90 and 90, and longitude between -180 and 180.",""))))))</f>
        <v/>
      </c>
    </row>
    <row r="668">
      <c r="B668" s="44" t="n"/>
      <c r="C668" s="44" t="n"/>
      <c r="D668" s="45">
        <f>IF(R668="","",IF(AP668&lt;&gt;"","NOT VALID GPS COORDINATES",IF(O668="NO CONNECTION","NO CONNECTION",IF(E668="","NOT FOUND",IF(OR(AM668,AND(AN668=0,AO668=0)),"CONVERTED – PLEASE CHECK","CONVERTED")))))</f>
        <v/>
      </c>
      <c r="E668" s="45">
        <f>IF(OR(O668="",O668="NO CONNECTION"),"",IFERROR(_xlfn.FILTERXML(O668,"//local/territory")&amp;" "&amp;_xlfn.FILTERXML(O668,"//local/mapcode"),IFERROR(_xlfn.FILTERXML(O668,"//international/mapcode"),"")))</f>
        <v/>
      </c>
      <c r="F668" s="46">
        <f>IF(E668="","",IFERROR(_xlfn.FILTERXML(O668,"//local/territory"),""))</f>
        <v/>
      </c>
      <c r="G668" s="46">
        <f>IF(E668="","",IFERROR(_xlfn.FILTERXML(O668,"//local/mapcode"),""))</f>
        <v/>
      </c>
      <c r="H668" s="46">
        <f>IF(E668="","",IFERROR(_xlfn.FILTERXML(O668,"//international/mapcode"),""))</f>
        <v/>
      </c>
      <c r="I668" s="46">
        <f>IF(E668="","",IFERROR(HYPERLINK("https://www.mymapcodes.com/go/?t="&amp;IF(G668&lt;&gt;"",F668,"AAA")&amp;"&amp;ma="&amp;LEFT(IF(G668&lt;&gt;"",G668,H668),FIND(".",IF(G668&lt;&gt;"",G668,H668))-1)&amp;"&amp;mb="&amp;MID(IF(G668&lt;&gt;"",G668,H668),FIND(".",IF(G668&lt;&gt;"",G668,H668))+1,99),"Open on MyMapcodes →"),""))</f>
        <v/>
      </c>
      <c r="J668" s="47">
        <f>IF(OR(R668="",AP668&lt;&gt;""),"",ROUND(AN668,6))</f>
        <v/>
      </c>
      <c r="K668" s="47">
        <f>IF(OR(R668="",AP668&lt;&gt;""),"",ROUND(AO668,6))</f>
        <v/>
      </c>
      <c r="L668" s="48">
        <f>IF(R668="","",IF(AP668&lt;&gt;"",AP668,IF(O668="NO CONNECTION","Excel couldn't reach the mapcode service. Click the REFRESH RESULTS box just above the table.",IF(E668="","The mapcode service didn't return a mapcode for this point.",IF(AM668,"Latitude and longitude seemed to be the wrong way round, so they've been swapped. Please check.",IF(AND(AN668=0,AO668=0),"0, 0 is in the sea off West Africa. Please check this is the location you meant.",IF(W668,"Longitude came first, so the order has been switched.",IF(Z668=6,"Converted from degrees, minutes and seconds.",IF(Z668=4,"Converted from degrees and decimal minutes.","")))))))))</f>
        <v/>
      </c>
      <c r="N668" s="49">
        <f>IF(J668="","",MapcodeAPI&amp;"codes/"&amp;SUBSTITUTE(J668&amp;"",MID(1/2,2,1),".")&amp;","&amp;SUBSTITUTE(K668&amp;"",MID(1/2,2,1),"."))&amp;LEFT($B$13,0)</f>
        <v/>
      </c>
      <c r="O668" s="49">
        <f>IF(N668="","",IFERROR(_xlfn.WEBSERVICE(N668),IF(MapcodeAPIBackup="","NO CONNECTION",IFERROR(_xlfn.WEBSERVICE(MapcodeAPIBackup&amp;MID(N668,LEN(MapcodeAPI)+1,999)),"NO CONNECTION"))))</f>
        <v/>
      </c>
      <c r="P668" t="inlineStr">
        <is>
          <t xml:space="preserve"> </t>
        </is>
      </c>
      <c r="R668" s="50">
        <f>IFERROR(IF(AND(TRIM(B668&amp;"")="",TRIM(C668&amp;"")=""),"",TRIM(IF(ISNUMBER(B668),SUBSTITUTE(B668&amp;"",MID(1/2,2,1),"."),B668&amp;"")&amp;IF(TRIM(C668&amp;"")="",""," | "&amp;IF(ISNUMBER(C668),SUBSTITUTE(C668&amp;"",MID(1/2,2,1),"."),C668&amp;"")))),"(error value)")</f>
        <v/>
      </c>
      <c r="S668" s="50">
        <f>IF(R668="","","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"&amp;IFERROR(IF(AND(LEN(R668)-LEN(SUBSTITUTE(R668,"/",""))=1,ISNUMBER(FIND(" ",TRIM(LEFT(R668,FIND("/",R668)-1))))),LEFT(R668,FIND("/",R668)-1),R668),R668)&amp;" ")," "," "),"﻿"," "),"​"," "),"⁠"," ")," "," ")," "," "),CHAR(9)," "),CHAR(10)," "),CHAR(13)," "),"−","-"),"–","-"),"—","-"),"LATITUDE"," "),"LONGITUDE"," "),"COORDINATES"," "),"COORDS"," "),"NORTH"," N "),"SOUTH"," S "),"EAST"," E "),"WEST"," W "),"DEGREES"," "),"DEG"," "),"GPS"," "),"LONG"," "),"LNG"," "),"LON"," "),"LAT"," ")," AND "," "),"&amp;"," ")&amp;" ")</f>
        <v/>
      </c>
      <c r="T668" s="50">
        <f>IF(S668="","",IF(LEN(S668)-LEN(SUBSTITUTE(S668,".",""))&gt;0,SUBSTITUTE(S668,","," "),IF(LEN(S668)-LEN(SUBSTITUTE(S668,",",""))=3,SUBSTITUTE(SUBSTITUTE(S668,",",";",2),",","."),IF(LEN(S668)-LEN(SUBSTITUTE(S668,",",""))=2,SUBSTITUTE(S668,",","."),SUBSTITUTE(S668,","," ")))))</f>
        <v/>
      </c>
      <c r="U668" s="50">
        <f>IF(ISNUMBER(FIND("S",T668)),-1,IF(ISNUMBER(FIND("N",T668)),1,0))</f>
        <v/>
      </c>
      <c r="V668" s="50">
        <f>IF(ISNUMBER(FIND("W",T668)),-1,IF(ISNUMBER(FIND("E",T668)),1,0))</f>
        <v/>
      </c>
      <c r="W668" s="50">
        <f>AND(MIN(IFERROR(FIND("N",T668),999),IFERROR(FIND("S",T668),999))&lt;999,MIN(IFERROR(FIND("E",T668),999),IFERROR(FIND("W",T668),999))&lt;999,MIN(IFERROR(FIND("E",T668),999),IFERROR(FIND("W",T668),999))&lt;MIN(IFERROR(FIND("N",T668),999),IFERROR(FIND("S",T668),999)))</f>
        <v/>
      </c>
      <c r="X668" s="50">
        <f>IF(T668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668,"°"," "),"º"," "),"˚"," "),"'"," "),CHAR(34)," "),"′"," "),"’"," "),"‘"," "),"″"," "),"”"," "),"“"," "),"("," "),")"," "),"["," "),"]"," "),"{"," "),"}"," "),";"," "),"|"," "),"/"," "),"\"," "),":"," "),"="," "),"*"," "),","," "),"N"," "),"S"," "),"E"," "),"W"," "),"_"," ")))</f>
        <v/>
      </c>
      <c r="Y668" s="50">
        <f>IF(X668="","",SUBSTITUTE(SUBSTITUTE(SUBSTITUTE(SUBSTITUTE(SUBSTITUTE(SUBSTITUTE(SUBSTITUTE(SUBSTITUTE(SUBSTITUTE(SUBSTITUTE(SUBSTITUTE(SUBSTITUTE(SUBSTITUTE(X668,"0",""),"1",""),"2",""),"3",""),"4",""),"5",""),"6",""),"7",""),"8",""),"9",""),".",""),"-","")," ",""))</f>
        <v/>
      </c>
      <c r="Z668" s="50">
        <f>IF(X668="",0,LEN(X668)-LEN(SUBSTITUTE(X668," ",""))+1)</f>
        <v/>
      </c>
      <c r="AA668" s="50">
        <f>IF(Z668&lt;1,"",IFERROR(VALUE(SUBSTITUTE(TRIM(MID(SUBSTITUTE(X668," ",REPT(" ",60)),1,60)),".",MID(1/2,2,1))),""))</f>
        <v/>
      </c>
      <c r="AB668" s="50">
        <f>IF(Z668&lt;2,"",IFERROR(VALUE(SUBSTITUTE(TRIM(MID(SUBSTITUTE(X668," ",REPT(" ",60)),61,60)),".",MID(1/2,2,1))),""))</f>
        <v/>
      </c>
      <c r="AC668" s="50">
        <f>IF(Z668&lt;3,"",IFERROR(VALUE(SUBSTITUTE(TRIM(MID(SUBSTITUTE(X668," ",REPT(" ",60)),121,60)),".",MID(1/2,2,1))),""))</f>
        <v/>
      </c>
      <c r="AD668" s="50">
        <f>IF(Z668&lt;4,"",IFERROR(VALUE(SUBSTITUTE(TRIM(MID(SUBSTITUTE(X668," ",REPT(" ",60)),181,60)),".",MID(1/2,2,1))),""))</f>
        <v/>
      </c>
      <c r="AE668" s="50">
        <f>IF(Z668&lt;5,"",IFERROR(VALUE(SUBSTITUTE(TRIM(MID(SUBSTITUTE(X668," ",REPT(" ",60)),241,60)),".",MID(1/2,2,1))),""))</f>
        <v/>
      </c>
      <c r="AF668" s="50">
        <f>IF(Z668&lt;6,"",IFERROR(VALUE(SUBSTITUTE(TRIM(MID(SUBSTITUTE(X668," ",REPT(" ",60)),301,60)),".",MID(1/2,2,1))),""))</f>
        <v/>
      </c>
      <c r="AG668" s="50">
        <f>IFERROR(IF(Z668=2,AA668,IF(Z668=4,IF(AA668&lt;0,-1,1)*(ABS(AA668)+AB668/60),IF(Z668=6,IF(AA668&lt;0,-1,1)*(ABS(AA668)+AB668/60+AC668/3600),""))),"")</f>
        <v/>
      </c>
      <c r="AH668" s="50">
        <f>IFERROR(IF(Z668=2,AB668,IF(Z668=4,IF(AC668&lt;0,-1,1)*(ABS(AC668)+AD668/60),IF(Z668=6,IF(AD668&lt;0,-1,1)*(ABS(AD668)+AE668/60+AF668/3600),""))),"")</f>
        <v/>
      </c>
      <c r="AI668" s="50">
        <f>IF(W668,AH668,AG668)</f>
        <v/>
      </c>
      <c r="AJ668" s="50">
        <f>IF(W668,AG668,AH668)</f>
        <v/>
      </c>
      <c r="AK668" s="50">
        <f>IFERROR(IF(U668=0,AI668,U668*ABS(AI668)),"")</f>
        <v/>
      </c>
      <c r="AL668" s="50">
        <f>IFERROR(IF(V668=0,AJ668,V668*ABS(AJ668)),"")</f>
        <v/>
      </c>
      <c r="AM668" s="50">
        <f>IFERROR(AND(U668=0,V668=0,ABS(AK668)&gt;90,ABS(AK668)&lt;=180,ABS(AL668)&lt;=90),FALSE)</f>
        <v/>
      </c>
      <c r="AN668" s="50">
        <f>IF(AM668,AL668,AK668)</f>
        <v/>
      </c>
      <c r="AO668" s="50">
        <f>IF(AM668,AK668,AL668)</f>
        <v/>
      </c>
      <c r="AP668" s="50">
        <f>IF(R668="","",IF(Y668&lt;&gt;"","Contains words or symbols that aren't part of a coordinate.",IF(NOT(OR(Z668=2,Z668=4,Z668=6)),"Couldn't find a latitude and a longitude ("&amp;Z668&amp;IF(Z668=1," number"," numbers")&amp;" found).",IF(COUNT(AA668:AF668)&lt;&gt;Z668,"Some of the numbers couldn't be read.",IF(OR(AND(Z668=4,OR(AB668&lt;0,AB668&gt;=60,AD668&lt;0,AD668&gt;=60)),AND(Z668=6,OR(AB668&lt;0,AB668&gt;=60,AC668&lt;0,AC668&gt;=60,AE668&lt;0,AE668&gt;=60,AF668&lt;0,AF668&gt;=60))),"Minutes and seconds must be between 0 and 60.",IF(OR(ABS(AN668)&gt;90,ABS(AO668)&gt;180),"Out of range: latitude must be between -90 and 90, and longitude between -180 and 180.",""))))))</f>
        <v/>
      </c>
    </row>
    <row r="669">
      <c r="B669" s="44" t="n"/>
      <c r="C669" s="44" t="n"/>
      <c r="D669" s="45">
        <f>IF(R669="","",IF(AP669&lt;&gt;"","NOT VALID GPS COORDINATES",IF(O669="NO CONNECTION","NO CONNECTION",IF(E669="","NOT FOUND",IF(OR(AM669,AND(AN669=0,AO669=0)),"CONVERTED – PLEASE CHECK","CONVERTED")))))</f>
        <v/>
      </c>
      <c r="E669" s="45">
        <f>IF(OR(O669="",O669="NO CONNECTION"),"",IFERROR(_xlfn.FILTERXML(O669,"//local/territory")&amp;" "&amp;_xlfn.FILTERXML(O669,"//local/mapcode"),IFERROR(_xlfn.FILTERXML(O669,"//international/mapcode"),"")))</f>
        <v/>
      </c>
      <c r="F669" s="46">
        <f>IF(E669="","",IFERROR(_xlfn.FILTERXML(O669,"//local/territory"),""))</f>
        <v/>
      </c>
      <c r="G669" s="46">
        <f>IF(E669="","",IFERROR(_xlfn.FILTERXML(O669,"//local/mapcode"),""))</f>
        <v/>
      </c>
      <c r="H669" s="46">
        <f>IF(E669="","",IFERROR(_xlfn.FILTERXML(O669,"//international/mapcode"),""))</f>
        <v/>
      </c>
      <c r="I669" s="46">
        <f>IF(E669="","",IFERROR(HYPERLINK("https://www.mymapcodes.com/go/?t="&amp;IF(G669&lt;&gt;"",F669,"AAA")&amp;"&amp;ma="&amp;LEFT(IF(G669&lt;&gt;"",G669,H669),FIND(".",IF(G669&lt;&gt;"",G669,H669))-1)&amp;"&amp;mb="&amp;MID(IF(G669&lt;&gt;"",G669,H669),FIND(".",IF(G669&lt;&gt;"",G669,H669))+1,99),"Open on MyMapcodes →"),""))</f>
        <v/>
      </c>
      <c r="J669" s="47">
        <f>IF(OR(R669="",AP669&lt;&gt;""),"",ROUND(AN669,6))</f>
        <v/>
      </c>
      <c r="K669" s="47">
        <f>IF(OR(R669="",AP669&lt;&gt;""),"",ROUND(AO669,6))</f>
        <v/>
      </c>
      <c r="L669" s="48">
        <f>IF(R669="","",IF(AP669&lt;&gt;"",AP669,IF(O669="NO CONNECTION","Excel couldn't reach the mapcode service. Click the REFRESH RESULTS box just above the table.",IF(E669="","The mapcode service didn't return a mapcode for this point.",IF(AM669,"Latitude and longitude seemed to be the wrong way round, so they've been swapped. Please check.",IF(AND(AN669=0,AO669=0),"0, 0 is in the sea off West Africa. Please check this is the location you meant.",IF(W669,"Longitude came first, so the order has been switched.",IF(Z669=6,"Converted from degrees, minutes and seconds.",IF(Z669=4,"Converted from degrees and decimal minutes.","")))))))))</f>
        <v/>
      </c>
      <c r="N669" s="49">
        <f>IF(J669="","",MapcodeAPI&amp;"codes/"&amp;SUBSTITUTE(J669&amp;"",MID(1/2,2,1),".")&amp;","&amp;SUBSTITUTE(K669&amp;"",MID(1/2,2,1),"."))&amp;LEFT($B$13,0)</f>
        <v/>
      </c>
      <c r="O669" s="49">
        <f>IF(N669="","",IFERROR(_xlfn.WEBSERVICE(N669),IF(MapcodeAPIBackup="","NO CONNECTION",IFERROR(_xlfn.WEBSERVICE(MapcodeAPIBackup&amp;MID(N669,LEN(MapcodeAPI)+1,999)),"NO CONNECTION"))))</f>
        <v/>
      </c>
      <c r="P669" t="inlineStr">
        <is>
          <t xml:space="preserve"> </t>
        </is>
      </c>
      <c r="R669" s="50">
        <f>IFERROR(IF(AND(TRIM(B669&amp;"")="",TRIM(C669&amp;"")=""),"",TRIM(IF(ISNUMBER(B669),SUBSTITUTE(B669&amp;"",MID(1/2,2,1),"."),B669&amp;"")&amp;IF(TRIM(C669&amp;"")="",""," | "&amp;IF(ISNUMBER(C669),SUBSTITUTE(C669&amp;"",MID(1/2,2,1),"."),C669&amp;"")))),"(error value)")</f>
        <v/>
      </c>
      <c r="S669" s="50">
        <f>IF(R669="","","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"&amp;IFERROR(IF(AND(LEN(R669)-LEN(SUBSTITUTE(R669,"/",""))=1,ISNUMBER(FIND(" ",TRIM(LEFT(R669,FIND("/",R669)-1))))),LEFT(R669,FIND("/",R669)-1),R669),R669)&amp;" ")," "," "),"﻿"," "),"​"," "),"⁠"," ")," "," ")," "," "),CHAR(9)," "),CHAR(10)," "),CHAR(13)," "),"−","-"),"–","-"),"—","-"),"LATITUDE"," "),"LONGITUDE"," "),"COORDINATES"," "),"COORDS"," "),"NORTH"," N "),"SOUTH"," S "),"EAST"," E "),"WEST"," W "),"DEGREES"," "),"DEG"," "),"GPS"," "),"LONG"," "),"LNG"," "),"LON"," "),"LAT"," ")," AND "," "),"&amp;"," ")&amp;" ")</f>
        <v/>
      </c>
      <c r="T669" s="50">
        <f>IF(S669="","",IF(LEN(S669)-LEN(SUBSTITUTE(S669,".",""))&gt;0,SUBSTITUTE(S669,","," "),IF(LEN(S669)-LEN(SUBSTITUTE(S669,",",""))=3,SUBSTITUTE(SUBSTITUTE(S669,",",";",2),",","."),IF(LEN(S669)-LEN(SUBSTITUTE(S669,",",""))=2,SUBSTITUTE(S669,",","."),SUBSTITUTE(S669,","," ")))))</f>
        <v/>
      </c>
      <c r="U669" s="50">
        <f>IF(ISNUMBER(FIND("S",T669)),-1,IF(ISNUMBER(FIND("N",T669)),1,0))</f>
        <v/>
      </c>
      <c r="V669" s="50">
        <f>IF(ISNUMBER(FIND("W",T669)),-1,IF(ISNUMBER(FIND("E",T669)),1,0))</f>
        <v/>
      </c>
      <c r="W669" s="50">
        <f>AND(MIN(IFERROR(FIND("N",T669),999),IFERROR(FIND("S",T669),999))&lt;999,MIN(IFERROR(FIND("E",T669),999),IFERROR(FIND("W",T669),999))&lt;999,MIN(IFERROR(FIND("E",T669),999),IFERROR(FIND("W",T669),999))&lt;MIN(IFERROR(FIND("N",T669),999),IFERROR(FIND("S",T669),999)))</f>
        <v/>
      </c>
      <c r="X669" s="50">
        <f>IF(T669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669,"°"," "),"º"," "),"˚"," "),"'"," "),CHAR(34)," "),"′"," "),"’"," "),"‘"," "),"″"," "),"”"," "),"“"," "),"("," "),")"," "),"["," "),"]"," "),"{"," "),"}"," "),";"," "),"|"," "),"/"," "),"\"," "),":"," "),"="," "),"*"," "),","," "),"N"," "),"S"," "),"E"," "),"W"," "),"_"," ")))</f>
        <v/>
      </c>
      <c r="Y669" s="50">
        <f>IF(X669="","",SUBSTITUTE(SUBSTITUTE(SUBSTITUTE(SUBSTITUTE(SUBSTITUTE(SUBSTITUTE(SUBSTITUTE(SUBSTITUTE(SUBSTITUTE(SUBSTITUTE(SUBSTITUTE(SUBSTITUTE(SUBSTITUTE(X669,"0",""),"1",""),"2",""),"3",""),"4",""),"5",""),"6",""),"7",""),"8",""),"9",""),".",""),"-","")," ",""))</f>
        <v/>
      </c>
      <c r="Z669" s="50">
        <f>IF(X669="",0,LEN(X669)-LEN(SUBSTITUTE(X669," ",""))+1)</f>
        <v/>
      </c>
      <c r="AA669" s="50">
        <f>IF(Z669&lt;1,"",IFERROR(VALUE(SUBSTITUTE(TRIM(MID(SUBSTITUTE(X669," ",REPT(" ",60)),1,60)),".",MID(1/2,2,1))),""))</f>
        <v/>
      </c>
      <c r="AB669" s="50">
        <f>IF(Z669&lt;2,"",IFERROR(VALUE(SUBSTITUTE(TRIM(MID(SUBSTITUTE(X669," ",REPT(" ",60)),61,60)),".",MID(1/2,2,1))),""))</f>
        <v/>
      </c>
      <c r="AC669" s="50">
        <f>IF(Z669&lt;3,"",IFERROR(VALUE(SUBSTITUTE(TRIM(MID(SUBSTITUTE(X669," ",REPT(" ",60)),121,60)),".",MID(1/2,2,1))),""))</f>
        <v/>
      </c>
      <c r="AD669" s="50">
        <f>IF(Z669&lt;4,"",IFERROR(VALUE(SUBSTITUTE(TRIM(MID(SUBSTITUTE(X669," ",REPT(" ",60)),181,60)),".",MID(1/2,2,1))),""))</f>
        <v/>
      </c>
      <c r="AE669" s="50">
        <f>IF(Z669&lt;5,"",IFERROR(VALUE(SUBSTITUTE(TRIM(MID(SUBSTITUTE(X669," ",REPT(" ",60)),241,60)),".",MID(1/2,2,1))),""))</f>
        <v/>
      </c>
      <c r="AF669" s="50">
        <f>IF(Z669&lt;6,"",IFERROR(VALUE(SUBSTITUTE(TRIM(MID(SUBSTITUTE(X669," ",REPT(" ",60)),301,60)),".",MID(1/2,2,1))),""))</f>
        <v/>
      </c>
      <c r="AG669" s="50">
        <f>IFERROR(IF(Z669=2,AA669,IF(Z669=4,IF(AA669&lt;0,-1,1)*(ABS(AA669)+AB669/60),IF(Z669=6,IF(AA669&lt;0,-1,1)*(ABS(AA669)+AB669/60+AC669/3600),""))),"")</f>
        <v/>
      </c>
      <c r="AH669" s="50">
        <f>IFERROR(IF(Z669=2,AB669,IF(Z669=4,IF(AC669&lt;0,-1,1)*(ABS(AC669)+AD669/60),IF(Z669=6,IF(AD669&lt;0,-1,1)*(ABS(AD669)+AE669/60+AF669/3600),""))),"")</f>
        <v/>
      </c>
      <c r="AI669" s="50">
        <f>IF(W669,AH669,AG669)</f>
        <v/>
      </c>
      <c r="AJ669" s="50">
        <f>IF(W669,AG669,AH669)</f>
        <v/>
      </c>
      <c r="AK669" s="50">
        <f>IFERROR(IF(U669=0,AI669,U669*ABS(AI669)),"")</f>
        <v/>
      </c>
      <c r="AL669" s="50">
        <f>IFERROR(IF(V669=0,AJ669,V669*ABS(AJ669)),"")</f>
        <v/>
      </c>
      <c r="AM669" s="50">
        <f>IFERROR(AND(U669=0,V669=0,ABS(AK669)&gt;90,ABS(AK669)&lt;=180,ABS(AL669)&lt;=90),FALSE)</f>
        <v/>
      </c>
      <c r="AN669" s="50">
        <f>IF(AM669,AL669,AK669)</f>
        <v/>
      </c>
      <c r="AO669" s="50">
        <f>IF(AM669,AK669,AL669)</f>
        <v/>
      </c>
      <c r="AP669" s="50">
        <f>IF(R669="","",IF(Y669&lt;&gt;"","Contains words or symbols that aren't part of a coordinate.",IF(NOT(OR(Z669=2,Z669=4,Z669=6)),"Couldn't find a latitude and a longitude ("&amp;Z669&amp;IF(Z669=1," number"," numbers")&amp;" found).",IF(COUNT(AA669:AF669)&lt;&gt;Z669,"Some of the numbers couldn't be read.",IF(OR(AND(Z669=4,OR(AB669&lt;0,AB669&gt;=60,AD669&lt;0,AD669&gt;=60)),AND(Z669=6,OR(AB669&lt;0,AB669&gt;=60,AC669&lt;0,AC669&gt;=60,AE669&lt;0,AE669&gt;=60,AF669&lt;0,AF669&gt;=60))),"Minutes and seconds must be between 0 and 60.",IF(OR(ABS(AN669)&gt;90,ABS(AO669)&gt;180),"Out of range: latitude must be between -90 and 90, and longitude between -180 and 180.",""))))))</f>
        <v/>
      </c>
    </row>
    <row r="670">
      <c r="B670" s="44" t="n"/>
      <c r="C670" s="44" t="n"/>
      <c r="D670" s="45">
        <f>IF(R670="","",IF(AP670&lt;&gt;"","NOT VALID GPS COORDINATES",IF(O670="NO CONNECTION","NO CONNECTION",IF(E670="","NOT FOUND",IF(OR(AM670,AND(AN670=0,AO670=0)),"CONVERTED – PLEASE CHECK","CONVERTED")))))</f>
        <v/>
      </c>
      <c r="E670" s="45">
        <f>IF(OR(O670="",O670="NO CONNECTION"),"",IFERROR(_xlfn.FILTERXML(O670,"//local/territory")&amp;" "&amp;_xlfn.FILTERXML(O670,"//local/mapcode"),IFERROR(_xlfn.FILTERXML(O670,"//international/mapcode"),"")))</f>
        <v/>
      </c>
      <c r="F670" s="46">
        <f>IF(E670="","",IFERROR(_xlfn.FILTERXML(O670,"//local/territory"),""))</f>
        <v/>
      </c>
      <c r="G670" s="46">
        <f>IF(E670="","",IFERROR(_xlfn.FILTERXML(O670,"//local/mapcode"),""))</f>
        <v/>
      </c>
      <c r="H670" s="46">
        <f>IF(E670="","",IFERROR(_xlfn.FILTERXML(O670,"//international/mapcode"),""))</f>
        <v/>
      </c>
      <c r="I670" s="46">
        <f>IF(E670="","",IFERROR(HYPERLINK("https://www.mymapcodes.com/go/?t="&amp;IF(G670&lt;&gt;"",F670,"AAA")&amp;"&amp;ma="&amp;LEFT(IF(G670&lt;&gt;"",G670,H670),FIND(".",IF(G670&lt;&gt;"",G670,H670))-1)&amp;"&amp;mb="&amp;MID(IF(G670&lt;&gt;"",G670,H670),FIND(".",IF(G670&lt;&gt;"",G670,H670))+1,99),"Open on MyMapcodes →"),""))</f>
        <v/>
      </c>
      <c r="J670" s="47">
        <f>IF(OR(R670="",AP670&lt;&gt;""),"",ROUND(AN670,6))</f>
        <v/>
      </c>
      <c r="K670" s="47">
        <f>IF(OR(R670="",AP670&lt;&gt;""),"",ROUND(AO670,6))</f>
        <v/>
      </c>
      <c r="L670" s="48">
        <f>IF(R670="","",IF(AP670&lt;&gt;"",AP670,IF(O670="NO CONNECTION","Excel couldn't reach the mapcode service. Click the REFRESH RESULTS box just above the table.",IF(E670="","The mapcode service didn't return a mapcode for this point.",IF(AM670,"Latitude and longitude seemed to be the wrong way round, so they've been swapped. Please check.",IF(AND(AN670=0,AO670=0),"0, 0 is in the sea off West Africa. Please check this is the location you meant.",IF(W670,"Longitude came first, so the order has been switched.",IF(Z670=6,"Converted from degrees, minutes and seconds.",IF(Z670=4,"Converted from degrees and decimal minutes.","")))))))))</f>
        <v/>
      </c>
      <c r="N670" s="49">
        <f>IF(J670="","",MapcodeAPI&amp;"codes/"&amp;SUBSTITUTE(J670&amp;"",MID(1/2,2,1),".")&amp;","&amp;SUBSTITUTE(K670&amp;"",MID(1/2,2,1),"."))&amp;LEFT($B$13,0)</f>
        <v/>
      </c>
      <c r="O670" s="49">
        <f>IF(N670="","",IFERROR(_xlfn.WEBSERVICE(N670),IF(MapcodeAPIBackup="","NO CONNECTION",IFERROR(_xlfn.WEBSERVICE(MapcodeAPIBackup&amp;MID(N670,LEN(MapcodeAPI)+1,999)),"NO CONNECTION"))))</f>
        <v/>
      </c>
      <c r="P670" t="inlineStr">
        <is>
          <t xml:space="preserve"> </t>
        </is>
      </c>
      <c r="R670" s="50">
        <f>IFERROR(IF(AND(TRIM(B670&amp;"")="",TRIM(C670&amp;"")=""),"",TRIM(IF(ISNUMBER(B670),SUBSTITUTE(B670&amp;"",MID(1/2,2,1),"."),B670&amp;"")&amp;IF(TRIM(C670&amp;"")="",""," | "&amp;IF(ISNUMBER(C670),SUBSTITUTE(C670&amp;"",MID(1/2,2,1),"."),C670&amp;"")))),"(error value)")</f>
        <v/>
      </c>
      <c r="S670" s="50">
        <f>IF(R670="","","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"&amp;IFERROR(IF(AND(LEN(R670)-LEN(SUBSTITUTE(R670,"/",""))=1,ISNUMBER(FIND(" ",TRIM(LEFT(R670,FIND("/",R670)-1))))),LEFT(R670,FIND("/",R670)-1),R670),R670)&amp;" ")," "," "),"﻿"," "),"​"," "),"⁠"," ")," "," ")," "," "),CHAR(9)," "),CHAR(10)," "),CHAR(13)," "),"−","-"),"–","-"),"—","-"),"LATITUDE"," "),"LONGITUDE"," "),"COORDINATES"," "),"COORDS"," "),"NORTH"," N "),"SOUTH"," S "),"EAST"," E "),"WEST"," W "),"DEGREES"," "),"DEG"," "),"GPS"," "),"LONG"," "),"LNG"," "),"LON"," "),"LAT"," ")," AND "," "),"&amp;"," ")&amp;" ")</f>
        <v/>
      </c>
      <c r="T670" s="50">
        <f>IF(S670="","",IF(LEN(S670)-LEN(SUBSTITUTE(S670,".",""))&gt;0,SUBSTITUTE(S670,","," "),IF(LEN(S670)-LEN(SUBSTITUTE(S670,",",""))=3,SUBSTITUTE(SUBSTITUTE(S670,",",";",2),",","."),IF(LEN(S670)-LEN(SUBSTITUTE(S670,",",""))=2,SUBSTITUTE(S670,",","."),SUBSTITUTE(S670,","," ")))))</f>
        <v/>
      </c>
      <c r="U670" s="50">
        <f>IF(ISNUMBER(FIND("S",T670)),-1,IF(ISNUMBER(FIND("N",T670)),1,0))</f>
        <v/>
      </c>
      <c r="V670" s="50">
        <f>IF(ISNUMBER(FIND("W",T670)),-1,IF(ISNUMBER(FIND("E",T670)),1,0))</f>
        <v/>
      </c>
      <c r="W670" s="50">
        <f>AND(MIN(IFERROR(FIND("N",T670),999),IFERROR(FIND("S",T670),999))&lt;999,MIN(IFERROR(FIND("E",T670),999),IFERROR(FIND("W",T670),999))&lt;999,MIN(IFERROR(FIND("E",T670),999),IFERROR(FIND("W",T670),999))&lt;MIN(IFERROR(FIND("N",T670),999),IFERROR(FIND("S",T670),999)))</f>
        <v/>
      </c>
      <c r="X670" s="50">
        <f>IF(T670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670,"°"," "),"º"," "),"˚"," "),"'"," "),CHAR(34)," "),"′"," "),"’"," "),"‘"," "),"″"," "),"”"," "),"“"," "),"("," "),")"," "),"["," "),"]"," "),"{"," "),"}"," "),";"," "),"|"," "),"/"," "),"\"," "),":"," "),"="," "),"*"," "),","," "),"N"," "),"S"," "),"E"," "),"W"," "),"_"," ")))</f>
        <v/>
      </c>
      <c r="Y670" s="50">
        <f>IF(X670="","",SUBSTITUTE(SUBSTITUTE(SUBSTITUTE(SUBSTITUTE(SUBSTITUTE(SUBSTITUTE(SUBSTITUTE(SUBSTITUTE(SUBSTITUTE(SUBSTITUTE(SUBSTITUTE(SUBSTITUTE(SUBSTITUTE(X670,"0",""),"1",""),"2",""),"3",""),"4",""),"5",""),"6",""),"7",""),"8",""),"9",""),".",""),"-","")," ",""))</f>
        <v/>
      </c>
      <c r="Z670" s="50">
        <f>IF(X670="",0,LEN(X670)-LEN(SUBSTITUTE(X670," ",""))+1)</f>
        <v/>
      </c>
      <c r="AA670" s="50">
        <f>IF(Z670&lt;1,"",IFERROR(VALUE(SUBSTITUTE(TRIM(MID(SUBSTITUTE(X670," ",REPT(" ",60)),1,60)),".",MID(1/2,2,1))),""))</f>
        <v/>
      </c>
      <c r="AB670" s="50">
        <f>IF(Z670&lt;2,"",IFERROR(VALUE(SUBSTITUTE(TRIM(MID(SUBSTITUTE(X670," ",REPT(" ",60)),61,60)),".",MID(1/2,2,1))),""))</f>
        <v/>
      </c>
      <c r="AC670" s="50">
        <f>IF(Z670&lt;3,"",IFERROR(VALUE(SUBSTITUTE(TRIM(MID(SUBSTITUTE(X670," ",REPT(" ",60)),121,60)),".",MID(1/2,2,1))),""))</f>
        <v/>
      </c>
      <c r="AD670" s="50">
        <f>IF(Z670&lt;4,"",IFERROR(VALUE(SUBSTITUTE(TRIM(MID(SUBSTITUTE(X670," ",REPT(" ",60)),181,60)),".",MID(1/2,2,1))),""))</f>
        <v/>
      </c>
      <c r="AE670" s="50">
        <f>IF(Z670&lt;5,"",IFERROR(VALUE(SUBSTITUTE(TRIM(MID(SUBSTITUTE(X670," ",REPT(" ",60)),241,60)),".",MID(1/2,2,1))),""))</f>
        <v/>
      </c>
      <c r="AF670" s="50">
        <f>IF(Z670&lt;6,"",IFERROR(VALUE(SUBSTITUTE(TRIM(MID(SUBSTITUTE(X670," ",REPT(" ",60)),301,60)),".",MID(1/2,2,1))),""))</f>
        <v/>
      </c>
      <c r="AG670" s="50">
        <f>IFERROR(IF(Z670=2,AA670,IF(Z670=4,IF(AA670&lt;0,-1,1)*(ABS(AA670)+AB670/60),IF(Z670=6,IF(AA670&lt;0,-1,1)*(ABS(AA670)+AB670/60+AC670/3600),""))),"")</f>
        <v/>
      </c>
      <c r="AH670" s="50">
        <f>IFERROR(IF(Z670=2,AB670,IF(Z670=4,IF(AC670&lt;0,-1,1)*(ABS(AC670)+AD670/60),IF(Z670=6,IF(AD670&lt;0,-1,1)*(ABS(AD670)+AE670/60+AF670/3600),""))),"")</f>
        <v/>
      </c>
      <c r="AI670" s="50">
        <f>IF(W670,AH670,AG670)</f>
        <v/>
      </c>
      <c r="AJ670" s="50">
        <f>IF(W670,AG670,AH670)</f>
        <v/>
      </c>
      <c r="AK670" s="50">
        <f>IFERROR(IF(U670=0,AI670,U670*ABS(AI670)),"")</f>
        <v/>
      </c>
      <c r="AL670" s="50">
        <f>IFERROR(IF(V670=0,AJ670,V670*ABS(AJ670)),"")</f>
        <v/>
      </c>
      <c r="AM670" s="50">
        <f>IFERROR(AND(U670=0,V670=0,ABS(AK670)&gt;90,ABS(AK670)&lt;=180,ABS(AL670)&lt;=90),FALSE)</f>
        <v/>
      </c>
      <c r="AN670" s="50">
        <f>IF(AM670,AL670,AK670)</f>
        <v/>
      </c>
      <c r="AO670" s="50">
        <f>IF(AM670,AK670,AL670)</f>
        <v/>
      </c>
      <c r="AP670" s="50">
        <f>IF(R670="","",IF(Y670&lt;&gt;"","Contains words or symbols that aren't part of a coordinate.",IF(NOT(OR(Z670=2,Z670=4,Z670=6)),"Couldn't find a latitude and a longitude ("&amp;Z670&amp;IF(Z670=1," number"," numbers")&amp;" found).",IF(COUNT(AA670:AF670)&lt;&gt;Z670,"Some of the numbers couldn't be read.",IF(OR(AND(Z670=4,OR(AB670&lt;0,AB670&gt;=60,AD670&lt;0,AD670&gt;=60)),AND(Z670=6,OR(AB670&lt;0,AB670&gt;=60,AC670&lt;0,AC670&gt;=60,AE670&lt;0,AE670&gt;=60,AF670&lt;0,AF670&gt;=60))),"Minutes and seconds must be between 0 and 60.",IF(OR(ABS(AN670)&gt;90,ABS(AO670)&gt;180),"Out of range: latitude must be between -90 and 90, and longitude between -180 and 180.",""))))))</f>
        <v/>
      </c>
    </row>
    <row r="671">
      <c r="B671" s="44" t="n"/>
      <c r="C671" s="44" t="n"/>
      <c r="D671" s="45">
        <f>IF(R671="","",IF(AP671&lt;&gt;"","NOT VALID GPS COORDINATES",IF(O671="NO CONNECTION","NO CONNECTION",IF(E671="","NOT FOUND",IF(OR(AM671,AND(AN671=0,AO671=0)),"CONVERTED – PLEASE CHECK","CONVERTED")))))</f>
        <v/>
      </c>
      <c r="E671" s="45">
        <f>IF(OR(O671="",O671="NO CONNECTION"),"",IFERROR(_xlfn.FILTERXML(O671,"//local/territory")&amp;" "&amp;_xlfn.FILTERXML(O671,"//local/mapcode"),IFERROR(_xlfn.FILTERXML(O671,"//international/mapcode"),"")))</f>
        <v/>
      </c>
      <c r="F671" s="46">
        <f>IF(E671="","",IFERROR(_xlfn.FILTERXML(O671,"//local/territory"),""))</f>
        <v/>
      </c>
      <c r="G671" s="46">
        <f>IF(E671="","",IFERROR(_xlfn.FILTERXML(O671,"//local/mapcode"),""))</f>
        <v/>
      </c>
      <c r="H671" s="46">
        <f>IF(E671="","",IFERROR(_xlfn.FILTERXML(O671,"//international/mapcode"),""))</f>
        <v/>
      </c>
      <c r="I671" s="46">
        <f>IF(E671="","",IFERROR(HYPERLINK("https://www.mymapcodes.com/go/?t="&amp;IF(G671&lt;&gt;"",F671,"AAA")&amp;"&amp;ma="&amp;LEFT(IF(G671&lt;&gt;"",G671,H671),FIND(".",IF(G671&lt;&gt;"",G671,H671))-1)&amp;"&amp;mb="&amp;MID(IF(G671&lt;&gt;"",G671,H671),FIND(".",IF(G671&lt;&gt;"",G671,H671))+1,99),"Open on MyMapcodes →"),""))</f>
        <v/>
      </c>
      <c r="J671" s="47">
        <f>IF(OR(R671="",AP671&lt;&gt;""),"",ROUND(AN671,6))</f>
        <v/>
      </c>
      <c r="K671" s="47">
        <f>IF(OR(R671="",AP671&lt;&gt;""),"",ROUND(AO671,6))</f>
        <v/>
      </c>
      <c r="L671" s="48">
        <f>IF(R671="","",IF(AP671&lt;&gt;"",AP671,IF(O671="NO CONNECTION","Excel couldn't reach the mapcode service. Click the REFRESH RESULTS box just above the table.",IF(E671="","The mapcode service didn't return a mapcode for this point.",IF(AM671,"Latitude and longitude seemed to be the wrong way round, so they've been swapped. Please check.",IF(AND(AN671=0,AO671=0),"0, 0 is in the sea off West Africa. Please check this is the location you meant.",IF(W671,"Longitude came first, so the order has been switched.",IF(Z671=6,"Converted from degrees, minutes and seconds.",IF(Z671=4,"Converted from degrees and decimal minutes.","")))))))))</f>
        <v/>
      </c>
      <c r="N671" s="49">
        <f>IF(J671="","",MapcodeAPI&amp;"codes/"&amp;SUBSTITUTE(J671&amp;"",MID(1/2,2,1),".")&amp;","&amp;SUBSTITUTE(K671&amp;"",MID(1/2,2,1),"."))&amp;LEFT($B$13,0)</f>
        <v/>
      </c>
      <c r="O671" s="49">
        <f>IF(N671="","",IFERROR(_xlfn.WEBSERVICE(N671),IF(MapcodeAPIBackup="","NO CONNECTION",IFERROR(_xlfn.WEBSERVICE(MapcodeAPIBackup&amp;MID(N671,LEN(MapcodeAPI)+1,999)),"NO CONNECTION"))))</f>
        <v/>
      </c>
      <c r="P671" t="inlineStr">
        <is>
          <t xml:space="preserve"> </t>
        </is>
      </c>
      <c r="R671" s="50">
        <f>IFERROR(IF(AND(TRIM(B671&amp;"")="",TRIM(C671&amp;"")=""),"",TRIM(IF(ISNUMBER(B671),SUBSTITUTE(B671&amp;"",MID(1/2,2,1),"."),B671&amp;"")&amp;IF(TRIM(C671&amp;"")="",""," | "&amp;IF(ISNUMBER(C671),SUBSTITUTE(C671&amp;"",MID(1/2,2,1),"."),C671&amp;"")))),"(error value)")</f>
        <v/>
      </c>
      <c r="S671" s="50">
        <f>IF(R671="","","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"&amp;IFERROR(IF(AND(LEN(R671)-LEN(SUBSTITUTE(R671,"/",""))=1,ISNUMBER(FIND(" ",TRIM(LEFT(R671,FIND("/",R671)-1))))),LEFT(R671,FIND("/",R671)-1),R671),R671)&amp;" ")," "," "),"﻿"," "),"​"," "),"⁠"," ")," "," ")," "," "),CHAR(9)," "),CHAR(10)," "),CHAR(13)," "),"−","-"),"–","-"),"—","-"),"LATITUDE"," "),"LONGITUDE"," "),"COORDINATES"," "),"COORDS"," "),"NORTH"," N "),"SOUTH"," S "),"EAST"," E "),"WEST"," W "),"DEGREES"," "),"DEG"," "),"GPS"," "),"LONG"," "),"LNG"," "),"LON"," "),"LAT"," ")," AND "," "),"&amp;"," ")&amp;" ")</f>
        <v/>
      </c>
      <c r="T671" s="50">
        <f>IF(S671="","",IF(LEN(S671)-LEN(SUBSTITUTE(S671,".",""))&gt;0,SUBSTITUTE(S671,","," "),IF(LEN(S671)-LEN(SUBSTITUTE(S671,",",""))=3,SUBSTITUTE(SUBSTITUTE(S671,",",";",2),",","."),IF(LEN(S671)-LEN(SUBSTITUTE(S671,",",""))=2,SUBSTITUTE(S671,",","."),SUBSTITUTE(S671,","," ")))))</f>
        <v/>
      </c>
      <c r="U671" s="50">
        <f>IF(ISNUMBER(FIND("S",T671)),-1,IF(ISNUMBER(FIND("N",T671)),1,0))</f>
        <v/>
      </c>
      <c r="V671" s="50">
        <f>IF(ISNUMBER(FIND("W",T671)),-1,IF(ISNUMBER(FIND("E",T671)),1,0))</f>
        <v/>
      </c>
      <c r="W671" s="50">
        <f>AND(MIN(IFERROR(FIND("N",T671),999),IFERROR(FIND("S",T671),999))&lt;999,MIN(IFERROR(FIND("E",T671),999),IFERROR(FIND("W",T671),999))&lt;999,MIN(IFERROR(FIND("E",T671),999),IFERROR(FIND("W",T671),999))&lt;MIN(IFERROR(FIND("N",T671),999),IFERROR(FIND("S",T671),999)))</f>
        <v/>
      </c>
      <c r="X671" s="50">
        <f>IF(T671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671,"°"," "),"º"," "),"˚"," "),"'"," "),CHAR(34)," "),"′"," "),"’"," "),"‘"," "),"″"," "),"”"," "),"“"," "),"("," "),")"," "),"["," "),"]"," "),"{"," "),"}"," "),";"," "),"|"," "),"/"," "),"\"," "),":"," "),"="," "),"*"," "),","," "),"N"," "),"S"," "),"E"," "),"W"," "),"_"," ")))</f>
        <v/>
      </c>
      <c r="Y671" s="50">
        <f>IF(X671="","",SUBSTITUTE(SUBSTITUTE(SUBSTITUTE(SUBSTITUTE(SUBSTITUTE(SUBSTITUTE(SUBSTITUTE(SUBSTITUTE(SUBSTITUTE(SUBSTITUTE(SUBSTITUTE(SUBSTITUTE(SUBSTITUTE(X671,"0",""),"1",""),"2",""),"3",""),"4",""),"5",""),"6",""),"7",""),"8",""),"9",""),".",""),"-","")," ",""))</f>
        <v/>
      </c>
      <c r="Z671" s="50">
        <f>IF(X671="",0,LEN(X671)-LEN(SUBSTITUTE(X671," ",""))+1)</f>
        <v/>
      </c>
      <c r="AA671" s="50">
        <f>IF(Z671&lt;1,"",IFERROR(VALUE(SUBSTITUTE(TRIM(MID(SUBSTITUTE(X671," ",REPT(" ",60)),1,60)),".",MID(1/2,2,1))),""))</f>
        <v/>
      </c>
      <c r="AB671" s="50">
        <f>IF(Z671&lt;2,"",IFERROR(VALUE(SUBSTITUTE(TRIM(MID(SUBSTITUTE(X671," ",REPT(" ",60)),61,60)),".",MID(1/2,2,1))),""))</f>
        <v/>
      </c>
      <c r="AC671" s="50">
        <f>IF(Z671&lt;3,"",IFERROR(VALUE(SUBSTITUTE(TRIM(MID(SUBSTITUTE(X671," ",REPT(" ",60)),121,60)),".",MID(1/2,2,1))),""))</f>
        <v/>
      </c>
      <c r="AD671" s="50">
        <f>IF(Z671&lt;4,"",IFERROR(VALUE(SUBSTITUTE(TRIM(MID(SUBSTITUTE(X671," ",REPT(" ",60)),181,60)),".",MID(1/2,2,1))),""))</f>
        <v/>
      </c>
      <c r="AE671" s="50">
        <f>IF(Z671&lt;5,"",IFERROR(VALUE(SUBSTITUTE(TRIM(MID(SUBSTITUTE(X671," ",REPT(" ",60)),241,60)),".",MID(1/2,2,1))),""))</f>
        <v/>
      </c>
      <c r="AF671" s="50">
        <f>IF(Z671&lt;6,"",IFERROR(VALUE(SUBSTITUTE(TRIM(MID(SUBSTITUTE(X671," ",REPT(" ",60)),301,60)),".",MID(1/2,2,1))),""))</f>
        <v/>
      </c>
      <c r="AG671" s="50">
        <f>IFERROR(IF(Z671=2,AA671,IF(Z671=4,IF(AA671&lt;0,-1,1)*(ABS(AA671)+AB671/60),IF(Z671=6,IF(AA671&lt;0,-1,1)*(ABS(AA671)+AB671/60+AC671/3600),""))),"")</f>
        <v/>
      </c>
      <c r="AH671" s="50">
        <f>IFERROR(IF(Z671=2,AB671,IF(Z671=4,IF(AC671&lt;0,-1,1)*(ABS(AC671)+AD671/60),IF(Z671=6,IF(AD671&lt;0,-1,1)*(ABS(AD671)+AE671/60+AF671/3600),""))),"")</f>
        <v/>
      </c>
      <c r="AI671" s="50">
        <f>IF(W671,AH671,AG671)</f>
        <v/>
      </c>
      <c r="AJ671" s="50">
        <f>IF(W671,AG671,AH671)</f>
        <v/>
      </c>
      <c r="AK671" s="50">
        <f>IFERROR(IF(U671=0,AI671,U671*ABS(AI671)),"")</f>
        <v/>
      </c>
      <c r="AL671" s="50">
        <f>IFERROR(IF(V671=0,AJ671,V671*ABS(AJ671)),"")</f>
        <v/>
      </c>
      <c r="AM671" s="50">
        <f>IFERROR(AND(U671=0,V671=0,ABS(AK671)&gt;90,ABS(AK671)&lt;=180,ABS(AL671)&lt;=90),FALSE)</f>
        <v/>
      </c>
      <c r="AN671" s="50">
        <f>IF(AM671,AL671,AK671)</f>
        <v/>
      </c>
      <c r="AO671" s="50">
        <f>IF(AM671,AK671,AL671)</f>
        <v/>
      </c>
      <c r="AP671" s="50">
        <f>IF(R671="","",IF(Y671&lt;&gt;"","Contains words or symbols that aren't part of a coordinate.",IF(NOT(OR(Z671=2,Z671=4,Z671=6)),"Couldn't find a latitude and a longitude ("&amp;Z671&amp;IF(Z671=1," number"," numbers")&amp;" found).",IF(COUNT(AA671:AF671)&lt;&gt;Z671,"Some of the numbers couldn't be read.",IF(OR(AND(Z671=4,OR(AB671&lt;0,AB671&gt;=60,AD671&lt;0,AD671&gt;=60)),AND(Z671=6,OR(AB671&lt;0,AB671&gt;=60,AC671&lt;0,AC671&gt;=60,AE671&lt;0,AE671&gt;=60,AF671&lt;0,AF671&gt;=60))),"Minutes and seconds must be between 0 and 60.",IF(OR(ABS(AN671)&gt;90,ABS(AO671)&gt;180),"Out of range: latitude must be between -90 and 90, and longitude between -180 and 180.",""))))))</f>
        <v/>
      </c>
    </row>
    <row r="672">
      <c r="B672" s="44" t="n"/>
      <c r="C672" s="44" t="n"/>
      <c r="D672" s="45">
        <f>IF(R672="","",IF(AP672&lt;&gt;"","NOT VALID GPS COORDINATES",IF(O672="NO CONNECTION","NO CONNECTION",IF(E672="","NOT FOUND",IF(OR(AM672,AND(AN672=0,AO672=0)),"CONVERTED – PLEASE CHECK","CONVERTED")))))</f>
        <v/>
      </c>
      <c r="E672" s="45">
        <f>IF(OR(O672="",O672="NO CONNECTION"),"",IFERROR(_xlfn.FILTERXML(O672,"//local/territory")&amp;" "&amp;_xlfn.FILTERXML(O672,"//local/mapcode"),IFERROR(_xlfn.FILTERXML(O672,"//international/mapcode"),"")))</f>
        <v/>
      </c>
      <c r="F672" s="46">
        <f>IF(E672="","",IFERROR(_xlfn.FILTERXML(O672,"//local/territory"),""))</f>
        <v/>
      </c>
      <c r="G672" s="46">
        <f>IF(E672="","",IFERROR(_xlfn.FILTERXML(O672,"//local/mapcode"),""))</f>
        <v/>
      </c>
      <c r="H672" s="46">
        <f>IF(E672="","",IFERROR(_xlfn.FILTERXML(O672,"//international/mapcode"),""))</f>
        <v/>
      </c>
      <c r="I672" s="46">
        <f>IF(E672="","",IFERROR(HYPERLINK("https://www.mymapcodes.com/go/?t="&amp;IF(G672&lt;&gt;"",F672,"AAA")&amp;"&amp;ma="&amp;LEFT(IF(G672&lt;&gt;"",G672,H672),FIND(".",IF(G672&lt;&gt;"",G672,H672))-1)&amp;"&amp;mb="&amp;MID(IF(G672&lt;&gt;"",G672,H672),FIND(".",IF(G672&lt;&gt;"",G672,H672))+1,99),"Open on MyMapcodes →"),""))</f>
        <v/>
      </c>
      <c r="J672" s="47">
        <f>IF(OR(R672="",AP672&lt;&gt;""),"",ROUND(AN672,6))</f>
        <v/>
      </c>
      <c r="K672" s="47">
        <f>IF(OR(R672="",AP672&lt;&gt;""),"",ROUND(AO672,6))</f>
        <v/>
      </c>
      <c r="L672" s="48">
        <f>IF(R672="","",IF(AP672&lt;&gt;"",AP672,IF(O672="NO CONNECTION","Excel couldn't reach the mapcode service. Click the REFRESH RESULTS box just above the table.",IF(E672="","The mapcode service didn't return a mapcode for this point.",IF(AM672,"Latitude and longitude seemed to be the wrong way round, so they've been swapped. Please check.",IF(AND(AN672=0,AO672=0),"0, 0 is in the sea off West Africa. Please check this is the location you meant.",IF(W672,"Longitude came first, so the order has been switched.",IF(Z672=6,"Converted from degrees, minutes and seconds.",IF(Z672=4,"Converted from degrees and decimal minutes.","")))))))))</f>
        <v/>
      </c>
      <c r="N672" s="49">
        <f>IF(J672="","",MapcodeAPI&amp;"codes/"&amp;SUBSTITUTE(J672&amp;"",MID(1/2,2,1),".")&amp;","&amp;SUBSTITUTE(K672&amp;"",MID(1/2,2,1),"."))&amp;LEFT($B$13,0)</f>
        <v/>
      </c>
      <c r="O672" s="49">
        <f>IF(N672="","",IFERROR(_xlfn.WEBSERVICE(N672),IF(MapcodeAPIBackup="","NO CONNECTION",IFERROR(_xlfn.WEBSERVICE(MapcodeAPIBackup&amp;MID(N672,LEN(MapcodeAPI)+1,999)),"NO CONNECTION"))))</f>
        <v/>
      </c>
      <c r="P672" t="inlineStr">
        <is>
          <t xml:space="preserve"> </t>
        </is>
      </c>
      <c r="R672" s="50">
        <f>IFERROR(IF(AND(TRIM(B672&amp;"")="",TRIM(C672&amp;"")=""),"",TRIM(IF(ISNUMBER(B672),SUBSTITUTE(B672&amp;"",MID(1/2,2,1),"."),B672&amp;"")&amp;IF(TRIM(C672&amp;"")="",""," | "&amp;IF(ISNUMBER(C672),SUBSTITUTE(C672&amp;"",MID(1/2,2,1),"."),C672&amp;"")))),"(error value)")</f>
        <v/>
      </c>
      <c r="S672" s="50">
        <f>IF(R672="","","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"&amp;IFERROR(IF(AND(LEN(R672)-LEN(SUBSTITUTE(R672,"/",""))=1,ISNUMBER(FIND(" ",TRIM(LEFT(R672,FIND("/",R672)-1))))),LEFT(R672,FIND("/",R672)-1),R672),R672)&amp;" ")," "," "),"﻿"," "),"​"," "),"⁠"," ")," "," ")," "," "),CHAR(9)," "),CHAR(10)," "),CHAR(13)," "),"−","-"),"–","-"),"—","-"),"LATITUDE"," "),"LONGITUDE"," "),"COORDINATES"," "),"COORDS"," "),"NORTH"," N "),"SOUTH"," S "),"EAST"," E "),"WEST"," W "),"DEGREES"," "),"DEG"," "),"GPS"," "),"LONG"," "),"LNG"," "),"LON"," "),"LAT"," ")," AND "," "),"&amp;"," ")&amp;" ")</f>
        <v/>
      </c>
      <c r="T672" s="50">
        <f>IF(S672="","",IF(LEN(S672)-LEN(SUBSTITUTE(S672,".",""))&gt;0,SUBSTITUTE(S672,","," "),IF(LEN(S672)-LEN(SUBSTITUTE(S672,",",""))=3,SUBSTITUTE(SUBSTITUTE(S672,",",";",2),",","."),IF(LEN(S672)-LEN(SUBSTITUTE(S672,",",""))=2,SUBSTITUTE(S672,",","."),SUBSTITUTE(S672,","," ")))))</f>
        <v/>
      </c>
      <c r="U672" s="50">
        <f>IF(ISNUMBER(FIND("S",T672)),-1,IF(ISNUMBER(FIND("N",T672)),1,0))</f>
        <v/>
      </c>
      <c r="V672" s="50">
        <f>IF(ISNUMBER(FIND("W",T672)),-1,IF(ISNUMBER(FIND("E",T672)),1,0))</f>
        <v/>
      </c>
      <c r="W672" s="50">
        <f>AND(MIN(IFERROR(FIND("N",T672),999),IFERROR(FIND("S",T672),999))&lt;999,MIN(IFERROR(FIND("E",T672),999),IFERROR(FIND("W",T672),999))&lt;999,MIN(IFERROR(FIND("E",T672),999),IFERROR(FIND("W",T672),999))&lt;MIN(IFERROR(FIND("N",T672),999),IFERROR(FIND("S",T672),999)))</f>
        <v/>
      </c>
      <c r="X672" s="50">
        <f>IF(T672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672,"°"," "),"º"," "),"˚"," "),"'"," "),CHAR(34)," "),"′"," "),"’"," "),"‘"," "),"″"," "),"”"," "),"“"," "),"("," "),")"," "),"["," "),"]"," "),"{"," "),"}"," "),";"," "),"|"," "),"/"," "),"\"," "),":"," "),"="," "),"*"," "),","," "),"N"," "),"S"," "),"E"," "),"W"," "),"_"," ")))</f>
        <v/>
      </c>
      <c r="Y672" s="50">
        <f>IF(X672="","",SUBSTITUTE(SUBSTITUTE(SUBSTITUTE(SUBSTITUTE(SUBSTITUTE(SUBSTITUTE(SUBSTITUTE(SUBSTITUTE(SUBSTITUTE(SUBSTITUTE(SUBSTITUTE(SUBSTITUTE(SUBSTITUTE(X672,"0",""),"1",""),"2",""),"3",""),"4",""),"5",""),"6",""),"7",""),"8",""),"9",""),".",""),"-","")," ",""))</f>
        <v/>
      </c>
      <c r="Z672" s="50">
        <f>IF(X672="",0,LEN(X672)-LEN(SUBSTITUTE(X672," ",""))+1)</f>
        <v/>
      </c>
      <c r="AA672" s="50">
        <f>IF(Z672&lt;1,"",IFERROR(VALUE(SUBSTITUTE(TRIM(MID(SUBSTITUTE(X672," ",REPT(" ",60)),1,60)),".",MID(1/2,2,1))),""))</f>
        <v/>
      </c>
      <c r="AB672" s="50">
        <f>IF(Z672&lt;2,"",IFERROR(VALUE(SUBSTITUTE(TRIM(MID(SUBSTITUTE(X672," ",REPT(" ",60)),61,60)),".",MID(1/2,2,1))),""))</f>
        <v/>
      </c>
      <c r="AC672" s="50">
        <f>IF(Z672&lt;3,"",IFERROR(VALUE(SUBSTITUTE(TRIM(MID(SUBSTITUTE(X672," ",REPT(" ",60)),121,60)),".",MID(1/2,2,1))),""))</f>
        <v/>
      </c>
      <c r="AD672" s="50">
        <f>IF(Z672&lt;4,"",IFERROR(VALUE(SUBSTITUTE(TRIM(MID(SUBSTITUTE(X672," ",REPT(" ",60)),181,60)),".",MID(1/2,2,1))),""))</f>
        <v/>
      </c>
      <c r="AE672" s="50">
        <f>IF(Z672&lt;5,"",IFERROR(VALUE(SUBSTITUTE(TRIM(MID(SUBSTITUTE(X672," ",REPT(" ",60)),241,60)),".",MID(1/2,2,1))),""))</f>
        <v/>
      </c>
      <c r="AF672" s="50">
        <f>IF(Z672&lt;6,"",IFERROR(VALUE(SUBSTITUTE(TRIM(MID(SUBSTITUTE(X672," ",REPT(" ",60)),301,60)),".",MID(1/2,2,1))),""))</f>
        <v/>
      </c>
      <c r="AG672" s="50">
        <f>IFERROR(IF(Z672=2,AA672,IF(Z672=4,IF(AA672&lt;0,-1,1)*(ABS(AA672)+AB672/60),IF(Z672=6,IF(AA672&lt;0,-1,1)*(ABS(AA672)+AB672/60+AC672/3600),""))),"")</f>
        <v/>
      </c>
      <c r="AH672" s="50">
        <f>IFERROR(IF(Z672=2,AB672,IF(Z672=4,IF(AC672&lt;0,-1,1)*(ABS(AC672)+AD672/60),IF(Z672=6,IF(AD672&lt;0,-1,1)*(ABS(AD672)+AE672/60+AF672/3600),""))),"")</f>
        <v/>
      </c>
      <c r="AI672" s="50">
        <f>IF(W672,AH672,AG672)</f>
        <v/>
      </c>
      <c r="AJ672" s="50">
        <f>IF(W672,AG672,AH672)</f>
        <v/>
      </c>
      <c r="AK672" s="50">
        <f>IFERROR(IF(U672=0,AI672,U672*ABS(AI672)),"")</f>
        <v/>
      </c>
      <c r="AL672" s="50">
        <f>IFERROR(IF(V672=0,AJ672,V672*ABS(AJ672)),"")</f>
        <v/>
      </c>
      <c r="AM672" s="50">
        <f>IFERROR(AND(U672=0,V672=0,ABS(AK672)&gt;90,ABS(AK672)&lt;=180,ABS(AL672)&lt;=90),FALSE)</f>
        <v/>
      </c>
      <c r="AN672" s="50">
        <f>IF(AM672,AL672,AK672)</f>
        <v/>
      </c>
      <c r="AO672" s="50">
        <f>IF(AM672,AK672,AL672)</f>
        <v/>
      </c>
      <c r="AP672" s="50">
        <f>IF(R672="","",IF(Y672&lt;&gt;"","Contains words or symbols that aren't part of a coordinate.",IF(NOT(OR(Z672=2,Z672=4,Z672=6)),"Couldn't find a latitude and a longitude ("&amp;Z672&amp;IF(Z672=1," number"," numbers")&amp;" found).",IF(COUNT(AA672:AF672)&lt;&gt;Z672,"Some of the numbers couldn't be read.",IF(OR(AND(Z672=4,OR(AB672&lt;0,AB672&gt;=60,AD672&lt;0,AD672&gt;=60)),AND(Z672=6,OR(AB672&lt;0,AB672&gt;=60,AC672&lt;0,AC672&gt;=60,AE672&lt;0,AE672&gt;=60,AF672&lt;0,AF672&gt;=60))),"Minutes and seconds must be between 0 and 60.",IF(OR(ABS(AN672)&gt;90,ABS(AO672)&gt;180),"Out of range: latitude must be between -90 and 90, and longitude between -180 and 180.",""))))))</f>
        <v/>
      </c>
    </row>
    <row r="673">
      <c r="B673" s="44" t="n"/>
      <c r="C673" s="44" t="n"/>
      <c r="D673" s="45">
        <f>IF(R673="","",IF(AP673&lt;&gt;"","NOT VALID GPS COORDINATES",IF(O673="NO CONNECTION","NO CONNECTION",IF(E673="","NOT FOUND",IF(OR(AM673,AND(AN673=0,AO673=0)),"CONVERTED – PLEASE CHECK","CONVERTED")))))</f>
        <v/>
      </c>
      <c r="E673" s="45">
        <f>IF(OR(O673="",O673="NO CONNECTION"),"",IFERROR(_xlfn.FILTERXML(O673,"//local/territory")&amp;" "&amp;_xlfn.FILTERXML(O673,"//local/mapcode"),IFERROR(_xlfn.FILTERXML(O673,"//international/mapcode"),"")))</f>
        <v/>
      </c>
      <c r="F673" s="46">
        <f>IF(E673="","",IFERROR(_xlfn.FILTERXML(O673,"//local/territory"),""))</f>
        <v/>
      </c>
      <c r="G673" s="46">
        <f>IF(E673="","",IFERROR(_xlfn.FILTERXML(O673,"//local/mapcode"),""))</f>
        <v/>
      </c>
      <c r="H673" s="46">
        <f>IF(E673="","",IFERROR(_xlfn.FILTERXML(O673,"//international/mapcode"),""))</f>
        <v/>
      </c>
      <c r="I673" s="46">
        <f>IF(E673="","",IFERROR(HYPERLINK("https://www.mymapcodes.com/go/?t="&amp;IF(G673&lt;&gt;"",F673,"AAA")&amp;"&amp;ma="&amp;LEFT(IF(G673&lt;&gt;"",G673,H673),FIND(".",IF(G673&lt;&gt;"",G673,H673))-1)&amp;"&amp;mb="&amp;MID(IF(G673&lt;&gt;"",G673,H673),FIND(".",IF(G673&lt;&gt;"",G673,H673))+1,99),"Open on MyMapcodes →"),""))</f>
        <v/>
      </c>
      <c r="J673" s="47">
        <f>IF(OR(R673="",AP673&lt;&gt;""),"",ROUND(AN673,6))</f>
        <v/>
      </c>
      <c r="K673" s="47">
        <f>IF(OR(R673="",AP673&lt;&gt;""),"",ROUND(AO673,6))</f>
        <v/>
      </c>
      <c r="L673" s="48">
        <f>IF(R673="","",IF(AP673&lt;&gt;"",AP673,IF(O673="NO CONNECTION","Excel couldn't reach the mapcode service. Click the REFRESH RESULTS box just above the table.",IF(E673="","The mapcode service didn't return a mapcode for this point.",IF(AM673,"Latitude and longitude seemed to be the wrong way round, so they've been swapped. Please check.",IF(AND(AN673=0,AO673=0),"0, 0 is in the sea off West Africa. Please check this is the location you meant.",IF(W673,"Longitude came first, so the order has been switched.",IF(Z673=6,"Converted from degrees, minutes and seconds.",IF(Z673=4,"Converted from degrees and decimal minutes.","")))))))))</f>
        <v/>
      </c>
      <c r="N673" s="49">
        <f>IF(J673="","",MapcodeAPI&amp;"codes/"&amp;SUBSTITUTE(J673&amp;"",MID(1/2,2,1),".")&amp;","&amp;SUBSTITUTE(K673&amp;"",MID(1/2,2,1),"."))&amp;LEFT($B$13,0)</f>
        <v/>
      </c>
      <c r="O673" s="49">
        <f>IF(N673="","",IFERROR(_xlfn.WEBSERVICE(N673),IF(MapcodeAPIBackup="","NO CONNECTION",IFERROR(_xlfn.WEBSERVICE(MapcodeAPIBackup&amp;MID(N673,LEN(MapcodeAPI)+1,999)),"NO CONNECTION"))))</f>
        <v/>
      </c>
      <c r="P673" t="inlineStr">
        <is>
          <t xml:space="preserve"> </t>
        </is>
      </c>
      <c r="R673" s="50">
        <f>IFERROR(IF(AND(TRIM(B673&amp;"")="",TRIM(C673&amp;"")=""),"",TRIM(IF(ISNUMBER(B673),SUBSTITUTE(B673&amp;"",MID(1/2,2,1),"."),B673&amp;"")&amp;IF(TRIM(C673&amp;"")="",""," | "&amp;IF(ISNUMBER(C673),SUBSTITUTE(C673&amp;"",MID(1/2,2,1),"."),C673&amp;"")))),"(error value)")</f>
        <v/>
      </c>
      <c r="S673" s="50">
        <f>IF(R673="","","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"&amp;IFERROR(IF(AND(LEN(R673)-LEN(SUBSTITUTE(R673,"/",""))=1,ISNUMBER(FIND(" ",TRIM(LEFT(R673,FIND("/",R673)-1))))),LEFT(R673,FIND("/",R673)-1),R673),R673)&amp;" ")," "," "),"﻿"," "),"​"," "),"⁠"," ")," "," ")," "," "),CHAR(9)," "),CHAR(10)," "),CHAR(13)," "),"−","-"),"–","-"),"—","-"),"LATITUDE"," "),"LONGITUDE"," "),"COORDINATES"," "),"COORDS"," "),"NORTH"," N "),"SOUTH"," S "),"EAST"," E "),"WEST"," W "),"DEGREES"," "),"DEG"," "),"GPS"," "),"LONG"," "),"LNG"," "),"LON"," "),"LAT"," ")," AND "," "),"&amp;"," ")&amp;" ")</f>
        <v/>
      </c>
      <c r="T673" s="50">
        <f>IF(S673="","",IF(LEN(S673)-LEN(SUBSTITUTE(S673,".",""))&gt;0,SUBSTITUTE(S673,","," "),IF(LEN(S673)-LEN(SUBSTITUTE(S673,",",""))=3,SUBSTITUTE(SUBSTITUTE(S673,",",";",2),",","."),IF(LEN(S673)-LEN(SUBSTITUTE(S673,",",""))=2,SUBSTITUTE(S673,",","."),SUBSTITUTE(S673,","," ")))))</f>
        <v/>
      </c>
      <c r="U673" s="50">
        <f>IF(ISNUMBER(FIND("S",T673)),-1,IF(ISNUMBER(FIND("N",T673)),1,0))</f>
        <v/>
      </c>
      <c r="V673" s="50">
        <f>IF(ISNUMBER(FIND("W",T673)),-1,IF(ISNUMBER(FIND("E",T673)),1,0))</f>
        <v/>
      </c>
      <c r="W673" s="50">
        <f>AND(MIN(IFERROR(FIND("N",T673),999),IFERROR(FIND("S",T673),999))&lt;999,MIN(IFERROR(FIND("E",T673),999),IFERROR(FIND("W",T673),999))&lt;999,MIN(IFERROR(FIND("E",T673),999),IFERROR(FIND("W",T673),999))&lt;MIN(IFERROR(FIND("N",T673),999),IFERROR(FIND("S",T673),999)))</f>
        <v/>
      </c>
      <c r="X673" s="50">
        <f>IF(T673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673,"°"," "),"º"," "),"˚"," "),"'"," "),CHAR(34)," "),"′"," "),"’"," "),"‘"," "),"″"," "),"”"," "),"“"," "),"("," "),")"," "),"["," "),"]"," "),"{"," "),"}"," "),";"," "),"|"," "),"/"," "),"\"," "),":"," "),"="," "),"*"," "),","," "),"N"," "),"S"," "),"E"," "),"W"," "),"_"," ")))</f>
        <v/>
      </c>
      <c r="Y673" s="50">
        <f>IF(X673="","",SUBSTITUTE(SUBSTITUTE(SUBSTITUTE(SUBSTITUTE(SUBSTITUTE(SUBSTITUTE(SUBSTITUTE(SUBSTITUTE(SUBSTITUTE(SUBSTITUTE(SUBSTITUTE(SUBSTITUTE(SUBSTITUTE(X673,"0",""),"1",""),"2",""),"3",""),"4",""),"5",""),"6",""),"7",""),"8",""),"9",""),".",""),"-","")," ",""))</f>
        <v/>
      </c>
      <c r="Z673" s="50">
        <f>IF(X673="",0,LEN(X673)-LEN(SUBSTITUTE(X673," ",""))+1)</f>
        <v/>
      </c>
      <c r="AA673" s="50">
        <f>IF(Z673&lt;1,"",IFERROR(VALUE(SUBSTITUTE(TRIM(MID(SUBSTITUTE(X673," ",REPT(" ",60)),1,60)),".",MID(1/2,2,1))),""))</f>
        <v/>
      </c>
      <c r="AB673" s="50">
        <f>IF(Z673&lt;2,"",IFERROR(VALUE(SUBSTITUTE(TRIM(MID(SUBSTITUTE(X673," ",REPT(" ",60)),61,60)),".",MID(1/2,2,1))),""))</f>
        <v/>
      </c>
      <c r="AC673" s="50">
        <f>IF(Z673&lt;3,"",IFERROR(VALUE(SUBSTITUTE(TRIM(MID(SUBSTITUTE(X673," ",REPT(" ",60)),121,60)),".",MID(1/2,2,1))),""))</f>
        <v/>
      </c>
      <c r="AD673" s="50">
        <f>IF(Z673&lt;4,"",IFERROR(VALUE(SUBSTITUTE(TRIM(MID(SUBSTITUTE(X673," ",REPT(" ",60)),181,60)),".",MID(1/2,2,1))),""))</f>
        <v/>
      </c>
      <c r="AE673" s="50">
        <f>IF(Z673&lt;5,"",IFERROR(VALUE(SUBSTITUTE(TRIM(MID(SUBSTITUTE(X673," ",REPT(" ",60)),241,60)),".",MID(1/2,2,1))),""))</f>
        <v/>
      </c>
      <c r="AF673" s="50">
        <f>IF(Z673&lt;6,"",IFERROR(VALUE(SUBSTITUTE(TRIM(MID(SUBSTITUTE(X673," ",REPT(" ",60)),301,60)),".",MID(1/2,2,1))),""))</f>
        <v/>
      </c>
      <c r="AG673" s="50">
        <f>IFERROR(IF(Z673=2,AA673,IF(Z673=4,IF(AA673&lt;0,-1,1)*(ABS(AA673)+AB673/60),IF(Z673=6,IF(AA673&lt;0,-1,1)*(ABS(AA673)+AB673/60+AC673/3600),""))),"")</f>
        <v/>
      </c>
      <c r="AH673" s="50">
        <f>IFERROR(IF(Z673=2,AB673,IF(Z673=4,IF(AC673&lt;0,-1,1)*(ABS(AC673)+AD673/60),IF(Z673=6,IF(AD673&lt;0,-1,1)*(ABS(AD673)+AE673/60+AF673/3600),""))),"")</f>
        <v/>
      </c>
      <c r="AI673" s="50">
        <f>IF(W673,AH673,AG673)</f>
        <v/>
      </c>
      <c r="AJ673" s="50">
        <f>IF(W673,AG673,AH673)</f>
        <v/>
      </c>
      <c r="AK673" s="50">
        <f>IFERROR(IF(U673=0,AI673,U673*ABS(AI673)),"")</f>
        <v/>
      </c>
      <c r="AL673" s="50">
        <f>IFERROR(IF(V673=0,AJ673,V673*ABS(AJ673)),"")</f>
        <v/>
      </c>
      <c r="AM673" s="50">
        <f>IFERROR(AND(U673=0,V673=0,ABS(AK673)&gt;90,ABS(AK673)&lt;=180,ABS(AL673)&lt;=90),FALSE)</f>
        <v/>
      </c>
      <c r="AN673" s="50">
        <f>IF(AM673,AL673,AK673)</f>
        <v/>
      </c>
      <c r="AO673" s="50">
        <f>IF(AM673,AK673,AL673)</f>
        <v/>
      </c>
      <c r="AP673" s="50">
        <f>IF(R673="","",IF(Y673&lt;&gt;"","Contains words or symbols that aren't part of a coordinate.",IF(NOT(OR(Z673=2,Z673=4,Z673=6)),"Couldn't find a latitude and a longitude ("&amp;Z673&amp;IF(Z673=1," number"," numbers")&amp;" found).",IF(COUNT(AA673:AF673)&lt;&gt;Z673,"Some of the numbers couldn't be read.",IF(OR(AND(Z673=4,OR(AB673&lt;0,AB673&gt;=60,AD673&lt;0,AD673&gt;=60)),AND(Z673=6,OR(AB673&lt;0,AB673&gt;=60,AC673&lt;0,AC673&gt;=60,AE673&lt;0,AE673&gt;=60,AF673&lt;0,AF673&gt;=60))),"Minutes and seconds must be between 0 and 60.",IF(OR(ABS(AN673)&gt;90,ABS(AO673)&gt;180),"Out of range: latitude must be between -90 and 90, and longitude between -180 and 180.",""))))))</f>
        <v/>
      </c>
    </row>
    <row r="674">
      <c r="B674" s="44" t="n"/>
      <c r="C674" s="44" t="n"/>
      <c r="D674" s="45">
        <f>IF(R674="","",IF(AP674&lt;&gt;"","NOT VALID GPS COORDINATES",IF(O674="NO CONNECTION","NO CONNECTION",IF(E674="","NOT FOUND",IF(OR(AM674,AND(AN674=0,AO674=0)),"CONVERTED – PLEASE CHECK","CONVERTED")))))</f>
        <v/>
      </c>
      <c r="E674" s="45">
        <f>IF(OR(O674="",O674="NO CONNECTION"),"",IFERROR(_xlfn.FILTERXML(O674,"//local/territory")&amp;" "&amp;_xlfn.FILTERXML(O674,"//local/mapcode"),IFERROR(_xlfn.FILTERXML(O674,"//international/mapcode"),"")))</f>
        <v/>
      </c>
      <c r="F674" s="46">
        <f>IF(E674="","",IFERROR(_xlfn.FILTERXML(O674,"//local/territory"),""))</f>
        <v/>
      </c>
      <c r="G674" s="46">
        <f>IF(E674="","",IFERROR(_xlfn.FILTERXML(O674,"//local/mapcode"),""))</f>
        <v/>
      </c>
      <c r="H674" s="46">
        <f>IF(E674="","",IFERROR(_xlfn.FILTERXML(O674,"//international/mapcode"),""))</f>
        <v/>
      </c>
      <c r="I674" s="46">
        <f>IF(E674="","",IFERROR(HYPERLINK("https://www.mymapcodes.com/go/?t="&amp;IF(G674&lt;&gt;"",F674,"AAA")&amp;"&amp;ma="&amp;LEFT(IF(G674&lt;&gt;"",G674,H674),FIND(".",IF(G674&lt;&gt;"",G674,H674))-1)&amp;"&amp;mb="&amp;MID(IF(G674&lt;&gt;"",G674,H674),FIND(".",IF(G674&lt;&gt;"",G674,H674))+1,99),"Open on MyMapcodes →"),""))</f>
        <v/>
      </c>
      <c r="J674" s="47">
        <f>IF(OR(R674="",AP674&lt;&gt;""),"",ROUND(AN674,6))</f>
        <v/>
      </c>
      <c r="K674" s="47">
        <f>IF(OR(R674="",AP674&lt;&gt;""),"",ROUND(AO674,6))</f>
        <v/>
      </c>
      <c r="L674" s="48">
        <f>IF(R674="","",IF(AP674&lt;&gt;"",AP674,IF(O674="NO CONNECTION","Excel couldn't reach the mapcode service. Click the REFRESH RESULTS box just above the table.",IF(E674="","The mapcode service didn't return a mapcode for this point.",IF(AM674,"Latitude and longitude seemed to be the wrong way round, so they've been swapped. Please check.",IF(AND(AN674=0,AO674=0),"0, 0 is in the sea off West Africa. Please check this is the location you meant.",IF(W674,"Longitude came first, so the order has been switched.",IF(Z674=6,"Converted from degrees, minutes and seconds.",IF(Z674=4,"Converted from degrees and decimal minutes.","")))))))))</f>
        <v/>
      </c>
      <c r="N674" s="49">
        <f>IF(J674="","",MapcodeAPI&amp;"codes/"&amp;SUBSTITUTE(J674&amp;"",MID(1/2,2,1),".")&amp;","&amp;SUBSTITUTE(K674&amp;"",MID(1/2,2,1),"."))&amp;LEFT($B$13,0)</f>
        <v/>
      </c>
      <c r="O674" s="49">
        <f>IF(N674="","",IFERROR(_xlfn.WEBSERVICE(N674),IF(MapcodeAPIBackup="","NO CONNECTION",IFERROR(_xlfn.WEBSERVICE(MapcodeAPIBackup&amp;MID(N674,LEN(MapcodeAPI)+1,999)),"NO CONNECTION"))))</f>
        <v/>
      </c>
      <c r="P674" t="inlineStr">
        <is>
          <t xml:space="preserve"> </t>
        </is>
      </c>
      <c r="R674" s="50">
        <f>IFERROR(IF(AND(TRIM(B674&amp;"")="",TRIM(C674&amp;"")=""),"",TRIM(IF(ISNUMBER(B674),SUBSTITUTE(B674&amp;"",MID(1/2,2,1),"."),B674&amp;"")&amp;IF(TRIM(C674&amp;"")="",""," | "&amp;IF(ISNUMBER(C674),SUBSTITUTE(C674&amp;"",MID(1/2,2,1),"."),C674&amp;"")))),"(error value)")</f>
        <v/>
      </c>
      <c r="S674" s="50">
        <f>IF(R674="","","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"&amp;IFERROR(IF(AND(LEN(R674)-LEN(SUBSTITUTE(R674,"/",""))=1,ISNUMBER(FIND(" ",TRIM(LEFT(R674,FIND("/",R674)-1))))),LEFT(R674,FIND("/",R674)-1),R674),R674)&amp;" ")," "," "),"﻿"," "),"​"," "),"⁠"," ")," "," ")," "," "),CHAR(9)," "),CHAR(10)," "),CHAR(13)," "),"−","-"),"–","-"),"—","-"),"LATITUDE"," "),"LONGITUDE"," "),"COORDINATES"," "),"COORDS"," "),"NORTH"," N "),"SOUTH"," S "),"EAST"," E "),"WEST"," W "),"DEGREES"," "),"DEG"," "),"GPS"," "),"LONG"," "),"LNG"," "),"LON"," "),"LAT"," ")," AND "," "),"&amp;"," ")&amp;" ")</f>
        <v/>
      </c>
      <c r="T674" s="50">
        <f>IF(S674="","",IF(LEN(S674)-LEN(SUBSTITUTE(S674,".",""))&gt;0,SUBSTITUTE(S674,","," "),IF(LEN(S674)-LEN(SUBSTITUTE(S674,",",""))=3,SUBSTITUTE(SUBSTITUTE(S674,",",";",2),",","."),IF(LEN(S674)-LEN(SUBSTITUTE(S674,",",""))=2,SUBSTITUTE(S674,",","."),SUBSTITUTE(S674,","," ")))))</f>
        <v/>
      </c>
      <c r="U674" s="50">
        <f>IF(ISNUMBER(FIND("S",T674)),-1,IF(ISNUMBER(FIND("N",T674)),1,0))</f>
        <v/>
      </c>
      <c r="V674" s="50">
        <f>IF(ISNUMBER(FIND("W",T674)),-1,IF(ISNUMBER(FIND("E",T674)),1,0))</f>
        <v/>
      </c>
      <c r="W674" s="50">
        <f>AND(MIN(IFERROR(FIND("N",T674),999),IFERROR(FIND("S",T674),999))&lt;999,MIN(IFERROR(FIND("E",T674),999),IFERROR(FIND("W",T674),999))&lt;999,MIN(IFERROR(FIND("E",T674),999),IFERROR(FIND("W",T674),999))&lt;MIN(IFERROR(FIND("N",T674),999),IFERROR(FIND("S",T674),999)))</f>
        <v/>
      </c>
      <c r="X674" s="50">
        <f>IF(T674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674,"°"," "),"º"," "),"˚"," "),"'"," "),CHAR(34)," "),"′"," "),"’"," "),"‘"," "),"″"," "),"”"," "),"“"," "),"("," "),")"," "),"["," "),"]"," "),"{"," "),"}"," "),";"," "),"|"," "),"/"," "),"\"," "),":"," "),"="," "),"*"," "),","," "),"N"," "),"S"," "),"E"," "),"W"," "),"_"," ")))</f>
        <v/>
      </c>
      <c r="Y674" s="50">
        <f>IF(X674="","",SUBSTITUTE(SUBSTITUTE(SUBSTITUTE(SUBSTITUTE(SUBSTITUTE(SUBSTITUTE(SUBSTITUTE(SUBSTITUTE(SUBSTITUTE(SUBSTITUTE(SUBSTITUTE(SUBSTITUTE(SUBSTITUTE(X674,"0",""),"1",""),"2",""),"3",""),"4",""),"5",""),"6",""),"7",""),"8",""),"9",""),".",""),"-","")," ",""))</f>
        <v/>
      </c>
      <c r="Z674" s="50">
        <f>IF(X674="",0,LEN(X674)-LEN(SUBSTITUTE(X674," ",""))+1)</f>
        <v/>
      </c>
      <c r="AA674" s="50">
        <f>IF(Z674&lt;1,"",IFERROR(VALUE(SUBSTITUTE(TRIM(MID(SUBSTITUTE(X674," ",REPT(" ",60)),1,60)),".",MID(1/2,2,1))),""))</f>
        <v/>
      </c>
      <c r="AB674" s="50">
        <f>IF(Z674&lt;2,"",IFERROR(VALUE(SUBSTITUTE(TRIM(MID(SUBSTITUTE(X674," ",REPT(" ",60)),61,60)),".",MID(1/2,2,1))),""))</f>
        <v/>
      </c>
      <c r="AC674" s="50">
        <f>IF(Z674&lt;3,"",IFERROR(VALUE(SUBSTITUTE(TRIM(MID(SUBSTITUTE(X674," ",REPT(" ",60)),121,60)),".",MID(1/2,2,1))),""))</f>
        <v/>
      </c>
      <c r="AD674" s="50">
        <f>IF(Z674&lt;4,"",IFERROR(VALUE(SUBSTITUTE(TRIM(MID(SUBSTITUTE(X674," ",REPT(" ",60)),181,60)),".",MID(1/2,2,1))),""))</f>
        <v/>
      </c>
      <c r="AE674" s="50">
        <f>IF(Z674&lt;5,"",IFERROR(VALUE(SUBSTITUTE(TRIM(MID(SUBSTITUTE(X674," ",REPT(" ",60)),241,60)),".",MID(1/2,2,1))),""))</f>
        <v/>
      </c>
      <c r="AF674" s="50">
        <f>IF(Z674&lt;6,"",IFERROR(VALUE(SUBSTITUTE(TRIM(MID(SUBSTITUTE(X674," ",REPT(" ",60)),301,60)),".",MID(1/2,2,1))),""))</f>
        <v/>
      </c>
      <c r="AG674" s="50">
        <f>IFERROR(IF(Z674=2,AA674,IF(Z674=4,IF(AA674&lt;0,-1,1)*(ABS(AA674)+AB674/60),IF(Z674=6,IF(AA674&lt;0,-1,1)*(ABS(AA674)+AB674/60+AC674/3600),""))),"")</f>
        <v/>
      </c>
      <c r="AH674" s="50">
        <f>IFERROR(IF(Z674=2,AB674,IF(Z674=4,IF(AC674&lt;0,-1,1)*(ABS(AC674)+AD674/60),IF(Z674=6,IF(AD674&lt;0,-1,1)*(ABS(AD674)+AE674/60+AF674/3600),""))),"")</f>
        <v/>
      </c>
      <c r="AI674" s="50">
        <f>IF(W674,AH674,AG674)</f>
        <v/>
      </c>
      <c r="AJ674" s="50">
        <f>IF(W674,AG674,AH674)</f>
        <v/>
      </c>
      <c r="AK674" s="50">
        <f>IFERROR(IF(U674=0,AI674,U674*ABS(AI674)),"")</f>
        <v/>
      </c>
      <c r="AL674" s="50">
        <f>IFERROR(IF(V674=0,AJ674,V674*ABS(AJ674)),"")</f>
        <v/>
      </c>
      <c r="AM674" s="50">
        <f>IFERROR(AND(U674=0,V674=0,ABS(AK674)&gt;90,ABS(AK674)&lt;=180,ABS(AL674)&lt;=90),FALSE)</f>
        <v/>
      </c>
      <c r="AN674" s="50">
        <f>IF(AM674,AL674,AK674)</f>
        <v/>
      </c>
      <c r="AO674" s="50">
        <f>IF(AM674,AK674,AL674)</f>
        <v/>
      </c>
      <c r="AP674" s="50">
        <f>IF(R674="","",IF(Y674&lt;&gt;"","Contains words or symbols that aren't part of a coordinate.",IF(NOT(OR(Z674=2,Z674=4,Z674=6)),"Couldn't find a latitude and a longitude ("&amp;Z674&amp;IF(Z674=1," number"," numbers")&amp;" found).",IF(COUNT(AA674:AF674)&lt;&gt;Z674,"Some of the numbers couldn't be read.",IF(OR(AND(Z674=4,OR(AB674&lt;0,AB674&gt;=60,AD674&lt;0,AD674&gt;=60)),AND(Z674=6,OR(AB674&lt;0,AB674&gt;=60,AC674&lt;0,AC674&gt;=60,AE674&lt;0,AE674&gt;=60,AF674&lt;0,AF674&gt;=60))),"Minutes and seconds must be between 0 and 60.",IF(OR(ABS(AN674)&gt;90,ABS(AO674)&gt;180),"Out of range: latitude must be between -90 and 90, and longitude between -180 and 180.",""))))))</f>
        <v/>
      </c>
    </row>
    <row r="675">
      <c r="B675" s="44" t="n"/>
      <c r="C675" s="44" t="n"/>
      <c r="D675" s="45">
        <f>IF(R675="","",IF(AP675&lt;&gt;"","NOT VALID GPS COORDINATES",IF(O675="NO CONNECTION","NO CONNECTION",IF(E675="","NOT FOUND",IF(OR(AM675,AND(AN675=0,AO675=0)),"CONVERTED – PLEASE CHECK","CONVERTED")))))</f>
        <v/>
      </c>
      <c r="E675" s="45">
        <f>IF(OR(O675="",O675="NO CONNECTION"),"",IFERROR(_xlfn.FILTERXML(O675,"//local/territory")&amp;" "&amp;_xlfn.FILTERXML(O675,"//local/mapcode"),IFERROR(_xlfn.FILTERXML(O675,"//international/mapcode"),"")))</f>
        <v/>
      </c>
      <c r="F675" s="46">
        <f>IF(E675="","",IFERROR(_xlfn.FILTERXML(O675,"//local/territory"),""))</f>
        <v/>
      </c>
      <c r="G675" s="46">
        <f>IF(E675="","",IFERROR(_xlfn.FILTERXML(O675,"//local/mapcode"),""))</f>
        <v/>
      </c>
      <c r="H675" s="46">
        <f>IF(E675="","",IFERROR(_xlfn.FILTERXML(O675,"//international/mapcode"),""))</f>
        <v/>
      </c>
      <c r="I675" s="46">
        <f>IF(E675="","",IFERROR(HYPERLINK("https://www.mymapcodes.com/go/?t="&amp;IF(G675&lt;&gt;"",F675,"AAA")&amp;"&amp;ma="&amp;LEFT(IF(G675&lt;&gt;"",G675,H675),FIND(".",IF(G675&lt;&gt;"",G675,H675))-1)&amp;"&amp;mb="&amp;MID(IF(G675&lt;&gt;"",G675,H675),FIND(".",IF(G675&lt;&gt;"",G675,H675))+1,99),"Open on MyMapcodes →"),""))</f>
        <v/>
      </c>
      <c r="J675" s="47">
        <f>IF(OR(R675="",AP675&lt;&gt;""),"",ROUND(AN675,6))</f>
        <v/>
      </c>
      <c r="K675" s="47">
        <f>IF(OR(R675="",AP675&lt;&gt;""),"",ROUND(AO675,6))</f>
        <v/>
      </c>
      <c r="L675" s="48">
        <f>IF(R675="","",IF(AP675&lt;&gt;"",AP675,IF(O675="NO CONNECTION","Excel couldn't reach the mapcode service. Click the REFRESH RESULTS box just above the table.",IF(E675="","The mapcode service didn't return a mapcode for this point.",IF(AM675,"Latitude and longitude seemed to be the wrong way round, so they've been swapped. Please check.",IF(AND(AN675=0,AO675=0),"0, 0 is in the sea off West Africa. Please check this is the location you meant.",IF(W675,"Longitude came first, so the order has been switched.",IF(Z675=6,"Converted from degrees, minutes and seconds.",IF(Z675=4,"Converted from degrees and decimal minutes.","")))))))))</f>
        <v/>
      </c>
      <c r="N675" s="49">
        <f>IF(J675="","",MapcodeAPI&amp;"codes/"&amp;SUBSTITUTE(J675&amp;"",MID(1/2,2,1),".")&amp;","&amp;SUBSTITUTE(K675&amp;"",MID(1/2,2,1),"."))&amp;LEFT($B$13,0)</f>
        <v/>
      </c>
      <c r="O675" s="49">
        <f>IF(N675="","",IFERROR(_xlfn.WEBSERVICE(N675),IF(MapcodeAPIBackup="","NO CONNECTION",IFERROR(_xlfn.WEBSERVICE(MapcodeAPIBackup&amp;MID(N675,LEN(MapcodeAPI)+1,999)),"NO CONNECTION"))))</f>
        <v/>
      </c>
      <c r="P675" t="inlineStr">
        <is>
          <t xml:space="preserve"> </t>
        </is>
      </c>
      <c r="R675" s="50">
        <f>IFERROR(IF(AND(TRIM(B675&amp;"")="",TRIM(C675&amp;"")=""),"",TRIM(IF(ISNUMBER(B675),SUBSTITUTE(B675&amp;"",MID(1/2,2,1),"."),B675&amp;"")&amp;IF(TRIM(C675&amp;"")="",""," | "&amp;IF(ISNUMBER(C675),SUBSTITUTE(C675&amp;"",MID(1/2,2,1),"."),C675&amp;"")))),"(error value)")</f>
        <v/>
      </c>
      <c r="S675" s="50">
        <f>IF(R675="","","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"&amp;IFERROR(IF(AND(LEN(R675)-LEN(SUBSTITUTE(R675,"/",""))=1,ISNUMBER(FIND(" ",TRIM(LEFT(R675,FIND("/",R675)-1))))),LEFT(R675,FIND("/",R675)-1),R675),R675)&amp;" ")," "," "),"﻿"," "),"​"," "),"⁠"," ")," "," ")," "," "),CHAR(9)," "),CHAR(10)," "),CHAR(13)," "),"−","-"),"–","-"),"—","-"),"LATITUDE"," "),"LONGITUDE"," "),"COORDINATES"," "),"COORDS"," "),"NORTH"," N "),"SOUTH"," S "),"EAST"," E "),"WEST"," W "),"DEGREES"," "),"DEG"," "),"GPS"," "),"LONG"," "),"LNG"," "),"LON"," "),"LAT"," ")," AND "," "),"&amp;"," ")&amp;" ")</f>
        <v/>
      </c>
      <c r="T675" s="50">
        <f>IF(S675="","",IF(LEN(S675)-LEN(SUBSTITUTE(S675,".",""))&gt;0,SUBSTITUTE(S675,","," "),IF(LEN(S675)-LEN(SUBSTITUTE(S675,",",""))=3,SUBSTITUTE(SUBSTITUTE(S675,",",";",2),",","."),IF(LEN(S675)-LEN(SUBSTITUTE(S675,",",""))=2,SUBSTITUTE(S675,",","."),SUBSTITUTE(S675,","," ")))))</f>
        <v/>
      </c>
      <c r="U675" s="50">
        <f>IF(ISNUMBER(FIND("S",T675)),-1,IF(ISNUMBER(FIND("N",T675)),1,0))</f>
        <v/>
      </c>
      <c r="V675" s="50">
        <f>IF(ISNUMBER(FIND("W",T675)),-1,IF(ISNUMBER(FIND("E",T675)),1,0))</f>
        <v/>
      </c>
      <c r="W675" s="50">
        <f>AND(MIN(IFERROR(FIND("N",T675),999),IFERROR(FIND("S",T675),999))&lt;999,MIN(IFERROR(FIND("E",T675),999),IFERROR(FIND("W",T675),999))&lt;999,MIN(IFERROR(FIND("E",T675),999),IFERROR(FIND("W",T675),999))&lt;MIN(IFERROR(FIND("N",T675),999),IFERROR(FIND("S",T675),999)))</f>
        <v/>
      </c>
      <c r="X675" s="50">
        <f>IF(T675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675,"°"," "),"º"," "),"˚"," "),"'"," "),CHAR(34)," "),"′"," "),"’"," "),"‘"," "),"″"," "),"”"," "),"“"," "),"("," "),")"," "),"["," "),"]"," "),"{"," "),"}"," "),";"," "),"|"," "),"/"," "),"\"," "),":"," "),"="," "),"*"," "),","," "),"N"," "),"S"," "),"E"," "),"W"," "),"_"," ")))</f>
        <v/>
      </c>
      <c r="Y675" s="50">
        <f>IF(X675="","",SUBSTITUTE(SUBSTITUTE(SUBSTITUTE(SUBSTITUTE(SUBSTITUTE(SUBSTITUTE(SUBSTITUTE(SUBSTITUTE(SUBSTITUTE(SUBSTITUTE(SUBSTITUTE(SUBSTITUTE(SUBSTITUTE(X675,"0",""),"1",""),"2",""),"3",""),"4",""),"5",""),"6",""),"7",""),"8",""),"9",""),".",""),"-","")," ",""))</f>
        <v/>
      </c>
      <c r="Z675" s="50">
        <f>IF(X675="",0,LEN(X675)-LEN(SUBSTITUTE(X675," ",""))+1)</f>
        <v/>
      </c>
      <c r="AA675" s="50">
        <f>IF(Z675&lt;1,"",IFERROR(VALUE(SUBSTITUTE(TRIM(MID(SUBSTITUTE(X675," ",REPT(" ",60)),1,60)),".",MID(1/2,2,1))),""))</f>
        <v/>
      </c>
      <c r="AB675" s="50">
        <f>IF(Z675&lt;2,"",IFERROR(VALUE(SUBSTITUTE(TRIM(MID(SUBSTITUTE(X675," ",REPT(" ",60)),61,60)),".",MID(1/2,2,1))),""))</f>
        <v/>
      </c>
      <c r="AC675" s="50">
        <f>IF(Z675&lt;3,"",IFERROR(VALUE(SUBSTITUTE(TRIM(MID(SUBSTITUTE(X675," ",REPT(" ",60)),121,60)),".",MID(1/2,2,1))),""))</f>
        <v/>
      </c>
      <c r="AD675" s="50">
        <f>IF(Z675&lt;4,"",IFERROR(VALUE(SUBSTITUTE(TRIM(MID(SUBSTITUTE(X675," ",REPT(" ",60)),181,60)),".",MID(1/2,2,1))),""))</f>
        <v/>
      </c>
      <c r="AE675" s="50">
        <f>IF(Z675&lt;5,"",IFERROR(VALUE(SUBSTITUTE(TRIM(MID(SUBSTITUTE(X675," ",REPT(" ",60)),241,60)),".",MID(1/2,2,1))),""))</f>
        <v/>
      </c>
      <c r="AF675" s="50">
        <f>IF(Z675&lt;6,"",IFERROR(VALUE(SUBSTITUTE(TRIM(MID(SUBSTITUTE(X675," ",REPT(" ",60)),301,60)),".",MID(1/2,2,1))),""))</f>
        <v/>
      </c>
      <c r="AG675" s="50">
        <f>IFERROR(IF(Z675=2,AA675,IF(Z675=4,IF(AA675&lt;0,-1,1)*(ABS(AA675)+AB675/60),IF(Z675=6,IF(AA675&lt;0,-1,1)*(ABS(AA675)+AB675/60+AC675/3600),""))),"")</f>
        <v/>
      </c>
      <c r="AH675" s="50">
        <f>IFERROR(IF(Z675=2,AB675,IF(Z675=4,IF(AC675&lt;0,-1,1)*(ABS(AC675)+AD675/60),IF(Z675=6,IF(AD675&lt;0,-1,1)*(ABS(AD675)+AE675/60+AF675/3600),""))),"")</f>
        <v/>
      </c>
      <c r="AI675" s="50">
        <f>IF(W675,AH675,AG675)</f>
        <v/>
      </c>
      <c r="AJ675" s="50">
        <f>IF(W675,AG675,AH675)</f>
        <v/>
      </c>
      <c r="AK675" s="50">
        <f>IFERROR(IF(U675=0,AI675,U675*ABS(AI675)),"")</f>
        <v/>
      </c>
      <c r="AL675" s="50">
        <f>IFERROR(IF(V675=0,AJ675,V675*ABS(AJ675)),"")</f>
        <v/>
      </c>
      <c r="AM675" s="50">
        <f>IFERROR(AND(U675=0,V675=0,ABS(AK675)&gt;90,ABS(AK675)&lt;=180,ABS(AL675)&lt;=90),FALSE)</f>
        <v/>
      </c>
      <c r="AN675" s="50">
        <f>IF(AM675,AL675,AK675)</f>
        <v/>
      </c>
      <c r="AO675" s="50">
        <f>IF(AM675,AK675,AL675)</f>
        <v/>
      </c>
      <c r="AP675" s="50">
        <f>IF(R675="","",IF(Y675&lt;&gt;"","Contains words or symbols that aren't part of a coordinate.",IF(NOT(OR(Z675=2,Z675=4,Z675=6)),"Couldn't find a latitude and a longitude ("&amp;Z675&amp;IF(Z675=1," number"," numbers")&amp;" found).",IF(COUNT(AA675:AF675)&lt;&gt;Z675,"Some of the numbers couldn't be read.",IF(OR(AND(Z675=4,OR(AB675&lt;0,AB675&gt;=60,AD675&lt;0,AD675&gt;=60)),AND(Z675=6,OR(AB675&lt;0,AB675&gt;=60,AC675&lt;0,AC675&gt;=60,AE675&lt;0,AE675&gt;=60,AF675&lt;0,AF675&gt;=60))),"Minutes and seconds must be between 0 and 60.",IF(OR(ABS(AN675)&gt;90,ABS(AO675)&gt;180),"Out of range: latitude must be between -90 and 90, and longitude between -180 and 180.",""))))))</f>
        <v/>
      </c>
    </row>
    <row r="676">
      <c r="B676" s="44" t="n"/>
      <c r="C676" s="44" t="n"/>
      <c r="D676" s="45">
        <f>IF(R676="","",IF(AP676&lt;&gt;"","NOT VALID GPS COORDINATES",IF(O676="NO CONNECTION","NO CONNECTION",IF(E676="","NOT FOUND",IF(OR(AM676,AND(AN676=0,AO676=0)),"CONVERTED – PLEASE CHECK","CONVERTED")))))</f>
        <v/>
      </c>
      <c r="E676" s="45">
        <f>IF(OR(O676="",O676="NO CONNECTION"),"",IFERROR(_xlfn.FILTERXML(O676,"//local/territory")&amp;" "&amp;_xlfn.FILTERXML(O676,"//local/mapcode"),IFERROR(_xlfn.FILTERXML(O676,"//international/mapcode"),"")))</f>
        <v/>
      </c>
      <c r="F676" s="46">
        <f>IF(E676="","",IFERROR(_xlfn.FILTERXML(O676,"//local/territory"),""))</f>
        <v/>
      </c>
      <c r="G676" s="46">
        <f>IF(E676="","",IFERROR(_xlfn.FILTERXML(O676,"//local/mapcode"),""))</f>
        <v/>
      </c>
      <c r="H676" s="46">
        <f>IF(E676="","",IFERROR(_xlfn.FILTERXML(O676,"//international/mapcode"),""))</f>
        <v/>
      </c>
      <c r="I676" s="46">
        <f>IF(E676="","",IFERROR(HYPERLINK("https://www.mymapcodes.com/go/?t="&amp;IF(G676&lt;&gt;"",F676,"AAA")&amp;"&amp;ma="&amp;LEFT(IF(G676&lt;&gt;"",G676,H676),FIND(".",IF(G676&lt;&gt;"",G676,H676))-1)&amp;"&amp;mb="&amp;MID(IF(G676&lt;&gt;"",G676,H676),FIND(".",IF(G676&lt;&gt;"",G676,H676))+1,99),"Open on MyMapcodes →"),""))</f>
        <v/>
      </c>
      <c r="J676" s="47">
        <f>IF(OR(R676="",AP676&lt;&gt;""),"",ROUND(AN676,6))</f>
        <v/>
      </c>
      <c r="K676" s="47">
        <f>IF(OR(R676="",AP676&lt;&gt;""),"",ROUND(AO676,6))</f>
        <v/>
      </c>
      <c r="L676" s="48">
        <f>IF(R676="","",IF(AP676&lt;&gt;"",AP676,IF(O676="NO CONNECTION","Excel couldn't reach the mapcode service. Click the REFRESH RESULTS box just above the table.",IF(E676="","The mapcode service didn't return a mapcode for this point.",IF(AM676,"Latitude and longitude seemed to be the wrong way round, so they've been swapped. Please check.",IF(AND(AN676=0,AO676=0),"0, 0 is in the sea off West Africa. Please check this is the location you meant.",IF(W676,"Longitude came first, so the order has been switched.",IF(Z676=6,"Converted from degrees, minutes and seconds.",IF(Z676=4,"Converted from degrees and decimal minutes.","")))))))))</f>
        <v/>
      </c>
      <c r="N676" s="49">
        <f>IF(J676="","",MapcodeAPI&amp;"codes/"&amp;SUBSTITUTE(J676&amp;"",MID(1/2,2,1),".")&amp;","&amp;SUBSTITUTE(K676&amp;"",MID(1/2,2,1),"."))&amp;LEFT($B$13,0)</f>
        <v/>
      </c>
      <c r="O676" s="49">
        <f>IF(N676="","",IFERROR(_xlfn.WEBSERVICE(N676),IF(MapcodeAPIBackup="","NO CONNECTION",IFERROR(_xlfn.WEBSERVICE(MapcodeAPIBackup&amp;MID(N676,LEN(MapcodeAPI)+1,999)),"NO CONNECTION"))))</f>
        <v/>
      </c>
      <c r="P676" t="inlineStr">
        <is>
          <t xml:space="preserve"> </t>
        </is>
      </c>
      <c r="R676" s="50">
        <f>IFERROR(IF(AND(TRIM(B676&amp;"")="",TRIM(C676&amp;"")=""),"",TRIM(IF(ISNUMBER(B676),SUBSTITUTE(B676&amp;"",MID(1/2,2,1),"."),B676&amp;"")&amp;IF(TRIM(C676&amp;"")="",""," | "&amp;IF(ISNUMBER(C676),SUBSTITUTE(C676&amp;"",MID(1/2,2,1),"."),C676&amp;"")))),"(error value)")</f>
        <v/>
      </c>
      <c r="S676" s="50">
        <f>IF(R676="","","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"&amp;IFERROR(IF(AND(LEN(R676)-LEN(SUBSTITUTE(R676,"/",""))=1,ISNUMBER(FIND(" ",TRIM(LEFT(R676,FIND("/",R676)-1))))),LEFT(R676,FIND("/",R676)-1),R676),R676)&amp;" ")," "," "),"﻿"," "),"​"," "),"⁠"," ")," "," ")," "," "),CHAR(9)," "),CHAR(10)," "),CHAR(13)," "),"−","-"),"–","-"),"—","-"),"LATITUDE"," "),"LONGITUDE"," "),"COORDINATES"," "),"COORDS"," "),"NORTH"," N "),"SOUTH"," S "),"EAST"," E "),"WEST"," W "),"DEGREES"," "),"DEG"," "),"GPS"," "),"LONG"," "),"LNG"," "),"LON"," "),"LAT"," ")," AND "," "),"&amp;"," ")&amp;" ")</f>
        <v/>
      </c>
      <c r="T676" s="50">
        <f>IF(S676="","",IF(LEN(S676)-LEN(SUBSTITUTE(S676,".",""))&gt;0,SUBSTITUTE(S676,","," "),IF(LEN(S676)-LEN(SUBSTITUTE(S676,",",""))=3,SUBSTITUTE(SUBSTITUTE(S676,",",";",2),",","."),IF(LEN(S676)-LEN(SUBSTITUTE(S676,",",""))=2,SUBSTITUTE(S676,",","."),SUBSTITUTE(S676,","," ")))))</f>
        <v/>
      </c>
      <c r="U676" s="50">
        <f>IF(ISNUMBER(FIND("S",T676)),-1,IF(ISNUMBER(FIND("N",T676)),1,0))</f>
        <v/>
      </c>
      <c r="V676" s="50">
        <f>IF(ISNUMBER(FIND("W",T676)),-1,IF(ISNUMBER(FIND("E",T676)),1,0))</f>
        <v/>
      </c>
      <c r="W676" s="50">
        <f>AND(MIN(IFERROR(FIND("N",T676),999),IFERROR(FIND("S",T676),999))&lt;999,MIN(IFERROR(FIND("E",T676),999),IFERROR(FIND("W",T676),999))&lt;999,MIN(IFERROR(FIND("E",T676),999),IFERROR(FIND("W",T676),999))&lt;MIN(IFERROR(FIND("N",T676),999),IFERROR(FIND("S",T676),999)))</f>
        <v/>
      </c>
      <c r="X676" s="50">
        <f>IF(T676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676,"°"," "),"º"," "),"˚"," "),"'"," "),CHAR(34)," "),"′"," "),"’"," "),"‘"," "),"″"," "),"”"," "),"“"," "),"("," "),")"," "),"["," "),"]"," "),"{"," "),"}"," "),";"," "),"|"," "),"/"," "),"\"," "),":"," "),"="," "),"*"," "),","," "),"N"," "),"S"," "),"E"," "),"W"," "),"_"," ")))</f>
        <v/>
      </c>
      <c r="Y676" s="50">
        <f>IF(X676="","",SUBSTITUTE(SUBSTITUTE(SUBSTITUTE(SUBSTITUTE(SUBSTITUTE(SUBSTITUTE(SUBSTITUTE(SUBSTITUTE(SUBSTITUTE(SUBSTITUTE(SUBSTITUTE(SUBSTITUTE(SUBSTITUTE(X676,"0",""),"1",""),"2",""),"3",""),"4",""),"5",""),"6",""),"7",""),"8",""),"9",""),".",""),"-","")," ",""))</f>
        <v/>
      </c>
      <c r="Z676" s="50">
        <f>IF(X676="",0,LEN(X676)-LEN(SUBSTITUTE(X676," ",""))+1)</f>
        <v/>
      </c>
      <c r="AA676" s="50">
        <f>IF(Z676&lt;1,"",IFERROR(VALUE(SUBSTITUTE(TRIM(MID(SUBSTITUTE(X676," ",REPT(" ",60)),1,60)),".",MID(1/2,2,1))),""))</f>
        <v/>
      </c>
      <c r="AB676" s="50">
        <f>IF(Z676&lt;2,"",IFERROR(VALUE(SUBSTITUTE(TRIM(MID(SUBSTITUTE(X676," ",REPT(" ",60)),61,60)),".",MID(1/2,2,1))),""))</f>
        <v/>
      </c>
      <c r="AC676" s="50">
        <f>IF(Z676&lt;3,"",IFERROR(VALUE(SUBSTITUTE(TRIM(MID(SUBSTITUTE(X676," ",REPT(" ",60)),121,60)),".",MID(1/2,2,1))),""))</f>
        <v/>
      </c>
      <c r="AD676" s="50">
        <f>IF(Z676&lt;4,"",IFERROR(VALUE(SUBSTITUTE(TRIM(MID(SUBSTITUTE(X676," ",REPT(" ",60)),181,60)),".",MID(1/2,2,1))),""))</f>
        <v/>
      </c>
      <c r="AE676" s="50">
        <f>IF(Z676&lt;5,"",IFERROR(VALUE(SUBSTITUTE(TRIM(MID(SUBSTITUTE(X676," ",REPT(" ",60)),241,60)),".",MID(1/2,2,1))),""))</f>
        <v/>
      </c>
      <c r="AF676" s="50">
        <f>IF(Z676&lt;6,"",IFERROR(VALUE(SUBSTITUTE(TRIM(MID(SUBSTITUTE(X676," ",REPT(" ",60)),301,60)),".",MID(1/2,2,1))),""))</f>
        <v/>
      </c>
      <c r="AG676" s="50">
        <f>IFERROR(IF(Z676=2,AA676,IF(Z676=4,IF(AA676&lt;0,-1,1)*(ABS(AA676)+AB676/60),IF(Z676=6,IF(AA676&lt;0,-1,1)*(ABS(AA676)+AB676/60+AC676/3600),""))),"")</f>
        <v/>
      </c>
      <c r="AH676" s="50">
        <f>IFERROR(IF(Z676=2,AB676,IF(Z676=4,IF(AC676&lt;0,-1,1)*(ABS(AC676)+AD676/60),IF(Z676=6,IF(AD676&lt;0,-1,1)*(ABS(AD676)+AE676/60+AF676/3600),""))),"")</f>
        <v/>
      </c>
      <c r="AI676" s="50">
        <f>IF(W676,AH676,AG676)</f>
        <v/>
      </c>
      <c r="AJ676" s="50">
        <f>IF(W676,AG676,AH676)</f>
        <v/>
      </c>
      <c r="AK676" s="50">
        <f>IFERROR(IF(U676=0,AI676,U676*ABS(AI676)),"")</f>
        <v/>
      </c>
      <c r="AL676" s="50">
        <f>IFERROR(IF(V676=0,AJ676,V676*ABS(AJ676)),"")</f>
        <v/>
      </c>
      <c r="AM676" s="50">
        <f>IFERROR(AND(U676=0,V676=0,ABS(AK676)&gt;90,ABS(AK676)&lt;=180,ABS(AL676)&lt;=90),FALSE)</f>
        <v/>
      </c>
      <c r="AN676" s="50">
        <f>IF(AM676,AL676,AK676)</f>
        <v/>
      </c>
      <c r="AO676" s="50">
        <f>IF(AM676,AK676,AL676)</f>
        <v/>
      </c>
      <c r="AP676" s="50">
        <f>IF(R676="","",IF(Y676&lt;&gt;"","Contains words or symbols that aren't part of a coordinate.",IF(NOT(OR(Z676=2,Z676=4,Z676=6)),"Couldn't find a latitude and a longitude ("&amp;Z676&amp;IF(Z676=1," number"," numbers")&amp;" found).",IF(COUNT(AA676:AF676)&lt;&gt;Z676,"Some of the numbers couldn't be read.",IF(OR(AND(Z676=4,OR(AB676&lt;0,AB676&gt;=60,AD676&lt;0,AD676&gt;=60)),AND(Z676=6,OR(AB676&lt;0,AB676&gt;=60,AC676&lt;0,AC676&gt;=60,AE676&lt;0,AE676&gt;=60,AF676&lt;0,AF676&gt;=60))),"Minutes and seconds must be between 0 and 60.",IF(OR(ABS(AN676)&gt;90,ABS(AO676)&gt;180),"Out of range: latitude must be between -90 and 90, and longitude between -180 and 180.",""))))))</f>
        <v/>
      </c>
    </row>
    <row r="677">
      <c r="B677" s="44" t="n"/>
      <c r="C677" s="44" t="n"/>
      <c r="D677" s="45">
        <f>IF(R677="","",IF(AP677&lt;&gt;"","NOT VALID GPS COORDINATES",IF(O677="NO CONNECTION","NO CONNECTION",IF(E677="","NOT FOUND",IF(OR(AM677,AND(AN677=0,AO677=0)),"CONVERTED – PLEASE CHECK","CONVERTED")))))</f>
        <v/>
      </c>
      <c r="E677" s="45">
        <f>IF(OR(O677="",O677="NO CONNECTION"),"",IFERROR(_xlfn.FILTERXML(O677,"//local/territory")&amp;" "&amp;_xlfn.FILTERXML(O677,"//local/mapcode"),IFERROR(_xlfn.FILTERXML(O677,"//international/mapcode"),"")))</f>
        <v/>
      </c>
      <c r="F677" s="46">
        <f>IF(E677="","",IFERROR(_xlfn.FILTERXML(O677,"//local/territory"),""))</f>
        <v/>
      </c>
      <c r="G677" s="46">
        <f>IF(E677="","",IFERROR(_xlfn.FILTERXML(O677,"//local/mapcode"),""))</f>
        <v/>
      </c>
      <c r="H677" s="46">
        <f>IF(E677="","",IFERROR(_xlfn.FILTERXML(O677,"//international/mapcode"),""))</f>
        <v/>
      </c>
      <c r="I677" s="46">
        <f>IF(E677="","",IFERROR(HYPERLINK("https://www.mymapcodes.com/go/?t="&amp;IF(G677&lt;&gt;"",F677,"AAA")&amp;"&amp;ma="&amp;LEFT(IF(G677&lt;&gt;"",G677,H677),FIND(".",IF(G677&lt;&gt;"",G677,H677))-1)&amp;"&amp;mb="&amp;MID(IF(G677&lt;&gt;"",G677,H677),FIND(".",IF(G677&lt;&gt;"",G677,H677))+1,99),"Open on MyMapcodes →"),""))</f>
        <v/>
      </c>
      <c r="J677" s="47">
        <f>IF(OR(R677="",AP677&lt;&gt;""),"",ROUND(AN677,6))</f>
        <v/>
      </c>
      <c r="K677" s="47">
        <f>IF(OR(R677="",AP677&lt;&gt;""),"",ROUND(AO677,6))</f>
        <v/>
      </c>
      <c r="L677" s="48">
        <f>IF(R677="","",IF(AP677&lt;&gt;"",AP677,IF(O677="NO CONNECTION","Excel couldn't reach the mapcode service. Click the REFRESH RESULTS box just above the table.",IF(E677="","The mapcode service didn't return a mapcode for this point.",IF(AM677,"Latitude and longitude seemed to be the wrong way round, so they've been swapped. Please check.",IF(AND(AN677=0,AO677=0),"0, 0 is in the sea off West Africa. Please check this is the location you meant.",IF(W677,"Longitude came first, so the order has been switched.",IF(Z677=6,"Converted from degrees, minutes and seconds.",IF(Z677=4,"Converted from degrees and decimal minutes.","")))))))))</f>
        <v/>
      </c>
      <c r="N677" s="49">
        <f>IF(J677="","",MapcodeAPI&amp;"codes/"&amp;SUBSTITUTE(J677&amp;"",MID(1/2,2,1),".")&amp;","&amp;SUBSTITUTE(K677&amp;"",MID(1/2,2,1),"."))&amp;LEFT($B$13,0)</f>
        <v/>
      </c>
      <c r="O677" s="49">
        <f>IF(N677="","",IFERROR(_xlfn.WEBSERVICE(N677),IF(MapcodeAPIBackup="","NO CONNECTION",IFERROR(_xlfn.WEBSERVICE(MapcodeAPIBackup&amp;MID(N677,LEN(MapcodeAPI)+1,999)),"NO CONNECTION"))))</f>
        <v/>
      </c>
      <c r="P677" t="inlineStr">
        <is>
          <t xml:space="preserve"> </t>
        </is>
      </c>
      <c r="R677" s="50">
        <f>IFERROR(IF(AND(TRIM(B677&amp;"")="",TRIM(C677&amp;"")=""),"",TRIM(IF(ISNUMBER(B677),SUBSTITUTE(B677&amp;"",MID(1/2,2,1),"."),B677&amp;"")&amp;IF(TRIM(C677&amp;"")="",""," | "&amp;IF(ISNUMBER(C677),SUBSTITUTE(C677&amp;"",MID(1/2,2,1),"."),C677&amp;"")))),"(error value)")</f>
        <v/>
      </c>
      <c r="S677" s="50">
        <f>IF(R677="","","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"&amp;IFERROR(IF(AND(LEN(R677)-LEN(SUBSTITUTE(R677,"/",""))=1,ISNUMBER(FIND(" ",TRIM(LEFT(R677,FIND("/",R677)-1))))),LEFT(R677,FIND("/",R677)-1),R677),R677)&amp;" ")," "," "),"﻿"," "),"​"," "),"⁠"," ")," "," ")," "," "),CHAR(9)," "),CHAR(10)," "),CHAR(13)," "),"−","-"),"–","-"),"—","-"),"LATITUDE"," "),"LONGITUDE"," "),"COORDINATES"," "),"COORDS"," "),"NORTH"," N "),"SOUTH"," S "),"EAST"," E "),"WEST"," W "),"DEGREES"," "),"DEG"," "),"GPS"," "),"LONG"," "),"LNG"," "),"LON"," "),"LAT"," ")," AND "," "),"&amp;"," ")&amp;" ")</f>
        <v/>
      </c>
      <c r="T677" s="50">
        <f>IF(S677="","",IF(LEN(S677)-LEN(SUBSTITUTE(S677,".",""))&gt;0,SUBSTITUTE(S677,","," "),IF(LEN(S677)-LEN(SUBSTITUTE(S677,",",""))=3,SUBSTITUTE(SUBSTITUTE(S677,",",";",2),",","."),IF(LEN(S677)-LEN(SUBSTITUTE(S677,",",""))=2,SUBSTITUTE(S677,",","."),SUBSTITUTE(S677,","," ")))))</f>
        <v/>
      </c>
      <c r="U677" s="50">
        <f>IF(ISNUMBER(FIND("S",T677)),-1,IF(ISNUMBER(FIND("N",T677)),1,0))</f>
        <v/>
      </c>
      <c r="V677" s="50">
        <f>IF(ISNUMBER(FIND("W",T677)),-1,IF(ISNUMBER(FIND("E",T677)),1,0))</f>
        <v/>
      </c>
      <c r="W677" s="50">
        <f>AND(MIN(IFERROR(FIND("N",T677),999),IFERROR(FIND("S",T677),999))&lt;999,MIN(IFERROR(FIND("E",T677),999),IFERROR(FIND("W",T677),999))&lt;999,MIN(IFERROR(FIND("E",T677),999),IFERROR(FIND("W",T677),999))&lt;MIN(IFERROR(FIND("N",T677),999),IFERROR(FIND("S",T677),999)))</f>
        <v/>
      </c>
      <c r="X677" s="50">
        <f>IF(T677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677,"°"," "),"º"," "),"˚"," "),"'"," "),CHAR(34)," "),"′"," "),"’"," "),"‘"," "),"″"," "),"”"," "),"“"," "),"("," "),")"," "),"["," "),"]"," "),"{"," "),"}"," "),";"," "),"|"," "),"/"," "),"\"," "),":"," "),"="," "),"*"," "),","," "),"N"," "),"S"," "),"E"," "),"W"," "),"_"," ")))</f>
        <v/>
      </c>
      <c r="Y677" s="50">
        <f>IF(X677="","",SUBSTITUTE(SUBSTITUTE(SUBSTITUTE(SUBSTITUTE(SUBSTITUTE(SUBSTITUTE(SUBSTITUTE(SUBSTITUTE(SUBSTITUTE(SUBSTITUTE(SUBSTITUTE(SUBSTITUTE(SUBSTITUTE(X677,"0",""),"1",""),"2",""),"3",""),"4",""),"5",""),"6",""),"7",""),"8",""),"9",""),".",""),"-","")," ",""))</f>
        <v/>
      </c>
      <c r="Z677" s="50">
        <f>IF(X677="",0,LEN(X677)-LEN(SUBSTITUTE(X677," ",""))+1)</f>
        <v/>
      </c>
      <c r="AA677" s="50">
        <f>IF(Z677&lt;1,"",IFERROR(VALUE(SUBSTITUTE(TRIM(MID(SUBSTITUTE(X677," ",REPT(" ",60)),1,60)),".",MID(1/2,2,1))),""))</f>
        <v/>
      </c>
      <c r="AB677" s="50">
        <f>IF(Z677&lt;2,"",IFERROR(VALUE(SUBSTITUTE(TRIM(MID(SUBSTITUTE(X677," ",REPT(" ",60)),61,60)),".",MID(1/2,2,1))),""))</f>
        <v/>
      </c>
      <c r="AC677" s="50">
        <f>IF(Z677&lt;3,"",IFERROR(VALUE(SUBSTITUTE(TRIM(MID(SUBSTITUTE(X677," ",REPT(" ",60)),121,60)),".",MID(1/2,2,1))),""))</f>
        <v/>
      </c>
      <c r="AD677" s="50">
        <f>IF(Z677&lt;4,"",IFERROR(VALUE(SUBSTITUTE(TRIM(MID(SUBSTITUTE(X677," ",REPT(" ",60)),181,60)),".",MID(1/2,2,1))),""))</f>
        <v/>
      </c>
      <c r="AE677" s="50">
        <f>IF(Z677&lt;5,"",IFERROR(VALUE(SUBSTITUTE(TRIM(MID(SUBSTITUTE(X677," ",REPT(" ",60)),241,60)),".",MID(1/2,2,1))),""))</f>
        <v/>
      </c>
      <c r="AF677" s="50">
        <f>IF(Z677&lt;6,"",IFERROR(VALUE(SUBSTITUTE(TRIM(MID(SUBSTITUTE(X677," ",REPT(" ",60)),301,60)),".",MID(1/2,2,1))),""))</f>
        <v/>
      </c>
      <c r="AG677" s="50">
        <f>IFERROR(IF(Z677=2,AA677,IF(Z677=4,IF(AA677&lt;0,-1,1)*(ABS(AA677)+AB677/60),IF(Z677=6,IF(AA677&lt;0,-1,1)*(ABS(AA677)+AB677/60+AC677/3600),""))),"")</f>
        <v/>
      </c>
      <c r="AH677" s="50">
        <f>IFERROR(IF(Z677=2,AB677,IF(Z677=4,IF(AC677&lt;0,-1,1)*(ABS(AC677)+AD677/60),IF(Z677=6,IF(AD677&lt;0,-1,1)*(ABS(AD677)+AE677/60+AF677/3600),""))),"")</f>
        <v/>
      </c>
      <c r="AI677" s="50">
        <f>IF(W677,AH677,AG677)</f>
        <v/>
      </c>
      <c r="AJ677" s="50">
        <f>IF(W677,AG677,AH677)</f>
        <v/>
      </c>
      <c r="AK677" s="50">
        <f>IFERROR(IF(U677=0,AI677,U677*ABS(AI677)),"")</f>
        <v/>
      </c>
      <c r="AL677" s="50">
        <f>IFERROR(IF(V677=0,AJ677,V677*ABS(AJ677)),"")</f>
        <v/>
      </c>
      <c r="AM677" s="50">
        <f>IFERROR(AND(U677=0,V677=0,ABS(AK677)&gt;90,ABS(AK677)&lt;=180,ABS(AL677)&lt;=90),FALSE)</f>
        <v/>
      </c>
      <c r="AN677" s="50">
        <f>IF(AM677,AL677,AK677)</f>
        <v/>
      </c>
      <c r="AO677" s="50">
        <f>IF(AM677,AK677,AL677)</f>
        <v/>
      </c>
      <c r="AP677" s="50">
        <f>IF(R677="","",IF(Y677&lt;&gt;"","Contains words or symbols that aren't part of a coordinate.",IF(NOT(OR(Z677=2,Z677=4,Z677=6)),"Couldn't find a latitude and a longitude ("&amp;Z677&amp;IF(Z677=1," number"," numbers")&amp;" found).",IF(COUNT(AA677:AF677)&lt;&gt;Z677,"Some of the numbers couldn't be read.",IF(OR(AND(Z677=4,OR(AB677&lt;0,AB677&gt;=60,AD677&lt;0,AD677&gt;=60)),AND(Z677=6,OR(AB677&lt;0,AB677&gt;=60,AC677&lt;0,AC677&gt;=60,AE677&lt;0,AE677&gt;=60,AF677&lt;0,AF677&gt;=60))),"Minutes and seconds must be between 0 and 60.",IF(OR(ABS(AN677)&gt;90,ABS(AO677)&gt;180),"Out of range: latitude must be between -90 and 90, and longitude between -180 and 180.",""))))))</f>
        <v/>
      </c>
    </row>
    <row r="678">
      <c r="B678" s="44" t="n"/>
      <c r="C678" s="44" t="n"/>
      <c r="D678" s="45">
        <f>IF(R678="","",IF(AP678&lt;&gt;"","NOT VALID GPS COORDINATES",IF(O678="NO CONNECTION","NO CONNECTION",IF(E678="","NOT FOUND",IF(OR(AM678,AND(AN678=0,AO678=0)),"CONVERTED – PLEASE CHECK","CONVERTED")))))</f>
        <v/>
      </c>
      <c r="E678" s="45">
        <f>IF(OR(O678="",O678="NO CONNECTION"),"",IFERROR(_xlfn.FILTERXML(O678,"//local/territory")&amp;" "&amp;_xlfn.FILTERXML(O678,"//local/mapcode"),IFERROR(_xlfn.FILTERXML(O678,"//international/mapcode"),"")))</f>
        <v/>
      </c>
      <c r="F678" s="46">
        <f>IF(E678="","",IFERROR(_xlfn.FILTERXML(O678,"//local/territory"),""))</f>
        <v/>
      </c>
      <c r="G678" s="46">
        <f>IF(E678="","",IFERROR(_xlfn.FILTERXML(O678,"//local/mapcode"),""))</f>
        <v/>
      </c>
      <c r="H678" s="46">
        <f>IF(E678="","",IFERROR(_xlfn.FILTERXML(O678,"//international/mapcode"),""))</f>
        <v/>
      </c>
      <c r="I678" s="46">
        <f>IF(E678="","",IFERROR(HYPERLINK("https://www.mymapcodes.com/go/?t="&amp;IF(G678&lt;&gt;"",F678,"AAA")&amp;"&amp;ma="&amp;LEFT(IF(G678&lt;&gt;"",G678,H678),FIND(".",IF(G678&lt;&gt;"",G678,H678))-1)&amp;"&amp;mb="&amp;MID(IF(G678&lt;&gt;"",G678,H678),FIND(".",IF(G678&lt;&gt;"",G678,H678))+1,99),"Open on MyMapcodes →"),""))</f>
        <v/>
      </c>
      <c r="J678" s="47">
        <f>IF(OR(R678="",AP678&lt;&gt;""),"",ROUND(AN678,6))</f>
        <v/>
      </c>
      <c r="K678" s="47">
        <f>IF(OR(R678="",AP678&lt;&gt;""),"",ROUND(AO678,6))</f>
        <v/>
      </c>
      <c r="L678" s="48">
        <f>IF(R678="","",IF(AP678&lt;&gt;"",AP678,IF(O678="NO CONNECTION","Excel couldn't reach the mapcode service. Click the REFRESH RESULTS box just above the table.",IF(E678="","The mapcode service didn't return a mapcode for this point.",IF(AM678,"Latitude and longitude seemed to be the wrong way round, so they've been swapped. Please check.",IF(AND(AN678=0,AO678=0),"0, 0 is in the sea off West Africa. Please check this is the location you meant.",IF(W678,"Longitude came first, so the order has been switched.",IF(Z678=6,"Converted from degrees, minutes and seconds.",IF(Z678=4,"Converted from degrees and decimal minutes.","")))))))))</f>
        <v/>
      </c>
      <c r="N678" s="49">
        <f>IF(J678="","",MapcodeAPI&amp;"codes/"&amp;SUBSTITUTE(J678&amp;"",MID(1/2,2,1),".")&amp;","&amp;SUBSTITUTE(K678&amp;"",MID(1/2,2,1),"."))&amp;LEFT($B$13,0)</f>
        <v/>
      </c>
      <c r="O678" s="49">
        <f>IF(N678="","",IFERROR(_xlfn.WEBSERVICE(N678),IF(MapcodeAPIBackup="","NO CONNECTION",IFERROR(_xlfn.WEBSERVICE(MapcodeAPIBackup&amp;MID(N678,LEN(MapcodeAPI)+1,999)),"NO CONNECTION"))))</f>
        <v/>
      </c>
      <c r="P678" t="inlineStr">
        <is>
          <t xml:space="preserve"> </t>
        </is>
      </c>
      <c r="R678" s="50">
        <f>IFERROR(IF(AND(TRIM(B678&amp;"")="",TRIM(C678&amp;"")=""),"",TRIM(IF(ISNUMBER(B678),SUBSTITUTE(B678&amp;"",MID(1/2,2,1),"."),B678&amp;"")&amp;IF(TRIM(C678&amp;"")="",""," | "&amp;IF(ISNUMBER(C678),SUBSTITUTE(C678&amp;"",MID(1/2,2,1),"."),C678&amp;"")))),"(error value)")</f>
        <v/>
      </c>
      <c r="S678" s="50">
        <f>IF(R678="","","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"&amp;IFERROR(IF(AND(LEN(R678)-LEN(SUBSTITUTE(R678,"/",""))=1,ISNUMBER(FIND(" ",TRIM(LEFT(R678,FIND("/",R678)-1))))),LEFT(R678,FIND("/",R678)-1),R678),R678)&amp;" ")," "," "),"﻿"," "),"​"," "),"⁠"," ")," "," ")," "," "),CHAR(9)," "),CHAR(10)," "),CHAR(13)," "),"−","-"),"–","-"),"—","-"),"LATITUDE"," "),"LONGITUDE"," "),"COORDINATES"," "),"COORDS"," "),"NORTH"," N "),"SOUTH"," S "),"EAST"," E "),"WEST"," W "),"DEGREES"," "),"DEG"," "),"GPS"," "),"LONG"," "),"LNG"," "),"LON"," "),"LAT"," ")," AND "," "),"&amp;"," ")&amp;" ")</f>
        <v/>
      </c>
      <c r="T678" s="50">
        <f>IF(S678="","",IF(LEN(S678)-LEN(SUBSTITUTE(S678,".",""))&gt;0,SUBSTITUTE(S678,","," "),IF(LEN(S678)-LEN(SUBSTITUTE(S678,",",""))=3,SUBSTITUTE(SUBSTITUTE(S678,",",";",2),",","."),IF(LEN(S678)-LEN(SUBSTITUTE(S678,",",""))=2,SUBSTITUTE(S678,",","."),SUBSTITUTE(S678,","," ")))))</f>
        <v/>
      </c>
      <c r="U678" s="50">
        <f>IF(ISNUMBER(FIND("S",T678)),-1,IF(ISNUMBER(FIND("N",T678)),1,0))</f>
        <v/>
      </c>
      <c r="V678" s="50">
        <f>IF(ISNUMBER(FIND("W",T678)),-1,IF(ISNUMBER(FIND("E",T678)),1,0))</f>
        <v/>
      </c>
      <c r="W678" s="50">
        <f>AND(MIN(IFERROR(FIND("N",T678),999),IFERROR(FIND("S",T678),999))&lt;999,MIN(IFERROR(FIND("E",T678),999),IFERROR(FIND("W",T678),999))&lt;999,MIN(IFERROR(FIND("E",T678),999),IFERROR(FIND("W",T678),999))&lt;MIN(IFERROR(FIND("N",T678),999),IFERROR(FIND("S",T678),999)))</f>
        <v/>
      </c>
      <c r="X678" s="50">
        <f>IF(T678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678,"°"," "),"º"," "),"˚"," "),"'"," "),CHAR(34)," "),"′"," "),"’"," "),"‘"," "),"″"," "),"”"," "),"“"," "),"("," "),")"," "),"["," "),"]"," "),"{"," "),"}"," "),";"," "),"|"," "),"/"," "),"\"," "),":"," "),"="," "),"*"," "),","," "),"N"," "),"S"," "),"E"," "),"W"," "),"_"," ")))</f>
        <v/>
      </c>
      <c r="Y678" s="50">
        <f>IF(X678="","",SUBSTITUTE(SUBSTITUTE(SUBSTITUTE(SUBSTITUTE(SUBSTITUTE(SUBSTITUTE(SUBSTITUTE(SUBSTITUTE(SUBSTITUTE(SUBSTITUTE(SUBSTITUTE(SUBSTITUTE(SUBSTITUTE(X678,"0",""),"1",""),"2",""),"3",""),"4",""),"5",""),"6",""),"7",""),"8",""),"9",""),".",""),"-","")," ",""))</f>
        <v/>
      </c>
      <c r="Z678" s="50">
        <f>IF(X678="",0,LEN(X678)-LEN(SUBSTITUTE(X678," ",""))+1)</f>
        <v/>
      </c>
      <c r="AA678" s="50">
        <f>IF(Z678&lt;1,"",IFERROR(VALUE(SUBSTITUTE(TRIM(MID(SUBSTITUTE(X678," ",REPT(" ",60)),1,60)),".",MID(1/2,2,1))),""))</f>
        <v/>
      </c>
      <c r="AB678" s="50">
        <f>IF(Z678&lt;2,"",IFERROR(VALUE(SUBSTITUTE(TRIM(MID(SUBSTITUTE(X678," ",REPT(" ",60)),61,60)),".",MID(1/2,2,1))),""))</f>
        <v/>
      </c>
      <c r="AC678" s="50">
        <f>IF(Z678&lt;3,"",IFERROR(VALUE(SUBSTITUTE(TRIM(MID(SUBSTITUTE(X678," ",REPT(" ",60)),121,60)),".",MID(1/2,2,1))),""))</f>
        <v/>
      </c>
      <c r="AD678" s="50">
        <f>IF(Z678&lt;4,"",IFERROR(VALUE(SUBSTITUTE(TRIM(MID(SUBSTITUTE(X678," ",REPT(" ",60)),181,60)),".",MID(1/2,2,1))),""))</f>
        <v/>
      </c>
      <c r="AE678" s="50">
        <f>IF(Z678&lt;5,"",IFERROR(VALUE(SUBSTITUTE(TRIM(MID(SUBSTITUTE(X678," ",REPT(" ",60)),241,60)),".",MID(1/2,2,1))),""))</f>
        <v/>
      </c>
      <c r="AF678" s="50">
        <f>IF(Z678&lt;6,"",IFERROR(VALUE(SUBSTITUTE(TRIM(MID(SUBSTITUTE(X678," ",REPT(" ",60)),301,60)),".",MID(1/2,2,1))),""))</f>
        <v/>
      </c>
      <c r="AG678" s="50">
        <f>IFERROR(IF(Z678=2,AA678,IF(Z678=4,IF(AA678&lt;0,-1,1)*(ABS(AA678)+AB678/60),IF(Z678=6,IF(AA678&lt;0,-1,1)*(ABS(AA678)+AB678/60+AC678/3600),""))),"")</f>
        <v/>
      </c>
      <c r="AH678" s="50">
        <f>IFERROR(IF(Z678=2,AB678,IF(Z678=4,IF(AC678&lt;0,-1,1)*(ABS(AC678)+AD678/60),IF(Z678=6,IF(AD678&lt;0,-1,1)*(ABS(AD678)+AE678/60+AF678/3600),""))),"")</f>
        <v/>
      </c>
      <c r="AI678" s="50">
        <f>IF(W678,AH678,AG678)</f>
        <v/>
      </c>
      <c r="AJ678" s="50">
        <f>IF(W678,AG678,AH678)</f>
        <v/>
      </c>
      <c r="AK678" s="50">
        <f>IFERROR(IF(U678=0,AI678,U678*ABS(AI678)),"")</f>
        <v/>
      </c>
      <c r="AL678" s="50">
        <f>IFERROR(IF(V678=0,AJ678,V678*ABS(AJ678)),"")</f>
        <v/>
      </c>
      <c r="AM678" s="50">
        <f>IFERROR(AND(U678=0,V678=0,ABS(AK678)&gt;90,ABS(AK678)&lt;=180,ABS(AL678)&lt;=90),FALSE)</f>
        <v/>
      </c>
      <c r="AN678" s="50">
        <f>IF(AM678,AL678,AK678)</f>
        <v/>
      </c>
      <c r="AO678" s="50">
        <f>IF(AM678,AK678,AL678)</f>
        <v/>
      </c>
      <c r="AP678" s="50">
        <f>IF(R678="","",IF(Y678&lt;&gt;"","Contains words or symbols that aren't part of a coordinate.",IF(NOT(OR(Z678=2,Z678=4,Z678=6)),"Couldn't find a latitude and a longitude ("&amp;Z678&amp;IF(Z678=1," number"," numbers")&amp;" found).",IF(COUNT(AA678:AF678)&lt;&gt;Z678,"Some of the numbers couldn't be read.",IF(OR(AND(Z678=4,OR(AB678&lt;0,AB678&gt;=60,AD678&lt;0,AD678&gt;=60)),AND(Z678=6,OR(AB678&lt;0,AB678&gt;=60,AC678&lt;0,AC678&gt;=60,AE678&lt;0,AE678&gt;=60,AF678&lt;0,AF678&gt;=60))),"Minutes and seconds must be between 0 and 60.",IF(OR(ABS(AN678)&gt;90,ABS(AO678)&gt;180),"Out of range: latitude must be between -90 and 90, and longitude between -180 and 180.",""))))))</f>
        <v/>
      </c>
    </row>
    <row r="679">
      <c r="B679" s="44" t="n"/>
      <c r="C679" s="44" t="n"/>
      <c r="D679" s="45">
        <f>IF(R679="","",IF(AP679&lt;&gt;"","NOT VALID GPS COORDINATES",IF(O679="NO CONNECTION","NO CONNECTION",IF(E679="","NOT FOUND",IF(OR(AM679,AND(AN679=0,AO679=0)),"CONVERTED – PLEASE CHECK","CONVERTED")))))</f>
        <v/>
      </c>
      <c r="E679" s="45">
        <f>IF(OR(O679="",O679="NO CONNECTION"),"",IFERROR(_xlfn.FILTERXML(O679,"//local/territory")&amp;" "&amp;_xlfn.FILTERXML(O679,"//local/mapcode"),IFERROR(_xlfn.FILTERXML(O679,"//international/mapcode"),"")))</f>
        <v/>
      </c>
      <c r="F679" s="46">
        <f>IF(E679="","",IFERROR(_xlfn.FILTERXML(O679,"//local/territory"),""))</f>
        <v/>
      </c>
      <c r="G679" s="46">
        <f>IF(E679="","",IFERROR(_xlfn.FILTERXML(O679,"//local/mapcode"),""))</f>
        <v/>
      </c>
      <c r="H679" s="46">
        <f>IF(E679="","",IFERROR(_xlfn.FILTERXML(O679,"//international/mapcode"),""))</f>
        <v/>
      </c>
      <c r="I679" s="46">
        <f>IF(E679="","",IFERROR(HYPERLINK("https://www.mymapcodes.com/go/?t="&amp;IF(G679&lt;&gt;"",F679,"AAA")&amp;"&amp;ma="&amp;LEFT(IF(G679&lt;&gt;"",G679,H679),FIND(".",IF(G679&lt;&gt;"",G679,H679))-1)&amp;"&amp;mb="&amp;MID(IF(G679&lt;&gt;"",G679,H679),FIND(".",IF(G679&lt;&gt;"",G679,H679))+1,99),"Open on MyMapcodes →"),""))</f>
        <v/>
      </c>
      <c r="J679" s="47">
        <f>IF(OR(R679="",AP679&lt;&gt;""),"",ROUND(AN679,6))</f>
        <v/>
      </c>
      <c r="K679" s="47">
        <f>IF(OR(R679="",AP679&lt;&gt;""),"",ROUND(AO679,6))</f>
        <v/>
      </c>
      <c r="L679" s="48">
        <f>IF(R679="","",IF(AP679&lt;&gt;"",AP679,IF(O679="NO CONNECTION","Excel couldn't reach the mapcode service. Click the REFRESH RESULTS box just above the table.",IF(E679="","The mapcode service didn't return a mapcode for this point.",IF(AM679,"Latitude and longitude seemed to be the wrong way round, so they've been swapped. Please check.",IF(AND(AN679=0,AO679=0),"0, 0 is in the sea off West Africa. Please check this is the location you meant.",IF(W679,"Longitude came first, so the order has been switched.",IF(Z679=6,"Converted from degrees, minutes and seconds.",IF(Z679=4,"Converted from degrees and decimal minutes.","")))))))))</f>
        <v/>
      </c>
      <c r="N679" s="49">
        <f>IF(J679="","",MapcodeAPI&amp;"codes/"&amp;SUBSTITUTE(J679&amp;"",MID(1/2,2,1),".")&amp;","&amp;SUBSTITUTE(K679&amp;"",MID(1/2,2,1),"."))&amp;LEFT($B$13,0)</f>
        <v/>
      </c>
      <c r="O679" s="49">
        <f>IF(N679="","",IFERROR(_xlfn.WEBSERVICE(N679),IF(MapcodeAPIBackup="","NO CONNECTION",IFERROR(_xlfn.WEBSERVICE(MapcodeAPIBackup&amp;MID(N679,LEN(MapcodeAPI)+1,999)),"NO CONNECTION"))))</f>
        <v/>
      </c>
      <c r="P679" t="inlineStr">
        <is>
          <t xml:space="preserve"> </t>
        </is>
      </c>
      <c r="R679" s="50">
        <f>IFERROR(IF(AND(TRIM(B679&amp;"")="",TRIM(C679&amp;"")=""),"",TRIM(IF(ISNUMBER(B679),SUBSTITUTE(B679&amp;"",MID(1/2,2,1),"."),B679&amp;"")&amp;IF(TRIM(C679&amp;"")="",""," | "&amp;IF(ISNUMBER(C679),SUBSTITUTE(C679&amp;"",MID(1/2,2,1),"."),C679&amp;"")))),"(error value)")</f>
        <v/>
      </c>
      <c r="S679" s="50">
        <f>IF(R679="","","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"&amp;IFERROR(IF(AND(LEN(R679)-LEN(SUBSTITUTE(R679,"/",""))=1,ISNUMBER(FIND(" ",TRIM(LEFT(R679,FIND("/",R679)-1))))),LEFT(R679,FIND("/",R679)-1),R679),R679)&amp;" ")," "," "),"﻿"," "),"​"," "),"⁠"," ")," "," ")," "," "),CHAR(9)," "),CHAR(10)," "),CHAR(13)," "),"−","-"),"–","-"),"—","-"),"LATITUDE"," "),"LONGITUDE"," "),"COORDINATES"," "),"COORDS"," "),"NORTH"," N "),"SOUTH"," S "),"EAST"," E "),"WEST"," W "),"DEGREES"," "),"DEG"," "),"GPS"," "),"LONG"," "),"LNG"," "),"LON"," "),"LAT"," ")," AND "," "),"&amp;"," ")&amp;" ")</f>
        <v/>
      </c>
      <c r="T679" s="50">
        <f>IF(S679="","",IF(LEN(S679)-LEN(SUBSTITUTE(S679,".",""))&gt;0,SUBSTITUTE(S679,","," "),IF(LEN(S679)-LEN(SUBSTITUTE(S679,",",""))=3,SUBSTITUTE(SUBSTITUTE(S679,",",";",2),",","."),IF(LEN(S679)-LEN(SUBSTITUTE(S679,",",""))=2,SUBSTITUTE(S679,",","."),SUBSTITUTE(S679,","," ")))))</f>
        <v/>
      </c>
      <c r="U679" s="50">
        <f>IF(ISNUMBER(FIND("S",T679)),-1,IF(ISNUMBER(FIND("N",T679)),1,0))</f>
        <v/>
      </c>
      <c r="V679" s="50">
        <f>IF(ISNUMBER(FIND("W",T679)),-1,IF(ISNUMBER(FIND("E",T679)),1,0))</f>
        <v/>
      </c>
      <c r="W679" s="50">
        <f>AND(MIN(IFERROR(FIND("N",T679),999),IFERROR(FIND("S",T679),999))&lt;999,MIN(IFERROR(FIND("E",T679),999),IFERROR(FIND("W",T679),999))&lt;999,MIN(IFERROR(FIND("E",T679),999),IFERROR(FIND("W",T679),999))&lt;MIN(IFERROR(FIND("N",T679),999),IFERROR(FIND("S",T679),999)))</f>
        <v/>
      </c>
      <c r="X679" s="50">
        <f>IF(T679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679,"°"," "),"º"," "),"˚"," "),"'"," "),CHAR(34)," "),"′"," "),"’"," "),"‘"," "),"″"," "),"”"," "),"“"," "),"("," "),")"," "),"["," "),"]"," "),"{"," "),"}"," "),";"," "),"|"," "),"/"," "),"\"," "),":"," "),"="," "),"*"," "),","," "),"N"," "),"S"," "),"E"," "),"W"," "),"_"," ")))</f>
        <v/>
      </c>
      <c r="Y679" s="50">
        <f>IF(X679="","",SUBSTITUTE(SUBSTITUTE(SUBSTITUTE(SUBSTITUTE(SUBSTITUTE(SUBSTITUTE(SUBSTITUTE(SUBSTITUTE(SUBSTITUTE(SUBSTITUTE(SUBSTITUTE(SUBSTITUTE(SUBSTITUTE(X679,"0",""),"1",""),"2",""),"3",""),"4",""),"5",""),"6",""),"7",""),"8",""),"9",""),".",""),"-","")," ",""))</f>
        <v/>
      </c>
      <c r="Z679" s="50">
        <f>IF(X679="",0,LEN(X679)-LEN(SUBSTITUTE(X679," ",""))+1)</f>
        <v/>
      </c>
      <c r="AA679" s="50">
        <f>IF(Z679&lt;1,"",IFERROR(VALUE(SUBSTITUTE(TRIM(MID(SUBSTITUTE(X679," ",REPT(" ",60)),1,60)),".",MID(1/2,2,1))),""))</f>
        <v/>
      </c>
      <c r="AB679" s="50">
        <f>IF(Z679&lt;2,"",IFERROR(VALUE(SUBSTITUTE(TRIM(MID(SUBSTITUTE(X679," ",REPT(" ",60)),61,60)),".",MID(1/2,2,1))),""))</f>
        <v/>
      </c>
      <c r="AC679" s="50">
        <f>IF(Z679&lt;3,"",IFERROR(VALUE(SUBSTITUTE(TRIM(MID(SUBSTITUTE(X679," ",REPT(" ",60)),121,60)),".",MID(1/2,2,1))),""))</f>
        <v/>
      </c>
      <c r="AD679" s="50">
        <f>IF(Z679&lt;4,"",IFERROR(VALUE(SUBSTITUTE(TRIM(MID(SUBSTITUTE(X679," ",REPT(" ",60)),181,60)),".",MID(1/2,2,1))),""))</f>
        <v/>
      </c>
      <c r="AE679" s="50">
        <f>IF(Z679&lt;5,"",IFERROR(VALUE(SUBSTITUTE(TRIM(MID(SUBSTITUTE(X679," ",REPT(" ",60)),241,60)),".",MID(1/2,2,1))),""))</f>
        <v/>
      </c>
      <c r="AF679" s="50">
        <f>IF(Z679&lt;6,"",IFERROR(VALUE(SUBSTITUTE(TRIM(MID(SUBSTITUTE(X679," ",REPT(" ",60)),301,60)),".",MID(1/2,2,1))),""))</f>
        <v/>
      </c>
      <c r="AG679" s="50">
        <f>IFERROR(IF(Z679=2,AA679,IF(Z679=4,IF(AA679&lt;0,-1,1)*(ABS(AA679)+AB679/60),IF(Z679=6,IF(AA679&lt;0,-1,1)*(ABS(AA679)+AB679/60+AC679/3600),""))),"")</f>
        <v/>
      </c>
      <c r="AH679" s="50">
        <f>IFERROR(IF(Z679=2,AB679,IF(Z679=4,IF(AC679&lt;0,-1,1)*(ABS(AC679)+AD679/60),IF(Z679=6,IF(AD679&lt;0,-1,1)*(ABS(AD679)+AE679/60+AF679/3600),""))),"")</f>
        <v/>
      </c>
      <c r="AI679" s="50">
        <f>IF(W679,AH679,AG679)</f>
        <v/>
      </c>
      <c r="AJ679" s="50">
        <f>IF(W679,AG679,AH679)</f>
        <v/>
      </c>
      <c r="AK679" s="50">
        <f>IFERROR(IF(U679=0,AI679,U679*ABS(AI679)),"")</f>
        <v/>
      </c>
      <c r="AL679" s="50">
        <f>IFERROR(IF(V679=0,AJ679,V679*ABS(AJ679)),"")</f>
        <v/>
      </c>
      <c r="AM679" s="50">
        <f>IFERROR(AND(U679=0,V679=0,ABS(AK679)&gt;90,ABS(AK679)&lt;=180,ABS(AL679)&lt;=90),FALSE)</f>
        <v/>
      </c>
      <c r="AN679" s="50">
        <f>IF(AM679,AL679,AK679)</f>
        <v/>
      </c>
      <c r="AO679" s="50">
        <f>IF(AM679,AK679,AL679)</f>
        <v/>
      </c>
      <c r="AP679" s="50">
        <f>IF(R679="","",IF(Y679&lt;&gt;"","Contains words or symbols that aren't part of a coordinate.",IF(NOT(OR(Z679=2,Z679=4,Z679=6)),"Couldn't find a latitude and a longitude ("&amp;Z679&amp;IF(Z679=1," number"," numbers")&amp;" found).",IF(COUNT(AA679:AF679)&lt;&gt;Z679,"Some of the numbers couldn't be read.",IF(OR(AND(Z679=4,OR(AB679&lt;0,AB679&gt;=60,AD679&lt;0,AD679&gt;=60)),AND(Z679=6,OR(AB679&lt;0,AB679&gt;=60,AC679&lt;0,AC679&gt;=60,AE679&lt;0,AE679&gt;=60,AF679&lt;0,AF679&gt;=60))),"Minutes and seconds must be between 0 and 60.",IF(OR(ABS(AN679)&gt;90,ABS(AO679)&gt;180),"Out of range: latitude must be between -90 and 90, and longitude between -180 and 180.",""))))))</f>
        <v/>
      </c>
    </row>
    <row r="680">
      <c r="B680" s="44" t="n"/>
      <c r="C680" s="44" t="n"/>
      <c r="D680" s="45">
        <f>IF(R680="","",IF(AP680&lt;&gt;"","NOT VALID GPS COORDINATES",IF(O680="NO CONNECTION","NO CONNECTION",IF(E680="","NOT FOUND",IF(OR(AM680,AND(AN680=0,AO680=0)),"CONVERTED – PLEASE CHECK","CONVERTED")))))</f>
        <v/>
      </c>
      <c r="E680" s="45">
        <f>IF(OR(O680="",O680="NO CONNECTION"),"",IFERROR(_xlfn.FILTERXML(O680,"//local/territory")&amp;" "&amp;_xlfn.FILTERXML(O680,"//local/mapcode"),IFERROR(_xlfn.FILTERXML(O680,"//international/mapcode"),"")))</f>
        <v/>
      </c>
      <c r="F680" s="46">
        <f>IF(E680="","",IFERROR(_xlfn.FILTERXML(O680,"//local/territory"),""))</f>
        <v/>
      </c>
      <c r="G680" s="46">
        <f>IF(E680="","",IFERROR(_xlfn.FILTERXML(O680,"//local/mapcode"),""))</f>
        <v/>
      </c>
      <c r="H680" s="46">
        <f>IF(E680="","",IFERROR(_xlfn.FILTERXML(O680,"//international/mapcode"),""))</f>
        <v/>
      </c>
      <c r="I680" s="46">
        <f>IF(E680="","",IFERROR(HYPERLINK("https://www.mymapcodes.com/go/?t="&amp;IF(G680&lt;&gt;"",F680,"AAA")&amp;"&amp;ma="&amp;LEFT(IF(G680&lt;&gt;"",G680,H680),FIND(".",IF(G680&lt;&gt;"",G680,H680))-1)&amp;"&amp;mb="&amp;MID(IF(G680&lt;&gt;"",G680,H680),FIND(".",IF(G680&lt;&gt;"",G680,H680))+1,99),"Open on MyMapcodes →"),""))</f>
        <v/>
      </c>
      <c r="J680" s="47">
        <f>IF(OR(R680="",AP680&lt;&gt;""),"",ROUND(AN680,6))</f>
        <v/>
      </c>
      <c r="K680" s="47">
        <f>IF(OR(R680="",AP680&lt;&gt;""),"",ROUND(AO680,6))</f>
        <v/>
      </c>
      <c r="L680" s="48">
        <f>IF(R680="","",IF(AP680&lt;&gt;"",AP680,IF(O680="NO CONNECTION","Excel couldn't reach the mapcode service. Click the REFRESH RESULTS box just above the table.",IF(E680="","The mapcode service didn't return a mapcode for this point.",IF(AM680,"Latitude and longitude seemed to be the wrong way round, so they've been swapped. Please check.",IF(AND(AN680=0,AO680=0),"0, 0 is in the sea off West Africa. Please check this is the location you meant.",IF(W680,"Longitude came first, so the order has been switched.",IF(Z680=6,"Converted from degrees, minutes and seconds.",IF(Z680=4,"Converted from degrees and decimal minutes.","")))))))))</f>
        <v/>
      </c>
      <c r="N680" s="49">
        <f>IF(J680="","",MapcodeAPI&amp;"codes/"&amp;SUBSTITUTE(J680&amp;"",MID(1/2,2,1),".")&amp;","&amp;SUBSTITUTE(K680&amp;"",MID(1/2,2,1),"."))&amp;LEFT($B$13,0)</f>
        <v/>
      </c>
      <c r="O680" s="49">
        <f>IF(N680="","",IFERROR(_xlfn.WEBSERVICE(N680),IF(MapcodeAPIBackup="","NO CONNECTION",IFERROR(_xlfn.WEBSERVICE(MapcodeAPIBackup&amp;MID(N680,LEN(MapcodeAPI)+1,999)),"NO CONNECTION"))))</f>
        <v/>
      </c>
      <c r="P680" t="inlineStr">
        <is>
          <t xml:space="preserve"> </t>
        </is>
      </c>
      <c r="R680" s="50">
        <f>IFERROR(IF(AND(TRIM(B680&amp;"")="",TRIM(C680&amp;"")=""),"",TRIM(IF(ISNUMBER(B680),SUBSTITUTE(B680&amp;"",MID(1/2,2,1),"."),B680&amp;"")&amp;IF(TRIM(C680&amp;"")="",""," | "&amp;IF(ISNUMBER(C680),SUBSTITUTE(C680&amp;"",MID(1/2,2,1),"."),C680&amp;"")))),"(error value)")</f>
        <v/>
      </c>
      <c r="S680" s="50">
        <f>IF(R680="","","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"&amp;IFERROR(IF(AND(LEN(R680)-LEN(SUBSTITUTE(R680,"/",""))=1,ISNUMBER(FIND(" ",TRIM(LEFT(R680,FIND("/",R680)-1))))),LEFT(R680,FIND("/",R680)-1),R680),R680)&amp;" ")," "," "),"﻿"," "),"​"," "),"⁠"," ")," "," ")," "," "),CHAR(9)," "),CHAR(10)," "),CHAR(13)," "),"−","-"),"–","-"),"—","-"),"LATITUDE"," "),"LONGITUDE"," "),"COORDINATES"," "),"COORDS"," "),"NORTH"," N "),"SOUTH"," S "),"EAST"," E "),"WEST"," W "),"DEGREES"," "),"DEG"," "),"GPS"," "),"LONG"," "),"LNG"," "),"LON"," "),"LAT"," ")," AND "," "),"&amp;"," ")&amp;" ")</f>
        <v/>
      </c>
      <c r="T680" s="50">
        <f>IF(S680="","",IF(LEN(S680)-LEN(SUBSTITUTE(S680,".",""))&gt;0,SUBSTITUTE(S680,","," "),IF(LEN(S680)-LEN(SUBSTITUTE(S680,",",""))=3,SUBSTITUTE(SUBSTITUTE(S680,",",";",2),",","."),IF(LEN(S680)-LEN(SUBSTITUTE(S680,",",""))=2,SUBSTITUTE(S680,",","."),SUBSTITUTE(S680,","," ")))))</f>
        <v/>
      </c>
      <c r="U680" s="50">
        <f>IF(ISNUMBER(FIND("S",T680)),-1,IF(ISNUMBER(FIND("N",T680)),1,0))</f>
        <v/>
      </c>
      <c r="V680" s="50">
        <f>IF(ISNUMBER(FIND("W",T680)),-1,IF(ISNUMBER(FIND("E",T680)),1,0))</f>
        <v/>
      </c>
      <c r="W680" s="50">
        <f>AND(MIN(IFERROR(FIND("N",T680),999),IFERROR(FIND("S",T680),999))&lt;999,MIN(IFERROR(FIND("E",T680),999),IFERROR(FIND("W",T680),999))&lt;999,MIN(IFERROR(FIND("E",T680),999),IFERROR(FIND("W",T680),999))&lt;MIN(IFERROR(FIND("N",T680),999),IFERROR(FIND("S",T680),999)))</f>
        <v/>
      </c>
      <c r="X680" s="50">
        <f>IF(T680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680,"°"," "),"º"," "),"˚"," "),"'"," "),CHAR(34)," "),"′"," "),"’"," "),"‘"," "),"″"," "),"”"," "),"“"," "),"("," "),")"," "),"["," "),"]"," "),"{"," "),"}"," "),";"," "),"|"," "),"/"," "),"\"," "),":"," "),"="," "),"*"," "),","," "),"N"," "),"S"," "),"E"," "),"W"," "),"_"," ")))</f>
        <v/>
      </c>
      <c r="Y680" s="50">
        <f>IF(X680="","",SUBSTITUTE(SUBSTITUTE(SUBSTITUTE(SUBSTITUTE(SUBSTITUTE(SUBSTITUTE(SUBSTITUTE(SUBSTITUTE(SUBSTITUTE(SUBSTITUTE(SUBSTITUTE(SUBSTITUTE(SUBSTITUTE(X680,"0",""),"1",""),"2",""),"3",""),"4",""),"5",""),"6",""),"7",""),"8",""),"9",""),".",""),"-","")," ",""))</f>
        <v/>
      </c>
      <c r="Z680" s="50">
        <f>IF(X680="",0,LEN(X680)-LEN(SUBSTITUTE(X680," ",""))+1)</f>
        <v/>
      </c>
      <c r="AA680" s="50">
        <f>IF(Z680&lt;1,"",IFERROR(VALUE(SUBSTITUTE(TRIM(MID(SUBSTITUTE(X680," ",REPT(" ",60)),1,60)),".",MID(1/2,2,1))),""))</f>
        <v/>
      </c>
      <c r="AB680" s="50">
        <f>IF(Z680&lt;2,"",IFERROR(VALUE(SUBSTITUTE(TRIM(MID(SUBSTITUTE(X680," ",REPT(" ",60)),61,60)),".",MID(1/2,2,1))),""))</f>
        <v/>
      </c>
      <c r="AC680" s="50">
        <f>IF(Z680&lt;3,"",IFERROR(VALUE(SUBSTITUTE(TRIM(MID(SUBSTITUTE(X680," ",REPT(" ",60)),121,60)),".",MID(1/2,2,1))),""))</f>
        <v/>
      </c>
      <c r="AD680" s="50">
        <f>IF(Z680&lt;4,"",IFERROR(VALUE(SUBSTITUTE(TRIM(MID(SUBSTITUTE(X680," ",REPT(" ",60)),181,60)),".",MID(1/2,2,1))),""))</f>
        <v/>
      </c>
      <c r="AE680" s="50">
        <f>IF(Z680&lt;5,"",IFERROR(VALUE(SUBSTITUTE(TRIM(MID(SUBSTITUTE(X680," ",REPT(" ",60)),241,60)),".",MID(1/2,2,1))),""))</f>
        <v/>
      </c>
      <c r="AF680" s="50">
        <f>IF(Z680&lt;6,"",IFERROR(VALUE(SUBSTITUTE(TRIM(MID(SUBSTITUTE(X680," ",REPT(" ",60)),301,60)),".",MID(1/2,2,1))),""))</f>
        <v/>
      </c>
      <c r="AG680" s="50">
        <f>IFERROR(IF(Z680=2,AA680,IF(Z680=4,IF(AA680&lt;0,-1,1)*(ABS(AA680)+AB680/60),IF(Z680=6,IF(AA680&lt;0,-1,1)*(ABS(AA680)+AB680/60+AC680/3600),""))),"")</f>
        <v/>
      </c>
      <c r="AH680" s="50">
        <f>IFERROR(IF(Z680=2,AB680,IF(Z680=4,IF(AC680&lt;0,-1,1)*(ABS(AC680)+AD680/60),IF(Z680=6,IF(AD680&lt;0,-1,1)*(ABS(AD680)+AE680/60+AF680/3600),""))),"")</f>
        <v/>
      </c>
      <c r="AI680" s="50">
        <f>IF(W680,AH680,AG680)</f>
        <v/>
      </c>
      <c r="AJ680" s="50">
        <f>IF(W680,AG680,AH680)</f>
        <v/>
      </c>
      <c r="AK680" s="50">
        <f>IFERROR(IF(U680=0,AI680,U680*ABS(AI680)),"")</f>
        <v/>
      </c>
      <c r="AL680" s="50">
        <f>IFERROR(IF(V680=0,AJ680,V680*ABS(AJ680)),"")</f>
        <v/>
      </c>
      <c r="AM680" s="50">
        <f>IFERROR(AND(U680=0,V680=0,ABS(AK680)&gt;90,ABS(AK680)&lt;=180,ABS(AL680)&lt;=90),FALSE)</f>
        <v/>
      </c>
      <c r="AN680" s="50">
        <f>IF(AM680,AL680,AK680)</f>
        <v/>
      </c>
      <c r="AO680" s="50">
        <f>IF(AM680,AK680,AL680)</f>
        <v/>
      </c>
      <c r="AP680" s="50">
        <f>IF(R680="","",IF(Y680&lt;&gt;"","Contains words or symbols that aren't part of a coordinate.",IF(NOT(OR(Z680=2,Z680=4,Z680=6)),"Couldn't find a latitude and a longitude ("&amp;Z680&amp;IF(Z680=1," number"," numbers")&amp;" found).",IF(COUNT(AA680:AF680)&lt;&gt;Z680,"Some of the numbers couldn't be read.",IF(OR(AND(Z680=4,OR(AB680&lt;0,AB680&gt;=60,AD680&lt;0,AD680&gt;=60)),AND(Z680=6,OR(AB680&lt;0,AB680&gt;=60,AC680&lt;0,AC680&gt;=60,AE680&lt;0,AE680&gt;=60,AF680&lt;0,AF680&gt;=60))),"Minutes and seconds must be between 0 and 60.",IF(OR(ABS(AN680)&gt;90,ABS(AO680)&gt;180),"Out of range: latitude must be between -90 and 90, and longitude between -180 and 180.",""))))))</f>
        <v/>
      </c>
    </row>
    <row r="681">
      <c r="B681" s="44" t="n"/>
      <c r="C681" s="44" t="n"/>
      <c r="D681" s="45">
        <f>IF(R681="","",IF(AP681&lt;&gt;"","NOT VALID GPS COORDINATES",IF(O681="NO CONNECTION","NO CONNECTION",IF(E681="","NOT FOUND",IF(OR(AM681,AND(AN681=0,AO681=0)),"CONVERTED – PLEASE CHECK","CONVERTED")))))</f>
        <v/>
      </c>
      <c r="E681" s="45">
        <f>IF(OR(O681="",O681="NO CONNECTION"),"",IFERROR(_xlfn.FILTERXML(O681,"//local/territory")&amp;" "&amp;_xlfn.FILTERXML(O681,"//local/mapcode"),IFERROR(_xlfn.FILTERXML(O681,"//international/mapcode"),"")))</f>
        <v/>
      </c>
      <c r="F681" s="46">
        <f>IF(E681="","",IFERROR(_xlfn.FILTERXML(O681,"//local/territory"),""))</f>
        <v/>
      </c>
      <c r="G681" s="46">
        <f>IF(E681="","",IFERROR(_xlfn.FILTERXML(O681,"//local/mapcode"),""))</f>
        <v/>
      </c>
      <c r="H681" s="46">
        <f>IF(E681="","",IFERROR(_xlfn.FILTERXML(O681,"//international/mapcode"),""))</f>
        <v/>
      </c>
      <c r="I681" s="46">
        <f>IF(E681="","",IFERROR(HYPERLINK("https://www.mymapcodes.com/go/?t="&amp;IF(G681&lt;&gt;"",F681,"AAA")&amp;"&amp;ma="&amp;LEFT(IF(G681&lt;&gt;"",G681,H681),FIND(".",IF(G681&lt;&gt;"",G681,H681))-1)&amp;"&amp;mb="&amp;MID(IF(G681&lt;&gt;"",G681,H681),FIND(".",IF(G681&lt;&gt;"",G681,H681))+1,99),"Open on MyMapcodes →"),""))</f>
        <v/>
      </c>
      <c r="J681" s="47">
        <f>IF(OR(R681="",AP681&lt;&gt;""),"",ROUND(AN681,6))</f>
        <v/>
      </c>
      <c r="K681" s="47">
        <f>IF(OR(R681="",AP681&lt;&gt;""),"",ROUND(AO681,6))</f>
        <v/>
      </c>
      <c r="L681" s="48">
        <f>IF(R681="","",IF(AP681&lt;&gt;"",AP681,IF(O681="NO CONNECTION","Excel couldn't reach the mapcode service. Click the REFRESH RESULTS box just above the table.",IF(E681="","The mapcode service didn't return a mapcode for this point.",IF(AM681,"Latitude and longitude seemed to be the wrong way round, so they've been swapped. Please check.",IF(AND(AN681=0,AO681=0),"0, 0 is in the sea off West Africa. Please check this is the location you meant.",IF(W681,"Longitude came first, so the order has been switched.",IF(Z681=6,"Converted from degrees, minutes and seconds.",IF(Z681=4,"Converted from degrees and decimal minutes.","")))))))))</f>
        <v/>
      </c>
      <c r="N681" s="49">
        <f>IF(J681="","",MapcodeAPI&amp;"codes/"&amp;SUBSTITUTE(J681&amp;"",MID(1/2,2,1),".")&amp;","&amp;SUBSTITUTE(K681&amp;"",MID(1/2,2,1),"."))&amp;LEFT($B$13,0)</f>
        <v/>
      </c>
      <c r="O681" s="49">
        <f>IF(N681="","",IFERROR(_xlfn.WEBSERVICE(N681),IF(MapcodeAPIBackup="","NO CONNECTION",IFERROR(_xlfn.WEBSERVICE(MapcodeAPIBackup&amp;MID(N681,LEN(MapcodeAPI)+1,999)),"NO CONNECTION"))))</f>
        <v/>
      </c>
      <c r="P681" t="inlineStr">
        <is>
          <t xml:space="preserve"> </t>
        </is>
      </c>
      <c r="R681" s="50">
        <f>IFERROR(IF(AND(TRIM(B681&amp;"")="",TRIM(C681&amp;"")=""),"",TRIM(IF(ISNUMBER(B681),SUBSTITUTE(B681&amp;"",MID(1/2,2,1),"."),B681&amp;"")&amp;IF(TRIM(C681&amp;"")="",""," | "&amp;IF(ISNUMBER(C681),SUBSTITUTE(C681&amp;"",MID(1/2,2,1),"."),C681&amp;"")))),"(error value)")</f>
        <v/>
      </c>
      <c r="S681" s="50">
        <f>IF(R681="","","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"&amp;IFERROR(IF(AND(LEN(R681)-LEN(SUBSTITUTE(R681,"/",""))=1,ISNUMBER(FIND(" ",TRIM(LEFT(R681,FIND("/",R681)-1))))),LEFT(R681,FIND("/",R681)-1),R681),R681)&amp;" ")," "," "),"﻿"," "),"​"," "),"⁠"," ")," "," ")," "," "),CHAR(9)," "),CHAR(10)," "),CHAR(13)," "),"−","-"),"–","-"),"—","-"),"LATITUDE"," "),"LONGITUDE"," "),"COORDINATES"," "),"COORDS"," "),"NORTH"," N "),"SOUTH"," S "),"EAST"," E "),"WEST"," W "),"DEGREES"," "),"DEG"," "),"GPS"," "),"LONG"," "),"LNG"," "),"LON"," "),"LAT"," ")," AND "," "),"&amp;"," ")&amp;" ")</f>
        <v/>
      </c>
      <c r="T681" s="50">
        <f>IF(S681="","",IF(LEN(S681)-LEN(SUBSTITUTE(S681,".",""))&gt;0,SUBSTITUTE(S681,","," "),IF(LEN(S681)-LEN(SUBSTITUTE(S681,",",""))=3,SUBSTITUTE(SUBSTITUTE(S681,",",";",2),",","."),IF(LEN(S681)-LEN(SUBSTITUTE(S681,",",""))=2,SUBSTITUTE(S681,",","."),SUBSTITUTE(S681,","," ")))))</f>
        <v/>
      </c>
      <c r="U681" s="50">
        <f>IF(ISNUMBER(FIND("S",T681)),-1,IF(ISNUMBER(FIND("N",T681)),1,0))</f>
        <v/>
      </c>
      <c r="V681" s="50">
        <f>IF(ISNUMBER(FIND("W",T681)),-1,IF(ISNUMBER(FIND("E",T681)),1,0))</f>
        <v/>
      </c>
      <c r="W681" s="50">
        <f>AND(MIN(IFERROR(FIND("N",T681),999),IFERROR(FIND("S",T681),999))&lt;999,MIN(IFERROR(FIND("E",T681),999),IFERROR(FIND("W",T681),999))&lt;999,MIN(IFERROR(FIND("E",T681),999),IFERROR(FIND("W",T681),999))&lt;MIN(IFERROR(FIND("N",T681),999),IFERROR(FIND("S",T681),999)))</f>
        <v/>
      </c>
      <c r="X681" s="50">
        <f>IF(T681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681,"°"," "),"º"," "),"˚"," "),"'"," "),CHAR(34)," "),"′"," "),"’"," "),"‘"," "),"″"," "),"”"," "),"“"," "),"("," "),")"," "),"["," "),"]"," "),"{"," "),"}"," "),";"," "),"|"," "),"/"," "),"\"," "),":"," "),"="," "),"*"," "),","," "),"N"," "),"S"," "),"E"," "),"W"," "),"_"," ")))</f>
        <v/>
      </c>
      <c r="Y681" s="50">
        <f>IF(X681="","",SUBSTITUTE(SUBSTITUTE(SUBSTITUTE(SUBSTITUTE(SUBSTITUTE(SUBSTITUTE(SUBSTITUTE(SUBSTITUTE(SUBSTITUTE(SUBSTITUTE(SUBSTITUTE(SUBSTITUTE(SUBSTITUTE(X681,"0",""),"1",""),"2",""),"3",""),"4",""),"5",""),"6",""),"7",""),"8",""),"9",""),".",""),"-","")," ",""))</f>
        <v/>
      </c>
      <c r="Z681" s="50">
        <f>IF(X681="",0,LEN(X681)-LEN(SUBSTITUTE(X681," ",""))+1)</f>
        <v/>
      </c>
      <c r="AA681" s="50">
        <f>IF(Z681&lt;1,"",IFERROR(VALUE(SUBSTITUTE(TRIM(MID(SUBSTITUTE(X681," ",REPT(" ",60)),1,60)),".",MID(1/2,2,1))),""))</f>
        <v/>
      </c>
      <c r="AB681" s="50">
        <f>IF(Z681&lt;2,"",IFERROR(VALUE(SUBSTITUTE(TRIM(MID(SUBSTITUTE(X681," ",REPT(" ",60)),61,60)),".",MID(1/2,2,1))),""))</f>
        <v/>
      </c>
      <c r="AC681" s="50">
        <f>IF(Z681&lt;3,"",IFERROR(VALUE(SUBSTITUTE(TRIM(MID(SUBSTITUTE(X681," ",REPT(" ",60)),121,60)),".",MID(1/2,2,1))),""))</f>
        <v/>
      </c>
      <c r="AD681" s="50">
        <f>IF(Z681&lt;4,"",IFERROR(VALUE(SUBSTITUTE(TRIM(MID(SUBSTITUTE(X681," ",REPT(" ",60)),181,60)),".",MID(1/2,2,1))),""))</f>
        <v/>
      </c>
      <c r="AE681" s="50">
        <f>IF(Z681&lt;5,"",IFERROR(VALUE(SUBSTITUTE(TRIM(MID(SUBSTITUTE(X681," ",REPT(" ",60)),241,60)),".",MID(1/2,2,1))),""))</f>
        <v/>
      </c>
      <c r="AF681" s="50">
        <f>IF(Z681&lt;6,"",IFERROR(VALUE(SUBSTITUTE(TRIM(MID(SUBSTITUTE(X681," ",REPT(" ",60)),301,60)),".",MID(1/2,2,1))),""))</f>
        <v/>
      </c>
      <c r="AG681" s="50">
        <f>IFERROR(IF(Z681=2,AA681,IF(Z681=4,IF(AA681&lt;0,-1,1)*(ABS(AA681)+AB681/60),IF(Z681=6,IF(AA681&lt;0,-1,1)*(ABS(AA681)+AB681/60+AC681/3600),""))),"")</f>
        <v/>
      </c>
      <c r="AH681" s="50">
        <f>IFERROR(IF(Z681=2,AB681,IF(Z681=4,IF(AC681&lt;0,-1,1)*(ABS(AC681)+AD681/60),IF(Z681=6,IF(AD681&lt;0,-1,1)*(ABS(AD681)+AE681/60+AF681/3600),""))),"")</f>
        <v/>
      </c>
      <c r="AI681" s="50">
        <f>IF(W681,AH681,AG681)</f>
        <v/>
      </c>
      <c r="AJ681" s="50">
        <f>IF(W681,AG681,AH681)</f>
        <v/>
      </c>
      <c r="AK681" s="50">
        <f>IFERROR(IF(U681=0,AI681,U681*ABS(AI681)),"")</f>
        <v/>
      </c>
      <c r="AL681" s="50">
        <f>IFERROR(IF(V681=0,AJ681,V681*ABS(AJ681)),"")</f>
        <v/>
      </c>
      <c r="AM681" s="50">
        <f>IFERROR(AND(U681=0,V681=0,ABS(AK681)&gt;90,ABS(AK681)&lt;=180,ABS(AL681)&lt;=90),FALSE)</f>
        <v/>
      </c>
      <c r="AN681" s="50">
        <f>IF(AM681,AL681,AK681)</f>
        <v/>
      </c>
      <c r="AO681" s="50">
        <f>IF(AM681,AK681,AL681)</f>
        <v/>
      </c>
      <c r="AP681" s="50">
        <f>IF(R681="","",IF(Y681&lt;&gt;"","Contains words or symbols that aren't part of a coordinate.",IF(NOT(OR(Z681=2,Z681=4,Z681=6)),"Couldn't find a latitude and a longitude ("&amp;Z681&amp;IF(Z681=1," number"," numbers")&amp;" found).",IF(COUNT(AA681:AF681)&lt;&gt;Z681,"Some of the numbers couldn't be read.",IF(OR(AND(Z681=4,OR(AB681&lt;0,AB681&gt;=60,AD681&lt;0,AD681&gt;=60)),AND(Z681=6,OR(AB681&lt;0,AB681&gt;=60,AC681&lt;0,AC681&gt;=60,AE681&lt;0,AE681&gt;=60,AF681&lt;0,AF681&gt;=60))),"Minutes and seconds must be between 0 and 60.",IF(OR(ABS(AN681)&gt;90,ABS(AO681)&gt;180),"Out of range: latitude must be between -90 and 90, and longitude between -180 and 180.",""))))))</f>
        <v/>
      </c>
    </row>
    <row r="682">
      <c r="B682" s="44" t="n"/>
      <c r="C682" s="44" t="n"/>
      <c r="D682" s="45">
        <f>IF(R682="","",IF(AP682&lt;&gt;"","NOT VALID GPS COORDINATES",IF(O682="NO CONNECTION","NO CONNECTION",IF(E682="","NOT FOUND",IF(OR(AM682,AND(AN682=0,AO682=0)),"CONVERTED – PLEASE CHECK","CONVERTED")))))</f>
        <v/>
      </c>
      <c r="E682" s="45">
        <f>IF(OR(O682="",O682="NO CONNECTION"),"",IFERROR(_xlfn.FILTERXML(O682,"//local/territory")&amp;" "&amp;_xlfn.FILTERXML(O682,"//local/mapcode"),IFERROR(_xlfn.FILTERXML(O682,"//international/mapcode"),"")))</f>
        <v/>
      </c>
      <c r="F682" s="46">
        <f>IF(E682="","",IFERROR(_xlfn.FILTERXML(O682,"//local/territory"),""))</f>
        <v/>
      </c>
      <c r="G682" s="46">
        <f>IF(E682="","",IFERROR(_xlfn.FILTERXML(O682,"//local/mapcode"),""))</f>
        <v/>
      </c>
      <c r="H682" s="46">
        <f>IF(E682="","",IFERROR(_xlfn.FILTERXML(O682,"//international/mapcode"),""))</f>
        <v/>
      </c>
      <c r="I682" s="46">
        <f>IF(E682="","",IFERROR(HYPERLINK("https://www.mymapcodes.com/go/?t="&amp;IF(G682&lt;&gt;"",F682,"AAA")&amp;"&amp;ma="&amp;LEFT(IF(G682&lt;&gt;"",G682,H682),FIND(".",IF(G682&lt;&gt;"",G682,H682))-1)&amp;"&amp;mb="&amp;MID(IF(G682&lt;&gt;"",G682,H682),FIND(".",IF(G682&lt;&gt;"",G682,H682))+1,99),"Open on MyMapcodes →"),""))</f>
        <v/>
      </c>
      <c r="J682" s="47">
        <f>IF(OR(R682="",AP682&lt;&gt;""),"",ROUND(AN682,6))</f>
        <v/>
      </c>
      <c r="K682" s="47">
        <f>IF(OR(R682="",AP682&lt;&gt;""),"",ROUND(AO682,6))</f>
        <v/>
      </c>
      <c r="L682" s="48">
        <f>IF(R682="","",IF(AP682&lt;&gt;"",AP682,IF(O682="NO CONNECTION","Excel couldn't reach the mapcode service. Click the REFRESH RESULTS box just above the table.",IF(E682="","The mapcode service didn't return a mapcode for this point.",IF(AM682,"Latitude and longitude seemed to be the wrong way round, so they've been swapped. Please check.",IF(AND(AN682=0,AO682=0),"0, 0 is in the sea off West Africa. Please check this is the location you meant.",IF(W682,"Longitude came first, so the order has been switched.",IF(Z682=6,"Converted from degrees, minutes and seconds.",IF(Z682=4,"Converted from degrees and decimal minutes.","")))))))))</f>
        <v/>
      </c>
      <c r="N682" s="49">
        <f>IF(J682="","",MapcodeAPI&amp;"codes/"&amp;SUBSTITUTE(J682&amp;"",MID(1/2,2,1),".")&amp;","&amp;SUBSTITUTE(K682&amp;"",MID(1/2,2,1),"."))&amp;LEFT($B$13,0)</f>
        <v/>
      </c>
      <c r="O682" s="49">
        <f>IF(N682="","",IFERROR(_xlfn.WEBSERVICE(N682),IF(MapcodeAPIBackup="","NO CONNECTION",IFERROR(_xlfn.WEBSERVICE(MapcodeAPIBackup&amp;MID(N682,LEN(MapcodeAPI)+1,999)),"NO CONNECTION"))))</f>
        <v/>
      </c>
      <c r="P682" t="inlineStr">
        <is>
          <t xml:space="preserve"> </t>
        </is>
      </c>
      <c r="R682" s="50">
        <f>IFERROR(IF(AND(TRIM(B682&amp;"")="",TRIM(C682&amp;"")=""),"",TRIM(IF(ISNUMBER(B682),SUBSTITUTE(B682&amp;"",MID(1/2,2,1),"."),B682&amp;"")&amp;IF(TRIM(C682&amp;"")="",""," | "&amp;IF(ISNUMBER(C682),SUBSTITUTE(C682&amp;"",MID(1/2,2,1),"."),C682&amp;"")))),"(error value)")</f>
        <v/>
      </c>
      <c r="S682" s="50">
        <f>IF(R682="","","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"&amp;IFERROR(IF(AND(LEN(R682)-LEN(SUBSTITUTE(R682,"/",""))=1,ISNUMBER(FIND(" ",TRIM(LEFT(R682,FIND("/",R682)-1))))),LEFT(R682,FIND("/",R682)-1),R682),R682)&amp;" ")," "," "),"﻿"," "),"​"," "),"⁠"," ")," "," ")," "," "),CHAR(9)," "),CHAR(10)," "),CHAR(13)," "),"−","-"),"–","-"),"—","-"),"LATITUDE"," "),"LONGITUDE"," "),"COORDINATES"," "),"COORDS"," "),"NORTH"," N "),"SOUTH"," S "),"EAST"," E "),"WEST"," W "),"DEGREES"," "),"DEG"," "),"GPS"," "),"LONG"," "),"LNG"," "),"LON"," "),"LAT"," ")," AND "," "),"&amp;"," ")&amp;" ")</f>
        <v/>
      </c>
      <c r="T682" s="50">
        <f>IF(S682="","",IF(LEN(S682)-LEN(SUBSTITUTE(S682,".",""))&gt;0,SUBSTITUTE(S682,","," "),IF(LEN(S682)-LEN(SUBSTITUTE(S682,",",""))=3,SUBSTITUTE(SUBSTITUTE(S682,",",";",2),",","."),IF(LEN(S682)-LEN(SUBSTITUTE(S682,",",""))=2,SUBSTITUTE(S682,",","."),SUBSTITUTE(S682,","," ")))))</f>
        <v/>
      </c>
      <c r="U682" s="50">
        <f>IF(ISNUMBER(FIND("S",T682)),-1,IF(ISNUMBER(FIND("N",T682)),1,0))</f>
        <v/>
      </c>
      <c r="V682" s="50">
        <f>IF(ISNUMBER(FIND("W",T682)),-1,IF(ISNUMBER(FIND("E",T682)),1,0))</f>
        <v/>
      </c>
      <c r="W682" s="50">
        <f>AND(MIN(IFERROR(FIND("N",T682),999),IFERROR(FIND("S",T682),999))&lt;999,MIN(IFERROR(FIND("E",T682),999),IFERROR(FIND("W",T682),999))&lt;999,MIN(IFERROR(FIND("E",T682),999),IFERROR(FIND("W",T682),999))&lt;MIN(IFERROR(FIND("N",T682),999),IFERROR(FIND("S",T682),999)))</f>
        <v/>
      </c>
      <c r="X682" s="50">
        <f>IF(T682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682,"°"," "),"º"," "),"˚"," "),"'"," "),CHAR(34)," "),"′"," "),"’"," "),"‘"," "),"″"," "),"”"," "),"“"," "),"("," "),")"," "),"["," "),"]"," "),"{"," "),"}"," "),";"," "),"|"," "),"/"," "),"\"," "),":"," "),"="," "),"*"," "),","," "),"N"," "),"S"," "),"E"," "),"W"," "),"_"," ")))</f>
        <v/>
      </c>
      <c r="Y682" s="50">
        <f>IF(X682="","",SUBSTITUTE(SUBSTITUTE(SUBSTITUTE(SUBSTITUTE(SUBSTITUTE(SUBSTITUTE(SUBSTITUTE(SUBSTITUTE(SUBSTITUTE(SUBSTITUTE(SUBSTITUTE(SUBSTITUTE(SUBSTITUTE(X682,"0",""),"1",""),"2",""),"3",""),"4",""),"5",""),"6",""),"7",""),"8",""),"9",""),".",""),"-","")," ",""))</f>
        <v/>
      </c>
      <c r="Z682" s="50">
        <f>IF(X682="",0,LEN(X682)-LEN(SUBSTITUTE(X682," ",""))+1)</f>
        <v/>
      </c>
      <c r="AA682" s="50">
        <f>IF(Z682&lt;1,"",IFERROR(VALUE(SUBSTITUTE(TRIM(MID(SUBSTITUTE(X682," ",REPT(" ",60)),1,60)),".",MID(1/2,2,1))),""))</f>
        <v/>
      </c>
      <c r="AB682" s="50">
        <f>IF(Z682&lt;2,"",IFERROR(VALUE(SUBSTITUTE(TRIM(MID(SUBSTITUTE(X682," ",REPT(" ",60)),61,60)),".",MID(1/2,2,1))),""))</f>
        <v/>
      </c>
      <c r="AC682" s="50">
        <f>IF(Z682&lt;3,"",IFERROR(VALUE(SUBSTITUTE(TRIM(MID(SUBSTITUTE(X682," ",REPT(" ",60)),121,60)),".",MID(1/2,2,1))),""))</f>
        <v/>
      </c>
      <c r="AD682" s="50">
        <f>IF(Z682&lt;4,"",IFERROR(VALUE(SUBSTITUTE(TRIM(MID(SUBSTITUTE(X682," ",REPT(" ",60)),181,60)),".",MID(1/2,2,1))),""))</f>
        <v/>
      </c>
      <c r="AE682" s="50">
        <f>IF(Z682&lt;5,"",IFERROR(VALUE(SUBSTITUTE(TRIM(MID(SUBSTITUTE(X682," ",REPT(" ",60)),241,60)),".",MID(1/2,2,1))),""))</f>
        <v/>
      </c>
      <c r="AF682" s="50">
        <f>IF(Z682&lt;6,"",IFERROR(VALUE(SUBSTITUTE(TRIM(MID(SUBSTITUTE(X682," ",REPT(" ",60)),301,60)),".",MID(1/2,2,1))),""))</f>
        <v/>
      </c>
      <c r="AG682" s="50">
        <f>IFERROR(IF(Z682=2,AA682,IF(Z682=4,IF(AA682&lt;0,-1,1)*(ABS(AA682)+AB682/60),IF(Z682=6,IF(AA682&lt;0,-1,1)*(ABS(AA682)+AB682/60+AC682/3600),""))),"")</f>
        <v/>
      </c>
      <c r="AH682" s="50">
        <f>IFERROR(IF(Z682=2,AB682,IF(Z682=4,IF(AC682&lt;0,-1,1)*(ABS(AC682)+AD682/60),IF(Z682=6,IF(AD682&lt;0,-1,1)*(ABS(AD682)+AE682/60+AF682/3600),""))),"")</f>
        <v/>
      </c>
      <c r="AI682" s="50">
        <f>IF(W682,AH682,AG682)</f>
        <v/>
      </c>
      <c r="AJ682" s="50">
        <f>IF(W682,AG682,AH682)</f>
        <v/>
      </c>
      <c r="AK682" s="50">
        <f>IFERROR(IF(U682=0,AI682,U682*ABS(AI682)),"")</f>
        <v/>
      </c>
      <c r="AL682" s="50">
        <f>IFERROR(IF(V682=0,AJ682,V682*ABS(AJ682)),"")</f>
        <v/>
      </c>
      <c r="AM682" s="50">
        <f>IFERROR(AND(U682=0,V682=0,ABS(AK682)&gt;90,ABS(AK682)&lt;=180,ABS(AL682)&lt;=90),FALSE)</f>
        <v/>
      </c>
      <c r="AN682" s="50">
        <f>IF(AM682,AL682,AK682)</f>
        <v/>
      </c>
      <c r="AO682" s="50">
        <f>IF(AM682,AK682,AL682)</f>
        <v/>
      </c>
      <c r="AP682" s="50">
        <f>IF(R682="","",IF(Y682&lt;&gt;"","Contains words or symbols that aren't part of a coordinate.",IF(NOT(OR(Z682=2,Z682=4,Z682=6)),"Couldn't find a latitude and a longitude ("&amp;Z682&amp;IF(Z682=1," number"," numbers")&amp;" found).",IF(COUNT(AA682:AF682)&lt;&gt;Z682,"Some of the numbers couldn't be read.",IF(OR(AND(Z682=4,OR(AB682&lt;0,AB682&gt;=60,AD682&lt;0,AD682&gt;=60)),AND(Z682=6,OR(AB682&lt;0,AB682&gt;=60,AC682&lt;0,AC682&gt;=60,AE682&lt;0,AE682&gt;=60,AF682&lt;0,AF682&gt;=60))),"Minutes and seconds must be between 0 and 60.",IF(OR(ABS(AN682)&gt;90,ABS(AO682)&gt;180),"Out of range: latitude must be between -90 and 90, and longitude between -180 and 180.",""))))))</f>
        <v/>
      </c>
    </row>
    <row r="683">
      <c r="B683" s="44" t="n"/>
      <c r="C683" s="44" t="n"/>
      <c r="D683" s="45">
        <f>IF(R683="","",IF(AP683&lt;&gt;"","NOT VALID GPS COORDINATES",IF(O683="NO CONNECTION","NO CONNECTION",IF(E683="","NOT FOUND",IF(OR(AM683,AND(AN683=0,AO683=0)),"CONVERTED – PLEASE CHECK","CONVERTED")))))</f>
        <v/>
      </c>
      <c r="E683" s="45">
        <f>IF(OR(O683="",O683="NO CONNECTION"),"",IFERROR(_xlfn.FILTERXML(O683,"//local/territory")&amp;" "&amp;_xlfn.FILTERXML(O683,"//local/mapcode"),IFERROR(_xlfn.FILTERXML(O683,"//international/mapcode"),"")))</f>
        <v/>
      </c>
      <c r="F683" s="46">
        <f>IF(E683="","",IFERROR(_xlfn.FILTERXML(O683,"//local/territory"),""))</f>
        <v/>
      </c>
      <c r="G683" s="46">
        <f>IF(E683="","",IFERROR(_xlfn.FILTERXML(O683,"//local/mapcode"),""))</f>
        <v/>
      </c>
      <c r="H683" s="46">
        <f>IF(E683="","",IFERROR(_xlfn.FILTERXML(O683,"//international/mapcode"),""))</f>
        <v/>
      </c>
      <c r="I683" s="46">
        <f>IF(E683="","",IFERROR(HYPERLINK("https://www.mymapcodes.com/go/?t="&amp;IF(G683&lt;&gt;"",F683,"AAA")&amp;"&amp;ma="&amp;LEFT(IF(G683&lt;&gt;"",G683,H683),FIND(".",IF(G683&lt;&gt;"",G683,H683))-1)&amp;"&amp;mb="&amp;MID(IF(G683&lt;&gt;"",G683,H683),FIND(".",IF(G683&lt;&gt;"",G683,H683))+1,99),"Open on MyMapcodes →"),""))</f>
        <v/>
      </c>
      <c r="J683" s="47">
        <f>IF(OR(R683="",AP683&lt;&gt;""),"",ROUND(AN683,6))</f>
        <v/>
      </c>
      <c r="K683" s="47">
        <f>IF(OR(R683="",AP683&lt;&gt;""),"",ROUND(AO683,6))</f>
        <v/>
      </c>
      <c r="L683" s="48">
        <f>IF(R683="","",IF(AP683&lt;&gt;"",AP683,IF(O683="NO CONNECTION","Excel couldn't reach the mapcode service. Click the REFRESH RESULTS box just above the table.",IF(E683="","The mapcode service didn't return a mapcode for this point.",IF(AM683,"Latitude and longitude seemed to be the wrong way round, so they've been swapped. Please check.",IF(AND(AN683=0,AO683=0),"0, 0 is in the sea off West Africa. Please check this is the location you meant.",IF(W683,"Longitude came first, so the order has been switched.",IF(Z683=6,"Converted from degrees, minutes and seconds.",IF(Z683=4,"Converted from degrees and decimal minutes.","")))))))))</f>
        <v/>
      </c>
      <c r="N683" s="49">
        <f>IF(J683="","",MapcodeAPI&amp;"codes/"&amp;SUBSTITUTE(J683&amp;"",MID(1/2,2,1),".")&amp;","&amp;SUBSTITUTE(K683&amp;"",MID(1/2,2,1),"."))&amp;LEFT($B$13,0)</f>
        <v/>
      </c>
      <c r="O683" s="49">
        <f>IF(N683="","",IFERROR(_xlfn.WEBSERVICE(N683),IF(MapcodeAPIBackup="","NO CONNECTION",IFERROR(_xlfn.WEBSERVICE(MapcodeAPIBackup&amp;MID(N683,LEN(MapcodeAPI)+1,999)),"NO CONNECTION"))))</f>
        <v/>
      </c>
      <c r="P683" t="inlineStr">
        <is>
          <t xml:space="preserve"> </t>
        </is>
      </c>
      <c r="R683" s="50">
        <f>IFERROR(IF(AND(TRIM(B683&amp;"")="",TRIM(C683&amp;"")=""),"",TRIM(IF(ISNUMBER(B683),SUBSTITUTE(B683&amp;"",MID(1/2,2,1),"."),B683&amp;"")&amp;IF(TRIM(C683&amp;"")="",""," | "&amp;IF(ISNUMBER(C683),SUBSTITUTE(C683&amp;"",MID(1/2,2,1),"."),C683&amp;"")))),"(error value)")</f>
        <v/>
      </c>
      <c r="S683" s="50">
        <f>IF(R683="","","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"&amp;IFERROR(IF(AND(LEN(R683)-LEN(SUBSTITUTE(R683,"/",""))=1,ISNUMBER(FIND(" ",TRIM(LEFT(R683,FIND("/",R683)-1))))),LEFT(R683,FIND("/",R683)-1),R683),R683)&amp;" ")," "," "),"﻿"," "),"​"," "),"⁠"," ")," "," ")," "," "),CHAR(9)," "),CHAR(10)," "),CHAR(13)," "),"−","-"),"–","-"),"—","-"),"LATITUDE"," "),"LONGITUDE"," "),"COORDINATES"," "),"COORDS"," "),"NORTH"," N "),"SOUTH"," S "),"EAST"," E "),"WEST"," W "),"DEGREES"," "),"DEG"," "),"GPS"," "),"LONG"," "),"LNG"," "),"LON"," "),"LAT"," ")," AND "," "),"&amp;"," ")&amp;" ")</f>
        <v/>
      </c>
      <c r="T683" s="50">
        <f>IF(S683="","",IF(LEN(S683)-LEN(SUBSTITUTE(S683,".",""))&gt;0,SUBSTITUTE(S683,","," "),IF(LEN(S683)-LEN(SUBSTITUTE(S683,",",""))=3,SUBSTITUTE(SUBSTITUTE(S683,",",";",2),",","."),IF(LEN(S683)-LEN(SUBSTITUTE(S683,",",""))=2,SUBSTITUTE(S683,",","."),SUBSTITUTE(S683,","," ")))))</f>
        <v/>
      </c>
      <c r="U683" s="50">
        <f>IF(ISNUMBER(FIND("S",T683)),-1,IF(ISNUMBER(FIND("N",T683)),1,0))</f>
        <v/>
      </c>
      <c r="V683" s="50">
        <f>IF(ISNUMBER(FIND("W",T683)),-1,IF(ISNUMBER(FIND("E",T683)),1,0))</f>
        <v/>
      </c>
      <c r="W683" s="50">
        <f>AND(MIN(IFERROR(FIND("N",T683),999),IFERROR(FIND("S",T683),999))&lt;999,MIN(IFERROR(FIND("E",T683),999),IFERROR(FIND("W",T683),999))&lt;999,MIN(IFERROR(FIND("E",T683),999),IFERROR(FIND("W",T683),999))&lt;MIN(IFERROR(FIND("N",T683),999),IFERROR(FIND("S",T683),999)))</f>
        <v/>
      </c>
      <c r="X683" s="50">
        <f>IF(T683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683,"°"," "),"º"," "),"˚"," "),"'"," "),CHAR(34)," "),"′"," "),"’"," "),"‘"," "),"″"," "),"”"," "),"“"," "),"("," "),")"," "),"["," "),"]"," "),"{"," "),"}"," "),";"," "),"|"," "),"/"," "),"\"," "),":"," "),"="," "),"*"," "),","," "),"N"," "),"S"," "),"E"," "),"W"," "),"_"," ")))</f>
        <v/>
      </c>
      <c r="Y683" s="50">
        <f>IF(X683="","",SUBSTITUTE(SUBSTITUTE(SUBSTITUTE(SUBSTITUTE(SUBSTITUTE(SUBSTITUTE(SUBSTITUTE(SUBSTITUTE(SUBSTITUTE(SUBSTITUTE(SUBSTITUTE(SUBSTITUTE(SUBSTITUTE(X683,"0",""),"1",""),"2",""),"3",""),"4",""),"5",""),"6",""),"7",""),"8",""),"9",""),".",""),"-","")," ",""))</f>
        <v/>
      </c>
      <c r="Z683" s="50">
        <f>IF(X683="",0,LEN(X683)-LEN(SUBSTITUTE(X683," ",""))+1)</f>
        <v/>
      </c>
      <c r="AA683" s="50">
        <f>IF(Z683&lt;1,"",IFERROR(VALUE(SUBSTITUTE(TRIM(MID(SUBSTITUTE(X683," ",REPT(" ",60)),1,60)),".",MID(1/2,2,1))),""))</f>
        <v/>
      </c>
      <c r="AB683" s="50">
        <f>IF(Z683&lt;2,"",IFERROR(VALUE(SUBSTITUTE(TRIM(MID(SUBSTITUTE(X683," ",REPT(" ",60)),61,60)),".",MID(1/2,2,1))),""))</f>
        <v/>
      </c>
      <c r="AC683" s="50">
        <f>IF(Z683&lt;3,"",IFERROR(VALUE(SUBSTITUTE(TRIM(MID(SUBSTITUTE(X683," ",REPT(" ",60)),121,60)),".",MID(1/2,2,1))),""))</f>
        <v/>
      </c>
      <c r="AD683" s="50">
        <f>IF(Z683&lt;4,"",IFERROR(VALUE(SUBSTITUTE(TRIM(MID(SUBSTITUTE(X683," ",REPT(" ",60)),181,60)),".",MID(1/2,2,1))),""))</f>
        <v/>
      </c>
      <c r="AE683" s="50">
        <f>IF(Z683&lt;5,"",IFERROR(VALUE(SUBSTITUTE(TRIM(MID(SUBSTITUTE(X683," ",REPT(" ",60)),241,60)),".",MID(1/2,2,1))),""))</f>
        <v/>
      </c>
      <c r="AF683" s="50">
        <f>IF(Z683&lt;6,"",IFERROR(VALUE(SUBSTITUTE(TRIM(MID(SUBSTITUTE(X683," ",REPT(" ",60)),301,60)),".",MID(1/2,2,1))),""))</f>
        <v/>
      </c>
      <c r="AG683" s="50">
        <f>IFERROR(IF(Z683=2,AA683,IF(Z683=4,IF(AA683&lt;0,-1,1)*(ABS(AA683)+AB683/60),IF(Z683=6,IF(AA683&lt;0,-1,1)*(ABS(AA683)+AB683/60+AC683/3600),""))),"")</f>
        <v/>
      </c>
      <c r="AH683" s="50">
        <f>IFERROR(IF(Z683=2,AB683,IF(Z683=4,IF(AC683&lt;0,-1,1)*(ABS(AC683)+AD683/60),IF(Z683=6,IF(AD683&lt;0,-1,1)*(ABS(AD683)+AE683/60+AF683/3600),""))),"")</f>
        <v/>
      </c>
      <c r="AI683" s="50">
        <f>IF(W683,AH683,AG683)</f>
        <v/>
      </c>
      <c r="AJ683" s="50">
        <f>IF(W683,AG683,AH683)</f>
        <v/>
      </c>
      <c r="AK683" s="50">
        <f>IFERROR(IF(U683=0,AI683,U683*ABS(AI683)),"")</f>
        <v/>
      </c>
      <c r="AL683" s="50">
        <f>IFERROR(IF(V683=0,AJ683,V683*ABS(AJ683)),"")</f>
        <v/>
      </c>
      <c r="AM683" s="50">
        <f>IFERROR(AND(U683=0,V683=0,ABS(AK683)&gt;90,ABS(AK683)&lt;=180,ABS(AL683)&lt;=90),FALSE)</f>
        <v/>
      </c>
      <c r="AN683" s="50">
        <f>IF(AM683,AL683,AK683)</f>
        <v/>
      </c>
      <c r="AO683" s="50">
        <f>IF(AM683,AK683,AL683)</f>
        <v/>
      </c>
      <c r="AP683" s="50">
        <f>IF(R683="","",IF(Y683&lt;&gt;"","Contains words or symbols that aren't part of a coordinate.",IF(NOT(OR(Z683=2,Z683=4,Z683=6)),"Couldn't find a latitude and a longitude ("&amp;Z683&amp;IF(Z683=1," number"," numbers")&amp;" found).",IF(COUNT(AA683:AF683)&lt;&gt;Z683,"Some of the numbers couldn't be read.",IF(OR(AND(Z683=4,OR(AB683&lt;0,AB683&gt;=60,AD683&lt;0,AD683&gt;=60)),AND(Z683=6,OR(AB683&lt;0,AB683&gt;=60,AC683&lt;0,AC683&gt;=60,AE683&lt;0,AE683&gt;=60,AF683&lt;0,AF683&gt;=60))),"Minutes and seconds must be between 0 and 60.",IF(OR(ABS(AN683)&gt;90,ABS(AO683)&gt;180),"Out of range: latitude must be between -90 and 90, and longitude between -180 and 180.",""))))))</f>
        <v/>
      </c>
    </row>
    <row r="684">
      <c r="B684" s="44" t="n"/>
      <c r="C684" s="44" t="n"/>
      <c r="D684" s="45">
        <f>IF(R684="","",IF(AP684&lt;&gt;"","NOT VALID GPS COORDINATES",IF(O684="NO CONNECTION","NO CONNECTION",IF(E684="","NOT FOUND",IF(OR(AM684,AND(AN684=0,AO684=0)),"CONVERTED – PLEASE CHECK","CONVERTED")))))</f>
        <v/>
      </c>
      <c r="E684" s="45">
        <f>IF(OR(O684="",O684="NO CONNECTION"),"",IFERROR(_xlfn.FILTERXML(O684,"//local/territory")&amp;" "&amp;_xlfn.FILTERXML(O684,"//local/mapcode"),IFERROR(_xlfn.FILTERXML(O684,"//international/mapcode"),"")))</f>
        <v/>
      </c>
      <c r="F684" s="46">
        <f>IF(E684="","",IFERROR(_xlfn.FILTERXML(O684,"//local/territory"),""))</f>
        <v/>
      </c>
      <c r="G684" s="46">
        <f>IF(E684="","",IFERROR(_xlfn.FILTERXML(O684,"//local/mapcode"),""))</f>
        <v/>
      </c>
      <c r="H684" s="46">
        <f>IF(E684="","",IFERROR(_xlfn.FILTERXML(O684,"//international/mapcode"),""))</f>
        <v/>
      </c>
      <c r="I684" s="46">
        <f>IF(E684="","",IFERROR(HYPERLINK("https://www.mymapcodes.com/go/?t="&amp;IF(G684&lt;&gt;"",F684,"AAA")&amp;"&amp;ma="&amp;LEFT(IF(G684&lt;&gt;"",G684,H684),FIND(".",IF(G684&lt;&gt;"",G684,H684))-1)&amp;"&amp;mb="&amp;MID(IF(G684&lt;&gt;"",G684,H684),FIND(".",IF(G684&lt;&gt;"",G684,H684))+1,99),"Open on MyMapcodes →"),""))</f>
        <v/>
      </c>
      <c r="J684" s="47">
        <f>IF(OR(R684="",AP684&lt;&gt;""),"",ROUND(AN684,6))</f>
        <v/>
      </c>
      <c r="K684" s="47">
        <f>IF(OR(R684="",AP684&lt;&gt;""),"",ROUND(AO684,6))</f>
        <v/>
      </c>
      <c r="L684" s="48">
        <f>IF(R684="","",IF(AP684&lt;&gt;"",AP684,IF(O684="NO CONNECTION","Excel couldn't reach the mapcode service. Click the REFRESH RESULTS box just above the table.",IF(E684="","The mapcode service didn't return a mapcode for this point.",IF(AM684,"Latitude and longitude seemed to be the wrong way round, so they've been swapped. Please check.",IF(AND(AN684=0,AO684=0),"0, 0 is in the sea off West Africa. Please check this is the location you meant.",IF(W684,"Longitude came first, so the order has been switched.",IF(Z684=6,"Converted from degrees, minutes and seconds.",IF(Z684=4,"Converted from degrees and decimal minutes.","")))))))))</f>
        <v/>
      </c>
      <c r="N684" s="49">
        <f>IF(J684="","",MapcodeAPI&amp;"codes/"&amp;SUBSTITUTE(J684&amp;"",MID(1/2,2,1),".")&amp;","&amp;SUBSTITUTE(K684&amp;"",MID(1/2,2,1),"."))&amp;LEFT($B$13,0)</f>
        <v/>
      </c>
      <c r="O684" s="49">
        <f>IF(N684="","",IFERROR(_xlfn.WEBSERVICE(N684),IF(MapcodeAPIBackup="","NO CONNECTION",IFERROR(_xlfn.WEBSERVICE(MapcodeAPIBackup&amp;MID(N684,LEN(MapcodeAPI)+1,999)),"NO CONNECTION"))))</f>
        <v/>
      </c>
      <c r="P684" t="inlineStr">
        <is>
          <t xml:space="preserve"> </t>
        </is>
      </c>
      <c r="R684" s="50">
        <f>IFERROR(IF(AND(TRIM(B684&amp;"")="",TRIM(C684&amp;"")=""),"",TRIM(IF(ISNUMBER(B684),SUBSTITUTE(B684&amp;"",MID(1/2,2,1),"."),B684&amp;"")&amp;IF(TRIM(C684&amp;"")="",""," | "&amp;IF(ISNUMBER(C684),SUBSTITUTE(C684&amp;"",MID(1/2,2,1),"."),C684&amp;"")))),"(error value)")</f>
        <v/>
      </c>
      <c r="S684" s="50">
        <f>IF(R684="","","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"&amp;IFERROR(IF(AND(LEN(R684)-LEN(SUBSTITUTE(R684,"/",""))=1,ISNUMBER(FIND(" ",TRIM(LEFT(R684,FIND("/",R684)-1))))),LEFT(R684,FIND("/",R684)-1),R684),R684)&amp;" ")," "," "),"﻿"," "),"​"," "),"⁠"," ")," "," ")," "," "),CHAR(9)," "),CHAR(10)," "),CHAR(13)," "),"−","-"),"–","-"),"—","-"),"LATITUDE"," "),"LONGITUDE"," "),"COORDINATES"," "),"COORDS"," "),"NORTH"," N "),"SOUTH"," S "),"EAST"," E "),"WEST"," W "),"DEGREES"," "),"DEG"," "),"GPS"," "),"LONG"," "),"LNG"," "),"LON"," "),"LAT"," ")," AND "," "),"&amp;"," ")&amp;" ")</f>
        <v/>
      </c>
      <c r="T684" s="50">
        <f>IF(S684="","",IF(LEN(S684)-LEN(SUBSTITUTE(S684,".",""))&gt;0,SUBSTITUTE(S684,","," "),IF(LEN(S684)-LEN(SUBSTITUTE(S684,",",""))=3,SUBSTITUTE(SUBSTITUTE(S684,",",";",2),",","."),IF(LEN(S684)-LEN(SUBSTITUTE(S684,",",""))=2,SUBSTITUTE(S684,",","."),SUBSTITUTE(S684,","," ")))))</f>
        <v/>
      </c>
      <c r="U684" s="50">
        <f>IF(ISNUMBER(FIND("S",T684)),-1,IF(ISNUMBER(FIND("N",T684)),1,0))</f>
        <v/>
      </c>
      <c r="V684" s="50">
        <f>IF(ISNUMBER(FIND("W",T684)),-1,IF(ISNUMBER(FIND("E",T684)),1,0))</f>
        <v/>
      </c>
      <c r="W684" s="50">
        <f>AND(MIN(IFERROR(FIND("N",T684),999),IFERROR(FIND("S",T684),999))&lt;999,MIN(IFERROR(FIND("E",T684),999),IFERROR(FIND("W",T684),999))&lt;999,MIN(IFERROR(FIND("E",T684),999),IFERROR(FIND("W",T684),999))&lt;MIN(IFERROR(FIND("N",T684),999),IFERROR(FIND("S",T684),999)))</f>
        <v/>
      </c>
      <c r="X684" s="50">
        <f>IF(T684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684,"°"," "),"º"," "),"˚"," "),"'"," "),CHAR(34)," "),"′"," "),"’"," "),"‘"," "),"″"," "),"”"," "),"“"," "),"("," "),")"," "),"["," "),"]"," "),"{"," "),"}"," "),";"," "),"|"," "),"/"," "),"\"," "),":"," "),"="," "),"*"," "),","," "),"N"," "),"S"," "),"E"," "),"W"," "),"_"," ")))</f>
        <v/>
      </c>
      <c r="Y684" s="50">
        <f>IF(X684="","",SUBSTITUTE(SUBSTITUTE(SUBSTITUTE(SUBSTITUTE(SUBSTITUTE(SUBSTITUTE(SUBSTITUTE(SUBSTITUTE(SUBSTITUTE(SUBSTITUTE(SUBSTITUTE(SUBSTITUTE(SUBSTITUTE(X684,"0",""),"1",""),"2",""),"3",""),"4",""),"5",""),"6",""),"7",""),"8",""),"9",""),".",""),"-","")," ",""))</f>
        <v/>
      </c>
      <c r="Z684" s="50">
        <f>IF(X684="",0,LEN(X684)-LEN(SUBSTITUTE(X684," ",""))+1)</f>
        <v/>
      </c>
      <c r="AA684" s="50">
        <f>IF(Z684&lt;1,"",IFERROR(VALUE(SUBSTITUTE(TRIM(MID(SUBSTITUTE(X684," ",REPT(" ",60)),1,60)),".",MID(1/2,2,1))),""))</f>
        <v/>
      </c>
      <c r="AB684" s="50">
        <f>IF(Z684&lt;2,"",IFERROR(VALUE(SUBSTITUTE(TRIM(MID(SUBSTITUTE(X684," ",REPT(" ",60)),61,60)),".",MID(1/2,2,1))),""))</f>
        <v/>
      </c>
      <c r="AC684" s="50">
        <f>IF(Z684&lt;3,"",IFERROR(VALUE(SUBSTITUTE(TRIM(MID(SUBSTITUTE(X684," ",REPT(" ",60)),121,60)),".",MID(1/2,2,1))),""))</f>
        <v/>
      </c>
      <c r="AD684" s="50">
        <f>IF(Z684&lt;4,"",IFERROR(VALUE(SUBSTITUTE(TRIM(MID(SUBSTITUTE(X684," ",REPT(" ",60)),181,60)),".",MID(1/2,2,1))),""))</f>
        <v/>
      </c>
      <c r="AE684" s="50">
        <f>IF(Z684&lt;5,"",IFERROR(VALUE(SUBSTITUTE(TRIM(MID(SUBSTITUTE(X684," ",REPT(" ",60)),241,60)),".",MID(1/2,2,1))),""))</f>
        <v/>
      </c>
      <c r="AF684" s="50">
        <f>IF(Z684&lt;6,"",IFERROR(VALUE(SUBSTITUTE(TRIM(MID(SUBSTITUTE(X684," ",REPT(" ",60)),301,60)),".",MID(1/2,2,1))),""))</f>
        <v/>
      </c>
      <c r="AG684" s="50">
        <f>IFERROR(IF(Z684=2,AA684,IF(Z684=4,IF(AA684&lt;0,-1,1)*(ABS(AA684)+AB684/60),IF(Z684=6,IF(AA684&lt;0,-1,1)*(ABS(AA684)+AB684/60+AC684/3600),""))),"")</f>
        <v/>
      </c>
      <c r="AH684" s="50">
        <f>IFERROR(IF(Z684=2,AB684,IF(Z684=4,IF(AC684&lt;0,-1,1)*(ABS(AC684)+AD684/60),IF(Z684=6,IF(AD684&lt;0,-1,1)*(ABS(AD684)+AE684/60+AF684/3600),""))),"")</f>
        <v/>
      </c>
      <c r="AI684" s="50">
        <f>IF(W684,AH684,AG684)</f>
        <v/>
      </c>
      <c r="AJ684" s="50">
        <f>IF(W684,AG684,AH684)</f>
        <v/>
      </c>
      <c r="AK684" s="50">
        <f>IFERROR(IF(U684=0,AI684,U684*ABS(AI684)),"")</f>
        <v/>
      </c>
      <c r="AL684" s="50">
        <f>IFERROR(IF(V684=0,AJ684,V684*ABS(AJ684)),"")</f>
        <v/>
      </c>
      <c r="AM684" s="50">
        <f>IFERROR(AND(U684=0,V684=0,ABS(AK684)&gt;90,ABS(AK684)&lt;=180,ABS(AL684)&lt;=90),FALSE)</f>
        <v/>
      </c>
      <c r="AN684" s="50">
        <f>IF(AM684,AL684,AK684)</f>
        <v/>
      </c>
      <c r="AO684" s="50">
        <f>IF(AM684,AK684,AL684)</f>
        <v/>
      </c>
      <c r="AP684" s="50">
        <f>IF(R684="","",IF(Y684&lt;&gt;"","Contains words or symbols that aren't part of a coordinate.",IF(NOT(OR(Z684=2,Z684=4,Z684=6)),"Couldn't find a latitude and a longitude ("&amp;Z684&amp;IF(Z684=1," number"," numbers")&amp;" found).",IF(COUNT(AA684:AF684)&lt;&gt;Z684,"Some of the numbers couldn't be read.",IF(OR(AND(Z684=4,OR(AB684&lt;0,AB684&gt;=60,AD684&lt;0,AD684&gt;=60)),AND(Z684=6,OR(AB684&lt;0,AB684&gt;=60,AC684&lt;0,AC684&gt;=60,AE684&lt;0,AE684&gt;=60,AF684&lt;0,AF684&gt;=60))),"Minutes and seconds must be between 0 and 60.",IF(OR(ABS(AN684)&gt;90,ABS(AO684)&gt;180),"Out of range: latitude must be between -90 and 90, and longitude between -180 and 180.",""))))))</f>
        <v/>
      </c>
    </row>
    <row r="685">
      <c r="B685" s="44" t="n"/>
      <c r="C685" s="44" t="n"/>
      <c r="D685" s="45">
        <f>IF(R685="","",IF(AP685&lt;&gt;"","NOT VALID GPS COORDINATES",IF(O685="NO CONNECTION","NO CONNECTION",IF(E685="","NOT FOUND",IF(OR(AM685,AND(AN685=0,AO685=0)),"CONVERTED – PLEASE CHECK","CONVERTED")))))</f>
        <v/>
      </c>
      <c r="E685" s="45">
        <f>IF(OR(O685="",O685="NO CONNECTION"),"",IFERROR(_xlfn.FILTERXML(O685,"//local/territory")&amp;" "&amp;_xlfn.FILTERXML(O685,"//local/mapcode"),IFERROR(_xlfn.FILTERXML(O685,"//international/mapcode"),"")))</f>
        <v/>
      </c>
      <c r="F685" s="46">
        <f>IF(E685="","",IFERROR(_xlfn.FILTERXML(O685,"//local/territory"),""))</f>
        <v/>
      </c>
      <c r="G685" s="46">
        <f>IF(E685="","",IFERROR(_xlfn.FILTERXML(O685,"//local/mapcode"),""))</f>
        <v/>
      </c>
      <c r="H685" s="46">
        <f>IF(E685="","",IFERROR(_xlfn.FILTERXML(O685,"//international/mapcode"),""))</f>
        <v/>
      </c>
      <c r="I685" s="46">
        <f>IF(E685="","",IFERROR(HYPERLINK("https://www.mymapcodes.com/go/?t="&amp;IF(G685&lt;&gt;"",F685,"AAA")&amp;"&amp;ma="&amp;LEFT(IF(G685&lt;&gt;"",G685,H685),FIND(".",IF(G685&lt;&gt;"",G685,H685))-1)&amp;"&amp;mb="&amp;MID(IF(G685&lt;&gt;"",G685,H685),FIND(".",IF(G685&lt;&gt;"",G685,H685))+1,99),"Open on MyMapcodes →"),""))</f>
        <v/>
      </c>
      <c r="J685" s="47">
        <f>IF(OR(R685="",AP685&lt;&gt;""),"",ROUND(AN685,6))</f>
        <v/>
      </c>
      <c r="K685" s="47">
        <f>IF(OR(R685="",AP685&lt;&gt;""),"",ROUND(AO685,6))</f>
        <v/>
      </c>
      <c r="L685" s="48">
        <f>IF(R685="","",IF(AP685&lt;&gt;"",AP685,IF(O685="NO CONNECTION","Excel couldn't reach the mapcode service. Click the REFRESH RESULTS box just above the table.",IF(E685="","The mapcode service didn't return a mapcode for this point.",IF(AM685,"Latitude and longitude seemed to be the wrong way round, so they've been swapped. Please check.",IF(AND(AN685=0,AO685=0),"0, 0 is in the sea off West Africa. Please check this is the location you meant.",IF(W685,"Longitude came first, so the order has been switched.",IF(Z685=6,"Converted from degrees, minutes and seconds.",IF(Z685=4,"Converted from degrees and decimal minutes.","")))))))))</f>
        <v/>
      </c>
      <c r="N685" s="49">
        <f>IF(J685="","",MapcodeAPI&amp;"codes/"&amp;SUBSTITUTE(J685&amp;"",MID(1/2,2,1),".")&amp;","&amp;SUBSTITUTE(K685&amp;"",MID(1/2,2,1),"."))&amp;LEFT($B$13,0)</f>
        <v/>
      </c>
      <c r="O685" s="49">
        <f>IF(N685="","",IFERROR(_xlfn.WEBSERVICE(N685),IF(MapcodeAPIBackup="","NO CONNECTION",IFERROR(_xlfn.WEBSERVICE(MapcodeAPIBackup&amp;MID(N685,LEN(MapcodeAPI)+1,999)),"NO CONNECTION"))))</f>
        <v/>
      </c>
      <c r="P685" t="inlineStr">
        <is>
          <t xml:space="preserve"> </t>
        </is>
      </c>
      <c r="R685" s="50">
        <f>IFERROR(IF(AND(TRIM(B685&amp;"")="",TRIM(C685&amp;"")=""),"",TRIM(IF(ISNUMBER(B685),SUBSTITUTE(B685&amp;"",MID(1/2,2,1),"."),B685&amp;"")&amp;IF(TRIM(C685&amp;"")="",""," | "&amp;IF(ISNUMBER(C685),SUBSTITUTE(C685&amp;"",MID(1/2,2,1),"."),C685&amp;"")))),"(error value)")</f>
        <v/>
      </c>
      <c r="S685" s="50">
        <f>IF(R685="","","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"&amp;IFERROR(IF(AND(LEN(R685)-LEN(SUBSTITUTE(R685,"/",""))=1,ISNUMBER(FIND(" ",TRIM(LEFT(R685,FIND("/",R685)-1))))),LEFT(R685,FIND("/",R685)-1),R685),R685)&amp;" ")," "," "),"﻿"," "),"​"," "),"⁠"," ")," "," ")," "," "),CHAR(9)," "),CHAR(10)," "),CHAR(13)," "),"−","-"),"–","-"),"—","-"),"LATITUDE"," "),"LONGITUDE"," "),"COORDINATES"," "),"COORDS"," "),"NORTH"," N "),"SOUTH"," S "),"EAST"," E "),"WEST"," W "),"DEGREES"," "),"DEG"," "),"GPS"," "),"LONG"," "),"LNG"," "),"LON"," "),"LAT"," ")," AND "," "),"&amp;"," ")&amp;" ")</f>
        <v/>
      </c>
      <c r="T685" s="50">
        <f>IF(S685="","",IF(LEN(S685)-LEN(SUBSTITUTE(S685,".",""))&gt;0,SUBSTITUTE(S685,","," "),IF(LEN(S685)-LEN(SUBSTITUTE(S685,",",""))=3,SUBSTITUTE(SUBSTITUTE(S685,",",";",2),",","."),IF(LEN(S685)-LEN(SUBSTITUTE(S685,",",""))=2,SUBSTITUTE(S685,",","."),SUBSTITUTE(S685,","," ")))))</f>
        <v/>
      </c>
      <c r="U685" s="50">
        <f>IF(ISNUMBER(FIND("S",T685)),-1,IF(ISNUMBER(FIND("N",T685)),1,0))</f>
        <v/>
      </c>
      <c r="V685" s="50">
        <f>IF(ISNUMBER(FIND("W",T685)),-1,IF(ISNUMBER(FIND("E",T685)),1,0))</f>
        <v/>
      </c>
      <c r="W685" s="50">
        <f>AND(MIN(IFERROR(FIND("N",T685),999),IFERROR(FIND("S",T685),999))&lt;999,MIN(IFERROR(FIND("E",T685),999),IFERROR(FIND("W",T685),999))&lt;999,MIN(IFERROR(FIND("E",T685),999),IFERROR(FIND("W",T685),999))&lt;MIN(IFERROR(FIND("N",T685),999),IFERROR(FIND("S",T685),999)))</f>
        <v/>
      </c>
      <c r="X685" s="50">
        <f>IF(T685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685,"°"," "),"º"," "),"˚"," "),"'"," "),CHAR(34)," "),"′"," "),"’"," "),"‘"," "),"″"," "),"”"," "),"“"," "),"("," "),")"," "),"["," "),"]"," "),"{"," "),"}"," "),";"," "),"|"," "),"/"," "),"\"," "),":"," "),"="," "),"*"," "),","," "),"N"," "),"S"," "),"E"," "),"W"," "),"_"," ")))</f>
        <v/>
      </c>
      <c r="Y685" s="50">
        <f>IF(X685="","",SUBSTITUTE(SUBSTITUTE(SUBSTITUTE(SUBSTITUTE(SUBSTITUTE(SUBSTITUTE(SUBSTITUTE(SUBSTITUTE(SUBSTITUTE(SUBSTITUTE(SUBSTITUTE(SUBSTITUTE(SUBSTITUTE(X685,"0",""),"1",""),"2",""),"3",""),"4",""),"5",""),"6",""),"7",""),"8",""),"9",""),".",""),"-","")," ",""))</f>
        <v/>
      </c>
      <c r="Z685" s="50">
        <f>IF(X685="",0,LEN(X685)-LEN(SUBSTITUTE(X685," ",""))+1)</f>
        <v/>
      </c>
      <c r="AA685" s="50">
        <f>IF(Z685&lt;1,"",IFERROR(VALUE(SUBSTITUTE(TRIM(MID(SUBSTITUTE(X685," ",REPT(" ",60)),1,60)),".",MID(1/2,2,1))),""))</f>
        <v/>
      </c>
      <c r="AB685" s="50">
        <f>IF(Z685&lt;2,"",IFERROR(VALUE(SUBSTITUTE(TRIM(MID(SUBSTITUTE(X685," ",REPT(" ",60)),61,60)),".",MID(1/2,2,1))),""))</f>
        <v/>
      </c>
      <c r="AC685" s="50">
        <f>IF(Z685&lt;3,"",IFERROR(VALUE(SUBSTITUTE(TRIM(MID(SUBSTITUTE(X685," ",REPT(" ",60)),121,60)),".",MID(1/2,2,1))),""))</f>
        <v/>
      </c>
      <c r="AD685" s="50">
        <f>IF(Z685&lt;4,"",IFERROR(VALUE(SUBSTITUTE(TRIM(MID(SUBSTITUTE(X685," ",REPT(" ",60)),181,60)),".",MID(1/2,2,1))),""))</f>
        <v/>
      </c>
      <c r="AE685" s="50">
        <f>IF(Z685&lt;5,"",IFERROR(VALUE(SUBSTITUTE(TRIM(MID(SUBSTITUTE(X685," ",REPT(" ",60)),241,60)),".",MID(1/2,2,1))),""))</f>
        <v/>
      </c>
      <c r="AF685" s="50">
        <f>IF(Z685&lt;6,"",IFERROR(VALUE(SUBSTITUTE(TRIM(MID(SUBSTITUTE(X685," ",REPT(" ",60)),301,60)),".",MID(1/2,2,1))),""))</f>
        <v/>
      </c>
      <c r="AG685" s="50">
        <f>IFERROR(IF(Z685=2,AA685,IF(Z685=4,IF(AA685&lt;0,-1,1)*(ABS(AA685)+AB685/60),IF(Z685=6,IF(AA685&lt;0,-1,1)*(ABS(AA685)+AB685/60+AC685/3600),""))),"")</f>
        <v/>
      </c>
      <c r="AH685" s="50">
        <f>IFERROR(IF(Z685=2,AB685,IF(Z685=4,IF(AC685&lt;0,-1,1)*(ABS(AC685)+AD685/60),IF(Z685=6,IF(AD685&lt;0,-1,1)*(ABS(AD685)+AE685/60+AF685/3600),""))),"")</f>
        <v/>
      </c>
      <c r="AI685" s="50">
        <f>IF(W685,AH685,AG685)</f>
        <v/>
      </c>
      <c r="AJ685" s="50">
        <f>IF(W685,AG685,AH685)</f>
        <v/>
      </c>
      <c r="AK685" s="50">
        <f>IFERROR(IF(U685=0,AI685,U685*ABS(AI685)),"")</f>
        <v/>
      </c>
      <c r="AL685" s="50">
        <f>IFERROR(IF(V685=0,AJ685,V685*ABS(AJ685)),"")</f>
        <v/>
      </c>
      <c r="AM685" s="50">
        <f>IFERROR(AND(U685=0,V685=0,ABS(AK685)&gt;90,ABS(AK685)&lt;=180,ABS(AL685)&lt;=90),FALSE)</f>
        <v/>
      </c>
      <c r="AN685" s="50">
        <f>IF(AM685,AL685,AK685)</f>
        <v/>
      </c>
      <c r="AO685" s="50">
        <f>IF(AM685,AK685,AL685)</f>
        <v/>
      </c>
      <c r="AP685" s="50">
        <f>IF(R685="","",IF(Y685&lt;&gt;"","Contains words or symbols that aren't part of a coordinate.",IF(NOT(OR(Z685=2,Z685=4,Z685=6)),"Couldn't find a latitude and a longitude ("&amp;Z685&amp;IF(Z685=1," number"," numbers")&amp;" found).",IF(COUNT(AA685:AF685)&lt;&gt;Z685,"Some of the numbers couldn't be read.",IF(OR(AND(Z685=4,OR(AB685&lt;0,AB685&gt;=60,AD685&lt;0,AD685&gt;=60)),AND(Z685=6,OR(AB685&lt;0,AB685&gt;=60,AC685&lt;0,AC685&gt;=60,AE685&lt;0,AE685&gt;=60,AF685&lt;0,AF685&gt;=60))),"Minutes and seconds must be between 0 and 60.",IF(OR(ABS(AN685)&gt;90,ABS(AO685)&gt;180),"Out of range: latitude must be between -90 and 90, and longitude between -180 and 180.",""))))))</f>
        <v/>
      </c>
    </row>
    <row r="686">
      <c r="B686" s="44" t="n"/>
      <c r="C686" s="44" t="n"/>
      <c r="D686" s="45">
        <f>IF(R686="","",IF(AP686&lt;&gt;"","NOT VALID GPS COORDINATES",IF(O686="NO CONNECTION","NO CONNECTION",IF(E686="","NOT FOUND",IF(OR(AM686,AND(AN686=0,AO686=0)),"CONVERTED – PLEASE CHECK","CONVERTED")))))</f>
        <v/>
      </c>
      <c r="E686" s="45">
        <f>IF(OR(O686="",O686="NO CONNECTION"),"",IFERROR(_xlfn.FILTERXML(O686,"//local/territory")&amp;" "&amp;_xlfn.FILTERXML(O686,"//local/mapcode"),IFERROR(_xlfn.FILTERXML(O686,"//international/mapcode"),"")))</f>
        <v/>
      </c>
      <c r="F686" s="46">
        <f>IF(E686="","",IFERROR(_xlfn.FILTERXML(O686,"//local/territory"),""))</f>
        <v/>
      </c>
      <c r="G686" s="46">
        <f>IF(E686="","",IFERROR(_xlfn.FILTERXML(O686,"//local/mapcode"),""))</f>
        <v/>
      </c>
      <c r="H686" s="46">
        <f>IF(E686="","",IFERROR(_xlfn.FILTERXML(O686,"//international/mapcode"),""))</f>
        <v/>
      </c>
      <c r="I686" s="46">
        <f>IF(E686="","",IFERROR(HYPERLINK("https://www.mymapcodes.com/go/?t="&amp;IF(G686&lt;&gt;"",F686,"AAA")&amp;"&amp;ma="&amp;LEFT(IF(G686&lt;&gt;"",G686,H686),FIND(".",IF(G686&lt;&gt;"",G686,H686))-1)&amp;"&amp;mb="&amp;MID(IF(G686&lt;&gt;"",G686,H686),FIND(".",IF(G686&lt;&gt;"",G686,H686))+1,99),"Open on MyMapcodes →"),""))</f>
        <v/>
      </c>
      <c r="J686" s="47">
        <f>IF(OR(R686="",AP686&lt;&gt;""),"",ROUND(AN686,6))</f>
        <v/>
      </c>
      <c r="K686" s="47">
        <f>IF(OR(R686="",AP686&lt;&gt;""),"",ROUND(AO686,6))</f>
        <v/>
      </c>
      <c r="L686" s="48">
        <f>IF(R686="","",IF(AP686&lt;&gt;"",AP686,IF(O686="NO CONNECTION","Excel couldn't reach the mapcode service. Click the REFRESH RESULTS box just above the table.",IF(E686="","The mapcode service didn't return a mapcode for this point.",IF(AM686,"Latitude and longitude seemed to be the wrong way round, so they've been swapped. Please check.",IF(AND(AN686=0,AO686=0),"0, 0 is in the sea off West Africa. Please check this is the location you meant.",IF(W686,"Longitude came first, so the order has been switched.",IF(Z686=6,"Converted from degrees, minutes and seconds.",IF(Z686=4,"Converted from degrees and decimal minutes.","")))))))))</f>
        <v/>
      </c>
      <c r="N686" s="49">
        <f>IF(J686="","",MapcodeAPI&amp;"codes/"&amp;SUBSTITUTE(J686&amp;"",MID(1/2,2,1),".")&amp;","&amp;SUBSTITUTE(K686&amp;"",MID(1/2,2,1),"."))&amp;LEFT($B$13,0)</f>
        <v/>
      </c>
      <c r="O686" s="49">
        <f>IF(N686="","",IFERROR(_xlfn.WEBSERVICE(N686),IF(MapcodeAPIBackup="","NO CONNECTION",IFERROR(_xlfn.WEBSERVICE(MapcodeAPIBackup&amp;MID(N686,LEN(MapcodeAPI)+1,999)),"NO CONNECTION"))))</f>
        <v/>
      </c>
      <c r="P686" t="inlineStr">
        <is>
          <t xml:space="preserve"> </t>
        </is>
      </c>
      <c r="R686" s="50">
        <f>IFERROR(IF(AND(TRIM(B686&amp;"")="",TRIM(C686&amp;"")=""),"",TRIM(IF(ISNUMBER(B686),SUBSTITUTE(B686&amp;"",MID(1/2,2,1),"."),B686&amp;"")&amp;IF(TRIM(C686&amp;"")="",""," | "&amp;IF(ISNUMBER(C686),SUBSTITUTE(C686&amp;"",MID(1/2,2,1),"."),C686&amp;"")))),"(error value)")</f>
        <v/>
      </c>
      <c r="S686" s="50">
        <f>IF(R686="","","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"&amp;IFERROR(IF(AND(LEN(R686)-LEN(SUBSTITUTE(R686,"/",""))=1,ISNUMBER(FIND(" ",TRIM(LEFT(R686,FIND("/",R686)-1))))),LEFT(R686,FIND("/",R686)-1),R686),R686)&amp;" ")," "," "),"﻿"," "),"​"," "),"⁠"," ")," "," ")," "," "),CHAR(9)," "),CHAR(10)," "),CHAR(13)," "),"−","-"),"–","-"),"—","-"),"LATITUDE"," "),"LONGITUDE"," "),"COORDINATES"," "),"COORDS"," "),"NORTH"," N "),"SOUTH"," S "),"EAST"," E "),"WEST"," W "),"DEGREES"," "),"DEG"," "),"GPS"," "),"LONG"," "),"LNG"," "),"LON"," "),"LAT"," ")," AND "," "),"&amp;"," ")&amp;" ")</f>
        <v/>
      </c>
      <c r="T686" s="50">
        <f>IF(S686="","",IF(LEN(S686)-LEN(SUBSTITUTE(S686,".",""))&gt;0,SUBSTITUTE(S686,","," "),IF(LEN(S686)-LEN(SUBSTITUTE(S686,",",""))=3,SUBSTITUTE(SUBSTITUTE(S686,",",";",2),",","."),IF(LEN(S686)-LEN(SUBSTITUTE(S686,",",""))=2,SUBSTITUTE(S686,",","."),SUBSTITUTE(S686,","," ")))))</f>
        <v/>
      </c>
      <c r="U686" s="50">
        <f>IF(ISNUMBER(FIND("S",T686)),-1,IF(ISNUMBER(FIND("N",T686)),1,0))</f>
        <v/>
      </c>
      <c r="V686" s="50">
        <f>IF(ISNUMBER(FIND("W",T686)),-1,IF(ISNUMBER(FIND("E",T686)),1,0))</f>
        <v/>
      </c>
      <c r="W686" s="50">
        <f>AND(MIN(IFERROR(FIND("N",T686),999),IFERROR(FIND("S",T686),999))&lt;999,MIN(IFERROR(FIND("E",T686),999),IFERROR(FIND("W",T686),999))&lt;999,MIN(IFERROR(FIND("E",T686),999),IFERROR(FIND("W",T686),999))&lt;MIN(IFERROR(FIND("N",T686),999),IFERROR(FIND("S",T686),999)))</f>
        <v/>
      </c>
      <c r="X686" s="50">
        <f>IF(T686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686,"°"," "),"º"," "),"˚"," "),"'"," "),CHAR(34)," "),"′"," "),"’"," "),"‘"," "),"″"," "),"”"," "),"“"," "),"("," "),")"," "),"["," "),"]"," "),"{"," "),"}"," "),";"," "),"|"," "),"/"," "),"\"," "),":"," "),"="," "),"*"," "),","," "),"N"," "),"S"," "),"E"," "),"W"," "),"_"," ")))</f>
        <v/>
      </c>
      <c r="Y686" s="50">
        <f>IF(X686="","",SUBSTITUTE(SUBSTITUTE(SUBSTITUTE(SUBSTITUTE(SUBSTITUTE(SUBSTITUTE(SUBSTITUTE(SUBSTITUTE(SUBSTITUTE(SUBSTITUTE(SUBSTITUTE(SUBSTITUTE(SUBSTITUTE(X686,"0",""),"1",""),"2",""),"3",""),"4",""),"5",""),"6",""),"7",""),"8",""),"9",""),".",""),"-","")," ",""))</f>
        <v/>
      </c>
      <c r="Z686" s="50">
        <f>IF(X686="",0,LEN(X686)-LEN(SUBSTITUTE(X686," ",""))+1)</f>
        <v/>
      </c>
      <c r="AA686" s="50">
        <f>IF(Z686&lt;1,"",IFERROR(VALUE(SUBSTITUTE(TRIM(MID(SUBSTITUTE(X686," ",REPT(" ",60)),1,60)),".",MID(1/2,2,1))),""))</f>
        <v/>
      </c>
      <c r="AB686" s="50">
        <f>IF(Z686&lt;2,"",IFERROR(VALUE(SUBSTITUTE(TRIM(MID(SUBSTITUTE(X686," ",REPT(" ",60)),61,60)),".",MID(1/2,2,1))),""))</f>
        <v/>
      </c>
      <c r="AC686" s="50">
        <f>IF(Z686&lt;3,"",IFERROR(VALUE(SUBSTITUTE(TRIM(MID(SUBSTITUTE(X686," ",REPT(" ",60)),121,60)),".",MID(1/2,2,1))),""))</f>
        <v/>
      </c>
      <c r="AD686" s="50">
        <f>IF(Z686&lt;4,"",IFERROR(VALUE(SUBSTITUTE(TRIM(MID(SUBSTITUTE(X686," ",REPT(" ",60)),181,60)),".",MID(1/2,2,1))),""))</f>
        <v/>
      </c>
      <c r="AE686" s="50">
        <f>IF(Z686&lt;5,"",IFERROR(VALUE(SUBSTITUTE(TRIM(MID(SUBSTITUTE(X686," ",REPT(" ",60)),241,60)),".",MID(1/2,2,1))),""))</f>
        <v/>
      </c>
      <c r="AF686" s="50">
        <f>IF(Z686&lt;6,"",IFERROR(VALUE(SUBSTITUTE(TRIM(MID(SUBSTITUTE(X686," ",REPT(" ",60)),301,60)),".",MID(1/2,2,1))),""))</f>
        <v/>
      </c>
      <c r="AG686" s="50">
        <f>IFERROR(IF(Z686=2,AA686,IF(Z686=4,IF(AA686&lt;0,-1,1)*(ABS(AA686)+AB686/60),IF(Z686=6,IF(AA686&lt;0,-1,1)*(ABS(AA686)+AB686/60+AC686/3600),""))),"")</f>
        <v/>
      </c>
      <c r="AH686" s="50">
        <f>IFERROR(IF(Z686=2,AB686,IF(Z686=4,IF(AC686&lt;0,-1,1)*(ABS(AC686)+AD686/60),IF(Z686=6,IF(AD686&lt;0,-1,1)*(ABS(AD686)+AE686/60+AF686/3600),""))),"")</f>
        <v/>
      </c>
      <c r="AI686" s="50">
        <f>IF(W686,AH686,AG686)</f>
        <v/>
      </c>
      <c r="AJ686" s="50">
        <f>IF(W686,AG686,AH686)</f>
        <v/>
      </c>
      <c r="AK686" s="50">
        <f>IFERROR(IF(U686=0,AI686,U686*ABS(AI686)),"")</f>
        <v/>
      </c>
      <c r="AL686" s="50">
        <f>IFERROR(IF(V686=0,AJ686,V686*ABS(AJ686)),"")</f>
        <v/>
      </c>
      <c r="AM686" s="50">
        <f>IFERROR(AND(U686=0,V686=0,ABS(AK686)&gt;90,ABS(AK686)&lt;=180,ABS(AL686)&lt;=90),FALSE)</f>
        <v/>
      </c>
      <c r="AN686" s="50">
        <f>IF(AM686,AL686,AK686)</f>
        <v/>
      </c>
      <c r="AO686" s="50">
        <f>IF(AM686,AK686,AL686)</f>
        <v/>
      </c>
      <c r="AP686" s="50">
        <f>IF(R686="","",IF(Y686&lt;&gt;"","Contains words or symbols that aren't part of a coordinate.",IF(NOT(OR(Z686=2,Z686=4,Z686=6)),"Couldn't find a latitude and a longitude ("&amp;Z686&amp;IF(Z686=1," number"," numbers")&amp;" found).",IF(COUNT(AA686:AF686)&lt;&gt;Z686,"Some of the numbers couldn't be read.",IF(OR(AND(Z686=4,OR(AB686&lt;0,AB686&gt;=60,AD686&lt;0,AD686&gt;=60)),AND(Z686=6,OR(AB686&lt;0,AB686&gt;=60,AC686&lt;0,AC686&gt;=60,AE686&lt;0,AE686&gt;=60,AF686&lt;0,AF686&gt;=60))),"Minutes and seconds must be between 0 and 60.",IF(OR(ABS(AN686)&gt;90,ABS(AO686)&gt;180),"Out of range: latitude must be between -90 and 90, and longitude between -180 and 180.",""))))))</f>
        <v/>
      </c>
    </row>
    <row r="687">
      <c r="B687" s="44" t="n"/>
      <c r="C687" s="44" t="n"/>
      <c r="D687" s="45">
        <f>IF(R687="","",IF(AP687&lt;&gt;"","NOT VALID GPS COORDINATES",IF(O687="NO CONNECTION","NO CONNECTION",IF(E687="","NOT FOUND",IF(OR(AM687,AND(AN687=0,AO687=0)),"CONVERTED – PLEASE CHECK","CONVERTED")))))</f>
        <v/>
      </c>
      <c r="E687" s="45">
        <f>IF(OR(O687="",O687="NO CONNECTION"),"",IFERROR(_xlfn.FILTERXML(O687,"//local/territory")&amp;" "&amp;_xlfn.FILTERXML(O687,"//local/mapcode"),IFERROR(_xlfn.FILTERXML(O687,"//international/mapcode"),"")))</f>
        <v/>
      </c>
      <c r="F687" s="46">
        <f>IF(E687="","",IFERROR(_xlfn.FILTERXML(O687,"//local/territory"),""))</f>
        <v/>
      </c>
      <c r="G687" s="46">
        <f>IF(E687="","",IFERROR(_xlfn.FILTERXML(O687,"//local/mapcode"),""))</f>
        <v/>
      </c>
      <c r="H687" s="46">
        <f>IF(E687="","",IFERROR(_xlfn.FILTERXML(O687,"//international/mapcode"),""))</f>
        <v/>
      </c>
      <c r="I687" s="46">
        <f>IF(E687="","",IFERROR(HYPERLINK("https://www.mymapcodes.com/go/?t="&amp;IF(G687&lt;&gt;"",F687,"AAA")&amp;"&amp;ma="&amp;LEFT(IF(G687&lt;&gt;"",G687,H687),FIND(".",IF(G687&lt;&gt;"",G687,H687))-1)&amp;"&amp;mb="&amp;MID(IF(G687&lt;&gt;"",G687,H687),FIND(".",IF(G687&lt;&gt;"",G687,H687))+1,99),"Open on MyMapcodes →"),""))</f>
        <v/>
      </c>
      <c r="J687" s="47">
        <f>IF(OR(R687="",AP687&lt;&gt;""),"",ROUND(AN687,6))</f>
        <v/>
      </c>
      <c r="K687" s="47">
        <f>IF(OR(R687="",AP687&lt;&gt;""),"",ROUND(AO687,6))</f>
        <v/>
      </c>
      <c r="L687" s="48">
        <f>IF(R687="","",IF(AP687&lt;&gt;"",AP687,IF(O687="NO CONNECTION","Excel couldn't reach the mapcode service. Click the REFRESH RESULTS box just above the table.",IF(E687="","The mapcode service didn't return a mapcode for this point.",IF(AM687,"Latitude and longitude seemed to be the wrong way round, so they've been swapped. Please check.",IF(AND(AN687=0,AO687=0),"0, 0 is in the sea off West Africa. Please check this is the location you meant.",IF(W687,"Longitude came first, so the order has been switched.",IF(Z687=6,"Converted from degrees, minutes and seconds.",IF(Z687=4,"Converted from degrees and decimal minutes.","")))))))))</f>
        <v/>
      </c>
      <c r="N687" s="49">
        <f>IF(J687="","",MapcodeAPI&amp;"codes/"&amp;SUBSTITUTE(J687&amp;"",MID(1/2,2,1),".")&amp;","&amp;SUBSTITUTE(K687&amp;"",MID(1/2,2,1),"."))&amp;LEFT($B$13,0)</f>
        <v/>
      </c>
      <c r="O687" s="49">
        <f>IF(N687="","",IFERROR(_xlfn.WEBSERVICE(N687),IF(MapcodeAPIBackup="","NO CONNECTION",IFERROR(_xlfn.WEBSERVICE(MapcodeAPIBackup&amp;MID(N687,LEN(MapcodeAPI)+1,999)),"NO CONNECTION"))))</f>
        <v/>
      </c>
      <c r="P687" t="inlineStr">
        <is>
          <t xml:space="preserve"> </t>
        </is>
      </c>
      <c r="R687" s="50">
        <f>IFERROR(IF(AND(TRIM(B687&amp;"")="",TRIM(C687&amp;"")=""),"",TRIM(IF(ISNUMBER(B687),SUBSTITUTE(B687&amp;"",MID(1/2,2,1),"."),B687&amp;"")&amp;IF(TRIM(C687&amp;"")="",""," | "&amp;IF(ISNUMBER(C687),SUBSTITUTE(C687&amp;"",MID(1/2,2,1),"."),C687&amp;"")))),"(error value)")</f>
        <v/>
      </c>
      <c r="S687" s="50">
        <f>IF(R687="","","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"&amp;IFERROR(IF(AND(LEN(R687)-LEN(SUBSTITUTE(R687,"/",""))=1,ISNUMBER(FIND(" ",TRIM(LEFT(R687,FIND("/",R687)-1))))),LEFT(R687,FIND("/",R687)-1),R687),R687)&amp;" ")," "," "),"﻿"," "),"​"," "),"⁠"," ")," "," ")," "," "),CHAR(9)," "),CHAR(10)," "),CHAR(13)," "),"−","-"),"–","-"),"—","-"),"LATITUDE"," "),"LONGITUDE"," "),"COORDINATES"," "),"COORDS"," "),"NORTH"," N "),"SOUTH"," S "),"EAST"," E "),"WEST"," W "),"DEGREES"," "),"DEG"," "),"GPS"," "),"LONG"," "),"LNG"," "),"LON"," "),"LAT"," ")," AND "," "),"&amp;"," ")&amp;" ")</f>
        <v/>
      </c>
      <c r="T687" s="50">
        <f>IF(S687="","",IF(LEN(S687)-LEN(SUBSTITUTE(S687,".",""))&gt;0,SUBSTITUTE(S687,","," "),IF(LEN(S687)-LEN(SUBSTITUTE(S687,",",""))=3,SUBSTITUTE(SUBSTITUTE(S687,",",";",2),",","."),IF(LEN(S687)-LEN(SUBSTITUTE(S687,",",""))=2,SUBSTITUTE(S687,",","."),SUBSTITUTE(S687,","," ")))))</f>
        <v/>
      </c>
      <c r="U687" s="50">
        <f>IF(ISNUMBER(FIND("S",T687)),-1,IF(ISNUMBER(FIND("N",T687)),1,0))</f>
        <v/>
      </c>
      <c r="V687" s="50">
        <f>IF(ISNUMBER(FIND("W",T687)),-1,IF(ISNUMBER(FIND("E",T687)),1,0))</f>
        <v/>
      </c>
      <c r="W687" s="50">
        <f>AND(MIN(IFERROR(FIND("N",T687),999),IFERROR(FIND("S",T687),999))&lt;999,MIN(IFERROR(FIND("E",T687),999),IFERROR(FIND("W",T687),999))&lt;999,MIN(IFERROR(FIND("E",T687),999),IFERROR(FIND("W",T687),999))&lt;MIN(IFERROR(FIND("N",T687),999),IFERROR(FIND("S",T687),999)))</f>
        <v/>
      </c>
      <c r="X687" s="50">
        <f>IF(T687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687,"°"," "),"º"," "),"˚"," "),"'"," "),CHAR(34)," "),"′"," "),"’"," "),"‘"," "),"″"," "),"”"," "),"“"," "),"("," "),")"," "),"["," "),"]"," "),"{"," "),"}"," "),";"," "),"|"," "),"/"," "),"\"," "),":"," "),"="," "),"*"," "),","," "),"N"," "),"S"," "),"E"," "),"W"," "),"_"," ")))</f>
        <v/>
      </c>
      <c r="Y687" s="50">
        <f>IF(X687="","",SUBSTITUTE(SUBSTITUTE(SUBSTITUTE(SUBSTITUTE(SUBSTITUTE(SUBSTITUTE(SUBSTITUTE(SUBSTITUTE(SUBSTITUTE(SUBSTITUTE(SUBSTITUTE(SUBSTITUTE(SUBSTITUTE(X687,"0",""),"1",""),"2",""),"3",""),"4",""),"5",""),"6",""),"7",""),"8",""),"9",""),".",""),"-","")," ",""))</f>
        <v/>
      </c>
      <c r="Z687" s="50">
        <f>IF(X687="",0,LEN(X687)-LEN(SUBSTITUTE(X687," ",""))+1)</f>
        <v/>
      </c>
      <c r="AA687" s="50">
        <f>IF(Z687&lt;1,"",IFERROR(VALUE(SUBSTITUTE(TRIM(MID(SUBSTITUTE(X687," ",REPT(" ",60)),1,60)),".",MID(1/2,2,1))),""))</f>
        <v/>
      </c>
      <c r="AB687" s="50">
        <f>IF(Z687&lt;2,"",IFERROR(VALUE(SUBSTITUTE(TRIM(MID(SUBSTITUTE(X687," ",REPT(" ",60)),61,60)),".",MID(1/2,2,1))),""))</f>
        <v/>
      </c>
      <c r="AC687" s="50">
        <f>IF(Z687&lt;3,"",IFERROR(VALUE(SUBSTITUTE(TRIM(MID(SUBSTITUTE(X687," ",REPT(" ",60)),121,60)),".",MID(1/2,2,1))),""))</f>
        <v/>
      </c>
      <c r="AD687" s="50">
        <f>IF(Z687&lt;4,"",IFERROR(VALUE(SUBSTITUTE(TRIM(MID(SUBSTITUTE(X687," ",REPT(" ",60)),181,60)),".",MID(1/2,2,1))),""))</f>
        <v/>
      </c>
      <c r="AE687" s="50">
        <f>IF(Z687&lt;5,"",IFERROR(VALUE(SUBSTITUTE(TRIM(MID(SUBSTITUTE(X687," ",REPT(" ",60)),241,60)),".",MID(1/2,2,1))),""))</f>
        <v/>
      </c>
      <c r="AF687" s="50">
        <f>IF(Z687&lt;6,"",IFERROR(VALUE(SUBSTITUTE(TRIM(MID(SUBSTITUTE(X687," ",REPT(" ",60)),301,60)),".",MID(1/2,2,1))),""))</f>
        <v/>
      </c>
      <c r="AG687" s="50">
        <f>IFERROR(IF(Z687=2,AA687,IF(Z687=4,IF(AA687&lt;0,-1,1)*(ABS(AA687)+AB687/60),IF(Z687=6,IF(AA687&lt;0,-1,1)*(ABS(AA687)+AB687/60+AC687/3600),""))),"")</f>
        <v/>
      </c>
      <c r="AH687" s="50">
        <f>IFERROR(IF(Z687=2,AB687,IF(Z687=4,IF(AC687&lt;0,-1,1)*(ABS(AC687)+AD687/60),IF(Z687=6,IF(AD687&lt;0,-1,1)*(ABS(AD687)+AE687/60+AF687/3600),""))),"")</f>
        <v/>
      </c>
      <c r="AI687" s="50">
        <f>IF(W687,AH687,AG687)</f>
        <v/>
      </c>
      <c r="AJ687" s="50">
        <f>IF(W687,AG687,AH687)</f>
        <v/>
      </c>
      <c r="AK687" s="50">
        <f>IFERROR(IF(U687=0,AI687,U687*ABS(AI687)),"")</f>
        <v/>
      </c>
      <c r="AL687" s="50">
        <f>IFERROR(IF(V687=0,AJ687,V687*ABS(AJ687)),"")</f>
        <v/>
      </c>
      <c r="AM687" s="50">
        <f>IFERROR(AND(U687=0,V687=0,ABS(AK687)&gt;90,ABS(AK687)&lt;=180,ABS(AL687)&lt;=90),FALSE)</f>
        <v/>
      </c>
      <c r="AN687" s="50">
        <f>IF(AM687,AL687,AK687)</f>
        <v/>
      </c>
      <c r="AO687" s="50">
        <f>IF(AM687,AK687,AL687)</f>
        <v/>
      </c>
      <c r="AP687" s="50">
        <f>IF(R687="","",IF(Y687&lt;&gt;"","Contains words or symbols that aren't part of a coordinate.",IF(NOT(OR(Z687=2,Z687=4,Z687=6)),"Couldn't find a latitude and a longitude ("&amp;Z687&amp;IF(Z687=1," number"," numbers")&amp;" found).",IF(COUNT(AA687:AF687)&lt;&gt;Z687,"Some of the numbers couldn't be read.",IF(OR(AND(Z687=4,OR(AB687&lt;0,AB687&gt;=60,AD687&lt;0,AD687&gt;=60)),AND(Z687=6,OR(AB687&lt;0,AB687&gt;=60,AC687&lt;0,AC687&gt;=60,AE687&lt;0,AE687&gt;=60,AF687&lt;0,AF687&gt;=60))),"Minutes and seconds must be between 0 and 60.",IF(OR(ABS(AN687)&gt;90,ABS(AO687)&gt;180),"Out of range: latitude must be between -90 and 90, and longitude between -180 and 180.",""))))))</f>
        <v/>
      </c>
    </row>
    <row r="688">
      <c r="B688" s="44" t="n"/>
      <c r="C688" s="44" t="n"/>
      <c r="D688" s="45">
        <f>IF(R688="","",IF(AP688&lt;&gt;"","NOT VALID GPS COORDINATES",IF(O688="NO CONNECTION","NO CONNECTION",IF(E688="","NOT FOUND",IF(OR(AM688,AND(AN688=0,AO688=0)),"CONVERTED – PLEASE CHECK","CONVERTED")))))</f>
        <v/>
      </c>
      <c r="E688" s="45">
        <f>IF(OR(O688="",O688="NO CONNECTION"),"",IFERROR(_xlfn.FILTERXML(O688,"//local/territory")&amp;" "&amp;_xlfn.FILTERXML(O688,"//local/mapcode"),IFERROR(_xlfn.FILTERXML(O688,"//international/mapcode"),"")))</f>
        <v/>
      </c>
      <c r="F688" s="46">
        <f>IF(E688="","",IFERROR(_xlfn.FILTERXML(O688,"//local/territory"),""))</f>
        <v/>
      </c>
      <c r="G688" s="46">
        <f>IF(E688="","",IFERROR(_xlfn.FILTERXML(O688,"//local/mapcode"),""))</f>
        <v/>
      </c>
      <c r="H688" s="46">
        <f>IF(E688="","",IFERROR(_xlfn.FILTERXML(O688,"//international/mapcode"),""))</f>
        <v/>
      </c>
      <c r="I688" s="46">
        <f>IF(E688="","",IFERROR(HYPERLINK("https://www.mymapcodes.com/go/?t="&amp;IF(G688&lt;&gt;"",F688,"AAA")&amp;"&amp;ma="&amp;LEFT(IF(G688&lt;&gt;"",G688,H688),FIND(".",IF(G688&lt;&gt;"",G688,H688))-1)&amp;"&amp;mb="&amp;MID(IF(G688&lt;&gt;"",G688,H688),FIND(".",IF(G688&lt;&gt;"",G688,H688))+1,99),"Open on MyMapcodes →"),""))</f>
        <v/>
      </c>
      <c r="J688" s="47">
        <f>IF(OR(R688="",AP688&lt;&gt;""),"",ROUND(AN688,6))</f>
        <v/>
      </c>
      <c r="K688" s="47">
        <f>IF(OR(R688="",AP688&lt;&gt;""),"",ROUND(AO688,6))</f>
        <v/>
      </c>
      <c r="L688" s="48">
        <f>IF(R688="","",IF(AP688&lt;&gt;"",AP688,IF(O688="NO CONNECTION","Excel couldn't reach the mapcode service. Click the REFRESH RESULTS box just above the table.",IF(E688="","The mapcode service didn't return a mapcode for this point.",IF(AM688,"Latitude and longitude seemed to be the wrong way round, so they've been swapped. Please check.",IF(AND(AN688=0,AO688=0),"0, 0 is in the sea off West Africa. Please check this is the location you meant.",IF(W688,"Longitude came first, so the order has been switched.",IF(Z688=6,"Converted from degrees, minutes and seconds.",IF(Z688=4,"Converted from degrees and decimal minutes.","")))))))))</f>
        <v/>
      </c>
      <c r="N688" s="49">
        <f>IF(J688="","",MapcodeAPI&amp;"codes/"&amp;SUBSTITUTE(J688&amp;"",MID(1/2,2,1),".")&amp;","&amp;SUBSTITUTE(K688&amp;"",MID(1/2,2,1),"."))&amp;LEFT($B$13,0)</f>
        <v/>
      </c>
      <c r="O688" s="49">
        <f>IF(N688="","",IFERROR(_xlfn.WEBSERVICE(N688),IF(MapcodeAPIBackup="","NO CONNECTION",IFERROR(_xlfn.WEBSERVICE(MapcodeAPIBackup&amp;MID(N688,LEN(MapcodeAPI)+1,999)),"NO CONNECTION"))))</f>
        <v/>
      </c>
      <c r="P688" t="inlineStr">
        <is>
          <t xml:space="preserve"> </t>
        </is>
      </c>
      <c r="R688" s="50">
        <f>IFERROR(IF(AND(TRIM(B688&amp;"")="",TRIM(C688&amp;"")=""),"",TRIM(IF(ISNUMBER(B688),SUBSTITUTE(B688&amp;"",MID(1/2,2,1),"."),B688&amp;"")&amp;IF(TRIM(C688&amp;"")="",""," | "&amp;IF(ISNUMBER(C688),SUBSTITUTE(C688&amp;"",MID(1/2,2,1),"."),C688&amp;"")))),"(error value)")</f>
        <v/>
      </c>
      <c r="S688" s="50">
        <f>IF(R688="","","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"&amp;IFERROR(IF(AND(LEN(R688)-LEN(SUBSTITUTE(R688,"/",""))=1,ISNUMBER(FIND(" ",TRIM(LEFT(R688,FIND("/",R688)-1))))),LEFT(R688,FIND("/",R688)-1),R688),R688)&amp;" ")," "," "),"﻿"," "),"​"," "),"⁠"," ")," "," ")," "," "),CHAR(9)," "),CHAR(10)," "),CHAR(13)," "),"−","-"),"–","-"),"—","-"),"LATITUDE"," "),"LONGITUDE"," "),"COORDINATES"," "),"COORDS"," "),"NORTH"," N "),"SOUTH"," S "),"EAST"," E "),"WEST"," W "),"DEGREES"," "),"DEG"," "),"GPS"," "),"LONG"," "),"LNG"," "),"LON"," "),"LAT"," ")," AND "," "),"&amp;"," ")&amp;" ")</f>
        <v/>
      </c>
      <c r="T688" s="50">
        <f>IF(S688="","",IF(LEN(S688)-LEN(SUBSTITUTE(S688,".",""))&gt;0,SUBSTITUTE(S688,","," "),IF(LEN(S688)-LEN(SUBSTITUTE(S688,",",""))=3,SUBSTITUTE(SUBSTITUTE(S688,",",";",2),",","."),IF(LEN(S688)-LEN(SUBSTITUTE(S688,",",""))=2,SUBSTITUTE(S688,",","."),SUBSTITUTE(S688,","," ")))))</f>
        <v/>
      </c>
      <c r="U688" s="50">
        <f>IF(ISNUMBER(FIND("S",T688)),-1,IF(ISNUMBER(FIND("N",T688)),1,0))</f>
        <v/>
      </c>
      <c r="V688" s="50">
        <f>IF(ISNUMBER(FIND("W",T688)),-1,IF(ISNUMBER(FIND("E",T688)),1,0))</f>
        <v/>
      </c>
      <c r="W688" s="50">
        <f>AND(MIN(IFERROR(FIND("N",T688),999),IFERROR(FIND("S",T688),999))&lt;999,MIN(IFERROR(FIND("E",T688),999),IFERROR(FIND("W",T688),999))&lt;999,MIN(IFERROR(FIND("E",T688),999),IFERROR(FIND("W",T688),999))&lt;MIN(IFERROR(FIND("N",T688),999),IFERROR(FIND("S",T688),999)))</f>
        <v/>
      </c>
      <c r="X688" s="50">
        <f>IF(T688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688,"°"," "),"º"," "),"˚"," "),"'"," "),CHAR(34)," "),"′"," "),"’"," "),"‘"," "),"″"," "),"”"," "),"“"," "),"("," "),")"," "),"["," "),"]"," "),"{"," "),"}"," "),";"," "),"|"," "),"/"," "),"\"," "),":"," "),"="," "),"*"," "),","," "),"N"," "),"S"," "),"E"," "),"W"," "),"_"," ")))</f>
        <v/>
      </c>
      <c r="Y688" s="50">
        <f>IF(X688="","",SUBSTITUTE(SUBSTITUTE(SUBSTITUTE(SUBSTITUTE(SUBSTITUTE(SUBSTITUTE(SUBSTITUTE(SUBSTITUTE(SUBSTITUTE(SUBSTITUTE(SUBSTITUTE(SUBSTITUTE(SUBSTITUTE(X688,"0",""),"1",""),"2",""),"3",""),"4",""),"5",""),"6",""),"7",""),"8",""),"9",""),".",""),"-","")," ",""))</f>
        <v/>
      </c>
      <c r="Z688" s="50">
        <f>IF(X688="",0,LEN(X688)-LEN(SUBSTITUTE(X688," ",""))+1)</f>
        <v/>
      </c>
      <c r="AA688" s="50">
        <f>IF(Z688&lt;1,"",IFERROR(VALUE(SUBSTITUTE(TRIM(MID(SUBSTITUTE(X688," ",REPT(" ",60)),1,60)),".",MID(1/2,2,1))),""))</f>
        <v/>
      </c>
      <c r="AB688" s="50">
        <f>IF(Z688&lt;2,"",IFERROR(VALUE(SUBSTITUTE(TRIM(MID(SUBSTITUTE(X688," ",REPT(" ",60)),61,60)),".",MID(1/2,2,1))),""))</f>
        <v/>
      </c>
      <c r="AC688" s="50">
        <f>IF(Z688&lt;3,"",IFERROR(VALUE(SUBSTITUTE(TRIM(MID(SUBSTITUTE(X688," ",REPT(" ",60)),121,60)),".",MID(1/2,2,1))),""))</f>
        <v/>
      </c>
      <c r="AD688" s="50">
        <f>IF(Z688&lt;4,"",IFERROR(VALUE(SUBSTITUTE(TRIM(MID(SUBSTITUTE(X688," ",REPT(" ",60)),181,60)),".",MID(1/2,2,1))),""))</f>
        <v/>
      </c>
      <c r="AE688" s="50">
        <f>IF(Z688&lt;5,"",IFERROR(VALUE(SUBSTITUTE(TRIM(MID(SUBSTITUTE(X688," ",REPT(" ",60)),241,60)),".",MID(1/2,2,1))),""))</f>
        <v/>
      </c>
      <c r="AF688" s="50">
        <f>IF(Z688&lt;6,"",IFERROR(VALUE(SUBSTITUTE(TRIM(MID(SUBSTITUTE(X688," ",REPT(" ",60)),301,60)),".",MID(1/2,2,1))),""))</f>
        <v/>
      </c>
      <c r="AG688" s="50">
        <f>IFERROR(IF(Z688=2,AA688,IF(Z688=4,IF(AA688&lt;0,-1,1)*(ABS(AA688)+AB688/60),IF(Z688=6,IF(AA688&lt;0,-1,1)*(ABS(AA688)+AB688/60+AC688/3600),""))),"")</f>
        <v/>
      </c>
      <c r="AH688" s="50">
        <f>IFERROR(IF(Z688=2,AB688,IF(Z688=4,IF(AC688&lt;0,-1,1)*(ABS(AC688)+AD688/60),IF(Z688=6,IF(AD688&lt;0,-1,1)*(ABS(AD688)+AE688/60+AF688/3600),""))),"")</f>
        <v/>
      </c>
      <c r="AI688" s="50">
        <f>IF(W688,AH688,AG688)</f>
        <v/>
      </c>
      <c r="AJ688" s="50">
        <f>IF(W688,AG688,AH688)</f>
        <v/>
      </c>
      <c r="AK688" s="50">
        <f>IFERROR(IF(U688=0,AI688,U688*ABS(AI688)),"")</f>
        <v/>
      </c>
      <c r="AL688" s="50">
        <f>IFERROR(IF(V688=0,AJ688,V688*ABS(AJ688)),"")</f>
        <v/>
      </c>
      <c r="AM688" s="50">
        <f>IFERROR(AND(U688=0,V688=0,ABS(AK688)&gt;90,ABS(AK688)&lt;=180,ABS(AL688)&lt;=90),FALSE)</f>
        <v/>
      </c>
      <c r="AN688" s="50">
        <f>IF(AM688,AL688,AK688)</f>
        <v/>
      </c>
      <c r="AO688" s="50">
        <f>IF(AM688,AK688,AL688)</f>
        <v/>
      </c>
      <c r="AP688" s="50">
        <f>IF(R688="","",IF(Y688&lt;&gt;"","Contains words or symbols that aren't part of a coordinate.",IF(NOT(OR(Z688=2,Z688=4,Z688=6)),"Couldn't find a latitude and a longitude ("&amp;Z688&amp;IF(Z688=1," number"," numbers")&amp;" found).",IF(COUNT(AA688:AF688)&lt;&gt;Z688,"Some of the numbers couldn't be read.",IF(OR(AND(Z688=4,OR(AB688&lt;0,AB688&gt;=60,AD688&lt;0,AD688&gt;=60)),AND(Z688=6,OR(AB688&lt;0,AB688&gt;=60,AC688&lt;0,AC688&gt;=60,AE688&lt;0,AE688&gt;=60,AF688&lt;0,AF688&gt;=60))),"Minutes and seconds must be between 0 and 60.",IF(OR(ABS(AN688)&gt;90,ABS(AO688)&gt;180),"Out of range: latitude must be between -90 and 90, and longitude between -180 and 180.",""))))))</f>
        <v/>
      </c>
    </row>
    <row r="689">
      <c r="B689" s="44" t="n"/>
      <c r="C689" s="44" t="n"/>
      <c r="D689" s="45">
        <f>IF(R689="","",IF(AP689&lt;&gt;"","NOT VALID GPS COORDINATES",IF(O689="NO CONNECTION","NO CONNECTION",IF(E689="","NOT FOUND",IF(OR(AM689,AND(AN689=0,AO689=0)),"CONVERTED – PLEASE CHECK","CONVERTED")))))</f>
        <v/>
      </c>
      <c r="E689" s="45">
        <f>IF(OR(O689="",O689="NO CONNECTION"),"",IFERROR(_xlfn.FILTERXML(O689,"//local/territory")&amp;" "&amp;_xlfn.FILTERXML(O689,"//local/mapcode"),IFERROR(_xlfn.FILTERXML(O689,"//international/mapcode"),"")))</f>
        <v/>
      </c>
      <c r="F689" s="46">
        <f>IF(E689="","",IFERROR(_xlfn.FILTERXML(O689,"//local/territory"),""))</f>
        <v/>
      </c>
      <c r="G689" s="46">
        <f>IF(E689="","",IFERROR(_xlfn.FILTERXML(O689,"//local/mapcode"),""))</f>
        <v/>
      </c>
      <c r="H689" s="46">
        <f>IF(E689="","",IFERROR(_xlfn.FILTERXML(O689,"//international/mapcode"),""))</f>
        <v/>
      </c>
      <c r="I689" s="46">
        <f>IF(E689="","",IFERROR(HYPERLINK("https://www.mymapcodes.com/go/?t="&amp;IF(G689&lt;&gt;"",F689,"AAA")&amp;"&amp;ma="&amp;LEFT(IF(G689&lt;&gt;"",G689,H689),FIND(".",IF(G689&lt;&gt;"",G689,H689))-1)&amp;"&amp;mb="&amp;MID(IF(G689&lt;&gt;"",G689,H689),FIND(".",IF(G689&lt;&gt;"",G689,H689))+1,99),"Open on MyMapcodes →"),""))</f>
        <v/>
      </c>
      <c r="J689" s="47">
        <f>IF(OR(R689="",AP689&lt;&gt;""),"",ROUND(AN689,6))</f>
        <v/>
      </c>
      <c r="K689" s="47">
        <f>IF(OR(R689="",AP689&lt;&gt;""),"",ROUND(AO689,6))</f>
        <v/>
      </c>
      <c r="L689" s="48">
        <f>IF(R689="","",IF(AP689&lt;&gt;"",AP689,IF(O689="NO CONNECTION","Excel couldn't reach the mapcode service. Click the REFRESH RESULTS box just above the table.",IF(E689="","The mapcode service didn't return a mapcode for this point.",IF(AM689,"Latitude and longitude seemed to be the wrong way round, so they've been swapped. Please check.",IF(AND(AN689=0,AO689=0),"0, 0 is in the sea off West Africa. Please check this is the location you meant.",IF(W689,"Longitude came first, so the order has been switched.",IF(Z689=6,"Converted from degrees, minutes and seconds.",IF(Z689=4,"Converted from degrees and decimal minutes.","")))))))))</f>
        <v/>
      </c>
      <c r="N689" s="49">
        <f>IF(J689="","",MapcodeAPI&amp;"codes/"&amp;SUBSTITUTE(J689&amp;"",MID(1/2,2,1),".")&amp;","&amp;SUBSTITUTE(K689&amp;"",MID(1/2,2,1),"."))&amp;LEFT($B$13,0)</f>
        <v/>
      </c>
      <c r="O689" s="49">
        <f>IF(N689="","",IFERROR(_xlfn.WEBSERVICE(N689),IF(MapcodeAPIBackup="","NO CONNECTION",IFERROR(_xlfn.WEBSERVICE(MapcodeAPIBackup&amp;MID(N689,LEN(MapcodeAPI)+1,999)),"NO CONNECTION"))))</f>
        <v/>
      </c>
      <c r="P689" t="inlineStr">
        <is>
          <t xml:space="preserve"> </t>
        </is>
      </c>
      <c r="R689" s="50">
        <f>IFERROR(IF(AND(TRIM(B689&amp;"")="",TRIM(C689&amp;"")=""),"",TRIM(IF(ISNUMBER(B689),SUBSTITUTE(B689&amp;"",MID(1/2,2,1),"."),B689&amp;"")&amp;IF(TRIM(C689&amp;"")="",""," | "&amp;IF(ISNUMBER(C689),SUBSTITUTE(C689&amp;"",MID(1/2,2,1),"."),C689&amp;"")))),"(error value)")</f>
        <v/>
      </c>
      <c r="S689" s="50">
        <f>IF(R689="","","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"&amp;IFERROR(IF(AND(LEN(R689)-LEN(SUBSTITUTE(R689,"/",""))=1,ISNUMBER(FIND(" ",TRIM(LEFT(R689,FIND("/",R689)-1))))),LEFT(R689,FIND("/",R689)-1),R689),R689)&amp;" ")," "," "),"﻿"," "),"​"," "),"⁠"," ")," "," ")," "," "),CHAR(9)," "),CHAR(10)," "),CHAR(13)," "),"−","-"),"–","-"),"—","-"),"LATITUDE"," "),"LONGITUDE"," "),"COORDINATES"," "),"COORDS"," "),"NORTH"," N "),"SOUTH"," S "),"EAST"," E "),"WEST"," W "),"DEGREES"," "),"DEG"," "),"GPS"," "),"LONG"," "),"LNG"," "),"LON"," "),"LAT"," ")," AND "," "),"&amp;"," ")&amp;" ")</f>
        <v/>
      </c>
      <c r="T689" s="50">
        <f>IF(S689="","",IF(LEN(S689)-LEN(SUBSTITUTE(S689,".",""))&gt;0,SUBSTITUTE(S689,","," "),IF(LEN(S689)-LEN(SUBSTITUTE(S689,",",""))=3,SUBSTITUTE(SUBSTITUTE(S689,",",";",2),",","."),IF(LEN(S689)-LEN(SUBSTITUTE(S689,",",""))=2,SUBSTITUTE(S689,",","."),SUBSTITUTE(S689,","," ")))))</f>
        <v/>
      </c>
      <c r="U689" s="50">
        <f>IF(ISNUMBER(FIND("S",T689)),-1,IF(ISNUMBER(FIND("N",T689)),1,0))</f>
        <v/>
      </c>
      <c r="V689" s="50">
        <f>IF(ISNUMBER(FIND("W",T689)),-1,IF(ISNUMBER(FIND("E",T689)),1,0))</f>
        <v/>
      </c>
      <c r="W689" s="50">
        <f>AND(MIN(IFERROR(FIND("N",T689),999),IFERROR(FIND("S",T689),999))&lt;999,MIN(IFERROR(FIND("E",T689),999),IFERROR(FIND("W",T689),999))&lt;999,MIN(IFERROR(FIND("E",T689),999),IFERROR(FIND("W",T689),999))&lt;MIN(IFERROR(FIND("N",T689),999),IFERROR(FIND("S",T689),999)))</f>
        <v/>
      </c>
      <c r="X689" s="50">
        <f>IF(T689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689,"°"," "),"º"," "),"˚"," "),"'"," "),CHAR(34)," "),"′"," "),"’"," "),"‘"," "),"″"," "),"”"," "),"“"," "),"("," "),")"," "),"["," "),"]"," "),"{"," "),"}"," "),";"," "),"|"," "),"/"," "),"\"," "),":"," "),"="," "),"*"," "),","," "),"N"," "),"S"," "),"E"," "),"W"," "),"_"," ")))</f>
        <v/>
      </c>
      <c r="Y689" s="50">
        <f>IF(X689="","",SUBSTITUTE(SUBSTITUTE(SUBSTITUTE(SUBSTITUTE(SUBSTITUTE(SUBSTITUTE(SUBSTITUTE(SUBSTITUTE(SUBSTITUTE(SUBSTITUTE(SUBSTITUTE(SUBSTITUTE(SUBSTITUTE(X689,"0",""),"1",""),"2",""),"3",""),"4",""),"5",""),"6",""),"7",""),"8",""),"9",""),".",""),"-","")," ",""))</f>
        <v/>
      </c>
      <c r="Z689" s="50">
        <f>IF(X689="",0,LEN(X689)-LEN(SUBSTITUTE(X689," ",""))+1)</f>
        <v/>
      </c>
      <c r="AA689" s="50">
        <f>IF(Z689&lt;1,"",IFERROR(VALUE(SUBSTITUTE(TRIM(MID(SUBSTITUTE(X689," ",REPT(" ",60)),1,60)),".",MID(1/2,2,1))),""))</f>
        <v/>
      </c>
      <c r="AB689" s="50">
        <f>IF(Z689&lt;2,"",IFERROR(VALUE(SUBSTITUTE(TRIM(MID(SUBSTITUTE(X689," ",REPT(" ",60)),61,60)),".",MID(1/2,2,1))),""))</f>
        <v/>
      </c>
      <c r="AC689" s="50">
        <f>IF(Z689&lt;3,"",IFERROR(VALUE(SUBSTITUTE(TRIM(MID(SUBSTITUTE(X689," ",REPT(" ",60)),121,60)),".",MID(1/2,2,1))),""))</f>
        <v/>
      </c>
      <c r="AD689" s="50">
        <f>IF(Z689&lt;4,"",IFERROR(VALUE(SUBSTITUTE(TRIM(MID(SUBSTITUTE(X689," ",REPT(" ",60)),181,60)),".",MID(1/2,2,1))),""))</f>
        <v/>
      </c>
      <c r="AE689" s="50">
        <f>IF(Z689&lt;5,"",IFERROR(VALUE(SUBSTITUTE(TRIM(MID(SUBSTITUTE(X689," ",REPT(" ",60)),241,60)),".",MID(1/2,2,1))),""))</f>
        <v/>
      </c>
      <c r="AF689" s="50">
        <f>IF(Z689&lt;6,"",IFERROR(VALUE(SUBSTITUTE(TRIM(MID(SUBSTITUTE(X689," ",REPT(" ",60)),301,60)),".",MID(1/2,2,1))),""))</f>
        <v/>
      </c>
      <c r="AG689" s="50">
        <f>IFERROR(IF(Z689=2,AA689,IF(Z689=4,IF(AA689&lt;0,-1,1)*(ABS(AA689)+AB689/60),IF(Z689=6,IF(AA689&lt;0,-1,1)*(ABS(AA689)+AB689/60+AC689/3600),""))),"")</f>
        <v/>
      </c>
      <c r="AH689" s="50">
        <f>IFERROR(IF(Z689=2,AB689,IF(Z689=4,IF(AC689&lt;0,-1,1)*(ABS(AC689)+AD689/60),IF(Z689=6,IF(AD689&lt;0,-1,1)*(ABS(AD689)+AE689/60+AF689/3600),""))),"")</f>
        <v/>
      </c>
      <c r="AI689" s="50">
        <f>IF(W689,AH689,AG689)</f>
        <v/>
      </c>
      <c r="AJ689" s="50">
        <f>IF(W689,AG689,AH689)</f>
        <v/>
      </c>
      <c r="AK689" s="50">
        <f>IFERROR(IF(U689=0,AI689,U689*ABS(AI689)),"")</f>
        <v/>
      </c>
      <c r="AL689" s="50">
        <f>IFERROR(IF(V689=0,AJ689,V689*ABS(AJ689)),"")</f>
        <v/>
      </c>
      <c r="AM689" s="50">
        <f>IFERROR(AND(U689=0,V689=0,ABS(AK689)&gt;90,ABS(AK689)&lt;=180,ABS(AL689)&lt;=90),FALSE)</f>
        <v/>
      </c>
      <c r="AN689" s="50">
        <f>IF(AM689,AL689,AK689)</f>
        <v/>
      </c>
      <c r="AO689" s="50">
        <f>IF(AM689,AK689,AL689)</f>
        <v/>
      </c>
      <c r="AP689" s="50">
        <f>IF(R689="","",IF(Y689&lt;&gt;"","Contains words or symbols that aren't part of a coordinate.",IF(NOT(OR(Z689=2,Z689=4,Z689=6)),"Couldn't find a latitude and a longitude ("&amp;Z689&amp;IF(Z689=1," number"," numbers")&amp;" found).",IF(COUNT(AA689:AF689)&lt;&gt;Z689,"Some of the numbers couldn't be read.",IF(OR(AND(Z689=4,OR(AB689&lt;0,AB689&gt;=60,AD689&lt;0,AD689&gt;=60)),AND(Z689=6,OR(AB689&lt;0,AB689&gt;=60,AC689&lt;0,AC689&gt;=60,AE689&lt;0,AE689&gt;=60,AF689&lt;0,AF689&gt;=60))),"Minutes and seconds must be between 0 and 60.",IF(OR(ABS(AN689)&gt;90,ABS(AO689)&gt;180),"Out of range: latitude must be between -90 and 90, and longitude between -180 and 180.",""))))))</f>
        <v/>
      </c>
    </row>
    <row r="690">
      <c r="B690" s="44" t="n"/>
      <c r="C690" s="44" t="n"/>
      <c r="D690" s="45">
        <f>IF(R690="","",IF(AP690&lt;&gt;"","NOT VALID GPS COORDINATES",IF(O690="NO CONNECTION","NO CONNECTION",IF(E690="","NOT FOUND",IF(OR(AM690,AND(AN690=0,AO690=0)),"CONVERTED – PLEASE CHECK","CONVERTED")))))</f>
        <v/>
      </c>
      <c r="E690" s="45">
        <f>IF(OR(O690="",O690="NO CONNECTION"),"",IFERROR(_xlfn.FILTERXML(O690,"//local/territory")&amp;" "&amp;_xlfn.FILTERXML(O690,"//local/mapcode"),IFERROR(_xlfn.FILTERXML(O690,"//international/mapcode"),"")))</f>
        <v/>
      </c>
      <c r="F690" s="46">
        <f>IF(E690="","",IFERROR(_xlfn.FILTERXML(O690,"//local/territory"),""))</f>
        <v/>
      </c>
      <c r="G690" s="46">
        <f>IF(E690="","",IFERROR(_xlfn.FILTERXML(O690,"//local/mapcode"),""))</f>
        <v/>
      </c>
      <c r="H690" s="46">
        <f>IF(E690="","",IFERROR(_xlfn.FILTERXML(O690,"//international/mapcode"),""))</f>
        <v/>
      </c>
      <c r="I690" s="46">
        <f>IF(E690="","",IFERROR(HYPERLINK("https://www.mymapcodes.com/go/?t="&amp;IF(G690&lt;&gt;"",F690,"AAA")&amp;"&amp;ma="&amp;LEFT(IF(G690&lt;&gt;"",G690,H690),FIND(".",IF(G690&lt;&gt;"",G690,H690))-1)&amp;"&amp;mb="&amp;MID(IF(G690&lt;&gt;"",G690,H690),FIND(".",IF(G690&lt;&gt;"",G690,H690))+1,99),"Open on MyMapcodes →"),""))</f>
        <v/>
      </c>
      <c r="J690" s="47">
        <f>IF(OR(R690="",AP690&lt;&gt;""),"",ROUND(AN690,6))</f>
        <v/>
      </c>
      <c r="K690" s="47">
        <f>IF(OR(R690="",AP690&lt;&gt;""),"",ROUND(AO690,6))</f>
        <v/>
      </c>
      <c r="L690" s="48">
        <f>IF(R690="","",IF(AP690&lt;&gt;"",AP690,IF(O690="NO CONNECTION","Excel couldn't reach the mapcode service. Click the REFRESH RESULTS box just above the table.",IF(E690="","The mapcode service didn't return a mapcode for this point.",IF(AM690,"Latitude and longitude seemed to be the wrong way round, so they've been swapped. Please check.",IF(AND(AN690=0,AO690=0),"0, 0 is in the sea off West Africa. Please check this is the location you meant.",IF(W690,"Longitude came first, so the order has been switched.",IF(Z690=6,"Converted from degrees, minutes and seconds.",IF(Z690=4,"Converted from degrees and decimal minutes.","")))))))))</f>
        <v/>
      </c>
      <c r="N690" s="49">
        <f>IF(J690="","",MapcodeAPI&amp;"codes/"&amp;SUBSTITUTE(J690&amp;"",MID(1/2,2,1),".")&amp;","&amp;SUBSTITUTE(K690&amp;"",MID(1/2,2,1),"."))&amp;LEFT($B$13,0)</f>
        <v/>
      </c>
      <c r="O690" s="49">
        <f>IF(N690="","",IFERROR(_xlfn.WEBSERVICE(N690),IF(MapcodeAPIBackup="","NO CONNECTION",IFERROR(_xlfn.WEBSERVICE(MapcodeAPIBackup&amp;MID(N690,LEN(MapcodeAPI)+1,999)),"NO CONNECTION"))))</f>
        <v/>
      </c>
      <c r="P690" t="inlineStr">
        <is>
          <t xml:space="preserve"> </t>
        </is>
      </c>
      <c r="R690" s="50">
        <f>IFERROR(IF(AND(TRIM(B690&amp;"")="",TRIM(C690&amp;"")=""),"",TRIM(IF(ISNUMBER(B690),SUBSTITUTE(B690&amp;"",MID(1/2,2,1),"."),B690&amp;"")&amp;IF(TRIM(C690&amp;"")="",""," | "&amp;IF(ISNUMBER(C690),SUBSTITUTE(C690&amp;"",MID(1/2,2,1),"."),C690&amp;"")))),"(error value)")</f>
        <v/>
      </c>
      <c r="S690" s="50">
        <f>IF(R690="","","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"&amp;IFERROR(IF(AND(LEN(R690)-LEN(SUBSTITUTE(R690,"/",""))=1,ISNUMBER(FIND(" ",TRIM(LEFT(R690,FIND("/",R690)-1))))),LEFT(R690,FIND("/",R690)-1),R690),R690)&amp;" ")," "," "),"﻿"," "),"​"," "),"⁠"," ")," "," ")," "," "),CHAR(9)," "),CHAR(10)," "),CHAR(13)," "),"−","-"),"–","-"),"—","-"),"LATITUDE"," "),"LONGITUDE"," "),"COORDINATES"," "),"COORDS"," "),"NORTH"," N "),"SOUTH"," S "),"EAST"," E "),"WEST"," W "),"DEGREES"," "),"DEG"," "),"GPS"," "),"LONG"," "),"LNG"," "),"LON"," "),"LAT"," ")," AND "," "),"&amp;"," ")&amp;" ")</f>
        <v/>
      </c>
      <c r="T690" s="50">
        <f>IF(S690="","",IF(LEN(S690)-LEN(SUBSTITUTE(S690,".",""))&gt;0,SUBSTITUTE(S690,","," "),IF(LEN(S690)-LEN(SUBSTITUTE(S690,",",""))=3,SUBSTITUTE(SUBSTITUTE(S690,",",";",2),",","."),IF(LEN(S690)-LEN(SUBSTITUTE(S690,",",""))=2,SUBSTITUTE(S690,",","."),SUBSTITUTE(S690,","," ")))))</f>
        <v/>
      </c>
      <c r="U690" s="50">
        <f>IF(ISNUMBER(FIND("S",T690)),-1,IF(ISNUMBER(FIND("N",T690)),1,0))</f>
        <v/>
      </c>
      <c r="V690" s="50">
        <f>IF(ISNUMBER(FIND("W",T690)),-1,IF(ISNUMBER(FIND("E",T690)),1,0))</f>
        <v/>
      </c>
      <c r="W690" s="50">
        <f>AND(MIN(IFERROR(FIND("N",T690),999),IFERROR(FIND("S",T690),999))&lt;999,MIN(IFERROR(FIND("E",T690),999),IFERROR(FIND("W",T690),999))&lt;999,MIN(IFERROR(FIND("E",T690),999),IFERROR(FIND("W",T690),999))&lt;MIN(IFERROR(FIND("N",T690),999),IFERROR(FIND("S",T690),999)))</f>
        <v/>
      </c>
      <c r="X690" s="50">
        <f>IF(T690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690,"°"," "),"º"," "),"˚"," "),"'"," "),CHAR(34)," "),"′"," "),"’"," "),"‘"," "),"″"," "),"”"," "),"“"," "),"("," "),")"," "),"["," "),"]"," "),"{"," "),"}"," "),";"," "),"|"," "),"/"," "),"\"," "),":"," "),"="," "),"*"," "),","," "),"N"," "),"S"," "),"E"," "),"W"," "),"_"," ")))</f>
        <v/>
      </c>
      <c r="Y690" s="50">
        <f>IF(X690="","",SUBSTITUTE(SUBSTITUTE(SUBSTITUTE(SUBSTITUTE(SUBSTITUTE(SUBSTITUTE(SUBSTITUTE(SUBSTITUTE(SUBSTITUTE(SUBSTITUTE(SUBSTITUTE(SUBSTITUTE(SUBSTITUTE(X690,"0",""),"1",""),"2",""),"3",""),"4",""),"5",""),"6",""),"7",""),"8",""),"9",""),".",""),"-","")," ",""))</f>
        <v/>
      </c>
      <c r="Z690" s="50">
        <f>IF(X690="",0,LEN(X690)-LEN(SUBSTITUTE(X690," ",""))+1)</f>
        <v/>
      </c>
      <c r="AA690" s="50">
        <f>IF(Z690&lt;1,"",IFERROR(VALUE(SUBSTITUTE(TRIM(MID(SUBSTITUTE(X690," ",REPT(" ",60)),1,60)),".",MID(1/2,2,1))),""))</f>
        <v/>
      </c>
      <c r="AB690" s="50">
        <f>IF(Z690&lt;2,"",IFERROR(VALUE(SUBSTITUTE(TRIM(MID(SUBSTITUTE(X690," ",REPT(" ",60)),61,60)),".",MID(1/2,2,1))),""))</f>
        <v/>
      </c>
      <c r="AC690" s="50">
        <f>IF(Z690&lt;3,"",IFERROR(VALUE(SUBSTITUTE(TRIM(MID(SUBSTITUTE(X690," ",REPT(" ",60)),121,60)),".",MID(1/2,2,1))),""))</f>
        <v/>
      </c>
      <c r="AD690" s="50">
        <f>IF(Z690&lt;4,"",IFERROR(VALUE(SUBSTITUTE(TRIM(MID(SUBSTITUTE(X690," ",REPT(" ",60)),181,60)),".",MID(1/2,2,1))),""))</f>
        <v/>
      </c>
      <c r="AE690" s="50">
        <f>IF(Z690&lt;5,"",IFERROR(VALUE(SUBSTITUTE(TRIM(MID(SUBSTITUTE(X690," ",REPT(" ",60)),241,60)),".",MID(1/2,2,1))),""))</f>
        <v/>
      </c>
      <c r="AF690" s="50">
        <f>IF(Z690&lt;6,"",IFERROR(VALUE(SUBSTITUTE(TRIM(MID(SUBSTITUTE(X690," ",REPT(" ",60)),301,60)),".",MID(1/2,2,1))),""))</f>
        <v/>
      </c>
      <c r="AG690" s="50">
        <f>IFERROR(IF(Z690=2,AA690,IF(Z690=4,IF(AA690&lt;0,-1,1)*(ABS(AA690)+AB690/60),IF(Z690=6,IF(AA690&lt;0,-1,1)*(ABS(AA690)+AB690/60+AC690/3600),""))),"")</f>
        <v/>
      </c>
      <c r="AH690" s="50">
        <f>IFERROR(IF(Z690=2,AB690,IF(Z690=4,IF(AC690&lt;0,-1,1)*(ABS(AC690)+AD690/60),IF(Z690=6,IF(AD690&lt;0,-1,1)*(ABS(AD690)+AE690/60+AF690/3600),""))),"")</f>
        <v/>
      </c>
      <c r="AI690" s="50">
        <f>IF(W690,AH690,AG690)</f>
        <v/>
      </c>
      <c r="AJ690" s="50">
        <f>IF(W690,AG690,AH690)</f>
        <v/>
      </c>
      <c r="AK690" s="50">
        <f>IFERROR(IF(U690=0,AI690,U690*ABS(AI690)),"")</f>
        <v/>
      </c>
      <c r="AL690" s="50">
        <f>IFERROR(IF(V690=0,AJ690,V690*ABS(AJ690)),"")</f>
        <v/>
      </c>
      <c r="AM690" s="50">
        <f>IFERROR(AND(U690=0,V690=0,ABS(AK690)&gt;90,ABS(AK690)&lt;=180,ABS(AL690)&lt;=90),FALSE)</f>
        <v/>
      </c>
      <c r="AN690" s="50">
        <f>IF(AM690,AL690,AK690)</f>
        <v/>
      </c>
      <c r="AO690" s="50">
        <f>IF(AM690,AK690,AL690)</f>
        <v/>
      </c>
      <c r="AP690" s="50">
        <f>IF(R690="","",IF(Y690&lt;&gt;"","Contains words or symbols that aren't part of a coordinate.",IF(NOT(OR(Z690=2,Z690=4,Z690=6)),"Couldn't find a latitude and a longitude ("&amp;Z690&amp;IF(Z690=1," number"," numbers")&amp;" found).",IF(COUNT(AA690:AF690)&lt;&gt;Z690,"Some of the numbers couldn't be read.",IF(OR(AND(Z690=4,OR(AB690&lt;0,AB690&gt;=60,AD690&lt;0,AD690&gt;=60)),AND(Z690=6,OR(AB690&lt;0,AB690&gt;=60,AC690&lt;0,AC690&gt;=60,AE690&lt;0,AE690&gt;=60,AF690&lt;0,AF690&gt;=60))),"Minutes and seconds must be between 0 and 60.",IF(OR(ABS(AN690)&gt;90,ABS(AO690)&gt;180),"Out of range: latitude must be between -90 and 90, and longitude between -180 and 180.",""))))))</f>
        <v/>
      </c>
    </row>
    <row r="691">
      <c r="B691" s="44" t="n"/>
      <c r="C691" s="44" t="n"/>
      <c r="D691" s="45">
        <f>IF(R691="","",IF(AP691&lt;&gt;"","NOT VALID GPS COORDINATES",IF(O691="NO CONNECTION","NO CONNECTION",IF(E691="","NOT FOUND",IF(OR(AM691,AND(AN691=0,AO691=0)),"CONVERTED – PLEASE CHECK","CONVERTED")))))</f>
        <v/>
      </c>
      <c r="E691" s="45">
        <f>IF(OR(O691="",O691="NO CONNECTION"),"",IFERROR(_xlfn.FILTERXML(O691,"//local/territory")&amp;" "&amp;_xlfn.FILTERXML(O691,"//local/mapcode"),IFERROR(_xlfn.FILTERXML(O691,"//international/mapcode"),"")))</f>
        <v/>
      </c>
      <c r="F691" s="46">
        <f>IF(E691="","",IFERROR(_xlfn.FILTERXML(O691,"//local/territory"),""))</f>
        <v/>
      </c>
      <c r="G691" s="46">
        <f>IF(E691="","",IFERROR(_xlfn.FILTERXML(O691,"//local/mapcode"),""))</f>
        <v/>
      </c>
      <c r="H691" s="46">
        <f>IF(E691="","",IFERROR(_xlfn.FILTERXML(O691,"//international/mapcode"),""))</f>
        <v/>
      </c>
      <c r="I691" s="46">
        <f>IF(E691="","",IFERROR(HYPERLINK("https://www.mymapcodes.com/go/?t="&amp;IF(G691&lt;&gt;"",F691,"AAA")&amp;"&amp;ma="&amp;LEFT(IF(G691&lt;&gt;"",G691,H691),FIND(".",IF(G691&lt;&gt;"",G691,H691))-1)&amp;"&amp;mb="&amp;MID(IF(G691&lt;&gt;"",G691,H691),FIND(".",IF(G691&lt;&gt;"",G691,H691))+1,99),"Open on MyMapcodes →"),""))</f>
        <v/>
      </c>
      <c r="J691" s="47">
        <f>IF(OR(R691="",AP691&lt;&gt;""),"",ROUND(AN691,6))</f>
        <v/>
      </c>
      <c r="K691" s="47">
        <f>IF(OR(R691="",AP691&lt;&gt;""),"",ROUND(AO691,6))</f>
        <v/>
      </c>
      <c r="L691" s="48">
        <f>IF(R691="","",IF(AP691&lt;&gt;"",AP691,IF(O691="NO CONNECTION","Excel couldn't reach the mapcode service. Click the REFRESH RESULTS box just above the table.",IF(E691="","The mapcode service didn't return a mapcode for this point.",IF(AM691,"Latitude and longitude seemed to be the wrong way round, so they've been swapped. Please check.",IF(AND(AN691=0,AO691=0),"0, 0 is in the sea off West Africa. Please check this is the location you meant.",IF(W691,"Longitude came first, so the order has been switched.",IF(Z691=6,"Converted from degrees, minutes and seconds.",IF(Z691=4,"Converted from degrees and decimal minutes.","")))))))))</f>
        <v/>
      </c>
      <c r="N691" s="49">
        <f>IF(J691="","",MapcodeAPI&amp;"codes/"&amp;SUBSTITUTE(J691&amp;"",MID(1/2,2,1),".")&amp;","&amp;SUBSTITUTE(K691&amp;"",MID(1/2,2,1),"."))&amp;LEFT($B$13,0)</f>
        <v/>
      </c>
      <c r="O691" s="49">
        <f>IF(N691="","",IFERROR(_xlfn.WEBSERVICE(N691),IF(MapcodeAPIBackup="","NO CONNECTION",IFERROR(_xlfn.WEBSERVICE(MapcodeAPIBackup&amp;MID(N691,LEN(MapcodeAPI)+1,999)),"NO CONNECTION"))))</f>
        <v/>
      </c>
      <c r="P691" t="inlineStr">
        <is>
          <t xml:space="preserve"> </t>
        </is>
      </c>
      <c r="R691" s="50">
        <f>IFERROR(IF(AND(TRIM(B691&amp;"")="",TRIM(C691&amp;"")=""),"",TRIM(IF(ISNUMBER(B691),SUBSTITUTE(B691&amp;"",MID(1/2,2,1),"."),B691&amp;"")&amp;IF(TRIM(C691&amp;"")="",""," | "&amp;IF(ISNUMBER(C691),SUBSTITUTE(C691&amp;"",MID(1/2,2,1),"."),C691&amp;"")))),"(error value)")</f>
        <v/>
      </c>
      <c r="S691" s="50">
        <f>IF(R691="","","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"&amp;IFERROR(IF(AND(LEN(R691)-LEN(SUBSTITUTE(R691,"/",""))=1,ISNUMBER(FIND(" ",TRIM(LEFT(R691,FIND("/",R691)-1))))),LEFT(R691,FIND("/",R691)-1),R691),R691)&amp;" ")," "," "),"﻿"," "),"​"," "),"⁠"," ")," "," ")," "," "),CHAR(9)," "),CHAR(10)," "),CHAR(13)," "),"−","-"),"–","-"),"—","-"),"LATITUDE"," "),"LONGITUDE"," "),"COORDINATES"," "),"COORDS"," "),"NORTH"," N "),"SOUTH"," S "),"EAST"," E "),"WEST"," W "),"DEGREES"," "),"DEG"," "),"GPS"," "),"LONG"," "),"LNG"," "),"LON"," "),"LAT"," ")," AND "," "),"&amp;"," ")&amp;" ")</f>
        <v/>
      </c>
      <c r="T691" s="50">
        <f>IF(S691="","",IF(LEN(S691)-LEN(SUBSTITUTE(S691,".",""))&gt;0,SUBSTITUTE(S691,","," "),IF(LEN(S691)-LEN(SUBSTITUTE(S691,",",""))=3,SUBSTITUTE(SUBSTITUTE(S691,",",";",2),",","."),IF(LEN(S691)-LEN(SUBSTITUTE(S691,",",""))=2,SUBSTITUTE(S691,",","."),SUBSTITUTE(S691,","," ")))))</f>
        <v/>
      </c>
      <c r="U691" s="50">
        <f>IF(ISNUMBER(FIND("S",T691)),-1,IF(ISNUMBER(FIND("N",T691)),1,0))</f>
        <v/>
      </c>
      <c r="V691" s="50">
        <f>IF(ISNUMBER(FIND("W",T691)),-1,IF(ISNUMBER(FIND("E",T691)),1,0))</f>
        <v/>
      </c>
      <c r="W691" s="50">
        <f>AND(MIN(IFERROR(FIND("N",T691),999),IFERROR(FIND("S",T691),999))&lt;999,MIN(IFERROR(FIND("E",T691),999),IFERROR(FIND("W",T691),999))&lt;999,MIN(IFERROR(FIND("E",T691),999),IFERROR(FIND("W",T691),999))&lt;MIN(IFERROR(FIND("N",T691),999),IFERROR(FIND("S",T691),999)))</f>
        <v/>
      </c>
      <c r="X691" s="50">
        <f>IF(T691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691,"°"," "),"º"," "),"˚"," "),"'"," "),CHAR(34)," "),"′"," "),"’"," "),"‘"," "),"″"," "),"”"," "),"“"," "),"("," "),")"," "),"["," "),"]"," "),"{"," "),"}"," "),";"," "),"|"," "),"/"," "),"\"," "),":"," "),"="," "),"*"," "),","," "),"N"," "),"S"," "),"E"," "),"W"," "),"_"," ")))</f>
        <v/>
      </c>
      <c r="Y691" s="50">
        <f>IF(X691="","",SUBSTITUTE(SUBSTITUTE(SUBSTITUTE(SUBSTITUTE(SUBSTITUTE(SUBSTITUTE(SUBSTITUTE(SUBSTITUTE(SUBSTITUTE(SUBSTITUTE(SUBSTITUTE(SUBSTITUTE(SUBSTITUTE(X691,"0",""),"1",""),"2",""),"3",""),"4",""),"5",""),"6",""),"7",""),"8",""),"9",""),".",""),"-","")," ",""))</f>
        <v/>
      </c>
      <c r="Z691" s="50">
        <f>IF(X691="",0,LEN(X691)-LEN(SUBSTITUTE(X691," ",""))+1)</f>
        <v/>
      </c>
      <c r="AA691" s="50">
        <f>IF(Z691&lt;1,"",IFERROR(VALUE(SUBSTITUTE(TRIM(MID(SUBSTITUTE(X691," ",REPT(" ",60)),1,60)),".",MID(1/2,2,1))),""))</f>
        <v/>
      </c>
      <c r="AB691" s="50">
        <f>IF(Z691&lt;2,"",IFERROR(VALUE(SUBSTITUTE(TRIM(MID(SUBSTITUTE(X691," ",REPT(" ",60)),61,60)),".",MID(1/2,2,1))),""))</f>
        <v/>
      </c>
      <c r="AC691" s="50">
        <f>IF(Z691&lt;3,"",IFERROR(VALUE(SUBSTITUTE(TRIM(MID(SUBSTITUTE(X691," ",REPT(" ",60)),121,60)),".",MID(1/2,2,1))),""))</f>
        <v/>
      </c>
      <c r="AD691" s="50">
        <f>IF(Z691&lt;4,"",IFERROR(VALUE(SUBSTITUTE(TRIM(MID(SUBSTITUTE(X691," ",REPT(" ",60)),181,60)),".",MID(1/2,2,1))),""))</f>
        <v/>
      </c>
      <c r="AE691" s="50">
        <f>IF(Z691&lt;5,"",IFERROR(VALUE(SUBSTITUTE(TRIM(MID(SUBSTITUTE(X691," ",REPT(" ",60)),241,60)),".",MID(1/2,2,1))),""))</f>
        <v/>
      </c>
      <c r="AF691" s="50">
        <f>IF(Z691&lt;6,"",IFERROR(VALUE(SUBSTITUTE(TRIM(MID(SUBSTITUTE(X691," ",REPT(" ",60)),301,60)),".",MID(1/2,2,1))),""))</f>
        <v/>
      </c>
      <c r="AG691" s="50">
        <f>IFERROR(IF(Z691=2,AA691,IF(Z691=4,IF(AA691&lt;0,-1,1)*(ABS(AA691)+AB691/60),IF(Z691=6,IF(AA691&lt;0,-1,1)*(ABS(AA691)+AB691/60+AC691/3600),""))),"")</f>
        <v/>
      </c>
      <c r="AH691" s="50">
        <f>IFERROR(IF(Z691=2,AB691,IF(Z691=4,IF(AC691&lt;0,-1,1)*(ABS(AC691)+AD691/60),IF(Z691=6,IF(AD691&lt;0,-1,1)*(ABS(AD691)+AE691/60+AF691/3600),""))),"")</f>
        <v/>
      </c>
      <c r="AI691" s="50">
        <f>IF(W691,AH691,AG691)</f>
        <v/>
      </c>
      <c r="AJ691" s="50">
        <f>IF(W691,AG691,AH691)</f>
        <v/>
      </c>
      <c r="AK691" s="50">
        <f>IFERROR(IF(U691=0,AI691,U691*ABS(AI691)),"")</f>
        <v/>
      </c>
      <c r="AL691" s="50">
        <f>IFERROR(IF(V691=0,AJ691,V691*ABS(AJ691)),"")</f>
        <v/>
      </c>
      <c r="AM691" s="50">
        <f>IFERROR(AND(U691=0,V691=0,ABS(AK691)&gt;90,ABS(AK691)&lt;=180,ABS(AL691)&lt;=90),FALSE)</f>
        <v/>
      </c>
      <c r="AN691" s="50">
        <f>IF(AM691,AL691,AK691)</f>
        <v/>
      </c>
      <c r="AO691" s="50">
        <f>IF(AM691,AK691,AL691)</f>
        <v/>
      </c>
      <c r="AP691" s="50">
        <f>IF(R691="","",IF(Y691&lt;&gt;"","Contains words or symbols that aren't part of a coordinate.",IF(NOT(OR(Z691=2,Z691=4,Z691=6)),"Couldn't find a latitude and a longitude ("&amp;Z691&amp;IF(Z691=1," number"," numbers")&amp;" found).",IF(COUNT(AA691:AF691)&lt;&gt;Z691,"Some of the numbers couldn't be read.",IF(OR(AND(Z691=4,OR(AB691&lt;0,AB691&gt;=60,AD691&lt;0,AD691&gt;=60)),AND(Z691=6,OR(AB691&lt;0,AB691&gt;=60,AC691&lt;0,AC691&gt;=60,AE691&lt;0,AE691&gt;=60,AF691&lt;0,AF691&gt;=60))),"Minutes and seconds must be between 0 and 60.",IF(OR(ABS(AN691)&gt;90,ABS(AO691)&gt;180),"Out of range: latitude must be between -90 and 90, and longitude between -180 and 180.",""))))))</f>
        <v/>
      </c>
    </row>
    <row r="692">
      <c r="B692" s="44" t="n"/>
      <c r="C692" s="44" t="n"/>
      <c r="D692" s="45">
        <f>IF(R692="","",IF(AP692&lt;&gt;"","NOT VALID GPS COORDINATES",IF(O692="NO CONNECTION","NO CONNECTION",IF(E692="","NOT FOUND",IF(OR(AM692,AND(AN692=0,AO692=0)),"CONVERTED – PLEASE CHECK","CONVERTED")))))</f>
        <v/>
      </c>
      <c r="E692" s="45">
        <f>IF(OR(O692="",O692="NO CONNECTION"),"",IFERROR(_xlfn.FILTERXML(O692,"//local/territory")&amp;" "&amp;_xlfn.FILTERXML(O692,"//local/mapcode"),IFERROR(_xlfn.FILTERXML(O692,"//international/mapcode"),"")))</f>
        <v/>
      </c>
      <c r="F692" s="46">
        <f>IF(E692="","",IFERROR(_xlfn.FILTERXML(O692,"//local/territory"),""))</f>
        <v/>
      </c>
      <c r="G692" s="46">
        <f>IF(E692="","",IFERROR(_xlfn.FILTERXML(O692,"//local/mapcode"),""))</f>
        <v/>
      </c>
      <c r="H692" s="46">
        <f>IF(E692="","",IFERROR(_xlfn.FILTERXML(O692,"//international/mapcode"),""))</f>
        <v/>
      </c>
      <c r="I692" s="46">
        <f>IF(E692="","",IFERROR(HYPERLINK("https://www.mymapcodes.com/go/?t="&amp;IF(G692&lt;&gt;"",F692,"AAA")&amp;"&amp;ma="&amp;LEFT(IF(G692&lt;&gt;"",G692,H692),FIND(".",IF(G692&lt;&gt;"",G692,H692))-1)&amp;"&amp;mb="&amp;MID(IF(G692&lt;&gt;"",G692,H692),FIND(".",IF(G692&lt;&gt;"",G692,H692))+1,99),"Open on MyMapcodes →"),""))</f>
        <v/>
      </c>
      <c r="J692" s="47">
        <f>IF(OR(R692="",AP692&lt;&gt;""),"",ROUND(AN692,6))</f>
        <v/>
      </c>
      <c r="K692" s="47">
        <f>IF(OR(R692="",AP692&lt;&gt;""),"",ROUND(AO692,6))</f>
        <v/>
      </c>
      <c r="L692" s="48">
        <f>IF(R692="","",IF(AP692&lt;&gt;"",AP692,IF(O692="NO CONNECTION","Excel couldn't reach the mapcode service. Click the REFRESH RESULTS box just above the table.",IF(E692="","The mapcode service didn't return a mapcode for this point.",IF(AM692,"Latitude and longitude seemed to be the wrong way round, so they've been swapped. Please check.",IF(AND(AN692=0,AO692=0),"0, 0 is in the sea off West Africa. Please check this is the location you meant.",IF(W692,"Longitude came first, so the order has been switched.",IF(Z692=6,"Converted from degrees, minutes and seconds.",IF(Z692=4,"Converted from degrees and decimal minutes.","")))))))))</f>
        <v/>
      </c>
      <c r="N692" s="49">
        <f>IF(J692="","",MapcodeAPI&amp;"codes/"&amp;SUBSTITUTE(J692&amp;"",MID(1/2,2,1),".")&amp;","&amp;SUBSTITUTE(K692&amp;"",MID(1/2,2,1),"."))&amp;LEFT($B$13,0)</f>
        <v/>
      </c>
      <c r="O692" s="49">
        <f>IF(N692="","",IFERROR(_xlfn.WEBSERVICE(N692),IF(MapcodeAPIBackup="","NO CONNECTION",IFERROR(_xlfn.WEBSERVICE(MapcodeAPIBackup&amp;MID(N692,LEN(MapcodeAPI)+1,999)),"NO CONNECTION"))))</f>
        <v/>
      </c>
      <c r="P692" t="inlineStr">
        <is>
          <t xml:space="preserve"> </t>
        </is>
      </c>
      <c r="R692" s="50">
        <f>IFERROR(IF(AND(TRIM(B692&amp;"")="",TRIM(C692&amp;"")=""),"",TRIM(IF(ISNUMBER(B692),SUBSTITUTE(B692&amp;"",MID(1/2,2,1),"."),B692&amp;"")&amp;IF(TRIM(C692&amp;"")="",""," | "&amp;IF(ISNUMBER(C692),SUBSTITUTE(C692&amp;"",MID(1/2,2,1),"."),C692&amp;"")))),"(error value)")</f>
        <v/>
      </c>
      <c r="S692" s="50">
        <f>IF(R692="","","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"&amp;IFERROR(IF(AND(LEN(R692)-LEN(SUBSTITUTE(R692,"/",""))=1,ISNUMBER(FIND(" ",TRIM(LEFT(R692,FIND("/",R692)-1))))),LEFT(R692,FIND("/",R692)-1),R692),R692)&amp;" ")," "," "),"﻿"," "),"​"," "),"⁠"," ")," "," ")," "," "),CHAR(9)," "),CHAR(10)," "),CHAR(13)," "),"−","-"),"–","-"),"—","-"),"LATITUDE"," "),"LONGITUDE"," "),"COORDINATES"," "),"COORDS"," "),"NORTH"," N "),"SOUTH"," S "),"EAST"," E "),"WEST"," W "),"DEGREES"," "),"DEG"," "),"GPS"," "),"LONG"," "),"LNG"," "),"LON"," "),"LAT"," ")," AND "," "),"&amp;"," ")&amp;" ")</f>
        <v/>
      </c>
      <c r="T692" s="50">
        <f>IF(S692="","",IF(LEN(S692)-LEN(SUBSTITUTE(S692,".",""))&gt;0,SUBSTITUTE(S692,","," "),IF(LEN(S692)-LEN(SUBSTITUTE(S692,",",""))=3,SUBSTITUTE(SUBSTITUTE(S692,",",";",2),",","."),IF(LEN(S692)-LEN(SUBSTITUTE(S692,",",""))=2,SUBSTITUTE(S692,",","."),SUBSTITUTE(S692,","," ")))))</f>
        <v/>
      </c>
      <c r="U692" s="50">
        <f>IF(ISNUMBER(FIND("S",T692)),-1,IF(ISNUMBER(FIND("N",T692)),1,0))</f>
        <v/>
      </c>
      <c r="V692" s="50">
        <f>IF(ISNUMBER(FIND("W",T692)),-1,IF(ISNUMBER(FIND("E",T692)),1,0))</f>
        <v/>
      </c>
      <c r="W692" s="50">
        <f>AND(MIN(IFERROR(FIND("N",T692),999),IFERROR(FIND("S",T692),999))&lt;999,MIN(IFERROR(FIND("E",T692),999),IFERROR(FIND("W",T692),999))&lt;999,MIN(IFERROR(FIND("E",T692),999),IFERROR(FIND("W",T692),999))&lt;MIN(IFERROR(FIND("N",T692),999),IFERROR(FIND("S",T692),999)))</f>
        <v/>
      </c>
      <c r="X692" s="50">
        <f>IF(T692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692,"°"," "),"º"," "),"˚"," "),"'"," "),CHAR(34)," "),"′"," "),"’"," "),"‘"," "),"″"," "),"”"," "),"“"," "),"("," "),")"," "),"["," "),"]"," "),"{"," "),"}"," "),";"," "),"|"," "),"/"," "),"\"," "),":"," "),"="," "),"*"," "),","," "),"N"," "),"S"," "),"E"," "),"W"," "),"_"," ")))</f>
        <v/>
      </c>
      <c r="Y692" s="50">
        <f>IF(X692="","",SUBSTITUTE(SUBSTITUTE(SUBSTITUTE(SUBSTITUTE(SUBSTITUTE(SUBSTITUTE(SUBSTITUTE(SUBSTITUTE(SUBSTITUTE(SUBSTITUTE(SUBSTITUTE(SUBSTITUTE(SUBSTITUTE(X692,"0",""),"1",""),"2",""),"3",""),"4",""),"5",""),"6",""),"7",""),"8",""),"9",""),".",""),"-","")," ",""))</f>
        <v/>
      </c>
      <c r="Z692" s="50">
        <f>IF(X692="",0,LEN(X692)-LEN(SUBSTITUTE(X692," ",""))+1)</f>
        <v/>
      </c>
      <c r="AA692" s="50">
        <f>IF(Z692&lt;1,"",IFERROR(VALUE(SUBSTITUTE(TRIM(MID(SUBSTITUTE(X692," ",REPT(" ",60)),1,60)),".",MID(1/2,2,1))),""))</f>
        <v/>
      </c>
      <c r="AB692" s="50">
        <f>IF(Z692&lt;2,"",IFERROR(VALUE(SUBSTITUTE(TRIM(MID(SUBSTITUTE(X692," ",REPT(" ",60)),61,60)),".",MID(1/2,2,1))),""))</f>
        <v/>
      </c>
      <c r="AC692" s="50">
        <f>IF(Z692&lt;3,"",IFERROR(VALUE(SUBSTITUTE(TRIM(MID(SUBSTITUTE(X692," ",REPT(" ",60)),121,60)),".",MID(1/2,2,1))),""))</f>
        <v/>
      </c>
      <c r="AD692" s="50">
        <f>IF(Z692&lt;4,"",IFERROR(VALUE(SUBSTITUTE(TRIM(MID(SUBSTITUTE(X692," ",REPT(" ",60)),181,60)),".",MID(1/2,2,1))),""))</f>
        <v/>
      </c>
      <c r="AE692" s="50">
        <f>IF(Z692&lt;5,"",IFERROR(VALUE(SUBSTITUTE(TRIM(MID(SUBSTITUTE(X692," ",REPT(" ",60)),241,60)),".",MID(1/2,2,1))),""))</f>
        <v/>
      </c>
      <c r="AF692" s="50">
        <f>IF(Z692&lt;6,"",IFERROR(VALUE(SUBSTITUTE(TRIM(MID(SUBSTITUTE(X692," ",REPT(" ",60)),301,60)),".",MID(1/2,2,1))),""))</f>
        <v/>
      </c>
      <c r="AG692" s="50">
        <f>IFERROR(IF(Z692=2,AA692,IF(Z692=4,IF(AA692&lt;0,-1,1)*(ABS(AA692)+AB692/60),IF(Z692=6,IF(AA692&lt;0,-1,1)*(ABS(AA692)+AB692/60+AC692/3600),""))),"")</f>
        <v/>
      </c>
      <c r="AH692" s="50">
        <f>IFERROR(IF(Z692=2,AB692,IF(Z692=4,IF(AC692&lt;0,-1,1)*(ABS(AC692)+AD692/60),IF(Z692=6,IF(AD692&lt;0,-1,1)*(ABS(AD692)+AE692/60+AF692/3600),""))),"")</f>
        <v/>
      </c>
      <c r="AI692" s="50">
        <f>IF(W692,AH692,AG692)</f>
        <v/>
      </c>
      <c r="AJ692" s="50">
        <f>IF(W692,AG692,AH692)</f>
        <v/>
      </c>
      <c r="AK692" s="50">
        <f>IFERROR(IF(U692=0,AI692,U692*ABS(AI692)),"")</f>
        <v/>
      </c>
      <c r="AL692" s="50">
        <f>IFERROR(IF(V692=0,AJ692,V692*ABS(AJ692)),"")</f>
        <v/>
      </c>
      <c r="AM692" s="50">
        <f>IFERROR(AND(U692=0,V692=0,ABS(AK692)&gt;90,ABS(AK692)&lt;=180,ABS(AL692)&lt;=90),FALSE)</f>
        <v/>
      </c>
      <c r="AN692" s="50">
        <f>IF(AM692,AL692,AK692)</f>
        <v/>
      </c>
      <c r="AO692" s="50">
        <f>IF(AM692,AK692,AL692)</f>
        <v/>
      </c>
      <c r="AP692" s="50">
        <f>IF(R692="","",IF(Y692&lt;&gt;"","Contains words or symbols that aren't part of a coordinate.",IF(NOT(OR(Z692=2,Z692=4,Z692=6)),"Couldn't find a latitude and a longitude ("&amp;Z692&amp;IF(Z692=1," number"," numbers")&amp;" found).",IF(COUNT(AA692:AF692)&lt;&gt;Z692,"Some of the numbers couldn't be read.",IF(OR(AND(Z692=4,OR(AB692&lt;0,AB692&gt;=60,AD692&lt;0,AD692&gt;=60)),AND(Z692=6,OR(AB692&lt;0,AB692&gt;=60,AC692&lt;0,AC692&gt;=60,AE692&lt;0,AE692&gt;=60,AF692&lt;0,AF692&gt;=60))),"Minutes and seconds must be between 0 and 60.",IF(OR(ABS(AN692)&gt;90,ABS(AO692)&gt;180),"Out of range: latitude must be between -90 and 90, and longitude between -180 and 180.",""))))))</f>
        <v/>
      </c>
    </row>
    <row r="693">
      <c r="B693" s="44" t="n"/>
      <c r="C693" s="44" t="n"/>
      <c r="D693" s="45">
        <f>IF(R693="","",IF(AP693&lt;&gt;"","NOT VALID GPS COORDINATES",IF(O693="NO CONNECTION","NO CONNECTION",IF(E693="","NOT FOUND",IF(OR(AM693,AND(AN693=0,AO693=0)),"CONVERTED – PLEASE CHECK","CONVERTED")))))</f>
        <v/>
      </c>
      <c r="E693" s="45">
        <f>IF(OR(O693="",O693="NO CONNECTION"),"",IFERROR(_xlfn.FILTERXML(O693,"//local/territory")&amp;" "&amp;_xlfn.FILTERXML(O693,"//local/mapcode"),IFERROR(_xlfn.FILTERXML(O693,"//international/mapcode"),"")))</f>
        <v/>
      </c>
      <c r="F693" s="46">
        <f>IF(E693="","",IFERROR(_xlfn.FILTERXML(O693,"//local/territory"),""))</f>
        <v/>
      </c>
      <c r="G693" s="46">
        <f>IF(E693="","",IFERROR(_xlfn.FILTERXML(O693,"//local/mapcode"),""))</f>
        <v/>
      </c>
      <c r="H693" s="46">
        <f>IF(E693="","",IFERROR(_xlfn.FILTERXML(O693,"//international/mapcode"),""))</f>
        <v/>
      </c>
      <c r="I693" s="46">
        <f>IF(E693="","",IFERROR(HYPERLINK("https://www.mymapcodes.com/go/?t="&amp;IF(G693&lt;&gt;"",F693,"AAA")&amp;"&amp;ma="&amp;LEFT(IF(G693&lt;&gt;"",G693,H693),FIND(".",IF(G693&lt;&gt;"",G693,H693))-1)&amp;"&amp;mb="&amp;MID(IF(G693&lt;&gt;"",G693,H693),FIND(".",IF(G693&lt;&gt;"",G693,H693))+1,99),"Open on MyMapcodes →"),""))</f>
        <v/>
      </c>
      <c r="J693" s="47">
        <f>IF(OR(R693="",AP693&lt;&gt;""),"",ROUND(AN693,6))</f>
        <v/>
      </c>
      <c r="K693" s="47">
        <f>IF(OR(R693="",AP693&lt;&gt;""),"",ROUND(AO693,6))</f>
        <v/>
      </c>
      <c r="L693" s="48">
        <f>IF(R693="","",IF(AP693&lt;&gt;"",AP693,IF(O693="NO CONNECTION","Excel couldn't reach the mapcode service. Click the REFRESH RESULTS box just above the table.",IF(E693="","The mapcode service didn't return a mapcode for this point.",IF(AM693,"Latitude and longitude seemed to be the wrong way round, so they've been swapped. Please check.",IF(AND(AN693=0,AO693=0),"0, 0 is in the sea off West Africa. Please check this is the location you meant.",IF(W693,"Longitude came first, so the order has been switched.",IF(Z693=6,"Converted from degrees, minutes and seconds.",IF(Z693=4,"Converted from degrees and decimal minutes.","")))))))))</f>
        <v/>
      </c>
      <c r="N693" s="49">
        <f>IF(J693="","",MapcodeAPI&amp;"codes/"&amp;SUBSTITUTE(J693&amp;"",MID(1/2,2,1),".")&amp;","&amp;SUBSTITUTE(K693&amp;"",MID(1/2,2,1),"."))&amp;LEFT($B$13,0)</f>
        <v/>
      </c>
      <c r="O693" s="49">
        <f>IF(N693="","",IFERROR(_xlfn.WEBSERVICE(N693),IF(MapcodeAPIBackup="","NO CONNECTION",IFERROR(_xlfn.WEBSERVICE(MapcodeAPIBackup&amp;MID(N693,LEN(MapcodeAPI)+1,999)),"NO CONNECTION"))))</f>
        <v/>
      </c>
      <c r="P693" t="inlineStr">
        <is>
          <t xml:space="preserve"> </t>
        </is>
      </c>
      <c r="R693" s="50">
        <f>IFERROR(IF(AND(TRIM(B693&amp;"")="",TRIM(C693&amp;"")=""),"",TRIM(IF(ISNUMBER(B693),SUBSTITUTE(B693&amp;"",MID(1/2,2,1),"."),B693&amp;"")&amp;IF(TRIM(C693&amp;"")="",""," | "&amp;IF(ISNUMBER(C693),SUBSTITUTE(C693&amp;"",MID(1/2,2,1),"."),C693&amp;"")))),"(error value)")</f>
        <v/>
      </c>
      <c r="S693" s="50">
        <f>IF(R693="","","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"&amp;IFERROR(IF(AND(LEN(R693)-LEN(SUBSTITUTE(R693,"/",""))=1,ISNUMBER(FIND(" ",TRIM(LEFT(R693,FIND("/",R693)-1))))),LEFT(R693,FIND("/",R693)-1),R693),R693)&amp;" ")," "," "),"﻿"," "),"​"," "),"⁠"," ")," "," ")," "," "),CHAR(9)," "),CHAR(10)," "),CHAR(13)," "),"−","-"),"–","-"),"—","-"),"LATITUDE"," "),"LONGITUDE"," "),"COORDINATES"," "),"COORDS"," "),"NORTH"," N "),"SOUTH"," S "),"EAST"," E "),"WEST"," W "),"DEGREES"," "),"DEG"," "),"GPS"," "),"LONG"," "),"LNG"," "),"LON"," "),"LAT"," ")," AND "," "),"&amp;"," ")&amp;" ")</f>
        <v/>
      </c>
      <c r="T693" s="50">
        <f>IF(S693="","",IF(LEN(S693)-LEN(SUBSTITUTE(S693,".",""))&gt;0,SUBSTITUTE(S693,","," "),IF(LEN(S693)-LEN(SUBSTITUTE(S693,",",""))=3,SUBSTITUTE(SUBSTITUTE(S693,",",";",2),",","."),IF(LEN(S693)-LEN(SUBSTITUTE(S693,",",""))=2,SUBSTITUTE(S693,",","."),SUBSTITUTE(S693,","," ")))))</f>
        <v/>
      </c>
      <c r="U693" s="50">
        <f>IF(ISNUMBER(FIND("S",T693)),-1,IF(ISNUMBER(FIND("N",T693)),1,0))</f>
        <v/>
      </c>
      <c r="V693" s="50">
        <f>IF(ISNUMBER(FIND("W",T693)),-1,IF(ISNUMBER(FIND("E",T693)),1,0))</f>
        <v/>
      </c>
      <c r="W693" s="50">
        <f>AND(MIN(IFERROR(FIND("N",T693),999),IFERROR(FIND("S",T693),999))&lt;999,MIN(IFERROR(FIND("E",T693),999),IFERROR(FIND("W",T693),999))&lt;999,MIN(IFERROR(FIND("E",T693),999),IFERROR(FIND("W",T693),999))&lt;MIN(IFERROR(FIND("N",T693),999),IFERROR(FIND("S",T693),999)))</f>
        <v/>
      </c>
      <c r="X693" s="50">
        <f>IF(T693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693,"°"," "),"º"," "),"˚"," "),"'"," "),CHAR(34)," "),"′"," "),"’"," "),"‘"," "),"″"," "),"”"," "),"“"," "),"("," "),")"," "),"["," "),"]"," "),"{"," "),"}"," "),";"," "),"|"," "),"/"," "),"\"," "),":"," "),"="," "),"*"," "),","," "),"N"," "),"S"," "),"E"," "),"W"," "),"_"," ")))</f>
        <v/>
      </c>
      <c r="Y693" s="50">
        <f>IF(X693="","",SUBSTITUTE(SUBSTITUTE(SUBSTITUTE(SUBSTITUTE(SUBSTITUTE(SUBSTITUTE(SUBSTITUTE(SUBSTITUTE(SUBSTITUTE(SUBSTITUTE(SUBSTITUTE(SUBSTITUTE(SUBSTITUTE(X693,"0",""),"1",""),"2",""),"3",""),"4",""),"5",""),"6",""),"7",""),"8",""),"9",""),".",""),"-","")," ",""))</f>
        <v/>
      </c>
      <c r="Z693" s="50">
        <f>IF(X693="",0,LEN(X693)-LEN(SUBSTITUTE(X693," ",""))+1)</f>
        <v/>
      </c>
      <c r="AA693" s="50">
        <f>IF(Z693&lt;1,"",IFERROR(VALUE(SUBSTITUTE(TRIM(MID(SUBSTITUTE(X693," ",REPT(" ",60)),1,60)),".",MID(1/2,2,1))),""))</f>
        <v/>
      </c>
      <c r="AB693" s="50">
        <f>IF(Z693&lt;2,"",IFERROR(VALUE(SUBSTITUTE(TRIM(MID(SUBSTITUTE(X693," ",REPT(" ",60)),61,60)),".",MID(1/2,2,1))),""))</f>
        <v/>
      </c>
      <c r="AC693" s="50">
        <f>IF(Z693&lt;3,"",IFERROR(VALUE(SUBSTITUTE(TRIM(MID(SUBSTITUTE(X693," ",REPT(" ",60)),121,60)),".",MID(1/2,2,1))),""))</f>
        <v/>
      </c>
      <c r="AD693" s="50">
        <f>IF(Z693&lt;4,"",IFERROR(VALUE(SUBSTITUTE(TRIM(MID(SUBSTITUTE(X693," ",REPT(" ",60)),181,60)),".",MID(1/2,2,1))),""))</f>
        <v/>
      </c>
      <c r="AE693" s="50">
        <f>IF(Z693&lt;5,"",IFERROR(VALUE(SUBSTITUTE(TRIM(MID(SUBSTITUTE(X693," ",REPT(" ",60)),241,60)),".",MID(1/2,2,1))),""))</f>
        <v/>
      </c>
      <c r="AF693" s="50">
        <f>IF(Z693&lt;6,"",IFERROR(VALUE(SUBSTITUTE(TRIM(MID(SUBSTITUTE(X693," ",REPT(" ",60)),301,60)),".",MID(1/2,2,1))),""))</f>
        <v/>
      </c>
      <c r="AG693" s="50">
        <f>IFERROR(IF(Z693=2,AA693,IF(Z693=4,IF(AA693&lt;0,-1,1)*(ABS(AA693)+AB693/60),IF(Z693=6,IF(AA693&lt;0,-1,1)*(ABS(AA693)+AB693/60+AC693/3600),""))),"")</f>
        <v/>
      </c>
      <c r="AH693" s="50">
        <f>IFERROR(IF(Z693=2,AB693,IF(Z693=4,IF(AC693&lt;0,-1,1)*(ABS(AC693)+AD693/60),IF(Z693=6,IF(AD693&lt;0,-1,1)*(ABS(AD693)+AE693/60+AF693/3600),""))),"")</f>
        <v/>
      </c>
      <c r="AI693" s="50">
        <f>IF(W693,AH693,AG693)</f>
        <v/>
      </c>
      <c r="AJ693" s="50">
        <f>IF(W693,AG693,AH693)</f>
        <v/>
      </c>
      <c r="AK693" s="50">
        <f>IFERROR(IF(U693=0,AI693,U693*ABS(AI693)),"")</f>
        <v/>
      </c>
      <c r="AL693" s="50">
        <f>IFERROR(IF(V693=0,AJ693,V693*ABS(AJ693)),"")</f>
        <v/>
      </c>
      <c r="AM693" s="50">
        <f>IFERROR(AND(U693=0,V693=0,ABS(AK693)&gt;90,ABS(AK693)&lt;=180,ABS(AL693)&lt;=90),FALSE)</f>
        <v/>
      </c>
      <c r="AN693" s="50">
        <f>IF(AM693,AL693,AK693)</f>
        <v/>
      </c>
      <c r="AO693" s="50">
        <f>IF(AM693,AK693,AL693)</f>
        <v/>
      </c>
      <c r="AP693" s="50">
        <f>IF(R693="","",IF(Y693&lt;&gt;"","Contains words or symbols that aren't part of a coordinate.",IF(NOT(OR(Z693=2,Z693=4,Z693=6)),"Couldn't find a latitude and a longitude ("&amp;Z693&amp;IF(Z693=1," number"," numbers")&amp;" found).",IF(COUNT(AA693:AF693)&lt;&gt;Z693,"Some of the numbers couldn't be read.",IF(OR(AND(Z693=4,OR(AB693&lt;0,AB693&gt;=60,AD693&lt;0,AD693&gt;=60)),AND(Z693=6,OR(AB693&lt;0,AB693&gt;=60,AC693&lt;0,AC693&gt;=60,AE693&lt;0,AE693&gt;=60,AF693&lt;0,AF693&gt;=60))),"Minutes and seconds must be between 0 and 60.",IF(OR(ABS(AN693)&gt;90,ABS(AO693)&gt;180),"Out of range: latitude must be between -90 and 90, and longitude between -180 and 180.",""))))))</f>
        <v/>
      </c>
    </row>
    <row r="694">
      <c r="B694" s="44" t="n"/>
      <c r="C694" s="44" t="n"/>
      <c r="D694" s="45">
        <f>IF(R694="","",IF(AP694&lt;&gt;"","NOT VALID GPS COORDINATES",IF(O694="NO CONNECTION","NO CONNECTION",IF(E694="","NOT FOUND",IF(OR(AM694,AND(AN694=0,AO694=0)),"CONVERTED – PLEASE CHECK","CONVERTED")))))</f>
        <v/>
      </c>
      <c r="E694" s="45">
        <f>IF(OR(O694="",O694="NO CONNECTION"),"",IFERROR(_xlfn.FILTERXML(O694,"//local/territory")&amp;" "&amp;_xlfn.FILTERXML(O694,"//local/mapcode"),IFERROR(_xlfn.FILTERXML(O694,"//international/mapcode"),"")))</f>
        <v/>
      </c>
      <c r="F694" s="46">
        <f>IF(E694="","",IFERROR(_xlfn.FILTERXML(O694,"//local/territory"),""))</f>
        <v/>
      </c>
      <c r="G694" s="46">
        <f>IF(E694="","",IFERROR(_xlfn.FILTERXML(O694,"//local/mapcode"),""))</f>
        <v/>
      </c>
      <c r="H694" s="46">
        <f>IF(E694="","",IFERROR(_xlfn.FILTERXML(O694,"//international/mapcode"),""))</f>
        <v/>
      </c>
      <c r="I694" s="46">
        <f>IF(E694="","",IFERROR(HYPERLINK("https://www.mymapcodes.com/go/?t="&amp;IF(G694&lt;&gt;"",F694,"AAA")&amp;"&amp;ma="&amp;LEFT(IF(G694&lt;&gt;"",G694,H694),FIND(".",IF(G694&lt;&gt;"",G694,H694))-1)&amp;"&amp;mb="&amp;MID(IF(G694&lt;&gt;"",G694,H694),FIND(".",IF(G694&lt;&gt;"",G694,H694))+1,99),"Open on MyMapcodes →"),""))</f>
        <v/>
      </c>
      <c r="J694" s="47">
        <f>IF(OR(R694="",AP694&lt;&gt;""),"",ROUND(AN694,6))</f>
        <v/>
      </c>
      <c r="K694" s="47">
        <f>IF(OR(R694="",AP694&lt;&gt;""),"",ROUND(AO694,6))</f>
        <v/>
      </c>
      <c r="L694" s="48">
        <f>IF(R694="","",IF(AP694&lt;&gt;"",AP694,IF(O694="NO CONNECTION","Excel couldn't reach the mapcode service. Click the REFRESH RESULTS box just above the table.",IF(E694="","The mapcode service didn't return a mapcode for this point.",IF(AM694,"Latitude and longitude seemed to be the wrong way round, so they've been swapped. Please check.",IF(AND(AN694=0,AO694=0),"0, 0 is in the sea off West Africa. Please check this is the location you meant.",IF(W694,"Longitude came first, so the order has been switched.",IF(Z694=6,"Converted from degrees, minutes and seconds.",IF(Z694=4,"Converted from degrees and decimal minutes.","")))))))))</f>
        <v/>
      </c>
      <c r="N694" s="49">
        <f>IF(J694="","",MapcodeAPI&amp;"codes/"&amp;SUBSTITUTE(J694&amp;"",MID(1/2,2,1),".")&amp;","&amp;SUBSTITUTE(K694&amp;"",MID(1/2,2,1),"."))&amp;LEFT($B$13,0)</f>
        <v/>
      </c>
      <c r="O694" s="49">
        <f>IF(N694="","",IFERROR(_xlfn.WEBSERVICE(N694),IF(MapcodeAPIBackup="","NO CONNECTION",IFERROR(_xlfn.WEBSERVICE(MapcodeAPIBackup&amp;MID(N694,LEN(MapcodeAPI)+1,999)),"NO CONNECTION"))))</f>
        <v/>
      </c>
      <c r="P694" t="inlineStr">
        <is>
          <t xml:space="preserve"> </t>
        </is>
      </c>
      <c r="R694" s="50">
        <f>IFERROR(IF(AND(TRIM(B694&amp;"")="",TRIM(C694&amp;"")=""),"",TRIM(IF(ISNUMBER(B694),SUBSTITUTE(B694&amp;"",MID(1/2,2,1),"."),B694&amp;"")&amp;IF(TRIM(C694&amp;"")="",""," | "&amp;IF(ISNUMBER(C694),SUBSTITUTE(C694&amp;"",MID(1/2,2,1),"."),C694&amp;"")))),"(error value)")</f>
        <v/>
      </c>
      <c r="S694" s="50">
        <f>IF(R694="","","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"&amp;IFERROR(IF(AND(LEN(R694)-LEN(SUBSTITUTE(R694,"/",""))=1,ISNUMBER(FIND(" ",TRIM(LEFT(R694,FIND("/",R694)-1))))),LEFT(R694,FIND("/",R694)-1),R694),R694)&amp;" ")," "," "),"﻿"," "),"​"," "),"⁠"," ")," "," ")," "," "),CHAR(9)," "),CHAR(10)," "),CHAR(13)," "),"−","-"),"–","-"),"—","-"),"LATITUDE"," "),"LONGITUDE"," "),"COORDINATES"," "),"COORDS"," "),"NORTH"," N "),"SOUTH"," S "),"EAST"," E "),"WEST"," W "),"DEGREES"," "),"DEG"," "),"GPS"," "),"LONG"," "),"LNG"," "),"LON"," "),"LAT"," ")," AND "," "),"&amp;"," ")&amp;" ")</f>
        <v/>
      </c>
      <c r="T694" s="50">
        <f>IF(S694="","",IF(LEN(S694)-LEN(SUBSTITUTE(S694,".",""))&gt;0,SUBSTITUTE(S694,","," "),IF(LEN(S694)-LEN(SUBSTITUTE(S694,",",""))=3,SUBSTITUTE(SUBSTITUTE(S694,",",";",2),",","."),IF(LEN(S694)-LEN(SUBSTITUTE(S694,",",""))=2,SUBSTITUTE(S694,",","."),SUBSTITUTE(S694,","," ")))))</f>
        <v/>
      </c>
      <c r="U694" s="50">
        <f>IF(ISNUMBER(FIND("S",T694)),-1,IF(ISNUMBER(FIND("N",T694)),1,0))</f>
        <v/>
      </c>
      <c r="V694" s="50">
        <f>IF(ISNUMBER(FIND("W",T694)),-1,IF(ISNUMBER(FIND("E",T694)),1,0))</f>
        <v/>
      </c>
      <c r="W694" s="50">
        <f>AND(MIN(IFERROR(FIND("N",T694),999),IFERROR(FIND("S",T694),999))&lt;999,MIN(IFERROR(FIND("E",T694),999),IFERROR(FIND("W",T694),999))&lt;999,MIN(IFERROR(FIND("E",T694),999),IFERROR(FIND("W",T694),999))&lt;MIN(IFERROR(FIND("N",T694),999),IFERROR(FIND("S",T694),999)))</f>
        <v/>
      </c>
      <c r="X694" s="50">
        <f>IF(T694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694,"°"," "),"º"," "),"˚"," "),"'"," "),CHAR(34)," "),"′"," "),"’"," "),"‘"," "),"″"," "),"”"," "),"“"," "),"("," "),")"," "),"["," "),"]"," "),"{"," "),"}"," "),";"," "),"|"," "),"/"," "),"\"," "),":"," "),"="," "),"*"," "),","," "),"N"," "),"S"," "),"E"," "),"W"," "),"_"," ")))</f>
        <v/>
      </c>
      <c r="Y694" s="50">
        <f>IF(X694="","",SUBSTITUTE(SUBSTITUTE(SUBSTITUTE(SUBSTITUTE(SUBSTITUTE(SUBSTITUTE(SUBSTITUTE(SUBSTITUTE(SUBSTITUTE(SUBSTITUTE(SUBSTITUTE(SUBSTITUTE(SUBSTITUTE(X694,"0",""),"1",""),"2",""),"3",""),"4",""),"5",""),"6",""),"7",""),"8",""),"9",""),".",""),"-","")," ",""))</f>
        <v/>
      </c>
      <c r="Z694" s="50">
        <f>IF(X694="",0,LEN(X694)-LEN(SUBSTITUTE(X694," ",""))+1)</f>
        <v/>
      </c>
      <c r="AA694" s="50">
        <f>IF(Z694&lt;1,"",IFERROR(VALUE(SUBSTITUTE(TRIM(MID(SUBSTITUTE(X694," ",REPT(" ",60)),1,60)),".",MID(1/2,2,1))),""))</f>
        <v/>
      </c>
      <c r="AB694" s="50">
        <f>IF(Z694&lt;2,"",IFERROR(VALUE(SUBSTITUTE(TRIM(MID(SUBSTITUTE(X694," ",REPT(" ",60)),61,60)),".",MID(1/2,2,1))),""))</f>
        <v/>
      </c>
      <c r="AC694" s="50">
        <f>IF(Z694&lt;3,"",IFERROR(VALUE(SUBSTITUTE(TRIM(MID(SUBSTITUTE(X694," ",REPT(" ",60)),121,60)),".",MID(1/2,2,1))),""))</f>
        <v/>
      </c>
      <c r="AD694" s="50">
        <f>IF(Z694&lt;4,"",IFERROR(VALUE(SUBSTITUTE(TRIM(MID(SUBSTITUTE(X694," ",REPT(" ",60)),181,60)),".",MID(1/2,2,1))),""))</f>
        <v/>
      </c>
      <c r="AE694" s="50">
        <f>IF(Z694&lt;5,"",IFERROR(VALUE(SUBSTITUTE(TRIM(MID(SUBSTITUTE(X694," ",REPT(" ",60)),241,60)),".",MID(1/2,2,1))),""))</f>
        <v/>
      </c>
      <c r="AF694" s="50">
        <f>IF(Z694&lt;6,"",IFERROR(VALUE(SUBSTITUTE(TRIM(MID(SUBSTITUTE(X694," ",REPT(" ",60)),301,60)),".",MID(1/2,2,1))),""))</f>
        <v/>
      </c>
      <c r="AG694" s="50">
        <f>IFERROR(IF(Z694=2,AA694,IF(Z694=4,IF(AA694&lt;0,-1,1)*(ABS(AA694)+AB694/60),IF(Z694=6,IF(AA694&lt;0,-1,1)*(ABS(AA694)+AB694/60+AC694/3600),""))),"")</f>
        <v/>
      </c>
      <c r="AH694" s="50">
        <f>IFERROR(IF(Z694=2,AB694,IF(Z694=4,IF(AC694&lt;0,-1,1)*(ABS(AC694)+AD694/60),IF(Z694=6,IF(AD694&lt;0,-1,1)*(ABS(AD694)+AE694/60+AF694/3600),""))),"")</f>
        <v/>
      </c>
      <c r="AI694" s="50">
        <f>IF(W694,AH694,AG694)</f>
        <v/>
      </c>
      <c r="AJ694" s="50">
        <f>IF(W694,AG694,AH694)</f>
        <v/>
      </c>
      <c r="AK694" s="50">
        <f>IFERROR(IF(U694=0,AI694,U694*ABS(AI694)),"")</f>
        <v/>
      </c>
      <c r="AL694" s="50">
        <f>IFERROR(IF(V694=0,AJ694,V694*ABS(AJ694)),"")</f>
        <v/>
      </c>
      <c r="AM694" s="50">
        <f>IFERROR(AND(U694=0,V694=0,ABS(AK694)&gt;90,ABS(AK694)&lt;=180,ABS(AL694)&lt;=90),FALSE)</f>
        <v/>
      </c>
      <c r="AN694" s="50">
        <f>IF(AM694,AL694,AK694)</f>
        <v/>
      </c>
      <c r="AO694" s="50">
        <f>IF(AM694,AK694,AL694)</f>
        <v/>
      </c>
      <c r="AP694" s="50">
        <f>IF(R694="","",IF(Y694&lt;&gt;"","Contains words or symbols that aren't part of a coordinate.",IF(NOT(OR(Z694=2,Z694=4,Z694=6)),"Couldn't find a latitude and a longitude ("&amp;Z694&amp;IF(Z694=1," number"," numbers")&amp;" found).",IF(COUNT(AA694:AF694)&lt;&gt;Z694,"Some of the numbers couldn't be read.",IF(OR(AND(Z694=4,OR(AB694&lt;0,AB694&gt;=60,AD694&lt;0,AD694&gt;=60)),AND(Z694=6,OR(AB694&lt;0,AB694&gt;=60,AC694&lt;0,AC694&gt;=60,AE694&lt;0,AE694&gt;=60,AF694&lt;0,AF694&gt;=60))),"Minutes and seconds must be between 0 and 60.",IF(OR(ABS(AN694)&gt;90,ABS(AO694)&gt;180),"Out of range: latitude must be between -90 and 90, and longitude between -180 and 180.",""))))))</f>
        <v/>
      </c>
    </row>
    <row r="695">
      <c r="B695" s="44" t="n"/>
      <c r="C695" s="44" t="n"/>
      <c r="D695" s="45">
        <f>IF(R695="","",IF(AP695&lt;&gt;"","NOT VALID GPS COORDINATES",IF(O695="NO CONNECTION","NO CONNECTION",IF(E695="","NOT FOUND",IF(OR(AM695,AND(AN695=0,AO695=0)),"CONVERTED – PLEASE CHECK","CONVERTED")))))</f>
        <v/>
      </c>
      <c r="E695" s="45">
        <f>IF(OR(O695="",O695="NO CONNECTION"),"",IFERROR(_xlfn.FILTERXML(O695,"//local/territory")&amp;" "&amp;_xlfn.FILTERXML(O695,"//local/mapcode"),IFERROR(_xlfn.FILTERXML(O695,"//international/mapcode"),"")))</f>
        <v/>
      </c>
      <c r="F695" s="46">
        <f>IF(E695="","",IFERROR(_xlfn.FILTERXML(O695,"//local/territory"),""))</f>
        <v/>
      </c>
      <c r="G695" s="46">
        <f>IF(E695="","",IFERROR(_xlfn.FILTERXML(O695,"//local/mapcode"),""))</f>
        <v/>
      </c>
      <c r="H695" s="46">
        <f>IF(E695="","",IFERROR(_xlfn.FILTERXML(O695,"//international/mapcode"),""))</f>
        <v/>
      </c>
      <c r="I695" s="46">
        <f>IF(E695="","",IFERROR(HYPERLINK("https://www.mymapcodes.com/go/?t="&amp;IF(G695&lt;&gt;"",F695,"AAA")&amp;"&amp;ma="&amp;LEFT(IF(G695&lt;&gt;"",G695,H695),FIND(".",IF(G695&lt;&gt;"",G695,H695))-1)&amp;"&amp;mb="&amp;MID(IF(G695&lt;&gt;"",G695,H695),FIND(".",IF(G695&lt;&gt;"",G695,H695))+1,99),"Open on MyMapcodes →"),""))</f>
        <v/>
      </c>
      <c r="J695" s="47">
        <f>IF(OR(R695="",AP695&lt;&gt;""),"",ROUND(AN695,6))</f>
        <v/>
      </c>
      <c r="K695" s="47">
        <f>IF(OR(R695="",AP695&lt;&gt;""),"",ROUND(AO695,6))</f>
        <v/>
      </c>
      <c r="L695" s="48">
        <f>IF(R695="","",IF(AP695&lt;&gt;"",AP695,IF(O695="NO CONNECTION","Excel couldn't reach the mapcode service. Click the REFRESH RESULTS box just above the table.",IF(E695="","The mapcode service didn't return a mapcode for this point.",IF(AM695,"Latitude and longitude seemed to be the wrong way round, so they've been swapped. Please check.",IF(AND(AN695=0,AO695=0),"0, 0 is in the sea off West Africa. Please check this is the location you meant.",IF(W695,"Longitude came first, so the order has been switched.",IF(Z695=6,"Converted from degrees, minutes and seconds.",IF(Z695=4,"Converted from degrees and decimal minutes.","")))))))))</f>
        <v/>
      </c>
      <c r="N695" s="49">
        <f>IF(J695="","",MapcodeAPI&amp;"codes/"&amp;SUBSTITUTE(J695&amp;"",MID(1/2,2,1),".")&amp;","&amp;SUBSTITUTE(K695&amp;"",MID(1/2,2,1),"."))&amp;LEFT($B$13,0)</f>
        <v/>
      </c>
      <c r="O695" s="49">
        <f>IF(N695="","",IFERROR(_xlfn.WEBSERVICE(N695),IF(MapcodeAPIBackup="","NO CONNECTION",IFERROR(_xlfn.WEBSERVICE(MapcodeAPIBackup&amp;MID(N695,LEN(MapcodeAPI)+1,999)),"NO CONNECTION"))))</f>
        <v/>
      </c>
      <c r="P695" t="inlineStr">
        <is>
          <t xml:space="preserve"> </t>
        </is>
      </c>
      <c r="R695" s="50">
        <f>IFERROR(IF(AND(TRIM(B695&amp;"")="",TRIM(C695&amp;"")=""),"",TRIM(IF(ISNUMBER(B695),SUBSTITUTE(B695&amp;"",MID(1/2,2,1),"."),B695&amp;"")&amp;IF(TRIM(C695&amp;"")="",""," | "&amp;IF(ISNUMBER(C695),SUBSTITUTE(C695&amp;"",MID(1/2,2,1),"."),C695&amp;"")))),"(error value)")</f>
        <v/>
      </c>
      <c r="S695" s="50">
        <f>IF(R695="","","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"&amp;IFERROR(IF(AND(LEN(R695)-LEN(SUBSTITUTE(R695,"/",""))=1,ISNUMBER(FIND(" ",TRIM(LEFT(R695,FIND("/",R695)-1))))),LEFT(R695,FIND("/",R695)-1),R695),R695)&amp;" ")," "," "),"﻿"," "),"​"," "),"⁠"," ")," "," ")," "," "),CHAR(9)," "),CHAR(10)," "),CHAR(13)," "),"−","-"),"–","-"),"—","-"),"LATITUDE"," "),"LONGITUDE"," "),"COORDINATES"," "),"COORDS"," "),"NORTH"," N "),"SOUTH"," S "),"EAST"," E "),"WEST"," W "),"DEGREES"," "),"DEG"," "),"GPS"," "),"LONG"," "),"LNG"," "),"LON"," "),"LAT"," ")," AND "," "),"&amp;"," ")&amp;" ")</f>
        <v/>
      </c>
      <c r="T695" s="50">
        <f>IF(S695="","",IF(LEN(S695)-LEN(SUBSTITUTE(S695,".",""))&gt;0,SUBSTITUTE(S695,","," "),IF(LEN(S695)-LEN(SUBSTITUTE(S695,",",""))=3,SUBSTITUTE(SUBSTITUTE(S695,",",";",2),",","."),IF(LEN(S695)-LEN(SUBSTITUTE(S695,",",""))=2,SUBSTITUTE(S695,",","."),SUBSTITUTE(S695,","," ")))))</f>
        <v/>
      </c>
      <c r="U695" s="50">
        <f>IF(ISNUMBER(FIND("S",T695)),-1,IF(ISNUMBER(FIND("N",T695)),1,0))</f>
        <v/>
      </c>
      <c r="V695" s="50">
        <f>IF(ISNUMBER(FIND("W",T695)),-1,IF(ISNUMBER(FIND("E",T695)),1,0))</f>
        <v/>
      </c>
      <c r="W695" s="50">
        <f>AND(MIN(IFERROR(FIND("N",T695),999),IFERROR(FIND("S",T695),999))&lt;999,MIN(IFERROR(FIND("E",T695),999),IFERROR(FIND("W",T695),999))&lt;999,MIN(IFERROR(FIND("E",T695),999),IFERROR(FIND("W",T695),999))&lt;MIN(IFERROR(FIND("N",T695),999),IFERROR(FIND("S",T695),999)))</f>
        <v/>
      </c>
      <c r="X695" s="50">
        <f>IF(T695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695,"°"," "),"º"," "),"˚"," "),"'"," "),CHAR(34)," "),"′"," "),"’"," "),"‘"," "),"″"," "),"”"," "),"“"," "),"("," "),")"," "),"["," "),"]"," "),"{"," "),"}"," "),";"," "),"|"," "),"/"," "),"\"," "),":"," "),"="," "),"*"," "),","," "),"N"," "),"S"," "),"E"," "),"W"," "),"_"," ")))</f>
        <v/>
      </c>
      <c r="Y695" s="50">
        <f>IF(X695="","",SUBSTITUTE(SUBSTITUTE(SUBSTITUTE(SUBSTITUTE(SUBSTITUTE(SUBSTITUTE(SUBSTITUTE(SUBSTITUTE(SUBSTITUTE(SUBSTITUTE(SUBSTITUTE(SUBSTITUTE(SUBSTITUTE(X695,"0",""),"1",""),"2",""),"3",""),"4",""),"5",""),"6",""),"7",""),"8",""),"9",""),".",""),"-","")," ",""))</f>
        <v/>
      </c>
      <c r="Z695" s="50">
        <f>IF(X695="",0,LEN(X695)-LEN(SUBSTITUTE(X695," ",""))+1)</f>
        <v/>
      </c>
      <c r="AA695" s="50">
        <f>IF(Z695&lt;1,"",IFERROR(VALUE(SUBSTITUTE(TRIM(MID(SUBSTITUTE(X695," ",REPT(" ",60)),1,60)),".",MID(1/2,2,1))),""))</f>
        <v/>
      </c>
      <c r="AB695" s="50">
        <f>IF(Z695&lt;2,"",IFERROR(VALUE(SUBSTITUTE(TRIM(MID(SUBSTITUTE(X695," ",REPT(" ",60)),61,60)),".",MID(1/2,2,1))),""))</f>
        <v/>
      </c>
      <c r="AC695" s="50">
        <f>IF(Z695&lt;3,"",IFERROR(VALUE(SUBSTITUTE(TRIM(MID(SUBSTITUTE(X695," ",REPT(" ",60)),121,60)),".",MID(1/2,2,1))),""))</f>
        <v/>
      </c>
      <c r="AD695" s="50">
        <f>IF(Z695&lt;4,"",IFERROR(VALUE(SUBSTITUTE(TRIM(MID(SUBSTITUTE(X695," ",REPT(" ",60)),181,60)),".",MID(1/2,2,1))),""))</f>
        <v/>
      </c>
      <c r="AE695" s="50">
        <f>IF(Z695&lt;5,"",IFERROR(VALUE(SUBSTITUTE(TRIM(MID(SUBSTITUTE(X695," ",REPT(" ",60)),241,60)),".",MID(1/2,2,1))),""))</f>
        <v/>
      </c>
      <c r="AF695" s="50">
        <f>IF(Z695&lt;6,"",IFERROR(VALUE(SUBSTITUTE(TRIM(MID(SUBSTITUTE(X695," ",REPT(" ",60)),301,60)),".",MID(1/2,2,1))),""))</f>
        <v/>
      </c>
      <c r="AG695" s="50">
        <f>IFERROR(IF(Z695=2,AA695,IF(Z695=4,IF(AA695&lt;0,-1,1)*(ABS(AA695)+AB695/60),IF(Z695=6,IF(AA695&lt;0,-1,1)*(ABS(AA695)+AB695/60+AC695/3600),""))),"")</f>
        <v/>
      </c>
      <c r="AH695" s="50">
        <f>IFERROR(IF(Z695=2,AB695,IF(Z695=4,IF(AC695&lt;0,-1,1)*(ABS(AC695)+AD695/60),IF(Z695=6,IF(AD695&lt;0,-1,1)*(ABS(AD695)+AE695/60+AF695/3600),""))),"")</f>
        <v/>
      </c>
      <c r="AI695" s="50">
        <f>IF(W695,AH695,AG695)</f>
        <v/>
      </c>
      <c r="AJ695" s="50">
        <f>IF(W695,AG695,AH695)</f>
        <v/>
      </c>
      <c r="AK695" s="50">
        <f>IFERROR(IF(U695=0,AI695,U695*ABS(AI695)),"")</f>
        <v/>
      </c>
      <c r="AL695" s="50">
        <f>IFERROR(IF(V695=0,AJ695,V695*ABS(AJ695)),"")</f>
        <v/>
      </c>
      <c r="AM695" s="50">
        <f>IFERROR(AND(U695=0,V695=0,ABS(AK695)&gt;90,ABS(AK695)&lt;=180,ABS(AL695)&lt;=90),FALSE)</f>
        <v/>
      </c>
      <c r="AN695" s="50">
        <f>IF(AM695,AL695,AK695)</f>
        <v/>
      </c>
      <c r="AO695" s="50">
        <f>IF(AM695,AK695,AL695)</f>
        <v/>
      </c>
      <c r="AP695" s="50">
        <f>IF(R695="","",IF(Y695&lt;&gt;"","Contains words or symbols that aren't part of a coordinate.",IF(NOT(OR(Z695=2,Z695=4,Z695=6)),"Couldn't find a latitude and a longitude ("&amp;Z695&amp;IF(Z695=1," number"," numbers")&amp;" found).",IF(COUNT(AA695:AF695)&lt;&gt;Z695,"Some of the numbers couldn't be read.",IF(OR(AND(Z695=4,OR(AB695&lt;0,AB695&gt;=60,AD695&lt;0,AD695&gt;=60)),AND(Z695=6,OR(AB695&lt;0,AB695&gt;=60,AC695&lt;0,AC695&gt;=60,AE695&lt;0,AE695&gt;=60,AF695&lt;0,AF695&gt;=60))),"Minutes and seconds must be between 0 and 60.",IF(OR(ABS(AN695)&gt;90,ABS(AO695)&gt;180),"Out of range: latitude must be between -90 and 90, and longitude between -180 and 180.",""))))))</f>
        <v/>
      </c>
    </row>
    <row r="696">
      <c r="B696" s="44" t="n"/>
      <c r="C696" s="44" t="n"/>
      <c r="D696" s="45">
        <f>IF(R696="","",IF(AP696&lt;&gt;"","NOT VALID GPS COORDINATES",IF(O696="NO CONNECTION","NO CONNECTION",IF(E696="","NOT FOUND",IF(OR(AM696,AND(AN696=0,AO696=0)),"CONVERTED – PLEASE CHECK","CONVERTED")))))</f>
        <v/>
      </c>
      <c r="E696" s="45">
        <f>IF(OR(O696="",O696="NO CONNECTION"),"",IFERROR(_xlfn.FILTERXML(O696,"//local/territory")&amp;" "&amp;_xlfn.FILTERXML(O696,"//local/mapcode"),IFERROR(_xlfn.FILTERXML(O696,"//international/mapcode"),"")))</f>
        <v/>
      </c>
      <c r="F696" s="46">
        <f>IF(E696="","",IFERROR(_xlfn.FILTERXML(O696,"//local/territory"),""))</f>
        <v/>
      </c>
      <c r="G696" s="46">
        <f>IF(E696="","",IFERROR(_xlfn.FILTERXML(O696,"//local/mapcode"),""))</f>
        <v/>
      </c>
      <c r="H696" s="46">
        <f>IF(E696="","",IFERROR(_xlfn.FILTERXML(O696,"//international/mapcode"),""))</f>
        <v/>
      </c>
      <c r="I696" s="46">
        <f>IF(E696="","",IFERROR(HYPERLINK("https://www.mymapcodes.com/go/?t="&amp;IF(G696&lt;&gt;"",F696,"AAA")&amp;"&amp;ma="&amp;LEFT(IF(G696&lt;&gt;"",G696,H696),FIND(".",IF(G696&lt;&gt;"",G696,H696))-1)&amp;"&amp;mb="&amp;MID(IF(G696&lt;&gt;"",G696,H696),FIND(".",IF(G696&lt;&gt;"",G696,H696))+1,99),"Open on MyMapcodes →"),""))</f>
        <v/>
      </c>
      <c r="J696" s="47">
        <f>IF(OR(R696="",AP696&lt;&gt;""),"",ROUND(AN696,6))</f>
        <v/>
      </c>
      <c r="K696" s="47">
        <f>IF(OR(R696="",AP696&lt;&gt;""),"",ROUND(AO696,6))</f>
        <v/>
      </c>
      <c r="L696" s="48">
        <f>IF(R696="","",IF(AP696&lt;&gt;"",AP696,IF(O696="NO CONNECTION","Excel couldn't reach the mapcode service. Click the REFRESH RESULTS box just above the table.",IF(E696="","The mapcode service didn't return a mapcode for this point.",IF(AM696,"Latitude and longitude seemed to be the wrong way round, so they've been swapped. Please check.",IF(AND(AN696=0,AO696=0),"0, 0 is in the sea off West Africa. Please check this is the location you meant.",IF(W696,"Longitude came first, so the order has been switched.",IF(Z696=6,"Converted from degrees, minutes and seconds.",IF(Z696=4,"Converted from degrees and decimal minutes.","")))))))))</f>
        <v/>
      </c>
      <c r="N696" s="49">
        <f>IF(J696="","",MapcodeAPI&amp;"codes/"&amp;SUBSTITUTE(J696&amp;"",MID(1/2,2,1),".")&amp;","&amp;SUBSTITUTE(K696&amp;"",MID(1/2,2,1),"."))&amp;LEFT($B$13,0)</f>
        <v/>
      </c>
      <c r="O696" s="49">
        <f>IF(N696="","",IFERROR(_xlfn.WEBSERVICE(N696),IF(MapcodeAPIBackup="","NO CONNECTION",IFERROR(_xlfn.WEBSERVICE(MapcodeAPIBackup&amp;MID(N696,LEN(MapcodeAPI)+1,999)),"NO CONNECTION"))))</f>
        <v/>
      </c>
      <c r="P696" t="inlineStr">
        <is>
          <t xml:space="preserve"> </t>
        </is>
      </c>
      <c r="R696" s="50">
        <f>IFERROR(IF(AND(TRIM(B696&amp;"")="",TRIM(C696&amp;"")=""),"",TRIM(IF(ISNUMBER(B696),SUBSTITUTE(B696&amp;"",MID(1/2,2,1),"."),B696&amp;"")&amp;IF(TRIM(C696&amp;"")="",""," | "&amp;IF(ISNUMBER(C696),SUBSTITUTE(C696&amp;"",MID(1/2,2,1),"."),C696&amp;"")))),"(error value)")</f>
        <v/>
      </c>
      <c r="S696" s="50">
        <f>IF(R696="","","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"&amp;IFERROR(IF(AND(LEN(R696)-LEN(SUBSTITUTE(R696,"/",""))=1,ISNUMBER(FIND(" ",TRIM(LEFT(R696,FIND("/",R696)-1))))),LEFT(R696,FIND("/",R696)-1),R696),R696)&amp;" ")," "," "),"﻿"," "),"​"," "),"⁠"," ")," "," ")," "," "),CHAR(9)," "),CHAR(10)," "),CHAR(13)," "),"−","-"),"–","-"),"—","-"),"LATITUDE"," "),"LONGITUDE"," "),"COORDINATES"," "),"COORDS"," "),"NORTH"," N "),"SOUTH"," S "),"EAST"," E "),"WEST"," W "),"DEGREES"," "),"DEG"," "),"GPS"," "),"LONG"," "),"LNG"," "),"LON"," "),"LAT"," ")," AND "," "),"&amp;"," ")&amp;" ")</f>
        <v/>
      </c>
      <c r="T696" s="50">
        <f>IF(S696="","",IF(LEN(S696)-LEN(SUBSTITUTE(S696,".",""))&gt;0,SUBSTITUTE(S696,","," "),IF(LEN(S696)-LEN(SUBSTITUTE(S696,",",""))=3,SUBSTITUTE(SUBSTITUTE(S696,",",";",2),",","."),IF(LEN(S696)-LEN(SUBSTITUTE(S696,",",""))=2,SUBSTITUTE(S696,",","."),SUBSTITUTE(S696,","," ")))))</f>
        <v/>
      </c>
      <c r="U696" s="50">
        <f>IF(ISNUMBER(FIND("S",T696)),-1,IF(ISNUMBER(FIND("N",T696)),1,0))</f>
        <v/>
      </c>
      <c r="V696" s="50">
        <f>IF(ISNUMBER(FIND("W",T696)),-1,IF(ISNUMBER(FIND("E",T696)),1,0))</f>
        <v/>
      </c>
      <c r="W696" s="50">
        <f>AND(MIN(IFERROR(FIND("N",T696),999),IFERROR(FIND("S",T696),999))&lt;999,MIN(IFERROR(FIND("E",T696),999),IFERROR(FIND("W",T696),999))&lt;999,MIN(IFERROR(FIND("E",T696),999),IFERROR(FIND("W",T696),999))&lt;MIN(IFERROR(FIND("N",T696),999),IFERROR(FIND("S",T696),999)))</f>
        <v/>
      </c>
      <c r="X696" s="50">
        <f>IF(T696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696,"°"," "),"º"," "),"˚"," "),"'"," "),CHAR(34)," "),"′"," "),"’"," "),"‘"," "),"″"," "),"”"," "),"“"," "),"("," "),")"," "),"["," "),"]"," "),"{"," "),"}"," "),";"," "),"|"," "),"/"," "),"\"," "),":"," "),"="," "),"*"," "),","," "),"N"," "),"S"," "),"E"," "),"W"," "),"_"," ")))</f>
        <v/>
      </c>
      <c r="Y696" s="50">
        <f>IF(X696="","",SUBSTITUTE(SUBSTITUTE(SUBSTITUTE(SUBSTITUTE(SUBSTITUTE(SUBSTITUTE(SUBSTITUTE(SUBSTITUTE(SUBSTITUTE(SUBSTITUTE(SUBSTITUTE(SUBSTITUTE(SUBSTITUTE(X696,"0",""),"1",""),"2",""),"3",""),"4",""),"5",""),"6",""),"7",""),"8",""),"9",""),".",""),"-","")," ",""))</f>
        <v/>
      </c>
      <c r="Z696" s="50">
        <f>IF(X696="",0,LEN(X696)-LEN(SUBSTITUTE(X696," ",""))+1)</f>
        <v/>
      </c>
      <c r="AA696" s="50">
        <f>IF(Z696&lt;1,"",IFERROR(VALUE(SUBSTITUTE(TRIM(MID(SUBSTITUTE(X696," ",REPT(" ",60)),1,60)),".",MID(1/2,2,1))),""))</f>
        <v/>
      </c>
      <c r="AB696" s="50">
        <f>IF(Z696&lt;2,"",IFERROR(VALUE(SUBSTITUTE(TRIM(MID(SUBSTITUTE(X696," ",REPT(" ",60)),61,60)),".",MID(1/2,2,1))),""))</f>
        <v/>
      </c>
      <c r="AC696" s="50">
        <f>IF(Z696&lt;3,"",IFERROR(VALUE(SUBSTITUTE(TRIM(MID(SUBSTITUTE(X696," ",REPT(" ",60)),121,60)),".",MID(1/2,2,1))),""))</f>
        <v/>
      </c>
      <c r="AD696" s="50">
        <f>IF(Z696&lt;4,"",IFERROR(VALUE(SUBSTITUTE(TRIM(MID(SUBSTITUTE(X696," ",REPT(" ",60)),181,60)),".",MID(1/2,2,1))),""))</f>
        <v/>
      </c>
      <c r="AE696" s="50">
        <f>IF(Z696&lt;5,"",IFERROR(VALUE(SUBSTITUTE(TRIM(MID(SUBSTITUTE(X696," ",REPT(" ",60)),241,60)),".",MID(1/2,2,1))),""))</f>
        <v/>
      </c>
      <c r="AF696" s="50">
        <f>IF(Z696&lt;6,"",IFERROR(VALUE(SUBSTITUTE(TRIM(MID(SUBSTITUTE(X696," ",REPT(" ",60)),301,60)),".",MID(1/2,2,1))),""))</f>
        <v/>
      </c>
      <c r="AG696" s="50">
        <f>IFERROR(IF(Z696=2,AA696,IF(Z696=4,IF(AA696&lt;0,-1,1)*(ABS(AA696)+AB696/60),IF(Z696=6,IF(AA696&lt;0,-1,1)*(ABS(AA696)+AB696/60+AC696/3600),""))),"")</f>
        <v/>
      </c>
      <c r="AH696" s="50">
        <f>IFERROR(IF(Z696=2,AB696,IF(Z696=4,IF(AC696&lt;0,-1,1)*(ABS(AC696)+AD696/60),IF(Z696=6,IF(AD696&lt;0,-1,1)*(ABS(AD696)+AE696/60+AF696/3600),""))),"")</f>
        <v/>
      </c>
      <c r="AI696" s="50">
        <f>IF(W696,AH696,AG696)</f>
        <v/>
      </c>
      <c r="AJ696" s="50">
        <f>IF(W696,AG696,AH696)</f>
        <v/>
      </c>
      <c r="AK696" s="50">
        <f>IFERROR(IF(U696=0,AI696,U696*ABS(AI696)),"")</f>
        <v/>
      </c>
      <c r="AL696" s="50">
        <f>IFERROR(IF(V696=0,AJ696,V696*ABS(AJ696)),"")</f>
        <v/>
      </c>
      <c r="AM696" s="50">
        <f>IFERROR(AND(U696=0,V696=0,ABS(AK696)&gt;90,ABS(AK696)&lt;=180,ABS(AL696)&lt;=90),FALSE)</f>
        <v/>
      </c>
      <c r="AN696" s="50">
        <f>IF(AM696,AL696,AK696)</f>
        <v/>
      </c>
      <c r="AO696" s="50">
        <f>IF(AM696,AK696,AL696)</f>
        <v/>
      </c>
      <c r="AP696" s="50">
        <f>IF(R696="","",IF(Y696&lt;&gt;"","Contains words or symbols that aren't part of a coordinate.",IF(NOT(OR(Z696=2,Z696=4,Z696=6)),"Couldn't find a latitude and a longitude ("&amp;Z696&amp;IF(Z696=1," number"," numbers")&amp;" found).",IF(COUNT(AA696:AF696)&lt;&gt;Z696,"Some of the numbers couldn't be read.",IF(OR(AND(Z696=4,OR(AB696&lt;0,AB696&gt;=60,AD696&lt;0,AD696&gt;=60)),AND(Z696=6,OR(AB696&lt;0,AB696&gt;=60,AC696&lt;0,AC696&gt;=60,AE696&lt;0,AE696&gt;=60,AF696&lt;0,AF696&gt;=60))),"Minutes and seconds must be between 0 and 60.",IF(OR(ABS(AN696)&gt;90,ABS(AO696)&gt;180),"Out of range: latitude must be between -90 and 90, and longitude between -180 and 180.",""))))))</f>
        <v/>
      </c>
    </row>
    <row r="697">
      <c r="B697" s="44" t="n"/>
      <c r="C697" s="44" t="n"/>
      <c r="D697" s="45">
        <f>IF(R697="","",IF(AP697&lt;&gt;"","NOT VALID GPS COORDINATES",IF(O697="NO CONNECTION","NO CONNECTION",IF(E697="","NOT FOUND",IF(OR(AM697,AND(AN697=0,AO697=0)),"CONVERTED – PLEASE CHECK","CONVERTED")))))</f>
        <v/>
      </c>
      <c r="E697" s="45">
        <f>IF(OR(O697="",O697="NO CONNECTION"),"",IFERROR(_xlfn.FILTERXML(O697,"//local/territory")&amp;" "&amp;_xlfn.FILTERXML(O697,"//local/mapcode"),IFERROR(_xlfn.FILTERXML(O697,"//international/mapcode"),"")))</f>
        <v/>
      </c>
      <c r="F697" s="46">
        <f>IF(E697="","",IFERROR(_xlfn.FILTERXML(O697,"//local/territory"),""))</f>
        <v/>
      </c>
      <c r="G697" s="46">
        <f>IF(E697="","",IFERROR(_xlfn.FILTERXML(O697,"//local/mapcode"),""))</f>
        <v/>
      </c>
      <c r="H697" s="46">
        <f>IF(E697="","",IFERROR(_xlfn.FILTERXML(O697,"//international/mapcode"),""))</f>
        <v/>
      </c>
      <c r="I697" s="46">
        <f>IF(E697="","",IFERROR(HYPERLINK("https://www.mymapcodes.com/go/?t="&amp;IF(G697&lt;&gt;"",F697,"AAA")&amp;"&amp;ma="&amp;LEFT(IF(G697&lt;&gt;"",G697,H697),FIND(".",IF(G697&lt;&gt;"",G697,H697))-1)&amp;"&amp;mb="&amp;MID(IF(G697&lt;&gt;"",G697,H697),FIND(".",IF(G697&lt;&gt;"",G697,H697))+1,99),"Open on MyMapcodes →"),""))</f>
        <v/>
      </c>
      <c r="J697" s="47">
        <f>IF(OR(R697="",AP697&lt;&gt;""),"",ROUND(AN697,6))</f>
        <v/>
      </c>
      <c r="K697" s="47">
        <f>IF(OR(R697="",AP697&lt;&gt;""),"",ROUND(AO697,6))</f>
        <v/>
      </c>
      <c r="L697" s="48">
        <f>IF(R697="","",IF(AP697&lt;&gt;"",AP697,IF(O697="NO CONNECTION","Excel couldn't reach the mapcode service. Click the REFRESH RESULTS box just above the table.",IF(E697="","The mapcode service didn't return a mapcode for this point.",IF(AM697,"Latitude and longitude seemed to be the wrong way round, so they've been swapped. Please check.",IF(AND(AN697=0,AO697=0),"0, 0 is in the sea off West Africa. Please check this is the location you meant.",IF(W697,"Longitude came first, so the order has been switched.",IF(Z697=6,"Converted from degrees, minutes and seconds.",IF(Z697=4,"Converted from degrees and decimal minutes.","")))))))))</f>
        <v/>
      </c>
      <c r="N697" s="49">
        <f>IF(J697="","",MapcodeAPI&amp;"codes/"&amp;SUBSTITUTE(J697&amp;"",MID(1/2,2,1),".")&amp;","&amp;SUBSTITUTE(K697&amp;"",MID(1/2,2,1),"."))&amp;LEFT($B$13,0)</f>
        <v/>
      </c>
      <c r="O697" s="49">
        <f>IF(N697="","",IFERROR(_xlfn.WEBSERVICE(N697),IF(MapcodeAPIBackup="","NO CONNECTION",IFERROR(_xlfn.WEBSERVICE(MapcodeAPIBackup&amp;MID(N697,LEN(MapcodeAPI)+1,999)),"NO CONNECTION"))))</f>
        <v/>
      </c>
      <c r="P697" t="inlineStr">
        <is>
          <t xml:space="preserve"> </t>
        </is>
      </c>
      <c r="R697" s="50">
        <f>IFERROR(IF(AND(TRIM(B697&amp;"")="",TRIM(C697&amp;"")=""),"",TRIM(IF(ISNUMBER(B697),SUBSTITUTE(B697&amp;"",MID(1/2,2,1),"."),B697&amp;"")&amp;IF(TRIM(C697&amp;"")="",""," | "&amp;IF(ISNUMBER(C697),SUBSTITUTE(C697&amp;"",MID(1/2,2,1),"."),C697&amp;"")))),"(error value)")</f>
        <v/>
      </c>
      <c r="S697" s="50">
        <f>IF(R697="","","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"&amp;IFERROR(IF(AND(LEN(R697)-LEN(SUBSTITUTE(R697,"/",""))=1,ISNUMBER(FIND(" ",TRIM(LEFT(R697,FIND("/",R697)-1))))),LEFT(R697,FIND("/",R697)-1),R697),R697)&amp;" ")," "," "),"﻿"," "),"​"," "),"⁠"," ")," "," ")," "," "),CHAR(9)," "),CHAR(10)," "),CHAR(13)," "),"−","-"),"–","-"),"—","-"),"LATITUDE"," "),"LONGITUDE"," "),"COORDINATES"," "),"COORDS"," "),"NORTH"," N "),"SOUTH"," S "),"EAST"," E "),"WEST"," W "),"DEGREES"," "),"DEG"," "),"GPS"," "),"LONG"," "),"LNG"," "),"LON"," "),"LAT"," ")," AND "," "),"&amp;"," ")&amp;" ")</f>
        <v/>
      </c>
      <c r="T697" s="50">
        <f>IF(S697="","",IF(LEN(S697)-LEN(SUBSTITUTE(S697,".",""))&gt;0,SUBSTITUTE(S697,","," "),IF(LEN(S697)-LEN(SUBSTITUTE(S697,",",""))=3,SUBSTITUTE(SUBSTITUTE(S697,",",";",2),",","."),IF(LEN(S697)-LEN(SUBSTITUTE(S697,",",""))=2,SUBSTITUTE(S697,",","."),SUBSTITUTE(S697,","," ")))))</f>
        <v/>
      </c>
      <c r="U697" s="50">
        <f>IF(ISNUMBER(FIND("S",T697)),-1,IF(ISNUMBER(FIND("N",T697)),1,0))</f>
        <v/>
      </c>
      <c r="V697" s="50">
        <f>IF(ISNUMBER(FIND("W",T697)),-1,IF(ISNUMBER(FIND("E",T697)),1,0))</f>
        <v/>
      </c>
      <c r="W697" s="50">
        <f>AND(MIN(IFERROR(FIND("N",T697),999),IFERROR(FIND("S",T697),999))&lt;999,MIN(IFERROR(FIND("E",T697),999),IFERROR(FIND("W",T697),999))&lt;999,MIN(IFERROR(FIND("E",T697),999),IFERROR(FIND("W",T697),999))&lt;MIN(IFERROR(FIND("N",T697),999),IFERROR(FIND("S",T697),999)))</f>
        <v/>
      </c>
      <c r="X697" s="50">
        <f>IF(T697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697,"°"," "),"º"," "),"˚"," "),"'"," "),CHAR(34)," "),"′"," "),"’"," "),"‘"," "),"″"," "),"”"," "),"“"," "),"("," "),")"," "),"["," "),"]"," "),"{"," "),"}"," "),";"," "),"|"," "),"/"," "),"\"," "),":"," "),"="," "),"*"," "),","," "),"N"," "),"S"," "),"E"," "),"W"," "),"_"," ")))</f>
        <v/>
      </c>
      <c r="Y697" s="50">
        <f>IF(X697="","",SUBSTITUTE(SUBSTITUTE(SUBSTITUTE(SUBSTITUTE(SUBSTITUTE(SUBSTITUTE(SUBSTITUTE(SUBSTITUTE(SUBSTITUTE(SUBSTITUTE(SUBSTITUTE(SUBSTITUTE(SUBSTITUTE(X697,"0",""),"1",""),"2",""),"3",""),"4",""),"5",""),"6",""),"7",""),"8",""),"9",""),".",""),"-","")," ",""))</f>
        <v/>
      </c>
      <c r="Z697" s="50">
        <f>IF(X697="",0,LEN(X697)-LEN(SUBSTITUTE(X697," ",""))+1)</f>
        <v/>
      </c>
      <c r="AA697" s="50">
        <f>IF(Z697&lt;1,"",IFERROR(VALUE(SUBSTITUTE(TRIM(MID(SUBSTITUTE(X697," ",REPT(" ",60)),1,60)),".",MID(1/2,2,1))),""))</f>
        <v/>
      </c>
      <c r="AB697" s="50">
        <f>IF(Z697&lt;2,"",IFERROR(VALUE(SUBSTITUTE(TRIM(MID(SUBSTITUTE(X697," ",REPT(" ",60)),61,60)),".",MID(1/2,2,1))),""))</f>
        <v/>
      </c>
      <c r="AC697" s="50">
        <f>IF(Z697&lt;3,"",IFERROR(VALUE(SUBSTITUTE(TRIM(MID(SUBSTITUTE(X697," ",REPT(" ",60)),121,60)),".",MID(1/2,2,1))),""))</f>
        <v/>
      </c>
      <c r="AD697" s="50">
        <f>IF(Z697&lt;4,"",IFERROR(VALUE(SUBSTITUTE(TRIM(MID(SUBSTITUTE(X697," ",REPT(" ",60)),181,60)),".",MID(1/2,2,1))),""))</f>
        <v/>
      </c>
      <c r="AE697" s="50">
        <f>IF(Z697&lt;5,"",IFERROR(VALUE(SUBSTITUTE(TRIM(MID(SUBSTITUTE(X697," ",REPT(" ",60)),241,60)),".",MID(1/2,2,1))),""))</f>
        <v/>
      </c>
      <c r="AF697" s="50">
        <f>IF(Z697&lt;6,"",IFERROR(VALUE(SUBSTITUTE(TRIM(MID(SUBSTITUTE(X697," ",REPT(" ",60)),301,60)),".",MID(1/2,2,1))),""))</f>
        <v/>
      </c>
      <c r="AG697" s="50">
        <f>IFERROR(IF(Z697=2,AA697,IF(Z697=4,IF(AA697&lt;0,-1,1)*(ABS(AA697)+AB697/60),IF(Z697=6,IF(AA697&lt;0,-1,1)*(ABS(AA697)+AB697/60+AC697/3600),""))),"")</f>
        <v/>
      </c>
      <c r="AH697" s="50">
        <f>IFERROR(IF(Z697=2,AB697,IF(Z697=4,IF(AC697&lt;0,-1,1)*(ABS(AC697)+AD697/60),IF(Z697=6,IF(AD697&lt;0,-1,1)*(ABS(AD697)+AE697/60+AF697/3600),""))),"")</f>
        <v/>
      </c>
      <c r="AI697" s="50">
        <f>IF(W697,AH697,AG697)</f>
        <v/>
      </c>
      <c r="AJ697" s="50">
        <f>IF(W697,AG697,AH697)</f>
        <v/>
      </c>
      <c r="AK697" s="50">
        <f>IFERROR(IF(U697=0,AI697,U697*ABS(AI697)),"")</f>
        <v/>
      </c>
      <c r="AL697" s="50">
        <f>IFERROR(IF(V697=0,AJ697,V697*ABS(AJ697)),"")</f>
        <v/>
      </c>
      <c r="AM697" s="50">
        <f>IFERROR(AND(U697=0,V697=0,ABS(AK697)&gt;90,ABS(AK697)&lt;=180,ABS(AL697)&lt;=90),FALSE)</f>
        <v/>
      </c>
      <c r="AN697" s="50">
        <f>IF(AM697,AL697,AK697)</f>
        <v/>
      </c>
      <c r="AO697" s="50">
        <f>IF(AM697,AK697,AL697)</f>
        <v/>
      </c>
      <c r="AP697" s="50">
        <f>IF(R697="","",IF(Y697&lt;&gt;"","Contains words or symbols that aren't part of a coordinate.",IF(NOT(OR(Z697=2,Z697=4,Z697=6)),"Couldn't find a latitude and a longitude ("&amp;Z697&amp;IF(Z697=1," number"," numbers")&amp;" found).",IF(COUNT(AA697:AF697)&lt;&gt;Z697,"Some of the numbers couldn't be read.",IF(OR(AND(Z697=4,OR(AB697&lt;0,AB697&gt;=60,AD697&lt;0,AD697&gt;=60)),AND(Z697=6,OR(AB697&lt;0,AB697&gt;=60,AC697&lt;0,AC697&gt;=60,AE697&lt;0,AE697&gt;=60,AF697&lt;0,AF697&gt;=60))),"Minutes and seconds must be between 0 and 60.",IF(OR(ABS(AN697)&gt;90,ABS(AO697)&gt;180),"Out of range: latitude must be between -90 and 90, and longitude between -180 and 180.",""))))))</f>
        <v/>
      </c>
    </row>
    <row r="698">
      <c r="B698" s="44" t="n"/>
      <c r="C698" s="44" t="n"/>
      <c r="D698" s="45">
        <f>IF(R698="","",IF(AP698&lt;&gt;"","NOT VALID GPS COORDINATES",IF(O698="NO CONNECTION","NO CONNECTION",IF(E698="","NOT FOUND",IF(OR(AM698,AND(AN698=0,AO698=0)),"CONVERTED – PLEASE CHECK","CONVERTED")))))</f>
        <v/>
      </c>
      <c r="E698" s="45">
        <f>IF(OR(O698="",O698="NO CONNECTION"),"",IFERROR(_xlfn.FILTERXML(O698,"//local/territory")&amp;" "&amp;_xlfn.FILTERXML(O698,"//local/mapcode"),IFERROR(_xlfn.FILTERXML(O698,"//international/mapcode"),"")))</f>
        <v/>
      </c>
      <c r="F698" s="46">
        <f>IF(E698="","",IFERROR(_xlfn.FILTERXML(O698,"//local/territory"),""))</f>
        <v/>
      </c>
      <c r="G698" s="46">
        <f>IF(E698="","",IFERROR(_xlfn.FILTERXML(O698,"//local/mapcode"),""))</f>
        <v/>
      </c>
      <c r="H698" s="46">
        <f>IF(E698="","",IFERROR(_xlfn.FILTERXML(O698,"//international/mapcode"),""))</f>
        <v/>
      </c>
      <c r="I698" s="46">
        <f>IF(E698="","",IFERROR(HYPERLINK("https://www.mymapcodes.com/go/?t="&amp;IF(G698&lt;&gt;"",F698,"AAA")&amp;"&amp;ma="&amp;LEFT(IF(G698&lt;&gt;"",G698,H698),FIND(".",IF(G698&lt;&gt;"",G698,H698))-1)&amp;"&amp;mb="&amp;MID(IF(G698&lt;&gt;"",G698,H698),FIND(".",IF(G698&lt;&gt;"",G698,H698))+1,99),"Open on MyMapcodes →"),""))</f>
        <v/>
      </c>
      <c r="J698" s="47">
        <f>IF(OR(R698="",AP698&lt;&gt;""),"",ROUND(AN698,6))</f>
        <v/>
      </c>
      <c r="K698" s="47">
        <f>IF(OR(R698="",AP698&lt;&gt;""),"",ROUND(AO698,6))</f>
        <v/>
      </c>
      <c r="L698" s="48">
        <f>IF(R698="","",IF(AP698&lt;&gt;"",AP698,IF(O698="NO CONNECTION","Excel couldn't reach the mapcode service. Click the REFRESH RESULTS box just above the table.",IF(E698="","The mapcode service didn't return a mapcode for this point.",IF(AM698,"Latitude and longitude seemed to be the wrong way round, so they've been swapped. Please check.",IF(AND(AN698=0,AO698=0),"0, 0 is in the sea off West Africa. Please check this is the location you meant.",IF(W698,"Longitude came first, so the order has been switched.",IF(Z698=6,"Converted from degrees, minutes and seconds.",IF(Z698=4,"Converted from degrees and decimal minutes.","")))))))))</f>
        <v/>
      </c>
      <c r="N698" s="49">
        <f>IF(J698="","",MapcodeAPI&amp;"codes/"&amp;SUBSTITUTE(J698&amp;"",MID(1/2,2,1),".")&amp;","&amp;SUBSTITUTE(K698&amp;"",MID(1/2,2,1),"."))&amp;LEFT($B$13,0)</f>
        <v/>
      </c>
      <c r="O698" s="49">
        <f>IF(N698="","",IFERROR(_xlfn.WEBSERVICE(N698),IF(MapcodeAPIBackup="","NO CONNECTION",IFERROR(_xlfn.WEBSERVICE(MapcodeAPIBackup&amp;MID(N698,LEN(MapcodeAPI)+1,999)),"NO CONNECTION"))))</f>
        <v/>
      </c>
      <c r="P698" t="inlineStr">
        <is>
          <t xml:space="preserve"> </t>
        </is>
      </c>
      <c r="R698" s="50">
        <f>IFERROR(IF(AND(TRIM(B698&amp;"")="",TRIM(C698&amp;"")=""),"",TRIM(IF(ISNUMBER(B698),SUBSTITUTE(B698&amp;"",MID(1/2,2,1),"."),B698&amp;"")&amp;IF(TRIM(C698&amp;"")="",""," | "&amp;IF(ISNUMBER(C698),SUBSTITUTE(C698&amp;"",MID(1/2,2,1),"."),C698&amp;"")))),"(error value)")</f>
        <v/>
      </c>
      <c r="S698" s="50">
        <f>IF(R698="","","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"&amp;IFERROR(IF(AND(LEN(R698)-LEN(SUBSTITUTE(R698,"/",""))=1,ISNUMBER(FIND(" ",TRIM(LEFT(R698,FIND("/",R698)-1))))),LEFT(R698,FIND("/",R698)-1),R698),R698)&amp;" ")," "," "),"﻿"," "),"​"," "),"⁠"," ")," "," ")," "," "),CHAR(9)," "),CHAR(10)," "),CHAR(13)," "),"−","-"),"–","-"),"—","-"),"LATITUDE"," "),"LONGITUDE"," "),"COORDINATES"," "),"COORDS"," "),"NORTH"," N "),"SOUTH"," S "),"EAST"," E "),"WEST"," W "),"DEGREES"," "),"DEG"," "),"GPS"," "),"LONG"," "),"LNG"," "),"LON"," "),"LAT"," ")," AND "," "),"&amp;"," ")&amp;" ")</f>
        <v/>
      </c>
      <c r="T698" s="50">
        <f>IF(S698="","",IF(LEN(S698)-LEN(SUBSTITUTE(S698,".",""))&gt;0,SUBSTITUTE(S698,","," "),IF(LEN(S698)-LEN(SUBSTITUTE(S698,",",""))=3,SUBSTITUTE(SUBSTITUTE(S698,",",";",2),",","."),IF(LEN(S698)-LEN(SUBSTITUTE(S698,",",""))=2,SUBSTITUTE(S698,",","."),SUBSTITUTE(S698,","," ")))))</f>
        <v/>
      </c>
      <c r="U698" s="50">
        <f>IF(ISNUMBER(FIND("S",T698)),-1,IF(ISNUMBER(FIND("N",T698)),1,0))</f>
        <v/>
      </c>
      <c r="V698" s="50">
        <f>IF(ISNUMBER(FIND("W",T698)),-1,IF(ISNUMBER(FIND("E",T698)),1,0))</f>
        <v/>
      </c>
      <c r="W698" s="50">
        <f>AND(MIN(IFERROR(FIND("N",T698),999),IFERROR(FIND("S",T698),999))&lt;999,MIN(IFERROR(FIND("E",T698),999),IFERROR(FIND("W",T698),999))&lt;999,MIN(IFERROR(FIND("E",T698),999),IFERROR(FIND("W",T698),999))&lt;MIN(IFERROR(FIND("N",T698),999),IFERROR(FIND("S",T698),999)))</f>
        <v/>
      </c>
      <c r="X698" s="50">
        <f>IF(T698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698,"°"," "),"º"," "),"˚"," "),"'"," "),CHAR(34)," "),"′"," "),"’"," "),"‘"," "),"″"," "),"”"," "),"“"," "),"("," "),")"," "),"["," "),"]"," "),"{"," "),"}"," "),";"," "),"|"," "),"/"," "),"\"," "),":"," "),"="," "),"*"," "),","," "),"N"," "),"S"," "),"E"," "),"W"," "),"_"," ")))</f>
        <v/>
      </c>
      <c r="Y698" s="50">
        <f>IF(X698="","",SUBSTITUTE(SUBSTITUTE(SUBSTITUTE(SUBSTITUTE(SUBSTITUTE(SUBSTITUTE(SUBSTITUTE(SUBSTITUTE(SUBSTITUTE(SUBSTITUTE(SUBSTITUTE(SUBSTITUTE(SUBSTITUTE(X698,"0",""),"1",""),"2",""),"3",""),"4",""),"5",""),"6",""),"7",""),"8",""),"9",""),".",""),"-","")," ",""))</f>
        <v/>
      </c>
      <c r="Z698" s="50">
        <f>IF(X698="",0,LEN(X698)-LEN(SUBSTITUTE(X698," ",""))+1)</f>
        <v/>
      </c>
      <c r="AA698" s="50">
        <f>IF(Z698&lt;1,"",IFERROR(VALUE(SUBSTITUTE(TRIM(MID(SUBSTITUTE(X698," ",REPT(" ",60)),1,60)),".",MID(1/2,2,1))),""))</f>
        <v/>
      </c>
      <c r="AB698" s="50">
        <f>IF(Z698&lt;2,"",IFERROR(VALUE(SUBSTITUTE(TRIM(MID(SUBSTITUTE(X698," ",REPT(" ",60)),61,60)),".",MID(1/2,2,1))),""))</f>
        <v/>
      </c>
      <c r="AC698" s="50">
        <f>IF(Z698&lt;3,"",IFERROR(VALUE(SUBSTITUTE(TRIM(MID(SUBSTITUTE(X698," ",REPT(" ",60)),121,60)),".",MID(1/2,2,1))),""))</f>
        <v/>
      </c>
      <c r="AD698" s="50">
        <f>IF(Z698&lt;4,"",IFERROR(VALUE(SUBSTITUTE(TRIM(MID(SUBSTITUTE(X698," ",REPT(" ",60)),181,60)),".",MID(1/2,2,1))),""))</f>
        <v/>
      </c>
      <c r="AE698" s="50">
        <f>IF(Z698&lt;5,"",IFERROR(VALUE(SUBSTITUTE(TRIM(MID(SUBSTITUTE(X698," ",REPT(" ",60)),241,60)),".",MID(1/2,2,1))),""))</f>
        <v/>
      </c>
      <c r="AF698" s="50">
        <f>IF(Z698&lt;6,"",IFERROR(VALUE(SUBSTITUTE(TRIM(MID(SUBSTITUTE(X698," ",REPT(" ",60)),301,60)),".",MID(1/2,2,1))),""))</f>
        <v/>
      </c>
      <c r="AG698" s="50">
        <f>IFERROR(IF(Z698=2,AA698,IF(Z698=4,IF(AA698&lt;0,-1,1)*(ABS(AA698)+AB698/60),IF(Z698=6,IF(AA698&lt;0,-1,1)*(ABS(AA698)+AB698/60+AC698/3600),""))),"")</f>
        <v/>
      </c>
      <c r="AH698" s="50">
        <f>IFERROR(IF(Z698=2,AB698,IF(Z698=4,IF(AC698&lt;0,-1,1)*(ABS(AC698)+AD698/60),IF(Z698=6,IF(AD698&lt;0,-1,1)*(ABS(AD698)+AE698/60+AF698/3600),""))),"")</f>
        <v/>
      </c>
      <c r="AI698" s="50">
        <f>IF(W698,AH698,AG698)</f>
        <v/>
      </c>
      <c r="AJ698" s="50">
        <f>IF(W698,AG698,AH698)</f>
        <v/>
      </c>
      <c r="AK698" s="50">
        <f>IFERROR(IF(U698=0,AI698,U698*ABS(AI698)),"")</f>
        <v/>
      </c>
      <c r="AL698" s="50">
        <f>IFERROR(IF(V698=0,AJ698,V698*ABS(AJ698)),"")</f>
        <v/>
      </c>
      <c r="AM698" s="50">
        <f>IFERROR(AND(U698=0,V698=0,ABS(AK698)&gt;90,ABS(AK698)&lt;=180,ABS(AL698)&lt;=90),FALSE)</f>
        <v/>
      </c>
      <c r="AN698" s="50">
        <f>IF(AM698,AL698,AK698)</f>
        <v/>
      </c>
      <c r="AO698" s="50">
        <f>IF(AM698,AK698,AL698)</f>
        <v/>
      </c>
      <c r="AP698" s="50">
        <f>IF(R698="","",IF(Y698&lt;&gt;"","Contains words or symbols that aren't part of a coordinate.",IF(NOT(OR(Z698=2,Z698=4,Z698=6)),"Couldn't find a latitude and a longitude ("&amp;Z698&amp;IF(Z698=1," number"," numbers")&amp;" found).",IF(COUNT(AA698:AF698)&lt;&gt;Z698,"Some of the numbers couldn't be read.",IF(OR(AND(Z698=4,OR(AB698&lt;0,AB698&gt;=60,AD698&lt;0,AD698&gt;=60)),AND(Z698=6,OR(AB698&lt;0,AB698&gt;=60,AC698&lt;0,AC698&gt;=60,AE698&lt;0,AE698&gt;=60,AF698&lt;0,AF698&gt;=60))),"Minutes and seconds must be between 0 and 60.",IF(OR(ABS(AN698)&gt;90,ABS(AO698)&gt;180),"Out of range: latitude must be between -90 and 90, and longitude between -180 and 180.",""))))))</f>
        <v/>
      </c>
    </row>
    <row r="699">
      <c r="B699" s="44" t="n"/>
      <c r="C699" s="44" t="n"/>
      <c r="D699" s="45">
        <f>IF(R699="","",IF(AP699&lt;&gt;"","NOT VALID GPS COORDINATES",IF(O699="NO CONNECTION","NO CONNECTION",IF(E699="","NOT FOUND",IF(OR(AM699,AND(AN699=0,AO699=0)),"CONVERTED – PLEASE CHECK","CONVERTED")))))</f>
        <v/>
      </c>
      <c r="E699" s="45">
        <f>IF(OR(O699="",O699="NO CONNECTION"),"",IFERROR(_xlfn.FILTERXML(O699,"//local/territory")&amp;" "&amp;_xlfn.FILTERXML(O699,"//local/mapcode"),IFERROR(_xlfn.FILTERXML(O699,"//international/mapcode"),"")))</f>
        <v/>
      </c>
      <c r="F699" s="46">
        <f>IF(E699="","",IFERROR(_xlfn.FILTERXML(O699,"//local/territory"),""))</f>
        <v/>
      </c>
      <c r="G699" s="46">
        <f>IF(E699="","",IFERROR(_xlfn.FILTERXML(O699,"//local/mapcode"),""))</f>
        <v/>
      </c>
      <c r="H699" s="46">
        <f>IF(E699="","",IFERROR(_xlfn.FILTERXML(O699,"//international/mapcode"),""))</f>
        <v/>
      </c>
      <c r="I699" s="46">
        <f>IF(E699="","",IFERROR(HYPERLINK("https://www.mymapcodes.com/go/?t="&amp;IF(G699&lt;&gt;"",F699,"AAA")&amp;"&amp;ma="&amp;LEFT(IF(G699&lt;&gt;"",G699,H699),FIND(".",IF(G699&lt;&gt;"",G699,H699))-1)&amp;"&amp;mb="&amp;MID(IF(G699&lt;&gt;"",G699,H699),FIND(".",IF(G699&lt;&gt;"",G699,H699))+1,99),"Open on MyMapcodes →"),""))</f>
        <v/>
      </c>
      <c r="J699" s="47">
        <f>IF(OR(R699="",AP699&lt;&gt;""),"",ROUND(AN699,6))</f>
        <v/>
      </c>
      <c r="K699" s="47">
        <f>IF(OR(R699="",AP699&lt;&gt;""),"",ROUND(AO699,6))</f>
        <v/>
      </c>
      <c r="L699" s="48">
        <f>IF(R699="","",IF(AP699&lt;&gt;"",AP699,IF(O699="NO CONNECTION","Excel couldn't reach the mapcode service. Click the REFRESH RESULTS box just above the table.",IF(E699="","The mapcode service didn't return a mapcode for this point.",IF(AM699,"Latitude and longitude seemed to be the wrong way round, so they've been swapped. Please check.",IF(AND(AN699=0,AO699=0),"0, 0 is in the sea off West Africa. Please check this is the location you meant.",IF(W699,"Longitude came first, so the order has been switched.",IF(Z699=6,"Converted from degrees, minutes and seconds.",IF(Z699=4,"Converted from degrees and decimal minutes.","")))))))))</f>
        <v/>
      </c>
      <c r="N699" s="49">
        <f>IF(J699="","",MapcodeAPI&amp;"codes/"&amp;SUBSTITUTE(J699&amp;"",MID(1/2,2,1),".")&amp;","&amp;SUBSTITUTE(K699&amp;"",MID(1/2,2,1),"."))&amp;LEFT($B$13,0)</f>
        <v/>
      </c>
      <c r="O699" s="49">
        <f>IF(N699="","",IFERROR(_xlfn.WEBSERVICE(N699),IF(MapcodeAPIBackup="","NO CONNECTION",IFERROR(_xlfn.WEBSERVICE(MapcodeAPIBackup&amp;MID(N699,LEN(MapcodeAPI)+1,999)),"NO CONNECTION"))))</f>
        <v/>
      </c>
      <c r="P699" t="inlineStr">
        <is>
          <t xml:space="preserve"> </t>
        </is>
      </c>
      <c r="R699" s="50">
        <f>IFERROR(IF(AND(TRIM(B699&amp;"")="",TRIM(C699&amp;"")=""),"",TRIM(IF(ISNUMBER(B699),SUBSTITUTE(B699&amp;"",MID(1/2,2,1),"."),B699&amp;"")&amp;IF(TRIM(C699&amp;"")="",""," | "&amp;IF(ISNUMBER(C699),SUBSTITUTE(C699&amp;"",MID(1/2,2,1),"."),C699&amp;"")))),"(error value)")</f>
        <v/>
      </c>
      <c r="S699" s="50">
        <f>IF(R699="","","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"&amp;IFERROR(IF(AND(LEN(R699)-LEN(SUBSTITUTE(R699,"/",""))=1,ISNUMBER(FIND(" ",TRIM(LEFT(R699,FIND("/",R699)-1))))),LEFT(R699,FIND("/",R699)-1),R699),R699)&amp;" ")," "," "),"﻿"," "),"​"," "),"⁠"," ")," "," ")," "," "),CHAR(9)," "),CHAR(10)," "),CHAR(13)," "),"−","-"),"–","-"),"—","-"),"LATITUDE"," "),"LONGITUDE"," "),"COORDINATES"," "),"COORDS"," "),"NORTH"," N "),"SOUTH"," S "),"EAST"," E "),"WEST"," W "),"DEGREES"," "),"DEG"," "),"GPS"," "),"LONG"," "),"LNG"," "),"LON"," "),"LAT"," ")," AND "," "),"&amp;"," ")&amp;" ")</f>
        <v/>
      </c>
      <c r="T699" s="50">
        <f>IF(S699="","",IF(LEN(S699)-LEN(SUBSTITUTE(S699,".",""))&gt;0,SUBSTITUTE(S699,","," "),IF(LEN(S699)-LEN(SUBSTITUTE(S699,",",""))=3,SUBSTITUTE(SUBSTITUTE(S699,",",";",2),",","."),IF(LEN(S699)-LEN(SUBSTITUTE(S699,",",""))=2,SUBSTITUTE(S699,",","."),SUBSTITUTE(S699,","," ")))))</f>
        <v/>
      </c>
      <c r="U699" s="50">
        <f>IF(ISNUMBER(FIND("S",T699)),-1,IF(ISNUMBER(FIND("N",T699)),1,0))</f>
        <v/>
      </c>
      <c r="V699" s="50">
        <f>IF(ISNUMBER(FIND("W",T699)),-1,IF(ISNUMBER(FIND("E",T699)),1,0))</f>
        <v/>
      </c>
      <c r="W699" s="50">
        <f>AND(MIN(IFERROR(FIND("N",T699),999),IFERROR(FIND("S",T699),999))&lt;999,MIN(IFERROR(FIND("E",T699),999),IFERROR(FIND("W",T699),999))&lt;999,MIN(IFERROR(FIND("E",T699),999),IFERROR(FIND("W",T699),999))&lt;MIN(IFERROR(FIND("N",T699),999),IFERROR(FIND("S",T699),999)))</f>
        <v/>
      </c>
      <c r="X699" s="50">
        <f>IF(T699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699,"°"," "),"º"," "),"˚"," "),"'"," "),CHAR(34)," "),"′"," "),"’"," "),"‘"," "),"″"," "),"”"," "),"“"," "),"("," "),")"," "),"["," "),"]"," "),"{"," "),"}"," "),";"," "),"|"," "),"/"," "),"\"," "),":"," "),"="," "),"*"," "),","," "),"N"," "),"S"," "),"E"," "),"W"," "),"_"," ")))</f>
        <v/>
      </c>
      <c r="Y699" s="50">
        <f>IF(X699="","",SUBSTITUTE(SUBSTITUTE(SUBSTITUTE(SUBSTITUTE(SUBSTITUTE(SUBSTITUTE(SUBSTITUTE(SUBSTITUTE(SUBSTITUTE(SUBSTITUTE(SUBSTITUTE(SUBSTITUTE(SUBSTITUTE(X699,"0",""),"1",""),"2",""),"3",""),"4",""),"5",""),"6",""),"7",""),"8",""),"9",""),".",""),"-","")," ",""))</f>
        <v/>
      </c>
      <c r="Z699" s="50">
        <f>IF(X699="",0,LEN(X699)-LEN(SUBSTITUTE(X699," ",""))+1)</f>
        <v/>
      </c>
      <c r="AA699" s="50">
        <f>IF(Z699&lt;1,"",IFERROR(VALUE(SUBSTITUTE(TRIM(MID(SUBSTITUTE(X699," ",REPT(" ",60)),1,60)),".",MID(1/2,2,1))),""))</f>
        <v/>
      </c>
      <c r="AB699" s="50">
        <f>IF(Z699&lt;2,"",IFERROR(VALUE(SUBSTITUTE(TRIM(MID(SUBSTITUTE(X699," ",REPT(" ",60)),61,60)),".",MID(1/2,2,1))),""))</f>
        <v/>
      </c>
      <c r="AC699" s="50">
        <f>IF(Z699&lt;3,"",IFERROR(VALUE(SUBSTITUTE(TRIM(MID(SUBSTITUTE(X699," ",REPT(" ",60)),121,60)),".",MID(1/2,2,1))),""))</f>
        <v/>
      </c>
      <c r="AD699" s="50">
        <f>IF(Z699&lt;4,"",IFERROR(VALUE(SUBSTITUTE(TRIM(MID(SUBSTITUTE(X699," ",REPT(" ",60)),181,60)),".",MID(1/2,2,1))),""))</f>
        <v/>
      </c>
      <c r="AE699" s="50">
        <f>IF(Z699&lt;5,"",IFERROR(VALUE(SUBSTITUTE(TRIM(MID(SUBSTITUTE(X699," ",REPT(" ",60)),241,60)),".",MID(1/2,2,1))),""))</f>
        <v/>
      </c>
      <c r="AF699" s="50">
        <f>IF(Z699&lt;6,"",IFERROR(VALUE(SUBSTITUTE(TRIM(MID(SUBSTITUTE(X699," ",REPT(" ",60)),301,60)),".",MID(1/2,2,1))),""))</f>
        <v/>
      </c>
      <c r="AG699" s="50">
        <f>IFERROR(IF(Z699=2,AA699,IF(Z699=4,IF(AA699&lt;0,-1,1)*(ABS(AA699)+AB699/60),IF(Z699=6,IF(AA699&lt;0,-1,1)*(ABS(AA699)+AB699/60+AC699/3600),""))),"")</f>
        <v/>
      </c>
      <c r="AH699" s="50">
        <f>IFERROR(IF(Z699=2,AB699,IF(Z699=4,IF(AC699&lt;0,-1,1)*(ABS(AC699)+AD699/60),IF(Z699=6,IF(AD699&lt;0,-1,1)*(ABS(AD699)+AE699/60+AF699/3600),""))),"")</f>
        <v/>
      </c>
      <c r="AI699" s="50">
        <f>IF(W699,AH699,AG699)</f>
        <v/>
      </c>
      <c r="AJ699" s="50">
        <f>IF(W699,AG699,AH699)</f>
        <v/>
      </c>
      <c r="AK699" s="50">
        <f>IFERROR(IF(U699=0,AI699,U699*ABS(AI699)),"")</f>
        <v/>
      </c>
      <c r="AL699" s="50">
        <f>IFERROR(IF(V699=0,AJ699,V699*ABS(AJ699)),"")</f>
        <v/>
      </c>
      <c r="AM699" s="50">
        <f>IFERROR(AND(U699=0,V699=0,ABS(AK699)&gt;90,ABS(AK699)&lt;=180,ABS(AL699)&lt;=90),FALSE)</f>
        <v/>
      </c>
      <c r="AN699" s="50">
        <f>IF(AM699,AL699,AK699)</f>
        <v/>
      </c>
      <c r="AO699" s="50">
        <f>IF(AM699,AK699,AL699)</f>
        <v/>
      </c>
      <c r="AP699" s="50">
        <f>IF(R699="","",IF(Y699&lt;&gt;"","Contains words or symbols that aren't part of a coordinate.",IF(NOT(OR(Z699=2,Z699=4,Z699=6)),"Couldn't find a latitude and a longitude ("&amp;Z699&amp;IF(Z699=1," number"," numbers")&amp;" found).",IF(COUNT(AA699:AF699)&lt;&gt;Z699,"Some of the numbers couldn't be read.",IF(OR(AND(Z699=4,OR(AB699&lt;0,AB699&gt;=60,AD699&lt;0,AD699&gt;=60)),AND(Z699=6,OR(AB699&lt;0,AB699&gt;=60,AC699&lt;0,AC699&gt;=60,AE699&lt;0,AE699&gt;=60,AF699&lt;0,AF699&gt;=60))),"Minutes and seconds must be between 0 and 60.",IF(OR(ABS(AN699)&gt;90,ABS(AO699)&gt;180),"Out of range: latitude must be between -90 and 90, and longitude between -180 and 180.",""))))))</f>
        <v/>
      </c>
    </row>
    <row r="700">
      <c r="B700" s="44" t="n"/>
      <c r="C700" s="44" t="n"/>
      <c r="D700" s="45">
        <f>IF(R700="","",IF(AP700&lt;&gt;"","NOT VALID GPS COORDINATES",IF(O700="NO CONNECTION","NO CONNECTION",IF(E700="","NOT FOUND",IF(OR(AM700,AND(AN700=0,AO700=0)),"CONVERTED – PLEASE CHECK","CONVERTED")))))</f>
        <v/>
      </c>
      <c r="E700" s="45">
        <f>IF(OR(O700="",O700="NO CONNECTION"),"",IFERROR(_xlfn.FILTERXML(O700,"//local/territory")&amp;" "&amp;_xlfn.FILTERXML(O700,"//local/mapcode"),IFERROR(_xlfn.FILTERXML(O700,"//international/mapcode"),"")))</f>
        <v/>
      </c>
      <c r="F700" s="46">
        <f>IF(E700="","",IFERROR(_xlfn.FILTERXML(O700,"//local/territory"),""))</f>
        <v/>
      </c>
      <c r="G700" s="46">
        <f>IF(E700="","",IFERROR(_xlfn.FILTERXML(O700,"//local/mapcode"),""))</f>
        <v/>
      </c>
      <c r="H700" s="46">
        <f>IF(E700="","",IFERROR(_xlfn.FILTERXML(O700,"//international/mapcode"),""))</f>
        <v/>
      </c>
      <c r="I700" s="46">
        <f>IF(E700="","",IFERROR(HYPERLINK("https://www.mymapcodes.com/go/?t="&amp;IF(G700&lt;&gt;"",F700,"AAA")&amp;"&amp;ma="&amp;LEFT(IF(G700&lt;&gt;"",G700,H700),FIND(".",IF(G700&lt;&gt;"",G700,H700))-1)&amp;"&amp;mb="&amp;MID(IF(G700&lt;&gt;"",G700,H700),FIND(".",IF(G700&lt;&gt;"",G700,H700))+1,99),"Open on MyMapcodes →"),""))</f>
        <v/>
      </c>
      <c r="J700" s="47">
        <f>IF(OR(R700="",AP700&lt;&gt;""),"",ROUND(AN700,6))</f>
        <v/>
      </c>
      <c r="K700" s="47">
        <f>IF(OR(R700="",AP700&lt;&gt;""),"",ROUND(AO700,6))</f>
        <v/>
      </c>
      <c r="L700" s="48">
        <f>IF(R700="","",IF(AP700&lt;&gt;"",AP700,IF(O700="NO CONNECTION","Excel couldn't reach the mapcode service. Click the REFRESH RESULTS box just above the table.",IF(E700="","The mapcode service didn't return a mapcode for this point.",IF(AM700,"Latitude and longitude seemed to be the wrong way round, so they've been swapped. Please check.",IF(AND(AN700=0,AO700=0),"0, 0 is in the sea off West Africa. Please check this is the location you meant.",IF(W700,"Longitude came first, so the order has been switched.",IF(Z700=6,"Converted from degrees, minutes and seconds.",IF(Z700=4,"Converted from degrees and decimal minutes.","")))))))))</f>
        <v/>
      </c>
      <c r="N700" s="49">
        <f>IF(J700="","",MapcodeAPI&amp;"codes/"&amp;SUBSTITUTE(J700&amp;"",MID(1/2,2,1),".")&amp;","&amp;SUBSTITUTE(K700&amp;"",MID(1/2,2,1),"."))&amp;LEFT($B$13,0)</f>
        <v/>
      </c>
      <c r="O700" s="49">
        <f>IF(N700="","",IFERROR(_xlfn.WEBSERVICE(N700),IF(MapcodeAPIBackup="","NO CONNECTION",IFERROR(_xlfn.WEBSERVICE(MapcodeAPIBackup&amp;MID(N700,LEN(MapcodeAPI)+1,999)),"NO CONNECTION"))))</f>
        <v/>
      </c>
      <c r="P700" t="inlineStr">
        <is>
          <t xml:space="preserve"> </t>
        </is>
      </c>
      <c r="R700" s="50">
        <f>IFERROR(IF(AND(TRIM(B700&amp;"")="",TRIM(C700&amp;"")=""),"",TRIM(IF(ISNUMBER(B700),SUBSTITUTE(B700&amp;"",MID(1/2,2,1),"."),B700&amp;"")&amp;IF(TRIM(C700&amp;"")="",""," | "&amp;IF(ISNUMBER(C700),SUBSTITUTE(C700&amp;"",MID(1/2,2,1),"."),C700&amp;"")))),"(error value)")</f>
        <v/>
      </c>
      <c r="S700" s="50">
        <f>IF(R700="","","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"&amp;IFERROR(IF(AND(LEN(R700)-LEN(SUBSTITUTE(R700,"/",""))=1,ISNUMBER(FIND(" ",TRIM(LEFT(R700,FIND("/",R700)-1))))),LEFT(R700,FIND("/",R700)-1),R700),R700)&amp;" ")," "," "),"﻿"," "),"​"," "),"⁠"," ")," "," ")," "," "),CHAR(9)," "),CHAR(10)," "),CHAR(13)," "),"−","-"),"–","-"),"—","-"),"LATITUDE"," "),"LONGITUDE"," "),"COORDINATES"," "),"COORDS"," "),"NORTH"," N "),"SOUTH"," S "),"EAST"," E "),"WEST"," W "),"DEGREES"," "),"DEG"," "),"GPS"," "),"LONG"," "),"LNG"," "),"LON"," "),"LAT"," ")," AND "," "),"&amp;"," ")&amp;" ")</f>
        <v/>
      </c>
      <c r="T700" s="50">
        <f>IF(S700="","",IF(LEN(S700)-LEN(SUBSTITUTE(S700,".",""))&gt;0,SUBSTITUTE(S700,","," "),IF(LEN(S700)-LEN(SUBSTITUTE(S700,",",""))=3,SUBSTITUTE(SUBSTITUTE(S700,",",";",2),",","."),IF(LEN(S700)-LEN(SUBSTITUTE(S700,",",""))=2,SUBSTITUTE(S700,",","."),SUBSTITUTE(S700,","," ")))))</f>
        <v/>
      </c>
      <c r="U700" s="50">
        <f>IF(ISNUMBER(FIND("S",T700)),-1,IF(ISNUMBER(FIND("N",T700)),1,0))</f>
        <v/>
      </c>
      <c r="V700" s="50">
        <f>IF(ISNUMBER(FIND("W",T700)),-1,IF(ISNUMBER(FIND("E",T700)),1,0))</f>
        <v/>
      </c>
      <c r="W700" s="50">
        <f>AND(MIN(IFERROR(FIND("N",T700),999),IFERROR(FIND("S",T700),999))&lt;999,MIN(IFERROR(FIND("E",T700),999),IFERROR(FIND("W",T700),999))&lt;999,MIN(IFERROR(FIND("E",T700),999),IFERROR(FIND("W",T700),999))&lt;MIN(IFERROR(FIND("N",T700),999),IFERROR(FIND("S",T700),999)))</f>
        <v/>
      </c>
      <c r="X700" s="50">
        <f>IF(T700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700,"°"," "),"º"," "),"˚"," "),"'"," "),CHAR(34)," "),"′"," "),"’"," "),"‘"," "),"″"," "),"”"," "),"“"," "),"("," "),")"," "),"["," "),"]"," "),"{"," "),"}"," "),";"," "),"|"," "),"/"," "),"\"," "),":"," "),"="," "),"*"," "),","," "),"N"," "),"S"," "),"E"," "),"W"," "),"_"," ")))</f>
        <v/>
      </c>
      <c r="Y700" s="50">
        <f>IF(X700="","",SUBSTITUTE(SUBSTITUTE(SUBSTITUTE(SUBSTITUTE(SUBSTITUTE(SUBSTITUTE(SUBSTITUTE(SUBSTITUTE(SUBSTITUTE(SUBSTITUTE(SUBSTITUTE(SUBSTITUTE(SUBSTITUTE(X700,"0",""),"1",""),"2",""),"3",""),"4",""),"5",""),"6",""),"7",""),"8",""),"9",""),".",""),"-","")," ",""))</f>
        <v/>
      </c>
      <c r="Z700" s="50">
        <f>IF(X700="",0,LEN(X700)-LEN(SUBSTITUTE(X700," ",""))+1)</f>
        <v/>
      </c>
      <c r="AA700" s="50">
        <f>IF(Z700&lt;1,"",IFERROR(VALUE(SUBSTITUTE(TRIM(MID(SUBSTITUTE(X700," ",REPT(" ",60)),1,60)),".",MID(1/2,2,1))),""))</f>
        <v/>
      </c>
      <c r="AB700" s="50">
        <f>IF(Z700&lt;2,"",IFERROR(VALUE(SUBSTITUTE(TRIM(MID(SUBSTITUTE(X700," ",REPT(" ",60)),61,60)),".",MID(1/2,2,1))),""))</f>
        <v/>
      </c>
      <c r="AC700" s="50">
        <f>IF(Z700&lt;3,"",IFERROR(VALUE(SUBSTITUTE(TRIM(MID(SUBSTITUTE(X700," ",REPT(" ",60)),121,60)),".",MID(1/2,2,1))),""))</f>
        <v/>
      </c>
      <c r="AD700" s="50">
        <f>IF(Z700&lt;4,"",IFERROR(VALUE(SUBSTITUTE(TRIM(MID(SUBSTITUTE(X700," ",REPT(" ",60)),181,60)),".",MID(1/2,2,1))),""))</f>
        <v/>
      </c>
      <c r="AE700" s="50">
        <f>IF(Z700&lt;5,"",IFERROR(VALUE(SUBSTITUTE(TRIM(MID(SUBSTITUTE(X700," ",REPT(" ",60)),241,60)),".",MID(1/2,2,1))),""))</f>
        <v/>
      </c>
      <c r="AF700" s="50">
        <f>IF(Z700&lt;6,"",IFERROR(VALUE(SUBSTITUTE(TRIM(MID(SUBSTITUTE(X700," ",REPT(" ",60)),301,60)),".",MID(1/2,2,1))),""))</f>
        <v/>
      </c>
      <c r="AG700" s="50">
        <f>IFERROR(IF(Z700=2,AA700,IF(Z700=4,IF(AA700&lt;0,-1,1)*(ABS(AA700)+AB700/60),IF(Z700=6,IF(AA700&lt;0,-1,1)*(ABS(AA700)+AB700/60+AC700/3600),""))),"")</f>
        <v/>
      </c>
      <c r="AH700" s="50">
        <f>IFERROR(IF(Z700=2,AB700,IF(Z700=4,IF(AC700&lt;0,-1,1)*(ABS(AC700)+AD700/60),IF(Z700=6,IF(AD700&lt;0,-1,1)*(ABS(AD700)+AE700/60+AF700/3600),""))),"")</f>
        <v/>
      </c>
      <c r="AI700" s="50">
        <f>IF(W700,AH700,AG700)</f>
        <v/>
      </c>
      <c r="AJ700" s="50">
        <f>IF(W700,AG700,AH700)</f>
        <v/>
      </c>
      <c r="AK700" s="50">
        <f>IFERROR(IF(U700=0,AI700,U700*ABS(AI700)),"")</f>
        <v/>
      </c>
      <c r="AL700" s="50">
        <f>IFERROR(IF(V700=0,AJ700,V700*ABS(AJ700)),"")</f>
        <v/>
      </c>
      <c r="AM700" s="50">
        <f>IFERROR(AND(U700=0,V700=0,ABS(AK700)&gt;90,ABS(AK700)&lt;=180,ABS(AL700)&lt;=90),FALSE)</f>
        <v/>
      </c>
      <c r="AN700" s="50">
        <f>IF(AM700,AL700,AK700)</f>
        <v/>
      </c>
      <c r="AO700" s="50">
        <f>IF(AM700,AK700,AL700)</f>
        <v/>
      </c>
      <c r="AP700" s="50">
        <f>IF(R700="","",IF(Y700&lt;&gt;"","Contains words or symbols that aren't part of a coordinate.",IF(NOT(OR(Z700=2,Z700=4,Z700=6)),"Couldn't find a latitude and a longitude ("&amp;Z700&amp;IF(Z700=1," number"," numbers")&amp;" found).",IF(COUNT(AA700:AF700)&lt;&gt;Z700,"Some of the numbers couldn't be read.",IF(OR(AND(Z700=4,OR(AB700&lt;0,AB700&gt;=60,AD700&lt;0,AD700&gt;=60)),AND(Z700=6,OR(AB700&lt;0,AB700&gt;=60,AC700&lt;0,AC700&gt;=60,AE700&lt;0,AE700&gt;=60,AF700&lt;0,AF700&gt;=60))),"Minutes and seconds must be between 0 and 60.",IF(OR(ABS(AN700)&gt;90,ABS(AO700)&gt;180),"Out of range: latitude must be between -90 and 90, and longitude between -180 and 180.",""))))))</f>
        <v/>
      </c>
    </row>
    <row r="701">
      <c r="B701" s="44" t="n"/>
      <c r="C701" s="44" t="n"/>
      <c r="D701" s="45">
        <f>IF(R701="","",IF(AP701&lt;&gt;"","NOT VALID GPS COORDINATES",IF(O701="NO CONNECTION","NO CONNECTION",IF(E701="","NOT FOUND",IF(OR(AM701,AND(AN701=0,AO701=0)),"CONVERTED – PLEASE CHECK","CONVERTED")))))</f>
        <v/>
      </c>
      <c r="E701" s="45">
        <f>IF(OR(O701="",O701="NO CONNECTION"),"",IFERROR(_xlfn.FILTERXML(O701,"//local/territory")&amp;" "&amp;_xlfn.FILTERXML(O701,"//local/mapcode"),IFERROR(_xlfn.FILTERXML(O701,"//international/mapcode"),"")))</f>
        <v/>
      </c>
      <c r="F701" s="46">
        <f>IF(E701="","",IFERROR(_xlfn.FILTERXML(O701,"//local/territory"),""))</f>
        <v/>
      </c>
      <c r="G701" s="46">
        <f>IF(E701="","",IFERROR(_xlfn.FILTERXML(O701,"//local/mapcode"),""))</f>
        <v/>
      </c>
      <c r="H701" s="46">
        <f>IF(E701="","",IFERROR(_xlfn.FILTERXML(O701,"//international/mapcode"),""))</f>
        <v/>
      </c>
      <c r="I701" s="46">
        <f>IF(E701="","",IFERROR(HYPERLINK("https://www.mymapcodes.com/go/?t="&amp;IF(G701&lt;&gt;"",F701,"AAA")&amp;"&amp;ma="&amp;LEFT(IF(G701&lt;&gt;"",G701,H701),FIND(".",IF(G701&lt;&gt;"",G701,H701))-1)&amp;"&amp;mb="&amp;MID(IF(G701&lt;&gt;"",G701,H701),FIND(".",IF(G701&lt;&gt;"",G701,H701))+1,99),"Open on MyMapcodes →"),""))</f>
        <v/>
      </c>
      <c r="J701" s="47">
        <f>IF(OR(R701="",AP701&lt;&gt;""),"",ROUND(AN701,6))</f>
        <v/>
      </c>
      <c r="K701" s="47">
        <f>IF(OR(R701="",AP701&lt;&gt;""),"",ROUND(AO701,6))</f>
        <v/>
      </c>
      <c r="L701" s="48">
        <f>IF(R701="","",IF(AP701&lt;&gt;"",AP701,IF(O701="NO CONNECTION","Excel couldn't reach the mapcode service. Click the REFRESH RESULTS box just above the table.",IF(E701="","The mapcode service didn't return a mapcode for this point.",IF(AM701,"Latitude and longitude seemed to be the wrong way round, so they've been swapped. Please check.",IF(AND(AN701=0,AO701=0),"0, 0 is in the sea off West Africa. Please check this is the location you meant.",IF(W701,"Longitude came first, so the order has been switched.",IF(Z701=6,"Converted from degrees, minutes and seconds.",IF(Z701=4,"Converted from degrees and decimal minutes.","")))))))))</f>
        <v/>
      </c>
      <c r="N701" s="49">
        <f>IF(J701="","",MapcodeAPI&amp;"codes/"&amp;SUBSTITUTE(J701&amp;"",MID(1/2,2,1),".")&amp;","&amp;SUBSTITUTE(K701&amp;"",MID(1/2,2,1),"."))&amp;LEFT($B$13,0)</f>
        <v/>
      </c>
      <c r="O701" s="49">
        <f>IF(N701="","",IFERROR(_xlfn.WEBSERVICE(N701),IF(MapcodeAPIBackup="","NO CONNECTION",IFERROR(_xlfn.WEBSERVICE(MapcodeAPIBackup&amp;MID(N701,LEN(MapcodeAPI)+1,999)),"NO CONNECTION"))))</f>
        <v/>
      </c>
      <c r="P701" t="inlineStr">
        <is>
          <t xml:space="preserve"> </t>
        </is>
      </c>
      <c r="R701" s="50">
        <f>IFERROR(IF(AND(TRIM(B701&amp;"")="",TRIM(C701&amp;"")=""),"",TRIM(IF(ISNUMBER(B701),SUBSTITUTE(B701&amp;"",MID(1/2,2,1),"."),B701&amp;"")&amp;IF(TRIM(C701&amp;"")="",""," | "&amp;IF(ISNUMBER(C701),SUBSTITUTE(C701&amp;"",MID(1/2,2,1),"."),C701&amp;"")))),"(error value)")</f>
        <v/>
      </c>
      <c r="S701" s="50">
        <f>IF(R701="","","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"&amp;IFERROR(IF(AND(LEN(R701)-LEN(SUBSTITUTE(R701,"/",""))=1,ISNUMBER(FIND(" ",TRIM(LEFT(R701,FIND("/",R701)-1))))),LEFT(R701,FIND("/",R701)-1),R701),R701)&amp;" ")," "," "),"﻿"," "),"​"," "),"⁠"," ")," "," ")," "," "),CHAR(9)," "),CHAR(10)," "),CHAR(13)," "),"−","-"),"–","-"),"—","-"),"LATITUDE"," "),"LONGITUDE"," "),"COORDINATES"," "),"COORDS"," "),"NORTH"," N "),"SOUTH"," S "),"EAST"," E "),"WEST"," W "),"DEGREES"," "),"DEG"," "),"GPS"," "),"LONG"," "),"LNG"," "),"LON"," "),"LAT"," ")," AND "," "),"&amp;"," ")&amp;" ")</f>
        <v/>
      </c>
      <c r="T701" s="50">
        <f>IF(S701="","",IF(LEN(S701)-LEN(SUBSTITUTE(S701,".",""))&gt;0,SUBSTITUTE(S701,","," "),IF(LEN(S701)-LEN(SUBSTITUTE(S701,",",""))=3,SUBSTITUTE(SUBSTITUTE(S701,",",";",2),",","."),IF(LEN(S701)-LEN(SUBSTITUTE(S701,",",""))=2,SUBSTITUTE(S701,",","."),SUBSTITUTE(S701,","," ")))))</f>
        <v/>
      </c>
      <c r="U701" s="50">
        <f>IF(ISNUMBER(FIND("S",T701)),-1,IF(ISNUMBER(FIND("N",T701)),1,0))</f>
        <v/>
      </c>
      <c r="V701" s="50">
        <f>IF(ISNUMBER(FIND("W",T701)),-1,IF(ISNUMBER(FIND("E",T701)),1,0))</f>
        <v/>
      </c>
      <c r="W701" s="50">
        <f>AND(MIN(IFERROR(FIND("N",T701),999),IFERROR(FIND("S",T701),999))&lt;999,MIN(IFERROR(FIND("E",T701),999),IFERROR(FIND("W",T701),999))&lt;999,MIN(IFERROR(FIND("E",T701),999),IFERROR(FIND("W",T701),999))&lt;MIN(IFERROR(FIND("N",T701),999),IFERROR(FIND("S",T701),999)))</f>
        <v/>
      </c>
      <c r="X701" s="50">
        <f>IF(T701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701,"°"," "),"º"," "),"˚"," "),"'"," "),CHAR(34)," "),"′"," "),"’"," "),"‘"," "),"″"," "),"”"," "),"“"," "),"("," "),")"," "),"["," "),"]"," "),"{"," "),"}"," "),";"," "),"|"," "),"/"," "),"\"," "),":"," "),"="," "),"*"," "),","," "),"N"," "),"S"," "),"E"," "),"W"," "),"_"," ")))</f>
        <v/>
      </c>
      <c r="Y701" s="50">
        <f>IF(X701="","",SUBSTITUTE(SUBSTITUTE(SUBSTITUTE(SUBSTITUTE(SUBSTITUTE(SUBSTITUTE(SUBSTITUTE(SUBSTITUTE(SUBSTITUTE(SUBSTITUTE(SUBSTITUTE(SUBSTITUTE(SUBSTITUTE(X701,"0",""),"1",""),"2",""),"3",""),"4",""),"5",""),"6",""),"7",""),"8",""),"9",""),".",""),"-","")," ",""))</f>
        <v/>
      </c>
      <c r="Z701" s="50">
        <f>IF(X701="",0,LEN(X701)-LEN(SUBSTITUTE(X701," ",""))+1)</f>
        <v/>
      </c>
      <c r="AA701" s="50">
        <f>IF(Z701&lt;1,"",IFERROR(VALUE(SUBSTITUTE(TRIM(MID(SUBSTITUTE(X701," ",REPT(" ",60)),1,60)),".",MID(1/2,2,1))),""))</f>
        <v/>
      </c>
      <c r="AB701" s="50">
        <f>IF(Z701&lt;2,"",IFERROR(VALUE(SUBSTITUTE(TRIM(MID(SUBSTITUTE(X701," ",REPT(" ",60)),61,60)),".",MID(1/2,2,1))),""))</f>
        <v/>
      </c>
      <c r="AC701" s="50">
        <f>IF(Z701&lt;3,"",IFERROR(VALUE(SUBSTITUTE(TRIM(MID(SUBSTITUTE(X701," ",REPT(" ",60)),121,60)),".",MID(1/2,2,1))),""))</f>
        <v/>
      </c>
      <c r="AD701" s="50">
        <f>IF(Z701&lt;4,"",IFERROR(VALUE(SUBSTITUTE(TRIM(MID(SUBSTITUTE(X701," ",REPT(" ",60)),181,60)),".",MID(1/2,2,1))),""))</f>
        <v/>
      </c>
      <c r="AE701" s="50">
        <f>IF(Z701&lt;5,"",IFERROR(VALUE(SUBSTITUTE(TRIM(MID(SUBSTITUTE(X701," ",REPT(" ",60)),241,60)),".",MID(1/2,2,1))),""))</f>
        <v/>
      </c>
      <c r="AF701" s="50">
        <f>IF(Z701&lt;6,"",IFERROR(VALUE(SUBSTITUTE(TRIM(MID(SUBSTITUTE(X701," ",REPT(" ",60)),301,60)),".",MID(1/2,2,1))),""))</f>
        <v/>
      </c>
      <c r="AG701" s="50">
        <f>IFERROR(IF(Z701=2,AA701,IF(Z701=4,IF(AA701&lt;0,-1,1)*(ABS(AA701)+AB701/60),IF(Z701=6,IF(AA701&lt;0,-1,1)*(ABS(AA701)+AB701/60+AC701/3600),""))),"")</f>
        <v/>
      </c>
      <c r="AH701" s="50">
        <f>IFERROR(IF(Z701=2,AB701,IF(Z701=4,IF(AC701&lt;0,-1,1)*(ABS(AC701)+AD701/60),IF(Z701=6,IF(AD701&lt;0,-1,1)*(ABS(AD701)+AE701/60+AF701/3600),""))),"")</f>
        <v/>
      </c>
      <c r="AI701" s="50">
        <f>IF(W701,AH701,AG701)</f>
        <v/>
      </c>
      <c r="AJ701" s="50">
        <f>IF(W701,AG701,AH701)</f>
        <v/>
      </c>
      <c r="AK701" s="50">
        <f>IFERROR(IF(U701=0,AI701,U701*ABS(AI701)),"")</f>
        <v/>
      </c>
      <c r="AL701" s="50">
        <f>IFERROR(IF(V701=0,AJ701,V701*ABS(AJ701)),"")</f>
        <v/>
      </c>
      <c r="AM701" s="50">
        <f>IFERROR(AND(U701=0,V701=0,ABS(AK701)&gt;90,ABS(AK701)&lt;=180,ABS(AL701)&lt;=90),FALSE)</f>
        <v/>
      </c>
      <c r="AN701" s="50">
        <f>IF(AM701,AL701,AK701)</f>
        <v/>
      </c>
      <c r="AO701" s="50">
        <f>IF(AM701,AK701,AL701)</f>
        <v/>
      </c>
      <c r="AP701" s="50">
        <f>IF(R701="","",IF(Y701&lt;&gt;"","Contains words or symbols that aren't part of a coordinate.",IF(NOT(OR(Z701=2,Z701=4,Z701=6)),"Couldn't find a latitude and a longitude ("&amp;Z701&amp;IF(Z701=1," number"," numbers")&amp;" found).",IF(COUNT(AA701:AF701)&lt;&gt;Z701,"Some of the numbers couldn't be read.",IF(OR(AND(Z701=4,OR(AB701&lt;0,AB701&gt;=60,AD701&lt;0,AD701&gt;=60)),AND(Z701=6,OR(AB701&lt;0,AB701&gt;=60,AC701&lt;0,AC701&gt;=60,AE701&lt;0,AE701&gt;=60,AF701&lt;0,AF701&gt;=60))),"Minutes and seconds must be between 0 and 60.",IF(OR(ABS(AN701)&gt;90,ABS(AO701)&gt;180),"Out of range: latitude must be between -90 and 90, and longitude between -180 and 180.",""))))))</f>
        <v/>
      </c>
    </row>
    <row r="702">
      <c r="B702" s="44" t="n"/>
      <c r="C702" s="44" t="n"/>
      <c r="D702" s="45">
        <f>IF(R702="","",IF(AP702&lt;&gt;"","NOT VALID GPS COORDINATES",IF(O702="NO CONNECTION","NO CONNECTION",IF(E702="","NOT FOUND",IF(OR(AM702,AND(AN702=0,AO702=0)),"CONVERTED – PLEASE CHECK","CONVERTED")))))</f>
        <v/>
      </c>
      <c r="E702" s="45">
        <f>IF(OR(O702="",O702="NO CONNECTION"),"",IFERROR(_xlfn.FILTERXML(O702,"//local/territory")&amp;" "&amp;_xlfn.FILTERXML(O702,"//local/mapcode"),IFERROR(_xlfn.FILTERXML(O702,"//international/mapcode"),"")))</f>
        <v/>
      </c>
      <c r="F702" s="46">
        <f>IF(E702="","",IFERROR(_xlfn.FILTERXML(O702,"//local/territory"),""))</f>
        <v/>
      </c>
      <c r="G702" s="46">
        <f>IF(E702="","",IFERROR(_xlfn.FILTERXML(O702,"//local/mapcode"),""))</f>
        <v/>
      </c>
      <c r="H702" s="46">
        <f>IF(E702="","",IFERROR(_xlfn.FILTERXML(O702,"//international/mapcode"),""))</f>
        <v/>
      </c>
      <c r="I702" s="46">
        <f>IF(E702="","",IFERROR(HYPERLINK("https://www.mymapcodes.com/go/?t="&amp;IF(G702&lt;&gt;"",F702,"AAA")&amp;"&amp;ma="&amp;LEFT(IF(G702&lt;&gt;"",G702,H702),FIND(".",IF(G702&lt;&gt;"",G702,H702))-1)&amp;"&amp;mb="&amp;MID(IF(G702&lt;&gt;"",G702,H702),FIND(".",IF(G702&lt;&gt;"",G702,H702))+1,99),"Open on MyMapcodes →"),""))</f>
        <v/>
      </c>
      <c r="J702" s="47">
        <f>IF(OR(R702="",AP702&lt;&gt;""),"",ROUND(AN702,6))</f>
        <v/>
      </c>
      <c r="K702" s="47">
        <f>IF(OR(R702="",AP702&lt;&gt;""),"",ROUND(AO702,6))</f>
        <v/>
      </c>
      <c r="L702" s="48">
        <f>IF(R702="","",IF(AP702&lt;&gt;"",AP702,IF(O702="NO CONNECTION","Excel couldn't reach the mapcode service. Click the REFRESH RESULTS box just above the table.",IF(E702="","The mapcode service didn't return a mapcode for this point.",IF(AM702,"Latitude and longitude seemed to be the wrong way round, so they've been swapped. Please check.",IF(AND(AN702=0,AO702=0),"0, 0 is in the sea off West Africa. Please check this is the location you meant.",IF(W702,"Longitude came first, so the order has been switched.",IF(Z702=6,"Converted from degrees, minutes and seconds.",IF(Z702=4,"Converted from degrees and decimal minutes.","")))))))))</f>
        <v/>
      </c>
      <c r="N702" s="49">
        <f>IF(J702="","",MapcodeAPI&amp;"codes/"&amp;SUBSTITUTE(J702&amp;"",MID(1/2,2,1),".")&amp;","&amp;SUBSTITUTE(K702&amp;"",MID(1/2,2,1),"."))&amp;LEFT($B$13,0)</f>
        <v/>
      </c>
      <c r="O702" s="49">
        <f>IF(N702="","",IFERROR(_xlfn.WEBSERVICE(N702),IF(MapcodeAPIBackup="","NO CONNECTION",IFERROR(_xlfn.WEBSERVICE(MapcodeAPIBackup&amp;MID(N702,LEN(MapcodeAPI)+1,999)),"NO CONNECTION"))))</f>
        <v/>
      </c>
      <c r="P702" t="inlineStr">
        <is>
          <t xml:space="preserve"> </t>
        </is>
      </c>
      <c r="R702" s="50">
        <f>IFERROR(IF(AND(TRIM(B702&amp;"")="",TRIM(C702&amp;"")=""),"",TRIM(IF(ISNUMBER(B702),SUBSTITUTE(B702&amp;"",MID(1/2,2,1),"."),B702&amp;"")&amp;IF(TRIM(C702&amp;"")="",""," | "&amp;IF(ISNUMBER(C702),SUBSTITUTE(C702&amp;"",MID(1/2,2,1),"."),C702&amp;"")))),"(error value)")</f>
        <v/>
      </c>
      <c r="S702" s="50">
        <f>IF(R702="","","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"&amp;IFERROR(IF(AND(LEN(R702)-LEN(SUBSTITUTE(R702,"/",""))=1,ISNUMBER(FIND(" ",TRIM(LEFT(R702,FIND("/",R702)-1))))),LEFT(R702,FIND("/",R702)-1),R702),R702)&amp;" ")," "," "),"﻿"," "),"​"," "),"⁠"," ")," "," ")," "," "),CHAR(9)," "),CHAR(10)," "),CHAR(13)," "),"−","-"),"–","-"),"—","-"),"LATITUDE"," "),"LONGITUDE"," "),"COORDINATES"," "),"COORDS"," "),"NORTH"," N "),"SOUTH"," S "),"EAST"," E "),"WEST"," W "),"DEGREES"," "),"DEG"," "),"GPS"," "),"LONG"," "),"LNG"," "),"LON"," "),"LAT"," ")," AND "," "),"&amp;"," ")&amp;" ")</f>
        <v/>
      </c>
      <c r="T702" s="50">
        <f>IF(S702="","",IF(LEN(S702)-LEN(SUBSTITUTE(S702,".",""))&gt;0,SUBSTITUTE(S702,","," "),IF(LEN(S702)-LEN(SUBSTITUTE(S702,",",""))=3,SUBSTITUTE(SUBSTITUTE(S702,",",";",2),",","."),IF(LEN(S702)-LEN(SUBSTITUTE(S702,",",""))=2,SUBSTITUTE(S702,",","."),SUBSTITUTE(S702,","," ")))))</f>
        <v/>
      </c>
      <c r="U702" s="50">
        <f>IF(ISNUMBER(FIND("S",T702)),-1,IF(ISNUMBER(FIND("N",T702)),1,0))</f>
        <v/>
      </c>
      <c r="V702" s="50">
        <f>IF(ISNUMBER(FIND("W",T702)),-1,IF(ISNUMBER(FIND("E",T702)),1,0))</f>
        <v/>
      </c>
      <c r="W702" s="50">
        <f>AND(MIN(IFERROR(FIND("N",T702),999),IFERROR(FIND("S",T702),999))&lt;999,MIN(IFERROR(FIND("E",T702),999),IFERROR(FIND("W",T702),999))&lt;999,MIN(IFERROR(FIND("E",T702),999),IFERROR(FIND("W",T702),999))&lt;MIN(IFERROR(FIND("N",T702),999),IFERROR(FIND("S",T702),999)))</f>
        <v/>
      </c>
      <c r="X702" s="50">
        <f>IF(T702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702,"°"," "),"º"," "),"˚"," "),"'"," "),CHAR(34)," "),"′"," "),"’"," "),"‘"," "),"″"," "),"”"," "),"“"," "),"("," "),")"," "),"["," "),"]"," "),"{"," "),"}"," "),";"," "),"|"," "),"/"," "),"\"," "),":"," "),"="," "),"*"," "),","," "),"N"," "),"S"," "),"E"," "),"W"," "),"_"," ")))</f>
        <v/>
      </c>
      <c r="Y702" s="50">
        <f>IF(X702="","",SUBSTITUTE(SUBSTITUTE(SUBSTITUTE(SUBSTITUTE(SUBSTITUTE(SUBSTITUTE(SUBSTITUTE(SUBSTITUTE(SUBSTITUTE(SUBSTITUTE(SUBSTITUTE(SUBSTITUTE(SUBSTITUTE(X702,"0",""),"1",""),"2",""),"3",""),"4",""),"5",""),"6",""),"7",""),"8",""),"9",""),".",""),"-","")," ",""))</f>
        <v/>
      </c>
      <c r="Z702" s="50">
        <f>IF(X702="",0,LEN(X702)-LEN(SUBSTITUTE(X702," ",""))+1)</f>
        <v/>
      </c>
      <c r="AA702" s="50">
        <f>IF(Z702&lt;1,"",IFERROR(VALUE(SUBSTITUTE(TRIM(MID(SUBSTITUTE(X702," ",REPT(" ",60)),1,60)),".",MID(1/2,2,1))),""))</f>
        <v/>
      </c>
      <c r="AB702" s="50">
        <f>IF(Z702&lt;2,"",IFERROR(VALUE(SUBSTITUTE(TRIM(MID(SUBSTITUTE(X702," ",REPT(" ",60)),61,60)),".",MID(1/2,2,1))),""))</f>
        <v/>
      </c>
      <c r="AC702" s="50">
        <f>IF(Z702&lt;3,"",IFERROR(VALUE(SUBSTITUTE(TRIM(MID(SUBSTITUTE(X702," ",REPT(" ",60)),121,60)),".",MID(1/2,2,1))),""))</f>
        <v/>
      </c>
      <c r="AD702" s="50">
        <f>IF(Z702&lt;4,"",IFERROR(VALUE(SUBSTITUTE(TRIM(MID(SUBSTITUTE(X702," ",REPT(" ",60)),181,60)),".",MID(1/2,2,1))),""))</f>
        <v/>
      </c>
      <c r="AE702" s="50">
        <f>IF(Z702&lt;5,"",IFERROR(VALUE(SUBSTITUTE(TRIM(MID(SUBSTITUTE(X702," ",REPT(" ",60)),241,60)),".",MID(1/2,2,1))),""))</f>
        <v/>
      </c>
      <c r="AF702" s="50">
        <f>IF(Z702&lt;6,"",IFERROR(VALUE(SUBSTITUTE(TRIM(MID(SUBSTITUTE(X702," ",REPT(" ",60)),301,60)),".",MID(1/2,2,1))),""))</f>
        <v/>
      </c>
      <c r="AG702" s="50">
        <f>IFERROR(IF(Z702=2,AA702,IF(Z702=4,IF(AA702&lt;0,-1,1)*(ABS(AA702)+AB702/60),IF(Z702=6,IF(AA702&lt;0,-1,1)*(ABS(AA702)+AB702/60+AC702/3600),""))),"")</f>
        <v/>
      </c>
      <c r="AH702" s="50">
        <f>IFERROR(IF(Z702=2,AB702,IF(Z702=4,IF(AC702&lt;0,-1,1)*(ABS(AC702)+AD702/60),IF(Z702=6,IF(AD702&lt;0,-1,1)*(ABS(AD702)+AE702/60+AF702/3600),""))),"")</f>
        <v/>
      </c>
      <c r="AI702" s="50">
        <f>IF(W702,AH702,AG702)</f>
        <v/>
      </c>
      <c r="AJ702" s="50">
        <f>IF(W702,AG702,AH702)</f>
        <v/>
      </c>
      <c r="AK702" s="50">
        <f>IFERROR(IF(U702=0,AI702,U702*ABS(AI702)),"")</f>
        <v/>
      </c>
      <c r="AL702" s="50">
        <f>IFERROR(IF(V702=0,AJ702,V702*ABS(AJ702)),"")</f>
        <v/>
      </c>
      <c r="AM702" s="50">
        <f>IFERROR(AND(U702=0,V702=0,ABS(AK702)&gt;90,ABS(AK702)&lt;=180,ABS(AL702)&lt;=90),FALSE)</f>
        <v/>
      </c>
      <c r="AN702" s="50">
        <f>IF(AM702,AL702,AK702)</f>
        <v/>
      </c>
      <c r="AO702" s="50">
        <f>IF(AM702,AK702,AL702)</f>
        <v/>
      </c>
      <c r="AP702" s="50">
        <f>IF(R702="","",IF(Y702&lt;&gt;"","Contains words or symbols that aren't part of a coordinate.",IF(NOT(OR(Z702=2,Z702=4,Z702=6)),"Couldn't find a latitude and a longitude ("&amp;Z702&amp;IF(Z702=1," number"," numbers")&amp;" found).",IF(COUNT(AA702:AF702)&lt;&gt;Z702,"Some of the numbers couldn't be read.",IF(OR(AND(Z702=4,OR(AB702&lt;0,AB702&gt;=60,AD702&lt;0,AD702&gt;=60)),AND(Z702=6,OR(AB702&lt;0,AB702&gt;=60,AC702&lt;0,AC702&gt;=60,AE702&lt;0,AE702&gt;=60,AF702&lt;0,AF702&gt;=60))),"Minutes and seconds must be between 0 and 60.",IF(OR(ABS(AN702)&gt;90,ABS(AO702)&gt;180),"Out of range: latitude must be between -90 and 90, and longitude between -180 and 180.",""))))))</f>
        <v/>
      </c>
    </row>
    <row r="703">
      <c r="B703" s="44" t="n"/>
      <c r="C703" s="44" t="n"/>
      <c r="D703" s="45">
        <f>IF(R703="","",IF(AP703&lt;&gt;"","NOT VALID GPS COORDINATES",IF(O703="NO CONNECTION","NO CONNECTION",IF(E703="","NOT FOUND",IF(OR(AM703,AND(AN703=0,AO703=0)),"CONVERTED – PLEASE CHECK","CONVERTED")))))</f>
        <v/>
      </c>
      <c r="E703" s="45">
        <f>IF(OR(O703="",O703="NO CONNECTION"),"",IFERROR(_xlfn.FILTERXML(O703,"//local/territory")&amp;" "&amp;_xlfn.FILTERXML(O703,"//local/mapcode"),IFERROR(_xlfn.FILTERXML(O703,"//international/mapcode"),"")))</f>
        <v/>
      </c>
      <c r="F703" s="46">
        <f>IF(E703="","",IFERROR(_xlfn.FILTERXML(O703,"//local/territory"),""))</f>
        <v/>
      </c>
      <c r="G703" s="46">
        <f>IF(E703="","",IFERROR(_xlfn.FILTERXML(O703,"//local/mapcode"),""))</f>
        <v/>
      </c>
      <c r="H703" s="46">
        <f>IF(E703="","",IFERROR(_xlfn.FILTERXML(O703,"//international/mapcode"),""))</f>
        <v/>
      </c>
      <c r="I703" s="46">
        <f>IF(E703="","",IFERROR(HYPERLINK("https://www.mymapcodes.com/go/?t="&amp;IF(G703&lt;&gt;"",F703,"AAA")&amp;"&amp;ma="&amp;LEFT(IF(G703&lt;&gt;"",G703,H703),FIND(".",IF(G703&lt;&gt;"",G703,H703))-1)&amp;"&amp;mb="&amp;MID(IF(G703&lt;&gt;"",G703,H703),FIND(".",IF(G703&lt;&gt;"",G703,H703))+1,99),"Open on MyMapcodes →"),""))</f>
        <v/>
      </c>
      <c r="J703" s="47">
        <f>IF(OR(R703="",AP703&lt;&gt;""),"",ROUND(AN703,6))</f>
        <v/>
      </c>
      <c r="K703" s="47">
        <f>IF(OR(R703="",AP703&lt;&gt;""),"",ROUND(AO703,6))</f>
        <v/>
      </c>
      <c r="L703" s="48">
        <f>IF(R703="","",IF(AP703&lt;&gt;"",AP703,IF(O703="NO CONNECTION","Excel couldn't reach the mapcode service. Click the REFRESH RESULTS box just above the table.",IF(E703="","The mapcode service didn't return a mapcode for this point.",IF(AM703,"Latitude and longitude seemed to be the wrong way round, so they've been swapped. Please check.",IF(AND(AN703=0,AO703=0),"0, 0 is in the sea off West Africa. Please check this is the location you meant.",IF(W703,"Longitude came first, so the order has been switched.",IF(Z703=6,"Converted from degrees, minutes and seconds.",IF(Z703=4,"Converted from degrees and decimal minutes.","")))))))))</f>
        <v/>
      </c>
      <c r="N703" s="49">
        <f>IF(J703="","",MapcodeAPI&amp;"codes/"&amp;SUBSTITUTE(J703&amp;"",MID(1/2,2,1),".")&amp;","&amp;SUBSTITUTE(K703&amp;"",MID(1/2,2,1),"."))&amp;LEFT($B$13,0)</f>
        <v/>
      </c>
      <c r="O703" s="49">
        <f>IF(N703="","",IFERROR(_xlfn.WEBSERVICE(N703),IF(MapcodeAPIBackup="","NO CONNECTION",IFERROR(_xlfn.WEBSERVICE(MapcodeAPIBackup&amp;MID(N703,LEN(MapcodeAPI)+1,999)),"NO CONNECTION"))))</f>
        <v/>
      </c>
      <c r="P703" t="inlineStr">
        <is>
          <t xml:space="preserve"> </t>
        </is>
      </c>
      <c r="R703" s="50">
        <f>IFERROR(IF(AND(TRIM(B703&amp;"")="",TRIM(C703&amp;"")=""),"",TRIM(IF(ISNUMBER(B703),SUBSTITUTE(B703&amp;"",MID(1/2,2,1),"."),B703&amp;"")&amp;IF(TRIM(C703&amp;"")="",""," | "&amp;IF(ISNUMBER(C703),SUBSTITUTE(C703&amp;"",MID(1/2,2,1),"."),C703&amp;"")))),"(error value)")</f>
        <v/>
      </c>
      <c r="S703" s="50">
        <f>IF(R703="","","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"&amp;IFERROR(IF(AND(LEN(R703)-LEN(SUBSTITUTE(R703,"/",""))=1,ISNUMBER(FIND(" ",TRIM(LEFT(R703,FIND("/",R703)-1))))),LEFT(R703,FIND("/",R703)-1),R703),R703)&amp;" ")," "," "),"﻿"," "),"​"," "),"⁠"," ")," "," ")," "," "),CHAR(9)," "),CHAR(10)," "),CHAR(13)," "),"−","-"),"–","-"),"—","-"),"LATITUDE"," "),"LONGITUDE"," "),"COORDINATES"," "),"COORDS"," "),"NORTH"," N "),"SOUTH"," S "),"EAST"," E "),"WEST"," W "),"DEGREES"," "),"DEG"," "),"GPS"," "),"LONG"," "),"LNG"," "),"LON"," "),"LAT"," ")," AND "," "),"&amp;"," ")&amp;" ")</f>
        <v/>
      </c>
      <c r="T703" s="50">
        <f>IF(S703="","",IF(LEN(S703)-LEN(SUBSTITUTE(S703,".",""))&gt;0,SUBSTITUTE(S703,","," "),IF(LEN(S703)-LEN(SUBSTITUTE(S703,",",""))=3,SUBSTITUTE(SUBSTITUTE(S703,",",";",2),",","."),IF(LEN(S703)-LEN(SUBSTITUTE(S703,",",""))=2,SUBSTITUTE(S703,",","."),SUBSTITUTE(S703,","," ")))))</f>
        <v/>
      </c>
      <c r="U703" s="50">
        <f>IF(ISNUMBER(FIND("S",T703)),-1,IF(ISNUMBER(FIND("N",T703)),1,0))</f>
        <v/>
      </c>
      <c r="V703" s="50">
        <f>IF(ISNUMBER(FIND("W",T703)),-1,IF(ISNUMBER(FIND("E",T703)),1,0))</f>
        <v/>
      </c>
      <c r="W703" s="50">
        <f>AND(MIN(IFERROR(FIND("N",T703),999),IFERROR(FIND("S",T703),999))&lt;999,MIN(IFERROR(FIND("E",T703),999),IFERROR(FIND("W",T703),999))&lt;999,MIN(IFERROR(FIND("E",T703),999),IFERROR(FIND("W",T703),999))&lt;MIN(IFERROR(FIND("N",T703),999),IFERROR(FIND("S",T703),999)))</f>
        <v/>
      </c>
      <c r="X703" s="50">
        <f>IF(T703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703,"°"," "),"º"," "),"˚"," "),"'"," "),CHAR(34)," "),"′"," "),"’"," "),"‘"," "),"″"," "),"”"," "),"“"," "),"("," "),")"," "),"["," "),"]"," "),"{"," "),"}"," "),";"," "),"|"," "),"/"," "),"\"," "),":"," "),"="," "),"*"," "),","," "),"N"," "),"S"," "),"E"," "),"W"," "),"_"," ")))</f>
        <v/>
      </c>
      <c r="Y703" s="50">
        <f>IF(X703="","",SUBSTITUTE(SUBSTITUTE(SUBSTITUTE(SUBSTITUTE(SUBSTITUTE(SUBSTITUTE(SUBSTITUTE(SUBSTITUTE(SUBSTITUTE(SUBSTITUTE(SUBSTITUTE(SUBSTITUTE(SUBSTITUTE(X703,"0",""),"1",""),"2",""),"3",""),"4",""),"5",""),"6",""),"7",""),"8",""),"9",""),".",""),"-","")," ",""))</f>
        <v/>
      </c>
      <c r="Z703" s="50">
        <f>IF(X703="",0,LEN(X703)-LEN(SUBSTITUTE(X703," ",""))+1)</f>
        <v/>
      </c>
      <c r="AA703" s="50">
        <f>IF(Z703&lt;1,"",IFERROR(VALUE(SUBSTITUTE(TRIM(MID(SUBSTITUTE(X703," ",REPT(" ",60)),1,60)),".",MID(1/2,2,1))),""))</f>
        <v/>
      </c>
      <c r="AB703" s="50">
        <f>IF(Z703&lt;2,"",IFERROR(VALUE(SUBSTITUTE(TRIM(MID(SUBSTITUTE(X703," ",REPT(" ",60)),61,60)),".",MID(1/2,2,1))),""))</f>
        <v/>
      </c>
      <c r="AC703" s="50">
        <f>IF(Z703&lt;3,"",IFERROR(VALUE(SUBSTITUTE(TRIM(MID(SUBSTITUTE(X703," ",REPT(" ",60)),121,60)),".",MID(1/2,2,1))),""))</f>
        <v/>
      </c>
      <c r="AD703" s="50">
        <f>IF(Z703&lt;4,"",IFERROR(VALUE(SUBSTITUTE(TRIM(MID(SUBSTITUTE(X703," ",REPT(" ",60)),181,60)),".",MID(1/2,2,1))),""))</f>
        <v/>
      </c>
      <c r="AE703" s="50">
        <f>IF(Z703&lt;5,"",IFERROR(VALUE(SUBSTITUTE(TRIM(MID(SUBSTITUTE(X703," ",REPT(" ",60)),241,60)),".",MID(1/2,2,1))),""))</f>
        <v/>
      </c>
      <c r="AF703" s="50">
        <f>IF(Z703&lt;6,"",IFERROR(VALUE(SUBSTITUTE(TRIM(MID(SUBSTITUTE(X703," ",REPT(" ",60)),301,60)),".",MID(1/2,2,1))),""))</f>
        <v/>
      </c>
      <c r="AG703" s="50">
        <f>IFERROR(IF(Z703=2,AA703,IF(Z703=4,IF(AA703&lt;0,-1,1)*(ABS(AA703)+AB703/60),IF(Z703=6,IF(AA703&lt;0,-1,1)*(ABS(AA703)+AB703/60+AC703/3600),""))),"")</f>
        <v/>
      </c>
      <c r="AH703" s="50">
        <f>IFERROR(IF(Z703=2,AB703,IF(Z703=4,IF(AC703&lt;0,-1,1)*(ABS(AC703)+AD703/60),IF(Z703=6,IF(AD703&lt;0,-1,1)*(ABS(AD703)+AE703/60+AF703/3600),""))),"")</f>
        <v/>
      </c>
      <c r="AI703" s="50">
        <f>IF(W703,AH703,AG703)</f>
        <v/>
      </c>
      <c r="AJ703" s="50">
        <f>IF(W703,AG703,AH703)</f>
        <v/>
      </c>
      <c r="AK703" s="50">
        <f>IFERROR(IF(U703=0,AI703,U703*ABS(AI703)),"")</f>
        <v/>
      </c>
      <c r="AL703" s="50">
        <f>IFERROR(IF(V703=0,AJ703,V703*ABS(AJ703)),"")</f>
        <v/>
      </c>
      <c r="AM703" s="50">
        <f>IFERROR(AND(U703=0,V703=0,ABS(AK703)&gt;90,ABS(AK703)&lt;=180,ABS(AL703)&lt;=90),FALSE)</f>
        <v/>
      </c>
      <c r="AN703" s="50">
        <f>IF(AM703,AL703,AK703)</f>
        <v/>
      </c>
      <c r="AO703" s="50">
        <f>IF(AM703,AK703,AL703)</f>
        <v/>
      </c>
      <c r="AP703" s="50">
        <f>IF(R703="","",IF(Y703&lt;&gt;"","Contains words or symbols that aren't part of a coordinate.",IF(NOT(OR(Z703=2,Z703=4,Z703=6)),"Couldn't find a latitude and a longitude ("&amp;Z703&amp;IF(Z703=1," number"," numbers")&amp;" found).",IF(COUNT(AA703:AF703)&lt;&gt;Z703,"Some of the numbers couldn't be read.",IF(OR(AND(Z703=4,OR(AB703&lt;0,AB703&gt;=60,AD703&lt;0,AD703&gt;=60)),AND(Z703=6,OR(AB703&lt;0,AB703&gt;=60,AC703&lt;0,AC703&gt;=60,AE703&lt;0,AE703&gt;=60,AF703&lt;0,AF703&gt;=60))),"Minutes and seconds must be between 0 and 60.",IF(OR(ABS(AN703)&gt;90,ABS(AO703)&gt;180),"Out of range: latitude must be between -90 and 90, and longitude between -180 and 180.",""))))))</f>
        <v/>
      </c>
    </row>
    <row r="704">
      <c r="B704" s="44" t="n"/>
      <c r="C704" s="44" t="n"/>
      <c r="D704" s="45">
        <f>IF(R704="","",IF(AP704&lt;&gt;"","NOT VALID GPS COORDINATES",IF(O704="NO CONNECTION","NO CONNECTION",IF(E704="","NOT FOUND",IF(OR(AM704,AND(AN704=0,AO704=0)),"CONVERTED – PLEASE CHECK","CONVERTED")))))</f>
        <v/>
      </c>
      <c r="E704" s="45">
        <f>IF(OR(O704="",O704="NO CONNECTION"),"",IFERROR(_xlfn.FILTERXML(O704,"//local/territory")&amp;" "&amp;_xlfn.FILTERXML(O704,"//local/mapcode"),IFERROR(_xlfn.FILTERXML(O704,"//international/mapcode"),"")))</f>
        <v/>
      </c>
      <c r="F704" s="46">
        <f>IF(E704="","",IFERROR(_xlfn.FILTERXML(O704,"//local/territory"),""))</f>
        <v/>
      </c>
      <c r="G704" s="46">
        <f>IF(E704="","",IFERROR(_xlfn.FILTERXML(O704,"//local/mapcode"),""))</f>
        <v/>
      </c>
      <c r="H704" s="46">
        <f>IF(E704="","",IFERROR(_xlfn.FILTERXML(O704,"//international/mapcode"),""))</f>
        <v/>
      </c>
      <c r="I704" s="46">
        <f>IF(E704="","",IFERROR(HYPERLINK("https://www.mymapcodes.com/go/?t="&amp;IF(G704&lt;&gt;"",F704,"AAA")&amp;"&amp;ma="&amp;LEFT(IF(G704&lt;&gt;"",G704,H704),FIND(".",IF(G704&lt;&gt;"",G704,H704))-1)&amp;"&amp;mb="&amp;MID(IF(G704&lt;&gt;"",G704,H704),FIND(".",IF(G704&lt;&gt;"",G704,H704))+1,99),"Open on MyMapcodes →"),""))</f>
        <v/>
      </c>
      <c r="J704" s="47">
        <f>IF(OR(R704="",AP704&lt;&gt;""),"",ROUND(AN704,6))</f>
        <v/>
      </c>
      <c r="K704" s="47">
        <f>IF(OR(R704="",AP704&lt;&gt;""),"",ROUND(AO704,6))</f>
        <v/>
      </c>
      <c r="L704" s="48">
        <f>IF(R704="","",IF(AP704&lt;&gt;"",AP704,IF(O704="NO CONNECTION","Excel couldn't reach the mapcode service. Click the REFRESH RESULTS box just above the table.",IF(E704="","The mapcode service didn't return a mapcode for this point.",IF(AM704,"Latitude and longitude seemed to be the wrong way round, so they've been swapped. Please check.",IF(AND(AN704=0,AO704=0),"0, 0 is in the sea off West Africa. Please check this is the location you meant.",IF(W704,"Longitude came first, so the order has been switched.",IF(Z704=6,"Converted from degrees, minutes and seconds.",IF(Z704=4,"Converted from degrees and decimal minutes.","")))))))))</f>
        <v/>
      </c>
      <c r="N704" s="49">
        <f>IF(J704="","",MapcodeAPI&amp;"codes/"&amp;SUBSTITUTE(J704&amp;"",MID(1/2,2,1),".")&amp;","&amp;SUBSTITUTE(K704&amp;"",MID(1/2,2,1),"."))&amp;LEFT($B$13,0)</f>
        <v/>
      </c>
      <c r="O704" s="49">
        <f>IF(N704="","",IFERROR(_xlfn.WEBSERVICE(N704),IF(MapcodeAPIBackup="","NO CONNECTION",IFERROR(_xlfn.WEBSERVICE(MapcodeAPIBackup&amp;MID(N704,LEN(MapcodeAPI)+1,999)),"NO CONNECTION"))))</f>
        <v/>
      </c>
      <c r="P704" t="inlineStr">
        <is>
          <t xml:space="preserve"> </t>
        </is>
      </c>
      <c r="R704" s="50">
        <f>IFERROR(IF(AND(TRIM(B704&amp;"")="",TRIM(C704&amp;"")=""),"",TRIM(IF(ISNUMBER(B704),SUBSTITUTE(B704&amp;"",MID(1/2,2,1),"."),B704&amp;"")&amp;IF(TRIM(C704&amp;"")="",""," | "&amp;IF(ISNUMBER(C704),SUBSTITUTE(C704&amp;"",MID(1/2,2,1),"."),C704&amp;"")))),"(error value)")</f>
        <v/>
      </c>
      <c r="S704" s="50">
        <f>IF(R704="","","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"&amp;IFERROR(IF(AND(LEN(R704)-LEN(SUBSTITUTE(R704,"/",""))=1,ISNUMBER(FIND(" ",TRIM(LEFT(R704,FIND("/",R704)-1))))),LEFT(R704,FIND("/",R704)-1),R704),R704)&amp;" ")," "," "),"﻿"," "),"​"," "),"⁠"," ")," "," ")," "," "),CHAR(9)," "),CHAR(10)," "),CHAR(13)," "),"−","-"),"–","-"),"—","-"),"LATITUDE"," "),"LONGITUDE"," "),"COORDINATES"," "),"COORDS"," "),"NORTH"," N "),"SOUTH"," S "),"EAST"," E "),"WEST"," W "),"DEGREES"," "),"DEG"," "),"GPS"," "),"LONG"," "),"LNG"," "),"LON"," "),"LAT"," ")," AND "," "),"&amp;"," ")&amp;" ")</f>
        <v/>
      </c>
      <c r="T704" s="50">
        <f>IF(S704="","",IF(LEN(S704)-LEN(SUBSTITUTE(S704,".",""))&gt;0,SUBSTITUTE(S704,","," "),IF(LEN(S704)-LEN(SUBSTITUTE(S704,",",""))=3,SUBSTITUTE(SUBSTITUTE(S704,",",";",2),",","."),IF(LEN(S704)-LEN(SUBSTITUTE(S704,",",""))=2,SUBSTITUTE(S704,",","."),SUBSTITUTE(S704,","," ")))))</f>
        <v/>
      </c>
      <c r="U704" s="50">
        <f>IF(ISNUMBER(FIND("S",T704)),-1,IF(ISNUMBER(FIND("N",T704)),1,0))</f>
        <v/>
      </c>
      <c r="V704" s="50">
        <f>IF(ISNUMBER(FIND("W",T704)),-1,IF(ISNUMBER(FIND("E",T704)),1,0))</f>
        <v/>
      </c>
      <c r="W704" s="50">
        <f>AND(MIN(IFERROR(FIND("N",T704),999),IFERROR(FIND("S",T704),999))&lt;999,MIN(IFERROR(FIND("E",T704),999),IFERROR(FIND("W",T704),999))&lt;999,MIN(IFERROR(FIND("E",T704),999),IFERROR(FIND("W",T704),999))&lt;MIN(IFERROR(FIND("N",T704),999),IFERROR(FIND("S",T704),999)))</f>
        <v/>
      </c>
      <c r="X704" s="50">
        <f>IF(T704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704,"°"," "),"º"," "),"˚"," "),"'"," "),CHAR(34)," "),"′"," "),"’"," "),"‘"," "),"″"," "),"”"," "),"“"," "),"("," "),")"," "),"["," "),"]"," "),"{"," "),"}"," "),";"," "),"|"," "),"/"," "),"\"," "),":"," "),"="," "),"*"," "),","," "),"N"," "),"S"," "),"E"," "),"W"," "),"_"," ")))</f>
        <v/>
      </c>
      <c r="Y704" s="50">
        <f>IF(X704="","",SUBSTITUTE(SUBSTITUTE(SUBSTITUTE(SUBSTITUTE(SUBSTITUTE(SUBSTITUTE(SUBSTITUTE(SUBSTITUTE(SUBSTITUTE(SUBSTITUTE(SUBSTITUTE(SUBSTITUTE(SUBSTITUTE(X704,"0",""),"1",""),"2",""),"3",""),"4",""),"5",""),"6",""),"7",""),"8",""),"9",""),".",""),"-","")," ",""))</f>
        <v/>
      </c>
      <c r="Z704" s="50">
        <f>IF(X704="",0,LEN(X704)-LEN(SUBSTITUTE(X704," ",""))+1)</f>
        <v/>
      </c>
      <c r="AA704" s="50">
        <f>IF(Z704&lt;1,"",IFERROR(VALUE(SUBSTITUTE(TRIM(MID(SUBSTITUTE(X704," ",REPT(" ",60)),1,60)),".",MID(1/2,2,1))),""))</f>
        <v/>
      </c>
      <c r="AB704" s="50">
        <f>IF(Z704&lt;2,"",IFERROR(VALUE(SUBSTITUTE(TRIM(MID(SUBSTITUTE(X704," ",REPT(" ",60)),61,60)),".",MID(1/2,2,1))),""))</f>
        <v/>
      </c>
      <c r="AC704" s="50">
        <f>IF(Z704&lt;3,"",IFERROR(VALUE(SUBSTITUTE(TRIM(MID(SUBSTITUTE(X704," ",REPT(" ",60)),121,60)),".",MID(1/2,2,1))),""))</f>
        <v/>
      </c>
      <c r="AD704" s="50">
        <f>IF(Z704&lt;4,"",IFERROR(VALUE(SUBSTITUTE(TRIM(MID(SUBSTITUTE(X704," ",REPT(" ",60)),181,60)),".",MID(1/2,2,1))),""))</f>
        <v/>
      </c>
      <c r="AE704" s="50">
        <f>IF(Z704&lt;5,"",IFERROR(VALUE(SUBSTITUTE(TRIM(MID(SUBSTITUTE(X704," ",REPT(" ",60)),241,60)),".",MID(1/2,2,1))),""))</f>
        <v/>
      </c>
      <c r="AF704" s="50">
        <f>IF(Z704&lt;6,"",IFERROR(VALUE(SUBSTITUTE(TRIM(MID(SUBSTITUTE(X704," ",REPT(" ",60)),301,60)),".",MID(1/2,2,1))),""))</f>
        <v/>
      </c>
      <c r="AG704" s="50">
        <f>IFERROR(IF(Z704=2,AA704,IF(Z704=4,IF(AA704&lt;0,-1,1)*(ABS(AA704)+AB704/60),IF(Z704=6,IF(AA704&lt;0,-1,1)*(ABS(AA704)+AB704/60+AC704/3600),""))),"")</f>
        <v/>
      </c>
      <c r="AH704" s="50">
        <f>IFERROR(IF(Z704=2,AB704,IF(Z704=4,IF(AC704&lt;0,-1,1)*(ABS(AC704)+AD704/60),IF(Z704=6,IF(AD704&lt;0,-1,1)*(ABS(AD704)+AE704/60+AF704/3600),""))),"")</f>
        <v/>
      </c>
      <c r="AI704" s="50">
        <f>IF(W704,AH704,AG704)</f>
        <v/>
      </c>
      <c r="AJ704" s="50">
        <f>IF(W704,AG704,AH704)</f>
        <v/>
      </c>
      <c r="AK704" s="50">
        <f>IFERROR(IF(U704=0,AI704,U704*ABS(AI704)),"")</f>
        <v/>
      </c>
      <c r="AL704" s="50">
        <f>IFERROR(IF(V704=0,AJ704,V704*ABS(AJ704)),"")</f>
        <v/>
      </c>
      <c r="AM704" s="50">
        <f>IFERROR(AND(U704=0,V704=0,ABS(AK704)&gt;90,ABS(AK704)&lt;=180,ABS(AL704)&lt;=90),FALSE)</f>
        <v/>
      </c>
      <c r="AN704" s="50">
        <f>IF(AM704,AL704,AK704)</f>
        <v/>
      </c>
      <c r="AO704" s="50">
        <f>IF(AM704,AK704,AL704)</f>
        <v/>
      </c>
      <c r="AP704" s="50">
        <f>IF(R704="","",IF(Y704&lt;&gt;"","Contains words or symbols that aren't part of a coordinate.",IF(NOT(OR(Z704=2,Z704=4,Z704=6)),"Couldn't find a latitude and a longitude ("&amp;Z704&amp;IF(Z704=1," number"," numbers")&amp;" found).",IF(COUNT(AA704:AF704)&lt;&gt;Z704,"Some of the numbers couldn't be read.",IF(OR(AND(Z704=4,OR(AB704&lt;0,AB704&gt;=60,AD704&lt;0,AD704&gt;=60)),AND(Z704=6,OR(AB704&lt;0,AB704&gt;=60,AC704&lt;0,AC704&gt;=60,AE704&lt;0,AE704&gt;=60,AF704&lt;0,AF704&gt;=60))),"Minutes and seconds must be between 0 and 60.",IF(OR(ABS(AN704)&gt;90,ABS(AO704)&gt;180),"Out of range: latitude must be between -90 and 90, and longitude between -180 and 180.",""))))))</f>
        <v/>
      </c>
    </row>
    <row r="705">
      <c r="B705" s="44" t="n"/>
      <c r="C705" s="44" t="n"/>
      <c r="D705" s="45">
        <f>IF(R705="","",IF(AP705&lt;&gt;"","NOT VALID GPS COORDINATES",IF(O705="NO CONNECTION","NO CONNECTION",IF(E705="","NOT FOUND",IF(OR(AM705,AND(AN705=0,AO705=0)),"CONVERTED – PLEASE CHECK","CONVERTED")))))</f>
        <v/>
      </c>
      <c r="E705" s="45">
        <f>IF(OR(O705="",O705="NO CONNECTION"),"",IFERROR(_xlfn.FILTERXML(O705,"//local/territory")&amp;" "&amp;_xlfn.FILTERXML(O705,"//local/mapcode"),IFERROR(_xlfn.FILTERXML(O705,"//international/mapcode"),"")))</f>
        <v/>
      </c>
      <c r="F705" s="46">
        <f>IF(E705="","",IFERROR(_xlfn.FILTERXML(O705,"//local/territory"),""))</f>
        <v/>
      </c>
      <c r="G705" s="46">
        <f>IF(E705="","",IFERROR(_xlfn.FILTERXML(O705,"//local/mapcode"),""))</f>
        <v/>
      </c>
      <c r="H705" s="46">
        <f>IF(E705="","",IFERROR(_xlfn.FILTERXML(O705,"//international/mapcode"),""))</f>
        <v/>
      </c>
      <c r="I705" s="46">
        <f>IF(E705="","",IFERROR(HYPERLINK("https://www.mymapcodes.com/go/?t="&amp;IF(G705&lt;&gt;"",F705,"AAA")&amp;"&amp;ma="&amp;LEFT(IF(G705&lt;&gt;"",G705,H705),FIND(".",IF(G705&lt;&gt;"",G705,H705))-1)&amp;"&amp;mb="&amp;MID(IF(G705&lt;&gt;"",G705,H705),FIND(".",IF(G705&lt;&gt;"",G705,H705))+1,99),"Open on MyMapcodes →"),""))</f>
        <v/>
      </c>
      <c r="J705" s="47">
        <f>IF(OR(R705="",AP705&lt;&gt;""),"",ROUND(AN705,6))</f>
        <v/>
      </c>
      <c r="K705" s="47">
        <f>IF(OR(R705="",AP705&lt;&gt;""),"",ROUND(AO705,6))</f>
        <v/>
      </c>
      <c r="L705" s="48">
        <f>IF(R705="","",IF(AP705&lt;&gt;"",AP705,IF(O705="NO CONNECTION","Excel couldn't reach the mapcode service. Click the REFRESH RESULTS box just above the table.",IF(E705="","The mapcode service didn't return a mapcode for this point.",IF(AM705,"Latitude and longitude seemed to be the wrong way round, so they've been swapped. Please check.",IF(AND(AN705=0,AO705=0),"0, 0 is in the sea off West Africa. Please check this is the location you meant.",IF(W705,"Longitude came first, so the order has been switched.",IF(Z705=6,"Converted from degrees, minutes and seconds.",IF(Z705=4,"Converted from degrees and decimal minutes.","")))))))))</f>
        <v/>
      </c>
      <c r="N705" s="49">
        <f>IF(J705="","",MapcodeAPI&amp;"codes/"&amp;SUBSTITUTE(J705&amp;"",MID(1/2,2,1),".")&amp;","&amp;SUBSTITUTE(K705&amp;"",MID(1/2,2,1),"."))&amp;LEFT($B$13,0)</f>
        <v/>
      </c>
      <c r="O705" s="49">
        <f>IF(N705="","",IFERROR(_xlfn.WEBSERVICE(N705),IF(MapcodeAPIBackup="","NO CONNECTION",IFERROR(_xlfn.WEBSERVICE(MapcodeAPIBackup&amp;MID(N705,LEN(MapcodeAPI)+1,999)),"NO CONNECTION"))))</f>
        <v/>
      </c>
      <c r="P705" t="inlineStr">
        <is>
          <t xml:space="preserve"> </t>
        </is>
      </c>
      <c r="R705" s="50">
        <f>IFERROR(IF(AND(TRIM(B705&amp;"")="",TRIM(C705&amp;"")=""),"",TRIM(IF(ISNUMBER(B705),SUBSTITUTE(B705&amp;"",MID(1/2,2,1),"."),B705&amp;"")&amp;IF(TRIM(C705&amp;"")="",""," | "&amp;IF(ISNUMBER(C705),SUBSTITUTE(C705&amp;"",MID(1/2,2,1),"."),C705&amp;"")))),"(error value)")</f>
        <v/>
      </c>
      <c r="S705" s="50">
        <f>IF(R705="","","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"&amp;IFERROR(IF(AND(LEN(R705)-LEN(SUBSTITUTE(R705,"/",""))=1,ISNUMBER(FIND(" ",TRIM(LEFT(R705,FIND("/",R705)-1))))),LEFT(R705,FIND("/",R705)-1),R705),R705)&amp;" ")," "," "),"﻿"," "),"​"," "),"⁠"," ")," "," ")," "," "),CHAR(9)," "),CHAR(10)," "),CHAR(13)," "),"−","-"),"–","-"),"—","-"),"LATITUDE"," "),"LONGITUDE"," "),"COORDINATES"," "),"COORDS"," "),"NORTH"," N "),"SOUTH"," S "),"EAST"," E "),"WEST"," W "),"DEGREES"," "),"DEG"," "),"GPS"," "),"LONG"," "),"LNG"," "),"LON"," "),"LAT"," ")," AND "," "),"&amp;"," ")&amp;" ")</f>
        <v/>
      </c>
      <c r="T705" s="50">
        <f>IF(S705="","",IF(LEN(S705)-LEN(SUBSTITUTE(S705,".",""))&gt;0,SUBSTITUTE(S705,","," "),IF(LEN(S705)-LEN(SUBSTITUTE(S705,",",""))=3,SUBSTITUTE(SUBSTITUTE(S705,",",";",2),",","."),IF(LEN(S705)-LEN(SUBSTITUTE(S705,",",""))=2,SUBSTITUTE(S705,",","."),SUBSTITUTE(S705,","," ")))))</f>
        <v/>
      </c>
      <c r="U705" s="50">
        <f>IF(ISNUMBER(FIND("S",T705)),-1,IF(ISNUMBER(FIND("N",T705)),1,0))</f>
        <v/>
      </c>
      <c r="V705" s="50">
        <f>IF(ISNUMBER(FIND("W",T705)),-1,IF(ISNUMBER(FIND("E",T705)),1,0))</f>
        <v/>
      </c>
      <c r="W705" s="50">
        <f>AND(MIN(IFERROR(FIND("N",T705),999),IFERROR(FIND("S",T705),999))&lt;999,MIN(IFERROR(FIND("E",T705),999),IFERROR(FIND("W",T705),999))&lt;999,MIN(IFERROR(FIND("E",T705),999),IFERROR(FIND("W",T705),999))&lt;MIN(IFERROR(FIND("N",T705),999),IFERROR(FIND("S",T705),999)))</f>
        <v/>
      </c>
      <c r="X705" s="50">
        <f>IF(T705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705,"°"," "),"º"," "),"˚"," "),"'"," "),CHAR(34)," "),"′"," "),"’"," "),"‘"," "),"″"," "),"”"," "),"“"," "),"("," "),")"," "),"["," "),"]"," "),"{"," "),"}"," "),";"," "),"|"," "),"/"," "),"\"," "),":"," "),"="," "),"*"," "),","," "),"N"," "),"S"," "),"E"," "),"W"," "),"_"," ")))</f>
        <v/>
      </c>
      <c r="Y705" s="50">
        <f>IF(X705="","",SUBSTITUTE(SUBSTITUTE(SUBSTITUTE(SUBSTITUTE(SUBSTITUTE(SUBSTITUTE(SUBSTITUTE(SUBSTITUTE(SUBSTITUTE(SUBSTITUTE(SUBSTITUTE(SUBSTITUTE(SUBSTITUTE(X705,"0",""),"1",""),"2",""),"3",""),"4",""),"5",""),"6",""),"7",""),"8",""),"9",""),".",""),"-","")," ",""))</f>
        <v/>
      </c>
      <c r="Z705" s="50">
        <f>IF(X705="",0,LEN(X705)-LEN(SUBSTITUTE(X705," ",""))+1)</f>
        <v/>
      </c>
      <c r="AA705" s="50">
        <f>IF(Z705&lt;1,"",IFERROR(VALUE(SUBSTITUTE(TRIM(MID(SUBSTITUTE(X705," ",REPT(" ",60)),1,60)),".",MID(1/2,2,1))),""))</f>
        <v/>
      </c>
      <c r="AB705" s="50">
        <f>IF(Z705&lt;2,"",IFERROR(VALUE(SUBSTITUTE(TRIM(MID(SUBSTITUTE(X705," ",REPT(" ",60)),61,60)),".",MID(1/2,2,1))),""))</f>
        <v/>
      </c>
      <c r="AC705" s="50">
        <f>IF(Z705&lt;3,"",IFERROR(VALUE(SUBSTITUTE(TRIM(MID(SUBSTITUTE(X705," ",REPT(" ",60)),121,60)),".",MID(1/2,2,1))),""))</f>
        <v/>
      </c>
      <c r="AD705" s="50">
        <f>IF(Z705&lt;4,"",IFERROR(VALUE(SUBSTITUTE(TRIM(MID(SUBSTITUTE(X705," ",REPT(" ",60)),181,60)),".",MID(1/2,2,1))),""))</f>
        <v/>
      </c>
      <c r="AE705" s="50">
        <f>IF(Z705&lt;5,"",IFERROR(VALUE(SUBSTITUTE(TRIM(MID(SUBSTITUTE(X705," ",REPT(" ",60)),241,60)),".",MID(1/2,2,1))),""))</f>
        <v/>
      </c>
      <c r="AF705" s="50">
        <f>IF(Z705&lt;6,"",IFERROR(VALUE(SUBSTITUTE(TRIM(MID(SUBSTITUTE(X705," ",REPT(" ",60)),301,60)),".",MID(1/2,2,1))),""))</f>
        <v/>
      </c>
      <c r="AG705" s="50">
        <f>IFERROR(IF(Z705=2,AA705,IF(Z705=4,IF(AA705&lt;0,-1,1)*(ABS(AA705)+AB705/60),IF(Z705=6,IF(AA705&lt;0,-1,1)*(ABS(AA705)+AB705/60+AC705/3600),""))),"")</f>
        <v/>
      </c>
      <c r="AH705" s="50">
        <f>IFERROR(IF(Z705=2,AB705,IF(Z705=4,IF(AC705&lt;0,-1,1)*(ABS(AC705)+AD705/60),IF(Z705=6,IF(AD705&lt;0,-1,1)*(ABS(AD705)+AE705/60+AF705/3600),""))),"")</f>
        <v/>
      </c>
      <c r="AI705" s="50">
        <f>IF(W705,AH705,AG705)</f>
        <v/>
      </c>
      <c r="AJ705" s="50">
        <f>IF(W705,AG705,AH705)</f>
        <v/>
      </c>
      <c r="AK705" s="50">
        <f>IFERROR(IF(U705=0,AI705,U705*ABS(AI705)),"")</f>
        <v/>
      </c>
      <c r="AL705" s="50">
        <f>IFERROR(IF(V705=0,AJ705,V705*ABS(AJ705)),"")</f>
        <v/>
      </c>
      <c r="AM705" s="50">
        <f>IFERROR(AND(U705=0,V705=0,ABS(AK705)&gt;90,ABS(AK705)&lt;=180,ABS(AL705)&lt;=90),FALSE)</f>
        <v/>
      </c>
      <c r="AN705" s="50">
        <f>IF(AM705,AL705,AK705)</f>
        <v/>
      </c>
      <c r="AO705" s="50">
        <f>IF(AM705,AK705,AL705)</f>
        <v/>
      </c>
      <c r="AP705" s="50">
        <f>IF(R705="","",IF(Y705&lt;&gt;"","Contains words or symbols that aren't part of a coordinate.",IF(NOT(OR(Z705=2,Z705=4,Z705=6)),"Couldn't find a latitude and a longitude ("&amp;Z705&amp;IF(Z705=1," number"," numbers")&amp;" found).",IF(COUNT(AA705:AF705)&lt;&gt;Z705,"Some of the numbers couldn't be read.",IF(OR(AND(Z705=4,OR(AB705&lt;0,AB705&gt;=60,AD705&lt;0,AD705&gt;=60)),AND(Z705=6,OR(AB705&lt;0,AB705&gt;=60,AC705&lt;0,AC705&gt;=60,AE705&lt;0,AE705&gt;=60,AF705&lt;0,AF705&gt;=60))),"Minutes and seconds must be between 0 and 60.",IF(OR(ABS(AN705)&gt;90,ABS(AO705)&gt;180),"Out of range: latitude must be between -90 and 90, and longitude between -180 and 180.",""))))))</f>
        <v/>
      </c>
    </row>
    <row r="706">
      <c r="B706" s="44" t="n"/>
      <c r="C706" s="44" t="n"/>
      <c r="D706" s="45">
        <f>IF(R706="","",IF(AP706&lt;&gt;"","NOT VALID GPS COORDINATES",IF(O706="NO CONNECTION","NO CONNECTION",IF(E706="","NOT FOUND",IF(OR(AM706,AND(AN706=0,AO706=0)),"CONVERTED – PLEASE CHECK","CONVERTED")))))</f>
        <v/>
      </c>
      <c r="E706" s="45">
        <f>IF(OR(O706="",O706="NO CONNECTION"),"",IFERROR(_xlfn.FILTERXML(O706,"//local/territory")&amp;" "&amp;_xlfn.FILTERXML(O706,"//local/mapcode"),IFERROR(_xlfn.FILTERXML(O706,"//international/mapcode"),"")))</f>
        <v/>
      </c>
      <c r="F706" s="46">
        <f>IF(E706="","",IFERROR(_xlfn.FILTERXML(O706,"//local/territory"),""))</f>
        <v/>
      </c>
      <c r="G706" s="46">
        <f>IF(E706="","",IFERROR(_xlfn.FILTERXML(O706,"//local/mapcode"),""))</f>
        <v/>
      </c>
      <c r="H706" s="46">
        <f>IF(E706="","",IFERROR(_xlfn.FILTERXML(O706,"//international/mapcode"),""))</f>
        <v/>
      </c>
      <c r="I706" s="46">
        <f>IF(E706="","",IFERROR(HYPERLINK("https://www.mymapcodes.com/go/?t="&amp;IF(G706&lt;&gt;"",F706,"AAA")&amp;"&amp;ma="&amp;LEFT(IF(G706&lt;&gt;"",G706,H706),FIND(".",IF(G706&lt;&gt;"",G706,H706))-1)&amp;"&amp;mb="&amp;MID(IF(G706&lt;&gt;"",G706,H706),FIND(".",IF(G706&lt;&gt;"",G706,H706))+1,99),"Open on MyMapcodes →"),""))</f>
        <v/>
      </c>
      <c r="J706" s="47">
        <f>IF(OR(R706="",AP706&lt;&gt;""),"",ROUND(AN706,6))</f>
        <v/>
      </c>
      <c r="K706" s="47">
        <f>IF(OR(R706="",AP706&lt;&gt;""),"",ROUND(AO706,6))</f>
        <v/>
      </c>
      <c r="L706" s="48">
        <f>IF(R706="","",IF(AP706&lt;&gt;"",AP706,IF(O706="NO CONNECTION","Excel couldn't reach the mapcode service. Click the REFRESH RESULTS box just above the table.",IF(E706="","The mapcode service didn't return a mapcode for this point.",IF(AM706,"Latitude and longitude seemed to be the wrong way round, so they've been swapped. Please check.",IF(AND(AN706=0,AO706=0),"0, 0 is in the sea off West Africa. Please check this is the location you meant.",IF(W706,"Longitude came first, so the order has been switched.",IF(Z706=6,"Converted from degrees, minutes and seconds.",IF(Z706=4,"Converted from degrees and decimal minutes.","")))))))))</f>
        <v/>
      </c>
      <c r="N706" s="49">
        <f>IF(J706="","",MapcodeAPI&amp;"codes/"&amp;SUBSTITUTE(J706&amp;"",MID(1/2,2,1),".")&amp;","&amp;SUBSTITUTE(K706&amp;"",MID(1/2,2,1),"."))&amp;LEFT($B$13,0)</f>
        <v/>
      </c>
      <c r="O706" s="49">
        <f>IF(N706="","",IFERROR(_xlfn.WEBSERVICE(N706),IF(MapcodeAPIBackup="","NO CONNECTION",IFERROR(_xlfn.WEBSERVICE(MapcodeAPIBackup&amp;MID(N706,LEN(MapcodeAPI)+1,999)),"NO CONNECTION"))))</f>
        <v/>
      </c>
      <c r="P706" t="inlineStr">
        <is>
          <t xml:space="preserve"> </t>
        </is>
      </c>
      <c r="R706" s="50">
        <f>IFERROR(IF(AND(TRIM(B706&amp;"")="",TRIM(C706&amp;"")=""),"",TRIM(IF(ISNUMBER(B706),SUBSTITUTE(B706&amp;"",MID(1/2,2,1),"."),B706&amp;"")&amp;IF(TRIM(C706&amp;"")="",""," | "&amp;IF(ISNUMBER(C706),SUBSTITUTE(C706&amp;"",MID(1/2,2,1),"."),C706&amp;"")))),"(error value)")</f>
        <v/>
      </c>
      <c r="S706" s="50">
        <f>IF(R706="","","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"&amp;IFERROR(IF(AND(LEN(R706)-LEN(SUBSTITUTE(R706,"/",""))=1,ISNUMBER(FIND(" ",TRIM(LEFT(R706,FIND("/",R706)-1))))),LEFT(R706,FIND("/",R706)-1),R706),R706)&amp;" ")," "," "),"﻿"," "),"​"," "),"⁠"," ")," "," ")," "," "),CHAR(9)," "),CHAR(10)," "),CHAR(13)," "),"−","-"),"–","-"),"—","-"),"LATITUDE"," "),"LONGITUDE"," "),"COORDINATES"," "),"COORDS"," "),"NORTH"," N "),"SOUTH"," S "),"EAST"," E "),"WEST"," W "),"DEGREES"," "),"DEG"," "),"GPS"," "),"LONG"," "),"LNG"," "),"LON"," "),"LAT"," ")," AND "," "),"&amp;"," ")&amp;" ")</f>
        <v/>
      </c>
      <c r="T706" s="50">
        <f>IF(S706="","",IF(LEN(S706)-LEN(SUBSTITUTE(S706,".",""))&gt;0,SUBSTITUTE(S706,","," "),IF(LEN(S706)-LEN(SUBSTITUTE(S706,",",""))=3,SUBSTITUTE(SUBSTITUTE(S706,",",";",2),",","."),IF(LEN(S706)-LEN(SUBSTITUTE(S706,",",""))=2,SUBSTITUTE(S706,",","."),SUBSTITUTE(S706,","," ")))))</f>
        <v/>
      </c>
      <c r="U706" s="50">
        <f>IF(ISNUMBER(FIND("S",T706)),-1,IF(ISNUMBER(FIND("N",T706)),1,0))</f>
        <v/>
      </c>
      <c r="V706" s="50">
        <f>IF(ISNUMBER(FIND("W",T706)),-1,IF(ISNUMBER(FIND("E",T706)),1,0))</f>
        <v/>
      </c>
      <c r="W706" s="50">
        <f>AND(MIN(IFERROR(FIND("N",T706),999),IFERROR(FIND("S",T706),999))&lt;999,MIN(IFERROR(FIND("E",T706),999),IFERROR(FIND("W",T706),999))&lt;999,MIN(IFERROR(FIND("E",T706),999),IFERROR(FIND("W",T706),999))&lt;MIN(IFERROR(FIND("N",T706),999),IFERROR(FIND("S",T706),999)))</f>
        <v/>
      </c>
      <c r="X706" s="50">
        <f>IF(T706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706,"°"," "),"º"," "),"˚"," "),"'"," "),CHAR(34)," "),"′"," "),"’"," "),"‘"," "),"″"," "),"”"," "),"“"," "),"("," "),")"," "),"["," "),"]"," "),"{"," "),"}"," "),";"," "),"|"," "),"/"," "),"\"," "),":"," "),"="," "),"*"," "),","," "),"N"," "),"S"," "),"E"," "),"W"," "),"_"," ")))</f>
        <v/>
      </c>
      <c r="Y706" s="50">
        <f>IF(X706="","",SUBSTITUTE(SUBSTITUTE(SUBSTITUTE(SUBSTITUTE(SUBSTITUTE(SUBSTITUTE(SUBSTITUTE(SUBSTITUTE(SUBSTITUTE(SUBSTITUTE(SUBSTITUTE(SUBSTITUTE(SUBSTITUTE(X706,"0",""),"1",""),"2",""),"3",""),"4",""),"5",""),"6",""),"7",""),"8",""),"9",""),".",""),"-","")," ",""))</f>
        <v/>
      </c>
      <c r="Z706" s="50">
        <f>IF(X706="",0,LEN(X706)-LEN(SUBSTITUTE(X706," ",""))+1)</f>
        <v/>
      </c>
      <c r="AA706" s="50">
        <f>IF(Z706&lt;1,"",IFERROR(VALUE(SUBSTITUTE(TRIM(MID(SUBSTITUTE(X706," ",REPT(" ",60)),1,60)),".",MID(1/2,2,1))),""))</f>
        <v/>
      </c>
      <c r="AB706" s="50">
        <f>IF(Z706&lt;2,"",IFERROR(VALUE(SUBSTITUTE(TRIM(MID(SUBSTITUTE(X706," ",REPT(" ",60)),61,60)),".",MID(1/2,2,1))),""))</f>
        <v/>
      </c>
      <c r="AC706" s="50">
        <f>IF(Z706&lt;3,"",IFERROR(VALUE(SUBSTITUTE(TRIM(MID(SUBSTITUTE(X706," ",REPT(" ",60)),121,60)),".",MID(1/2,2,1))),""))</f>
        <v/>
      </c>
      <c r="AD706" s="50">
        <f>IF(Z706&lt;4,"",IFERROR(VALUE(SUBSTITUTE(TRIM(MID(SUBSTITUTE(X706," ",REPT(" ",60)),181,60)),".",MID(1/2,2,1))),""))</f>
        <v/>
      </c>
      <c r="AE706" s="50">
        <f>IF(Z706&lt;5,"",IFERROR(VALUE(SUBSTITUTE(TRIM(MID(SUBSTITUTE(X706," ",REPT(" ",60)),241,60)),".",MID(1/2,2,1))),""))</f>
        <v/>
      </c>
      <c r="AF706" s="50">
        <f>IF(Z706&lt;6,"",IFERROR(VALUE(SUBSTITUTE(TRIM(MID(SUBSTITUTE(X706," ",REPT(" ",60)),301,60)),".",MID(1/2,2,1))),""))</f>
        <v/>
      </c>
      <c r="AG706" s="50">
        <f>IFERROR(IF(Z706=2,AA706,IF(Z706=4,IF(AA706&lt;0,-1,1)*(ABS(AA706)+AB706/60),IF(Z706=6,IF(AA706&lt;0,-1,1)*(ABS(AA706)+AB706/60+AC706/3600),""))),"")</f>
        <v/>
      </c>
      <c r="AH706" s="50">
        <f>IFERROR(IF(Z706=2,AB706,IF(Z706=4,IF(AC706&lt;0,-1,1)*(ABS(AC706)+AD706/60),IF(Z706=6,IF(AD706&lt;0,-1,1)*(ABS(AD706)+AE706/60+AF706/3600),""))),"")</f>
        <v/>
      </c>
      <c r="AI706" s="50">
        <f>IF(W706,AH706,AG706)</f>
        <v/>
      </c>
      <c r="AJ706" s="50">
        <f>IF(W706,AG706,AH706)</f>
        <v/>
      </c>
      <c r="AK706" s="50">
        <f>IFERROR(IF(U706=0,AI706,U706*ABS(AI706)),"")</f>
        <v/>
      </c>
      <c r="AL706" s="50">
        <f>IFERROR(IF(V706=0,AJ706,V706*ABS(AJ706)),"")</f>
        <v/>
      </c>
      <c r="AM706" s="50">
        <f>IFERROR(AND(U706=0,V706=0,ABS(AK706)&gt;90,ABS(AK706)&lt;=180,ABS(AL706)&lt;=90),FALSE)</f>
        <v/>
      </c>
      <c r="AN706" s="50">
        <f>IF(AM706,AL706,AK706)</f>
        <v/>
      </c>
      <c r="AO706" s="50">
        <f>IF(AM706,AK706,AL706)</f>
        <v/>
      </c>
      <c r="AP706" s="50">
        <f>IF(R706="","",IF(Y706&lt;&gt;"","Contains words or symbols that aren't part of a coordinate.",IF(NOT(OR(Z706=2,Z706=4,Z706=6)),"Couldn't find a latitude and a longitude ("&amp;Z706&amp;IF(Z706=1," number"," numbers")&amp;" found).",IF(COUNT(AA706:AF706)&lt;&gt;Z706,"Some of the numbers couldn't be read.",IF(OR(AND(Z706=4,OR(AB706&lt;0,AB706&gt;=60,AD706&lt;0,AD706&gt;=60)),AND(Z706=6,OR(AB706&lt;0,AB706&gt;=60,AC706&lt;0,AC706&gt;=60,AE706&lt;0,AE706&gt;=60,AF706&lt;0,AF706&gt;=60))),"Minutes and seconds must be between 0 and 60.",IF(OR(ABS(AN706)&gt;90,ABS(AO706)&gt;180),"Out of range: latitude must be between -90 and 90, and longitude between -180 and 180.",""))))))</f>
        <v/>
      </c>
    </row>
    <row r="707">
      <c r="B707" s="44" t="n"/>
      <c r="C707" s="44" t="n"/>
      <c r="D707" s="45">
        <f>IF(R707="","",IF(AP707&lt;&gt;"","NOT VALID GPS COORDINATES",IF(O707="NO CONNECTION","NO CONNECTION",IF(E707="","NOT FOUND",IF(OR(AM707,AND(AN707=0,AO707=0)),"CONVERTED – PLEASE CHECK","CONVERTED")))))</f>
        <v/>
      </c>
      <c r="E707" s="45">
        <f>IF(OR(O707="",O707="NO CONNECTION"),"",IFERROR(_xlfn.FILTERXML(O707,"//local/territory")&amp;" "&amp;_xlfn.FILTERXML(O707,"//local/mapcode"),IFERROR(_xlfn.FILTERXML(O707,"//international/mapcode"),"")))</f>
        <v/>
      </c>
      <c r="F707" s="46">
        <f>IF(E707="","",IFERROR(_xlfn.FILTERXML(O707,"//local/territory"),""))</f>
        <v/>
      </c>
      <c r="G707" s="46">
        <f>IF(E707="","",IFERROR(_xlfn.FILTERXML(O707,"//local/mapcode"),""))</f>
        <v/>
      </c>
      <c r="H707" s="46">
        <f>IF(E707="","",IFERROR(_xlfn.FILTERXML(O707,"//international/mapcode"),""))</f>
        <v/>
      </c>
      <c r="I707" s="46">
        <f>IF(E707="","",IFERROR(HYPERLINK("https://www.mymapcodes.com/go/?t="&amp;IF(G707&lt;&gt;"",F707,"AAA")&amp;"&amp;ma="&amp;LEFT(IF(G707&lt;&gt;"",G707,H707),FIND(".",IF(G707&lt;&gt;"",G707,H707))-1)&amp;"&amp;mb="&amp;MID(IF(G707&lt;&gt;"",G707,H707),FIND(".",IF(G707&lt;&gt;"",G707,H707))+1,99),"Open on MyMapcodes →"),""))</f>
        <v/>
      </c>
      <c r="J707" s="47">
        <f>IF(OR(R707="",AP707&lt;&gt;""),"",ROUND(AN707,6))</f>
        <v/>
      </c>
      <c r="K707" s="47">
        <f>IF(OR(R707="",AP707&lt;&gt;""),"",ROUND(AO707,6))</f>
        <v/>
      </c>
      <c r="L707" s="48">
        <f>IF(R707="","",IF(AP707&lt;&gt;"",AP707,IF(O707="NO CONNECTION","Excel couldn't reach the mapcode service. Click the REFRESH RESULTS box just above the table.",IF(E707="","The mapcode service didn't return a mapcode for this point.",IF(AM707,"Latitude and longitude seemed to be the wrong way round, so they've been swapped. Please check.",IF(AND(AN707=0,AO707=0),"0, 0 is in the sea off West Africa. Please check this is the location you meant.",IF(W707,"Longitude came first, so the order has been switched.",IF(Z707=6,"Converted from degrees, minutes and seconds.",IF(Z707=4,"Converted from degrees and decimal minutes.","")))))))))</f>
        <v/>
      </c>
      <c r="N707" s="49">
        <f>IF(J707="","",MapcodeAPI&amp;"codes/"&amp;SUBSTITUTE(J707&amp;"",MID(1/2,2,1),".")&amp;","&amp;SUBSTITUTE(K707&amp;"",MID(1/2,2,1),"."))&amp;LEFT($B$13,0)</f>
        <v/>
      </c>
      <c r="O707" s="49">
        <f>IF(N707="","",IFERROR(_xlfn.WEBSERVICE(N707),IF(MapcodeAPIBackup="","NO CONNECTION",IFERROR(_xlfn.WEBSERVICE(MapcodeAPIBackup&amp;MID(N707,LEN(MapcodeAPI)+1,999)),"NO CONNECTION"))))</f>
        <v/>
      </c>
      <c r="P707" t="inlineStr">
        <is>
          <t xml:space="preserve"> </t>
        </is>
      </c>
      <c r="R707" s="50">
        <f>IFERROR(IF(AND(TRIM(B707&amp;"")="",TRIM(C707&amp;"")=""),"",TRIM(IF(ISNUMBER(B707),SUBSTITUTE(B707&amp;"",MID(1/2,2,1),"."),B707&amp;"")&amp;IF(TRIM(C707&amp;"")="",""," | "&amp;IF(ISNUMBER(C707),SUBSTITUTE(C707&amp;"",MID(1/2,2,1),"."),C707&amp;"")))),"(error value)")</f>
        <v/>
      </c>
      <c r="S707" s="50">
        <f>IF(R707="","","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"&amp;IFERROR(IF(AND(LEN(R707)-LEN(SUBSTITUTE(R707,"/",""))=1,ISNUMBER(FIND(" ",TRIM(LEFT(R707,FIND("/",R707)-1))))),LEFT(R707,FIND("/",R707)-1),R707),R707)&amp;" ")," "," "),"﻿"," "),"​"," "),"⁠"," ")," "," ")," "," "),CHAR(9)," "),CHAR(10)," "),CHAR(13)," "),"−","-"),"–","-"),"—","-"),"LATITUDE"," "),"LONGITUDE"," "),"COORDINATES"," "),"COORDS"," "),"NORTH"," N "),"SOUTH"," S "),"EAST"," E "),"WEST"," W "),"DEGREES"," "),"DEG"," "),"GPS"," "),"LONG"," "),"LNG"," "),"LON"," "),"LAT"," ")," AND "," "),"&amp;"," ")&amp;" ")</f>
        <v/>
      </c>
      <c r="T707" s="50">
        <f>IF(S707="","",IF(LEN(S707)-LEN(SUBSTITUTE(S707,".",""))&gt;0,SUBSTITUTE(S707,","," "),IF(LEN(S707)-LEN(SUBSTITUTE(S707,",",""))=3,SUBSTITUTE(SUBSTITUTE(S707,",",";",2),",","."),IF(LEN(S707)-LEN(SUBSTITUTE(S707,",",""))=2,SUBSTITUTE(S707,",","."),SUBSTITUTE(S707,","," ")))))</f>
        <v/>
      </c>
      <c r="U707" s="50">
        <f>IF(ISNUMBER(FIND("S",T707)),-1,IF(ISNUMBER(FIND("N",T707)),1,0))</f>
        <v/>
      </c>
      <c r="V707" s="50">
        <f>IF(ISNUMBER(FIND("W",T707)),-1,IF(ISNUMBER(FIND("E",T707)),1,0))</f>
        <v/>
      </c>
      <c r="W707" s="50">
        <f>AND(MIN(IFERROR(FIND("N",T707),999),IFERROR(FIND("S",T707),999))&lt;999,MIN(IFERROR(FIND("E",T707),999),IFERROR(FIND("W",T707),999))&lt;999,MIN(IFERROR(FIND("E",T707),999),IFERROR(FIND("W",T707),999))&lt;MIN(IFERROR(FIND("N",T707),999),IFERROR(FIND("S",T707),999)))</f>
        <v/>
      </c>
      <c r="X707" s="50">
        <f>IF(T707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707,"°"," "),"º"," "),"˚"," "),"'"," "),CHAR(34)," "),"′"," "),"’"," "),"‘"," "),"″"," "),"”"," "),"“"," "),"("," "),")"," "),"["," "),"]"," "),"{"," "),"}"," "),";"," "),"|"," "),"/"," "),"\"," "),":"," "),"="," "),"*"," "),","," "),"N"," "),"S"," "),"E"," "),"W"," "),"_"," ")))</f>
        <v/>
      </c>
      <c r="Y707" s="50">
        <f>IF(X707="","",SUBSTITUTE(SUBSTITUTE(SUBSTITUTE(SUBSTITUTE(SUBSTITUTE(SUBSTITUTE(SUBSTITUTE(SUBSTITUTE(SUBSTITUTE(SUBSTITUTE(SUBSTITUTE(SUBSTITUTE(SUBSTITUTE(X707,"0",""),"1",""),"2",""),"3",""),"4",""),"5",""),"6",""),"7",""),"8",""),"9",""),".",""),"-","")," ",""))</f>
        <v/>
      </c>
      <c r="Z707" s="50">
        <f>IF(X707="",0,LEN(X707)-LEN(SUBSTITUTE(X707," ",""))+1)</f>
        <v/>
      </c>
      <c r="AA707" s="50">
        <f>IF(Z707&lt;1,"",IFERROR(VALUE(SUBSTITUTE(TRIM(MID(SUBSTITUTE(X707," ",REPT(" ",60)),1,60)),".",MID(1/2,2,1))),""))</f>
        <v/>
      </c>
      <c r="AB707" s="50">
        <f>IF(Z707&lt;2,"",IFERROR(VALUE(SUBSTITUTE(TRIM(MID(SUBSTITUTE(X707," ",REPT(" ",60)),61,60)),".",MID(1/2,2,1))),""))</f>
        <v/>
      </c>
      <c r="AC707" s="50">
        <f>IF(Z707&lt;3,"",IFERROR(VALUE(SUBSTITUTE(TRIM(MID(SUBSTITUTE(X707," ",REPT(" ",60)),121,60)),".",MID(1/2,2,1))),""))</f>
        <v/>
      </c>
      <c r="AD707" s="50">
        <f>IF(Z707&lt;4,"",IFERROR(VALUE(SUBSTITUTE(TRIM(MID(SUBSTITUTE(X707," ",REPT(" ",60)),181,60)),".",MID(1/2,2,1))),""))</f>
        <v/>
      </c>
      <c r="AE707" s="50">
        <f>IF(Z707&lt;5,"",IFERROR(VALUE(SUBSTITUTE(TRIM(MID(SUBSTITUTE(X707," ",REPT(" ",60)),241,60)),".",MID(1/2,2,1))),""))</f>
        <v/>
      </c>
      <c r="AF707" s="50">
        <f>IF(Z707&lt;6,"",IFERROR(VALUE(SUBSTITUTE(TRIM(MID(SUBSTITUTE(X707," ",REPT(" ",60)),301,60)),".",MID(1/2,2,1))),""))</f>
        <v/>
      </c>
      <c r="AG707" s="50">
        <f>IFERROR(IF(Z707=2,AA707,IF(Z707=4,IF(AA707&lt;0,-1,1)*(ABS(AA707)+AB707/60),IF(Z707=6,IF(AA707&lt;0,-1,1)*(ABS(AA707)+AB707/60+AC707/3600),""))),"")</f>
        <v/>
      </c>
      <c r="AH707" s="50">
        <f>IFERROR(IF(Z707=2,AB707,IF(Z707=4,IF(AC707&lt;0,-1,1)*(ABS(AC707)+AD707/60),IF(Z707=6,IF(AD707&lt;0,-1,1)*(ABS(AD707)+AE707/60+AF707/3600),""))),"")</f>
        <v/>
      </c>
      <c r="AI707" s="50">
        <f>IF(W707,AH707,AG707)</f>
        <v/>
      </c>
      <c r="AJ707" s="50">
        <f>IF(W707,AG707,AH707)</f>
        <v/>
      </c>
      <c r="AK707" s="50">
        <f>IFERROR(IF(U707=0,AI707,U707*ABS(AI707)),"")</f>
        <v/>
      </c>
      <c r="AL707" s="50">
        <f>IFERROR(IF(V707=0,AJ707,V707*ABS(AJ707)),"")</f>
        <v/>
      </c>
      <c r="AM707" s="50">
        <f>IFERROR(AND(U707=0,V707=0,ABS(AK707)&gt;90,ABS(AK707)&lt;=180,ABS(AL707)&lt;=90),FALSE)</f>
        <v/>
      </c>
      <c r="AN707" s="50">
        <f>IF(AM707,AL707,AK707)</f>
        <v/>
      </c>
      <c r="AO707" s="50">
        <f>IF(AM707,AK707,AL707)</f>
        <v/>
      </c>
      <c r="AP707" s="50">
        <f>IF(R707="","",IF(Y707&lt;&gt;"","Contains words or symbols that aren't part of a coordinate.",IF(NOT(OR(Z707=2,Z707=4,Z707=6)),"Couldn't find a latitude and a longitude ("&amp;Z707&amp;IF(Z707=1," number"," numbers")&amp;" found).",IF(COUNT(AA707:AF707)&lt;&gt;Z707,"Some of the numbers couldn't be read.",IF(OR(AND(Z707=4,OR(AB707&lt;0,AB707&gt;=60,AD707&lt;0,AD707&gt;=60)),AND(Z707=6,OR(AB707&lt;0,AB707&gt;=60,AC707&lt;0,AC707&gt;=60,AE707&lt;0,AE707&gt;=60,AF707&lt;0,AF707&gt;=60))),"Minutes and seconds must be between 0 and 60.",IF(OR(ABS(AN707)&gt;90,ABS(AO707)&gt;180),"Out of range: latitude must be between -90 and 90, and longitude between -180 and 180.",""))))))</f>
        <v/>
      </c>
    </row>
    <row r="708">
      <c r="B708" s="44" t="n"/>
      <c r="C708" s="44" t="n"/>
      <c r="D708" s="45">
        <f>IF(R708="","",IF(AP708&lt;&gt;"","NOT VALID GPS COORDINATES",IF(O708="NO CONNECTION","NO CONNECTION",IF(E708="","NOT FOUND",IF(OR(AM708,AND(AN708=0,AO708=0)),"CONVERTED – PLEASE CHECK","CONVERTED")))))</f>
        <v/>
      </c>
      <c r="E708" s="45">
        <f>IF(OR(O708="",O708="NO CONNECTION"),"",IFERROR(_xlfn.FILTERXML(O708,"//local/territory")&amp;" "&amp;_xlfn.FILTERXML(O708,"//local/mapcode"),IFERROR(_xlfn.FILTERXML(O708,"//international/mapcode"),"")))</f>
        <v/>
      </c>
      <c r="F708" s="46">
        <f>IF(E708="","",IFERROR(_xlfn.FILTERXML(O708,"//local/territory"),""))</f>
        <v/>
      </c>
      <c r="G708" s="46">
        <f>IF(E708="","",IFERROR(_xlfn.FILTERXML(O708,"//local/mapcode"),""))</f>
        <v/>
      </c>
      <c r="H708" s="46">
        <f>IF(E708="","",IFERROR(_xlfn.FILTERXML(O708,"//international/mapcode"),""))</f>
        <v/>
      </c>
      <c r="I708" s="46">
        <f>IF(E708="","",IFERROR(HYPERLINK("https://www.mymapcodes.com/go/?t="&amp;IF(G708&lt;&gt;"",F708,"AAA")&amp;"&amp;ma="&amp;LEFT(IF(G708&lt;&gt;"",G708,H708),FIND(".",IF(G708&lt;&gt;"",G708,H708))-1)&amp;"&amp;mb="&amp;MID(IF(G708&lt;&gt;"",G708,H708),FIND(".",IF(G708&lt;&gt;"",G708,H708))+1,99),"Open on MyMapcodes →"),""))</f>
        <v/>
      </c>
      <c r="J708" s="47">
        <f>IF(OR(R708="",AP708&lt;&gt;""),"",ROUND(AN708,6))</f>
        <v/>
      </c>
      <c r="K708" s="47">
        <f>IF(OR(R708="",AP708&lt;&gt;""),"",ROUND(AO708,6))</f>
        <v/>
      </c>
      <c r="L708" s="48">
        <f>IF(R708="","",IF(AP708&lt;&gt;"",AP708,IF(O708="NO CONNECTION","Excel couldn't reach the mapcode service. Click the REFRESH RESULTS box just above the table.",IF(E708="","The mapcode service didn't return a mapcode for this point.",IF(AM708,"Latitude and longitude seemed to be the wrong way round, so they've been swapped. Please check.",IF(AND(AN708=0,AO708=0),"0, 0 is in the sea off West Africa. Please check this is the location you meant.",IF(W708,"Longitude came first, so the order has been switched.",IF(Z708=6,"Converted from degrees, minutes and seconds.",IF(Z708=4,"Converted from degrees and decimal minutes.","")))))))))</f>
        <v/>
      </c>
      <c r="N708" s="49">
        <f>IF(J708="","",MapcodeAPI&amp;"codes/"&amp;SUBSTITUTE(J708&amp;"",MID(1/2,2,1),".")&amp;","&amp;SUBSTITUTE(K708&amp;"",MID(1/2,2,1),"."))&amp;LEFT($B$13,0)</f>
        <v/>
      </c>
      <c r="O708" s="49">
        <f>IF(N708="","",IFERROR(_xlfn.WEBSERVICE(N708),IF(MapcodeAPIBackup="","NO CONNECTION",IFERROR(_xlfn.WEBSERVICE(MapcodeAPIBackup&amp;MID(N708,LEN(MapcodeAPI)+1,999)),"NO CONNECTION"))))</f>
        <v/>
      </c>
      <c r="P708" t="inlineStr">
        <is>
          <t xml:space="preserve"> </t>
        </is>
      </c>
      <c r="R708" s="50">
        <f>IFERROR(IF(AND(TRIM(B708&amp;"")="",TRIM(C708&amp;"")=""),"",TRIM(IF(ISNUMBER(B708),SUBSTITUTE(B708&amp;"",MID(1/2,2,1),"."),B708&amp;"")&amp;IF(TRIM(C708&amp;"")="",""," | "&amp;IF(ISNUMBER(C708),SUBSTITUTE(C708&amp;"",MID(1/2,2,1),"."),C708&amp;"")))),"(error value)")</f>
        <v/>
      </c>
      <c r="S708" s="50">
        <f>IF(R708="","","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"&amp;IFERROR(IF(AND(LEN(R708)-LEN(SUBSTITUTE(R708,"/",""))=1,ISNUMBER(FIND(" ",TRIM(LEFT(R708,FIND("/",R708)-1))))),LEFT(R708,FIND("/",R708)-1),R708),R708)&amp;" ")," "," "),"﻿"," "),"​"," "),"⁠"," ")," "," ")," "," "),CHAR(9)," "),CHAR(10)," "),CHAR(13)," "),"−","-"),"–","-"),"—","-"),"LATITUDE"," "),"LONGITUDE"," "),"COORDINATES"," "),"COORDS"," "),"NORTH"," N "),"SOUTH"," S "),"EAST"," E "),"WEST"," W "),"DEGREES"," "),"DEG"," "),"GPS"," "),"LONG"," "),"LNG"," "),"LON"," "),"LAT"," ")," AND "," "),"&amp;"," ")&amp;" ")</f>
        <v/>
      </c>
      <c r="T708" s="50">
        <f>IF(S708="","",IF(LEN(S708)-LEN(SUBSTITUTE(S708,".",""))&gt;0,SUBSTITUTE(S708,","," "),IF(LEN(S708)-LEN(SUBSTITUTE(S708,",",""))=3,SUBSTITUTE(SUBSTITUTE(S708,",",";",2),",","."),IF(LEN(S708)-LEN(SUBSTITUTE(S708,",",""))=2,SUBSTITUTE(S708,",","."),SUBSTITUTE(S708,","," ")))))</f>
        <v/>
      </c>
      <c r="U708" s="50">
        <f>IF(ISNUMBER(FIND("S",T708)),-1,IF(ISNUMBER(FIND("N",T708)),1,0))</f>
        <v/>
      </c>
      <c r="V708" s="50">
        <f>IF(ISNUMBER(FIND("W",T708)),-1,IF(ISNUMBER(FIND("E",T708)),1,0))</f>
        <v/>
      </c>
      <c r="W708" s="50">
        <f>AND(MIN(IFERROR(FIND("N",T708),999),IFERROR(FIND("S",T708),999))&lt;999,MIN(IFERROR(FIND("E",T708),999),IFERROR(FIND("W",T708),999))&lt;999,MIN(IFERROR(FIND("E",T708),999),IFERROR(FIND("W",T708),999))&lt;MIN(IFERROR(FIND("N",T708),999),IFERROR(FIND("S",T708),999)))</f>
        <v/>
      </c>
      <c r="X708" s="50">
        <f>IF(T708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708,"°"," "),"º"," "),"˚"," "),"'"," "),CHAR(34)," "),"′"," "),"’"," "),"‘"," "),"″"," "),"”"," "),"“"," "),"("," "),")"," "),"["," "),"]"," "),"{"," "),"}"," "),";"," "),"|"," "),"/"," "),"\"," "),":"," "),"="," "),"*"," "),","," "),"N"," "),"S"," "),"E"," "),"W"," "),"_"," ")))</f>
        <v/>
      </c>
      <c r="Y708" s="50">
        <f>IF(X708="","",SUBSTITUTE(SUBSTITUTE(SUBSTITUTE(SUBSTITUTE(SUBSTITUTE(SUBSTITUTE(SUBSTITUTE(SUBSTITUTE(SUBSTITUTE(SUBSTITUTE(SUBSTITUTE(SUBSTITUTE(SUBSTITUTE(X708,"0",""),"1",""),"2",""),"3",""),"4",""),"5",""),"6",""),"7",""),"8",""),"9",""),".",""),"-","")," ",""))</f>
        <v/>
      </c>
      <c r="Z708" s="50">
        <f>IF(X708="",0,LEN(X708)-LEN(SUBSTITUTE(X708," ",""))+1)</f>
        <v/>
      </c>
      <c r="AA708" s="50">
        <f>IF(Z708&lt;1,"",IFERROR(VALUE(SUBSTITUTE(TRIM(MID(SUBSTITUTE(X708," ",REPT(" ",60)),1,60)),".",MID(1/2,2,1))),""))</f>
        <v/>
      </c>
      <c r="AB708" s="50">
        <f>IF(Z708&lt;2,"",IFERROR(VALUE(SUBSTITUTE(TRIM(MID(SUBSTITUTE(X708," ",REPT(" ",60)),61,60)),".",MID(1/2,2,1))),""))</f>
        <v/>
      </c>
      <c r="AC708" s="50">
        <f>IF(Z708&lt;3,"",IFERROR(VALUE(SUBSTITUTE(TRIM(MID(SUBSTITUTE(X708," ",REPT(" ",60)),121,60)),".",MID(1/2,2,1))),""))</f>
        <v/>
      </c>
      <c r="AD708" s="50">
        <f>IF(Z708&lt;4,"",IFERROR(VALUE(SUBSTITUTE(TRIM(MID(SUBSTITUTE(X708," ",REPT(" ",60)),181,60)),".",MID(1/2,2,1))),""))</f>
        <v/>
      </c>
      <c r="AE708" s="50">
        <f>IF(Z708&lt;5,"",IFERROR(VALUE(SUBSTITUTE(TRIM(MID(SUBSTITUTE(X708," ",REPT(" ",60)),241,60)),".",MID(1/2,2,1))),""))</f>
        <v/>
      </c>
      <c r="AF708" s="50">
        <f>IF(Z708&lt;6,"",IFERROR(VALUE(SUBSTITUTE(TRIM(MID(SUBSTITUTE(X708," ",REPT(" ",60)),301,60)),".",MID(1/2,2,1))),""))</f>
        <v/>
      </c>
      <c r="AG708" s="50">
        <f>IFERROR(IF(Z708=2,AA708,IF(Z708=4,IF(AA708&lt;0,-1,1)*(ABS(AA708)+AB708/60),IF(Z708=6,IF(AA708&lt;0,-1,1)*(ABS(AA708)+AB708/60+AC708/3600),""))),"")</f>
        <v/>
      </c>
      <c r="AH708" s="50">
        <f>IFERROR(IF(Z708=2,AB708,IF(Z708=4,IF(AC708&lt;0,-1,1)*(ABS(AC708)+AD708/60),IF(Z708=6,IF(AD708&lt;0,-1,1)*(ABS(AD708)+AE708/60+AF708/3600),""))),"")</f>
        <v/>
      </c>
      <c r="AI708" s="50">
        <f>IF(W708,AH708,AG708)</f>
        <v/>
      </c>
      <c r="AJ708" s="50">
        <f>IF(W708,AG708,AH708)</f>
        <v/>
      </c>
      <c r="AK708" s="50">
        <f>IFERROR(IF(U708=0,AI708,U708*ABS(AI708)),"")</f>
        <v/>
      </c>
      <c r="AL708" s="50">
        <f>IFERROR(IF(V708=0,AJ708,V708*ABS(AJ708)),"")</f>
        <v/>
      </c>
      <c r="AM708" s="50">
        <f>IFERROR(AND(U708=0,V708=0,ABS(AK708)&gt;90,ABS(AK708)&lt;=180,ABS(AL708)&lt;=90),FALSE)</f>
        <v/>
      </c>
      <c r="AN708" s="50">
        <f>IF(AM708,AL708,AK708)</f>
        <v/>
      </c>
      <c r="AO708" s="50">
        <f>IF(AM708,AK708,AL708)</f>
        <v/>
      </c>
      <c r="AP708" s="50">
        <f>IF(R708="","",IF(Y708&lt;&gt;"","Contains words or symbols that aren't part of a coordinate.",IF(NOT(OR(Z708=2,Z708=4,Z708=6)),"Couldn't find a latitude and a longitude ("&amp;Z708&amp;IF(Z708=1," number"," numbers")&amp;" found).",IF(COUNT(AA708:AF708)&lt;&gt;Z708,"Some of the numbers couldn't be read.",IF(OR(AND(Z708=4,OR(AB708&lt;0,AB708&gt;=60,AD708&lt;0,AD708&gt;=60)),AND(Z708=6,OR(AB708&lt;0,AB708&gt;=60,AC708&lt;0,AC708&gt;=60,AE708&lt;0,AE708&gt;=60,AF708&lt;0,AF708&gt;=60))),"Minutes and seconds must be between 0 and 60.",IF(OR(ABS(AN708)&gt;90,ABS(AO708)&gt;180),"Out of range: latitude must be between -90 and 90, and longitude between -180 and 180.",""))))))</f>
        <v/>
      </c>
    </row>
    <row r="709">
      <c r="B709" s="44" t="n"/>
      <c r="C709" s="44" t="n"/>
      <c r="D709" s="45">
        <f>IF(R709="","",IF(AP709&lt;&gt;"","NOT VALID GPS COORDINATES",IF(O709="NO CONNECTION","NO CONNECTION",IF(E709="","NOT FOUND",IF(OR(AM709,AND(AN709=0,AO709=0)),"CONVERTED – PLEASE CHECK","CONVERTED")))))</f>
        <v/>
      </c>
      <c r="E709" s="45">
        <f>IF(OR(O709="",O709="NO CONNECTION"),"",IFERROR(_xlfn.FILTERXML(O709,"//local/territory")&amp;" "&amp;_xlfn.FILTERXML(O709,"//local/mapcode"),IFERROR(_xlfn.FILTERXML(O709,"//international/mapcode"),"")))</f>
        <v/>
      </c>
      <c r="F709" s="46">
        <f>IF(E709="","",IFERROR(_xlfn.FILTERXML(O709,"//local/territory"),""))</f>
        <v/>
      </c>
      <c r="G709" s="46">
        <f>IF(E709="","",IFERROR(_xlfn.FILTERXML(O709,"//local/mapcode"),""))</f>
        <v/>
      </c>
      <c r="H709" s="46">
        <f>IF(E709="","",IFERROR(_xlfn.FILTERXML(O709,"//international/mapcode"),""))</f>
        <v/>
      </c>
      <c r="I709" s="46">
        <f>IF(E709="","",IFERROR(HYPERLINK("https://www.mymapcodes.com/go/?t="&amp;IF(G709&lt;&gt;"",F709,"AAA")&amp;"&amp;ma="&amp;LEFT(IF(G709&lt;&gt;"",G709,H709),FIND(".",IF(G709&lt;&gt;"",G709,H709))-1)&amp;"&amp;mb="&amp;MID(IF(G709&lt;&gt;"",G709,H709),FIND(".",IF(G709&lt;&gt;"",G709,H709))+1,99),"Open on MyMapcodes →"),""))</f>
        <v/>
      </c>
      <c r="J709" s="47">
        <f>IF(OR(R709="",AP709&lt;&gt;""),"",ROUND(AN709,6))</f>
        <v/>
      </c>
      <c r="K709" s="47">
        <f>IF(OR(R709="",AP709&lt;&gt;""),"",ROUND(AO709,6))</f>
        <v/>
      </c>
      <c r="L709" s="48">
        <f>IF(R709="","",IF(AP709&lt;&gt;"",AP709,IF(O709="NO CONNECTION","Excel couldn't reach the mapcode service. Click the REFRESH RESULTS box just above the table.",IF(E709="","The mapcode service didn't return a mapcode for this point.",IF(AM709,"Latitude and longitude seemed to be the wrong way round, so they've been swapped. Please check.",IF(AND(AN709=0,AO709=0),"0, 0 is in the sea off West Africa. Please check this is the location you meant.",IF(W709,"Longitude came first, so the order has been switched.",IF(Z709=6,"Converted from degrees, minutes and seconds.",IF(Z709=4,"Converted from degrees and decimal minutes.","")))))))))</f>
        <v/>
      </c>
      <c r="N709" s="49">
        <f>IF(J709="","",MapcodeAPI&amp;"codes/"&amp;SUBSTITUTE(J709&amp;"",MID(1/2,2,1),".")&amp;","&amp;SUBSTITUTE(K709&amp;"",MID(1/2,2,1),"."))&amp;LEFT($B$13,0)</f>
        <v/>
      </c>
      <c r="O709" s="49">
        <f>IF(N709="","",IFERROR(_xlfn.WEBSERVICE(N709),IF(MapcodeAPIBackup="","NO CONNECTION",IFERROR(_xlfn.WEBSERVICE(MapcodeAPIBackup&amp;MID(N709,LEN(MapcodeAPI)+1,999)),"NO CONNECTION"))))</f>
        <v/>
      </c>
      <c r="P709" t="inlineStr">
        <is>
          <t xml:space="preserve"> </t>
        </is>
      </c>
      <c r="R709" s="50">
        <f>IFERROR(IF(AND(TRIM(B709&amp;"")="",TRIM(C709&amp;"")=""),"",TRIM(IF(ISNUMBER(B709),SUBSTITUTE(B709&amp;"",MID(1/2,2,1),"."),B709&amp;"")&amp;IF(TRIM(C709&amp;"")="",""," | "&amp;IF(ISNUMBER(C709),SUBSTITUTE(C709&amp;"",MID(1/2,2,1),"."),C709&amp;"")))),"(error value)")</f>
        <v/>
      </c>
      <c r="S709" s="50">
        <f>IF(R709="","","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"&amp;IFERROR(IF(AND(LEN(R709)-LEN(SUBSTITUTE(R709,"/",""))=1,ISNUMBER(FIND(" ",TRIM(LEFT(R709,FIND("/",R709)-1))))),LEFT(R709,FIND("/",R709)-1),R709),R709)&amp;" ")," "," "),"﻿"," "),"​"," "),"⁠"," ")," "," ")," "," "),CHAR(9)," "),CHAR(10)," "),CHAR(13)," "),"−","-"),"–","-"),"—","-"),"LATITUDE"," "),"LONGITUDE"," "),"COORDINATES"," "),"COORDS"," "),"NORTH"," N "),"SOUTH"," S "),"EAST"," E "),"WEST"," W "),"DEGREES"," "),"DEG"," "),"GPS"," "),"LONG"," "),"LNG"," "),"LON"," "),"LAT"," ")," AND "," "),"&amp;"," ")&amp;" ")</f>
        <v/>
      </c>
      <c r="T709" s="50">
        <f>IF(S709="","",IF(LEN(S709)-LEN(SUBSTITUTE(S709,".",""))&gt;0,SUBSTITUTE(S709,","," "),IF(LEN(S709)-LEN(SUBSTITUTE(S709,",",""))=3,SUBSTITUTE(SUBSTITUTE(S709,",",";",2),",","."),IF(LEN(S709)-LEN(SUBSTITUTE(S709,",",""))=2,SUBSTITUTE(S709,",","."),SUBSTITUTE(S709,","," ")))))</f>
        <v/>
      </c>
      <c r="U709" s="50">
        <f>IF(ISNUMBER(FIND("S",T709)),-1,IF(ISNUMBER(FIND("N",T709)),1,0))</f>
        <v/>
      </c>
      <c r="V709" s="50">
        <f>IF(ISNUMBER(FIND("W",T709)),-1,IF(ISNUMBER(FIND("E",T709)),1,0))</f>
        <v/>
      </c>
      <c r="W709" s="50">
        <f>AND(MIN(IFERROR(FIND("N",T709),999),IFERROR(FIND("S",T709),999))&lt;999,MIN(IFERROR(FIND("E",T709),999),IFERROR(FIND("W",T709),999))&lt;999,MIN(IFERROR(FIND("E",T709),999),IFERROR(FIND("W",T709),999))&lt;MIN(IFERROR(FIND("N",T709),999),IFERROR(FIND("S",T709),999)))</f>
        <v/>
      </c>
      <c r="X709" s="50">
        <f>IF(T709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709,"°"," "),"º"," "),"˚"," "),"'"," "),CHAR(34)," "),"′"," "),"’"," "),"‘"," "),"″"," "),"”"," "),"“"," "),"("," "),")"," "),"["," "),"]"," "),"{"," "),"}"," "),";"," "),"|"," "),"/"," "),"\"," "),":"," "),"="," "),"*"," "),","," "),"N"," "),"S"," "),"E"," "),"W"," "),"_"," ")))</f>
        <v/>
      </c>
      <c r="Y709" s="50">
        <f>IF(X709="","",SUBSTITUTE(SUBSTITUTE(SUBSTITUTE(SUBSTITUTE(SUBSTITUTE(SUBSTITUTE(SUBSTITUTE(SUBSTITUTE(SUBSTITUTE(SUBSTITUTE(SUBSTITUTE(SUBSTITUTE(SUBSTITUTE(X709,"0",""),"1",""),"2",""),"3",""),"4",""),"5",""),"6",""),"7",""),"8",""),"9",""),".",""),"-","")," ",""))</f>
        <v/>
      </c>
      <c r="Z709" s="50">
        <f>IF(X709="",0,LEN(X709)-LEN(SUBSTITUTE(X709," ",""))+1)</f>
        <v/>
      </c>
      <c r="AA709" s="50">
        <f>IF(Z709&lt;1,"",IFERROR(VALUE(SUBSTITUTE(TRIM(MID(SUBSTITUTE(X709," ",REPT(" ",60)),1,60)),".",MID(1/2,2,1))),""))</f>
        <v/>
      </c>
      <c r="AB709" s="50">
        <f>IF(Z709&lt;2,"",IFERROR(VALUE(SUBSTITUTE(TRIM(MID(SUBSTITUTE(X709," ",REPT(" ",60)),61,60)),".",MID(1/2,2,1))),""))</f>
        <v/>
      </c>
      <c r="AC709" s="50">
        <f>IF(Z709&lt;3,"",IFERROR(VALUE(SUBSTITUTE(TRIM(MID(SUBSTITUTE(X709," ",REPT(" ",60)),121,60)),".",MID(1/2,2,1))),""))</f>
        <v/>
      </c>
      <c r="AD709" s="50">
        <f>IF(Z709&lt;4,"",IFERROR(VALUE(SUBSTITUTE(TRIM(MID(SUBSTITUTE(X709," ",REPT(" ",60)),181,60)),".",MID(1/2,2,1))),""))</f>
        <v/>
      </c>
      <c r="AE709" s="50">
        <f>IF(Z709&lt;5,"",IFERROR(VALUE(SUBSTITUTE(TRIM(MID(SUBSTITUTE(X709," ",REPT(" ",60)),241,60)),".",MID(1/2,2,1))),""))</f>
        <v/>
      </c>
      <c r="AF709" s="50">
        <f>IF(Z709&lt;6,"",IFERROR(VALUE(SUBSTITUTE(TRIM(MID(SUBSTITUTE(X709," ",REPT(" ",60)),301,60)),".",MID(1/2,2,1))),""))</f>
        <v/>
      </c>
      <c r="AG709" s="50">
        <f>IFERROR(IF(Z709=2,AA709,IF(Z709=4,IF(AA709&lt;0,-1,1)*(ABS(AA709)+AB709/60),IF(Z709=6,IF(AA709&lt;0,-1,1)*(ABS(AA709)+AB709/60+AC709/3600),""))),"")</f>
        <v/>
      </c>
      <c r="AH709" s="50">
        <f>IFERROR(IF(Z709=2,AB709,IF(Z709=4,IF(AC709&lt;0,-1,1)*(ABS(AC709)+AD709/60),IF(Z709=6,IF(AD709&lt;0,-1,1)*(ABS(AD709)+AE709/60+AF709/3600),""))),"")</f>
        <v/>
      </c>
      <c r="AI709" s="50">
        <f>IF(W709,AH709,AG709)</f>
        <v/>
      </c>
      <c r="AJ709" s="50">
        <f>IF(W709,AG709,AH709)</f>
        <v/>
      </c>
      <c r="AK709" s="50">
        <f>IFERROR(IF(U709=0,AI709,U709*ABS(AI709)),"")</f>
        <v/>
      </c>
      <c r="AL709" s="50">
        <f>IFERROR(IF(V709=0,AJ709,V709*ABS(AJ709)),"")</f>
        <v/>
      </c>
      <c r="AM709" s="50">
        <f>IFERROR(AND(U709=0,V709=0,ABS(AK709)&gt;90,ABS(AK709)&lt;=180,ABS(AL709)&lt;=90),FALSE)</f>
        <v/>
      </c>
      <c r="AN709" s="50">
        <f>IF(AM709,AL709,AK709)</f>
        <v/>
      </c>
      <c r="AO709" s="50">
        <f>IF(AM709,AK709,AL709)</f>
        <v/>
      </c>
      <c r="AP709" s="50">
        <f>IF(R709="","",IF(Y709&lt;&gt;"","Contains words or symbols that aren't part of a coordinate.",IF(NOT(OR(Z709=2,Z709=4,Z709=6)),"Couldn't find a latitude and a longitude ("&amp;Z709&amp;IF(Z709=1," number"," numbers")&amp;" found).",IF(COUNT(AA709:AF709)&lt;&gt;Z709,"Some of the numbers couldn't be read.",IF(OR(AND(Z709=4,OR(AB709&lt;0,AB709&gt;=60,AD709&lt;0,AD709&gt;=60)),AND(Z709=6,OR(AB709&lt;0,AB709&gt;=60,AC709&lt;0,AC709&gt;=60,AE709&lt;0,AE709&gt;=60,AF709&lt;0,AF709&gt;=60))),"Minutes and seconds must be between 0 and 60.",IF(OR(ABS(AN709)&gt;90,ABS(AO709)&gt;180),"Out of range: latitude must be between -90 and 90, and longitude between -180 and 180.",""))))))</f>
        <v/>
      </c>
    </row>
    <row r="710">
      <c r="B710" s="44" t="n"/>
      <c r="C710" s="44" t="n"/>
      <c r="D710" s="45">
        <f>IF(R710="","",IF(AP710&lt;&gt;"","NOT VALID GPS COORDINATES",IF(O710="NO CONNECTION","NO CONNECTION",IF(E710="","NOT FOUND",IF(OR(AM710,AND(AN710=0,AO710=0)),"CONVERTED – PLEASE CHECK","CONVERTED")))))</f>
        <v/>
      </c>
      <c r="E710" s="45">
        <f>IF(OR(O710="",O710="NO CONNECTION"),"",IFERROR(_xlfn.FILTERXML(O710,"//local/territory")&amp;" "&amp;_xlfn.FILTERXML(O710,"//local/mapcode"),IFERROR(_xlfn.FILTERXML(O710,"//international/mapcode"),"")))</f>
        <v/>
      </c>
      <c r="F710" s="46">
        <f>IF(E710="","",IFERROR(_xlfn.FILTERXML(O710,"//local/territory"),""))</f>
        <v/>
      </c>
      <c r="G710" s="46">
        <f>IF(E710="","",IFERROR(_xlfn.FILTERXML(O710,"//local/mapcode"),""))</f>
        <v/>
      </c>
      <c r="H710" s="46">
        <f>IF(E710="","",IFERROR(_xlfn.FILTERXML(O710,"//international/mapcode"),""))</f>
        <v/>
      </c>
      <c r="I710" s="46">
        <f>IF(E710="","",IFERROR(HYPERLINK("https://www.mymapcodes.com/go/?t="&amp;IF(G710&lt;&gt;"",F710,"AAA")&amp;"&amp;ma="&amp;LEFT(IF(G710&lt;&gt;"",G710,H710),FIND(".",IF(G710&lt;&gt;"",G710,H710))-1)&amp;"&amp;mb="&amp;MID(IF(G710&lt;&gt;"",G710,H710),FIND(".",IF(G710&lt;&gt;"",G710,H710))+1,99),"Open on MyMapcodes →"),""))</f>
        <v/>
      </c>
      <c r="J710" s="47">
        <f>IF(OR(R710="",AP710&lt;&gt;""),"",ROUND(AN710,6))</f>
        <v/>
      </c>
      <c r="K710" s="47">
        <f>IF(OR(R710="",AP710&lt;&gt;""),"",ROUND(AO710,6))</f>
        <v/>
      </c>
      <c r="L710" s="48">
        <f>IF(R710="","",IF(AP710&lt;&gt;"",AP710,IF(O710="NO CONNECTION","Excel couldn't reach the mapcode service. Click the REFRESH RESULTS box just above the table.",IF(E710="","The mapcode service didn't return a mapcode for this point.",IF(AM710,"Latitude and longitude seemed to be the wrong way round, so they've been swapped. Please check.",IF(AND(AN710=0,AO710=0),"0, 0 is in the sea off West Africa. Please check this is the location you meant.",IF(W710,"Longitude came first, so the order has been switched.",IF(Z710=6,"Converted from degrees, minutes and seconds.",IF(Z710=4,"Converted from degrees and decimal minutes.","")))))))))</f>
        <v/>
      </c>
      <c r="N710" s="49">
        <f>IF(J710="","",MapcodeAPI&amp;"codes/"&amp;SUBSTITUTE(J710&amp;"",MID(1/2,2,1),".")&amp;","&amp;SUBSTITUTE(K710&amp;"",MID(1/2,2,1),"."))&amp;LEFT($B$13,0)</f>
        <v/>
      </c>
      <c r="O710" s="49">
        <f>IF(N710="","",IFERROR(_xlfn.WEBSERVICE(N710),IF(MapcodeAPIBackup="","NO CONNECTION",IFERROR(_xlfn.WEBSERVICE(MapcodeAPIBackup&amp;MID(N710,LEN(MapcodeAPI)+1,999)),"NO CONNECTION"))))</f>
        <v/>
      </c>
      <c r="P710" t="inlineStr">
        <is>
          <t xml:space="preserve"> </t>
        </is>
      </c>
      <c r="R710" s="50">
        <f>IFERROR(IF(AND(TRIM(B710&amp;"")="",TRIM(C710&amp;"")=""),"",TRIM(IF(ISNUMBER(B710),SUBSTITUTE(B710&amp;"",MID(1/2,2,1),"."),B710&amp;"")&amp;IF(TRIM(C710&amp;"")="",""," | "&amp;IF(ISNUMBER(C710),SUBSTITUTE(C710&amp;"",MID(1/2,2,1),"."),C710&amp;"")))),"(error value)")</f>
        <v/>
      </c>
      <c r="S710" s="50">
        <f>IF(R710="","","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"&amp;IFERROR(IF(AND(LEN(R710)-LEN(SUBSTITUTE(R710,"/",""))=1,ISNUMBER(FIND(" ",TRIM(LEFT(R710,FIND("/",R710)-1))))),LEFT(R710,FIND("/",R710)-1),R710),R710)&amp;" ")," "," "),"﻿"," "),"​"," "),"⁠"," ")," "," ")," "," "),CHAR(9)," "),CHAR(10)," "),CHAR(13)," "),"−","-"),"–","-"),"—","-"),"LATITUDE"," "),"LONGITUDE"," "),"COORDINATES"," "),"COORDS"," "),"NORTH"," N "),"SOUTH"," S "),"EAST"," E "),"WEST"," W "),"DEGREES"," "),"DEG"," "),"GPS"," "),"LONG"," "),"LNG"," "),"LON"," "),"LAT"," ")," AND "," "),"&amp;"," ")&amp;" ")</f>
        <v/>
      </c>
      <c r="T710" s="50">
        <f>IF(S710="","",IF(LEN(S710)-LEN(SUBSTITUTE(S710,".",""))&gt;0,SUBSTITUTE(S710,","," "),IF(LEN(S710)-LEN(SUBSTITUTE(S710,",",""))=3,SUBSTITUTE(SUBSTITUTE(S710,",",";",2),",","."),IF(LEN(S710)-LEN(SUBSTITUTE(S710,",",""))=2,SUBSTITUTE(S710,",","."),SUBSTITUTE(S710,","," ")))))</f>
        <v/>
      </c>
      <c r="U710" s="50">
        <f>IF(ISNUMBER(FIND("S",T710)),-1,IF(ISNUMBER(FIND("N",T710)),1,0))</f>
        <v/>
      </c>
      <c r="V710" s="50">
        <f>IF(ISNUMBER(FIND("W",T710)),-1,IF(ISNUMBER(FIND("E",T710)),1,0))</f>
        <v/>
      </c>
      <c r="W710" s="50">
        <f>AND(MIN(IFERROR(FIND("N",T710),999),IFERROR(FIND("S",T710),999))&lt;999,MIN(IFERROR(FIND("E",T710),999),IFERROR(FIND("W",T710),999))&lt;999,MIN(IFERROR(FIND("E",T710),999),IFERROR(FIND("W",T710),999))&lt;MIN(IFERROR(FIND("N",T710),999),IFERROR(FIND("S",T710),999)))</f>
        <v/>
      </c>
      <c r="X710" s="50">
        <f>IF(T710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710,"°"," "),"º"," "),"˚"," "),"'"," "),CHAR(34)," "),"′"," "),"’"," "),"‘"," "),"″"," "),"”"," "),"“"," "),"("," "),")"," "),"["," "),"]"," "),"{"," "),"}"," "),";"," "),"|"," "),"/"," "),"\"," "),":"," "),"="," "),"*"," "),","," "),"N"," "),"S"," "),"E"," "),"W"," "),"_"," ")))</f>
        <v/>
      </c>
      <c r="Y710" s="50">
        <f>IF(X710="","",SUBSTITUTE(SUBSTITUTE(SUBSTITUTE(SUBSTITUTE(SUBSTITUTE(SUBSTITUTE(SUBSTITUTE(SUBSTITUTE(SUBSTITUTE(SUBSTITUTE(SUBSTITUTE(SUBSTITUTE(SUBSTITUTE(X710,"0",""),"1",""),"2",""),"3",""),"4",""),"5",""),"6",""),"7",""),"8",""),"9",""),".",""),"-","")," ",""))</f>
        <v/>
      </c>
      <c r="Z710" s="50">
        <f>IF(X710="",0,LEN(X710)-LEN(SUBSTITUTE(X710," ",""))+1)</f>
        <v/>
      </c>
      <c r="AA710" s="50">
        <f>IF(Z710&lt;1,"",IFERROR(VALUE(SUBSTITUTE(TRIM(MID(SUBSTITUTE(X710," ",REPT(" ",60)),1,60)),".",MID(1/2,2,1))),""))</f>
        <v/>
      </c>
      <c r="AB710" s="50">
        <f>IF(Z710&lt;2,"",IFERROR(VALUE(SUBSTITUTE(TRIM(MID(SUBSTITUTE(X710," ",REPT(" ",60)),61,60)),".",MID(1/2,2,1))),""))</f>
        <v/>
      </c>
      <c r="AC710" s="50">
        <f>IF(Z710&lt;3,"",IFERROR(VALUE(SUBSTITUTE(TRIM(MID(SUBSTITUTE(X710," ",REPT(" ",60)),121,60)),".",MID(1/2,2,1))),""))</f>
        <v/>
      </c>
      <c r="AD710" s="50">
        <f>IF(Z710&lt;4,"",IFERROR(VALUE(SUBSTITUTE(TRIM(MID(SUBSTITUTE(X710," ",REPT(" ",60)),181,60)),".",MID(1/2,2,1))),""))</f>
        <v/>
      </c>
      <c r="AE710" s="50">
        <f>IF(Z710&lt;5,"",IFERROR(VALUE(SUBSTITUTE(TRIM(MID(SUBSTITUTE(X710," ",REPT(" ",60)),241,60)),".",MID(1/2,2,1))),""))</f>
        <v/>
      </c>
      <c r="AF710" s="50">
        <f>IF(Z710&lt;6,"",IFERROR(VALUE(SUBSTITUTE(TRIM(MID(SUBSTITUTE(X710," ",REPT(" ",60)),301,60)),".",MID(1/2,2,1))),""))</f>
        <v/>
      </c>
      <c r="AG710" s="50">
        <f>IFERROR(IF(Z710=2,AA710,IF(Z710=4,IF(AA710&lt;0,-1,1)*(ABS(AA710)+AB710/60),IF(Z710=6,IF(AA710&lt;0,-1,1)*(ABS(AA710)+AB710/60+AC710/3600),""))),"")</f>
        <v/>
      </c>
      <c r="AH710" s="50">
        <f>IFERROR(IF(Z710=2,AB710,IF(Z710=4,IF(AC710&lt;0,-1,1)*(ABS(AC710)+AD710/60),IF(Z710=6,IF(AD710&lt;0,-1,1)*(ABS(AD710)+AE710/60+AF710/3600),""))),"")</f>
        <v/>
      </c>
      <c r="AI710" s="50">
        <f>IF(W710,AH710,AG710)</f>
        <v/>
      </c>
      <c r="AJ710" s="50">
        <f>IF(W710,AG710,AH710)</f>
        <v/>
      </c>
      <c r="AK710" s="50">
        <f>IFERROR(IF(U710=0,AI710,U710*ABS(AI710)),"")</f>
        <v/>
      </c>
      <c r="AL710" s="50">
        <f>IFERROR(IF(V710=0,AJ710,V710*ABS(AJ710)),"")</f>
        <v/>
      </c>
      <c r="AM710" s="50">
        <f>IFERROR(AND(U710=0,V710=0,ABS(AK710)&gt;90,ABS(AK710)&lt;=180,ABS(AL710)&lt;=90),FALSE)</f>
        <v/>
      </c>
      <c r="AN710" s="50">
        <f>IF(AM710,AL710,AK710)</f>
        <v/>
      </c>
      <c r="AO710" s="50">
        <f>IF(AM710,AK710,AL710)</f>
        <v/>
      </c>
      <c r="AP710" s="50">
        <f>IF(R710="","",IF(Y710&lt;&gt;"","Contains words or symbols that aren't part of a coordinate.",IF(NOT(OR(Z710=2,Z710=4,Z710=6)),"Couldn't find a latitude and a longitude ("&amp;Z710&amp;IF(Z710=1," number"," numbers")&amp;" found).",IF(COUNT(AA710:AF710)&lt;&gt;Z710,"Some of the numbers couldn't be read.",IF(OR(AND(Z710=4,OR(AB710&lt;0,AB710&gt;=60,AD710&lt;0,AD710&gt;=60)),AND(Z710=6,OR(AB710&lt;0,AB710&gt;=60,AC710&lt;0,AC710&gt;=60,AE710&lt;0,AE710&gt;=60,AF710&lt;0,AF710&gt;=60))),"Minutes and seconds must be between 0 and 60.",IF(OR(ABS(AN710)&gt;90,ABS(AO710)&gt;180),"Out of range: latitude must be between -90 and 90, and longitude between -180 and 180.",""))))))</f>
        <v/>
      </c>
    </row>
    <row r="711">
      <c r="B711" s="44" t="n"/>
      <c r="C711" s="44" t="n"/>
      <c r="D711" s="45">
        <f>IF(R711="","",IF(AP711&lt;&gt;"","NOT VALID GPS COORDINATES",IF(O711="NO CONNECTION","NO CONNECTION",IF(E711="","NOT FOUND",IF(OR(AM711,AND(AN711=0,AO711=0)),"CONVERTED – PLEASE CHECK","CONVERTED")))))</f>
        <v/>
      </c>
      <c r="E711" s="45">
        <f>IF(OR(O711="",O711="NO CONNECTION"),"",IFERROR(_xlfn.FILTERXML(O711,"//local/territory")&amp;" "&amp;_xlfn.FILTERXML(O711,"//local/mapcode"),IFERROR(_xlfn.FILTERXML(O711,"//international/mapcode"),"")))</f>
        <v/>
      </c>
      <c r="F711" s="46">
        <f>IF(E711="","",IFERROR(_xlfn.FILTERXML(O711,"//local/territory"),""))</f>
        <v/>
      </c>
      <c r="G711" s="46">
        <f>IF(E711="","",IFERROR(_xlfn.FILTERXML(O711,"//local/mapcode"),""))</f>
        <v/>
      </c>
      <c r="H711" s="46">
        <f>IF(E711="","",IFERROR(_xlfn.FILTERXML(O711,"//international/mapcode"),""))</f>
        <v/>
      </c>
      <c r="I711" s="46">
        <f>IF(E711="","",IFERROR(HYPERLINK("https://www.mymapcodes.com/go/?t="&amp;IF(G711&lt;&gt;"",F711,"AAA")&amp;"&amp;ma="&amp;LEFT(IF(G711&lt;&gt;"",G711,H711),FIND(".",IF(G711&lt;&gt;"",G711,H711))-1)&amp;"&amp;mb="&amp;MID(IF(G711&lt;&gt;"",G711,H711),FIND(".",IF(G711&lt;&gt;"",G711,H711))+1,99),"Open on MyMapcodes →"),""))</f>
        <v/>
      </c>
      <c r="J711" s="47">
        <f>IF(OR(R711="",AP711&lt;&gt;""),"",ROUND(AN711,6))</f>
        <v/>
      </c>
      <c r="K711" s="47">
        <f>IF(OR(R711="",AP711&lt;&gt;""),"",ROUND(AO711,6))</f>
        <v/>
      </c>
      <c r="L711" s="48">
        <f>IF(R711="","",IF(AP711&lt;&gt;"",AP711,IF(O711="NO CONNECTION","Excel couldn't reach the mapcode service. Click the REFRESH RESULTS box just above the table.",IF(E711="","The mapcode service didn't return a mapcode for this point.",IF(AM711,"Latitude and longitude seemed to be the wrong way round, so they've been swapped. Please check.",IF(AND(AN711=0,AO711=0),"0, 0 is in the sea off West Africa. Please check this is the location you meant.",IF(W711,"Longitude came first, so the order has been switched.",IF(Z711=6,"Converted from degrees, minutes and seconds.",IF(Z711=4,"Converted from degrees and decimal minutes.","")))))))))</f>
        <v/>
      </c>
      <c r="N711" s="49">
        <f>IF(J711="","",MapcodeAPI&amp;"codes/"&amp;SUBSTITUTE(J711&amp;"",MID(1/2,2,1),".")&amp;","&amp;SUBSTITUTE(K711&amp;"",MID(1/2,2,1),"."))&amp;LEFT($B$13,0)</f>
        <v/>
      </c>
      <c r="O711" s="49">
        <f>IF(N711="","",IFERROR(_xlfn.WEBSERVICE(N711),IF(MapcodeAPIBackup="","NO CONNECTION",IFERROR(_xlfn.WEBSERVICE(MapcodeAPIBackup&amp;MID(N711,LEN(MapcodeAPI)+1,999)),"NO CONNECTION"))))</f>
        <v/>
      </c>
      <c r="P711" t="inlineStr">
        <is>
          <t xml:space="preserve"> </t>
        </is>
      </c>
      <c r="R711" s="50">
        <f>IFERROR(IF(AND(TRIM(B711&amp;"")="",TRIM(C711&amp;"")=""),"",TRIM(IF(ISNUMBER(B711),SUBSTITUTE(B711&amp;"",MID(1/2,2,1),"."),B711&amp;"")&amp;IF(TRIM(C711&amp;"")="",""," | "&amp;IF(ISNUMBER(C711),SUBSTITUTE(C711&amp;"",MID(1/2,2,1),"."),C711&amp;"")))),"(error value)")</f>
        <v/>
      </c>
      <c r="S711" s="50">
        <f>IF(R711="","","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"&amp;IFERROR(IF(AND(LEN(R711)-LEN(SUBSTITUTE(R711,"/",""))=1,ISNUMBER(FIND(" ",TRIM(LEFT(R711,FIND("/",R711)-1))))),LEFT(R711,FIND("/",R711)-1),R711),R711)&amp;" ")," "," "),"﻿"," "),"​"," "),"⁠"," ")," "," ")," "," "),CHAR(9)," "),CHAR(10)," "),CHAR(13)," "),"−","-"),"–","-"),"—","-"),"LATITUDE"," "),"LONGITUDE"," "),"COORDINATES"," "),"COORDS"," "),"NORTH"," N "),"SOUTH"," S "),"EAST"," E "),"WEST"," W "),"DEGREES"," "),"DEG"," "),"GPS"," "),"LONG"," "),"LNG"," "),"LON"," "),"LAT"," ")," AND "," "),"&amp;"," ")&amp;" ")</f>
        <v/>
      </c>
      <c r="T711" s="50">
        <f>IF(S711="","",IF(LEN(S711)-LEN(SUBSTITUTE(S711,".",""))&gt;0,SUBSTITUTE(S711,","," "),IF(LEN(S711)-LEN(SUBSTITUTE(S711,",",""))=3,SUBSTITUTE(SUBSTITUTE(S711,",",";",2),",","."),IF(LEN(S711)-LEN(SUBSTITUTE(S711,",",""))=2,SUBSTITUTE(S711,",","."),SUBSTITUTE(S711,","," ")))))</f>
        <v/>
      </c>
      <c r="U711" s="50">
        <f>IF(ISNUMBER(FIND("S",T711)),-1,IF(ISNUMBER(FIND("N",T711)),1,0))</f>
        <v/>
      </c>
      <c r="V711" s="50">
        <f>IF(ISNUMBER(FIND("W",T711)),-1,IF(ISNUMBER(FIND("E",T711)),1,0))</f>
        <v/>
      </c>
      <c r="W711" s="50">
        <f>AND(MIN(IFERROR(FIND("N",T711),999),IFERROR(FIND("S",T711),999))&lt;999,MIN(IFERROR(FIND("E",T711),999),IFERROR(FIND("W",T711),999))&lt;999,MIN(IFERROR(FIND("E",T711),999),IFERROR(FIND("W",T711),999))&lt;MIN(IFERROR(FIND("N",T711),999),IFERROR(FIND("S",T711),999)))</f>
        <v/>
      </c>
      <c r="X711" s="50">
        <f>IF(T711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711,"°"," "),"º"," "),"˚"," "),"'"," "),CHAR(34)," "),"′"," "),"’"," "),"‘"," "),"″"," "),"”"," "),"“"," "),"("," "),")"," "),"["," "),"]"," "),"{"," "),"}"," "),";"," "),"|"," "),"/"," "),"\"," "),":"," "),"="," "),"*"," "),","," "),"N"," "),"S"," "),"E"," "),"W"," "),"_"," ")))</f>
        <v/>
      </c>
      <c r="Y711" s="50">
        <f>IF(X711="","",SUBSTITUTE(SUBSTITUTE(SUBSTITUTE(SUBSTITUTE(SUBSTITUTE(SUBSTITUTE(SUBSTITUTE(SUBSTITUTE(SUBSTITUTE(SUBSTITUTE(SUBSTITUTE(SUBSTITUTE(SUBSTITUTE(X711,"0",""),"1",""),"2",""),"3",""),"4",""),"5",""),"6",""),"7",""),"8",""),"9",""),".",""),"-","")," ",""))</f>
        <v/>
      </c>
      <c r="Z711" s="50">
        <f>IF(X711="",0,LEN(X711)-LEN(SUBSTITUTE(X711," ",""))+1)</f>
        <v/>
      </c>
      <c r="AA711" s="50">
        <f>IF(Z711&lt;1,"",IFERROR(VALUE(SUBSTITUTE(TRIM(MID(SUBSTITUTE(X711," ",REPT(" ",60)),1,60)),".",MID(1/2,2,1))),""))</f>
        <v/>
      </c>
      <c r="AB711" s="50">
        <f>IF(Z711&lt;2,"",IFERROR(VALUE(SUBSTITUTE(TRIM(MID(SUBSTITUTE(X711," ",REPT(" ",60)),61,60)),".",MID(1/2,2,1))),""))</f>
        <v/>
      </c>
      <c r="AC711" s="50">
        <f>IF(Z711&lt;3,"",IFERROR(VALUE(SUBSTITUTE(TRIM(MID(SUBSTITUTE(X711," ",REPT(" ",60)),121,60)),".",MID(1/2,2,1))),""))</f>
        <v/>
      </c>
      <c r="AD711" s="50">
        <f>IF(Z711&lt;4,"",IFERROR(VALUE(SUBSTITUTE(TRIM(MID(SUBSTITUTE(X711," ",REPT(" ",60)),181,60)),".",MID(1/2,2,1))),""))</f>
        <v/>
      </c>
      <c r="AE711" s="50">
        <f>IF(Z711&lt;5,"",IFERROR(VALUE(SUBSTITUTE(TRIM(MID(SUBSTITUTE(X711," ",REPT(" ",60)),241,60)),".",MID(1/2,2,1))),""))</f>
        <v/>
      </c>
      <c r="AF711" s="50">
        <f>IF(Z711&lt;6,"",IFERROR(VALUE(SUBSTITUTE(TRIM(MID(SUBSTITUTE(X711," ",REPT(" ",60)),301,60)),".",MID(1/2,2,1))),""))</f>
        <v/>
      </c>
      <c r="AG711" s="50">
        <f>IFERROR(IF(Z711=2,AA711,IF(Z711=4,IF(AA711&lt;0,-1,1)*(ABS(AA711)+AB711/60),IF(Z711=6,IF(AA711&lt;0,-1,1)*(ABS(AA711)+AB711/60+AC711/3600),""))),"")</f>
        <v/>
      </c>
      <c r="AH711" s="50">
        <f>IFERROR(IF(Z711=2,AB711,IF(Z711=4,IF(AC711&lt;0,-1,1)*(ABS(AC711)+AD711/60),IF(Z711=6,IF(AD711&lt;0,-1,1)*(ABS(AD711)+AE711/60+AF711/3600),""))),"")</f>
        <v/>
      </c>
      <c r="AI711" s="50">
        <f>IF(W711,AH711,AG711)</f>
        <v/>
      </c>
      <c r="AJ711" s="50">
        <f>IF(W711,AG711,AH711)</f>
        <v/>
      </c>
      <c r="AK711" s="50">
        <f>IFERROR(IF(U711=0,AI711,U711*ABS(AI711)),"")</f>
        <v/>
      </c>
      <c r="AL711" s="50">
        <f>IFERROR(IF(V711=0,AJ711,V711*ABS(AJ711)),"")</f>
        <v/>
      </c>
      <c r="AM711" s="50">
        <f>IFERROR(AND(U711=0,V711=0,ABS(AK711)&gt;90,ABS(AK711)&lt;=180,ABS(AL711)&lt;=90),FALSE)</f>
        <v/>
      </c>
      <c r="AN711" s="50">
        <f>IF(AM711,AL711,AK711)</f>
        <v/>
      </c>
      <c r="AO711" s="50">
        <f>IF(AM711,AK711,AL711)</f>
        <v/>
      </c>
      <c r="AP711" s="50">
        <f>IF(R711="","",IF(Y711&lt;&gt;"","Contains words or symbols that aren't part of a coordinate.",IF(NOT(OR(Z711=2,Z711=4,Z711=6)),"Couldn't find a latitude and a longitude ("&amp;Z711&amp;IF(Z711=1," number"," numbers")&amp;" found).",IF(COUNT(AA711:AF711)&lt;&gt;Z711,"Some of the numbers couldn't be read.",IF(OR(AND(Z711=4,OR(AB711&lt;0,AB711&gt;=60,AD711&lt;0,AD711&gt;=60)),AND(Z711=6,OR(AB711&lt;0,AB711&gt;=60,AC711&lt;0,AC711&gt;=60,AE711&lt;0,AE711&gt;=60,AF711&lt;0,AF711&gt;=60))),"Minutes and seconds must be between 0 and 60.",IF(OR(ABS(AN711)&gt;90,ABS(AO711)&gt;180),"Out of range: latitude must be between -90 and 90, and longitude between -180 and 180.",""))))))</f>
        <v/>
      </c>
    </row>
    <row r="712">
      <c r="B712" s="44" t="n"/>
      <c r="C712" s="44" t="n"/>
      <c r="D712" s="45">
        <f>IF(R712="","",IF(AP712&lt;&gt;"","NOT VALID GPS COORDINATES",IF(O712="NO CONNECTION","NO CONNECTION",IF(E712="","NOT FOUND",IF(OR(AM712,AND(AN712=0,AO712=0)),"CONVERTED – PLEASE CHECK","CONVERTED")))))</f>
        <v/>
      </c>
      <c r="E712" s="45">
        <f>IF(OR(O712="",O712="NO CONNECTION"),"",IFERROR(_xlfn.FILTERXML(O712,"//local/territory")&amp;" "&amp;_xlfn.FILTERXML(O712,"//local/mapcode"),IFERROR(_xlfn.FILTERXML(O712,"//international/mapcode"),"")))</f>
        <v/>
      </c>
      <c r="F712" s="46">
        <f>IF(E712="","",IFERROR(_xlfn.FILTERXML(O712,"//local/territory"),""))</f>
        <v/>
      </c>
      <c r="G712" s="46">
        <f>IF(E712="","",IFERROR(_xlfn.FILTERXML(O712,"//local/mapcode"),""))</f>
        <v/>
      </c>
      <c r="H712" s="46">
        <f>IF(E712="","",IFERROR(_xlfn.FILTERXML(O712,"//international/mapcode"),""))</f>
        <v/>
      </c>
      <c r="I712" s="46">
        <f>IF(E712="","",IFERROR(HYPERLINK("https://www.mymapcodes.com/go/?t="&amp;IF(G712&lt;&gt;"",F712,"AAA")&amp;"&amp;ma="&amp;LEFT(IF(G712&lt;&gt;"",G712,H712),FIND(".",IF(G712&lt;&gt;"",G712,H712))-1)&amp;"&amp;mb="&amp;MID(IF(G712&lt;&gt;"",G712,H712),FIND(".",IF(G712&lt;&gt;"",G712,H712))+1,99),"Open on MyMapcodes →"),""))</f>
        <v/>
      </c>
      <c r="J712" s="47">
        <f>IF(OR(R712="",AP712&lt;&gt;""),"",ROUND(AN712,6))</f>
        <v/>
      </c>
      <c r="K712" s="47">
        <f>IF(OR(R712="",AP712&lt;&gt;""),"",ROUND(AO712,6))</f>
        <v/>
      </c>
      <c r="L712" s="48">
        <f>IF(R712="","",IF(AP712&lt;&gt;"",AP712,IF(O712="NO CONNECTION","Excel couldn't reach the mapcode service. Click the REFRESH RESULTS box just above the table.",IF(E712="","The mapcode service didn't return a mapcode for this point.",IF(AM712,"Latitude and longitude seemed to be the wrong way round, so they've been swapped. Please check.",IF(AND(AN712=0,AO712=0),"0, 0 is in the sea off West Africa. Please check this is the location you meant.",IF(W712,"Longitude came first, so the order has been switched.",IF(Z712=6,"Converted from degrees, minutes and seconds.",IF(Z712=4,"Converted from degrees and decimal minutes.","")))))))))</f>
        <v/>
      </c>
      <c r="N712" s="49">
        <f>IF(J712="","",MapcodeAPI&amp;"codes/"&amp;SUBSTITUTE(J712&amp;"",MID(1/2,2,1),".")&amp;","&amp;SUBSTITUTE(K712&amp;"",MID(1/2,2,1),"."))&amp;LEFT($B$13,0)</f>
        <v/>
      </c>
      <c r="O712" s="49">
        <f>IF(N712="","",IFERROR(_xlfn.WEBSERVICE(N712),IF(MapcodeAPIBackup="","NO CONNECTION",IFERROR(_xlfn.WEBSERVICE(MapcodeAPIBackup&amp;MID(N712,LEN(MapcodeAPI)+1,999)),"NO CONNECTION"))))</f>
        <v/>
      </c>
      <c r="P712" t="inlineStr">
        <is>
          <t xml:space="preserve"> </t>
        </is>
      </c>
      <c r="R712" s="50">
        <f>IFERROR(IF(AND(TRIM(B712&amp;"")="",TRIM(C712&amp;"")=""),"",TRIM(IF(ISNUMBER(B712),SUBSTITUTE(B712&amp;"",MID(1/2,2,1),"."),B712&amp;"")&amp;IF(TRIM(C712&amp;"")="",""," | "&amp;IF(ISNUMBER(C712),SUBSTITUTE(C712&amp;"",MID(1/2,2,1),"."),C712&amp;"")))),"(error value)")</f>
        <v/>
      </c>
      <c r="S712" s="50">
        <f>IF(R712="","","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"&amp;IFERROR(IF(AND(LEN(R712)-LEN(SUBSTITUTE(R712,"/",""))=1,ISNUMBER(FIND(" ",TRIM(LEFT(R712,FIND("/",R712)-1))))),LEFT(R712,FIND("/",R712)-1),R712),R712)&amp;" ")," "," "),"﻿"," "),"​"," "),"⁠"," ")," "," ")," "," "),CHAR(9)," "),CHAR(10)," "),CHAR(13)," "),"−","-"),"–","-"),"—","-"),"LATITUDE"," "),"LONGITUDE"," "),"COORDINATES"," "),"COORDS"," "),"NORTH"," N "),"SOUTH"," S "),"EAST"," E "),"WEST"," W "),"DEGREES"," "),"DEG"," "),"GPS"," "),"LONG"," "),"LNG"," "),"LON"," "),"LAT"," ")," AND "," "),"&amp;"," ")&amp;" ")</f>
        <v/>
      </c>
      <c r="T712" s="50">
        <f>IF(S712="","",IF(LEN(S712)-LEN(SUBSTITUTE(S712,".",""))&gt;0,SUBSTITUTE(S712,","," "),IF(LEN(S712)-LEN(SUBSTITUTE(S712,",",""))=3,SUBSTITUTE(SUBSTITUTE(S712,",",";",2),",","."),IF(LEN(S712)-LEN(SUBSTITUTE(S712,",",""))=2,SUBSTITUTE(S712,",","."),SUBSTITUTE(S712,","," ")))))</f>
        <v/>
      </c>
      <c r="U712" s="50">
        <f>IF(ISNUMBER(FIND("S",T712)),-1,IF(ISNUMBER(FIND("N",T712)),1,0))</f>
        <v/>
      </c>
      <c r="V712" s="50">
        <f>IF(ISNUMBER(FIND("W",T712)),-1,IF(ISNUMBER(FIND("E",T712)),1,0))</f>
        <v/>
      </c>
      <c r="W712" s="50">
        <f>AND(MIN(IFERROR(FIND("N",T712),999),IFERROR(FIND("S",T712),999))&lt;999,MIN(IFERROR(FIND("E",T712),999),IFERROR(FIND("W",T712),999))&lt;999,MIN(IFERROR(FIND("E",T712),999),IFERROR(FIND("W",T712),999))&lt;MIN(IFERROR(FIND("N",T712),999),IFERROR(FIND("S",T712),999)))</f>
        <v/>
      </c>
      <c r="X712" s="50">
        <f>IF(T712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712,"°"," "),"º"," "),"˚"," "),"'"," "),CHAR(34)," "),"′"," "),"’"," "),"‘"," "),"″"," "),"”"," "),"“"," "),"("," "),")"," "),"["," "),"]"," "),"{"," "),"}"," "),";"," "),"|"," "),"/"," "),"\"," "),":"," "),"="," "),"*"," "),","," "),"N"," "),"S"," "),"E"," "),"W"," "),"_"," ")))</f>
        <v/>
      </c>
      <c r="Y712" s="50">
        <f>IF(X712="","",SUBSTITUTE(SUBSTITUTE(SUBSTITUTE(SUBSTITUTE(SUBSTITUTE(SUBSTITUTE(SUBSTITUTE(SUBSTITUTE(SUBSTITUTE(SUBSTITUTE(SUBSTITUTE(SUBSTITUTE(SUBSTITUTE(X712,"0",""),"1",""),"2",""),"3",""),"4",""),"5",""),"6",""),"7",""),"8",""),"9",""),".",""),"-","")," ",""))</f>
        <v/>
      </c>
      <c r="Z712" s="50">
        <f>IF(X712="",0,LEN(X712)-LEN(SUBSTITUTE(X712," ",""))+1)</f>
        <v/>
      </c>
      <c r="AA712" s="50">
        <f>IF(Z712&lt;1,"",IFERROR(VALUE(SUBSTITUTE(TRIM(MID(SUBSTITUTE(X712," ",REPT(" ",60)),1,60)),".",MID(1/2,2,1))),""))</f>
        <v/>
      </c>
      <c r="AB712" s="50">
        <f>IF(Z712&lt;2,"",IFERROR(VALUE(SUBSTITUTE(TRIM(MID(SUBSTITUTE(X712," ",REPT(" ",60)),61,60)),".",MID(1/2,2,1))),""))</f>
        <v/>
      </c>
      <c r="AC712" s="50">
        <f>IF(Z712&lt;3,"",IFERROR(VALUE(SUBSTITUTE(TRIM(MID(SUBSTITUTE(X712," ",REPT(" ",60)),121,60)),".",MID(1/2,2,1))),""))</f>
        <v/>
      </c>
      <c r="AD712" s="50">
        <f>IF(Z712&lt;4,"",IFERROR(VALUE(SUBSTITUTE(TRIM(MID(SUBSTITUTE(X712," ",REPT(" ",60)),181,60)),".",MID(1/2,2,1))),""))</f>
        <v/>
      </c>
      <c r="AE712" s="50">
        <f>IF(Z712&lt;5,"",IFERROR(VALUE(SUBSTITUTE(TRIM(MID(SUBSTITUTE(X712," ",REPT(" ",60)),241,60)),".",MID(1/2,2,1))),""))</f>
        <v/>
      </c>
      <c r="AF712" s="50">
        <f>IF(Z712&lt;6,"",IFERROR(VALUE(SUBSTITUTE(TRIM(MID(SUBSTITUTE(X712," ",REPT(" ",60)),301,60)),".",MID(1/2,2,1))),""))</f>
        <v/>
      </c>
      <c r="AG712" s="50">
        <f>IFERROR(IF(Z712=2,AA712,IF(Z712=4,IF(AA712&lt;0,-1,1)*(ABS(AA712)+AB712/60),IF(Z712=6,IF(AA712&lt;0,-1,1)*(ABS(AA712)+AB712/60+AC712/3600),""))),"")</f>
        <v/>
      </c>
      <c r="AH712" s="50">
        <f>IFERROR(IF(Z712=2,AB712,IF(Z712=4,IF(AC712&lt;0,-1,1)*(ABS(AC712)+AD712/60),IF(Z712=6,IF(AD712&lt;0,-1,1)*(ABS(AD712)+AE712/60+AF712/3600),""))),"")</f>
        <v/>
      </c>
      <c r="AI712" s="50">
        <f>IF(W712,AH712,AG712)</f>
        <v/>
      </c>
      <c r="AJ712" s="50">
        <f>IF(W712,AG712,AH712)</f>
        <v/>
      </c>
      <c r="AK712" s="50">
        <f>IFERROR(IF(U712=0,AI712,U712*ABS(AI712)),"")</f>
        <v/>
      </c>
      <c r="AL712" s="50">
        <f>IFERROR(IF(V712=0,AJ712,V712*ABS(AJ712)),"")</f>
        <v/>
      </c>
      <c r="AM712" s="50">
        <f>IFERROR(AND(U712=0,V712=0,ABS(AK712)&gt;90,ABS(AK712)&lt;=180,ABS(AL712)&lt;=90),FALSE)</f>
        <v/>
      </c>
      <c r="AN712" s="50">
        <f>IF(AM712,AL712,AK712)</f>
        <v/>
      </c>
      <c r="AO712" s="50">
        <f>IF(AM712,AK712,AL712)</f>
        <v/>
      </c>
      <c r="AP712" s="50">
        <f>IF(R712="","",IF(Y712&lt;&gt;"","Contains words or symbols that aren't part of a coordinate.",IF(NOT(OR(Z712=2,Z712=4,Z712=6)),"Couldn't find a latitude and a longitude ("&amp;Z712&amp;IF(Z712=1," number"," numbers")&amp;" found).",IF(COUNT(AA712:AF712)&lt;&gt;Z712,"Some of the numbers couldn't be read.",IF(OR(AND(Z712=4,OR(AB712&lt;0,AB712&gt;=60,AD712&lt;0,AD712&gt;=60)),AND(Z712=6,OR(AB712&lt;0,AB712&gt;=60,AC712&lt;0,AC712&gt;=60,AE712&lt;0,AE712&gt;=60,AF712&lt;0,AF712&gt;=60))),"Minutes and seconds must be between 0 and 60.",IF(OR(ABS(AN712)&gt;90,ABS(AO712)&gt;180),"Out of range: latitude must be between -90 and 90, and longitude between -180 and 180.",""))))))</f>
        <v/>
      </c>
    </row>
    <row r="713">
      <c r="B713" s="44" t="n"/>
      <c r="C713" s="44" t="n"/>
      <c r="D713" s="45">
        <f>IF(R713="","",IF(AP713&lt;&gt;"","NOT VALID GPS COORDINATES",IF(O713="NO CONNECTION","NO CONNECTION",IF(E713="","NOT FOUND",IF(OR(AM713,AND(AN713=0,AO713=0)),"CONVERTED – PLEASE CHECK","CONVERTED")))))</f>
        <v/>
      </c>
      <c r="E713" s="45">
        <f>IF(OR(O713="",O713="NO CONNECTION"),"",IFERROR(_xlfn.FILTERXML(O713,"//local/territory")&amp;" "&amp;_xlfn.FILTERXML(O713,"//local/mapcode"),IFERROR(_xlfn.FILTERXML(O713,"//international/mapcode"),"")))</f>
        <v/>
      </c>
      <c r="F713" s="46">
        <f>IF(E713="","",IFERROR(_xlfn.FILTERXML(O713,"//local/territory"),""))</f>
        <v/>
      </c>
      <c r="G713" s="46">
        <f>IF(E713="","",IFERROR(_xlfn.FILTERXML(O713,"//local/mapcode"),""))</f>
        <v/>
      </c>
      <c r="H713" s="46">
        <f>IF(E713="","",IFERROR(_xlfn.FILTERXML(O713,"//international/mapcode"),""))</f>
        <v/>
      </c>
      <c r="I713" s="46">
        <f>IF(E713="","",IFERROR(HYPERLINK("https://www.mymapcodes.com/go/?t="&amp;IF(G713&lt;&gt;"",F713,"AAA")&amp;"&amp;ma="&amp;LEFT(IF(G713&lt;&gt;"",G713,H713),FIND(".",IF(G713&lt;&gt;"",G713,H713))-1)&amp;"&amp;mb="&amp;MID(IF(G713&lt;&gt;"",G713,H713),FIND(".",IF(G713&lt;&gt;"",G713,H713))+1,99),"Open on MyMapcodes →"),""))</f>
        <v/>
      </c>
      <c r="J713" s="47">
        <f>IF(OR(R713="",AP713&lt;&gt;""),"",ROUND(AN713,6))</f>
        <v/>
      </c>
      <c r="K713" s="47">
        <f>IF(OR(R713="",AP713&lt;&gt;""),"",ROUND(AO713,6))</f>
        <v/>
      </c>
      <c r="L713" s="48">
        <f>IF(R713="","",IF(AP713&lt;&gt;"",AP713,IF(O713="NO CONNECTION","Excel couldn't reach the mapcode service. Click the REFRESH RESULTS box just above the table.",IF(E713="","The mapcode service didn't return a mapcode for this point.",IF(AM713,"Latitude and longitude seemed to be the wrong way round, so they've been swapped. Please check.",IF(AND(AN713=0,AO713=0),"0, 0 is in the sea off West Africa. Please check this is the location you meant.",IF(W713,"Longitude came first, so the order has been switched.",IF(Z713=6,"Converted from degrees, minutes and seconds.",IF(Z713=4,"Converted from degrees and decimal minutes.","")))))))))</f>
        <v/>
      </c>
      <c r="N713" s="49">
        <f>IF(J713="","",MapcodeAPI&amp;"codes/"&amp;SUBSTITUTE(J713&amp;"",MID(1/2,2,1),".")&amp;","&amp;SUBSTITUTE(K713&amp;"",MID(1/2,2,1),"."))&amp;LEFT($B$13,0)</f>
        <v/>
      </c>
      <c r="O713" s="49">
        <f>IF(N713="","",IFERROR(_xlfn.WEBSERVICE(N713),IF(MapcodeAPIBackup="","NO CONNECTION",IFERROR(_xlfn.WEBSERVICE(MapcodeAPIBackup&amp;MID(N713,LEN(MapcodeAPI)+1,999)),"NO CONNECTION"))))</f>
        <v/>
      </c>
      <c r="P713" t="inlineStr">
        <is>
          <t xml:space="preserve"> </t>
        </is>
      </c>
      <c r="R713" s="50">
        <f>IFERROR(IF(AND(TRIM(B713&amp;"")="",TRIM(C713&amp;"")=""),"",TRIM(IF(ISNUMBER(B713),SUBSTITUTE(B713&amp;"",MID(1/2,2,1),"."),B713&amp;"")&amp;IF(TRIM(C713&amp;"")="",""," | "&amp;IF(ISNUMBER(C713),SUBSTITUTE(C713&amp;"",MID(1/2,2,1),"."),C713&amp;"")))),"(error value)")</f>
        <v/>
      </c>
      <c r="S713" s="50">
        <f>IF(R713="","","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"&amp;IFERROR(IF(AND(LEN(R713)-LEN(SUBSTITUTE(R713,"/",""))=1,ISNUMBER(FIND(" ",TRIM(LEFT(R713,FIND("/",R713)-1))))),LEFT(R713,FIND("/",R713)-1),R713),R713)&amp;" ")," "," "),"﻿"," "),"​"," "),"⁠"," ")," "," ")," "," "),CHAR(9)," "),CHAR(10)," "),CHAR(13)," "),"−","-"),"–","-"),"—","-"),"LATITUDE"," "),"LONGITUDE"," "),"COORDINATES"," "),"COORDS"," "),"NORTH"," N "),"SOUTH"," S "),"EAST"," E "),"WEST"," W "),"DEGREES"," "),"DEG"," "),"GPS"," "),"LONG"," "),"LNG"," "),"LON"," "),"LAT"," ")," AND "," "),"&amp;"," ")&amp;" ")</f>
        <v/>
      </c>
      <c r="T713" s="50">
        <f>IF(S713="","",IF(LEN(S713)-LEN(SUBSTITUTE(S713,".",""))&gt;0,SUBSTITUTE(S713,","," "),IF(LEN(S713)-LEN(SUBSTITUTE(S713,",",""))=3,SUBSTITUTE(SUBSTITUTE(S713,",",";",2),",","."),IF(LEN(S713)-LEN(SUBSTITUTE(S713,",",""))=2,SUBSTITUTE(S713,",","."),SUBSTITUTE(S713,","," ")))))</f>
        <v/>
      </c>
      <c r="U713" s="50">
        <f>IF(ISNUMBER(FIND("S",T713)),-1,IF(ISNUMBER(FIND("N",T713)),1,0))</f>
        <v/>
      </c>
      <c r="V713" s="50">
        <f>IF(ISNUMBER(FIND("W",T713)),-1,IF(ISNUMBER(FIND("E",T713)),1,0))</f>
        <v/>
      </c>
      <c r="W713" s="50">
        <f>AND(MIN(IFERROR(FIND("N",T713),999),IFERROR(FIND("S",T713),999))&lt;999,MIN(IFERROR(FIND("E",T713),999),IFERROR(FIND("W",T713),999))&lt;999,MIN(IFERROR(FIND("E",T713),999),IFERROR(FIND("W",T713),999))&lt;MIN(IFERROR(FIND("N",T713),999),IFERROR(FIND("S",T713),999)))</f>
        <v/>
      </c>
      <c r="X713" s="50">
        <f>IF(T713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713,"°"," "),"º"," "),"˚"," "),"'"," "),CHAR(34)," "),"′"," "),"’"," "),"‘"," "),"″"," "),"”"," "),"“"," "),"("," "),")"," "),"["," "),"]"," "),"{"," "),"}"," "),";"," "),"|"," "),"/"," "),"\"," "),":"," "),"="," "),"*"," "),","," "),"N"," "),"S"," "),"E"," "),"W"," "),"_"," ")))</f>
        <v/>
      </c>
      <c r="Y713" s="50">
        <f>IF(X713="","",SUBSTITUTE(SUBSTITUTE(SUBSTITUTE(SUBSTITUTE(SUBSTITUTE(SUBSTITUTE(SUBSTITUTE(SUBSTITUTE(SUBSTITUTE(SUBSTITUTE(SUBSTITUTE(SUBSTITUTE(SUBSTITUTE(X713,"0",""),"1",""),"2",""),"3",""),"4",""),"5",""),"6",""),"7",""),"8",""),"9",""),".",""),"-","")," ",""))</f>
        <v/>
      </c>
      <c r="Z713" s="50">
        <f>IF(X713="",0,LEN(X713)-LEN(SUBSTITUTE(X713," ",""))+1)</f>
        <v/>
      </c>
      <c r="AA713" s="50">
        <f>IF(Z713&lt;1,"",IFERROR(VALUE(SUBSTITUTE(TRIM(MID(SUBSTITUTE(X713," ",REPT(" ",60)),1,60)),".",MID(1/2,2,1))),""))</f>
        <v/>
      </c>
      <c r="AB713" s="50">
        <f>IF(Z713&lt;2,"",IFERROR(VALUE(SUBSTITUTE(TRIM(MID(SUBSTITUTE(X713," ",REPT(" ",60)),61,60)),".",MID(1/2,2,1))),""))</f>
        <v/>
      </c>
      <c r="AC713" s="50">
        <f>IF(Z713&lt;3,"",IFERROR(VALUE(SUBSTITUTE(TRIM(MID(SUBSTITUTE(X713," ",REPT(" ",60)),121,60)),".",MID(1/2,2,1))),""))</f>
        <v/>
      </c>
      <c r="AD713" s="50">
        <f>IF(Z713&lt;4,"",IFERROR(VALUE(SUBSTITUTE(TRIM(MID(SUBSTITUTE(X713," ",REPT(" ",60)),181,60)),".",MID(1/2,2,1))),""))</f>
        <v/>
      </c>
      <c r="AE713" s="50">
        <f>IF(Z713&lt;5,"",IFERROR(VALUE(SUBSTITUTE(TRIM(MID(SUBSTITUTE(X713," ",REPT(" ",60)),241,60)),".",MID(1/2,2,1))),""))</f>
        <v/>
      </c>
      <c r="AF713" s="50">
        <f>IF(Z713&lt;6,"",IFERROR(VALUE(SUBSTITUTE(TRIM(MID(SUBSTITUTE(X713," ",REPT(" ",60)),301,60)),".",MID(1/2,2,1))),""))</f>
        <v/>
      </c>
      <c r="AG713" s="50">
        <f>IFERROR(IF(Z713=2,AA713,IF(Z713=4,IF(AA713&lt;0,-1,1)*(ABS(AA713)+AB713/60),IF(Z713=6,IF(AA713&lt;0,-1,1)*(ABS(AA713)+AB713/60+AC713/3600),""))),"")</f>
        <v/>
      </c>
      <c r="AH713" s="50">
        <f>IFERROR(IF(Z713=2,AB713,IF(Z713=4,IF(AC713&lt;0,-1,1)*(ABS(AC713)+AD713/60),IF(Z713=6,IF(AD713&lt;0,-1,1)*(ABS(AD713)+AE713/60+AF713/3600),""))),"")</f>
        <v/>
      </c>
      <c r="AI713" s="50">
        <f>IF(W713,AH713,AG713)</f>
        <v/>
      </c>
      <c r="AJ713" s="50">
        <f>IF(W713,AG713,AH713)</f>
        <v/>
      </c>
      <c r="AK713" s="50">
        <f>IFERROR(IF(U713=0,AI713,U713*ABS(AI713)),"")</f>
        <v/>
      </c>
      <c r="AL713" s="50">
        <f>IFERROR(IF(V713=0,AJ713,V713*ABS(AJ713)),"")</f>
        <v/>
      </c>
      <c r="AM713" s="50">
        <f>IFERROR(AND(U713=0,V713=0,ABS(AK713)&gt;90,ABS(AK713)&lt;=180,ABS(AL713)&lt;=90),FALSE)</f>
        <v/>
      </c>
      <c r="AN713" s="50">
        <f>IF(AM713,AL713,AK713)</f>
        <v/>
      </c>
      <c r="AO713" s="50">
        <f>IF(AM713,AK713,AL713)</f>
        <v/>
      </c>
      <c r="AP713" s="50">
        <f>IF(R713="","",IF(Y713&lt;&gt;"","Contains words or symbols that aren't part of a coordinate.",IF(NOT(OR(Z713=2,Z713=4,Z713=6)),"Couldn't find a latitude and a longitude ("&amp;Z713&amp;IF(Z713=1," number"," numbers")&amp;" found).",IF(COUNT(AA713:AF713)&lt;&gt;Z713,"Some of the numbers couldn't be read.",IF(OR(AND(Z713=4,OR(AB713&lt;0,AB713&gt;=60,AD713&lt;0,AD713&gt;=60)),AND(Z713=6,OR(AB713&lt;0,AB713&gt;=60,AC713&lt;0,AC713&gt;=60,AE713&lt;0,AE713&gt;=60,AF713&lt;0,AF713&gt;=60))),"Minutes and seconds must be between 0 and 60.",IF(OR(ABS(AN713)&gt;90,ABS(AO713)&gt;180),"Out of range: latitude must be between -90 and 90, and longitude between -180 and 180.",""))))))</f>
        <v/>
      </c>
    </row>
    <row r="714">
      <c r="B714" s="44" t="n"/>
      <c r="C714" s="44" t="n"/>
      <c r="D714" s="45">
        <f>IF(R714="","",IF(AP714&lt;&gt;"","NOT VALID GPS COORDINATES",IF(O714="NO CONNECTION","NO CONNECTION",IF(E714="","NOT FOUND",IF(OR(AM714,AND(AN714=0,AO714=0)),"CONVERTED – PLEASE CHECK","CONVERTED")))))</f>
        <v/>
      </c>
      <c r="E714" s="45">
        <f>IF(OR(O714="",O714="NO CONNECTION"),"",IFERROR(_xlfn.FILTERXML(O714,"//local/territory")&amp;" "&amp;_xlfn.FILTERXML(O714,"//local/mapcode"),IFERROR(_xlfn.FILTERXML(O714,"//international/mapcode"),"")))</f>
        <v/>
      </c>
      <c r="F714" s="46">
        <f>IF(E714="","",IFERROR(_xlfn.FILTERXML(O714,"//local/territory"),""))</f>
        <v/>
      </c>
      <c r="G714" s="46">
        <f>IF(E714="","",IFERROR(_xlfn.FILTERXML(O714,"//local/mapcode"),""))</f>
        <v/>
      </c>
      <c r="H714" s="46">
        <f>IF(E714="","",IFERROR(_xlfn.FILTERXML(O714,"//international/mapcode"),""))</f>
        <v/>
      </c>
      <c r="I714" s="46">
        <f>IF(E714="","",IFERROR(HYPERLINK("https://www.mymapcodes.com/go/?t="&amp;IF(G714&lt;&gt;"",F714,"AAA")&amp;"&amp;ma="&amp;LEFT(IF(G714&lt;&gt;"",G714,H714),FIND(".",IF(G714&lt;&gt;"",G714,H714))-1)&amp;"&amp;mb="&amp;MID(IF(G714&lt;&gt;"",G714,H714),FIND(".",IF(G714&lt;&gt;"",G714,H714))+1,99),"Open on MyMapcodes →"),""))</f>
        <v/>
      </c>
      <c r="J714" s="47">
        <f>IF(OR(R714="",AP714&lt;&gt;""),"",ROUND(AN714,6))</f>
        <v/>
      </c>
      <c r="K714" s="47">
        <f>IF(OR(R714="",AP714&lt;&gt;""),"",ROUND(AO714,6))</f>
        <v/>
      </c>
      <c r="L714" s="48">
        <f>IF(R714="","",IF(AP714&lt;&gt;"",AP714,IF(O714="NO CONNECTION","Excel couldn't reach the mapcode service. Click the REFRESH RESULTS box just above the table.",IF(E714="","The mapcode service didn't return a mapcode for this point.",IF(AM714,"Latitude and longitude seemed to be the wrong way round, so they've been swapped. Please check.",IF(AND(AN714=0,AO714=0),"0, 0 is in the sea off West Africa. Please check this is the location you meant.",IF(W714,"Longitude came first, so the order has been switched.",IF(Z714=6,"Converted from degrees, minutes and seconds.",IF(Z714=4,"Converted from degrees and decimal minutes.","")))))))))</f>
        <v/>
      </c>
      <c r="N714" s="49">
        <f>IF(J714="","",MapcodeAPI&amp;"codes/"&amp;SUBSTITUTE(J714&amp;"",MID(1/2,2,1),".")&amp;","&amp;SUBSTITUTE(K714&amp;"",MID(1/2,2,1),"."))&amp;LEFT($B$13,0)</f>
        <v/>
      </c>
      <c r="O714" s="49">
        <f>IF(N714="","",IFERROR(_xlfn.WEBSERVICE(N714),IF(MapcodeAPIBackup="","NO CONNECTION",IFERROR(_xlfn.WEBSERVICE(MapcodeAPIBackup&amp;MID(N714,LEN(MapcodeAPI)+1,999)),"NO CONNECTION"))))</f>
        <v/>
      </c>
      <c r="P714" t="inlineStr">
        <is>
          <t xml:space="preserve"> </t>
        </is>
      </c>
      <c r="R714" s="50">
        <f>IFERROR(IF(AND(TRIM(B714&amp;"")="",TRIM(C714&amp;"")=""),"",TRIM(IF(ISNUMBER(B714),SUBSTITUTE(B714&amp;"",MID(1/2,2,1),"."),B714&amp;"")&amp;IF(TRIM(C714&amp;"")="",""," | "&amp;IF(ISNUMBER(C714),SUBSTITUTE(C714&amp;"",MID(1/2,2,1),"."),C714&amp;"")))),"(error value)")</f>
        <v/>
      </c>
      <c r="S714" s="50">
        <f>IF(R714="","","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"&amp;IFERROR(IF(AND(LEN(R714)-LEN(SUBSTITUTE(R714,"/",""))=1,ISNUMBER(FIND(" ",TRIM(LEFT(R714,FIND("/",R714)-1))))),LEFT(R714,FIND("/",R714)-1),R714),R714)&amp;" ")," "," "),"﻿"," "),"​"," "),"⁠"," ")," "," ")," "," "),CHAR(9)," "),CHAR(10)," "),CHAR(13)," "),"−","-"),"–","-"),"—","-"),"LATITUDE"," "),"LONGITUDE"," "),"COORDINATES"," "),"COORDS"," "),"NORTH"," N "),"SOUTH"," S "),"EAST"," E "),"WEST"," W "),"DEGREES"," "),"DEG"," "),"GPS"," "),"LONG"," "),"LNG"," "),"LON"," "),"LAT"," ")," AND "," "),"&amp;"," ")&amp;" ")</f>
        <v/>
      </c>
      <c r="T714" s="50">
        <f>IF(S714="","",IF(LEN(S714)-LEN(SUBSTITUTE(S714,".",""))&gt;0,SUBSTITUTE(S714,","," "),IF(LEN(S714)-LEN(SUBSTITUTE(S714,",",""))=3,SUBSTITUTE(SUBSTITUTE(S714,",",";",2),",","."),IF(LEN(S714)-LEN(SUBSTITUTE(S714,",",""))=2,SUBSTITUTE(S714,",","."),SUBSTITUTE(S714,","," ")))))</f>
        <v/>
      </c>
      <c r="U714" s="50">
        <f>IF(ISNUMBER(FIND("S",T714)),-1,IF(ISNUMBER(FIND("N",T714)),1,0))</f>
        <v/>
      </c>
      <c r="V714" s="50">
        <f>IF(ISNUMBER(FIND("W",T714)),-1,IF(ISNUMBER(FIND("E",T714)),1,0))</f>
        <v/>
      </c>
      <c r="W714" s="50">
        <f>AND(MIN(IFERROR(FIND("N",T714),999),IFERROR(FIND("S",T714),999))&lt;999,MIN(IFERROR(FIND("E",T714),999),IFERROR(FIND("W",T714),999))&lt;999,MIN(IFERROR(FIND("E",T714),999),IFERROR(FIND("W",T714),999))&lt;MIN(IFERROR(FIND("N",T714),999),IFERROR(FIND("S",T714),999)))</f>
        <v/>
      </c>
      <c r="X714" s="50">
        <f>IF(T714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714,"°"," "),"º"," "),"˚"," "),"'"," "),CHAR(34)," "),"′"," "),"’"," "),"‘"," "),"″"," "),"”"," "),"“"," "),"("," "),")"," "),"["," "),"]"," "),"{"," "),"}"," "),";"," "),"|"," "),"/"," "),"\"," "),":"," "),"="," "),"*"," "),","," "),"N"," "),"S"," "),"E"," "),"W"," "),"_"," ")))</f>
        <v/>
      </c>
      <c r="Y714" s="50">
        <f>IF(X714="","",SUBSTITUTE(SUBSTITUTE(SUBSTITUTE(SUBSTITUTE(SUBSTITUTE(SUBSTITUTE(SUBSTITUTE(SUBSTITUTE(SUBSTITUTE(SUBSTITUTE(SUBSTITUTE(SUBSTITUTE(SUBSTITUTE(X714,"0",""),"1",""),"2",""),"3",""),"4",""),"5",""),"6",""),"7",""),"8",""),"9",""),".",""),"-","")," ",""))</f>
        <v/>
      </c>
      <c r="Z714" s="50">
        <f>IF(X714="",0,LEN(X714)-LEN(SUBSTITUTE(X714," ",""))+1)</f>
        <v/>
      </c>
      <c r="AA714" s="50">
        <f>IF(Z714&lt;1,"",IFERROR(VALUE(SUBSTITUTE(TRIM(MID(SUBSTITUTE(X714," ",REPT(" ",60)),1,60)),".",MID(1/2,2,1))),""))</f>
        <v/>
      </c>
      <c r="AB714" s="50">
        <f>IF(Z714&lt;2,"",IFERROR(VALUE(SUBSTITUTE(TRIM(MID(SUBSTITUTE(X714," ",REPT(" ",60)),61,60)),".",MID(1/2,2,1))),""))</f>
        <v/>
      </c>
      <c r="AC714" s="50">
        <f>IF(Z714&lt;3,"",IFERROR(VALUE(SUBSTITUTE(TRIM(MID(SUBSTITUTE(X714," ",REPT(" ",60)),121,60)),".",MID(1/2,2,1))),""))</f>
        <v/>
      </c>
      <c r="AD714" s="50">
        <f>IF(Z714&lt;4,"",IFERROR(VALUE(SUBSTITUTE(TRIM(MID(SUBSTITUTE(X714," ",REPT(" ",60)),181,60)),".",MID(1/2,2,1))),""))</f>
        <v/>
      </c>
      <c r="AE714" s="50">
        <f>IF(Z714&lt;5,"",IFERROR(VALUE(SUBSTITUTE(TRIM(MID(SUBSTITUTE(X714," ",REPT(" ",60)),241,60)),".",MID(1/2,2,1))),""))</f>
        <v/>
      </c>
      <c r="AF714" s="50">
        <f>IF(Z714&lt;6,"",IFERROR(VALUE(SUBSTITUTE(TRIM(MID(SUBSTITUTE(X714," ",REPT(" ",60)),301,60)),".",MID(1/2,2,1))),""))</f>
        <v/>
      </c>
      <c r="AG714" s="50">
        <f>IFERROR(IF(Z714=2,AA714,IF(Z714=4,IF(AA714&lt;0,-1,1)*(ABS(AA714)+AB714/60),IF(Z714=6,IF(AA714&lt;0,-1,1)*(ABS(AA714)+AB714/60+AC714/3600),""))),"")</f>
        <v/>
      </c>
      <c r="AH714" s="50">
        <f>IFERROR(IF(Z714=2,AB714,IF(Z714=4,IF(AC714&lt;0,-1,1)*(ABS(AC714)+AD714/60),IF(Z714=6,IF(AD714&lt;0,-1,1)*(ABS(AD714)+AE714/60+AF714/3600),""))),"")</f>
        <v/>
      </c>
      <c r="AI714" s="50">
        <f>IF(W714,AH714,AG714)</f>
        <v/>
      </c>
      <c r="AJ714" s="50">
        <f>IF(W714,AG714,AH714)</f>
        <v/>
      </c>
      <c r="AK714" s="50">
        <f>IFERROR(IF(U714=0,AI714,U714*ABS(AI714)),"")</f>
        <v/>
      </c>
      <c r="AL714" s="50">
        <f>IFERROR(IF(V714=0,AJ714,V714*ABS(AJ714)),"")</f>
        <v/>
      </c>
      <c r="AM714" s="50">
        <f>IFERROR(AND(U714=0,V714=0,ABS(AK714)&gt;90,ABS(AK714)&lt;=180,ABS(AL714)&lt;=90),FALSE)</f>
        <v/>
      </c>
      <c r="AN714" s="50">
        <f>IF(AM714,AL714,AK714)</f>
        <v/>
      </c>
      <c r="AO714" s="50">
        <f>IF(AM714,AK714,AL714)</f>
        <v/>
      </c>
      <c r="AP714" s="50">
        <f>IF(R714="","",IF(Y714&lt;&gt;"","Contains words or symbols that aren't part of a coordinate.",IF(NOT(OR(Z714=2,Z714=4,Z714=6)),"Couldn't find a latitude and a longitude ("&amp;Z714&amp;IF(Z714=1," number"," numbers")&amp;" found).",IF(COUNT(AA714:AF714)&lt;&gt;Z714,"Some of the numbers couldn't be read.",IF(OR(AND(Z714=4,OR(AB714&lt;0,AB714&gt;=60,AD714&lt;0,AD714&gt;=60)),AND(Z714=6,OR(AB714&lt;0,AB714&gt;=60,AC714&lt;0,AC714&gt;=60,AE714&lt;0,AE714&gt;=60,AF714&lt;0,AF714&gt;=60))),"Minutes and seconds must be between 0 and 60.",IF(OR(ABS(AN714)&gt;90,ABS(AO714)&gt;180),"Out of range: latitude must be between -90 and 90, and longitude between -180 and 180.",""))))))</f>
        <v/>
      </c>
    </row>
    <row r="715">
      <c r="B715" s="44" t="n"/>
      <c r="C715" s="44" t="n"/>
      <c r="D715" s="45">
        <f>IF(R715="","",IF(AP715&lt;&gt;"","NOT VALID GPS COORDINATES",IF(O715="NO CONNECTION","NO CONNECTION",IF(E715="","NOT FOUND",IF(OR(AM715,AND(AN715=0,AO715=0)),"CONVERTED – PLEASE CHECK","CONVERTED")))))</f>
        <v/>
      </c>
      <c r="E715" s="45">
        <f>IF(OR(O715="",O715="NO CONNECTION"),"",IFERROR(_xlfn.FILTERXML(O715,"//local/territory")&amp;" "&amp;_xlfn.FILTERXML(O715,"//local/mapcode"),IFERROR(_xlfn.FILTERXML(O715,"//international/mapcode"),"")))</f>
        <v/>
      </c>
      <c r="F715" s="46">
        <f>IF(E715="","",IFERROR(_xlfn.FILTERXML(O715,"//local/territory"),""))</f>
        <v/>
      </c>
      <c r="G715" s="46">
        <f>IF(E715="","",IFERROR(_xlfn.FILTERXML(O715,"//local/mapcode"),""))</f>
        <v/>
      </c>
      <c r="H715" s="46">
        <f>IF(E715="","",IFERROR(_xlfn.FILTERXML(O715,"//international/mapcode"),""))</f>
        <v/>
      </c>
      <c r="I715" s="46">
        <f>IF(E715="","",IFERROR(HYPERLINK("https://www.mymapcodes.com/go/?t="&amp;IF(G715&lt;&gt;"",F715,"AAA")&amp;"&amp;ma="&amp;LEFT(IF(G715&lt;&gt;"",G715,H715),FIND(".",IF(G715&lt;&gt;"",G715,H715))-1)&amp;"&amp;mb="&amp;MID(IF(G715&lt;&gt;"",G715,H715),FIND(".",IF(G715&lt;&gt;"",G715,H715))+1,99),"Open on MyMapcodes →"),""))</f>
        <v/>
      </c>
      <c r="J715" s="47">
        <f>IF(OR(R715="",AP715&lt;&gt;""),"",ROUND(AN715,6))</f>
        <v/>
      </c>
      <c r="K715" s="47">
        <f>IF(OR(R715="",AP715&lt;&gt;""),"",ROUND(AO715,6))</f>
        <v/>
      </c>
      <c r="L715" s="48">
        <f>IF(R715="","",IF(AP715&lt;&gt;"",AP715,IF(O715="NO CONNECTION","Excel couldn't reach the mapcode service. Click the REFRESH RESULTS box just above the table.",IF(E715="","The mapcode service didn't return a mapcode for this point.",IF(AM715,"Latitude and longitude seemed to be the wrong way round, so they've been swapped. Please check.",IF(AND(AN715=0,AO715=0),"0, 0 is in the sea off West Africa. Please check this is the location you meant.",IF(W715,"Longitude came first, so the order has been switched.",IF(Z715=6,"Converted from degrees, minutes and seconds.",IF(Z715=4,"Converted from degrees and decimal minutes.","")))))))))</f>
        <v/>
      </c>
      <c r="N715" s="49">
        <f>IF(J715="","",MapcodeAPI&amp;"codes/"&amp;SUBSTITUTE(J715&amp;"",MID(1/2,2,1),".")&amp;","&amp;SUBSTITUTE(K715&amp;"",MID(1/2,2,1),"."))&amp;LEFT($B$13,0)</f>
        <v/>
      </c>
      <c r="O715" s="49">
        <f>IF(N715="","",IFERROR(_xlfn.WEBSERVICE(N715),IF(MapcodeAPIBackup="","NO CONNECTION",IFERROR(_xlfn.WEBSERVICE(MapcodeAPIBackup&amp;MID(N715,LEN(MapcodeAPI)+1,999)),"NO CONNECTION"))))</f>
        <v/>
      </c>
      <c r="P715" t="inlineStr">
        <is>
          <t xml:space="preserve"> </t>
        </is>
      </c>
      <c r="R715" s="50">
        <f>IFERROR(IF(AND(TRIM(B715&amp;"")="",TRIM(C715&amp;"")=""),"",TRIM(IF(ISNUMBER(B715),SUBSTITUTE(B715&amp;"",MID(1/2,2,1),"."),B715&amp;"")&amp;IF(TRIM(C715&amp;"")="",""," | "&amp;IF(ISNUMBER(C715),SUBSTITUTE(C715&amp;"",MID(1/2,2,1),"."),C715&amp;"")))),"(error value)")</f>
        <v/>
      </c>
      <c r="S715" s="50">
        <f>IF(R715="","","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"&amp;IFERROR(IF(AND(LEN(R715)-LEN(SUBSTITUTE(R715,"/",""))=1,ISNUMBER(FIND(" ",TRIM(LEFT(R715,FIND("/",R715)-1))))),LEFT(R715,FIND("/",R715)-1),R715),R715)&amp;" ")," "," "),"﻿"," "),"​"," "),"⁠"," ")," "," ")," "," "),CHAR(9)," "),CHAR(10)," "),CHAR(13)," "),"−","-"),"–","-"),"—","-"),"LATITUDE"," "),"LONGITUDE"," "),"COORDINATES"," "),"COORDS"," "),"NORTH"," N "),"SOUTH"," S "),"EAST"," E "),"WEST"," W "),"DEGREES"," "),"DEG"," "),"GPS"," "),"LONG"," "),"LNG"," "),"LON"," "),"LAT"," ")," AND "," "),"&amp;"," ")&amp;" ")</f>
        <v/>
      </c>
      <c r="T715" s="50">
        <f>IF(S715="","",IF(LEN(S715)-LEN(SUBSTITUTE(S715,".",""))&gt;0,SUBSTITUTE(S715,","," "),IF(LEN(S715)-LEN(SUBSTITUTE(S715,",",""))=3,SUBSTITUTE(SUBSTITUTE(S715,",",";",2),",","."),IF(LEN(S715)-LEN(SUBSTITUTE(S715,",",""))=2,SUBSTITUTE(S715,",","."),SUBSTITUTE(S715,","," ")))))</f>
        <v/>
      </c>
      <c r="U715" s="50">
        <f>IF(ISNUMBER(FIND("S",T715)),-1,IF(ISNUMBER(FIND("N",T715)),1,0))</f>
        <v/>
      </c>
      <c r="V715" s="50">
        <f>IF(ISNUMBER(FIND("W",T715)),-1,IF(ISNUMBER(FIND("E",T715)),1,0))</f>
        <v/>
      </c>
      <c r="W715" s="50">
        <f>AND(MIN(IFERROR(FIND("N",T715),999),IFERROR(FIND("S",T715),999))&lt;999,MIN(IFERROR(FIND("E",T715),999),IFERROR(FIND("W",T715),999))&lt;999,MIN(IFERROR(FIND("E",T715),999),IFERROR(FIND("W",T715),999))&lt;MIN(IFERROR(FIND("N",T715),999),IFERROR(FIND("S",T715),999)))</f>
        <v/>
      </c>
      <c r="X715" s="50">
        <f>IF(T715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715,"°"," "),"º"," "),"˚"," "),"'"," "),CHAR(34)," "),"′"," "),"’"," "),"‘"," "),"″"," "),"”"," "),"“"," "),"("," "),")"," "),"["," "),"]"," "),"{"," "),"}"," "),";"," "),"|"," "),"/"," "),"\"," "),":"," "),"="," "),"*"," "),","," "),"N"," "),"S"," "),"E"," "),"W"," "),"_"," ")))</f>
        <v/>
      </c>
      <c r="Y715" s="50">
        <f>IF(X715="","",SUBSTITUTE(SUBSTITUTE(SUBSTITUTE(SUBSTITUTE(SUBSTITUTE(SUBSTITUTE(SUBSTITUTE(SUBSTITUTE(SUBSTITUTE(SUBSTITUTE(SUBSTITUTE(SUBSTITUTE(SUBSTITUTE(X715,"0",""),"1",""),"2",""),"3",""),"4",""),"5",""),"6",""),"7",""),"8",""),"9",""),".",""),"-","")," ",""))</f>
        <v/>
      </c>
      <c r="Z715" s="50">
        <f>IF(X715="",0,LEN(X715)-LEN(SUBSTITUTE(X715," ",""))+1)</f>
        <v/>
      </c>
      <c r="AA715" s="50">
        <f>IF(Z715&lt;1,"",IFERROR(VALUE(SUBSTITUTE(TRIM(MID(SUBSTITUTE(X715," ",REPT(" ",60)),1,60)),".",MID(1/2,2,1))),""))</f>
        <v/>
      </c>
      <c r="AB715" s="50">
        <f>IF(Z715&lt;2,"",IFERROR(VALUE(SUBSTITUTE(TRIM(MID(SUBSTITUTE(X715," ",REPT(" ",60)),61,60)),".",MID(1/2,2,1))),""))</f>
        <v/>
      </c>
      <c r="AC715" s="50">
        <f>IF(Z715&lt;3,"",IFERROR(VALUE(SUBSTITUTE(TRIM(MID(SUBSTITUTE(X715," ",REPT(" ",60)),121,60)),".",MID(1/2,2,1))),""))</f>
        <v/>
      </c>
      <c r="AD715" s="50">
        <f>IF(Z715&lt;4,"",IFERROR(VALUE(SUBSTITUTE(TRIM(MID(SUBSTITUTE(X715," ",REPT(" ",60)),181,60)),".",MID(1/2,2,1))),""))</f>
        <v/>
      </c>
      <c r="AE715" s="50">
        <f>IF(Z715&lt;5,"",IFERROR(VALUE(SUBSTITUTE(TRIM(MID(SUBSTITUTE(X715," ",REPT(" ",60)),241,60)),".",MID(1/2,2,1))),""))</f>
        <v/>
      </c>
      <c r="AF715" s="50">
        <f>IF(Z715&lt;6,"",IFERROR(VALUE(SUBSTITUTE(TRIM(MID(SUBSTITUTE(X715," ",REPT(" ",60)),301,60)),".",MID(1/2,2,1))),""))</f>
        <v/>
      </c>
      <c r="AG715" s="50">
        <f>IFERROR(IF(Z715=2,AA715,IF(Z715=4,IF(AA715&lt;0,-1,1)*(ABS(AA715)+AB715/60),IF(Z715=6,IF(AA715&lt;0,-1,1)*(ABS(AA715)+AB715/60+AC715/3600),""))),"")</f>
        <v/>
      </c>
      <c r="AH715" s="50">
        <f>IFERROR(IF(Z715=2,AB715,IF(Z715=4,IF(AC715&lt;0,-1,1)*(ABS(AC715)+AD715/60),IF(Z715=6,IF(AD715&lt;0,-1,1)*(ABS(AD715)+AE715/60+AF715/3600),""))),"")</f>
        <v/>
      </c>
      <c r="AI715" s="50">
        <f>IF(W715,AH715,AG715)</f>
        <v/>
      </c>
      <c r="AJ715" s="50">
        <f>IF(W715,AG715,AH715)</f>
        <v/>
      </c>
      <c r="AK715" s="50">
        <f>IFERROR(IF(U715=0,AI715,U715*ABS(AI715)),"")</f>
        <v/>
      </c>
      <c r="AL715" s="50">
        <f>IFERROR(IF(V715=0,AJ715,V715*ABS(AJ715)),"")</f>
        <v/>
      </c>
      <c r="AM715" s="50">
        <f>IFERROR(AND(U715=0,V715=0,ABS(AK715)&gt;90,ABS(AK715)&lt;=180,ABS(AL715)&lt;=90),FALSE)</f>
        <v/>
      </c>
      <c r="AN715" s="50">
        <f>IF(AM715,AL715,AK715)</f>
        <v/>
      </c>
      <c r="AO715" s="50">
        <f>IF(AM715,AK715,AL715)</f>
        <v/>
      </c>
      <c r="AP715" s="50">
        <f>IF(R715="","",IF(Y715&lt;&gt;"","Contains words or symbols that aren't part of a coordinate.",IF(NOT(OR(Z715=2,Z715=4,Z715=6)),"Couldn't find a latitude and a longitude ("&amp;Z715&amp;IF(Z715=1," number"," numbers")&amp;" found).",IF(COUNT(AA715:AF715)&lt;&gt;Z715,"Some of the numbers couldn't be read.",IF(OR(AND(Z715=4,OR(AB715&lt;0,AB715&gt;=60,AD715&lt;0,AD715&gt;=60)),AND(Z715=6,OR(AB715&lt;0,AB715&gt;=60,AC715&lt;0,AC715&gt;=60,AE715&lt;0,AE715&gt;=60,AF715&lt;0,AF715&gt;=60))),"Minutes and seconds must be between 0 and 60.",IF(OR(ABS(AN715)&gt;90,ABS(AO715)&gt;180),"Out of range: latitude must be between -90 and 90, and longitude between -180 and 180.",""))))))</f>
        <v/>
      </c>
    </row>
    <row r="716">
      <c r="B716" s="44" t="n"/>
      <c r="C716" s="44" t="n"/>
      <c r="D716" s="45">
        <f>IF(R716="","",IF(AP716&lt;&gt;"","NOT VALID GPS COORDINATES",IF(O716="NO CONNECTION","NO CONNECTION",IF(E716="","NOT FOUND",IF(OR(AM716,AND(AN716=0,AO716=0)),"CONVERTED – PLEASE CHECK","CONVERTED")))))</f>
        <v/>
      </c>
      <c r="E716" s="45">
        <f>IF(OR(O716="",O716="NO CONNECTION"),"",IFERROR(_xlfn.FILTERXML(O716,"//local/territory")&amp;" "&amp;_xlfn.FILTERXML(O716,"//local/mapcode"),IFERROR(_xlfn.FILTERXML(O716,"//international/mapcode"),"")))</f>
        <v/>
      </c>
      <c r="F716" s="46">
        <f>IF(E716="","",IFERROR(_xlfn.FILTERXML(O716,"//local/territory"),""))</f>
        <v/>
      </c>
      <c r="G716" s="46">
        <f>IF(E716="","",IFERROR(_xlfn.FILTERXML(O716,"//local/mapcode"),""))</f>
        <v/>
      </c>
      <c r="H716" s="46">
        <f>IF(E716="","",IFERROR(_xlfn.FILTERXML(O716,"//international/mapcode"),""))</f>
        <v/>
      </c>
      <c r="I716" s="46">
        <f>IF(E716="","",IFERROR(HYPERLINK("https://www.mymapcodes.com/go/?t="&amp;IF(G716&lt;&gt;"",F716,"AAA")&amp;"&amp;ma="&amp;LEFT(IF(G716&lt;&gt;"",G716,H716),FIND(".",IF(G716&lt;&gt;"",G716,H716))-1)&amp;"&amp;mb="&amp;MID(IF(G716&lt;&gt;"",G716,H716),FIND(".",IF(G716&lt;&gt;"",G716,H716))+1,99),"Open on MyMapcodes →"),""))</f>
        <v/>
      </c>
      <c r="J716" s="47">
        <f>IF(OR(R716="",AP716&lt;&gt;""),"",ROUND(AN716,6))</f>
        <v/>
      </c>
      <c r="K716" s="47">
        <f>IF(OR(R716="",AP716&lt;&gt;""),"",ROUND(AO716,6))</f>
        <v/>
      </c>
      <c r="L716" s="48">
        <f>IF(R716="","",IF(AP716&lt;&gt;"",AP716,IF(O716="NO CONNECTION","Excel couldn't reach the mapcode service. Click the REFRESH RESULTS box just above the table.",IF(E716="","The mapcode service didn't return a mapcode for this point.",IF(AM716,"Latitude and longitude seemed to be the wrong way round, so they've been swapped. Please check.",IF(AND(AN716=0,AO716=0),"0, 0 is in the sea off West Africa. Please check this is the location you meant.",IF(W716,"Longitude came first, so the order has been switched.",IF(Z716=6,"Converted from degrees, minutes and seconds.",IF(Z716=4,"Converted from degrees and decimal minutes.","")))))))))</f>
        <v/>
      </c>
      <c r="N716" s="49">
        <f>IF(J716="","",MapcodeAPI&amp;"codes/"&amp;SUBSTITUTE(J716&amp;"",MID(1/2,2,1),".")&amp;","&amp;SUBSTITUTE(K716&amp;"",MID(1/2,2,1),"."))&amp;LEFT($B$13,0)</f>
        <v/>
      </c>
      <c r="O716" s="49">
        <f>IF(N716="","",IFERROR(_xlfn.WEBSERVICE(N716),IF(MapcodeAPIBackup="","NO CONNECTION",IFERROR(_xlfn.WEBSERVICE(MapcodeAPIBackup&amp;MID(N716,LEN(MapcodeAPI)+1,999)),"NO CONNECTION"))))</f>
        <v/>
      </c>
      <c r="P716" t="inlineStr">
        <is>
          <t xml:space="preserve"> </t>
        </is>
      </c>
      <c r="R716" s="50">
        <f>IFERROR(IF(AND(TRIM(B716&amp;"")="",TRIM(C716&amp;"")=""),"",TRIM(IF(ISNUMBER(B716),SUBSTITUTE(B716&amp;"",MID(1/2,2,1),"."),B716&amp;"")&amp;IF(TRIM(C716&amp;"")="",""," | "&amp;IF(ISNUMBER(C716),SUBSTITUTE(C716&amp;"",MID(1/2,2,1),"."),C716&amp;"")))),"(error value)")</f>
        <v/>
      </c>
      <c r="S716" s="50">
        <f>IF(R716="","","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"&amp;IFERROR(IF(AND(LEN(R716)-LEN(SUBSTITUTE(R716,"/",""))=1,ISNUMBER(FIND(" ",TRIM(LEFT(R716,FIND("/",R716)-1))))),LEFT(R716,FIND("/",R716)-1),R716),R716)&amp;" ")," "," "),"﻿"," "),"​"," "),"⁠"," ")," "," ")," "," "),CHAR(9)," "),CHAR(10)," "),CHAR(13)," "),"−","-"),"–","-"),"—","-"),"LATITUDE"," "),"LONGITUDE"," "),"COORDINATES"," "),"COORDS"," "),"NORTH"," N "),"SOUTH"," S "),"EAST"," E "),"WEST"," W "),"DEGREES"," "),"DEG"," "),"GPS"," "),"LONG"," "),"LNG"," "),"LON"," "),"LAT"," ")," AND "," "),"&amp;"," ")&amp;" ")</f>
        <v/>
      </c>
      <c r="T716" s="50">
        <f>IF(S716="","",IF(LEN(S716)-LEN(SUBSTITUTE(S716,".",""))&gt;0,SUBSTITUTE(S716,","," "),IF(LEN(S716)-LEN(SUBSTITUTE(S716,",",""))=3,SUBSTITUTE(SUBSTITUTE(S716,",",";",2),",","."),IF(LEN(S716)-LEN(SUBSTITUTE(S716,",",""))=2,SUBSTITUTE(S716,",","."),SUBSTITUTE(S716,","," ")))))</f>
        <v/>
      </c>
      <c r="U716" s="50">
        <f>IF(ISNUMBER(FIND("S",T716)),-1,IF(ISNUMBER(FIND("N",T716)),1,0))</f>
        <v/>
      </c>
      <c r="V716" s="50">
        <f>IF(ISNUMBER(FIND("W",T716)),-1,IF(ISNUMBER(FIND("E",T716)),1,0))</f>
        <v/>
      </c>
      <c r="W716" s="50">
        <f>AND(MIN(IFERROR(FIND("N",T716),999),IFERROR(FIND("S",T716),999))&lt;999,MIN(IFERROR(FIND("E",T716),999),IFERROR(FIND("W",T716),999))&lt;999,MIN(IFERROR(FIND("E",T716),999),IFERROR(FIND("W",T716),999))&lt;MIN(IFERROR(FIND("N",T716),999),IFERROR(FIND("S",T716),999)))</f>
        <v/>
      </c>
      <c r="X716" s="50">
        <f>IF(T716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716,"°"," "),"º"," "),"˚"," "),"'"," "),CHAR(34)," "),"′"," "),"’"," "),"‘"," "),"″"," "),"”"," "),"“"," "),"("," "),")"," "),"["," "),"]"," "),"{"," "),"}"," "),";"," "),"|"," "),"/"," "),"\"," "),":"," "),"="," "),"*"," "),","," "),"N"," "),"S"," "),"E"," "),"W"," "),"_"," ")))</f>
        <v/>
      </c>
      <c r="Y716" s="50">
        <f>IF(X716="","",SUBSTITUTE(SUBSTITUTE(SUBSTITUTE(SUBSTITUTE(SUBSTITUTE(SUBSTITUTE(SUBSTITUTE(SUBSTITUTE(SUBSTITUTE(SUBSTITUTE(SUBSTITUTE(SUBSTITUTE(SUBSTITUTE(X716,"0",""),"1",""),"2",""),"3",""),"4",""),"5",""),"6",""),"7",""),"8",""),"9",""),".",""),"-","")," ",""))</f>
        <v/>
      </c>
      <c r="Z716" s="50">
        <f>IF(X716="",0,LEN(X716)-LEN(SUBSTITUTE(X716," ",""))+1)</f>
        <v/>
      </c>
      <c r="AA716" s="50">
        <f>IF(Z716&lt;1,"",IFERROR(VALUE(SUBSTITUTE(TRIM(MID(SUBSTITUTE(X716," ",REPT(" ",60)),1,60)),".",MID(1/2,2,1))),""))</f>
        <v/>
      </c>
      <c r="AB716" s="50">
        <f>IF(Z716&lt;2,"",IFERROR(VALUE(SUBSTITUTE(TRIM(MID(SUBSTITUTE(X716," ",REPT(" ",60)),61,60)),".",MID(1/2,2,1))),""))</f>
        <v/>
      </c>
      <c r="AC716" s="50">
        <f>IF(Z716&lt;3,"",IFERROR(VALUE(SUBSTITUTE(TRIM(MID(SUBSTITUTE(X716," ",REPT(" ",60)),121,60)),".",MID(1/2,2,1))),""))</f>
        <v/>
      </c>
      <c r="AD716" s="50">
        <f>IF(Z716&lt;4,"",IFERROR(VALUE(SUBSTITUTE(TRIM(MID(SUBSTITUTE(X716," ",REPT(" ",60)),181,60)),".",MID(1/2,2,1))),""))</f>
        <v/>
      </c>
      <c r="AE716" s="50">
        <f>IF(Z716&lt;5,"",IFERROR(VALUE(SUBSTITUTE(TRIM(MID(SUBSTITUTE(X716," ",REPT(" ",60)),241,60)),".",MID(1/2,2,1))),""))</f>
        <v/>
      </c>
      <c r="AF716" s="50">
        <f>IF(Z716&lt;6,"",IFERROR(VALUE(SUBSTITUTE(TRIM(MID(SUBSTITUTE(X716," ",REPT(" ",60)),301,60)),".",MID(1/2,2,1))),""))</f>
        <v/>
      </c>
      <c r="AG716" s="50">
        <f>IFERROR(IF(Z716=2,AA716,IF(Z716=4,IF(AA716&lt;0,-1,1)*(ABS(AA716)+AB716/60),IF(Z716=6,IF(AA716&lt;0,-1,1)*(ABS(AA716)+AB716/60+AC716/3600),""))),"")</f>
        <v/>
      </c>
      <c r="AH716" s="50">
        <f>IFERROR(IF(Z716=2,AB716,IF(Z716=4,IF(AC716&lt;0,-1,1)*(ABS(AC716)+AD716/60),IF(Z716=6,IF(AD716&lt;0,-1,1)*(ABS(AD716)+AE716/60+AF716/3600),""))),"")</f>
        <v/>
      </c>
      <c r="AI716" s="50">
        <f>IF(W716,AH716,AG716)</f>
        <v/>
      </c>
      <c r="AJ716" s="50">
        <f>IF(W716,AG716,AH716)</f>
        <v/>
      </c>
      <c r="AK716" s="50">
        <f>IFERROR(IF(U716=0,AI716,U716*ABS(AI716)),"")</f>
        <v/>
      </c>
      <c r="AL716" s="50">
        <f>IFERROR(IF(V716=0,AJ716,V716*ABS(AJ716)),"")</f>
        <v/>
      </c>
      <c r="AM716" s="50">
        <f>IFERROR(AND(U716=0,V716=0,ABS(AK716)&gt;90,ABS(AK716)&lt;=180,ABS(AL716)&lt;=90),FALSE)</f>
        <v/>
      </c>
      <c r="AN716" s="50">
        <f>IF(AM716,AL716,AK716)</f>
        <v/>
      </c>
      <c r="AO716" s="50">
        <f>IF(AM716,AK716,AL716)</f>
        <v/>
      </c>
      <c r="AP716" s="50">
        <f>IF(R716="","",IF(Y716&lt;&gt;"","Contains words or symbols that aren't part of a coordinate.",IF(NOT(OR(Z716=2,Z716=4,Z716=6)),"Couldn't find a latitude and a longitude ("&amp;Z716&amp;IF(Z716=1," number"," numbers")&amp;" found).",IF(COUNT(AA716:AF716)&lt;&gt;Z716,"Some of the numbers couldn't be read.",IF(OR(AND(Z716=4,OR(AB716&lt;0,AB716&gt;=60,AD716&lt;0,AD716&gt;=60)),AND(Z716=6,OR(AB716&lt;0,AB716&gt;=60,AC716&lt;0,AC716&gt;=60,AE716&lt;0,AE716&gt;=60,AF716&lt;0,AF716&gt;=60))),"Minutes and seconds must be between 0 and 60.",IF(OR(ABS(AN716)&gt;90,ABS(AO716)&gt;180),"Out of range: latitude must be between -90 and 90, and longitude between -180 and 180.",""))))))</f>
        <v/>
      </c>
    </row>
    <row r="717">
      <c r="B717" s="44" t="n"/>
      <c r="C717" s="44" t="n"/>
      <c r="D717" s="45">
        <f>IF(R717="","",IF(AP717&lt;&gt;"","NOT VALID GPS COORDINATES",IF(O717="NO CONNECTION","NO CONNECTION",IF(E717="","NOT FOUND",IF(OR(AM717,AND(AN717=0,AO717=0)),"CONVERTED – PLEASE CHECK","CONVERTED")))))</f>
        <v/>
      </c>
      <c r="E717" s="45">
        <f>IF(OR(O717="",O717="NO CONNECTION"),"",IFERROR(_xlfn.FILTERXML(O717,"//local/territory")&amp;" "&amp;_xlfn.FILTERXML(O717,"//local/mapcode"),IFERROR(_xlfn.FILTERXML(O717,"//international/mapcode"),"")))</f>
        <v/>
      </c>
      <c r="F717" s="46">
        <f>IF(E717="","",IFERROR(_xlfn.FILTERXML(O717,"//local/territory"),""))</f>
        <v/>
      </c>
      <c r="G717" s="46">
        <f>IF(E717="","",IFERROR(_xlfn.FILTERXML(O717,"//local/mapcode"),""))</f>
        <v/>
      </c>
      <c r="H717" s="46">
        <f>IF(E717="","",IFERROR(_xlfn.FILTERXML(O717,"//international/mapcode"),""))</f>
        <v/>
      </c>
      <c r="I717" s="46">
        <f>IF(E717="","",IFERROR(HYPERLINK("https://www.mymapcodes.com/go/?t="&amp;IF(G717&lt;&gt;"",F717,"AAA")&amp;"&amp;ma="&amp;LEFT(IF(G717&lt;&gt;"",G717,H717),FIND(".",IF(G717&lt;&gt;"",G717,H717))-1)&amp;"&amp;mb="&amp;MID(IF(G717&lt;&gt;"",G717,H717),FIND(".",IF(G717&lt;&gt;"",G717,H717))+1,99),"Open on MyMapcodes →"),""))</f>
        <v/>
      </c>
      <c r="J717" s="47">
        <f>IF(OR(R717="",AP717&lt;&gt;""),"",ROUND(AN717,6))</f>
        <v/>
      </c>
      <c r="K717" s="47">
        <f>IF(OR(R717="",AP717&lt;&gt;""),"",ROUND(AO717,6))</f>
        <v/>
      </c>
      <c r="L717" s="48">
        <f>IF(R717="","",IF(AP717&lt;&gt;"",AP717,IF(O717="NO CONNECTION","Excel couldn't reach the mapcode service. Click the REFRESH RESULTS box just above the table.",IF(E717="","The mapcode service didn't return a mapcode for this point.",IF(AM717,"Latitude and longitude seemed to be the wrong way round, so they've been swapped. Please check.",IF(AND(AN717=0,AO717=0),"0, 0 is in the sea off West Africa. Please check this is the location you meant.",IF(W717,"Longitude came first, so the order has been switched.",IF(Z717=6,"Converted from degrees, minutes and seconds.",IF(Z717=4,"Converted from degrees and decimal minutes.","")))))))))</f>
        <v/>
      </c>
      <c r="N717" s="49">
        <f>IF(J717="","",MapcodeAPI&amp;"codes/"&amp;SUBSTITUTE(J717&amp;"",MID(1/2,2,1),".")&amp;","&amp;SUBSTITUTE(K717&amp;"",MID(1/2,2,1),"."))&amp;LEFT($B$13,0)</f>
        <v/>
      </c>
      <c r="O717" s="49">
        <f>IF(N717="","",IFERROR(_xlfn.WEBSERVICE(N717),IF(MapcodeAPIBackup="","NO CONNECTION",IFERROR(_xlfn.WEBSERVICE(MapcodeAPIBackup&amp;MID(N717,LEN(MapcodeAPI)+1,999)),"NO CONNECTION"))))</f>
        <v/>
      </c>
      <c r="P717" t="inlineStr">
        <is>
          <t xml:space="preserve"> </t>
        </is>
      </c>
      <c r="R717" s="50">
        <f>IFERROR(IF(AND(TRIM(B717&amp;"")="",TRIM(C717&amp;"")=""),"",TRIM(IF(ISNUMBER(B717),SUBSTITUTE(B717&amp;"",MID(1/2,2,1),"."),B717&amp;"")&amp;IF(TRIM(C717&amp;"")="",""," | "&amp;IF(ISNUMBER(C717),SUBSTITUTE(C717&amp;"",MID(1/2,2,1),"."),C717&amp;"")))),"(error value)")</f>
        <v/>
      </c>
      <c r="S717" s="50">
        <f>IF(R717="","","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"&amp;IFERROR(IF(AND(LEN(R717)-LEN(SUBSTITUTE(R717,"/",""))=1,ISNUMBER(FIND(" ",TRIM(LEFT(R717,FIND("/",R717)-1))))),LEFT(R717,FIND("/",R717)-1),R717),R717)&amp;" ")," "," "),"﻿"," "),"​"," "),"⁠"," ")," "," ")," "," "),CHAR(9)," "),CHAR(10)," "),CHAR(13)," "),"−","-"),"–","-"),"—","-"),"LATITUDE"," "),"LONGITUDE"," "),"COORDINATES"," "),"COORDS"," "),"NORTH"," N "),"SOUTH"," S "),"EAST"," E "),"WEST"," W "),"DEGREES"," "),"DEG"," "),"GPS"," "),"LONG"," "),"LNG"," "),"LON"," "),"LAT"," ")," AND "," "),"&amp;"," ")&amp;" ")</f>
        <v/>
      </c>
      <c r="T717" s="50">
        <f>IF(S717="","",IF(LEN(S717)-LEN(SUBSTITUTE(S717,".",""))&gt;0,SUBSTITUTE(S717,","," "),IF(LEN(S717)-LEN(SUBSTITUTE(S717,",",""))=3,SUBSTITUTE(SUBSTITUTE(S717,",",";",2),",","."),IF(LEN(S717)-LEN(SUBSTITUTE(S717,",",""))=2,SUBSTITUTE(S717,",","."),SUBSTITUTE(S717,","," ")))))</f>
        <v/>
      </c>
      <c r="U717" s="50">
        <f>IF(ISNUMBER(FIND("S",T717)),-1,IF(ISNUMBER(FIND("N",T717)),1,0))</f>
        <v/>
      </c>
      <c r="V717" s="50">
        <f>IF(ISNUMBER(FIND("W",T717)),-1,IF(ISNUMBER(FIND("E",T717)),1,0))</f>
        <v/>
      </c>
      <c r="W717" s="50">
        <f>AND(MIN(IFERROR(FIND("N",T717),999),IFERROR(FIND("S",T717),999))&lt;999,MIN(IFERROR(FIND("E",T717),999),IFERROR(FIND("W",T717),999))&lt;999,MIN(IFERROR(FIND("E",T717),999),IFERROR(FIND("W",T717),999))&lt;MIN(IFERROR(FIND("N",T717),999),IFERROR(FIND("S",T717),999)))</f>
        <v/>
      </c>
      <c r="X717" s="50">
        <f>IF(T717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717,"°"," "),"º"," "),"˚"," "),"'"," "),CHAR(34)," "),"′"," "),"’"," "),"‘"," "),"″"," "),"”"," "),"“"," "),"("," "),")"," "),"["," "),"]"," "),"{"," "),"}"," "),";"," "),"|"," "),"/"," "),"\"," "),":"," "),"="," "),"*"," "),","," "),"N"," "),"S"," "),"E"," "),"W"," "),"_"," ")))</f>
        <v/>
      </c>
      <c r="Y717" s="50">
        <f>IF(X717="","",SUBSTITUTE(SUBSTITUTE(SUBSTITUTE(SUBSTITUTE(SUBSTITUTE(SUBSTITUTE(SUBSTITUTE(SUBSTITUTE(SUBSTITUTE(SUBSTITUTE(SUBSTITUTE(SUBSTITUTE(SUBSTITUTE(X717,"0",""),"1",""),"2",""),"3",""),"4",""),"5",""),"6",""),"7",""),"8",""),"9",""),".",""),"-","")," ",""))</f>
        <v/>
      </c>
      <c r="Z717" s="50">
        <f>IF(X717="",0,LEN(X717)-LEN(SUBSTITUTE(X717," ",""))+1)</f>
        <v/>
      </c>
      <c r="AA717" s="50">
        <f>IF(Z717&lt;1,"",IFERROR(VALUE(SUBSTITUTE(TRIM(MID(SUBSTITUTE(X717," ",REPT(" ",60)),1,60)),".",MID(1/2,2,1))),""))</f>
        <v/>
      </c>
      <c r="AB717" s="50">
        <f>IF(Z717&lt;2,"",IFERROR(VALUE(SUBSTITUTE(TRIM(MID(SUBSTITUTE(X717," ",REPT(" ",60)),61,60)),".",MID(1/2,2,1))),""))</f>
        <v/>
      </c>
      <c r="AC717" s="50">
        <f>IF(Z717&lt;3,"",IFERROR(VALUE(SUBSTITUTE(TRIM(MID(SUBSTITUTE(X717," ",REPT(" ",60)),121,60)),".",MID(1/2,2,1))),""))</f>
        <v/>
      </c>
      <c r="AD717" s="50">
        <f>IF(Z717&lt;4,"",IFERROR(VALUE(SUBSTITUTE(TRIM(MID(SUBSTITUTE(X717," ",REPT(" ",60)),181,60)),".",MID(1/2,2,1))),""))</f>
        <v/>
      </c>
      <c r="AE717" s="50">
        <f>IF(Z717&lt;5,"",IFERROR(VALUE(SUBSTITUTE(TRIM(MID(SUBSTITUTE(X717," ",REPT(" ",60)),241,60)),".",MID(1/2,2,1))),""))</f>
        <v/>
      </c>
      <c r="AF717" s="50">
        <f>IF(Z717&lt;6,"",IFERROR(VALUE(SUBSTITUTE(TRIM(MID(SUBSTITUTE(X717," ",REPT(" ",60)),301,60)),".",MID(1/2,2,1))),""))</f>
        <v/>
      </c>
      <c r="AG717" s="50">
        <f>IFERROR(IF(Z717=2,AA717,IF(Z717=4,IF(AA717&lt;0,-1,1)*(ABS(AA717)+AB717/60),IF(Z717=6,IF(AA717&lt;0,-1,1)*(ABS(AA717)+AB717/60+AC717/3600),""))),"")</f>
        <v/>
      </c>
      <c r="AH717" s="50">
        <f>IFERROR(IF(Z717=2,AB717,IF(Z717=4,IF(AC717&lt;0,-1,1)*(ABS(AC717)+AD717/60),IF(Z717=6,IF(AD717&lt;0,-1,1)*(ABS(AD717)+AE717/60+AF717/3600),""))),"")</f>
        <v/>
      </c>
      <c r="AI717" s="50">
        <f>IF(W717,AH717,AG717)</f>
        <v/>
      </c>
      <c r="AJ717" s="50">
        <f>IF(W717,AG717,AH717)</f>
        <v/>
      </c>
      <c r="AK717" s="50">
        <f>IFERROR(IF(U717=0,AI717,U717*ABS(AI717)),"")</f>
        <v/>
      </c>
      <c r="AL717" s="50">
        <f>IFERROR(IF(V717=0,AJ717,V717*ABS(AJ717)),"")</f>
        <v/>
      </c>
      <c r="AM717" s="50">
        <f>IFERROR(AND(U717=0,V717=0,ABS(AK717)&gt;90,ABS(AK717)&lt;=180,ABS(AL717)&lt;=90),FALSE)</f>
        <v/>
      </c>
      <c r="AN717" s="50">
        <f>IF(AM717,AL717,AK717)</f>
        <v/>
      </c>
      <c r="AO717" s="50">
        <f>IF(AM717,AK717,AL717)</f>
        <v/>
      </c>
      <c r="AP717" s="50">
        <f>IF(R717="","",IF(Y717&lt;&gt;"","Contains words or symbols that aren't part of a coordinate.",IF(NOT(OR(Z717=2,Z717=4,Z717=6)),"Couldn't find a latitude and a longitude ("&amp;Z717&amp;IF(Z717=1," number"," numbers")&amp;" found).",IF(COUNT(AA717:AF717)&lt;&gt;Z717,"Some of the numbers couldn't be read.",IF(OR(AND(Z717=4,OR(AB717&lt;0,AB717&gt;=60,AD717&lt;0,AD717&gt;=60)),AND(Z717=6,OR(AB717&lt;0,AB717&gt;=60,AC717&lt;0,AC717&gt;=60,AE717&lt;0,AE717&gt;=60,AF717&lt;0,AF717&gt;=60))),"Minutes and seconds must be between 0 and 60.",IF(OR(ABS(AN717)&gt;90,ABS(AO717)&gt;180),"Out of range: latitude must be between -90 and 90, and longitude between -180 and 180.",""))))))</f>
        <v/>
      </c>
    </row>
    <row r="718">
      <c r="B718" s="44" t="n"/>
      <c r="C718" s="44" t="n"/>
      <c r="D718" s="45">
        <f>IF(R718="","",IF(AP718&lt;&gt;"","NOT VALID GPS COORDINATES",IF(O718="NO CONNECTION","NO CONNECTION",IF(E718="","NOT FOUND",IF(OR(AM718,AND(AN718=0,AO718=0)),"CONVERTED – PLEASE CHECK","CONVERTED")))))</f>
        <v/>
      </c>
      <c r="E718" s="45">
        <f>IF(OR(O718="",O718="NO CONNECTION"),"",IFERROR(_xlfn.FILTERXML(O718,"//local/territory")&amp;" "&amp;_xlfn.FILTERXML(O718,"//local/mapcode"),IFERROR(_xlfn.FILTERXML(O718,"//international/mapcode"),"")))</f>
        <v/>
      </c>
      <c r="F718" s="46">
        <f>IF(E718="","",IFERROR(_xlfn.FILTERXML(O718,"//local/territory"),""))</f>
        <v/>
      </c>
      <c r="G718" s="46">
        <f>IF(E718="","",IFERROR(_xlfn.FILTERXML(O718,"//local/mapcode"),""))</f>
        <v/>
      </c>
      <c r="H718" s="46">
        <f>IF(E718="","",IFERROR(_xlfn.FILTERXML(O718,"//international/mapcode"),""))</f>
        <v/>
      </c>
      <c r="I718" s="46">
        <f>IF(E718="","",IFERROR(HYPERLINK("https://www.mymapcodes.com/go/?t="&amp;IF(G718&lt;&gt;"",F718,"AAA")&amp;"&amp;ma="&amp;LEFT(IF(G718&lt;&gt;"",G718,H718),FIND(".",IF(G718&lt;&gt;"",G718,H718))-1)&amp;"&amp;mb="&amp;MID(IF(G718&lt;&gt;"",G718,H718),FIND(".",IF(G718&lt;&gt;"",G718,H718))+1,99),"Open on MyMapcodes →"),""))</f>
        <v/>
      </c>
      <c r="J718" s="47">
        <f>IF(OR(R718="",AP718&lt;&gt;""),"",ROUND(AN718,6))</f>
        <v/>
      </c>
      <c r="K718" s="47">
        <f>IF(OR(R718="",AP718&lt;&gt;""),"",ROUND(AO718,6))</f>
        <v/>
      </c>
      <c r="L718" s="48">
        <f>IF(R718="","",IF(AP718&lt;&gt;"",AP718,IF(O718="NO CONNECTION","Excel couldn't reach the mapcode service. Click the REFRESH RESULTS box just above the table.",IF(E718="","The mapcode service didn't return a mapcode for this point.",IF(AM718,"Latitude and longitude seemed to be the wrong way round, so they've been swapped. Please check.",IF(AND(AN718=0,AO718=0),"0, 0 is in the sea off West Africa. Please check this is the location you meant.",IF(W718,"Longitude came first, so the order has been switched.",IF(Z718=6,"Converted from degrees, minutes and seconds.",IF(Z718=4,"Converted from degrees and decimal minutes.","")))))))))</f>
        <v/>
      </c>
      <c r="N718" s="49">
        <f>IF(J718="","",MapcodeAPI&amp;"codes/"&amp;SUBSTITUTE(J718&amp;"",MID(1/2,2,1),".")&amp;","&amp;SUBSTITUTE(K718&amp;"",MID(1/2,2,1),"."))&amp;LEFT($B$13,0)</f>
        <v/>
      </c>
      <c r="O718" s="49">
        <f>IF(N718="","",IFERROR(_xlfn.WEBSERVICE(N718),IF(MapcodeAPIBackup="","NO CONNECTION",IFERROR(_xlfn.WEBSERVICE(MapcodeAPIBackup&amp;MID(N718,LEN(MapcodeAPI)+1,999)),"NO CONNECTION"))))</f>
        <v/>
      </c>
      <c r="P718" t="inlineStr">
        <is>
          <t xml:space="preserve"> </t>
        </is>
      </c>
      <c r="R718" s="50">
        <f>IFERROR(IF(AND(TRIM(B718&amp;"")="",TRIM(C718&amp;"")=""),"",TRIM(IF(ISNUMBER(B718),SUBSTITUTE(B718&amp;"",MID(1/2,2,1),"."),B718&amp;"")&amp;IF(TRIM(C718&amp;"")="",""," | "&amp;IF(ISNUMBER(C718),SUBSTITUTE(C718&amp;"",MID(1/2,2,1),"."),C718&amp;"")))),"(error value)")</f>
        <v/>
      </c>
      <c r="S718" s="50">
        <f>IF(R718="","","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"&amp;IFERROR(IF(AND(LEN(R718)-LEN(SUBSTITUTE(R718,"/",""))=1,ISNUMBER(FIND(" ",TRIM(LEFT(R718,FIND("/",R718)-1))))),LEFT(R718,FIND("/",R718)-1),R718),R718)&amp;" ")," "," "),"﻿"," "),"​"," "),"⁠"," ")," "," ")," "," "),CHAR(9)," "),CHAR(10)," "),CHAR(13)," "),"−","-"),"–","-"),"—","-"),"LATITUDE"," "),"LONGITUDE"," "),"COORDINATES"," "),"COORDS"," "),"NORTH"," N "),"SOUTH"," S "),"EAST"," E "),"WEST"," W "),"DEGREES"," "),"DEG"," "),"GPS"," "),"LONG"," "),"LNG"," "),"LON"," "),"LAT"," ")," AND "," "),"&amp;"," ")&amp;" ")</f>
        <v/>
      </c>
      <c r="T718" s="50">
        <f>IF(S718="","",IF(LEN(S718)-LEN(SUBSTITUTE(S718,".",""))&gt;0,SUBSTITUTE(S718,","," "),IF(LEN(S718)-LEN(SUBSTITUTE(S718,",",""))=3,SUBSTITUTE(SUBSTITUTE(S718,",",";",2),",","."),IF(LEN(S718)-LEN(SUBSTITUTE(S718,",",""))=2,SUBSTITUTE(S718,",","."),SUBSTITUTE(S718,","," ")))))</f>
        <v/>
      </c>
      <c r="U718" s="50">
        <f>IF(ISNUMBER(FIND("S",T718)),-1,IF(ISNUMBER(FIND("N",T718)),1,0))</f>
        <v/>
      </c>
      <c r="V718" s="50">
        <f>IF(ISNUMBER(FIND("W",T718)),-1,IF(ISNUMBER(FIND("E",T718)),1,0))</f>
        <v/>
      </c>
      <c r="W718" s="50">
        <f>AND(MIN(IFERROR(FIND("N",T718),999),IFERROR(FIND("S",T718),999))&lt;999,MIN(IFERROR(FIND("E",T718),999),IFERROR(FIND("W",T718),999))&lt;999,MIN(IFERROR(FIND("E",T718),999),IFERROR(FIND("W",T718),999))&lt;MIN(IFERROR(FIND("N",T718),999),IFERROR(FIND("S",T718),999)))</f>
        <v/>
      </c>
      <c r="X718" s="50">
        <f>IF(T718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718,"°"," "),"º"," "),"˚"," "),"'"," "),CHAR(34)," "),"′"," "),"’"," "),"‘"," "),"″"," "),"”"," "),"“"," "),"("," "),")"," "),"["," "),"]"," "),"{"," "),"}"," "),";"," "),"|"," "),"/"," "),"\"," "),":"," "),"="," "),"*"," "),","," "),"N"," "),"S"," "),"E"," "),"W"," "),"_"," ")))</f>
        <v/>
      </c>
      <c r="Y718" s="50">
        <f>IF(X718="","",SUBSTITUTE(SUBSTITUTE(SUBSTITUTE(SUBSTITUTE(SUBSTITUTE(SUBSTITUTE(SUBSTITUTE(SUBSTITUTE(SUBSTITUTE(SUBSTITUTE(SUBSTITUTE(SUBSTITUTE(SUBSTITUTE(X718,"0",""),"1",""),"2",""),"3",""),"4",""),"5",""),"6",""),"7",""),"8",""),"9",""),".",""),"-","")," ",""))</f>
        <v/>
      </c>
      <c r="Z718" s="50">
        <f>IF(X718="",0,LEN(X718)-LEN(SUBSTITUTE(X718," ",""))+1)</f>
        <v/>
      </c>
      <c r="AA718" s="50">
        <f>IF(Z718&lt;1,"",IFERROR(VALUE(SUBSTITUTE(TRIM(MID(SUBSTITUTE(X718," ",REPT(" ",60)),1,60)),".",MID(1/2,2,1))),""))</f>
        <v/>
      </c>
      <c r="AB718" s="50">
        <f>IF(Z718&lt;2,"",IFERROR(VALUE(SUBSTITUTE(TRIM(MID(SUBSTITUTE(X718," ",REPT(" ",60)),61,60)),".",MID(1/2,2,1))),""))</f>
        <v/>
      </c>
      <c r="AC718" s="50">
        <f>IF(Z718&lt;3,"",IFERROR(VALUE(SUBSTITUTE(TRIM(MID(SUBSTITUTE(X718," ",REPT(" ",60)),121,60)),".",MID(1/2,2,1))),""))</f>
        <v/>
      </c>
      <c r="AD718" s="50">
        <f>IF(Z718&lt;4,"",IFERROR(VALUE(SUBSTITUTE(TRIM(MID(SUBSTITUTE(X718," ",REPT(" ",60)),181,60)),".",MID(1/2,2,1))),""))</f>
        <v/>
      </c>
      <c r="AE718" s="50">
        <f>IF(Z718&lt;5,"",IFERROR(VALUE(SUBSTITUTE(TRIM(MID(SUBSTITUTE(X718," ",REPT(" ",60)),241,60)),".",MID(1/2,2,1))),""))</f>
        <v/>
      </c>
      <c r="AF718" s="50">
        <f>IF(Z718&lt;6,"",IFERROR(VALUE(SUBSTITUTE(TRIM(MID(SUBSTITUTE(X718," ",REPT(" ",60)),301,60)),".",MID(1/2,2,1))),""))</f>
        <v/>
      </c>
      <c r="AG718" s="50">
        <f>IFERROR(IF(Z718=2,AA718,IF(Z718=4,IF(AA718&lt;0,-1,1)*(ABS(AA718)+AB718/60),IF(Z718=6,IF(AA718&lt;0,-1,1)*(ABS(AA718)+AB718/60+AC718/3600),""))),"")</f>
        <v/>
      </c>
      <c r="AH718" s="50">
        <f>IFERROR(IF(Z718=2,AB718,IF(Z718=4,IF(AC718&lt;0,-1,1)*(ABS(AC718)+AD718/60),IF(Z718=6,IF(AD718&lt;0,-1,1)*(ABS(AD718)+AE718/60+AF718/3600),""))),"")</f>
        <v/>
      </c>
      <c r="AI718" s="50">
        <f>IF(W718,AH718,AG718)</f>
        <v/>
      </c>
      <c r="AJ718" s="50">
        <f>IF(W718,AG718,AH718)</f>
        <v/>
      </c>
      <c r="AK718" s="50">
        <f>IFERROR(IF(U718=0,AI718,U718*ABS(AI718)),"")</f>
        <v/>
      </c>
      <c r="AL718" s="50">
        <f>IFERROR(IF(V718=0,AJ718,V718*ABS(AJ718)),"")</f>
        <v/>
      </c>
      <c r="AM718" s="50">
        <f>IFERROR(AND(U718=0,V718=0,ABS(AK718)&gt;90,ABS(AK718)&lt;=180,ABS(AL718)&lt;=90),FALSE)</f>
        <v/>
      </c>
      <c r="AN718" s="50">
        <f>IF(AM718,AL718,AK718)</f>
        <v/>
      </c>
      <c r="AO718" s="50">
        <f>IF(AM718,AK718,AL718)</f>
        <v/>
      </c>
      <c r="AP718" s="50">
        <f>IF(R718="","",IF(Y718&lt;&gt;"","Contains words or symbols that aren't part of a coordinate.",IF(NOT(OR(Z718=2,Z718=4,Z718=6)),"Couldn't find a latitude and a longitude ("&amp;Z718&amp;IF(Z718=1," number"," numbers")&amp;" found).",IF(COUNT(AA718:AF718)&lt;&gt;Z718,"Some of the numbers couldn't be read.",IF(OR(AND(Z718=4,OR(AB718&lt;0,AB718&gt;=60,AD718&lt;0,AD718&gt;=60)),AND(Z718=6,OR(AB718&lt;0,AB718&gt;=60,AC718&lt;0,AC718&gt;=60,AE718&lt;0,AE718&gt;=60,AF718&lt;0,AF718&gt;=60))),"Minutes and seconds must be between 0 and 60.",IF(OR(ABS(AN718)&gt;90,ABS(AO718)&gt;180),"Out of range: latitude must be between -90 and 90, and longitude between -180 and 180.",""))))))</f>
        <v/>
      </c>
    </row>
    <row r="719">
      <c r="B719" s="44" t="n"/>
      <c r="C719" s="44" t="n"/>
      <c r="D719" s="45">
        <f>IF(R719="","",IF(AP719&lt;&gt;"","NOT VALID GPS COORDINATES",IF(O719="NO CONNECTION","NO CONNECTION",IF(E719="","NOT FOUND",IF(OR(AM719,AND(AN719=0,AO719=0)),"CONVERTED – PLEASE CHECK","CONVERTED")))))</f>
        <v/>
      </c>
      <c r="E719" s="45">
        <f>IF(OR(O719="",O719="NO CONNECTION"),"",IFERROR(_xlfn.FILTERXML(O719,"//local/territory")&amp;" "&amp;_xlfn.FILTERXML(O719,"//local/mapcode"),IFERROR(_xlfn.FILTERXML(O719,"//international/mapcode"),"")))</f>
        <v/>
      </c>
      <c r="F719" s="46">
        <f>IF(E719="","",IFERROR(_xlfn.FILTERXML(O719,"//local/territory"),""))</f>
        <v/>
      </c>
      <c r="G719" s="46">
        <f>IF(E719="","",IFERROR(_xlfn.FILTERXML(O719,"//local/mapcode"),""))</f>
        <v/>
      </c>
      <c r="H719" s="46">
        <f>IF(E719="","",IFERROR(_xlfn.FILTERXML(O719,"//international/mapcode"),""))</f>
        <v/>
      </c>
      <c r="I719" s="46">
        <f>IF(E719="","",IFERROR(HYPERLINK("https://www.mymapcodes.com/go/?t="&amp;IF(G719&lt;&gt;"",F719,"AAA")&amp;"&amp;ma="&amp;LEFT(IF(G719&lt;&gt;"",G719,H719),FIND(".",IF(G719&lt;&gt;"",G719,H719))-1)&amp;"&amp;mb="&amp;MID(IF(G719&lt;&gt;"",G719,H719),FIND(".",IF(G719&lt;&gt;"",G719,H719))+1,99),"Open on MyMapcodes →"),""))</f>
        <v/>
      </c>
      <c r="J719" s="47">
        <f>IF(OR(R719="",AP719&lt;&gt;""),"",ROUND(AN719,6))</f>
        <v/>
      </c>
      <c r="K719" s="47">
        <f>IF(OR(R719="",AP719&lt;&gt;""),"",ROUND(AO719,6))</f>
        <v/>
      </c>
      <c r="L719" s="48">
        <f>IF(R719="","",IF(AP719&lt;&gt;"",AP719,IF(O719="NO CONNECTION","Excel couldn't reach the mapcode service. Click the REFRESH RESULTS box just above the table.",IF(E719="","The mapcode service didn't return a mapcode for this point.",IF(AM719,"Latitude and longitude seemed to be the wrong way round, so they've been swapped. Please check.",IF(AND(AN719=0,AO719=0),"0, 0 is in the sea off West Africa. Please check this is the location you meant.",IF(W719,"Longitude came first, so the order has been switched.",IF(Z719=6,"Converted from degrees, minutes and seconds.",IF(Z719=4,"Converted from degrees and decimal minutes.","")))))))))</f>
        <v/>
      </c>
      <c r="N719" s="49">
        <f>IF(J719="","",MapcodeAPI&amp;"codes/"&amp;SUBSTITUTE(J719&amp;"",MID(1/2,2,1),".")&amp;","&amp;SUBSTITUTE(K719&amp;"",MID(1/2,2,1),"."))&amp;LEFT($B$13,0)</f>
        <v/>
      </c>
      <c r="O719" s="49">
        <f>IF(N719="","",IFERROR(_xlfn.WEBSERVICE(N719),IF(MapcodeAPIBackup="","NO CONNECTION",IFERROR(_xlfn.WEBSERVICE(MapcodeAPIBackup&amp;MID(N719,LEN(MapcodeAPI)+1,999)),"NO CONNECTION"))))</f>
        <v/>
      </c>
      <c r="P719" t="inlineStr">
        <is>
          <t xml:space="preserve"> </t>
        </is>
      </c>
      <c r="R719" s="50">
        <f>IFERROR(IF(AND(TRIM(B719&amp;"")="",TRIM(C719&amp;"")=""),"",TRIM(IF(ISNUMBER(B719),SUBSTITUTE(B719&amp;"",MID(1/2,2,1),"."),B719&amp;"")&amp;IF(TRIM(C719&amp;"")="",""," | "&amp;IF(ISNUMBER(C719),SUBSTITUTE(C719&amp;"",MID(1/2,2,1),"."),C719&amp;"")))),"(error value)")</f>
        <v/>
      </c>
      <c r="S719" s="50">
        <f>IF(R719="","","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"&amp;IFERROR(IF(AND(LEN(R719)-LEN(SUBSTITUTE(R719,"/",""))=1,ISNUMBER(FIND(" ",TRIM(LEFT(R719,FIND("/",R719)-1))))),LEFT(R719,FIND("/",R719)-1),R719),R719)&amp;" ")," "," "),"﻿"," "),"​"," "),"⁠"," ")," "," ")," "," "),CHAR(9)," "),CHAR(10)," "),CHAR(13)," "),"−","-"),"–","-"),"—","-"),"LATITUDE"," "),"LONGITUDE"," "),"COORDINATES"," "),"COORDS"," "),"NORTH"," N "),"SOUTH"," S "),"EAST"," E "),"WEST"," W "),"DEGREES"," "),"DEG"," "),"GPS"," "),"LONG"," "),"LNG"," "),"LON"," "),"LAT"," ")," AND "," "),"&amp;"," ")&amp;" ")</f>
        <v/>
      </c>
      <c r="T719" s="50">
        <f>IF(S719="","",IF(LEN(S719)-LEN(SUBSTITUTE(S719,".",""))&gt;0,SUBSTITUTE(S719,","," "),IF(LEN(S719)-LEN(SUBSTITUTE(S719,",",""))=3,SUBSTITUTE(SUBSTITUTE(S719,",",";",2),",","."),IF(LEN(S719)-LEN(SUBSTITUTE(S719,",",""))=2,SUBSTITUTE(S719,",","."),SUBSTITUTE(S719,","," ")))))</f>
        <v/>
      </c>
      <c r="U719" s="50">
        <f>IF(ISNUMBER(FIND("S",T719)),-1,IF(ISNUMBER(FIND("N",T719)),1,0))</f>
        <v/>
      </c>
      <c r="V719" s="50">
        <f>IF(ISNUMBER(FIND("W",T719)),-1,IF(ISNUMBER(FIND("E",T719)),1,0))</f>
        <v/>
      </c>
      <c r="W719" s="50">
        <f>AND(MIN(IFERROR(FIND("N",T719),999),IFERROR(FIND("S",T719),999))&lt;999,MIN(IFERROR(FIND("E",T719),999),IFERROR(FIND("W",T719),999))&lt;999,MIN(IFERROR(FIND("E",T719),999),IFERROR(FIND("W",T719),999))&lt;MIN(IFERROR(FIND("N",T719),999),IFERROR(FIND("S",T719),999)))</f>
        <v/>
      </c>
      <c r="X719" s="50">
        <f>IF(T719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719,"°"," "),"º"," "),"˚"," "),"'"," "),CHAR(34)," "),"′"," "),"’"," "),"‘"," "),"″"," "),"”"," "),"“"," "),"("," "),")"," "),"["," "),"]"," "),"{"," "),"}"," "),";"," "),"|"," "),"/"," "),"\"," "),":"," "),"="," "),"*"," "),","," "),"N"," "),"S"," "),"E"," "),"W"," "),"_"," ")))</f>
        <v/>
      </c>
      <c r="Y719" s="50">
        <f>IF(X719="","",SUBSTITUTE(SUBSTITUTE(SUBSTITUTE(SUBSTITUTE(SUBSTITUTE(SUBSTITUTE(SUBSTITUTE(SUBSTITUTE(SUBSTITUTE(SUBSTITUTE(SUBSTITUTE(SUBSTITUTE(SUBSTITUTE(X719,"0",""),"1",""),"2",""),"3",""),"4",""),"5",""),"6",""),"7",""),"8",""),"9",""),".",""),"-","")," ",""))</f>
        <v/>
      </c>
      <c r="Z719" s="50">
        <f>IF(X719="",0,LEN(X719)-LEN(SUBSTITUTE(X719," ",""))+1)</f>
        <v/>
      </c>
      <c r="AA719" s="50">
        <f>IF(Z719&lt;1,"",IFERROR(VALUE(SUBSTITUTE(TRIM(MID(SUBSTITUTE(X719," ",REPT(" ",60)),1,60)),".",MID(1/2,2,1))),""))</f>
        <v/>
      </c>
      <c r="AB719" s="50">
        <f>IF(Z719&lt;2,"",IFERROR(VALUE(SUBSTITUTE(TRIM(MID(SUBSTITUTE(X719," ",REPT(" ",60)),61,60)),".",MID(1/2,2,1))),""))</f>
        <v/>
      </c>
      <c r="AC719" s="50">
        <f>IF(Z719&lt;3,"",IFERROR(VALUE(SUBSTITUTE(TRIM(MID(SUBSTITUTE(X719," ",REPT(" ",60)),121,60)),".",MID(1/2,2,1))),""))</f>
        <v/>
      </c>
      <c r="AD719" s="50">
        <f>IF(Z719&lt;4,"",IFERROR(VALUE(SUBSTITUTE(TRIM(MID(SUBSTITUTE(X719," ",REPT(" ",60)),181,60)),".",MID(1/2,2,1))),""))</f>
        <v/>
      </c>
      <c r="AE719" s="50">
        <f>IF(Z719&lt;5,"",IFERROR(VALUE(SUBSTITUTE(TRIM(MID(SUBSTITUTE(X719," ",REPT(" ",60)),241,60)),".",MID(1/2,2,1))),""))</f>
        <v/>
      </c>
      <c r="AF719" s="50">
        <f>IF(Z719&lt;6,"",IFERROR(VALUE(SUBSTITUTE(TRIM(MID(SUBSTITUTE(X719," ",REPT(" ",60)),301,60)),".",MID(1/2,2,1))),""))</f>
        <v/>
      </c>
      <c r="AG719" s="50">
        <f>IFERROR(IF(Z719=2,AA719,IF(Z719=4,IF(AA719&lt;0,-1,1)*(ABS(AA719)+AB719/60),IF(Z719=6,IF(AA719&lt;0,-1,1)*(ABS(AA719)+AB719/60+AC719/3600),""))),"")</f>
        <v/>
      </c>
      <c r="AH719" s="50">
        <f>IFERROR(IF(Z719=2,AB719,IF(Z719=4,IF(AC719&lt;0,-1,1)*(ABS(AC719)+AD719/60),IF(Z719=6,IF(AD719&lt;0,-1,1)*(ABS(AD719)+AE719/60+AF719/3600),""))),"")</f>
        <v/>
      </c>
      <c r="AI719" s="50">
        <f>IF(W719,AH719,AG719)</f>
        <v/>
      </c>
      <c r="AJ719" s="50">
        <f>IF(W719,AG719,AH719)</f>
        <v/>
      </c>
      <c r="AK719" s="50">
        <f>IFERROR(IF(U719=0,AI719,U719*ABS(AI719)),"")</f>
        <v/>
      </c>
      <c r="AL719" s="50">
        <f>IFERROR(IF(V719=0,AJ719,V719*ABS(AJ719)),"")</f>
        <v/>
      </c>
      <c r="AM719" s="50">
        <f>IFERROR(AND(U719=0,V719=0,ABS(AK719)&gt;90,ABS(AK719)&lt;=180,ABS(AL719)&lt;=90),FALSE)</f>
        <v/>
      </c>
      <c r="AN719" s="50">
        <f>IF(AM719,AL719,AK719)</f>
        <v/>
      </c>
      <c r="AO719" s="50">
        <f>IF(AM719,AK719,AL719)</f>
        <v/>
      </c>
      <c r="AP719" s="50">
        <f>IF(R719="","",IF(Y719&lt;&gt;"","Contains words or symbols that aren't part of a coordinate.",IF(NOT(OR(Z719=2,Z719=4,Z719=6)),"Couldn't find a latitude and a longitude ("&amp;Z719&amp;IF(Z719=1," number"," numbers")&amp;" found).",IF(COUNT(AA719:AF719)&lt;&gt;Z719,"Some of the numbers couldn't be read.",IF(OR(AND(Z719=4,OR(AB719&lt;0,AB719&gt;=60,AD719&lt;0,AD719&gt;=60)),AND(Z719=6,OR(AB719&lt;0,AB719&gt;=60,AC719&lt;0,AC719&gt;=60,AE719&lt;0,AE719&gt;=60,AF719&lt;0,AF719&gt;=60))),"Minutes and seconds must be between 0 and 60.",IF(OR(ABS(AN719)&gt;90,ABS(AO719)&gt;180),"Out of range: latitude must be between -90 and 90, and longitude between -180 and 180.",""))))))</f>
        <v/>
      </c>
    </row>
    <row r="720">
      <c r="B720" s="44" t="n"/>
      <c r="C720" s="44" t="n"/>
      <c r="D720" s="45">
        <f>IF(R720="","",IF(AP720&lt;&gt;"","NOT VALID GPS COORDINATES",IF(O720="NO CONNECTION","NO CONNECTION",IF(E720="","NOT FOUND",IF(OR(AM720,AND(AN720=0,AO720=0)),"CONVERTED – PLEASE CHECK","CONVERTED")))))</f>
        <v/>
      </c>
      <c r="E720" s="45">
        <f>IF(OR(O720="",O720="NO CONNECTION"),"",IFERROR(_xlfn.FILTERXML(O720,"//local/territory")&amp;" "&amp;_xlfn.FILTERXML(O720,"//local/mapcode"),IFERROR(_xlfn.FILTERXML(O720,"//international/mapcode"),"")))</f>
        <v/>
      </c>
      <c r="F720" s="46">
        <f>IF(E720="","",IFERROR(_xlfn.FILTERXML(O720,"//local/territory"),""))</f>
        <v/>
      </c>
      <c r="G720" s="46">
        <f>IF(E720="","",IFERROR(_xlfn.FILTERXML(O720,"//local/mapcode"),""))</f>
        <v/>
      </c>
      <c r="H720" s="46">
        <f>IF(E720="","",IFERROR(_xlfn.FILTERXML(O720,"//international/mapcode"),""))</f>
        <v/>
      </c>
      <c r="I720" s="46">
        <f>IF(E720="","",IFERROR(HYPERLINK("https://www.mymapcodes.com/go/?t="&amp;IF(G720&lt;&gt;"",F720,"AAA")&amp;"&amp;ma="&amp;LEFT(IF(G720&lt;&gt;"",G720,H720),FIND(".",IF(G720&lt;&gt;"",G720,H720))-1)&amp;"&amp;mb="&amp;MID(IF(G720&lt;&gt;"",G720,H720),FIND(".",IF(G720&lt;&gt;"",G720,H720))+1,99),"Open on MyMapcodes →"),""))</f>
        <v/>
      </c>
      <c r="J720" s="47">
        <f>IF(OR(R720="",AP720&lt;&gt;""),"",ROUND(AN720,6))</f>
        <v/>
      </c>
      <c r="K720" s="47">
        <f>IF(OR(R720="",AP720&lt;&gt;""),"",ROUND(AO720,6))</f>
        <v/>
      </c>
      <c r="L720" s="48">
        <f>IF(R720="","",IF(AP720&lt;&gt;"",AP720,IF(O720="NO CONNECTION","Excel couldn't reach the mapcode service. Click the REFRESH RESULTS box just above the table.",IF(E720="","The mapcode service didn't return a mapcode for this point.",IF(AM720,"Latitude and longitude seemed to be the wrong way round, so they've been swapped. Please check.",IF(AND(AN720=0,AO720=0),"0, 0 is in the sea off West Africa. Please check this is the location you meant.",IF(W720,"Longitude came first, so the order has been switched.",IF(Z720=6,"Converted from degrees, minutes and seconds.",IF(Z720=4,"Converted from degrees and decimal minutes.","")))))))))</f>
        <v/>
      </c>
      <c r="N720" s="49">
        <f>IF(J720="","",MapcodeAPI&amp;"codes/"&amp;SUBSTITUTE(J720&amp;"",MID(1/2,2,1),".")&amp;","&amp;SUBSTITUTE(K720&amp;"",MID(1/2,2,1),"."))&amp;LEFT($B$13,0)</f>
        <v/>
      </c>
      <c r="O720" s="49">
        <f>IF(N720="","",IFERROR(_xlfn.WEBSERVICE(N720),IF(MapcodeAPIBackup="","NO CONNECTION",IFERROR(_xlfn.WEBSERVICE(MapcodeAPIBackup&amp;MID(N720,LEN(MapcodeAPI)+1,999)),"NO CONNECTION"))))</f>
        <v/>
      </c>
      <c r="P720" t="inlineStr">
        <is>
          <t xml:space="preserve"> </t>
        </is>
      </c>
      <c r="R720" s="50">
        <f>IFERROR(IF(AND(TRIM(B720&amp;"")="",TRIM(C720&amp;"")=""),"",TRIM(IF(ISNUMBER(B720),SUBSTITUTE(B720&amp;"",MID(1/2,2,1),"."),B720&amp;"")&amp;IF(TRIM(C720&amp;"")="",""," | "&amp;IF(ISNUMBER(C720),SUBSTITUTE(C720&amp;"",MID(1/2,2,1),"."),C720&amp;"")))),"(error value)")</f>
        <v/>
      </c>
      <c r="S720" s="50">
        <f>IF(R720="","","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"&amp;IFERROR(IF(AND(LEN(R720)-LEN(SUBSTITUTE(R720,"/",""))=1,ISNUMBER(FIND(" ",TRIM(LEFT(R720,FIND("/",R720)-1))))),LEFT(R720,FIND("/",R720)-1),R720),R720)&amp;" ")," "," "),"﻿"," "),"​"," "),"⁠"," ")," "," ")," "," "),CHAR(9)," "),CHAR(10)," "),CHAR(13)," "),"−","-"),"–","-"),"—","-"),"LATITUDE"," "),"LONGITUDE"," "),"COORDINATES"," "),"COORDS"," "),"NORTH"," N "),"SOUTH"," S "),"EAST"," E "),"WEST"," W "),"DEGREES"," "),"DEG"," "),"GPS"," "),"LONG"," "),"LNG"," "),"LON"," "),"LAT"," ")," AND "," "),"&amp;"," ")&amp;" ")</f>
        <v/>
      </c>
      <c r="T720" s="50">
        <f>IF(S720="","",IF(LEN(S720)-LEN(SUBSTITUTE(S720,".",""))&gt;0,SUBSTITUTE(S720,","," "),IF(LEN(S720)-LEN(SUBSTITUTE(S720,",",""))=3,SUBSTITUTE(SUBSTITUTE(S720,",",";",2),",","."),IF(LEN(S720)-LEN(SUBSTITUTE(S720,",",""))=2,SUBSTITUTE(S720,",","."),SUBSTITUTE(S720,","," ")))))</f>
        <v/>
      </c>
      <c r="U720" s="50">
        <f>IF(ISNUMBER(FIND("S",T720)),-1,IF(ISNUMBER(FIND("N",T720)),1,0))</f>
        <v/>
      </c>
      <c r="V720" s="50">
        <f>IF(ISNUMBER(FIND("W",T720)),-1,IF(ISNUMBER(FIND("E",T720)),1,0))</f>
        <v/>
      </c>
      <c r="W720" s="50">
        <f>AND(MIN(IFERROR(FIND("N",T720),999),IFERROR(FIND("S",T720),999))&lt;999,MIN(IFERROR(FIND("E",T720),999),IFERROR(FIND("W",T720),999))&lt;999,MIN(IFERROR(FIND("E",T720),999),IFERROR(FIND("W",T720),999))&lt;MIN(IFERROR(FIND("N",T720),999),IFERROR(FIND("S",T720),999)))</f>
        <v/>
      </c>
      <c r="X720" s="50">
        <f>IF(T720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720,"°"," "),"º"," "),"˚"," "),"'"," "),CHAR(34)," "),"′"," "),"’"," "),"‘"," "),"″"," "),"”"," "),"“"," "),"("," "),")"," "),"["," "),"]"," "),"{"," "),"}"," "),";"," "),"|"," "),"/"," "),"\"," "),":"," "),"="," "),"*"," "),","," "),"N"," "),"S"," "),"E"," "),"W"," "),"_"," ")))</f>
        <v/>
      </c>
      <c r="Y720" s="50">
        <f>IF(X720="","",SUBSTITUTE(SUBSTITUTE(SUBSTITUTE(SUBSTITUTE(SUBSTITUTE(SUBSTITUTE(SUBSTITUTE(SUBSTITUTE(SUBSTITUTE(SUBSTITUTE(SUBSTITUTE(SUBSTITUTE(SUBSTITUTE(X720,"0",""),"1",""),"2",""),"3",""),"4",""),"5",""),"6",""),"7",""),"8",""),"9",""),".",""),"-","")," ",""))</f>
        <v/>
      </c>
      <c r="Z720" s="50">
        <f>IF(X720="",0,LEN(X720)-LEN(SUBSTITUTE(X720," ",""))+1)</f>
        <v/>
      </c>
      <c r="AA720" s="50">
        <f>IF(Z720&lt;1,"",IFERROR(VALUE(SUBSTITUTE(TRIM(MID(SUBSTITUTE(X720," ",REPT(" ",60)),1,60)),".",MID(1/2,2,1))),""))</f>
        <v/>
      </c>
      <c r="AB720" s="50">
        <f>IF(Z720&lt;2,"",IFERROR(VALUE(SUBSTITUTE(TRIM(MID(SUBSTITUTE(X720," ",REPT(" ",60)),61,60)),".",MID(1/2,2,1))),""))</f>
        <v/>
      </c>
      <c r="AC720" s="50">
        <f>IF(Z720&lt;3,"",IFERROR(VALUE(SUBSTITUTE(TRIM(MID(SUBSTITUTE(X720," ",REPT(" ",60)),121,60)),".",MID(1/2,2,1))),""))</f>
        <v/>
      </c>
      <c r="AD720" s="50">
        <f>IF(Z720&lt;4,"",IFERROR(VALUE(SUBSTITUTE(TRIM(MID(SUBSTITUTE(X720," ",REPT(" ",60)),181,60)),".",MID(1/2,2,1))),""))</f>
        <v/>
      </c>
      <c r="AE720" s="50">
        <f>IF(Z720&lt;5,"",IFERROR(VALUE(SUBSTITUTE(TRIM(MID(SUBSTITUTE(X720," ",REPT(" ",60)),241,60)),".",MID(1/2,2,1))),""))</f>
        <v/>
      </c>
      <c r="AF720" s="50">
        <f>IF(Z720&lt;6,"",IFERROR(VALUE(SUBSTITUTE(TRIM(MID(SUBSTITUTE(X720," ",REPT(" ",60)),301,60)),".",MID(1/2,2,1))),""))</f>
        <v/>
      </c>
      <c r="AG720" s="50">
        <f>IFERROR(IF(Z720=2,AA720,IF(Z720=4,IF(AA720&lt;0,-1,1)*(ABS(AA720)+AB720/60),IF(Z720=6,IF(AA720&lt;0,-1,1)*(ABS(AA720)+AB720/60+AC720/3600),""))),"")</f>
        <v/>
      </c>
      <c r="AH720" s="50">
        <f>IFERROR(IF(Z720=2,AB720,IF(Z720=4,IF(AC720&lt;0,-1,1)*(ABS(AC720)+AD720/60),IF(Z720=6,IF(AD720&lt;0,-1,1)*(ABS(AD720)+AE720/60+AF720/3600),""))),"")</f>
        <v/>
      </c>
      <c r="AI720" s="50">
        <f>IF(W720,AH720,AG720)</f>
        <v/>
      </c>
      <c r="AJ720" s="50">
        <f>IF(W720,AG720,AH720)</f>
        <v/>
      </c>
      <c r="AK720" s="50">
        <f>IFERROR(IF(U720=0,AI720,U720*ABS(AI720)),"")</f>
        <v/>
      </c>
      <c r="AL720" s="50">
        <f>IFERROR(IF(V720=0,AJ720,V720*ABS(AJ720)),"")</f>
        <v/>
      </c>
      <c r="AM720" s="50">
        <f>IFERROR(AND(U720=0,V720=0,ABS(AK720)&gt;90,ABS(AK720)&lt;=180,ABS(AL720)&lt;=90),FALSE)</f>
        <v/>
      </c>
      <c r="AN720" s="50">
        <f>IF(AM720,AL720,AK720)</f>
        <v/>
      </c>
      <c r="AO720" s="50">
        <f>IF(AM720,AK720,AL720)</f>
        <v/>
      </c>
      <c r="AP720" s="50">
        <f>IF(R720="","",IF(Y720&lt;&gt;"","Contains words or symbols that aren't part of a coordinate.",IF(NOT(OR(Z720=2,Z720=4,Z720=6)),"Couldn't find a latitude and a longitude ("&amp;Z720&amp;IF(Z720=1," number"," numbers")&amp;" found).",IF(COUNT(AA720:AF720)&lt;&gt;Z720,"Some of the numbers couldn't be read.",IF(OR(AND(Z720=4,OR(AB720&lt;0,AB720&gt;=60,AD720&lt;0,AD720&gt;=60)),AND(Z720=6,OR(AB720&lt;0,AB720&gt;=60,AC720&lt;0,AC720&gt;=60,AE720&lt;0,AE720&gt;=60,AF720&lt;0,AF720&gt;=60))),"Minutes and seconds must be between 0 and 60.",IF(OR(ABS(AN720)&gt;90,ABS(AO720)&gt;180),"Out of range: latitude must be between -90 and 90, and longitude between -180 and 180.",""))))))</f>
        <v/>
      </c>
    </row>
    <row r="721">
      <c r="B721" s="44" t="n"/>
      <c r="C721" s="44" t="n"/>
      <c r="D721" s="45">
        <f>IF(R721="","",IF(AP721&lt;&gt;"","NOT VALID GPS COORDINATES",IF(O721="NO CONNECTION","NO CONNECTION",IF(E721="","NOT FOUND",IF(OR(AM721,AND(AN721=0,AO721=0)),"CONVERTED – PLEASE CHECK","CONVERTED")))))</f>
        <v/>
      </c>
      <c r="E721" s="45">
        <f>IF(OR(O721="",O721="NO CONNECTION"),"",IFERROR(_xlfn.FILTERXML(O721,"//local/territory")&amp;" "&amp;_xlfn.FILTERXML(O721,"//local/mapcode"),IFERROR(_xlfn.FILTERXML(O721,"//international/mapcode"),"")))</f>
        <v/>
      </c>
      <c r="F721" s="46">
        <f>IF(E721="","",IFERROR(_xlfn.FILTERXML(O721,"//local/territory"),""))</f>
        <v/>
      </c>
      <c r="G721" s="46">
        <f>IF(E721="","",IFERROR(_xlfn.FILTERXML(O721,"//local/mapcode"),""))</f>
        <v/>
      </c>
      <c r="H721" s="46">
        <f>IF(E721="","",IFERROR(_xlfn.FILTERXML(O721,"//international/mapcode"),""))</f>
        <v/>
      </c>
      <c r="I721" s="46">
        <f>IF(E721="","",IFERROR(HYPERLINK("https://www.mymapcodes.com/go/?t="&amp;IF(G721&lt;&gt;"",F721,"AAA")&amp;"&amp;ma="&amp;LEFT(IF(G721&lt;&gt;"",G721,H721),FIND(".",IF(G721&lt;&gt;"",G721,H721))-1)&amp;"&amp;mb="&amp;MID(IF(G721&lt;&gt;"",G721,H721),FIND(".",IF(G721&lt;&gt;"",G721,H721))+1,99),"Open on MyMapcodes →"),""))</f>
        <v/>
      </c>
      <c r="J721" s="47">
        <f>IF(OR(R721="",AP721&lt;&gt;""),"",ROUND(AN721,6))</f>
        <v/>
      </c>
      <c r="K721" s="47">
        <f>IF(OR(R721="",AP721&lt;&gt;""),"",ROUND(AO721,6))</f>
        <v/>
      </c>
      <c r="L721" s="48">
        <f>IF(R721="","",IF(AP721&lt;&gt;"",AP721,IF(O721="NO CONNECTION","Excel couldn't reach the mapcode service. Click the REFRESH RESULTS box just above the table.",IF(E721="","The mapcode service didn't return a mapcode for this point.",IF(AM721,"Latitude and longitude seemed to be the wrong way round, so they've been swapped. Please check.",IF(AND(AN721=0,AO721=0),"0, 0 is in the sea off West Africa. Please check this is the location you meant.",IF(W721,"Longitude came first, so the order has been switched.",IF(Z721=6,"Converted from degrees, minutes and seconds.",IF(Z721=4,"Converted from degrees and decimal minutes.","")))))))))</f>
        <v/>
      </c>
      <c r="N721" s="49">
        <f>IF(J721="","",MapcodeAPI&amp;"codes/"&amp;SUBSTITUTE(J721&amp;"",MID(1/2,2,1),".")&amp;","&amp;SUBSTITUTE(K721&amp;"",MID(1/2,2,1),"."))&amp;LEFT($B$13,0)</f>
        <v/>
      </c>
      <c r="O721" s="49">
        <f>IF(N721="","",IFERROR(_xlfn.WEBSERVICE(N721),IF(MapcodeAPIBackup="","NO CONNECTION",IFERROR(_xlfn.WEBSERVICE(MapcodeAPIBackup&amp;MID(N721,LEN(MapcodeAPI)+1,999)),"NO CONNECTION"))))</f>
        <v/>
      </c>
      <c r="P721" t="inlineStr">
        <is>
          <t xml:space="preserve"> </t>
        </is>
      </c>
      <c r="R721" s="50">
        <f>IFERROR(IF(AND(TRIM(B721&amp;"")="",TRIM(C721&amp;"")=""),"",TRIM(IF(ISNUMBER(B721),SUBSTITUTE(B721&amp;"",MID(1/2,2,1),"."),B721&amp;"")&amp;IF(TRIM(C721&amp;"")="",""," | "&amp;IF(ISNUMBER(C721),SUBSTITUTE(C721&amp;"",MID(1/2,2,1),"."),C721&amp;"")))),"(error value)")</f>
        <v/>
      </c>
      <c r="S721" s="50">
        <f>IF(R721="","","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"&amp;IFERROR(IF(AND(LEN(R721)-LEN(SUBSTITUTE(R721,"/",""))=1,ISNUMBER(FIND(" ",TRIM(LEFT(R721,FIND("/",R721)-1))))),LEFT(R721,FIND("/",R721)-1),R721),R721)&amp;" ")," "," "),"﻿"," "),"​"," "),"⁠"," ")," "," ")," "," "),CHAR(9)," "),CHAR(10)," "),CHAR(13)," "),"−","-"),"–","-"),"—","-"),"LATITUDE"," "),"LONGITUDE"," "),"COORDINATES"," "),"COORDS"," "),"NORTH"," N "),"SOUTH"," S "),"EAST"," E "),"WEST"," W "),"DEGREES"," "),"DEG"," "),"GPS"," "),"LONG"," "),"LNG"," "),"LON"," "),"LAT"," ")," AND "," "),"&amp;"," ")&amp;" ")</f>
        <v/>
      </c>
      <c r="T721" s="50">
        <f>IF(S721="","",IF(LEN(S721)-LEN(SUBSTITUTE(S721,".",""))&gt;0,SUBSTITUTE(S721,","," "),IF(LEN(S721)-LEN(SUBSTITUTE(S721,",",""))=3,SUBSTITUTE(SUBSTITUTE(S721,",",";",2),",","."),IF(LEN(S721)-LEN(SUBSTITUTE(S721,",",""))=2,SUBSTITUTE(S721,",","."),SUBSTITUTE(S721,","," ")))))</f>
        <v/>
      </c>
      <c r="U721" s="50">
        <f>IF(ISNUMBER(FIND("S",T721)),-1,IF(ISNUMBER(FIND("N",T721)),1,0))</f>
        <v/>
      </c>
      <c r="V721" s="50">
        <f>IF(ISNUMBER(FIND("W",T721)),-1,IF(ISNUMBER(FIND("E",T721)),1,0))</f>
        <v/>
      </c>
      <c r="W721" s="50">
        <f>AND(MIN(IFERROR(FIND("N",T721),999),IFERROR(FIND("S",T721),999))&lt;999,MIN(IFERROR(FIND("E",T721),999),IFERROR(FIND("W",T721),999))&lt;999,MIN(IFERROR(FIND("E",T721),999),IFERROR(FIND("W",T721),999))&lt;MIN(IFERROR(FIND("N",T721),999),IFERROR(FIND("S",T721),999)))</f>
        <v/>
      </c>
      <c r="X721" s="50">
        <f>IF(T721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721,"°"," "),"º"," "),"˚"," "),"'"," "),CHAR(34)," "),"′"," "),"’"," "),"‘"," "),"″"," "),"”"," "),"“"," "),"("," "),")"," "),"["," "),"]"," "),"{"," "),"}"," "),";"," "),"|"," "),"/"," "),"\"," "),":"," "),"="," "),"*"," "),","," "),"N"," "),"S"," "),"E"," "),"W"," "),"_"," ")))</f>
        <v/>
      </c>
      <c r="Y721" s="50">
        <f>IF(X721="","",SUBSTITUTE(SUBSTITUTE(SUBSTITUTE(SUBSTITUTE(SUBSTITUTE(SUBSTITUTE(SUBSTITUTE(SUBSTITUTE(SUBSTITUTE(SUBSTITUTE(SUBSTITUTE(SUBSTITUTE(SUBSTITUTE(X721,"0",""),"1",""),"2",""),"3",""),"4",""),"5",""),"6",""),"7",""),"8",""),"9",""),".",""),"-","")," ",""))</f>
        <v/>
      </c>
      <c r="Z721" s="50">
        <f>IF(X721="",0,LEN(X721)-LEN(SUBSTITUTE(X721," ",""))+1)</f>
        <v/>
      </c>
      <c r="AA721" s="50">
        <f>IF(Z721&lt;1,"",IFERROR(VALUE(SUBSTITUTE(TRIM(MID(SUBSTITUTE(X721," ",REPT(" ",60)),1,60)),".",MID(1/2,2,1))),""))</f>
        <v/>
      </c>
      <c r="AB721" s="50">
        <f>IF(Z721&lt;2,"",IFERROR(VALUE(SUBSTITUTE(TRIM(MID(SUBSTITUTE(X721," ",REPT(" ",60)),61,60)),".",MID(1/2,2,1))),""))</f>
        <v/>
      </c>
      <c r="AC721" s="50">
        <f>IF(Z721&lt;3,"",IFERROR(VALUE(SUBSTITUTE(TRIM(MID(SUBSTITUTE(X721," ",REPT(" ",60)),121,60)),".",MID(1/2,2,1))),""))</f>
        <v/>
      </c>
      <c r="AD721" s="50">
        <f>IF(Z721&lt;4,"",IFERROR(VALUE(SUBSTITUTE(TRIM(MID(SUBSTITUTE(X721," ",REPT(" ",60)),181,60)),".",MID(1/2,2,1))),""))</f>
        <v/>
      </c>
      <c r="AE721" s="50">
        <f>IF(Z721&lt;5,"",IFERROR(VALUE(SUBSTITUTE(TRIM(MID(SUBSTITUTE(X721," ",REPT(" ",60)),241,60)),".",MID(1/2,2,1))),""))</f>
        <v/>
      </c>
      <c r="AF721" s="50">
        <f>IF(Z721&lt;6,"",IFERROR(VALUE(SUBSTITUTE(TRIM(MID(SUBSTITUTE(X721," ",REPT(" ",60)),301,60)),".",MID(1/2,2,1))),""))</f>
        <v/>
      </c>
      <c r="AG721" s="50">
        <f>IFERROR(IF(Z721=2,AA721,IF(Z721=4,IF(AA721&lt;0,-1,1)*(ABS(AA721)+AB721/60),IF(Z721=6,IF(AA721&lt;0,-1,1)*(ABS(AA721)+AB721/60+AC721/3600),""))),"")</f>
        <v/>
      </c>
      <c r="AH721" s="50">
        <f>IFERROR(IF(Z721=2,AB721,IF(Z721=4,IF(AC721&lt;0,-1,1)*(ABS(AC721)+AD721/60),IF(Z721=6,IF(AD721&lt;0,-1,1)*(ABS(AD721)+AE721/60+AF721/3600),""))),"")</f>
        <v/>
      </c>
      <c r="AI721" s="50">
        <f>IF(W721,AH721,AG721)</f>
        <v/>
      </c>
      <c r="AJ721" s="50">
        <f>IF(W721,AG721,AH721)</f>
        <v/>
      </c>
      <c r="AK721" s="50">
        <f>IFERROR(IF(U721=0,AI721,U721*ABS(AI721)),"")</f>
        <v/>
      </c>
      <c r="AL721" s="50">
        <f>IFERROR(IF(V721=0,AJ721,V721*ABS(AJ721)),"")</f>
        <v/>
      </c>
      <c r="AM721" s="50">
        <f>IFERROR(AND(U721=0,V721=0,ABS(AK721)&gt;90,ABS(AK721)&lt;=180,ABS(AL721)&lt;=90),FALSE)</f>
        <v/>
      </c>
      <c r="AN721" s="50">
        <f>IF(AM721,AL721,AK721)</f>
        <v/>
      </c>
      <c r="AO721" s="50">
        <f>IF(AM721,AK721,AL721)</f>
        <v/>
      </c>
      <c r="AP721" s="50">
        <f>IF(R721="","",IF(Y721&lt;&gt;"","Contains words or symbols that aren't part of a coordinate.",IF(NOT(OR(Z721=2,Z721=4,Z721=6)),"Couldn't find a latitude and a longitude ("&amp;Z721&amp;IF(Z721=1," number"," numbers")&amp;" found).",IF(COUNT(AA721:AF721)&lt;&gt;Z721,"Some of the numbers couldn't be read.",IF(OR(AND(Z721=4,OR(AB721&lt;0,AB721&gt;=60,AD721&lt;0,AD721&gt;=60)),AND(Z721=6,OR(AB721&lt;0,AB721&gt;=60,AC721&lt;0,AC721&gt;=60,AE721&lt;0,AE721&gt;=60,AF721&lt;0,AF721&gt;=60))),"Minutes and seconds must be between 0 and 60.",IF(OR(ABS(AN721)&gt;90,ABS(AO721)&gt;180),"Out of range: latitude must be between -90 and 90, and longitude between -180 and 180.",""))))))</f>
        <v/>
      </c>
    </row>
    <row r="722">
      <c r="B722" s="44" t="n"/>
      <c r="C722" s="44" t="n"/>
      <c r="D722" s="45">
        <f>IF(R722="","",IF(AP722&lt;&gt;"","NOT VALID GPS COORDINATES",IF(O722="NO CONNECTION","NO CONNECTION",IF(E722="","NOT FOUND",IF(OR(AM722,AND(AN722=0,AO722=0)),"CONVERTED – PLEASE CHECK","CONVERTED")))))</f>
        <v/>
      </c>
      <c r="E722" s="45">
        <f>IF(OR(O722="",O722="NO CONNECTION"),"",IFERROR(_xlfn.FILTERXML(O722,"//local/territory")&amp;" "&amp;_xlfn.FILTERXML(O722,"//local/mapcode"),IFERROR(_xlfn.FILTERXML(O722,"//international/mapcode"),"")))</f>
        <v/>
      </c>
      <c r="F722" s="46">
        <f>IF(E722="","",IFERROR(_xlfn.FILTERXML(O722,"//local/territory"),""))</f>
        <v/>
      </c>
      <c r="G722" s="46">
        <f>IF(E722="","",IFERROR(_xlfn.FILTERXML(O722,"//local/mapcode"),""))</f>
        <v/>
      </c>
      <c r="H722" s="46">
        <f>IF(E722="","",IFERROR(_xlfn.FILTERXML(O722,"//international/mapcode"),""))</f>
        <v/>
      </c>
      <c r="I722" s="46">
        <f>IF(E722="","",IFERROR(HYPERLINK("https://www.mymapcodes.com/go/?t="&amp;IF(G722&lt;&gt;"",F722,"AAA")&amp;"&amp;ma="&amp;LEFT(IF(G722&lt;&gt;"",G722,H722),FIND(".",IF(G722&lt;&gt;"",G722,H722))-1)&amp;"&amp;mb="&amp;MID(IF(G722&lt;&gt;"",G722,H722),FIND(".",IF(G722&lt;&gt;"",G722,H722))+1,99),"Open on MyMapcodes →"),""))</f>
        <v/>
      </c>
      <c r="J722" s="47">
        <f>IF(OR(R722="",AP722&lt;&gt;""),"",ROUND(AN722,6))</f>
        <v/>
      </c>
      <c r="K722" s="47">
        <f>IF(OR(R722="",AP722&lt;&gt;""),"",ROUND(AO722,6))</f>
        <v/>
      </c>
      <c r="L722" s="48">
        <f>IF(R722="","",IF(AP722&lt;&gt;"",AP722,IF(O722="NO CONNECTION","Excel couldn't reach the mapcode service. Click the REFRESH RESULTS box just above the table.",IF(E722="","The mapcode service didn't return a mapcode for this point.",IF(AM722,"Latitude and longitude seemed to be the wrong way round, so they've been swapped. Please check.",IF(AND(AN722=0,AO722=0),"0, 0 is in the sea off West Africa. Please check this is the location you meant.",IF(W722,"Longitude came first, so the order has been switched.",IF(Z722=6,"Converted from degrees, minutes and seconds.",IF(Z722=4,"Converted from degrees and decimal minutes.","")))))))))</f>
        <v/>
      </c>
      <c r="N722" s="49">
        <f>IF(J722="","",MapcodeAPI&amp;"codes/"&amp;SUBSTITUTE(J722&amp;"",MID(1/2,2,1),".")&amp;","&amp;SUBSTITUTE(K722&amp;"",MID(1/2,2,1),"."))&amp;LEFT($B$13,0)</f>
        <v/>
      </c>
      <c r="O722" s="49">
        <f>IF(N722="","",IFERROR(_xlfn.WEBSERVICE(N722),IF(MapcodeAPIBackup="","NO CONNECTION",IFERROR(_xlfn.WEBSERVICE(MapcodeAPIBackup&amp;MID(N722,LEN(MapcodeAPI)+1,999)),"NO CONNECTION"))))</f>
        <v/>
      </c>
      <c r="P722" t="inlineStr">
        <is>
          <t xml:space="preserve"> </t>
        </is>
      </c>
      <c r="R722" s="50">
        <f>IFERROR(IF(AND(TRIM(B722&amp;"")="",TRIM(C722&amp;"")=""),"",TRIM(IF(ISNUMBER(B722),SUBSTITUTE(B722&amp;"",MID(1/2,2,1),"."),B722&amp;"")&amp;IF(TRIM(C722&amp;"")="",""," | "&amp;IF(ISNUMBER(C722),SUBSTITUTE(C722&amp;"",MID(1/2,2,1),"."),C722&amp;"")))),"(error value)")</f>
        <v/>
      </c>
      <c r="S722" s="50">
        <f>IF(R722="","","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"&amp;IFERROR(IF(AND(LEN(R722)-LEN(SUBSTITUTE(R722,"/",""))=1,ISNUMBER(FIND(" ",TRIM(LEFT(R722,FIND("/",R722)-1))))),LEFT(R722,FIND("/",R722)-1),R722),R722)&amp;" ")," "," "),"﻿"," "),"​"," "),"⁠"," ")," "," ")," "," "),CHAR(9)," "),CHAR(10)," "),CHAR(13)," "),"−","-"),"–","-"),"—","-"),"LATITUDE"," "),"LONGITUDE"," "),"COORDINATES"," "),"COORDS"," "),"NORTH"," N "),"SOUTH"," S "),"EAST"," E "),"WEST"," W "),"DEGREES"," "),"DEG"," "),"GPS"," "),"LONG"," "),"LNG"," "),"LON"," "),"LAT"," ")," AND "," "),"&amp;"," ")&amp;" ")</f>
        <v/>
      </c>
      <c r="T722" s="50">
        <f>IF(S722="","",IF(LEN(S722)-LEN(SUBSTITUTE(S722,".",""))&gt;0,SUBSTITUTE(S722,","," "),IF(LEN(S722)-LEN(SUBSTITUTE(S722,",",""))=3,SUBSTITUTE(SUBSTITUTE(S722,",",";",2),",","."),IF(LEN(S722)-LEN(SUBSTITUTE(S722,",",""))=2,SUBSTITUTE(S722,",","."),SUBSTITUTE(S722,","," ")))))</f>
        <v/>
      </c>
      <c r="U722" s="50">
        <f>IF(ISNUMBER(FIND("S",T722)),-1,IF(ISNUMBER(FIND("N",T722)),1,0))</f>
        <v/>
      </c>
      <c r="V722" s="50">
        <f>IF(ISNUMBER(FIND("W",T722)),-1,IF(ISNUMBER(FIND("E",T722)),1,0))</f>
        <v/>
      </c>
      <c r="W722" s="50">
        <f>AND(MIN(IFERROR(FIND("N",T722),999),IFERROR(FIND("S",T722),999))&lt;999,MIN(IFERROR(FIND("E",T722),999),IFERROR(FIND("W",T722),999))&lt;999,MIN(IFERROR(FIND("E",T722),999),IFERROR(FIND("W",T722),999))&lt;MIN(IFERROR(FIND("N",T722),999),IFERROR(FIND("S",T722),999)))</f>
        <v/>
      </c>
      <c r="X722" s="50">
        <f>IF(T722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722,"°"," "),"º"," "),"˚"," "),"'"," "),CHAR(34)," "),"′"," "),"’"," "),"‘"," "),"″"," "),"”"," "),"“"," "),"("," "),")"," "),"["," "),"]"," "),"{"," "),"}"," "),";"," "),"|"," "),"/"," "),"\"," "),":"," "),"="," "),"*"," "),","," "),"N"," "),"S"," "),"E"," "),"W"," "),"_"," ")))</f>
        <v/>
      </c>
      <c r="Y722" s="50">
        <f>IF(X722="","",SUBSTITUTE(SUBSTITUTE(SUBSTITUTE(SUBSTITUTE(SUBSTITUTE(SUBSTITUTE(SUBSTITUTE(SUBSTITUTE(SUBSTITUTE(SUBSTITUTE(SUBSTITUTE(SUBSTITUTE(SUBSTITUTE(X722,"0",""),"1",""),"2",""),"3",""),"4",""),"5",""),"6",""),"7",""),"8",""),"9",""),".",""),"-","")," ",""))</f>
        <v/>
      </c>
      <c r="Z722" s="50">
        <f>IF(X722="",0,LEN(X722)-LEN(SUBSTITUTE(X722," ",""))+1)</f>
        <v/>
      </c>
      <c r="AA722" s="50">
        <f>IF(Z722&lt;1,"",IFERROR(VALUE(SUBSTITUTE(TRIM(MID(SUBSTITUTE(X722," ",REPT(" ",60)),1,60)),".",MID(1/2,2,1))),""))</f>
        <v/>
      </c>
      <c r="AB722" s="50">
        <f>IF(Z722&lt;2,"",IFERROR(VALUE(SUBSTITUTE(TRIM(MID(SUBSTITUTE(X722," ",REPT(" ",60)),61,60)),".",MID(1/2,2,1))),""))</f>
        <v/>
      </c>
      <c r="AC722" s="50">
        <f>IF(Z722&lt;3,"",IFERROR(VALUE(SUBSTITUTE(TRIM(MID(SUBSTITUTE(X722," ",REPT(" ",60)),121,60)),".",MID(1/2,2,1))),""))</f>
        <v/>
      </c>
      <c r="AD722" s="50">
        <f>IF(Z722&lt;4,"",IFERROR(VALUE(SUBSTITUTE(TRIM(MID(SUBSTITUTE(X722," ",REPT(" ",60)),181,60)),".",MID(1/2,2,1))),""))</f>
        <v/>
      </c>
      <c r="AE722" s="50">
        <f>IF(Z722&lt;5,"",IFERROR(VALUE(SUBSTITUTE(TRIM(MID(SUBSTITUTE(X722," ",REPT(" ",60)),241,60)),".",MID(1/2,2,1))),""))</f>
        <v/>
      </c>
      <c r="AF722" s="50">
        <f>IF(Z722&lt;6,"",IFERROR(VALUE(SUBSTITUTE(TRIM(MID(SUBSTITUTE(X722," ",REPT(" ",60)),301,60)),".",MID(1/2,2,1))),""))</f>
        <v/>
      </c>
      <c r="AG722" s="50">
        <f>IFERROR(IF(Z722=2,AA722,IF(Z722=4,IF(AA722&lt;0,-1,1)*(ABS(AA722)+AB722/60),IF(Z722=6,IF(AA722&lt;0,-1,1)*(ABS(AA722)+AB722/60+AC722/3600),""))),"")</f>
        <v/>
      </c>
      <c r="AH722" s="50">
        <f>IFERROR(IF(Z722=2,AB722,IF(Z722=4,IF(AC722&lt;0,-1,1)*(ABS(AC722)+AD722/60),IF(Z722=6,IF(AD722&lt;0,-1,1)*(ABS(AD722)+AE722/60+AF722/3600),""))),"")</f>
        <v/>
      </c>
      <c r="AI722" s="50">
        <f>IF(W722,AH722,AG722)</f>
        <v/>
      </c>
      <c r="AJ722" s="50">
        <f>IF(W722,AG722,AH722)</f>
        <v/>
      </c>
      <c r="AK722" s="50">
        <f>IFERROR(IF(U722=0,AI722,U722*ABS(AI722)),"")</f>
        <v/>
      </c>
      <c r="AL722" s="50">
        <f>IFERROR(IF(V722=0,AJ722,V722*ABS(AJ722)),"")</f>
        <v/>
      </c>
      <c r="AM722" s="50">
        <f>IFERROR(AND(U722=0,V722=0,ABS(AK722)&gt;90,ABS(AK722)&lt;=180,ABS(AL722)&lt;=90),FALSE)</f>
        <v/>
      </c>
      <c r="AN722" s="50">
        <f>IF(AM722,AL722,AK722)</f>
        <v/>
      </c>
      <c r="AO722" s="50">
        <f>IF(AM722,AK722,AL722)</f>
        <v/>
      </c>
      <c r="AP722" s="50">
        <f>IF(R722="","",IF(Y722&lt;&gt;"","Contains words or symbols that aren't part of a coordinate.",IF(NOT(OR(Z722=2,Z722=4,Z722=6)),"Couldn't find a latitude and a longitude ("&amp;Z722&amp;IF(Z722=1," number"," numbers")&amp;" found).",IF(COUNT(AA722:AF722)&lt;&gt;Z722,"Some of the numbers couldn't be read.",IF(OR(AND(Z722=4,OR(AB722&lt;0,AB722&gt;=60,AD722&lt;0,AD722&gt;=60)),AND(Z722=6,OR(AB722&lt;0,AB722&gt;=60,AC722&lt;0,AC722&gt;=60,AE722&lt;0,AE722&gt;=60,AF722&lt;0,AF722&gt;=60))),"Minutes and seconds must be between 0 and 60.",IF(OR(ABS(AN722)&gt;90,ABS(AO722)&gt;180),"Out of range: latitude must be between -90 and 90, and longitude between -180 and 180.",""))))))</f>
        <v/>
      </c>
    </row>
    <row r="723">
      <c r="B723" s="44" t="n"/>
      <c r="C723" s="44" t="n"/>
      <c r="D723" s="45">
        <f>IF(R723="","",IF(AP723&lt;&gt;"","NOT VALID GPS COORDINATES",IF(O723="NO CONNECTION","NO CONNECTION",IF(E723="","NOT FOUND",IF(OR(AM723,AND(AN723=0,AO723=0)),"CONVERTED – PLEASE CHECK","CONVERTED")))))</f>
        <v/>
      </c>
      <c r="E723" s="45">
        <f>IF(OR(O723="",O723="NO CONNECTION"),"",IFERROR(_xlfn.FILTERXML(O723,"//local/territory")&amp;" "&amp;_xlfn.FILTERXML(O723,"//local/mapcode"),IFERROR(_xlfn.FILTERXML(O723,"//international/mapcode"),"")))</f>
        <v/>
      </c>
      <c r="F723" s="46">
        <f>IF(E723="","",IFERROR(_xlfn.FILTERXML(O723,"//local/territory"),""))</f>
        <v/>
      </c>
      <c r="G723" s="46">
        <f>IF(E723="","",IFERROR(_xlfn.FILTERXML(O723,"//local/mapcode"),""))</f>
        <v/>
      </c>
      <c r="H723" s="46">
        <f>IF(E723="","",IFERROR(_xlfn.FILTERXML(O723,"//international/mapcode"),""))</f>
        <v/>
      </c>
      <c r="I723" s="46">
        <f>IF(E723="","",IFERROR(HYPERLINK("https://www.mymapcodes.com/go/?t="&amp;IF(G723&lt;&gt;"",F723,"AAA")&amp;"&amp;ma="&amp;LEFT(IF(G723&lt;&gt;"",G723,H723),FIND(".",IF(G723&lt;&gt;"",G723,H723))-1)&amp;"&amp;mb="&amp;MID(IF(G723&lt;&gt;"",G723,H723),FIND(".",IF(G723&lt;&gt;"",G723,H723))+1,99),"Open on MyMapcodes →"),""))</f>
        <v/>
      </c>
      <c r="J723" s="47">
        <f>IF(OR(R723="",AP723&lt;&gt;""),"",ROUND(AN723,6))</f>
        <v/>
      </c>
      <c r="K723" s="47">
        <f>IF(OR(R723="",AP723&lt;&gt;""),"",ROUND(AO723,6))</f>
        <v/>
      </c>
      <c r="L723" s="48">
        <f>IF(R723="","",IF(AP723&lt;&gt;"",AP723,IF(O723="NO CONNECTION","Excel couldn't reach the mapcode service. Click the REFRESH RESULTS box just above the table.",IF(E723="","The mapcode service didn't return a mapcode for this point.",IF(AM723,"Latitude and longitude seemed to be the wrong way round, so they've been swapped. Please check.",IF(AND(AN723=0,AO723=0),"0, 0 is in the sea off West Africa. Please check this is the location you meant.",IF(W723,"Longitude came first, so the order has been switched.",IF(Z723=6,"Converted from degrees, minutes and seconds.",IF(Z723=4,"Converted from degrees and decimal minutes.","")))))))))</f>
        <v/>
      </c>
      <c r="N723" s="49">
        <f>IF(J723="","",MapcodeAPI&amp;"codes/"&amp;SUBSTITUTE(J723&amp;"",MID(1/2,2,1),".")&amp;","&amp;SUBSTITUTE(K723&amp;"",MID(1/2,2,1),"."))&amp;LEFT($B$13,0)</f>
        <v/>
      </c>
      <c r="O723" s="49">
        <f>IF(N723="","",IFERROR(_xlfn.WEBSERVICE(N723),IF(MapcodeAPIBackup="","NO CONNECTION",IFERROR(_xlfn.WEBSERVICE(MapcodeAPIBackup&amp;MID(N723,LEN(MapcodeAPI)+1,999)),"NO CONNECTION"))))</f>
        <v/>
      </c>
      <c r="P723" t="inlineStr">
        <is>
          <t xml:space="preserve"> </t>
        </is>
      </c>
      <c r="R723" s="50">
        <f>IFERROR(IF(AND(TRIM(B723&amp;"")="",TRIM(C723&amp;"")=""),"",TRIM(IF(ISNUMBER(B723),SUBSTITUTE(B723&amp;"",MID(1/2,2,1),"."),B723&amp;"")&amp;IF(TRIM(C723&amp;"")="",""," | "&amp;IF(ISNUMBER(C723),SUBSTITUTE(C723&amp;"",MID(1/2,2,1),"."),C723&amp;"")))),"(error value)")</f>
        <v/>
      </c>
      <c r="S723" s="50">
        <f>IF(R723="","","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"&amp;IFERROR(IF(AND(LEN(R723)-LEN(SUBSTITUTE(R723,"/",""))=1,ISNUMBER(FIND(" ",TRIM(LEFT(R723,FIND("/",R723)-1))))),LEFT(R723,FIND("/",R723)-1),R723),R723)&amp;" ")," "," "),"﻿"," "),"​"," "),"⁠"," ")," "," ")," "," "),CHAR(9)," "),CHAR(10)," "),CHAR(13)," "),"−","-"),"–","-"),"—","-"),"LATITUDE"," "),"LONGITUDE"," "),"COORDINATES"," "),"COORDS"," "),"NORTH"," N "),"SOUTH"," S "),"EAST"," E "),"WEST"," W "),"DEGREES"," "),"DEG"," "),"GPS"," "),"LONG"," "),"LNG"," "),"LON"," "),"LAT"," ")," AND "," "),"&amp;"," ")&amp;" ")</f>
        <v/>
      </c>
      <c r="T723" s="50">
        <f>IF(S723="","",IF(LEN(S723)-LEN(SUBSTITUTE(S723,".",""))&gt;0,SUBSTITUTE(S723,","," "),IF(LEN(S723)-LEN(SUBSTITUTE(S723,",",""))=3,SUBSTITUTE(SUBSTITUTE(S723,",",";",2),",","."),IF(LEN(S723)-LEN(SUBSTITUTE(S723,",",""))=2,SUBSTITUTE(S723,",","."),SUBSTITUTE(S723,","," ")))))</f>
        <v/>
      </c>
      <c r="U723" s="50">
        <f>IF(ISNUMBER(FIND("S",T723)),-1,IF(ISNUMBER(FIND("N",T723)),1,0))</f>
        <v/>
      </c>
      <c r="V723" s="50">
        <f>IF(ISNUMBER(FIND("W",T723)),-1,IF(ISNUMBER(FIND("E",T723)),1,0))</f>
        <v/>
      </c>
      <c r="W723" s="50">
        <f>AND(MIN(IFERROR(FIND("N",T723),999),IFERROR(FIND("S",T723),999))&lt;999,MIN(IFERROR(FIND("E",T723),999),IFERROR(FIND("W",T723),999))&lt;999,MIN(IFERROR(FIND("E",T723),999),IFERROR(FIND("W",T723),999))&lt;MIN(IFERROR(FIND("N",T723),999),IFERROR(FIND("S",T723),999)))</f>
        <v/>
      </c>
      <c r="X723" s="50">
        <f>IF(T723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723,"°"," "),"º"," "),"˚"," "),"'"," "),CHAR(34)," "),"′"," "),"’"," "),"‘"," "),"″"," "),"”"," "),"“"," "),"("," "),")"," "),"["," "),"]"," "),"{"," "),"}"," "),";"," "),"|"," "),"/"," "),"\"," "),":"," "),"="," "),"*"," "),","," "),"N"," "),"S"," "),"E"," "),"W"," "),"_"," ")))</f>
        <v/>
      </c>
      <c r="Y723" s="50">
        <f>IF(X723="","",SUBSTITUTE(SUBSTITUTE(SUBSTITUTE(SUBSTITUTE(SUBSTITUTE(SUBSTITUTE(SUBSTITUTE(SUBSTITUTE(SUBSTITUTE(SUBSTITUTE(SUBSTITUTE(SUBSTITUTE(SUBSTITUTE(X723,"0",""),"1",""),"2",""),"3",""),"4",""),"5",""),"6",""),"7",""),"8",""),"9",""),".",""),"-","")," ",""))</f>
        <v/>
      </c>
      <c r="Z723" s="50">
        <f>IF(X723="",0,LEN(X723)-LEN(SUBSTITUTE(X723," ",""))+1)</f>
        <v/>
      </c>
      <c r="AA723" s="50">
        <f>IF(Z723&lt;1,"",IFERROR(VALUE(SUBSTITUTE(TRIM(MID(SUBSTITUTE(X723," ",REPT(" ",60)),1,60)),".",MID(1/2,2,1))),""))</f>
        <v/>
      </c>
      <c r="AB723" s="50">
        <f>IF(Z723&lt;2,"",IFERROR(VALUE(SUBSTITUTE(TRIM(MID(SUBSTITUTE(X723," ",REPT(" ",60)),61,60)),".",MID(1/2,2,1))),""))</f>
        <v/>
      </c>
      <c r="AC723" s="50">
        <f>IF(Z723&lt;3,"",IFERROR(VALUE(SUBSTITUTE(TRIM(MID(SUBSTITUTE(X723," ",REPT(" ",60)),121,60)),".",MID(1/2,2,1))),""))</f>
        <v/>
      </c>
      <c r="AD723" s="50">
        <f>IF(Z723&lt;4,"",IFERROR(VALUE(SUBSTITUTE(TRIM(MID(SUBSTITUTE(X723," ",REPT(" ",60)),181,60)),".",MID(1/2,2,1))),""))</f>
        <v/>
      </c>
      <c r="AE723" s="50">
        <f>IF(Z723&lt;5,"",IFERROR(VALUE(SUBSTITUTE(TRIM(MID(SUBSTITUTE(X723," ",REPT(" ",60)),241,60)),".",MID(1/2,2,1))),""))</f>
        <v/>
      </c>
      <c r="AF723" s="50">
        <f>IF(Z723&lt;6,"",IFERROR(VALUE(SUBSTITUTE(TRIM(MID(SUBSTITUTE(X723," ",REPT(" ",60)),301,60)),".",MID(1/2,2,1))),""))</f>
        <v/>
      </c>
      <c r="AG723" s="50">
        <f>IFERROR(IF(Z723=2,AA723,IF(Z723=4,IF(AA723&lt;0,-1,1)*(ABS(AA723)+AB723/60),IF(Z723=6,IF(AA723&lt;0,-1,1)*(ABS(AA723)+AB723/60+AC723/3600),""))),"")</f>
        <v/>
      </c>
      <c r="AH723" s="50">
        <f>IFERROR(IF(Z723=2,AB723,IF(Z723=4,IF(AC723&lt;0,-1,1)*(ABS(AC723)+AD723/60),IF(Z723=6,IF(AD723&lt;0,-1,1)*(ABS(AD723)+AE723/60+AF723/3600),""))),"")</f>
        <v/>
      </c>
      <c r="AI723" s="50">
        <f>IF(W723,AH723,AG723)</f>
        <v/>
      </c>
      <c r="AJ723" s="50">
        <f>IF(W723,AG723,AH723)</f>
        <v/>
      </c>
      <c r="AK723" s="50">
        <f>IFERROR(IF(U723=0,AI723,U723*ABS(AI723)),"")</f>
        <v/>
      </c>
      <c r="AL723" s="50">
        <f>IFERROR(IF(V723=0,AJ723,V723*ABS(AJ723)),"")</f>
        <v/>
      </c>
      <c r="AM723" s="50">
        <f>IFERROR(AND(U723=0,V723=0,ABS(AK723)&gt;90,ABS(AK723)&lt;=180,ABS(AL723)&lt;=90),FALSE)</f>
        <v/>
      </c>
      <c r="AN723" s="50">
        <f>IF(AM723,AL723,AK723)</f>
        <v/>
      </c>
      <c r="AO723" s="50">
        <f>IF(AM723,AK723,AL723)</f>
        <v/>
      </c>
      <c r="AP723" s="50">
        <f>IF(R723="","",IF(Y723&lt;&gt;"","Contains words or symbols that aren't part of a coordinate.",IF(NOT(OR(Z723=2,Z723=4,Z723=6)),"Couldn't find a latitude and a longitude ("&amp;Z723&amp;IF(Z723=1," number"," numbers")&amp;" found).",IF(COUNT(AA723:AF723)&lt;&gt;Z723,"Some of the numbers couldn't be read.",IF(OR(AND(Z723=4,OR(AB723&lt;0,AB723&gt;=60,AD723&lt;0,AD723&gt;=60)),AND(Z723=6,OR(AB723&lt;0,AB723&gt;=60,AC723&lt;0,AC723&gt;=60,AE723&lt;0,AE723&gt;=60,AF723&lt;0,AF723&gt;=60))),"Minutes and seconds must be between 0 and 60.",IF(OR(ABS(AN723)&gt;90,ABS(AO723)&gt;180),"Out of range: latitude must be between -90 and 90, and longitude between -180 and 180.",""))))))</f>
        <v/>
      </c>
    </row>
    <row r="724">
      <c r="B724" s="44" t="n"/>
      <c r="C724" s="44" t="n"/>
      <c r="D724" s="45">
        <f>IF(R724="","",IF(AP724&lt;&gt;"","NOT VALID GPS COORDINATES",IF(O724="NO CONNECTION","NO CONNECTION",IF(E724="","NOT FOUND",IF(OR(AM724,AND(AN724=0,AO724=0)),"CONVERTED – PLEASE CHECK","CONVERTED")))))</f>
        <v/>
      </c>
      <c r="E724" s="45">
        <f>IF(OR(O724="",O724="NO CONNECTION"),"",IFERROR(_xlfn.FILTERXML(O724,"//local/territory")&amp;" "&amp;_xlfn.FILTERXML(O724,"//local/mapcode"),IFERROR(_xlfn.FILTERXML(O724,"//international/mapcode"),"")))</f>
        <v/>
      </c>
      <c r="F724" s="46">
        <f>IF(E724="","",IFERROR(_xlfn.FILTERXML(O724,"//local/territory"),""))</f>
        <v/>
      </c>
      <c r="G724" s="46">
        <f>IF(E724="","",IFERROR(_xlfn.FILTERXML(O724,"//local/mapcode"),""))</f>
        <v/>
      </c>
      <c r="H724" s="46">
        <f>IF(E724="","",IFERROR(_xlfn.FILTERXML(O724,"//international/mapcode"),""))</f>
        <v/>
      </c>
      <c r="I724" s="46">
        <f>IF(E724="","",IFERROR(HYPERLINK("https://www.mymapcodes.com/go/?t="&amp;IF(G724&lt;&gt;"",F724,"AAA")&amp;"&amp;ma="&amp;LEFT(IF(G724&lt;&gt;"",G724,H724),FIND(".",IF(G724&lt;&gt;"",G724,H724))-1)&amp;"&amp;mb="&amp;MID(IF(G724&lt;&gt;"",G724,H724),FIND(".",IF(G724&lt;&gt;"",G724,H724))+1,99),"Open on MyMapcodes →"),""))</f>
        <v/>
      </c>
      <c r="J724" s="47">
        <f>IF(OR(R724="",AP724&lt;&gt;""),"",ROUND(AN724,6))</f>
        <v/>
      </c>
      <c r="K724" s="47">
        <f>IF(OR(R724="",AP724&lt;&gt;""),"",ROUND(AO724,6))</f>
        <v/>
      </c>
      <c r="L724" s="48">
        <f>IF(R724="","",IF(AP724&lt;&gt;"",AP724,IF(O724="NO CONNECTION","Excel couldn't reach the mapcode service. Click the REFRESH RESULTS box just above the table.",IF(E724="","The mapcode service didn't return a mapcode for this point.",IF(AM724,"Latitude and longitude seemed to be the wrong way round, so they've been swapped. Please check.",IF(AND(AN724=0,AO724=0),"0, 0 is in the sea off West Africa. Please check this is the location you meant.",IF(W724,"Longitude came first, so the order has been switched.",IF(Z724=6,"Converted from degrees, minutes and seconds.",IF(Z724=4,"Converted from degrees and decimal minutes.","")))))))))</f>
        <v/>
      </c>
      <c r="N724" s="49">
        <f>IF(J724="","",MapcodeAPI&amp;"codes/"&amp;SUBSTITUTE(J724&amp;"",MID(1/2,2,1),".")&amp;","&amp;SUBSTITUTE(K724&amp;"",MID(1/2,2,1),"."))&amp;LEFT($B$13,0)</f>
        <v/>
      </c>
      <c r="O724" s="49">
        <f>IF(N724="","",IFERROR(_xlfn.WEBSERVICE(N724),IF(MapcodeAPIBackup="","NO CONNECTION",IFERROR(_xlfn.WEBSERVICE(MapcodeAPIBackup&amp;MID(N724,LEN(MapcodeAPI)+1,999)),"NO CONNECTION"))))</f>
        <v/>
      </c>
      <c r="P724" t="inlineStr">
        <is>
          <t xml:space="preserve"> </t>
        </is>
      </c>
      <c r="R724" s="50">
        <f>IFERROR(IF(AND(TRIM(B724&amp;"")="",TRIM(C724&amp;"")=""),"",TRIM(IF(ISNUMBER(B724),SUBSTITUTE(B724&amp;"",MID(1/2,2,1),"."),B724&amp;"")&amp;IF(TRIM(C724&amp;"")="",""," | "&amp;IF(ISNUMBER(C724),SUBSTITUTE(C724&amp;"",MID(1/2,2,1),"."),C724&amp;"")))),"(error value)")</f>
        <v/>
      </c>
      <c r="S724" s="50">
        <f>IF(R724="","","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"&amp;IFERROR(IF(AND(LEN(R724)-LEN(SUBSTITUTE(R724,"/",""))=1,ISNUMBER(FIND(" ",TRIM(LEFT(R724,FIND("/",R724)-1))))),LEFT(R724,FIND("/",R724)-1),R724),R724)&amp;" ")," "," "),"﻿"," "),"​"," "),"⁠"," ")," "," ")," "," "),CHAR(9)," "),CHAR(10)," "),CHAR(13)," "),"−","-"),"–","-"),"—","-"),"LATITUDE"," "),"LONGITUDE"," "),"COORDINATES"," "),"COORDS"," "),"NORTH"," N "),"SOUTH"," S "),"EAST"," E "),"WEST"," W "),"DEGREES"," "),"DEG"," "),"GPS"," "),"LONG"," "),"LNG"," "),"LON"," "),"LAT"," ")," AND "," "),"&amp;"," ")&amp;" ")</f>
        <v/>
      </c>
      <c r="T724" s="50">
        <f>IF(S724="","",IF(LEN(S724)-LEN(SUBSTITUTE(S724,".",""))&gt;0,SUBSTITUTE(S724,","," "),IF(LEN(S724)-LEN(SUBSTITUTE(S724,",",""))=3,SUBSTITUTE(SUBSTITUTE(S724,",",";",2),",","."),IF(LEN(S724)-LEN(SUBSTITUTE(S724,",",""))=2,SUBSTITUTE(S724,",","."),SUBSTITUTE(S724,","," ")))))</f>
        <v/>
      </c>
      <c r="U724" s="50">
        <f>IF(ISNUMBER(FIND("S",T724)),-1,IF(ISNUMBER(FIND("N",T724)),1,0))</f>
        <v/>
      </c>
      <c r="V724" s="50">
        <f>IF(ISNUMBER(FIND("W",T724)),-1,IF(ISNUMBER(FIND("E",T724)),1,0))</f>
        <v/>
      </c>
      <c r="W724" s="50">
        <f>AND(MIN(IFERROR(FIND("N",T724),999),IFERROR(FIND("S",T724),999))&lt;999,MIN(IFERROR(FIND("E",T724),999),IFERROR(FIND("W",T724),999))&lt;999,MIN(IFERROR(FIND("E",T724),999),IFERROR(FIND("W",T724),999))&lt;MIN(IFERROR(FIND("N",T724),999),IFERROR(FIND("S",T724),999)))</f>
        <v/>
      </c>
      <c r="X724" s="50">
        <f>IF(T724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724,"°"," "),"º"," "),"˚"," "),"'"," "),CHAR(34)," "),"′"," "),"’"," "),"‘"," "),"″"," "),"”"," "),"“"," "),"("," "),")"," "),"["," "),"]"," "),"{"," "),"}"," "),";"," "),"|"," "),"/"," "),"\"," "),":"," "),"="," "),"*"," "),","," "),"N"," "),"S"," "),"E"," "),"W"," "),"_"," ")))</f>
        <v/>
      </c>
      <c r="Y724" s="50">
        <f>IF(X724="","",SUBSTITUTE(SUBSTITUTE(SUBSTITUTE(SUBSTITUTE(SUBSTITUTE(SUBSTITUTE(SUBSTITUTE(SUBSTITUTE(SUBSTITUTE(SUBSTITUTE(SUBSTITUTE(SUBSTITUTE(SUBSTITUTE(X724,"0",""),"1",""),"2",""),"3",""),"4",""),"5",""),"6",""),"7",""),"8",""),"9",""),".",""),"-","")," ",""))</f>
        <v/>
      </c>
      <c r="Z724" s="50">
        <f>IF(X724="",0,LEN(X724)-LEN(SUBSTITUTE(X724," ",""))+1)</f>
        <v/>
      </c>
      <c r="AA724" s="50">
        <f>IF(Z724&lt;1,"",IFERROR(VALUE(SUBSTITUTE(TRIM(MID(SUBSTITUTE(X724," ",REPT(" ",60)),1,60)),".",MID(1/2,2,1))),""))</f>
        <v/>
      </c>
      <c r="AB724" s="50">
        <f>IF(Z724&lt;2,"",IFERROR(VALUE(SUBSTITUTE(TRIM(MID(SUBSTITUTE(X724," ",REPT(" ",60)),61,60)),".",MID(1/2,2,1))),""))</f>
        <v/>
      </c>
      <c r="AC724" s="50">
        <f>IF(Z724&lt;3,"",IFERROR(VALUE(SUBSTITUTE(TRIM(MID(SUBSTITUTE(X724," ",REPT(" ",60)),121,60)),".",MID(1/2,2,1))),""))</f>
        <v/>
      </c>
      <c r="AD724" s="50">
        <f>IF(Z724&lt;4,"",IFERROR(VALUE(SUBSTITUTE(TRIM(MID(SUBSTITUTE(X724," ",REPT(" ",60)),181,60)),".",MID(1/2,2,1))),""))</f>
        <v/>
      </c>
      <c r="AE724" s="50">
        <f>IF(Z724&lt;5,"",IFERROR(VALUE(SUBSTITUTE(TRIM(MID(SUBSTITUTE(X724," ",REPT(" ",60)),241,60)),".",MID(1/2,2,1))),""))</f>
        <v/>
      </c>
      <c r="AF724" s="50">
        <f>IF(Z724&lt;6,"",IFERROR(VALUE(SUBSTITUTE(TRIM(MID(SUBSTITUTE(X724," ",REPT(" ",60)),301,60)),".",MID(1/2,2,1))),""))</f>
        <v/>
      </c>
      <c r="AG724" s="50">
        <f>IFERROR(IF(Z724=2,AA724,IF(Z724=4,IF(AA724&lt;0,-1,1)*(ABS(AA724)+AB724/60),IF(Z724=6,IF(AA724&lt;0,-1,1)*(ABS(AA724)+AB724/60+AC724/3600),""))),"")</f>
        <v/>
      </c>
      <c r="AH724" s="50">
        <f>IFERROR(IF(Z724=2,AB724,IF(Z724=4,IF(AC724&lt;0,-1,1)*(ABS(AC724)+AD724/60),IF(Z724=6,IF(AD724&lt;0,-1,1)*(ABS(AD724)+AE724/60+AF724/3600),""))),"")</f>
        <v/>
      </c>
      <c r="AI724" s="50">
        <f>IF(W724,AH724,AG724)</f>
        <v/>
      </c>
      <c r="AJ724" s="50">
        <f>IF(W724,AG724,AH724)</f>
        <v/>
      </c>
      <c r="AK724" s="50">
        <f>IFERROR(IF(U724=0,AI724,U724*ABS(AI724)),"")</f>
        <v/>
      </c>
      <c r="AL724" s="50">
        <f>IFERROR(IF(V724=0,AJ724,V724*ABS(AJ724)),"")</f>
        <v/>
      </c>
      <c r="AM724" s="50">
        <f>IFERROR(AND(U724=0,V724=0,ABS(AK724)&gt;90,ABS(AK724)&lt;=180,ABS(AL724)&lt;=90),FALSE)</f>
        <v/>
      </c>
      <c r="AN724" s="50">
        <f>IF(AM724,AL724,AK724)</f>
        <v/>
      </c>
      <c r="AO724" s="50">
        <f>IF(AM724,AK724,AL724)</f>
        <v/>
      </c>
      <c r="AP724" s="50">
        <f>IF(R724="","",IF(Y724&lt;&gt;"","Contains words or symbols that aren't part of a coordinate.",IF(NOT(OR(Z724=2,Z724=4,Z724=6)),"Couldn't find a latitude and a longitude ("&amp;Z724&amp;IF(Z724=1," number"," numbers")&amp;" found).",IF(COUNT(AA724:AF724)&lt;&gt;Z724,"Some of the numbers couldn't be read.",IF(OR(AND(Z724=4,OR(AB724&lt;0,AB724&gt;=60,AD724&lt;0,AD724&gt;=60)),AND(Z724=6,OR(AB724&lt;0,AB724&gt;=60,AC724&lt;0,AC724&gt;=60,AE724&lt;0,AE724&gt;=60,AF724&lt;0,AF724&gt;=60))),"Minutes and seconds must be between 0 and 60.",IF(OR(ABS(AN724)&gt;90,ABS(AO724)&gt;180),"Out of range: latitude must be between -90 and 90, and longitude between -180 and 180.",""))))))</f>
        <v/>
      </c>
    </row>
    <row r="725">
      <c r="B725" s="44" t="n"/>
      <c r="C725" s="44" t="n"/>
      <c r="D725" s="45">
        <f>IF(R725="","",IF(AP725&lt;&gt;"","NOT VALID GPS COORDINATES",IF(O725="NO CONNECTION","NO CONNECTION",IF(E725="","NOT FOUND",IF(OR(AM725,AND(AN725=0,AO725=0)),"CONVERTED – PLEASE CHECK","CONVERTED")))))</f>
        <v/>
      </c>
      <c r="E725" s="45">
        <f>IF(OR(O725="",O725="NO CONNECTION"),"",IFERROR(_xlfn.FILTERXML(O725,"//local/territory")&amp;" "&amp;_xlfn.FILTERXML(O725,"//local/mapcode"),IFERROR(_xlfn.FILTERXML(O725,"//international/mapcode"),"")))</f>
        <v/>
      </c>
      <c r="F725" s="46">
        <f>IF(E725="","",IFERROR(_xlfn.FILTERXML(O725,"//local/territory"),""))</f>
        <v/>
      </c>
      <c r="G725" s="46">
        <f>IF(E725="","",IFERROR(_xlfn.FILTERXML(O725,"//local/mapcode"),""))</f>
        <v/>
      </c>
      <c r="H725" s="46">
        <f>IF(E725="","",IFERROR(_xlfn.FILTERXML(O725,"//international/mapcode"),""))</f>
        <v/>
      </c>
      <c r="I725" s="46">
        <f>IF(E725="","",IFERROR(HYPERLINK("https://www.mymapcodes.com/go/?t="&amp;IF(G725&lt;&gt;"",F725,"AAA")&amp;"&amp;ma="&amp;LEFT(IF(G725&lt;&gt;"",G725,H725),FIND(".",IF(G725&lt;&gt;"",G725,H725))-1)&amp;"&amp;mb="&amp;MID(IF(G725&lt;&gt;"",G725,H725),FIND(".",IF(G725&lt;&gt;"",G725,H725))+1,99),"Open on MyMapcodes →"),""))</f>
        <v/>
      </c>
      <c r="J725" s="47">
        <f>IF(OR(R725="",AP725&lt;&gt;""),"",ROUND(AN725,6))</f>
        <v/>
      </c>
      <c r="K725" s="47">
        <f>IF(OR(R725="",AP725&lt;&gt;""),"",ROUND(AO725,6))</f>
        <v/>
      </c>
      <c r="L725" s="48">
        <f>IF(R725="","",IF(AP725&lt;&gt;"",AP725,IF(O725="NO CONNECTION","Excel couldn't reach the mapcode service. Click the REFRESH RESULTS box just above the table.",IF(E725="","The mapcode service didn't return a mapcode for this point.",IF(AM725,"Latitude and longitude seemed to be the wrong way round, so they've been swapped. Please check.",IF(AND(AN725=0,AO725=0),"0, 0 is in the sea off West Africa. Please check this is the location you meant.",IF(W725,"Longitude came first, so the order has been switched.",IF(Z725=6,"Converted from degrees, minutes and seconds.",IF(Z725=4,"Converted from degrees and decimal minutes.","")))))))))</f>
        <v/>
      </c>
      <c r="N725" s="49">
        <f>IF(J725="","",MapcodeAPI&amp;"codes/"&amp;SUBSTITUTE(J725&amp;"",MID(1/2,2,1),".")&amp;","&amp;SUBSTITUTE(K725&amp;"",MID(1/2,2,1),"."))&amp;LEFT($B$13,0)</f>
        <v/>
      </c>
      <c r="O725" s="49">
        <f>IF(N725="","",IFERROR(_xlfn.WEBSERVICE(N725),IF(MapcodeAPIBackup="","NO CONNECTION",IFERROR(_xlfn.WEBSERVICE(MapcodeAPIBackup&amp;MID(N725,LEN(MapcodeAPI)+1,999)),"NO CONNECTION"))))</f>
        <v/>
      </c>
      <c r="P725" t="inlineStr">
        <is>
          <t xml:space="preserve"> </t>
        </is>
      </c>
      <c r="R725" s="50">
        <f>IFERROR(IF(AND(TRIM(B725&amp;"")="",TRIM(C725&amp;"")=""),"",TRIM(IF(ISNUMBER(B725),SUBSTITUTE(B725&amp;"",MID(1/2,2,1),"."),B725&amp;"")&amp;IF(TRIM(C725&amp;"")="",""," | "&amp;IF(ISNUMBER(C725),SUBSTITUTE(C725&amp;"",MID(1/2,2,1),"."),C725&amp;"")))),"(error value)")</f>
        <v/>
      </c>
      <c r="S725" s="50">
        <f>IF(R725="","","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"&amp;IFERROR(IF(AND(LEN(R725)-LEN(SUBSTITUTE(R725,"/",""))=1,ISNUMBER(FIND(" ",TRIM(LEFT(R725,FIND("/",R725)-1))))),LEFT(R725,FIND("/",R725)-1),R725),R725)&amp;" ")," "," "),"﻿"," "),"​"," "),"⁠"," ")," "," ")," "," "),CHAR(9)," "),CHAR(10)," "),CHAR(13)," "),"−","-"),"–","-"),"—","-"),"LATITUDE"," "),"LONGITUDE"," "),"COORDINATES"," "),"COORDS"," "),"NORTH"," N "),"SOUTH"," S "),"EAST"," E "),"WEST"," W "),"DEGREES"," "),"DEG"," "),"GPS"," "),"LONG"," "),"LNG"," "),"LON"," "),"LAT"," ")," AND "," "),"&amp;"," ")&amp;" ")</f>
        <v/>
      </c>
      <c r="T725" s="50">
        <f>IF(S725="","",IF(LEN(S725)-LEN(SUBSTITUTE(S725,".",""))&gt;0,SUBSTITUTE(S725,","," "),IF(LEN(S725)-LEN(SUBSTITUTE(S725,",",""))=3,SUBSTITUTE(SUBSTITUTE(S725,",",";",2),",","."),IF(LEN(S725)-LEN(SUBSTITUTE(S725,",",""))=2,SUBSTITUTE(S725,",","."),SUBSTITUTE(S725,","," ")))))</f>
        <v/>
      </c>
      <c r="U725" s="50">
        <f>IF(ISNUMBER(FIND("S",T725)),-1,IF(ISNUMBER(FIND("N",T725)),1,0))</f>
        <v/>
      </c>
      <c r="V725" s="50">
        <f>IF(ISNUMBER(FIND("W",T725)),-1,IF(ISNUMBER(FIND("E",T725)),1,0))</f>
        <v/>
      </c>
      <c r="W725" s="50">
        <f>AND(MIN(IFERROR(FIND("N",T725),999),IFERROR(FIND("S",T725),999))&lt;999,MIN(IFERROR(FIND("E",T725),999),IFERROR(FIND("W",T725),999))&lt;999,MIN(IFERROR(FIND("E",T725),999),IFERROR(FIND("W",T725),999))&lt;MIN(IFERROR(FIND("N",T725),999),IFERROR(FIND("S",T725),999)))</f>
        <v/>
      </c>
      <c r="X725" s="50">
        <f>IF(T725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725,"°"," "),"º"," "),"˚"," "),"'"," "),CHAR(34)," "),"′"," "),"’"," "),"‘"," "),"″"," "),"”"," "),"“"," "),"("," "),")"," "),"["," "),"]"," "),"{"," "),"}"," "),";"," "),"|"," "),"/"," "),"\"," "),":"," "),"="," "),"*"," "),","," "),"N"," "),"S"," "),"E"," "),"W"," "),"_"," ")))</f>
        <v/>
      </c>
      <c r="Y725" s="50">
        <f>IF(X725="","",SUBSTITUTE(SUBSTITUTE(SUBSTITUTE(SUBSTITUTE(SUBSTITUTE(SUBSTITUTE(SUBSTITUTE(SUBSTITUTE(SUBSTITUTE(SUBSTITUTE(SUBSTITUTE(SUBSTITUTE(SUBSTITUTE(X725,"0",""),"1",""),"2",""),"3",""),"4",""),"5",""),"6",""),"7",""),"8",""),"9",""),".",""),"-","")," ",""))</f>
        <v/>
      </c>
      <c r="Z725" s="50">
        <f>IF(X725="",0,LEN(X725)-LEN(SUBSTITUTE(X725," ",""))+1)</f>
        <v/>
      </c>
      <c r="AA725" s="50">
        <f>IF(Z725&lt;1,"",IFERROR(VALUE(SUBSTITUTE(TRIM(MID(SUBSTITUTE(X725," ",REPT(" ",60)),1,60)),".",MID(1/2,2,1))),""))</f>
        <v/>
      </c>
      <c r="AB725" s="50">
        <f>IF(Z725&lt;2,"",IFERROR(VALUE(SUBSTITUTE(TRIM(MID(SUBSTITUTE(X725," ",REPT(" ",60)),61,60)),".",MID(1/2,2,1))),""))</f>
        <v/>
      </c>
      <c r="AC725" s="50">
        <f>IF(Z725&lt;3,"",IFERROR(VALUE(SUBSTITUTE(TRIM(MID(SUBSTITUTE(X725," ",REPT(" ",60)),121,60)),".",MID(1/2,2,1))),""))</f>
        <v/>
      </c>
      <c r="AD725" s="50">
        <f>IF(Z725&lt;4,"",IFERROR(VALUE(SUBSTITUTE(TRIM(MID(SUBSTITUTE(X725," ",REPT(" ",60)),181,60)),".",MID(1/2,2,1))),""))</f>
        <v/>
      </c>
      <c r="AE725" s="50">
        <f>IF(Z725&lt;5,"",IFERROR(VALUE(SUBSTITUTE(TRIM(MID(SUBSTITUTE(X725," ",REPT(" ",60)),241,60)),".",MID(1/2,2,1))),""))</f>
        <v/>
      </c>
      <c r="AF725" s="50">
        <f>IF(Z725&lt;6,"",IFERROR(VALUE(SUBSTITUTE(TRIM(MID(SUBSTITUTE(X725," ",REPT(" ",60)),301,60)),".",MID(1/2,2,1))),""))</f>
        <v/>
      </c>
      <c r="AG725" s="50">
        <f>IFERROR(IF(Z725=2,AA725,IF(Z725=4,IF(AA725&lt;0,-1,1)*(ABS(AA725)+AB725/60),IF(Z725=6,IF(AA725&lt;0,-1,1)*(ABS(AA725)+AB725/60+AC725/3600),""))),"")</f>
        <v/>
      </c>
      <c r="AH725" s="50">
        <f>IFERROR(IF(Z725=2,AB725,IF(Z725=4,IF(AC725&lt;0,-1,1)*(ABS(AC725)+AD725/60),IF(Z725=6,IF(AD725&lt;0,-1,1)*(ABS(AD725)+AE725/60+AF725/3600),""))),"")</f>
        <v/>
      </c>
      <c r="AI725" s="50">
        <f>IF(W725,AH725,AG725)</f>
        <v/>
      </c>
      <c r="AJ725" s="50">
        <f>IF(W725,AG725,AH725)</f>
        <v/>
      </c>
      <c r="AK725" s="50">
        <f>IFERROR(IF(U725=0,AI725,U725*ABS(AI725)),"")</f>
        <v/>
      </c>
      <c r="AL725" s="50">
        <f>IFERROR(IF(V725=0,AJ725,V725*ABS(AJ725)),"")</f>
        <v/>
      </c>
      <c r="AM725" s="50">
        <f>IFERROR(AND(U725=0,V725=0,ABS(AK725)&gt;90,ABS(AK725)&lt;=180,ABS(AL725)&lt;=90),FALSE)</f>
        <v/>
      </c>
      <c r="AN725" s="50">
        <f>IF(AM725,AL725,AK725)</f>
        <v/>
      </c>
      <c r="AO725" s="50">
        <f>IF(AM725,AK725,AL725)</f>
        <v/>
      </c>
      <c r="AP725" s="50">
        <f>IF(R725="","",IF(Y725&lt;&gt;"","Contains words or symbols that aren't part of a coordinate.",IF(NOT(OR(Z725=2,Z725=4,Z725=6)),"Couldn't find a latitude and a longitude ("&amp;Z725&amp;IF(Z725=1," number"," numbers")&amp;" found).",IF(COUNT(AA725:AF725)&lt;&gt;Z725,"Some of the numbers couldn't be read.",IF(OR(AND(Z725=4,OR(AB725&lt;0,AB725&gt;=60,AD725&lt;0,AD725&gt;=60)),AND(Z725=6,OR(AB725&lt;0,AB725&gt;=60,AC725&lt;0,AC725&gt;=60,AE725&lt;0,AE725&gt;=60,AF725&lt;0,AF725&gt;=60))),"Minutes and seconds must be between 0 and 60.",IF(OR(ABS(AN725)&gt;90,ABS(AO725)&gt;180),"Out of range: latitude must be between -90 and 90, and longitude between -180 and 180.",""))))))</f>
        <v/>
      </c>
    </row>
    <row r="726">
      <c r="B726" s="44" t="n"/>
      <c r="C726" s="44" t="n"/>
      <c r="D726" s="45">
        <f>IF(R726="","",IF(AP726&lt;&gt;"","NOT VALID GPS COORDINATES",IF(O726="NO CONNECTION","NO CONNECTION",IF(E726="","NOT FOUND",IF(OR(AM726,AND(AN726=0,AO726=0)),"CONVERTED – PLEASE CHECK","CONVERTED")))))</f>
        <v/>
      </c>
      <c r="E726" s="45">
        <f>IF(OR(O726="",O726="NO CONNECTION"),"",IFERROR(_xlfn.FILTERXML(O726,"//local/territory")&amp;" "&amp;_xlfn.FILTERXML(O726,"//local/mapcode"),IFERROR(_xlfn.FILTERXML(O726,"//international/mapcode"),"")))</f>
        <v/>
      </c>
      <c r="F726" s="46">
        <f>IF(E726="","",IFERROR(_xlfn.FILTERXML(O726,"//local/territory"),""))</f>
        <v/>
      </c>
      <c r="G726" s="46">
        <f>IF(E726="","",IFERROR(_xlfn.FILTERXML(O726,"//local/mapcode"),""))</f>
        <v/>
      </c>
      <c r="H726" s="46">
        <f>IF(E726="","",IFERROR(_xlfn.FILTERXML(O726,"//international/mapcode"),""))</f>
        <v/>
      </c>
      <c r="I726" s="46">
        <f>IF(E726="","",IFERROR(HYPERLINK("https://www.mymapcodes.com/go/?t="&amp;IF(G726&lt;&gt;"",F726,"AAA")&amp;"&amp;ma="&amp;LEFT(IF(G726&lt;&gt;"",G726,H726),FIND(".",IF(G726&lt;&gt;"",G726,H726))-1)&amp;"&amp;mb="&amp;MID(IF(G726&lt;&gt;"",G726,H726),FIND(".",IF(G726&lt;&gt;"",G726,H726))+1,99),"Open on MyMapcodes →"),""))</f>
        <v/>
      </c>
      <c r="J726" s="47">
        <f>IF(OR(R726="",AP726&lt;&gt;""),"",ROUND(AN726,6))</f>
        <v/>
      </c>
      <c r="K726" s="47">
        <f>IF(OR(R726="",AP726&lt;&gt;""),"",ROUND(AO726,6))</f>
        <v/>
      </c>
      <c r="L726" s="48">
        <f>IF(R726="","",IF(AP726&lt;&gt;"",AP726,IF(O726="NO CONNECTION","Excel couldn't reach the mapcode service. Click the REFRESH RESULTS box just above the table.",IF(E726="","The mapcode service didn't return a mapcode for this point.",IF(AM726,"Latitude and longitude seemed to be the wrong way round, so they've been swapped. Please check.",IF(AND(AN726=0,AO726=0),"0, 0 is in the sea off West Africa. Please check this is the location you meant.",IF(W726,"Longitude came first, so the order has been switched.",IF(Z726=6,"Converted from degrees, minutes and seconds.",IF(Z726=4,"Converted from degrees and decimal minutes.","")))))))))</f>
        <v/>
      </c>
      <c r="N726" s="49">
        <f>IF(J726="","",MapcodeAPI&amp;"codes/"&amp;SUBSTITUTE(J726&amp;"",MID(1/2,2,1),".")&amp;","&amp;SUBSTITUTE(K726&amp;"",MID(1/2,2,1),"."))&amp;LEFT($B$13,0)</f>
        <v/>
      </c>
      <c r="O726" s="49">
        <f>IF(N726="","",IFERROR(_xlfn.WEBSERVICE(N726),IF(MapcodeAPIBackup="","NO CONNECTION",IFERROR(_xlfn.WEBSERVICE(MapcodeAPIBackup&amp;MID(N726,LEN(MapcodeAPI)+1,999)),"NO CONNECTION"))))</f>
        <v/>
      </c>
      <c r="P726" t="inlineStr">
        <is>
          <t xml:space="preserve"> </t>
        </is>
      </c>
      <c r="R726" s="50">
        <f>IFERROR(IF(AND(TRIM(B726&amp;"")="",TRIM(C726&amp;"")=""),"",TRIM(IF(ISNUMBER(B726),SUBSTITUTE(B726&amp;"",MID(1/2,2,1),"."),B726&amp;"")&amp;IF(TRIM(C726&amp;"")="",""," | "&amp;IF(ISNUMBER(C726),SUBSTITUTE(C726&amp;"",MID(1/2,2,1),"."),C726&amp;"")))),"(error value)")</f>
        <v/>
      </c>
      <c r="S726" s="50">
        <f>IF(R726="","","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"&amp;IFERROR(IF(AND(LEN(R726)-LEN(SUBSTITUTE(R726,"/",""))=1,ISNUMBER(FIND(" ",TRIM(LEFT(R726,FIND("/",R726)-1))))),LEFT(R726,FIND("/",R726)-1),R726),R726)&amp;" ")," "," "),"﻿"," "),"​"," "),"⁠"," ")," "," ")," "," "),CHAR(9)," "),CHAR(10)," "),CHAR(13)," "),"−","-"),"–","-"),"—","-"),"LATITUDE"," "),"LONGITUDE"," "),"COORDINATES"," "),"COORDS"," "),"NORTH"," N "),"SOUTH"," S "),"EAST"," E "),"WEST"," W "),"DEGREES"," "),"DEG"," "),"GPS"," "),"LONG"," "),"LNG"," "),"LON"," "),"LAT"," ")," AND "," "),"&amp;"," ")&amp;" ")</f>
        <v/>
      </c>
      <c r="T726" s="50">
        <f>IF(S726="","",IF(LEN(S726)-LEN(SUBSTITUTE(S726,".",""))&gt;0,SUBSTITUTE(S726,","," "),IF(LEN(S726)-LEN(SUBSTITUTE(S726,",",""))=3,SUBSTITUTE(SUBSTITUTE(S726,",",";",2),",","."),IF(LEN(S726)-LEN(SUBSTITUTE(S726,",",""))=2,SUBSTITUTE(S726,",","."),SUBSTITUTE(S726,","," ")))))</f>
        <v/>
      </c>
      <c r="U726" s="50">
        <f>IF(ISNUMBER(FIND("S",T726)),-1,IF(ISNUMBER(FIND("N",T726)),1,0))</f>
        <v/>
      </c>
      <c r="V726" s="50">
        <f>IF(ISNUMBER(FIND("W",T726)),-1,IF(ISNUMBER(FIND("E",T726)),1,0))</f>
        <v/>
      </c>
      <c r="W726" s="50">
        <f>AND(MIN(IFERROR(FIND("N",T726),999),IFERROR(FIND("S",T726),999))&lt;999,MIN(IFERROR(FIND("E",T726),999),IFERROR(FIND("W",T726),999))&lt;999,MIN(IFERROR(FIND("E",T726),999),IFERROR(FIND("W",T726),999))&lt;MIN(IFERROR(FIND("N",T726),999),IFERROR(FIND("S",T726),999)))</f>
        <v/>
      </c>
      <c r="X726" s="50">
        <f>IF(T726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726,"°"," "),"º"," "),"˚"," "),"'"," "),CHAR(34)," "),"′"," "),"’"," "),"‘"," "),"″"," "),"”"," "),"“"," "),"("," "),")"," "),"["," "),"]"," "),"{"," "),"}"," "),";"," "),"|"," "),"/"," "),"\"," "),":"," "),"="," "),"*"," "),","," "),"N"," "),"S"," "),"E"," "),"W"," "),"_"," ")))</f>
        <v/>
      </c>
      <c r="Y726" s="50">
        <f>IF(X726="","",SUBSTITUTE(SUBSTITUTE(SUBSTITUTE(SUBSTITUTE(SUBSTITUTE(SUBSTITUTE(SUBSTITUTE(SUBSTITUTE(SUBSTITUTE(SUBSTITUTE(SUBSTITUTE(SUBSTITUTE(SUBSTITUTE(X726,"0",""),"1",""),"2",""),"3",""),"4",""),"5",""),"6",""),"7",""),"8",""),"9",""),".",""),"-","")," ",""))</f>
        <v/>
      </c>
      <c r="Z726" s="50">
        <f>IF(X726="",0,LEN(X726)-LEN(SUBSTITUTE(X726," ",""))+1)</f>
        <v/>
      </c>
      <c r="AA726" s="50">
        <f>IF(Z726&lt;1,"",IFERROR(VALUE(SUBSTITUTE(TRIM(MID(SUBSTITUTE(X726," ",REPT(" ",60)),1,60)),".",MID(1/2,2,1))),""))</f>
        <v/>
      </c>
      <c r="AB726" s="50">
        <f>IF(Z726&lt;2,"",IFERROR(VALUE(SUBSTITUTE(TRIM(MID(SUBSTITUTE(X726," ",REPT(" ",60)),61,60)),".",MID(1/2,2,1))),""))</f>
        <v/>
      </c>
      <c r="AC726" s="50">
        <f>IF(Z726&lt;3,"",IFERROR(VALUE(SUBSTITUTE(TRIM(MID(SUBSTITUTE(X726," ",REPT(" ",60)),121,60)),".",MID(1/2,2,1))),""))</f>
        <v/>
      </c>
      <c r="AD726" s="50">
        <f>IF(Z726&lt;4,"",IFERROR(VALUE(SUBSTITUTE(TRIM(MID(SUBSTITUTE(X726," ",REPT(" ",60)),181,60)),".",MID(1/2,2,1))),""))</f>
        <v/>
      </c>
      <c r="AE726" s="50">
        <f>IF(Z726&lt;5,"",IFERROR(VALUE(SUBSTITUTE(TRIM(MID(SUBSTITUTE(X726," ",REPT(" ",60)),241,60)),".",MID(1/2,2,1))),""))</f>
        <v/>
      </c>
      <c r="AF726" s="50">
        <f>IF(Z726&lt;6,"",IFERROR(VALUE(SUBSTITUTE(TRIM(MID(SUBSTITUTE(X726," ",REPT(" ",60)),301,60)),".",MID(1/2,2,1))),""))</f>
        <v/>
      </c>
      <c r="AG726" s="50">
        <f>IFERROR(IF(Z726=2,AA726,IF(Z726=4,IF(AA726&lt;0,-1,1)*(ABS(AA726)+AB726/60),IF(Z726=6,IF(AA726&lt;0,-1,1)*(ABS(AA726)+AB726/60+AC726/3600),""))),"")</f>
        <v/>
      </c>
      <c r="AH726" s="50">
        <f>IFERROR(IF(Z726=2,AB726,IF(Z726=4,IF(AC726&lt;0,-1,1)*(ABS(AC726)+AD726/60),IF(Z726=6,IF(AD726&lt;0,-1,1)*(ABS(AD726)+AE726/60+AF726/3600),""))),"")</f>
        <v/>
      </c>
      <c r="AI726" s="50">
        <f>IF(W726,AH726,AG726)</f>
        <v/>
      </c>
      <c r="AJ726" s="50">
        <f>IF(W726,AG726,AH726)</f>
        <v/>
      </c>
      <c r="AK726" s="50">
        <f>IFERROR(IF(U726=0,AI726,U726*ABS(AI726)),"")</f>
        <v/>
      </c>
      <c r="AL726" s="50">
        <f>IFERROR(IF(V726=0,AJ726,V726*ABS(AJ726)),"")</f>
        <v/>
      </c>
      <c r="AM726" s="50">
        <f>IFERROR(AND(U726=0,V726=0,ABS(AK726)&gt;90,ABS(AK726)&lt;=180,ABS(AL726)&lt;=90),FALSE)</f>
        <v/>
      </c>
      <c r="AN726" s="50">
        <f>IF(AM726,AL726,AK726)</f>
        <v/>
      </c>
      <c r="AO726" s="50">
        <f>IF(AM726,AK726,AL726)</f>
        <v/>
      </c>
      <c r="AP726" s="50">
        <f>IF(R726="","",IF(Y726&lt;&gt;"","Contains words or symbols that aren't part of a coordinate.",IF(NOT(OR(Z726=2,Z726=4,Z726=6)),"Couldn't find a latitude and a longitude ("&amp;Z726&amp;IF(Z726=1," number"," numbers")&amp;" found).",IF(COUNT(AA726:AF726)&lt;&gt;Z726,"Some of the numbers couldn't be read.",IF(OR(AND(Z726=4,OR(AB726&lt;0,AB726&gt;=60,AD726&lt;0,AD726&gt;=60)),AND(Z726=6,OR(AB726&lt;0,AB726&gt;=60,AC726&lt;0,AC726&gt;=60,AE726&lt;0,AE726&gt;=60,AF726&lt;0,AF726&gt;=60))),"Minutes and seconds must be between 0 and 60.",IF(OR(ABS(AN726)&gt;90,ABS(AO726)&gt;180),"Out of range: latitude must be between -90 and 90, and longitude between -180 and 180.",""))))))</f>
        <v/>
      </c>
    </row>
    <row r="727">
      <c r="B727" s="44" t="n"/>
      <c r="C727" s="44" t="n"/>
      <c r="D727" s="45">
        <f>IF(R727="","",IF(AP727&lt;&gt;"","NOT VALID GPS COORDINATES",IF(O727="NO CONNECTION","NO CONNECTION",IF(E727="","NOT FOUND",IF(OR(AM727,AND(AN727=0,AO727=0)),"CONVERTED – PLEASE CHECK","CONVERTED")))))</f>
        <v/>
      </c>
      <c r="E727" s="45">
        <f>IF(OR(O727="",O727="NO CONNECTION"),"",IFERROR(_xlfn.FILTERXML(O727,"//local/territory")&amp;" "&amp;_xlfn.FILTERXML(O727,"//local/mapcode"),IFERROR(_xlfn.FILTERXML(O727,"//international/mapcode"),"")))</f>
        <v/>
      </c>
      <c r="F727" s="46">
        <f>IF(E727="","",IFERROR(_xlfn.FILTERXML(O727,"//local/territory"),""))</f>
        <v/>
      </c>
      <c r="G727" s="46">
        <f>IF(E727="","",IFERROR(_xlfn.FILTERXML(O727,"//local/mapcode"),""))</f>
        <v/>
      </c>
      <c r="H727" s="46">
        <f>IF(E727="","",IFERROR(_xlfn.FILTERXML(O727,"//international/mapcode"),""))</f>
        <v/>
      </c>
      <c r="I727" s="46">
        <f>IF(E727="","",IFERROR(HYPERLINK("https://www.mymapcodes.com/go/?t="&amp;IF(G727&lt;&gt;"",F727,"AAA")&amp;"&amp;ma="&amp;LEFT(IF(G727&lt;&gt;"",G727,H727),FIND(".",IF(G727&lt;&gt;"",G727,H727))-1)&amp;"&amp;mb="&amp;MID(IF(G727&lt;&gt;"",G727,H727),FIND(".",IF(G727&lt;&gt;"",G727,H727))+1,99),"Open on MyMapcodes →"),""))</f>
        <v/>
      </c>
      <c r="J727" s="47">
        <f>IF(OR(R727="",AP727&lt;&gt;""),"",ROUND(AN727,6))</f>
        <v/>
      </c>
      <c r="K727" s="47">
        <f>IF(OR(R727="",AP727&lt;&gt;""),"",ROUND(AO727,6))</f>
        <v/>
      </c>
      <c r="L727" s="48">
        <f>IF(R727="","",IF(AP727&lt;&gt;"",AP727,IF(O727="NO CONNECTION","Excel couldn't reach the mapcode service. Click the REFRESH RESULTS box just above the table.",IF(E727="","The mapcode service didn't return a mapcode for this point.",IF(AM727,"Latitude and longitude seemed to be the wrong way round, so they've been swapped. Please check.",IF(AND(AN727=0,AO727=0),"0, 0 is in the sea off West Africa. Please check this is the location you meant.",IF(W727,"Longitude came first, so the order has been switched.",IF(Z727=6,"Converted from degrees, minutes and seconds.",IF(Z727=4,"Converted from degrees and decimal minutes.","")))))))))</f>
        <v/>
      </c>
      <c r="N727" s="49">
        <f>IF(J727="","",MapcodeAPI&amp;"codes/"&amp;SUBSTITUTE(J727&amp;"",MID(1/2,2,1),".")&amp;","&amp;SUBSTITUTE(K727&amp;"",MID(1/2,2,1),"."))&amp;LEFT($B$13,0)</f>
        <v/>
      </c>
      <c r="O727" s="49">
        <f>IF(N727="","",IFERROR(_xlfn.WEBSERVICE(N727),IF(MapcodeAPIBackup="","NO CONNECTION",IFERROR(_xlfn.WEBSERVICE(MapcodeAPIBackup&amp;MID(N727,LEN(MapcodeAPI)+1,999)),"NO CONNECTION"))))</f>
        <v/>
      </c>
      <c r="P727" t="inlineStr">
        <is>
          <t xml:space="preserve"> </t>
        </is>
      </c>
      <c r="R727" s="50">
        <f>IFERROR(IF(AND(TRIM(B727&amp;"")="",TRIM(C727&amp;"")=""),"",TRIM(IF(ISNUMBER(B727),SUBSTITUTE(B727&amp;"",MID(1/2,2,1),"."),B727&amp;"")&amp;IF(TRIM(C727&amp;"")="",""," | "&amp;IF(ISNUMBER(C727),SUBSTITUTE(C727&amp;"",MID(1/2,2,1),"."),C727&amp;"")))),"(error value)")</f>
        <v/>
      </c>
      <c r="S727" s="50">
        <f>IF(R727="","","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"&amp;IFERROR(IF(AND(LEN(R727)-LEN(SUBSTITUTE(R727,"/",""))=1,ISNUMBER(FIND(" ",TRIM(LEFT(R727,FIND("/",R727)-1))))),LEFT(R727,FIND("/",R727)-1),R727),R727)&amp;" ")," "," "),"﻿"," "),"​"," "),"⁠"," ")," "," ")," "," "),CHAR(9)," "),CHAR(10)," "),CHAR(13)," "),"−","-"),"–","-"),"—","-"),"LATITUDE"," "),"LONGITUDE"," "),"COORDINATES"," "),"COORDS"," "),"NORTH"," N "),"SOUTH"," S "),"EAST"," E "),"WEST"," W "),"DEGREES"," "),"DEG"," "),"GPS"," "),"LONG"," "),"LNG"," "),"LON"," "),"LAT"," ")," AND "," "),"&amp;"," ")&amp;" ")</f>
        <v/>
      </c>
      <c r="T727" s="50">
        <f>IF(S727="","",IF(LEN(S727)-LEN(SUBSTITUTE(S727,".",""))&gt;0,SUBSTITUTE(S727,","," "),IF(LEN(S727)-LEN(SUBSTITUTE(S727,",",""))=3,SUBSTITUTE(SUBSTITUTE(S727,",",";",2),",","."),IF(LEN(S727)-LEN(SUBSTITUTE(S727,",",""))=2,SUBSTITUTE(S727,",","."),SUBSTITUTE(S727,","," ")))))</f>
        <v/>
      </c>
      <c r="U727" s="50">
        <f>IF(ISNUMBER(FIND("S",T727)),-1,IF(ISNUMBER(FIND("N",T727)),1,0))</f>
        <v/>
      </c>
      <c r="V727" s="50">
        <f>IF(ISNUMBER(FIND("W",T727)),-1,IF(ISNUMBER(FIND("E",T727)),1,0))</f>
        <v/>
      </c>
      <c r="W727" s="50">
        <f>AND(MIN(IFERROR(FIND("N",T727),999),IFERROR(FIND("S",T727),999))&lt;999,MIN(IFERROR(FIND("E",T727),999),IFERROR(FIND("W",T727),999))&lt;999,MIN(IFERROR(FIND("E",T727),999),IFERROR(FIND("W",T727),999))&lt;MIN(IFERROR(FIND("N",T727),999),IFERROR(FIND("S",T727),999)))</f>
        <v/>
      </c>
      <c r="X727" s="50">
        <f>IF(T727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727,"°"," "),"º"," "),"˚"," "),"'"," "),CHAR(34)," "),"′"," "),"’"," "),"‘"," "),"″"," "),"”"," "),"“"," "),"("," "),")"," "),"["," "),"]"," "),"{"," "),"}"," "),";"," "),"|"," "),"/"," "),"\"," "),":"," "),"="," "),"*"," "),","," "),"N"," "),"S"," "),"E"," "),"W"," "),"_"," ")))</f>
        <v/>
      </c>
      <c r="Y727" s="50">
        <f>IF(X727="","",SUBSTITUTE(SUBSTITUTE(SUBSTITUTE(SUBSTITUTE(SUBSTITUTE(SUBSTITUTE(SUBSTITUTE(SUBSTITUTE(SUBSTITUTE(SUBSTITUTE(SUBSTITUTE(SUBSTITUTE(SUBSTITUTE(X727,"0",""),"1",""),"2",""),"3",""),"4",""),"5",""),"6",""),"7",""),"8",""),"9",""),".",""),"-","")," ",""))</f>
        <v/>
      </c>
      <c r="Z727" s="50">
        <f>IF(X727="",0,LEN(X727)-LEN(SUBSTITUTE(X727," ",""))+1)</f>
        <v/>
      </c>
      <c r="AA727" s="50">
        <f>IF(Z727&lt;1,"",IFERROR(VALUE(SUBSTITUTE(TRIM(MID(SUBSTITUTE(X727," ",REPT(" ",60)),1,60)),".",MID(1/2,2,1))),""))</f>
        <v/>
      </c>
      <c r="AB727" s="50">
        <f>IF(Z727&lt;2,"",IFERROR(VALUE(SUBSTITUTE(TRIM(MID(SUBSTITUTE(X727," ",REPT(" ",60)),61,60)),".",MID(1/2,2,1))),""))</f>
        <v/>
      </c>
      <c r="AC727" s="50">
        <f>IF(Z727&lt;3,"",IFERROR(VALUE(SUBSTITUTE(TRIM(MID(SUBSTITUTE(X727," ",REPT(" ",60)),121,60)),".",MID(1/2,2,1))),""))</f>
        <v/>
      </c>
      <c r="AD727" s="50">
        <f>IF(Z727&lt;4,"",IFERROR(VALUE(SUBSTITUTE(TRIM(MID(SUBSTITUTE(X727," ",REPT(" ",60)),181,60)),".",MID(1/2,2,1))),""))</f>
        <v/>
      </c>
      <c r="AE727" s="50">
        <f>IF(Z727&lt;5,"",IFERROR(VALUE(SUBSTITUTE(TRIM(MID(SUBSTITUTE(X727," ",REPT(" ",60)),241,60)),".",MID(1/2,2,1))),""))</f>
        <v/>
      </c>
      <c r="AF727" s="50">
        <f>IF(Z727&lt;6,"",IFERROR(VALUE(SUBSTITUTE(TRIM(MID(SUBSTITUTE(X727," ",REPT(" ",60)),301,60)),".",MID(1/2,2,1))),""))</f>
        <v/>
      </c>
      <c r="AG727" s="50">
        <f>IFERROR(IF(Z727=2,AA727,IF(Z727=4,IF(AA727&lt;0,-1,1)*(ABS(AA727)+AB727/60),IF(Z727=6,IF(AA727&lt;0,-1,1)*(ABS(AA727)+AB727/60+AC727/3600),""))),"")</f>
        <v/>
      </c>
      <c r="AH727" s="50">
        <f>IFERROR(IF(Z727=2,AB727,IF(Z727=4,IF(AC727&lt;0,-1,1)*(ABS(AC727)+AD727/60),IF(Z727=6,IF(AD727&lt;0,-1,1)*(ABS(AD727)+AE727/60+AF727/3600),""))),"")</f>
        <v/>
      </c>
      <c r="AI727" s="50">
        <f>IF(W727,AH727,AG727)</f>
        <v/>
      </c>
      <c r="AJ727" s="50">
        <f>IF(W727,AG727,AH727)</f>
        <v/>
      </c>
      <c r="AK727" s="50">
        <f>IFERROR(IF(U727=0,AI727,U727*ABS(AI727)),"")</f>
        <v/>
      </c>
      <c r="AL727" s="50">
        <f>IFERROR(IF(V727=0,AJ727,V727*ABS(AJ727)),"")</f>
        <v/>
      </c>
      <c r="AM727" s="50">
        <f>IFERROR(AND(U727=0,V727=0,ABS(AK727)&gt;90,ABS(AK727)&lt;=180,ABS(AL727)&lt;=90),FALSE)</f>
        <v/>
      </c>
      <c r="AN727" s="50">
        <f>IF(AM727,AL727,AK727)</f>
        <v/>
      </c>
      <c r="AO727" s="50">
        <f>IF(AM727,AK727,AL727)</f>
        <v/>
      </c>
      <c r="AP727" s="50">
        <f>IF(R727="","",IF(Y727&lt;&gt;"","Contains words or symbols that aren't part of a coordinate.",IF(NOT(OR(Z727=2,Z727=4,Z727=6)),"Couldn't find a latitude and a longitude ("&amp;Z727&amp;IF(Z727=1," number"," numbers")&amp;" found).",IF(COUNT(AA727:AF727)&lt;&gt;Z727,"Some of the numbers couldn't be read.",IF(OR(AND(Z727=4,OR(AB727&lt;0,AB727&gt;=60,AD727&lt;0,AD727&gt;=60)),AND(Z727=6,OR(AB727&lt;0,AB727&gt;=60,AC727&lt;0,AC727&gt;=60,AE727&lt;0,AE727&gt;=60,AF727&lt;0,AF727&gt;=60))),"Minutes and seconds must be between 0 and 60.",IF(OR(ABS(AN727)&gt;90,ABS(AO727)&gt;180),"Out of range: latitude must be between -90 and 90, and longitude between -180 and 180.",""))))))</f>
        <v/>
      </c>
    </row>
    <row r="728">
      <c r="B728" s="44" t="n"/>
      <c r="C728" s="44" t="n"/>
      <c r="D728" s="45">
        <f>IF(R728="","",IF(AP728&lt;&gt;"","NOT VALID GPS COORDINATES",IF(O728="NO CONNECTION","NO CONNECTION",IF(E728="","NOT FOUND",IF(OR(AM728,AND(AN728=0,AO728=0)),"CONVERTED – PLEASE CHECK","CONVERTED")))))</f>
        <v/>
      </c>
      <c r="E728" s="45">
        <f>IF(OR(O728="",O728="NO CONNECTION"),"",IFERROR(_xlfn.FILTERXML(O728,"//local/territory")&amp;" "&amp;_xlfn.FILTERXML(O728,"//local/mapcode"),IFERROR(_xlfn.FILTERXML(O728,"//international/mapcode"),"")))</f>
        <v/>
      </c>
      <c r="F728" s="46">
        <f>IF(E728="","",IFERROR(_xlfn.FILTERXML(O728,"//local/territory"),""))</f>
        <v/>
      </c>
      <c r="G728" s="46">
        <f>IF(E728="","",IFERROR(_xlfn.FILTERXML(O728,"//local/mapcode"),""))</f>
        <v/>
      </c>
      <c r="H728" s="46">
        <f>IF(E728="","",IFERROR(_xlfn.FILTERXML(O728,"//international/mapcode"),""))</f>
        <v/>
      </c>
      <c r="I728" s="46">
        <f>IF(E728="","",IFERROR(HYPERLINK("https://www.mymapcodes.com/go/?t="&amp;IF(G728&lt;&gt;"",F728,"AAA")&amp;"&amp;ma="&amp;LEFT(IF(G728&lt;&gt;"",G728,H728),FIND(".",IF(G728&lt;&gt;"",G728,H728))-1)&amp;"&amp;mb="&amp;MID(IF(G728&lt;&gt;"",G728,H728),FIND(".",IF(G728&lt;&gt;"",G728,H728))+1,99),"Open on MyMapcodes →"),""))</f>
        <v/>
      </c>
      <c r="J728" s="47">
        <f>IF(OR(R728="",AP728&lt;&gt;""),"",ROUND(AN728,6))</f>
        <v/>
      </c>
      <c r="K728" s="47">
        <f>IF(OR(R728="",AP728&lt;&gt;""),"",ROUND(AO728,6))</f>
        <v/>
      </c>
      <c r="L728" s="48">
        <f>IF(R728="","",IF(AP728&lt;&gt;"",AP728,IF(O728="NO CONNECTION","Excel couldn't reach the mapcode service. Click the REFRESH RESULTS box just above the table.",IF(E728="","The mapcode service didn't return a mapcode for this point.",IF(AM728,"Latitude and longitude seemed to be the wrong way round, so they've been swapped. Please check.",IF(AND(AN728=0,AO728=0),"0, 0 is in the sea off West Africa. Please check this is the location you meant.",IF(W728,"Longitude came first, so the order has been switched.",IF(Z728=6,"Converted from degrees, minutes and seconds.",IF(Z728=4,"Converted from degrees and decimal minutes.","")))))))))</f>
        <v/>
      </c>
      <c r="N728" s="49">
        <f>IF(J728="","",MapcodeAPI&amp;"codes/"&amp;SUBSTITUTE(J728&amp;"",MID(1/2,2,1),".")&amp;","&amp;SUBSTITUTE(K728&amp;"",MID(1/2,2,1),"."))&amp;LEFT($B$13,0)</f>
        <v/>
      </c>
      <c r="O728" s="49">
        <f>IF(N728="","",IFERROR(_xlfn.WEBSERVICE(N728),IF(MapcodeAPIBackup="","NO CONNECTION",IFERROR(_xlfn.WEBSERVICE(MapcodeAPIBackup&amp;MID(N728,LEN(MapcodeAPI)+1,999)),"NO CONNECTION"))))</f>
        <v/>
      </c>
      <c r="P728" t="inlineStr">
        <is>
          <t xml:space="preserve"> </t>
        </is>
      </c>
      <c r="R728" s="50">
        <f>IFERROR(IF(AND(TRIM(B728&amp;"")="",TRIM(C728&amp;"")=""),"",TRIM(IF(ISNUMBER(B728),SUBSTITUTE(B728&amp;"",MID(1/2,2,1),"."),B728&amp;"")&amp;IF(TRIM(C728&amp;"")="",""," | "&amp;IF(ISNUMBER(C728),SUBSTITUTE(C728&amp;"",MID(1/2,2,1),"."),C728&amp;"")))),"(error value)")</f>
        <v/>
      </c>
      <c r="S728" s="50">
        <f>IF(R728="","","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"&amp;IFERROR(IF(AND(LEN(R728)-LEN(SUBSTITUTE(R728,"/",""))=1,ISNUMBER(FIND(" ",TRIM(LEFT(R728,FIND("/",R728)-1))))),LEFT(R728,FIND("/",R728)-1),R728),R728)&amp;" ")," "," "),"﻿"," "),"​"," "),"⁠"," ")," "," ")," "," "),CHAR(9)," "),CHAR(10)," "),CHAR(13)," "),"−","-"),"–","-"),"—","-"),"LATITUDE"," "),"LONGITUDE"," "),"COORDINATES"," "),"COORDS"," "),"NORTH"," N "),"SOUTH"," S "),"EAST"," E "),"WEST"," W "),"DEGREES"," "),"DEG"," "),"GPS"," "),"LONG"," "),"LNG"," "),"LON"," "),"LAT"," ")," AND "," "),"&amp;"," ")&amp;" ")</f>
        <v/>
      </c>
      <c r="T728" s="50">
        <f>IF(S728="","",IF(LEN(S728)-LEN(SUBSTITUTE(S728,".",""))&gt;0,SUBSTITUTE(S728,","," "),IF(LEN(S728)-LEN(SUBSTITUTE(S728,",",""))=3,SUBSTITUTE(SUBSTITUTE(S728,",",";",2),",","."),IF(LEN(S728)-LEN(SUBSTITUTE(S728,",",""))=2,SUBSTITUTE(S728,",","."),SUBSTITUTE(S728,","," ")))))</f>
        <v/>
      </c>
      <c r="U728" s="50">
        <f>IF(ISNUMBER(FIND("S",T728)),-1,IF(ISNUMBER(FIND("N",T728)),1,0))</f>
        <v/>
      </c>
      <c r="V728" s="50">
        <f>IF(ISNUMBER(FIND("W",T728)),-1,IF(ISNUMBER(FIND("E",T728)),1,0))</f>
        <v/>
      </c>
      <c r="W728" s="50">
        <f>AND(MIN(IFERROR(FIND("N",T728),999),IFERROR(FIND("S",T728),999))&lt;999,MIN(IFERROR(FIND("E",T728),999),IFERROR(FIND("W",T728),999))&lt;999,MIN(IFERROR(FIND("E",T728),999),IFERROR(FIND("W",T728),999))&lt;MIN(IFERROR(FIND("N",T728),999),IFERROR(FIND("S",T728),999)))</f>
        <v/>
      </c>
      <c r="X728" s="50">
        <f>IF(T728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728,"°"," "),"º"," "),"˚"," "),"'"," "),CHAR(34)," "),"′"," "),"’"," "),"‘"," "),"″"," "),"”"," "),"“"," "),"("," "),")"," "),"["," "),"]"," "),"{"," "),"}"," "),";"," "),"|"," "),"/"," "),"\"," "),":"," "),"="," "),"*"," "),","," "),"N"," "),"S"," "),"E"," "),"W"," "),"_"," ")))</f>
        <v/>
      </c>
      <c r="Y728" s="50">
        <f>IF(X728="","",SUBSTITUTE(SUBSTITUTE(SUBSTITUTE(SUBSTITUTE(SUBSTITUTE(SUBSTITUTE(SUBSTITUTE(SUBSTITUTE(SUBSTITUTE(SUBSTITUTE(SUBSTITUTE(SUBSTITUTE(SUBSTITUTE(X728,"0",""),"1",""),"2",""),"3",""),"4",""),"5",""),"6",""),"7",""),"8",""),"9",""),".",""),"-","")," ",""))</f>
        <v/>
      </c>
      <c r="Z728" s="50">
        <f>IF(X728="",0,LEN(X728)-LEN(SUBSTITUTE(X728," ",""))+1)</f>
        <v/>
      </c>
      <c r="AA728" s="50">
        <f>IF(Z728&lt;1,"",IFERROR(VALUE(SUBSTITUTE(TRIM(MID(SUBSTITUTE(X728," ",REPT(" ",60)),1,60)),".",MID(1/2,2,1))),""))</f>
        <v/>
      </c>
      <c r="AB728" s="50">
        <f>IF(Z728&lt;2,"",IFERROR(VALUE(SUBSTITUTE(TRIM(MID(SUBSTITUTE(X728," ",REPT(" ",60)),61,60)),".",MID(1/2,2,1))),""))</f>
        <v/>
      </c>
      <c r="AC728" s="50">
        <f>IF(Z728&lt;3,"",IFERROR(VALUE(SUBSTITUTE(TRIM(MID(SUBSTITUTE(X728," ",REPT(" ",60)),121,60)),".",MID(1/2,2,1))),""))</f>
        <v/>
      </c>
      <c r="AD728" s="50">
        <f>IF(Z728&lt;4,"",IFERROR(VALUE(SUBSTITUTE(TRIM(MID(SUBSTITUTE(X728," ",REPT(" ",60)),181,60)),".",MID(1/2,2,1))),""))</f>
        <v/>
      </c>
      <c r="AE728" s="50">
        <f>IF(Z728&lt;5,"",IFERROR(VALUE(SUBSTITUTE(TRIM(MID(SUBSTITUTE(X728," ",REPT(" ",60)),241,60)),".",MID(1/2,2,1))),""))</f>
        <v/>
      </c>
      <c r="AF728" s="50">
        <f>IF(Z728&lt;6,"",IFERROR(VALUE(SUBSTITUTE(TRIM(MID(SUBSTITUTE(X728," ",REPT(" ",60)),301,60)),".",MID(1/2,2,1))),""))</f>
        <v/>
      </c>
      <c r="AG728" s="50">
        <f>IFERROR(IF(Z728=2,AA728,IF(Z728=4,IF(AA728&lt;0,-1,1)*(ABS(AA728)+AB728/60),IF(Z728=6,IF(AA728&lt;0,-1,1)*(ABS(AA728)+AB728/60+AC728/3600),""))),"")</f>
        <v/>
      </c>
      <c r="AH728" s="50">
        <f>IFERROR(IF(Z728=2,AB728,IF(Z728=4,IF(AC728&lt;0,-1,1)*(ABS(AC728)+AD728/60),IF(Z728=6,IF(AD728&lt;0,-1,1)*(ABS(AD728)+AE728/60+AF728/3600),""))),"")</f>
        <v/>
      </c>
      <c r="AI728" s="50">
        <f>IF(W728,AH728,AG728)</f>
        <v/>
      </c>
      <c r="AJ728" s="50">
        <f>IF(W728,AG728,AH728)</f>
        <v/>
      </c>
      <c r="AK728" s="50">
        <f>IFERROR(IF(U728=0,AI728,U728*ABS(AI728)),"")</f>
        <v/>
      </c>
      <c r="AL728" s="50">
        <f>IFERROR(IF(V728=0,AJ728,V728*ABS(AJ728)),"")</f>
        <v/>
      </c>
      <c r="AM728" s="50">
        <f>IFERROR(AND(U728=0,V728=0,ABS(AK728)&gt;90,ABS(AK728)&lt;=180,ABS(AL728)&lt;=90),FALSE)</f>
        <v/>
      </c>
      <c r="AN728" s="50">
        <f>IF(AM728,AL728,AK728)</f>
        <v/>
      </c>
      <c r="AO728" s="50">
        <f>IF(AM728,AK728,AL728)</f>
        <v/>
      </c>
      <c r="AP728" s="50">
        <f>IF(R728="","",IF(Y728&lt;&gt;"","Contains words or symbols that aren't part of a coordinate.",IF(NOT(OR(Z728=2,Z728=4,Z728=6)),"Couldn't find a latitude and a longitude ("&amp;Z728&amp;IF(Z728=1," number"," numbers")&amp;" found).",IF(COUNT(AA728:AF728)&lt;&gt;Z728,"Some of the numbers couldn't be read.",IF(OR(AND(Z728=4,OR(AB728&lt;0,AB728&gt;=60,AD728&lt;0,AD728&gt;=60)),AND(Z728=6,OR(AB728&lt;0,AB728&gt;=60,AC728&lt;0,AC728&gt;=60,AE728&lt;0,AE728&gt;=60,AF728&lt;0,AF728&gt;=60))),"Minutes and seconds must be between 0 and 60.",IF(OR(ABS(AN728)&gt;90,ABS(AO728)&gt;180),"Out of range: latitude must be between -90 and 90, and longitude between -180 and 180.",""))))))</f>
        <v/>
      </c>
    </row>
    <row r="729">
      <c r="B729" s="44" t="n"/>
      <c r="C729" s="44" t="n"/>
      <c r="D729" s="45">
        <f>IF(R729="","",IF(AP729&lt;&gt;"","NOT VALID GPS COORDINATES",IF(O729="NO CONNECTION","NO CONNECTION",IF(E729="","NOT FOUND",IF(OR(AM729,AND(AN729=0,AO729=0)),"CONVERTED – PLEASE CHECK","CONVERTED")))))</f>
        <v/>
      </c>
      <c r="E729" s="45">
        <f>IF(OR(O729="",O729="NO CONNECTION"),"",IFERROR(_xlfn.FILTERXML(O729,"//local/territory")&amp;" "&amp;_xlfn.FILTERXML(O729,"//local/mapcode"),IFERROR(_xlfn.FILTERXML(O729,"//international/mapcode"),"")))</f>
        <v/>
      </c>
      <c r="F729" s="46">
        <f>IF(E729="","",IFERROR(_xlfn.FILTERXML(O729,"//local/territory"),""))</f>
        <v/>
      </c>
      <c r="G729" s="46">
        <f>IF(E729="","",IFERROR(_xlfn.FILTERXML(O729,"//local/mapcode"),""))</f>
        <v/>
      </c>
      <c r="H729" s="46">
        <f>IF(E729="","",IFERROR(_xlfn.FILTERXML(O729,"//international/mapcode"),""))</f>
        <v/>
      </c>
      <c r="I729" s="46">
        <f>IF(E729="","",IFERROR(HYPERLINK("https://www.mymapcodes.com/go/?t="&amp;IF(G729&lt;&gt;"",F729,"AAA")&amp;"&amp;ma="&amp;LEFT(IF(G729&lt;&gt;"",G729,H729),FIND(".",IF(G729&lt;&gt;"",G729,H729))-1)&amp;"&amp;mb="&amp;MID(IF(G729&lt;&gt;"",G729,H729),FIND(".",IF(G729&lt;&gt;"",G729,H729))+1,99),"Open on MyMapcodes →"),""))</f>
        <v/>
      </c>
      <c r="J729" s="47">
        <f>IF(OR(R729="",AP729&lt;&gt;""),"",ROUND(AN729,6))</f>
        <v/>
      </c>
      <c r="K729" s="47">
        <f>IF(OR(R729="",AP729&lt;&gt;""),"",ROUND(AO729,6))</f>
        <v/>
      </c>
      <c r="L729" s="48">
        <f>IF(R729="","",IF(AP729&lt;&gt;"",AP729,IF(O729="NO CONNECTION","Excel couldn't reach the mapcode service. Click the REFRESH RESULTS box just above the table.",IF(E729="","The mapcode service didn't return a mapcode for this point.",IF(AM729,"Latitude and longitude seemed to be the wrong way round, so they've been swapped. Please check.",IF(AND(AN729=0,AO729=0),"0, 0 is in the sea off West Africa. Please check this is the location you meant.",IF(W729,"Longitude came first, so the order has been switched.",IF(Z729=6,"Converted from degrees, minutes and seconds.",IF(Z729=4,"Converted from degrees and decimal minutes.","")))))))))</f>
        <v/>
      </c>
      <c r="N729" s="49">
        <f>IF(J729="","",MapcodeAPI&amp;"codes/"&amp;SUBSTITUTE(J729&amp;"",MID(1/2,2,1),".")&amp;","&amp;SUBSTITUTE(K729&amp;"",MID(1/2,2,1),"."))&amp;LEFT($B$13,0)</f>
        <v/>
      </c>
      <c r="O729" s="49">
        <f>IF(N729="","",IFERROR(_xlfn.WEBSERVICE(N729),IF(MapcodeAPIBackup="","NO CONNECTION",IFERROR(_xlfn.WEBSERVICE(MapcodeAPIBackup&amp;MID(N729,LEN(MapcodeAPI)+1,999)),"NO CONNECTION"))))</f>
        <v/>
      </c>
      <c r="P729" t="inlineStr">
        <is>
          <t xml:space="preserve"> </t>
        </is>
      </c>
      <c r="R729" s="50">
        <f>IFERROR(IF(AND(TRIM(B729&amp;"")="",TRIM(C729&amp;"")=""),"",TRIM(IF(ISNUMBER(B729),SUBSTITUTE(B729&amp;"",MID(1/2,2,1),"."),B729&amp;"")&amp;IF(TRIM(C729&amp;"")="",""," | "&amp;IF(ISNUMBER(C729),SUBSTITUTE(C729&amp;"",MID(1/2,2,1),"."),C729&amp;"")))),"(error value)")</f>
        <v/>
      </c>
      <c r="S729" s="50">
        <f>IF(R729="","","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"&amp;IFERROR(IF(AND(LEN(R729)-LEN(SUBSTITUTE(R729,"/",""))=1,ISNUMBER(FIND(" ",TRIM(LEFT(R729,FIND("/",R729)-1))))),LEFT(R729,FIND("/",R729)-1),R729),R729)&amp;" ")," "," "),"﻿"," "),"​"," "),"⁠"," ")," "," ")," "," "),CHAR(9)," "),CHAR(10)," "),CHAR(13)," "),"−","-"),"–","-"),"—","-"),"LATITUDE"," "),"LONGITUDE"," "),"COORDINATES"," "),"COORDS"," "),"NORTH"," N "),"SOUTH"," S "),"EAST"," E "),"WEST"," W "),"DEGREES"," "),"DEG"," "),"GPS"," "),"LONG"," "),"LNG"," "),"LON"," "),"LAT"," ")," AND "," "),"&amp;"," ")&amp;" ")</f>
        <v/>
      </c>
      <c r="T729" s="50">
        <f>IF(S729="","",IF(LEN(S729)-LEN(SUBSTITUTE(S729,".",""))&gt;0,SUBSTITUTE(S729,","," "),IF(LEN(S729)-LEN(SUBSTITUTE(S729,",",""))=3,SUBSTITUTE(SUBSTITUTE(S729,",",";",2),",","."),IF(LEN(S729)-LEN(SUBSTITUTE(S729,",",""))=2,SUBSTITUTE(S729,",","."),SUBSTITUTE(S729,","," ")))))</f>
        <v/>
      </c>
      <c r="U729" s="50">
        <f>IF(ISNUMBER(FIND("S",T729)),-1,IF(ISNUMBER(FIND("N",T729)),1,0))</f>
        <v/>
      </c>
      <c r="V729" s="50">
        <f>IF(ISNUMBER(FIND("W",T729)),-1,IF(ISNUMBER(FIND("E",T729)),1,0))</f>
        <v/>
      </c>
      <c r="W729" s="50">
        <f>AND(MIN(IFERROR(FIND("N",T729),999),IFERROR(FIND("S",T729),999))&lt;999,MIN(IFERROR(FIND("E",T729),999),IFERROR(FIND("W",T729),999))&lt;999,MIN(IFERROR(FIND("E",T729),999),IFERROR(FIND("W",T729),999))&lt;MIN(IFERROR(FIND("N",T729),999),IFERROR(FIND("S",T729),999)))</f>
        <v/>
      </c>
      <c r="X729" s="50">
        <f>IF(T729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729,"°"," "),"º"," "),"˚"," "),"'"," "),CHAR(34)," "),"′"," "),"’"," "),"‘"," "),"″"," "),"”"," "),"“"," "),"("," "),")"," "),"["," "),"]"," "),"{"," "),"}"," "),";"," "),"|"," "),"/"," "),"\"," "),":"," "),"="," "),"*"," "),","," "),"N"," "),"S"," "),"E"," "),"W"," "),"_"," ")))</f>
        <v/>
      </c>
      <c r="Y729" s="50">
        <f>IF(X729="","",SUBSTITUTE(SUBSTITUTE(SUBSTITUTE(SUBSTITUTE(SUBSTITUTE(SUBSTITUTE(SUBSTITUTE(SUBSTITUTE(SUBSTITUTE(SUBSTITUTE(SUBSTITUTE(SUBSTITUTE(SUBSTITUTE(X729,"0",""),"1",""),"2",""),"3",""),"4",""),"5",""),"6",""),"7",""),"8",""),"9",""),".",""),"-","")," ",""))</f>
        <v/>
      </c>
      <c r="Z729" s="50">
        <f>IF(X729="",0,LEN(X729)-LEN(SUBSTITUTE(X729," ",""))+1)</f>
        <v/>
      </c>
      <c r="AA729" s="50">
        <f>IF(Z729&lt;1,"",IFERROR(VALUE(SUBSTITUTE(TRIM(MID(SUBSTITUTE(X729," ",REPT(" ",60)),1,60)),".",MID(1/2,2,1))),""))</f>
        <v/>
      </c>
      <c r="AB729" s="50">
        <f>IF(Z729&lt;2,"",IFERROR(VALUE(SUBSTITUTE(TRIM(MID(SUBSTITUTE(X729," ",REPT(" ",60)),61,60)),".",MID(1/2,2,1))),""))</f>
        <v/>
      </c>
      <c r="AC729" s="50">
        <f>IF(Z729&lt;3,"",IFERROR(VALUE(SUBSTITUTE(TRIM(MID(SUBSTITUTE(X729," ",REPT(" ",60)),121,60)),".",MID(1/2,2,1))),""))</f>
        <v/>
      </c>
      <c r="AD729" s="50">
        <f>IF(Z729&lt;4,"",IFERROR(VALUE(SUBSTITUTE(TRIM(MID(SUBSTITUTE(X729," ",REPT(" ",60)),181,60)),".",MID(1/2,2,1))),""))</f>
        <v/>
      </c>
      <c r="AE729" s="50">
        <f>IF(Z729&lt;5,"",IFERROR(VALUE(SUBSTITUTE(TRIM(MID(SUBSTITUTE(X729," ",REPT(" ",60)),241,60)),".",MID(1/2,2,1))),""))</f>
        <v/>
      </c>
      <c r="AF729" s="50">
        <f>IF(Z729&lt;6,"",IFERROR(VALUE(SUBSTITUTE(TRIM(MID(SUBSTITUTE(X729," ",REPT(" ",60)),301,60)),".",MID(1/2,2,1))),""))</f>
        <v/>
      </c>
      <c r="AG729" s="50">
        <f>IFERROR(IF(Z729=2,AA729,IF(Z729=4,IF(AA729&lt;0,-1,1)*(ABS(AA729)+AB729/60),IF(Z729=6,IF(AA729&lt;0,-1,1)*(ABS(AA729)+AB729/60+AC729/3600),""))),"")</f>
        <v/>
      </c>
      <c r="AH729" s="50">
        <f>IFERROR(IF(Z729=2,AB729,IF(Z729=4,IF(AC729&lt;0,-1,1)*(ABS(AC729)+AD729/60),IF(Z729=6,IF(AD729&lt;0,-1,1)*(ABS(AD729)+AE729/60+AF729/3600),""))),"")</f>
        <v/>
      </c>
      <c r="AI729" s="50">
        <f>IF(W729,AH729,AG729)</f>
        <v/>
      </c>
      <c r="AJ729" s="50">
        <f>IF(W729,AG729,AH729)</f>
        <v/>
      </c>
      <c r="AK729" s="50">
        <f>IFERROR(IF(U729=0,AI729,U729*ABS(AI729)),"")</f>
        <v/>
      </c>
      <c r="AL729" s="50">
        <f>IFERROR(IF(V729=0,AJ729,V729*ABS(AJ729)),"")</f>
        <v/>
      </c>
      <c r="AM729" s="50">
        <f>IFERROR(AND(U729=0,V729=0,ABS(AK729)&gt;90,ABS(AK729)&lt;=180,ABS(AL729)&lt;=90),FALSE)</f>
        <v/>
      </c>
      <c r="AN729" s="50">
        <f>IF(AM729,AL729,AK729)</f>
        <v/>
      </c>
      <c r="AO729" s="50">
        <f>IF(AM729,AK729,AL729)</f>
        <v/>
      </c>
      <c r="AP729" s="50">
        <f>IF(R729="","",IF(Y729&lt;&gt;"","Contains words or symbols that aren't part of a coordinate.",IF(NOT(OR(Z729=2,Z729=4,Z729=6)),"Couldn't find a latitude and a longitude ("&amp;Z729&amp;IF(Z729=1," number"," numbers")&amp;" found).",IF(COUNT(AA729:AF729)&lt;&gt;Z729,"Some of the numbers couldn't be read.",IF(OR(AND(Z729=4,OR(AB729&lt;0,AB729&gt;=60,AD729&lt;0,AD729&gt;=60)),AND(Z729=6,OR(AB729&lt;0,AB729&gt;=60,AC729&lt;0,AC729&gt;=60,AE729&lt;0,AE729&gt;=60,AF729&lt;0,AF729&gt;=60))),"Minutes and seconds must be between 0 and 60.",IF(OR(ABS(AN729)&gt;90,ABS(AO729)&gt;180),"Out of range: latitude must be between -90 and 90, and longitude between -180 and 180.",""))))))</f>
        <v/>
      </c>
    </row>
    <row r="730">
      <c r="B730" s="44" t="n"/>
      <c r="C730" s="44" t="n"/>
      <c r="D730" s="45">
        <f>IF(R730="","",IF(AP730&lt;&gt;"","NOT VALID GPS COORDINATES",IF(O730="NO CONNECTION","NO CONNECTION",IF(E730="","NOT FOUND",IF(OR(AM730,AND(AN730=0,AO730=0)),"CONVERTED – PLEASE CHECK","CONVERTED")))))</f>
        <v/>
      </c>
      <c r="E730" s="45">
        <f>IF(OR(O730="",O730="NO CONNECTION"),"",IFERROR(_xlfn.FILTERXML(O730,"//local/territory")&amp;" "&amp;_xlfn.FILTERXML(O730,"//local/mapcode"),IFERROR(_xlfn.FILTERXML(O730,"//international/mapcode"),"")))</f>
        <v/>
      </c>
      <c r="F730" s="46">
        <f>IF(E730="","",IFERROR(_xlfn.FILTERXML(O730,"//local/territory"),""))</f>
        <v/>
      </c>
      <c r="G730" s="46">
        <f>IF(E730="","",IFERROR(_xlfn.FILTERXML(O730,"//local/mapcode"),""))</f>
        <v/>
      </c>
      <c r="H730" s="46">
        <f>IF(E730="","",IFERROR(_xlfn.FILTERXML(O730,"//international/mapcode"),""))</f>
        <v/>
      </c>
      <c r="I730" s="46">
        <f>IF(E730="","",IFERROR(HYPERLINK("https://www.mymapcodes.com/go/?t="&amp;IF(G730&lt;&gt;"",F730,"AAA")&amp;"&amp;ma="&amp;LEFT(IF(G730&lt;&gt;"",G730,H730),FIND(".",IF(G730&lt;&gt;"",G730,H730))-1)&amp;"&amp;mb="&amp;MID(IF(G730&lt;&gt;"",G730,H730),FIND(".",IF(G730&lt;&gt;"",G730,H730))+1,99),"Open on MyMapcodes →"),""))</f>
        <v/>
      </c>
      <c r="J730" s="47">
        <f>IF(OR(R730="",AP730&lt;&gt;""),"",ROUND(AN730,6))</f>
        <v/>
      </c>
      <c r="K730" s="47">
        <f>IF(OR(R730="",AP730&lt;&gt;""),"",ROUND(AO730,6))</f>
        <v/>
      </c>
      <c r="L730" s="48">
        <f>IF(R730="","",IF(AP730&lt;&gt;"",AP730,IF(O730="NO CONNECTION","Excel couldn't reach the mapcode service. Click the REFRESH RESULTS box just above the table.",IF(E730="","The mapcode service didn't return a mapcode for this point.",IF(AM730,"Latitude and longitude seemed to be the wrong way round, so they've been swapped. Please check.",IF(AND(AN730=0,AO730=0),"0, 0 is in the sea off West Africa. Please check this is the location you meant.",IF(W730,"Longitude came first, so the order has been switched.",IF(Z730=6,"Converted from degrees, minutes and seconds.",IF(Z730=4,"Converted from degrees and decimal minutes.","")))))))))</f>
        <v/>
      </c>
      <c r="N730" s="49">
        <f>IF(J730="","",MapcodeAPI&amp;"codes/"&amp;SUBSTITUTE(J730&amp;"",MID(1/2,2,1),".")&amp;","&amp;SUBSTITUTE(K730&amp;"",MID(1/2,2,1),"."))&amp;LEFT($B$13,0)</f>
        <v/>
      </c>
      <c r="O730" s="49">
        <f>IF(N730="","",IFERROR(_xlfn.WEBSERVICE(N730),IF(MapcodeAPIBackup="","NO CONNECTION",IFERROR(_xlfn.WEBSERVICE(MapcodeAPIBackup&amp;MID(N730,LEN(MapcodeAPI)+1,999)),"NO CONNECTION"))))</f>
        <v/>
      </c>
      <c r="P730" t="inlineStr">
        <is>
          <t xml:space="preserve"> </t>
        </is>
      </c>
      <c r="R730" s="50">
        <f>IFERROR(IF(AND(TRIM(B730&amp;"")="",TRIM(C730&amp;"")=""),"",TRIM(IF(ISNUMBER(B730),SUBSTITUTE(B730&amp;"",MID(1/2,2,1),"."),B730&amp;"")&amp;IF(TRIM(C730&amp;"")="",""," | "&amp;IF(ISNUMBER(C730),SUBSTITUTE(C730&amp;"",MID(1/2,2,1),"."),C730&amp;"")))),"(error value)")</f>
        <v/>
      </c>
      <c r="S730" s="50">
        <f>IF(R730="","","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"&amp;IFERROR(IF(AND(LEN(R730)-LEN(SUBSTITUTE(R730,"/",""))=1,ISNUMBER(FIND(" ",TRIM(LEFT(R730,FIND("/",R730)-1))))),LEFT(R730,FIND("/",R730)-1),R730),R730)&amp;" ")," "," "),"﻿"," "),"​"," "),"⁠"," ")," "," ")," "," "),CHAR(9)," "),CHAR(10)," "),CHAR(13)," "),"−","-"),"–","-"),"—","-"),"LATITUDE"," "),"LONGITUDE"," "),"COORDINATES"," "),"COORDS"," "),"NORTH"," N "),"SOUTH"," S "),"EAST"," E "),"WEST"," W "),"DEGREES"," "),"DEG"," "),"GPS"," "),"LONG"," "),"LNG"," "),"LON"," "),"LAT"," ")," AND "," "),"&amp;"," ")&amp;" ")</f>
        <v/>
      </c>
      <c r="T730" s="50">
        <f>IF(S730="","",IF(LEN(S730)-LEN(SUBSTITUTE(S730,".",""))&gt;0,SUBSTITUTE(S730,","," "),IF(LEN(S730)-LEN(SUBSTITUTE(S730,",",""))=3,SUBSTITUTE(SUBSTITUTE(S730,",",";",2),",","."),IF(LEN(S730)-LEN(SUBSTITUTE(S730,",",""))=2,SUBSTITUTE(S730,",","."),SUBSTITUTE(S730,","," ")))))</f>
        <v/>
      </c>
      <c r="U730" s="50">
        <f>IF(ISNUMBER(FIND("S",T730)),-1,IF(ISNUMBER(FIND("N",T730)),1,0))</f>
        <v/>
      </c>
      <c r="V730" s="50">
        <f>IF(ISNUMBER(FIND("W",T730)),-1,IF(ISNUMBER(FIND("E",T730)),1,0))</f>
        <v/>
      </c>
      <c r="W730" s="50">
        <f>AND(MIN(IFERROR(FIND("N",T730),999),IFERROR(FIND("S",T730),999))&lt;999,MIN(IFERROR(FIND("E",T730),999),IFERROR(FIND("W",T730),999))&lt;999,MIN(IFERROR(FIND("E",T730),999),IFERROR(FIND("W",T730),999))&lt;MIN(IFERROR(FIND("N",T730),999),IFERROR(FIND("S",T730),999)))</f>
        <v/>
      </c>
      <c r="X730" s="50">
        <f>IF(T730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730,"°"," "),"º"," "),"˚"," "),"'"," "),CHAR(34)," "),"′"," "),"’"," "),"‘"," "),"″"," "),"”"," "),"“"," "),"("," "),")"," "),"["," "),"]"," "),"{"," "),"}"," "),";"," "),"|"," "),"/"," "),"\"," "),":"," "),"="," "),"*"," "),","," "),"N"," "),"S"," "),"E"," "),"W"," "),"_"," ")))</f>
        <v/>
      </c>
      <c r="Y730" s="50">
        <f>IF(X730="","",SUBSTITUTE(SUBSTITUTE(SUBSTITUTE(SUBSTITUTE(SUBSTITUTE(SUBSTITUTE(SUBSTITUTE(SUBSTITUTE(SUBSTITUTE(SUBSTITUTE(SUBSTITUTE(SUBSTITUTE(SUBSTITUTE(X730,"0",""),"1",""),"2",""),"3",""),"4",""),"5",""),"6",""),"7",""),"8",""),"9",""),".",""),"-","")," ",""))</f>
        <v/>
      </c>
      <c r="Z730" s="50">
        <f>IF(X730="",0,LEN(X730)-LEN(SUBSTITUTE(X730," ",""))+1)</f>
        <v/>
      </c>
      <c r="AA730" s="50">
        <f>IF(Z730&lt;1,"",IFERROR(VALUE(SUBSTITUTE(TRIM(MID(SUBSTITUTE(X730," ",REPT(" ",60)),1,60)),".",MID(1/2,2,1))),""))</f>
        <v/>
      </c>
      <c r="AB730" s="50">
        <f>IF(Z730&lt;2,"",IFERROR(VALUE(SUBSTITUTE(TRIM(MID(SUBSTITUTE(X730," ",REPT(" ",60)),61,60)),".",MID(1/2,2,1))),""))</f>
        <v/>
      </c>
      <c r="AC730" s="50">
        <f>IF(Z730&lt;3,"",IFERROR(VALUE(SUBSTITUTE(TRIM(MID(SUBSTITUTE(X730," ",REPT(" ",60)),121,60)),".",MID(1/2,2,1))),""))</f>
        <v/>
      </c>
      <c r="AD730" s="50">
        <f>IF(Z730&lt;4,"",IFERROR(VALUE(SUBSTITUTE(TRIM(MID(SUBSTITUTE(X730," ",REPT(" ",60)),181,60)),".",MID(1/2,2,1))),""))</f>
        <v/>
      </c>
      <c r="AE730" s="50">
        <f>IF(Z730&lt;5,"",IFERROR(VALUE(SUBSTITUTE(TRIM(MID(SUBSTITUTE(X730," ",REPT(" ",60)),241,60)),".",MID(1/2,2,1))),""))</f>
        <v/>
      </c>
      <c r="AF730" s="50">
        <f>IF(Z730&lt;6,"",IFERROR(VALUE(SUBSTITUTE(TRIM(MID(SUBSTITUTE(X730," ",REPT(" ",60)),301,60)),".",MID(1/2,2,1))),""))</f>
        <v/>
      </c>
      <c r="AG730" s="50">
        <f>IFERROR(IF(Z730=2,AA730,IF(Z730=4,IF(AA730&lt;0,-1,1)*(ABS(AA730)+AB730/60),IF(Z730=6,IF(AA730&lt;0,-1,1)*(ABS(AA730)+AB730/60+AC730/3600),""))),"")</f>
        <v/>
      </c>
      <c r="AH730" s="50">
        <f>IFERROR(IF(Z730=2,AB730,IF(Z730=4,IF(AC730&lt;0,-1,1)*(ABS(AC730)+AD730/60),IF(Z730=6,IF(AD730&lt;0,-1,1)*(ABS(AD730)+AE730/60+AF730/3600),""))),"")</f>
        <v/>
      </c>
      <c r="AI730" s="50">
        <f>IF(W730,AH730,AG730)</f>
        <v/>
      </c>
      <c r="AJ730" s="50">
        <f>IF(W730,AG730,AH730)</f>
        <v/>
      </c>
      <c r="AK730" s="50">
        <f>IFERROR(IF(U730=0,AI730,U730*ABS(AI730)),"")</f>
        <v/>
      </c>
      <c r="AL730" s="50">
        <f>IFERROR(IF(V730=0,AJ730,V730*ABS(AJ730)),"")</f>
        <v/>
      </c>
      <c r="AM730" s="50">
        <f>IFERROR(AND(U730=0,V730=0,ABS(AK730)&gt;90,ABS(AK730)&lt;=180,ABS(AL730)&lt;=90),FALSE)</f>
        <v/>
      </c>
      <c r="AN730" s="50">
        <f>IF(AM730,AL730,AK730)</f>
        <v/>
      </c>
      <c r="AO730" s="50">
        <f>IF(AM730,AK730,AL730)</f>
        <v/>
      </c>
      <c r="AP730" s="50">
        <f>IF(R730="","",IF(Y730&lt;&gt;"","Contains words or symbols that aren't part of a coordinate.",IF(NOT(OR(Z730=2,Z730=4,Z730=6)),"Couldn't find a latitude and a longitude ("&amp;Z730&amp;IF(Z730=1," number"," numbers")&amp;" found).",IF(COUNT(AA730:AF730)&lt;&gt;Z730,"Some of the numbers couldn't be read.",IF(OR(AND(Z730=4,OR(AB730&lt;0,AB730&gt;=60,AD730&lt;0,AD730&gt;=60)),AND(Z730=6,OR(AB730&lt;0,AB730&gt;=60,AC730&lt;0,AC730&gt;=60,AE730&lt;0,AE730&gt;=60,AF730&lt;0,AF730&gt;=60))),"Minutes and seconds must be between 0 and 60.",IF(OR(ABS(AN730)&gt;90,ABS(AO730)&gt;180),"Out of range: latitude must be between -90 and 90, and longitude between -180 and 180.",""))))))</f>
        <v/>
      </c>
    </row>
    <row r="731">
      <c r="B731" s="44" t="n"/>
      <c r="C731" s="44" t="n"/>
      <c r="D731" s="45">
        <f>IF(R731="","",IF(AP731&lt;&gt;"","NOT VALID GPS COORDINATES",IF(O731="NO CONNECTION","NO CONNECTION",IF(E731="","NOT FOUND",IF(OR(AM731,AND(AN731=0,AO731=0)),"CONVERTED – PLEASE CHECK","CONVERTED")))))</f>
        <v/>
      </c>
      <c r="E731" s="45">
        <f>IF(OR(O731="",O731="NO CONNECTION"),"",IFERROR(_xlfn.FILTERXML(O731,"//local/territory")&amp;" "&amp;_xlfn.FILTERXML(O731,"//local/mapcode"),IFERROR(_xlfn.FILTERXML(O731,"//international/mapcode"),"")))</f>
        <v/>
      </c>
      <c r="F731" s="46">
        <f>IF(E731="","",IFERROR(_xlfn.FILTERXML(O731,"//local/territory"),""))</f>
        <v/>
      </c>
      <c r="G731" s="46">
        <f>IF(E731="","",IFERROR(_xlfn.FILTERXML(O731,"//local/mapcode"),""))</f>
        <v/>
      </c>
      <c r="H731" s="46">
        <f>IF(E731="","",IFERROR(_xlfn.FILTERXML(O731,"//international/mapcode"),""))</f>
        <v/>
      </c>
      <c r="I731" s="46">
        <f>IF(E731="","",IFERROR(HYPERLINK("https://www.mymapcodes.com/go/?t="&amp;IF(G731&lt;&gt;"",F731,"AAA")&amp;"&amp;ma="&amp;LEFT(IF(G731&lt;&gt;"",G731,H731),FIND(".",IF(G731&lt;&gt;"",G731,H731))-1)&amp;"&amp;mb="&amp;MID(IF(G731&lt;&gt;"",G731,H731),FIND(".",IF(G731&lt;&gt;"",G731,H731))+1,99),"Open on MyMapcodes →"),""))</f>
        <v/>
      </c>
      <c r="J731" s="47">
        <f>IF(OR(R731="",AP731&lt;&gt;""),"",ROUND(AN731,6))</f>
        <v/>
      </c>
      <c r="K731" s="47">
        <f>IF(OR(R731="",AP731&lt;&gt;""),"",ROUND(AO731,6))</f>
        <v/>
      </c>
      <c r="L731" s="48">
        <f>IF(R731="","",IF(AP731&lt;&gt;"",AP731,IF(O731="NO CONNECTION","Excel couldn't reach the mapcode service. Click the REFRESH RESULTS box just above the table.",IF(E731="","The mapcode service didn't return a mapcode for this point.",IF(AM731,"Latitude and longitude seemed to be the wrong way round, so they've been swapped. Please check.",IF(AND(AN731=0,AO731=0),"0, 0 is in the sea off West Africa. Please check this is the location you meant.",IF(W731,"Longitude came first, so the order has been switched.",IF(Z731=6,"Converted from degrees, minutes and seconds.",IF(Z731=4,"Converted from degrees and decimal minutes.","")))))))))</f>
        <v/>
      </c>
      <c r="N731" s="49">
        <f>IF(J731="","",MapcodeAPI&amp;"codes/"&amp;SUBSTITUTE(J731&amp;"",MID(1/2,2,1),".")&amp;","&amp;SUBSTITUTE(K731&amp;"",MID(1/2,2,1),"."))&amp;LEFT($B$13,0)</f>
        <v/>
      </c>
      <c r="O731" s="49">
        <f>IF(N731="","",IFERROR(_xlfn.WEBSERVICE(N731),IF(MapcodeAPIBackup="","NO CONNECTION",IFERROR(_xlfn.WEBSERVICE(MapcodeAPIBackup&amp;MID(N731,LEN(MapcodeAPI)+1,999)),"NO CONNECTION"))))</f>
        <v/>
      </c>
      <c r="P731" t="inlineStr">
        <is>
          <t xml:space="preserve"> </t>
        </is>
      </c>
      <c r="R731" s="50">
        <f>IFERROR(IF(AND(TRIM(B731&amp;"")="",TRIM(C731&amp;"")=""),"",TRIM(IF(ISNUMBER(B731),SUBSTITUTE(B731&amp;"",MID(1/2,2,1),"."),B731&amp;"")&amp;IF(TRIM(C731&amp;"")="",""," | "&amp;IF(ISNUMBER(C731),SUBSTITUTE(C731&amp;"",MID(1/2,2,1),"."),C731&amp;"")))),"(error value)")</f>
        <v/>
      </c>
      <c r="S731" s="50">
        <f>IF(R731="","","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"&amp;IFERROR(IF(AND(LEN(R731)-LEN(SUBSTITUTE(R731,"/",""))=1,ISNUMBER(FIND(" ",TRIM(LEFT(R731,FIND("/",R731)-1))))),LEFT(R731,FIND("/",R731)-1),R731),R731)&amp;" ")," "," "),"﻿"," "),"​"," "),"⁠"," ")," "," ")," "," "),CHAR(9)," "),CHAR(10)," "),CHAR(13)," "),"−","-"),"–","-"),"—","-"),"LATITUDE"," "),"LONGITUDE"," "),"COORDINATES"," "),"COORDS"," "),"NORTH"," N "),"SOUTH"," S "),"EAST"," E "),"WEST"," W "),"DEGREES"," "),"DEG"," "),"GPS"," "),"LONG"," "),"LNG"," "),"LON"," "),"LAT"," ")," AND "," "),"&amp;"," ")&amp;" ")</f>
        <v/>
      </c>
      <c r="T731" s="50">
        <f>IF(S731="","",IF(LEN(S731)-LEN(SUBSTITUTE(S731,".",""))&gt;0,SUBSTITUTE(S731,","," "),IF(LEN(S731)-LEN(SUBSTITUTE(S731,",",""))=3,SUBSTITUTE(SUBSTITUTE(S731,",",";",2),",","."),IF(LEN(S731)-LEN(SUBSTITUTE(S731,",",""))=2,SUBSTITUTE(S731,",","."),SUBSTITUTE(S731,","," ")))))</f>
        <v/>
      </c>
      <c r="U731" s="50">
        <f>IF(ISNUMBER(FIND("S",T731)),-1,IF(ISNUMBER(FIND("N",T731)),1,0))</f>
        <v/>
      </c>
      <c r="V731" s="50">
        <f>IF(ISNUMBER(FIND("W",T731)),-1,IF(ISNUMBER(FIND("E",T731)),1,0))</f>
        <v/>
      </c>
      <c r="W731" s="50">
        <f>AND(MIN(IFERROR(FIND("N",T731),999),IFERROR(FIND("S",T731),999))&lt;999,MIN(IFERROR(FIND("E",T731),999),IFERROR(FIND("W",T731),999))&lt;999,MIN(IFERROR(FIND("E",T731),999),IFERROR(FIND("W",T731),999))&lt;MIN(IFERROR(FIND("N",T731),999),IFERROR(FIND("S",T731),999)))</f>
        <v/>
      </c>
      <c r="X731" s="50">
        <f>IF(T731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731,"°"," "),"º"," "),"˚"," "),"'"," "),CHAR(34)," "),"′"," "),"’"," "),"‘"," "),"″"," "),"”"," "),"“"," "),"("," "),")"," "),"["," "),"]"," "),"{"," "),"}"," "),";"," "),"|"," "),"/"," "),"\"," "),":"," "),"="," "),"*"," "),","," "),"N"," "),"S"," "),"E"," "),"W"," "),"_"," ")))</f>
        <v/>
      </c>
      <c r="Y731" s="50">
        <f>IF(X731="","",SUBSTITUTE(SUBSTITUTE(SUBSTITUTE(SUBSTITUTE(SUBSTITUTE(SUBSTITUTE(SUBSTITUTE(SUBSTITUTE(SUBSTITUTE(SUBSTITUTE(SUBSTITUTE(SUBSTITUTE(SUBSTITUTE(X731,"0",""),"1",""),"2",""),"3",""),"4",""),"5",""),"6",""),"7",""),"8",""),"9",""),".",""),"-","")," ",""))</f>
        <v/>
      </c>
      <c r="Z731" s="50">
        <f>IF(X731="",0,LEN(X731)-LEN(SUBSTITUTE(X731," ",""))+1)</f>
        <v/>
      </c>
      <c r="AA731" s="50">
        <f>IF(Z731&lt;1,"",IFERROR(VALUE(SUBSTITUTE(TRIM(MID(SUBSTITUTE(X731," ",REPT(" ",60)),1,60)),".",MID(1/2,2,1))),""))</f>
        <v/>
      </c>
      <c r="AB731" s="50">
        <f>IF(Z731&lt;2,"",IFERROR(VALUE(SUBSTITUTE(TRIM(MID(SUBSTITUTE(X731," ",REPT(" ",60)),61,60)),".",MID(1/2,2,1))),""))</f>
        <v/>
      </c>
      <c r="AC731" s="50">
        <f>IF(Z731&lt;3,"",IFERROR(VALUE(SUBSTITUTE(TRIM(MID(SUBSTITUTE(X731," ",REPT(" ",60)),121,60)),".",MID(1/2,2,1))),""))</f>
        <v/>
      </c>
      <c r="AD731" s="50">
        <f>IF(Z731&lt;4,"",IFERROR(VALUE(SUBSTITUTE(TRIM(MID(SUBSTITUTE(X731," ",REPT(" ",60)),181,60)),".",MID(1/2,2,1))),""))</f>
        <v/>
      </c>
      <c r="AE731" s="50">
        <f>IF(Z731&lt;5,"",IFERROR(VALUE(SUBSTITUTE(TRIM(MID(SUBSTITUTE(X731," ",REPT(" ",60)),241,60)),".",MID(1/2,2,1))),""))</f>
        <v/>
      </c>
      <c r="AF731" s="50">
        <f>IF(Z731&lt;6,"",IFERROR(VALUE(SUBSTITUTE(TRIM(MID(SUBSTITUTE(X731," ",REPT(" ",60)),301,60)),".",MID(1/2,2,1))),""))</f>
        <v/>
      </c>
      <c r="AG731" s="50">
        <f>IFERROR(IF(Z731=2,AA731,IF(Z731=4,IF(AA731&lt;0,-1,1)*(ABS(AA731)+AB731/60),IF(Z731=6,IF(AA731&lt;0,-1,1)*(ABS(AA731)+AB731/60+AC731/3600),""))),"")</f>
        <v/>
      </c>
      <c r="AH731" s="50">
        <f>IFERROR(IF(Z731=2,AB731,IF(Z731=4,IF(AC731&lt;0,-1,1)*(ABS(AC731)+AD731/60),IF(Z731=6,IF(AD731&lt;0,-1,1)*(ABS(AD731)+AE731/60+AF731/3600),""))),"")</f>
        <v/>
      </c>
      <c r="AI731" s="50">
        <f>IF(W731,AH731,AG731)</f>
        <v/>
      </c>
      <c r="AJ731" s="50">
        <f>IF(W731,AG731,AH731)</f>
        <v/>
      </c>
      <c r="AK731" s="50">
        <f>IFERROR(IF(U731=0,AI731,U731*ABS(AI731)),"")</f>
        <v/>
      </c>
      <c r="AL731" s="50">
        <f>IFERROR(IF(V731=0,AJ731,V731*ABS(AJ731)),"")</f>
        <v/>
      </c>
      <c r="AM731" s="50">
        <f>IFERROR(AND(U731=0,V731=0,ABS(AK731)&gt;90,ABS(AK731)&lt;=180,ABS(AL731)&lt;=90),FALSE)</f>
        <v/>
      </c>
      <c r="AN731" s="50">
        <f>IF(AM731,AL731,AK731)</f>
        <v/>
      </c>
      <c r="AO731" s="50">
        <f>IF(AM731,AK731,AL731)</f>
        <v/>
      </c>
      <c r="AP731" s="50">
        <f>IF(R731="","",IF(Y731&lt;&gt;"","Contains words or symbols that aren't part of a coordinate.",IF(NOT(OR(Z731=2,Z731=4,Z731=6)),"Couldn't find a latitude and a longitude ("&amp;Z731&amp;IF(Z731=1," number"," numbers")&amp;" found).",IF(COUNT(AA731:AF731)&lt;&gt;Z731,"Some of the numbers couldn't be read.",IF(OR(AND(Z731=4,OR(AB731&lt;0,AB731&gt;=60,AD731&lt;0,AD731&gt;=60)),AND(Z731=6,OR(AB731&lt;0,AB731&gt;=60,AC731&lt;0,AC731&gt;=60,AE731&lt;0,AE731&gt;=60,AF731&lt;0,AF731&gt;=60))),"Minutes and seconds must be between 0 and 60.",IF(OR(ABS(AN731)&gt;90,ABS(AO731)&gt;180),"Out of range: latitude must be between -90 and 90, and longitude between -180 and 180.",""))))))</f>
        <v/>
      </c>
    </row>
    <row r="732">
      <c r="B732" s="44" t="n"/>
      <c r="C732" s="44" t="n"/>
      <c r="D732" s="45">
        <f>IF(R732="","",IF(AP732&lt;&gt;"","NOT VALID GPS COORDINATES",IF(O732="NO CONNECTION","NO CONNECTION",IF(E732="","NOT FOUND",IF(OR(AM732,AND(AN732=0,AO732=0)),"CONVERTED – PLEASE CHECK","CONVERTED")))))</f>
        <v/>
      </c>
      <c r="E732" s="45">
        <f>IF(OR(O732="",O732="NO CONNECTION"),"",IFERROR(_xlfn.FILTERXML(O732,"//local/territory")&amp;" "&amp;_xlfn.FILTERXML(O732,"//local/mapcode"),IFERROR(_xlfn.FILTERXML(O732,"//international/mapcode"),"")))</f>
        <v/>
      </c>
      <c r="F732" s="46">
        <f>IF(E732="","",IFERROR(_xlfn.FILTERXML(O732,"//local/territory"),""))</f>
        <v/>
      </c>
      <c r="G732" s="46">
        <f>IF(E732="","",IFERROR(_xlfn.FILTERXML(O732,"//local/mapcode"),""))</f>
        <v/>
      </c>
      <c r="H732" s="46">
        <f>IF(E732="","",IFERROR(_xlfn.FILTERXML(O732,"//international/mapcode"),""))</f>
        <v/>
      </c>
      <c r="I732" s="46">
        <f>IF(E732="","",IFERROR(HYPERLINK("https://www.mymapcodes.com/go/?t="&amp;IF(G732&lt;&gt;"",F732,"AAA")&amp;"&amp;ma="&amp;LEFT(IF(G732&lt;&gt;"",G732,H732),FIND(".",IF(G732&lt;&gt;"",G732,H732))-1)&amp;"&amp;mb="&amp;MID(IF(G732&lt;&gt;"",G732,H732),FIND(".",IF(G732&lt;&gt;"",G732,H732))+1,99),"Open on MyMapcodes →"),""))</f>
        <v/>
      </c>
      <c r="J732" s="47">
        <f>IF(OR(R732="",AP732&lt;&gt;""),"",ROUND(AN732,6))</f>
        <v/>
      </c>
      <c r="K732" s="47">
        <f>IF(OR(R732="",AP732&lt;&gt;""),"",ROUND(AO732,6))</f>
        <v/>
      </c>
      <c r="L732" s="48">
        <f>IF(R732="","",IF(AP732&lt;&gt;"",AP732,IF(O732="NO CONNECTION","Excel couldn't reach the mapcode service. Click the REFRESH RESULTS box just above the table.",IF(E732="","The mapcode service didn't return a mapcode for this point.",IF(AM732,"Latitude and longitude seemed to be the wrong way round, so they've been swapped. Please check.",IF(AND(AN732=0,AO732=0),"0, 0 is in the sea off West Africa. Please check this is the location you meant.",IF(W732,"Longitude came first, so the order has been switched.",IF(Z732=6,"Converted from degrees, minutes and seconds.",IF(Z732=4,"Converted from degrees and decimal minutes.","")))))))))</f>
        <v/>
      </c>
      <c r="N732" s="49">
        <f>IF(J732="","",MapcodeAPI&amp;"codes/"&amp;SUBSTITUTE(J732&amp;"",MID(1/2,2,1),".")&amp;","&amp;SUBSTITUTE(K732&amp;"",MID(1/2,2,1),"."))&amp;LEFT($B$13,0)</f>
        <v/>
      </c>
      <c r="O732" s="49">
        <f>IF(N732="","",IFERROR(_xlfn.WEBSERVICE(N732),IF(MapcodeAPIBackup="","NO CONNECTION",IFERROR(_xlfn.WEBSERVICE(MapcodeAPIBackup&amp;MID(N732,LEN(MapcodeAPI)+1,999)),"NO CONNECTION"))))</f>
        <v/>
      </c>
      <c r="P732" t="inlineStr">
        <is>
          <t xml:space="preserve"> </t>
        </is>
      </c>
      <c r="R732" s="50">
        <f>IFERROR(IF(AND(TRIM(B732&amp;"")="",TRIM(C732&amp;"")=""),"",TRIM(IF(ISNUMBER(B732),SUBSTITUTE(B732&amp;"",MID(1/2,2,1),"."),B732&amp;"")&amp;IF(TRIM(C732&amp;"")="",""," | "&amp;IF(ISNUMBER(C732),SUBSTITUTE(C732&amp;"",MID(1/2,2,1),"."),C732&amp;"")))),"(error value)")</f>
        <v/>
      </c>
      <c r="S732" s="50">
        <f>IF(R732="","","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"&amp;IFERROR(IF(AND(LEN(R732)-LEN(SUBSTITUTE(R732,"/",""))=1,ISNUMBER(FIND(" ",TRIM(LEFT(R732,FIND("/",R732)-1))))),LEFT(R732,FIND("/",R732)-1),R732),R732)&amp;" ")," "," "),"﻿"," "),"​"," "),"⁠"," ")," "," ")," "," "),CHAR(9)," "),CHAR(10)," "),CHAR(13)," "),"−","-"),"–","-"),"—","-"),"LATITUDE"," "),"LONGITUDE"," "),"COORDINATES"," "),"COORDS"," "),"NORTH"," N "),"SOUTH"," S "),"EAST"," E "),"WEST"," W "),"DEGREES"," "),"DEG"," "),"GPS"," "),"LONG"," "),"LNG"," "),"LON"," "),"LAT"," ")," AND "," "),"&amp;"," ")&amp;" ")</f>
        <v/>
      </c>
      <c r="T732" s="50">
        <f>IF(S732="","",IF(LEN(S732)-LEN(SUBSTITUTE(S732,".",""))&gt;0,SUBSTITUTE(S732,","," "),IF(LEN(S732)-LEN(SUBSTITUTE(S732,",",""))=3,SUBSTITUTE(SUBSTITUTE(S732,",",";",2),",","."),IF(LEN(S732)-LEN(SUBSTITUTE(S732,",",""))=2,SUBSTITUTE(S732,",","."),SUBSTITUTE(S732,","," ")))))</f>
        <v/>
      </c>
      <c r="U732" s="50">
        <f>IF(ISNUMBER(FIND("S",T732)),-1,IF(ISNUMBER(FIND("N",T732)),1,0))</f>
        <v/>
      </c>
      <c r="V732" s="50">
        <f>IF(ISNUMBER(FIND("W",T732)),-1,IF(ISNUMBER(FIND("E",T732)),1,0))</f>
        <v/>
      </c>
      <c r="W732" s="50">
        <f>AND(MIN(IFERROR(FIND("N",T732),999),IFERROR(FIND("S",T732),999))&lt;999,MIN(IFERROR(FIND("E",T732),999),IFERROR(FIND("W",T732),999))&lt;999,MIN(IFERROR(FIND("E",T732),999),IFERROR(FIND("W",T732),999))&lt;MIN(IFERROR(FIND("N",T732),999),IFERROR(FIND("S",T732),999)))</f>
        <v/>
      </c>
      <c r="X732" s="50">
        <f>IF(T732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732,"°"," "),"º"," "),"˚"," "),"'"," "),CHAR(34)," "),"′"," "),"’"," "),"‘"," "),"″"," "),"”"," "),"“"," "),"("," "),")"," "),"["," "),"]"," "),"{"," "),"}"," "),";"," "),"|"," "),"/"," "),"\"," "),":"," "),"="," "),"*"," "),","," "),"N"," "),"S"," "),"E"," "),"W"," "),"_"," ")))</f>
        <v/>
      </c>
      <c r="Y732" s="50">
        <f>IF(X732="","",SUBSTITUTE(SUBSTITUTE(SUBSTITUTE(SUBSTITUTE(SUBSTITUTE(SUBSTITUTE(SUBSTITUTE(SUBSTITUTE(SUBSTITUTE(SUBSTITUTE(SUBSTITUTE(SUBSTITUTE(SUBSTITUTE(X732,"0",""),"1",""),"2",""),"3",""),"4",""),"5",""),"6",""),"7",""),"8",""),"9",""),".",""),"-","")," ",""))</f>
        <v/>
      </c>
      <c r="Z732" s="50">
        <f>IF(X732="",0,LEN(X732)-LEN(SUBSTITUTE(X732," ",""))+1)</f>
        <v/>
      </c>
      <c r="AA732" s="50">
        <f>IF(Z732&lt;1,"",IFERROR(VALUE(SUBSTITUTE(TRIM(MID(SUBSTITUTE(X732," ",REPT(" ",60)),1,60)),".",MID(1/2,2,1))),""))</f>
        <v/>
      </c>
      <c r="AB732" s="50">
        <f>IF(Z732&lt;2,"",IFERROR(VALUE(SUBSTITUTE(TRIM(MID(SUBSTITUTE(X732," ",REPT(" ",60)),61,60)),".",MID(1/2,2,1))),""))</f>
        <v/>
      </c>
      <c r="AC732" s="50">
        <f>IF(Z732&lt;3,"",IFERROR(VALUE(SUBSTITUTE(TRIM(MID(SUBSTITUTE(X732," ",REPT(" ",60)),121,60)),".",MID(1/2,2,1))),""))</f>
        <v/>
      </c>
      <c r="AD732" s="50">
        <f>IF(Z732&lt;4,"",IFERROR(VALUE(SUBSTITUTE(TRIM(MID(SUBSTITUTE(X732," ",REPT(" ",60)),181,60)),".",MID(1/2,2,1))),""))</f>
        <v/>
      </c>
      <c r="AE732" s="50">
        <f>IF(Z732&lt;5,"",IFERROR(VALUE(SUBSTITUTE(TRIM(MID(SUBSTITUTE(X732," ",REPT(" ",60)),241,60)),".",MID(1/2,2,1))),""))</f>
        <v/>
      </c>
      <c r="AF732" s="50">
        <f>IF(Z732&lt;6,"",IFERROR(VALUE(SUBSTITUTE(TRIM(MID(SUBSTITUTE(X732," ",REPT(" ",60)),301,60)),".",MID(1/2,2,1))),""))</f>
        <v/>
      </c>
      <c r="AG732" s="50">
        <f>IFERROR(IF(Z732=2,AA732,IF(Z732=4,IF(AA732&lt;0,-1,1)*(ABS(AA732)+AB732/60),IF(Z732=6,IF(AA732&lt;0,-1,1)*(ABS(AA732)+AB732/60+AC732/3600),""))),"")</f>
        <v/>
      </c>
      <c r="AH732" s="50">
        <f>IFERROR(IF(Z732=2,AB732,IF(Z732=4,IF(AC732&lt;0,-1,1)*(ABS(AC732)+AD732/60),IF(Z732=6,IF(AD732&lt;0,-1,1)*(ABS(AD732)+AE732/60+AF732/3600),""))),"")</f>
        <v/>
      </c>
      <c r="AI732" s="50">
        <f>IF(W732,AH732,AG732)</f>
        <v/>
      </c>
      <c r="AJ732" s="50">
        <f>IF(W732,AG732,AH732)</f>
        <v/>
      </c>
      <c r="AK732" s="50">
        <f>IFERROR(IF(U732=0,AI732,U732*ABS(AI732)),"")</f>
        <v/>
      </c>
      <c r="AL732" s="50">
        <f>IFERROR(IF(V732=0,AJ732,V732*ABS(AJ732)),"")</f>
        <v/>
      </c>
      <c r="AM732" s="50">
        <f>IFERROR(AND(U732=0,V732=0,ABS(AK732)&gt;90,ABS(AK732)&lt;=180,ABS(AL732)&lt;=90),FALSE)</f>
        <v/>
      </c>
      <c r="AN732" s="50">
        <f>IF(AM732,AL732,AK732)</f>
        <v/>
      </c>
      <c r="AO732" s="50">
        <f>IF(AM732,AK732,AL732)</f>
        <v/>
      </c>
      <c r="AP732" s="50">
        <f>IF(R732="","",IF(Y732&lt;&gt;"","Contains words or symbols that aren't part of a coordinate.",IF(NOT(OR(Z732=2,Z732=4,Z732=6)),"Couldn't find a latitude and a longitude ("&amp;Z732&amp;IF(Z732=1," number"," numbers")&amp;" found).",IF(COUNT(AA732:AF732)&lt;&gt;Z732,"Some of the numbers couldn't be read.",IF(OR(AND(Z732=4,OR(AB732&lt;0,AB732&gt;=60,AD732&lt;0,AD732&gt;=60)),AND(Z732=6,OR(AB732&lt;0,AB732&gt;=60,AC732&lt;0,AC732&gt;=60,AE732&lt;0,AE732&gt;=60,AF732&lt;0,AF732&gt;=60))),"Minutes and seconds must be between 0 and 60.",IF(OR(ABS(AN732)&gt;90,ABS(AO732)&gt;180),"Out of range: latitude must be between -90 and 90, and longitude between -180 and 180.",""))))))</f>
        <v/>
      </c>
    </row>
    <row r="733">
      <c r="B733" s="44" t="n"/>
      <c r="C733" s="44" t="n"/>
      <c r="D733" s="45">
        <f>IF(R733="","",IF(AP733&lt;&gt;"","NOT VALID GPS COORDINATES",IF(O733="NO CONNECTION","NO CONNECTION",IF(E733="","NOT FOUND",IF(OR(AM733,AND(AN733=0,AO733=0)),"CONVERTED – PLEASE CHECK","CONVERTED")))))</f>
        <v/>
      </c>
      <c r="E733" s="45">
        <f>IF(OR(O733="",O733="NO CONNECTION"),"",IFERROR(_xlfn.FILTERXML(O733,"//local/territory")&amp;" "&amp;_xlfn.FILTERXML(O733,"//local/mapcode"),IFERROR(_xlfn.FILTERXML(O733,"//international/mapcode"),"")))</f>
        <v/>
      </c>
      <c r="F733" s="46">
        <f>IF(E733="","",IFERROR(_xlfn.FILTERXML(O733,"//local/territory"),""))</f>
        <v/>
      </c>
      <c r="G733" s="46">
        <f>IF(E733="","",IFERROR(_xlfn.FILTERXML(O733,"//local/mapcode"),""))</f>
        <v/>
      </c>
      <c r="H733" s="46">
        <f>IF(E733="","",IFERROR(_xlfn.FILTERXML(O733,"//international/mapcode"),""))</f>
        <v/>
      </c>
      <c r="I733" s="46">
        <f>IF(E733="","",IFERROR(HYPERLINK("https://www.mymapcodes.com/go/?t="&amp;IF(G733&lt;&gt;"",F733,"AAA")&amp;"&amp;ma="&amp;LEFT(IF(G733&lt;&gt;"",G733,H733),FIND(".",IF(G733&lt;&gt;"",G733,H733))-1)&amp;"&amp;mb="&amp;MID(IF(G733&lt;&gt;"",G733,H733),FIND(".",IF(G733&lt;&gt;"",G733,H733))+1,99),"Open on MyMapcodes →"),""))</f>
        <v/>
      </c>
      <c r="J733" s="47">
        <f>IF(OR(R733="",AP733&lt;&gt;""),"",ROUND(AN733,6))</f>
        <v/>
      </c>
      <c r="K733" s="47">
        <f>IF(OR(R733="",AP733&lt;&gt;""),"",ROUND(AO733,6))</f>
        <v/>
      </c>
      <c r="L733" s="48">
        <f>IF(R733="","",IF(AP733&lt;&gt;"",AP733,IF(O733="NO CONNECTION","Excel couldn't reach the mapcode service. Click the REFRESH RESULTS box just above the table.",IF(E733="","The mapcode service didn't return a mapcode for this point.",IF(AM733,"Latitude and longitude seemed to be the wrong way round, so they've been swapped. Please check.",IF(AND(AN733=0,AO733=0),"0, 0 is in the sea off West Africa. Please check this is the location you meant.",IF(W733,"Longitude came first, so the order has been switched.",IF(Z733=6,"Converted from degrees, minutes and seconds.",IF(Z733=4,"Converted from degrees and decimal minutes.","")))))))))</f>
        <v/>
      </c>
      <c r="N733" s="49">
        <f>IF(J733="","",MapcodeAPI&amp;"codes/"&amp;SUBSTITUTE(J733&amp;"",MID(1/2,2,1),".")&amp;","&amp;SUBSTITUTE(K733&amp;"",MID(1/2,2,1),"."))&amp;LEFT($B$13,0)</f>
        <v/>
      </c>
      <c r="O733" s="49">
        <f>IF(N733="","",IFERROR(_xlfn.WEBSERVICE(N733),IF(MapcodeAPIBackup="","NO CONNECTION",IFERROR(_xlfn.WEBSERVICE(MapcodeAPIBackup&amp;MID(N733,LEN(MapcodeAPI)+1,999)),"NO CONNECTION"))))</f>
        <v/>
      </c>
      <c r="P733" t="inlineStr">
        <is>
          <t xml:space="preserve"> </t>
        </is>
      </c>
      <c r="R733" s="50">
        <f>IFERROR(IF(AND(TRIM(B733&amp;"")="",TRIM(C733&amp;"")=""),"",TRIM(IF(ISNUMBER(B733),SUBSTITUTE(B733&amp;"",MID(1/2,2,1),"."),B733&amp;"")&amp;IF(TRIM(C733&amp;"")="",""," | "&amp;IF(ISNUMBER(C733),SUBSTITUTE(C733&amp;"",MID(1/2,2,1),"."),C733&amp;"")))),"(error value)")</f>
        <v/>
      </c>
      <c r="S733" s="50">
        <f>IF(R733="","","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"&amp;IFERROR(IF(AND(LEN(R733)-LEN(SUBSTITUTE(R733,"/",""))=1,ISNUMBER(FIND(" ",TRIM(LEFT(R733,FIND("/",R733)-1))))),LEFT(R733,FIND("/",R733)-1),R733),R733)&amp;" ")," "," "),"﻿"," "),"​"," "),"⁠"," ")," "," ")," "," "),CHAR(9)," "),CHAR(10)," "),CHAR(13)," "),"−","-"),"–","-"),"—","-"),"LATITUDE"," "),"LONGITUDE"," "),"COORDINATES"," "),"COORDS"," "),"NORTH"," N "),"SOUTH"," S "),"EAST"," E "),"WEST"," W "),"DEGREES"," "),"DEG"," "),"GPS"," "),"LONG"," "),"LNG"," "),"LON"," "),"LAT"," ")," AND "," "),"&amp;"," ")&amp;" ")</f>
        <v/>
      </c>
      <c r="T733" s="50">
        <f>IF(S733="","",IF(LEN(S733)-LEN(SUBSTITUTE(S733,".",""))&gt;0,SUBSTITUTE(S733,","," "),IF(LEN(S733)-LEN(SUBSTITUTE(S733,",",""))=3,SUBSTITUTE(SUBSTITUTE(S733,",",";",2),",","."),IF(LEN(S733)-LEN(SUBSTITUTE(S733,",",""))=2,SUBSTITUTE(S733,",","."),SUBSTITUTE(S733,","," ")))))</f>
        <v/>
      </c>
      <c r="U733" s="50">
        <f>IF(ISNUMBER(FIND("S",T733)),-1,IF(ISNUMBER(FIND("N",T733)),1,0))</f>
        <v/>
      </c>
      <c r="V733" s="50">
        <f>IF(ISNUMBER(FIND("W",T733)),-1,IF(ISNUMBER(FIND("E",T733)),1,0))</f>
        <v/>
      </c>
      <c r="W733" s="50">
        <f>AND(MIN(IFERROR(FIND("N",T733),999),IFERROR(FIND("S",T733),999))&lt;999,MIN(IFERROR(FIND("E",T733),999),IFERROR(FIND("W",T733),999))&lt;999,MIN(IFERROR(FIND("E",T733),999),IFERROR(FIND("W",T733),999))&lt;MIN(IFERROR(FIND("N",T733),999),IFERROR(FIND("S",T733),999)))</f>
        <v/>
      </c>
      <c r="X733" s="50">
        <f>IF(T733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733,"°"," "),"º"," "),"˚"," "),"'"," "),CHAR(34)," "),"′"," "),"’"," "),"‘"," "),"″"," "),"”"," "),"“"," "),"("," "),")"," "),"["," "),"]"," "),"{"," "),"}"," "),";"," "),"|"," "),"/"," "),"\"," "),":"," "),"="," "),"*"," "),","," "),"N"," "),"S"," "),"E"," "),"W"," "),"_"," ")))</f>
        <v/>
      </c>
      <c r="Y733" s="50">
        <f>IF(X733="","",SUBSTITUTE(SUBSTITUTE(SUBSTITUTE(SUBSTITUTE(SUBSTITUTE(SUBSTITUTE(SUBSTITUTE(SUBSTITUTE(SUBSTITUTE(SUBSTITUTE(SUBSTITUTE(SUBSTITUTE(SUBSTITUTE(X733,"0",""),"1",""),"2",""),"3",""),"4",""),"5",""),"6",""),"7",""),"8",""),"9",""),".",""),"-","")," ",""))</f>
        <v/>
      </c>
      <c r="Z733" s="50">
        <f>IF(X733="",0,LEN(X733)-LEN(SUBSTITUTE(X733," ",""))+1)</f>
        <v/>
      </c>
      <c r="AA733" s="50">
        <f>IF(Z733&lt;1,"",IFERROR(VALUE(SUBSTITUTE(TRIM(MID(SUBSTITUTE(X733," ",REPT(" ",60)),1,60)),".",MID(1/2,2,1))),""))</f>
        <v/>
      </c>
      <c r="AB733" s="50">
        <f>IF(Z733&lt;2,"",IFERROR(VALUE(SUBSTITUTE(TRIM(MID(SUBSTITUTE(X733," ",REPT(" ",60)),61,60)),".",MID(1/2,2,1))),""))</f>
        <v/>
      </c>
      <c r="AC733" s="50">
        <f>IF(Z733&lt;3,"",IFERROR(VALUE(SUBSTITUTE(TRIM(MID(SUBSTITUTE(X733," ",REPT(" ",60)),121,60)),".",MID(1/2,2,1))),""))</f>
        <v/>
      </c>
      <c r="AD733" s="50">
        <f>IF(Z733&lt;4,"",IFERROR(VALUE(SUBSTITUTE(TRIM(MID(SUBSTITUTE(X733," ",REPT(" ",60)),181,60)),".",MID(1/2,2,1))),""))</f>
        <v/>
      </c>
      <c r="AE733" s="50">
        <f>IF(Z733&lt;5,"",IFERROR(VALUE(SUBSTITUTE(TRIM(MID(SUBSTITUTE(X733," ",REPT(" ",60)),241,60)),".",MID(1/2,2,1))),""))</f>
        <v/>
      </c>
      <c r="AF733" s="50">
        <f>IF(Z733&lt;6,"",IFERROR(VALUE(SUBSTITUTE(TRIM(MID(SUBSTITUTE(X733," ",REPT(" ",60)),301,60)),".",MID(1/2,2,1))),""))</f>
        <v/>
      </c>
      <c r="AG733" s="50">
        <f>IFERROR(IF(Z733=2,AA733,IF(Z733=4,IF(AA733&lt;0,-1,1)*(ABS(AA733)+AB733/60),IF(Z733=6,IF(AA733&lt;0,-1,1)*(ABS(AA733)+AB733/60+AC733/3600),""))),"")</f>
        <v/>
      </c>
      <c r="AH733" s="50">
        <f>IFERROR(IF(Z733=2,AB733,IF(Z733=4,IF(AC733&lt;0,-1,1)*(ABS(AC733)+AD733/60),IF(Z733=6,IF(AD733&lt;0,-1,1)*(ABS(AD733)+AE733/60+AF733/3600),""))),"")</f>
        <v/>
      </c>
      <c r="AI733" s="50">
        <f>IF(W733,AH733,AG733)</f>
        <v/>
      </c>
      <c r="AJ733" s="50">
        <f>IF(W733,AG733,AH733)</f>
        <v/>
      </c>
      <c r="AK733" s="50">
        <f>IFERROR(IF(U733=0,AI733,U733*ABS(AI733)),"")</f>
        <v/>
      </c>
      <c r="AL733" s="50">
        <f>IFERROR(IF(V733=0,AJ733,V733*ABS(AJ733)),"")</f>
        <v/>
      </c>
      <c r="AM733" s="50">
        <f>IFERROR(AND(U733=0,V733=0,ABS(AK733)&gt;90,ABS(AK733)&lt;=180,ABS(AL733)&lt;=90),FALSE)</f>
        <v/>
      </c>
      <c r="AN733" s="50">
        <f>IF(AM733,AL733,AK733)</f>
        <v/>
      </c>
      <c r="AO733" s="50">
        <f>IF(AM733,AK733,AL733)</f>
        <v/>
      </c>
      <c r="AP733" s="50">
        <f>IF(R733="","",IF(Y733&lt;&gt;"","Contains words or symbols that aren't part of a coordinate.",IF(NOT(OR(Z733=2,Z733=4,Z733=6)),"Couldn't find a latitude and a longitude ("&amp;Z733&amp;IF(Z733=1," number"," numbers")&amp;" found).",IF(COUNT(AA733:AF733)&lt;&gt;Z733,"Some of the numbers couldn't be read.",IF(OR(AND(Z733=4,OR(AB733&lt;0,AB733&gt;=60,AD733&lt;0,AD733&gt;=60)),AND(Z733=6,OR(AB733&lt;0,AB733&gt;=60,AC733&lt;0,AC733&gt;=60,AE733&lt;0,AE733&gt;=60,AF733&lt;0,AF733&gt;=60))),"Minutes and seconds must be between 0 and 60.",IF(OR(ABS(AN733)&gt;90,ABS(AO733)&gt;180),"Out of range: latitude must be between -90 and 90, and longitude between -180 and 180.",""))))))</f>
        <v/>
      </c>
    </row>
    <row r="734">
      <c r="B734" s="44" t="n"/>
      <c r="C734" s="44" t="n"/>
      <c r="D734" s="45">
        <f>IF(R734="","",IF(AP734&lt;&gt;"","NOT VALID GPS COORDINATES",IF(O734="NO CONNECTION","NO CONNECTION",IF(E734="","NOT FOUND",IF(OR(AM734,AND(AN734=0,AO734=0)),"CONVERTED – PLEASE CHECK","CONVERTED")))))</f>
        <v/>
      </c>
      <c r="E734" s="45">
        <f>IF(OR(O734="",O734="NO CONNECTION"),"",IFERROR(_xlfn.FILTERXML(O734,"//local/territory")&amp;" "&amp;_xlfn.FILTERXML(O734,"//local/mapcode"),IFERROR(_xlfn.FILTERXML(O734,"//international/mapcode"),"")))</f>
        <v/>
      </c>
      <c r="F734" s="46">
        <f>IF(E734="","",IFERROR(_xlfn.FILTERXML(O734,"//local/territory"),""))</f>
        <v/>
      </c>
      <c r="G734" s="46">
        <f>IF(E734="","",IFERROR(_xlfn.FILTERXML(O734,"//local/mapcode"),""))</f>
        <v/>
      </c>
      <c r="H734" s="46">
        <f>IF(E734="","",IFERROR(_xlfn.FILTERXML(O734,"//international/mapcode"),""))</f>
        <v/>
      </c>
      <c r="I734" s="46">
        <f>IF(E734="","",IFERROR(HYPERLINK("https://www.mymapcodes.com/go/?t="&amp;IF(G734&lt;&gt;"",F734,"AAA")&amp;"&amp;ma="&amp;LEFT(IF(G734&lt;&gt;"",G734,H734),FIND(".",IF(G734&lt;&gt;"",G734,H734))-1)&amp;"&amp;mb="&amp;MID(IF(G734&lt;&gt;"",G734,H734),FIND(".",IF(G734&lt;&gt;"",G734,H734))+1,99),"Open on MyMapcodes →"),""))</f>
        <v/>
      </c>
      <c r="J734" s="47">
        <f>IF(OR(R734="",AP734&lt;&gt;""),"",ROUND(AN734,6))</f>
        <v/>
      </c>
      <c r="K734" s="47">
        <f>IF(OR(R734="",AP734&lt;&gt;""),"",ROUND(AO734,6))</f>
        <v/>
      </c>
      <c r="L734" s="48">
        <f>IF(R734="","",IF(AP734&lt;&gt;"",AP734,IF(O734="NO CONNECTION","Excel couldn't reach the mapcode service. Click the REFRESH RESULTS box just above the table.",IF(E734="","The mapcode service didn't return a mapcode for this point.",IF(AM734,"Latitude and longitude seemed to be the wrong way round, so they've been swapped. Please check.",IF(AND(AN734=0,AO734=0),"0, 0 is in the sea off West Africa. Please check this is the location you meant.",IF(W734,"Longitude came first, so the order has been switched.",IF(Z734=6,"Converted from degrees, minutes and seconds.",IF(Z734=4,"Converted from degrees and decimal minutes.","")))))))))</f>
        <v/>
      </c>
      <c r="N734" s="49">
        <f>IF(J734="","",MapcodeAPI&amp;"codes/"&amp;SUBSTITUTE(J734&amp;"",MID(1/2,2,1),".")&amp;","&amp;SUBSTITUTE(K734&amp;"",MID(1/2,2,1),"."))&amp;LEFT($B$13,0)</f>
        <v/>
      </c>
      <c r="O734" s="49">
        <f>IF(N734="","",IFERROR(_xlfn.WEBSERVICE(N734),IF(MapcodeAPIBackup="","NO CONNECTION",IFERROR(_xlfn.WEBSERVICE(MapcodeAPIBackup&amp;MID(N734,LEN(MapcodeAPI)+1,999)),"NO CONNECTION"))))</f>
        <v/>
      </c>
      <c r="P734" t="inlineStr">
        <is>
          <t xml:space="preserve"> </t>
        </is>
      </c>
      <c r="R734" s="50">
        <f>IFERROR(IF(AND(TRIM(B734&amp;"")="",TRIM(C734&amp;"")=""),"",TRIM(IF(ISNUMBER(B734),SUBSTITUTE(B734&amp;"",MID(1/2,2,1),"."),B734&amp;"")&amp;IF(TRIM(C734&amp;"")="",""," | "&amp;IF(ISNUMBER(C734),SUBSTITUTE(C734&amp;"",MID(1/2,2,1),"."),C734&amp;"")))),"(error value)")</f>
        <v/>
      </c>
      <c r="S734" s="50">
        <f>IF(R734="","","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"&amp;IFERROR(IF(AND(LEN(R734)-LEN(SUBSTITUTE(R734,"/",""))=1,ISNUMBER(FIND(" ",TRIM(LEFT(R734,FIND("/",R734)-1))))),LEFT(R734,FIND("/",R734)-1),R734),R734)&amp;" ")," "," "),"﻿"," "),"​"," "),"⁠"," ")," "," ")," "," "),CHAR(9)," "),CHAR(10)," "),CHAR(13)," "),"−","-"),"–","-"),"—","-"),"LATITUDE"," "),"LONGITUDE"," "),"COORDINATES"," "),"COORDS"," "),"NORTH"," N "),"SOUTH"," S "),"EAST"," E "),"WEST"," W "),"DEGREES"," "),"DEG"," "),"GPS"," "),"LONG"," "),"LNG"," "),"LON"," "),"LAT"," ")," AND "," "),"&amp;"," ")&amp;" ")</f>
        <v/>
      </c>
      <c r="T734" s="50">
        <f>IF(S734="","",IF(LEN(S734)-LEN(SUBSTITUTE(S734,".",""))&gt;0,SUBSTITUTE(S734,","," "),IF(LEN(S734)-LEN(SUBSTITUTE(S734,",",""))=3,SUBSTITUTE(SUBSTITUTE(S734,",",";",2),",","."),IF(LEN(S734)-LEN(SUBSTITUTE(S734,",",""))=2,SUBSTITUTE(S734,",","."),SUBSTITUTE(S734,","," ")))))</f>
        <v/>
      </c>
      <c r="U734" s="50">
        <f>IF(ISNUMBER(FIND("S",T734)),-1,IF(ISNUMBER(FIND("N",T734)),1,0))</f>
        <v/>
      </c>
      <c r="V734" s="50">
        <f>IF(ISNUMBER(FIND("W",T734)),-1,IF(ISNUMBER(FIND("E",T734)),1,0))</f>
        <v/>
      </c>
      <c r="W734" s="50">
        <f>AND(MIN(IFERROR(FIND("N",T734),999),IFERROR(FIND("S",T734),999))&lt;999,MIN(IFERROR(FIND("E",T734),999),IFERROR(FIND("W",T734),999))&lt;999,MIN(IFERROR(FIND("E",T734),999),IFERROR(FIND("W",T734),999))&lt;MIN(IFERROR(FIND("N",T734),999),IFERROR(FIND("S",T734),999)))</f>
        <v/>
      </c>
      <c r="X734" s="50">
        <f>IF(T734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734,"°"," "),"º"," "),"˚"," "),"'"," "),CHAR(34)," "),"′"," "),"’"," "),"‘"," "),"″"," "),"”"," "),"“"," "),"("," "),")"," "),"["," "),"]"," "),"{"," "),"}"," "),";"," "),"|"," "),"/"," "),"\"," "),":"," "),"="," "),"*"," "),","," "),"N"," "),"S"," "),"E"," "),"W"," "),"_"," ")))</f>
        <v/>
      </c>
      <c r="Y734" s="50">
        <f>IF(X734="","",SUBSTITUTE(SUBSTITUTE(SUBSTITUTE(SUBSTITUTE(SUBSTITUTE(SUBSTITUTE(SUBSTITUTE(SUBSTITUTE(SUBSTITUTE(SUBSTITUTE(SUBSTITUTE(SUBSTITUTE(SUBSTITUTE(X734,"0",""),"1",""),"2",""),"3",""),"4",""),"5",""),"6",""),"7",""),"8",""),"9",""),".",""),"-","")," ",""))</f>
        <v/>
      </c>
      <c r="Z734" s="50">
        <f>IF(X734="",0,LEN(X734)-LEN(SUBSTITUTE(X734," ",""))+1)</f>
        <v/>
      </c>
      <c r="AA734" s="50">
        <f>IF(Z734&lt;1,"",IFERROR(VALUE(SUBSTITUTE(TRIM(MID(SUBSTITUTE(X734," ",REPT(" ",60)),1,60)),".",MID(1/2,2,1))),""))</f>
        <v/>
      </c>
      <c r="AB734" s="50">
        <f>IF(Z734&lt;2,"",IFERROR(VALUE(SUBSTITUTE(TRIM(MID(SUBSTITUTE(X734," ",REPT(" ",60)),61,60)),".",MID(1/2,2,1))),""))</f>
        <v/>
      </c>
      <c r="AC734" s="50">
        <f>IF(Z734&lt;3,"",IFERROR(VALUE(SUBSTITUTE(TRIM(MID(SUBSTITUTE(X734," ",REPT(" ",60)),121,60)),".",MID(1/2,2,1))),""))</f>
        <v/>
      </c>
      <c r="AD734" s="50">
        <f>IF(Z734&lt;4,"",IFERROR(VALUE(SUBSTITUTE(TRIM(MID(SUBSTITUTE(X734," ",REPT(" ",60)),181,60)),".",MID(1/2,2,1))),""))</f>
        <v/>
      </c>
      <c r="AE734" s="50">
        <f>IF(Z734&lt;5,"",IFERROR(VALUE(SUBSTITUTE(TRIM(MID(SUBSTITUTE(X734," ",REPT(" ",60)),241,60)),".",MID(1/2,2,1))),""))</f>
        <v/>
      </c>
      <c r="AF734" s="50">
        <f>IF(Z734&lt;6,"",IFERROR(VALUE(SUBSTITUTE(TRIM(MID(SUBSTITUTE(X734," ",REPT(" ",60)),301,60)),".",MID(1/2,2,1))),""))</f>
        <v/>
      </c>
      <c r="AG734" s="50">
        <f>IFERROR(IF(Z734=2,AA734,IF(Z734=4,IF(AA734&lt;0,-1,1)*(ABS(AA734)+AB734/60),IF(Z734=6,IF(AA734&lt;0,-1,1)*(ABS(AA734)+AB734/60+AC734/3600),""))),"")</f>
        <v/>
      </c>
      <c r="AH734" s="50">
        <f>IFERROR(IF(Z734=2,AB734,IF(Z734=4,IF(AC734&lt;0,-1,1)*(ABS(AC734)+AD734/60),IF(Z734=6,IF(AD734&lt;0,-1,1)*(ABS(AD734)+AE734/60+AF734/3600),""))),"")</f>
        <v/>
      </c>
      <c r="AI734" s="50">
        <f>IF(W734,AH734,AG734)</f>
        <v/>
      </c>
      <c r="AJ734" s="50">
        <f>IF(W734,AG734,AH734)</f>
        <v/>
      </c>
      <c r="AK734" s="50">
        <f>IFERROR(IF(U734=0,AI734,U734*ABS(AI734)),"")</f>
        <v/>
      </c>
      <c r="AL734" s="50">
        <f>IFERROR(IF(V734=0,AJ734,V734*ABS(AJ734)),"")</f>
        <v/>
      </c>
      <c r="AM734" s="50">
        <f>IFERROR(AND(U734=0,V734=0,ABS(AK734)&gt;90,ABS(AK734)&lt;=180,ABS(AL734)&lt;=90),FALSE)</f>
        <v/>
      </c>
      <c r="AN734" s="50">
        <f>IF(AM734,AL734,AK734)</f>
        <v/>
      </c>
      <c r="AO734" s="50">
        <f>IF(AM734,AK734,AL734)</f>
        <v/>
      </c>
      <c r="AP734" s="50">
        <f>IF(R734="","",IF(Y734&lt;&gt;"","Contains words or symbols that aren't part of a coordinate.",IF(NOT(OR(Z734=2,Z734=4,Z734=6)),"Couldn't find a latitude and a longitude ("&amp;Z734&amp;IF(Z734=1," number"," numbers")&amp;" found).",IF(COUNT(AA734:AF734)&lt;&gt;Z734,"Some of the numbers couldn't be read.",IF(OR(AND(Z734=4,OR(AB734&lt;0,AB734&gt;=60,AD734&lt;0,AD734&gt;=60)),AND(Z734=6,OR(AB734&lt;0,AB734&gt;=60,AC734&lt;0,AC734&gt;=60,AE734&lt;0,AE734&gt;=60,AF734&lt;0,AF734&gt;=60))),"Minutes and seconds must be between 0 and 60.",IF(OR(ABS(AN734)&gt;90,ABS(AO734)&gt;180),"Out of range: latitude must be between -90 and 90, and longitude between -180 and 180.",""))))))</f>
        <v/>
      </c>
    </row>
    <row r="735">
      <c r="B735" s="44" t="n"/>
      <c r="C735" s="44" t="n"/>
      <c r="D735" s="45">
        <f>IF(R735="","",IF(AP735&lt;&gt;"","NOT VALID GPS COORDINATES",IF(O735="NO CONNECTION","NO CONNECTION",IF(E735="","NOT FOUND",IF(OR(AM735,AND(AN735=0,AO735=0)),"CONVERTED – PLEASE CHECK","CONVERTED")))))</f>
        <v/>
      </c>
      <c r="E735" s="45">
        <f>IF(OR(O735="",O735="NO CONNECTION"),"",IFERROR(_xlfn.FILTERXML(O735,"//local/territory")&amp;" "&amp;_xlfn.FILTERXML(O735,"//local/mapcode"),IFERROR(_xlfn.FILTERXML(O735,"//international/mapcode"),"")))</f>
        <v/>
      </c>
      <c r="F735" s="46">
        <f>IF(E735="","",IFERROR(_xlfn.FILTERXML(O735,"//local/territory"),""))</f>
        <v/>
      </c>
      <c r="G735" s="46">
        <f>IF(E735="","",IFERROR(_xlfn.FILTERXML(O735,"//local/mapcode"),""))</f>
        <v/>
      </c>
      <c r="H735" s="46">
        <f>IF(E735="","",IFERROR(_xlfn.FILTERXML(O735,"//international/mapcode"),""))</f>
        <v/>
      </c>
      <c r="I735" s="46">
        <f>IF(E735="","",IFERROR(HYPERLINK("https://www.mymapcodes.com/go/?t="&amp;IF(G735&lt;&gt;"",F735,"AAA")&amp;"&amp;ma="&amp;LEFT(IF(G735&lt;&gt;"",G735,H735),FIND(".",IF(G735&lt;&gt;"",G735,H735))-1)&amp;"&amp;mb="&amp;MID(IF(G735&lt;&gt;"",G735,H735),FIND(".",IF(G735&lt;&gt;"",G735,H735))+1,99),"Open on MyMapcodes →"),""))</f>
        <v/>
      </c>
      <c r="J735" s="47">
        <f>IF(OR(R735="",AP735&lt;&gt;""),"",ROUND(AN735,6))</f>
        <v/>
      </c>
      <c r="K735" s="47">
        <f>IF(OR(R735="",AP735&lt;&gt;""),"",ROUND(AO735,6))</f>
        <v/>
      </c>
      <c r="L735" s="48">
        <f>IF(R735="","",IF(AP735&lt;&gt;"",AP735,IF(O735="NO CONNECTION","Excel couldn't reach the mapcode service. Click the REFRESH RESULTS box just above the table.",IF(E735="","The mapcode service didn't return a mapcode for this point.",IF(AM735,"Latitude and longitude seemed to be the wrong way round, so they've been swapped. Please check.",IF(AND(AN735=0,AO735=0),"0, 0 is in the sea off West Africa. Please check this is the location you meant.",IF(W735,"Longitude came first, so the order has been switched.",IF(Z735=6,"Converted from degrees, minutes and seconds.",IF(Z735=4,"Converted from degrees and decimal minutes.","")))))))))</f>
        <v/>
      </c>
      <c r="N735" s="49">
        <f>IF(J735="","",MapcodeAPI&amp;"codes/"&amp;SUBSTITUTE(J735&amp;"",MID(1/2,2,1),".")&amp;","&amp;SUBSTITUTE(K735&amp;"",MID(1/2,2,1),"."))&amp;LEFT($B$13,0)</f>
        <v/>
      </c>
      <c r="O735" s="49">
        <f>IF(N735="","",IFERROR(_xlfn.WEBSERVICE(N735),IF(MapcodeAPIBackup="","NO CONNECTION",IFERROR(_xlfn.WEBSERVICE(MapcodeAPIBackup&amp;MID(N735,LEN(MapcodeAPI)+1,999)),"NO CONNECTION"))))</f>
        <v/>
      </c>
      <c r="P735" t="inlineStr">
        <is>
          <t xml:space="preserve"> </t>
        </is>
      </c>
      <c r="R735" s="50">
        <f>IFERROR(IF(AND(TRIM(B735&amp;"")="",TRIM(C735&amp;"")=""),"",TRIM(IF(ISNUMBER(B735),SUBSTITUTE(B735&amp;"",MID(1/2,2,1),"."),B735&amp;"")&amp;IF(TRIM(C735&amp;"")="",""," | "&amp;IF(ISNUMBER(C735),SUBSTITUTE(C735&amp;"",MID(1/2,2,1),"."),C735&amp;"")))),"(error value)")</f>
        <v/>
      </c>
      <c r="S735" s="50">
        <f>IF(R735="","","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"&amp;IFERROR(IF(AND(LEN(R735)-LEN(SUBSTITUTE(R735,"/",""))=1,ISNUMBER(FIND(" ",TRIM(LEFT(R735,FIND("/",R735)-1))))),LEFT(R735,FIND("/",R735)-1),R735),R735)&amp;" ")," "," "),"﻿"," "),"​"," "),"⁠"," ")," "," ")," "," "),CHAR(9)," "),CHAR(10)," "),CHAR(13)," "),"−","-"),"–","-"),"—","-"),"LATITUDE"," "),"LONGITUDE"," "),"COORDINATES"," "),"COORDS"," "),"NORTH"," N "),"SOUTH"," S "),"EAST"," E "),"WEST"," W "),"DEGREES"," "),"DEG"," "),"GPS"," "),"LONG"," "),"LNG"," "),"LON"," "),"LAT"," ")," AND "," "),"&amp;"," ")&amp;" ")</f>
        <v/>
      </c>
      <c r="T735" s="50">
        <f>IF(S735="","",IF(LEN(S735)-LEN(SUBSTITUTE(S735,".",""))&gt;0,SUBSTITUTE(S735,","," "),IF(LEN(S735)-LEN(SUBSTITUTE(S735,",",""))=3,SUBSTITUTE(SUBSTITUTE(S735,",",";",2),",","."),IF(LEN(S735)-LEN(SUBSTITUTE(S735,",",""))=2,SUBSTITUTE(S735,",","."),SUBSTITUTE(S735,","," ")))))</f>
        <v/>
      </c>
      <c r="U735" s="50">
        <f>IF(ISNUMBER(FIND("S",T735)),-1,IF(ISNUMBER(FIND("N",T735)),1,0))</f>
        <v/>
      </c>
      <c r="V735" s="50">
        <f>IF(ISNUMBER(FIND("W",T735)),-1,IF(ISNUMBER(FIND("E",T735)),1,0))</f>
        <v/>
      </c>
      <c r="W735" s="50">
        <f>AND(MIN(IFERROR(FIND("N",T735),999),IFERROR(FIND("S",T735),999))&lt;999,MIN(IFERROR(FIND("E",T735),999),IFERROR(FIND("W",T735),999))&lt;999,MIN(IFERROR(FIND("E",T735),999),IFERROR(FIND("W",T735),999))&lt;MIN(IFERROR(FIND("N",T735),999),IFERROR(FIND("S",T735),999)))</f>
        <v/>
      </c>
      <c r="X735" s="50">
        <f>IF(T735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735,"°"," "),"º"," "),"˚"," "),"'"," "),CHAR(34)," "),"′"," "),"’"," "),"‘"," "),"″"," "),"”"," "),"“"," "),"("," "),")"," "),"["," "),"]"," "),"{"," "),"}"," "),";"," "),"|"," "),"/"," "),"\"," "),":"," "),"="," "),"*"," "),","," "),"N"," "),"S"," "),"E"," "),"W"," "),"_"," ")))</f>
        <v/>
      </c>
      <c r="Y735" s="50">
        <f>IF(X735="","",SUBSTITUTE(SUBSTITUTE(SUBSTITUTE(SUBSTITUTE(SUBSTITUTE(SUBSTITUTE(SUBSTITUTE(SUBSTITUTE(SUBSTITUTE(SUBSTITUTE(SUBSTITUTE(SUBSTITUTE(SUBSTITUTE(X735,"0",""),"1",""),"2",""),"3",""),"4",""),"5",""),"6",""),"7",""),"8",""),"9",""),".",""),"-","")," ",""))</f>
        <v/>
      </c>
      <c r="Z735" s="50">
        <f>IF(X735="",0,LEN(X735)-LEN(SUBSTITUTE(X735," ",""))+1)</f>
        <v/>
      </c>
      <c r="AA735" s="50">
        <f>IF(Z735&lt;1,"",IFERROR(VALUE(SUBSTITUTE(TRIM(MID(SUBSTITUTE(X735," ",REPT(" ",60)),1,60)),".",MID(1/2,2,1))),""))</f>
        <v/>
      </c>
      <c r="AB735" s="50">
        <f>IF(Z735&lt;2,"",IFERROR(VALUE(SUBSTITUTE(TRIM(MID(SUBSTITUTE(X735," ",REPT(" ",60)),61,60)),".",MID(1/2,2,1))),""))</f>
        <v/>
      </c>
      <c r="AC735" s="50">
        <f>IF(Z735&lt;3,"",IFERROR(VALUE(SUBSTITUTE(TRIM(MID(SUBSTITUTE(X735," ",REPT(" ",60)),121,60)),".",MID(1/2,2,1))),""))</f>
        <v/>
      </c>
      <c r="AD735" s="50">
        <f>IF(Z735&lt;4,"",IFERROR(VALUE(SUBSTITUTE(TRIM(MID(SUBSTITUTE(X735," ",REPT(" ",60)),181,60)),".",MID(1/2,2,1))),""))</f>
        <v/>
      </c>
      <c r="AE735" s="50">
        <f>IF(Z735&lt;5,"",IFERROR(VALUE(SUBSTITUTE(TRIM(MID(SUBSTITUTE(X735," ",REPT(" ",60)),241,60)),".",MID(1/2,2,1))),""))</f>
        <v/>
      </c>
      <c r="AF735" s="50">
        <f>IF(Z735&lt;6,"",IFERROR(VALUE(SUBSTITUTE(TRIM(MID(SUBSTITUTE(X735," ",REPT(" ",60)),301,60)),".",MID(1/2,2,1))),""))</f>
        <v/>
      </c>
      <c r="AG735" s="50">
        <f>IFERROR(IF(Z735=2,AA735,IF(Z735=4,IF(AA735&lt;0,-1,1)*(ABS(AA735)+AB735/60),IF(Z735=6,IF(AA735&lt;0,-1,1)*(ABS(AA735)+AB735/60+AC735/3600),""))),"")</f>
        <v/>
      </c>
      <c r="AH735" s="50">
        <f>IFERROR(IF(Z735=2,AB735,IF(Z735=4,IF(AC735&lt;0,-1,1)*(ABS(AC735)+AD735/60),IF(Z735=6,IF(AD735&lt;0,-1,1)*(ABS(AD735)+AE735/60+AF735/3600),""))),"")</f>
        <v/>
      </c>
      <c r="AI735" s="50">
        <f>IF(W735,AH735,AG735)</f>
        <v/>
      </c>
      <c r="AJ735" s="50">
        <f>IF(W735,AG735,AH735)</f>
        <v/>
      </c>
      <c r="AK735" s="50">
        <f>IFERROR(IF(U735=0,AI735,U735*ABS(AI735)),"")</f>
        <v/>
      </c>
      <c r="AL735" s="50">
        <f>IFERROR(IF(V735=0,AJ735,V735*ABS(AJ735)),"")</f>
        <v/>
      </c>
      <c r="AM735" s="50">
        <f>IFERROR(AND(U735=0,V735=0,ABS(AK735)&gt;90,ABS(AK735)&lt;=180,ABS(AL735)&lt;=90),FALSE)</f>
        <v/>
      </c>
      <c r="AN735" s="50">
        <f>IF(AM735,AL735,AK735)</f>
        <v/>
      </c>
      <c r="AO735" s="50">
        <f>IF(AM735,AK735,AL735)</f>
        <v/>
      </c>
      <c r="AP735" s="50">
        <f>IF(R735="","",IF(Y735&lt;&gt;"","Contains words or symbols that aren't part of a coordinate.",IF(NOT(OR(Z735=2,Z735=4,Z735=6)),"Couldn't find a latitude and a longitude ("&amp;Z735&amp;IF(Z735=1," number"," numbers")&amp;" found).",IF(COUNT(AA735:AF735)&lt;&gt;Z735,"Some of the numbers couldn't be read.",IF(OR(AND(Z735=4,OR(AB735&lt;0,AB735&gt;=60,AD735&lt;0,AD735&gt;=60)),AND(Z735=6,OR(AB735&lt;0,AB735&gt;=60,AC735&lt;0,AC735&gt;=60,AE735&lt;0,AE735&gt;=60,AF735&lt;0,AF735&gt;=60))),"Minutes and seconds must be between 0 and 60.",IF(OR(ABS(AN735)&gt;90,ABS(AO735)&gt;180),"Out of range: latitude must be between -90 and 90, and longitude between -180 and 180.",""))))))</f>
        <v/>
      </c>
    </row>
    <row r="736">
      <c r="B736" s="44" t="n"/>
      <c r="C736" s="44" t="n"/>
      <c r="D736" s="45">
        <f>IF(R736="","",IF(AP736&lt;&gt;"","NOT VALID GPS COORDINATES",IF(O736="NO CONNECTION","NO CONNECTION",IF(E736="","NOT FOUND",IF(OR(AM736,AND(AN736=0,AO736=0)),"CONVERTED – PLEASE CHECK","CONVERTED")))))</f>
        <v/>
      </c>
      <c r="E736" s="45">
        <f>IF(OR(O736="",O736="NO CONNECTION"),"",IFERROR(_xlfn.FILTERXML(O736,"//local/territory")&amp;" "&amp;_xlfn.FILTERXML(O736,"//local/mapcode"),IFERROR(_xlfn.FILTERXML(O736,"//international/mapcode"),"")))</f>
        <v/>
      </c>
      <c r="F736" s="46">
        <f>IF(E736="","",IFERROR(_xlfn.FILTERXML(O736,"//local/territory"),""))</f>
        <v/>
      </c>
      <c r="G736" s="46">
        <f>IF(E736="","",IFERROR(_xlfn.FILTERXML(O736,"//local/mapcode"),""))</f>
        <v/>
      </c>
      <c r="H736" s="46">
        <f>IF(E736="","",IFERROR(_xlfn.FILTERXML(O736,"//international/mapcode"),""))</f>
        <v/>
      </c>
      <c r="I736" s="46">
        <f>IF(E736="","",IFERROR(HYPERLINK("https://www.mymapcodes.com/go/?t="&amp;IF(G736&lt;&gt;"",F736,"AAA")&amp;"&amp;ma="&amp;LEFT(IF(G736&lt;&gt;"",G736,H736),FIND(".",IF(G736&lt;&gt;"",G736,H736))-1)&amp;"&amp;mb="&amp;MID(IF(G736&lt;&gt;"",G736,H736),FIND(".",IF(G736&lt;&gt;"",G736,H736))+1,99),"Open on MyMapcodes →"),""))</f>
        <v/>
      </c>
      <c r="J736" s="47">
        <f>IF(OR(R736="",AP736&lt;&gt;""),"",ROUND(AN736,6))</f>
        <v/>
      </c>
      <c r="K736" s="47">
        <f>IF(OR(R736="",AP736&lt;&gt;""),"",ROUND(AO736,6))</f>
        <v/>
      </c>
      <c r="L736" s="48">
        <f>IF(R736="","",IF(AP736&lt;&gt;"",AP736,IF(O736="NO CONNECTION","Excel couldn't reach the mapcode service. Click the REFRESH RESULTS box just above the table.",IF(E736="","The mapcode service didn't return a mapcode for this point.",IF(AM736,"Latitude and longitude seemed to be the wrong way round, so they've been swapped. Please check.",IF(AND(AN736=0,AO736=0),"0, 0 is in the sea off West Africa. Please check this is the location you meant.",IF(W736,"Longitude came first, so the order has been switched.",IF(Z736=6,"Converted from degrees, minutes and seconds.",IF(Z736=4,"Converted from degrees and decimal minutes.","")))))))))</f>
        <v/>
      </c>
      <c r="N736" s="49">
        <f>IF(J736="","",MapcodeAPI&amp;"codes/"&amp;SUBSTITUTE(J736&amp;"",MID(1/2,2,1),".")&amp;","&amp;SUBSTITUTE(K736&amp;"",MID(1/2,2,1),"."))&amp;LEFT($B$13,0)</f>
        <v/>
      </c>
      <c r="O736" s="49">
        <f>IF(N736="","",IFERROR(_xlfn.WEBSERVICE(N736),IF(MapcodeAPIBackup="","NO CONNECTION",IFERROR(_xlfn.WEBSERVICE(MapcodeAPIBackup&amp;MID(N736,LEN(MapcodeAPI)+1,999)),"NO CONNECTION"))))</f>
        <v/>
      </c>
      <c r="P736" t="inlineStr">
        <is>
          <t xml:space="preserve"> </t>
        </is>
      </c>
      <c r="R736" s="50">
        <f>IFERROR(IF(AND(TRIM(B736&amp;"")="",TRIM(C736&amp;"")=""),"",TRIM(IF(ISNUMBER(B736),SUBSTITUTE(B736&amp;"",MID(1/2,2,1),"."),B736&amp;"")&amp;IF(TRIM(C736&amp;"")="",""," | "&amp;IF(ISNUMBER(C736),SUBSTITUTE(C736&amp;"",MID(1/2,2,1),"."),C736&amp;"")))),"(error value)")</f>
        <v/>
      </c>
      <c r="S736" s="50">
        <f>IF(R736="","","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"&amp;IFERROR(IF(AND(LEN(R736)-LEN(SUBSTITUTE(R736,"/",""))=1,ISNUMBER(FIND(" ",TRIM(LEFT(R736,FIND("/",R736)-1))))),LEFT(R736,FIND("/",R736)-1),R736),R736)&amp;" ")," "," "),"﻿"," "),"​"," "),"⁠"," ")," "," ")," "," "),CHAR(9)," "),CHAR(10)," "),CHAR(13)," "),"−","-"),"–","-"),"—","-"),"LATITUDE"," "),"LONGITUDE"," "),"COORDINATES"," "),"COORDS"," "),"NORTH"," N "),"SOUTH"," S "),"EAST"," E "),"WEST"," W "),"DEGREES"," "),"DEG"," "),"GPS"," "),"LONG"," "),"LNG"," "),"LON"," "),"LAT"," ")," AND "," "),"&amp;"," ")&amp;" ")</f>
        <v/>
      </c>
      <c r="T736" s="50">
        <f>IF(S736="","",IF(LEN(S736)-LEN(SUBSTITUTE(S736,".",""))&gt;0,SUBSTITUTE(S736,","," "),IF(LEN(S736)-LEN(SUBSTITUTE(S736,",",""))=3,SUBSTITUTE(SUBSTITUTE(S736,",",";",2),",","."),IF(LEN(S736)-LEN(SUBSTITUTE(S736,",",""))=2,SUBSTITUTE(S736,",","."),SUBSTITUTE(S736,","," ")))))</f>
        <v/>
      </c>
      <c r="U736" s="50">
        <f>IF(ISNUMBER(FIND("S",T736)),-1,IF(ISNUMBER(FIND("N",T736)),1,0))</f>
        <v/>
      </c>
      <c r="V736" s="50">
        <f>IF(ISNUMBER(FIND("W",T736)),-1,IF(ISNUMBER(FIND("E",T736)),1,0))</f>
        <v/>
      </c>
      <c r="W736" s="50">
        <f>AND(MIN(IFERROR(FIND("N",T736),999),IFERROR(FIND("S",T736),999))&lt;999,MIN(IFERROR(FIND("E",T736),999),IFERROR(FIND("W",T736),999))&lt;999,MIN(IFERROR(FIND("E",T736),999),IFERROR(FIND("W",T736),999))&lt;MIN(IFERROR(FIND("N",T736),999),IFERROR(FIND("S",T736),999)))</f>
        <v/>
      </c>
      <c r="X736" s="50">
        <f>IF(T736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736,"°"," "),"º"," "),"˚"," "),"'"," "),CHAR(34)," "),"′"," "),"’"," "),"‘"," "),"″"," "),"”"," "),"“"," "),"("," "),")"," "),"["," "),"]"," "),"{"," "),"}"," "),";"," "),"|"," "),"/"," "),"\"," "),":"," "),"="," "),"*"," "),","," "),"N"," "),"S"," "),"E"," "),"W"," "),"_"," ")))</f>
        <v/>
      </c>
      <c r="Y736" s="50">
        <f>IF(X736="","",SUBSTITUTE(SUBSTITUTE(SUBSTITUTE(SUBSTITUTE(SUBSTITUTE(SUBSTITUTE(SUBSTITUTE(SUBSTITUTE(SUBSTITUTE(SUBSTITUTE(SUBSTITUTE(SUBSTITUTE(SUBSTITUTE(X736,"0",""),"1",""),"2",""),"3",""),"4",""),"5",""),"6",""),"7",""),"8",""),"9",""),".",""),"-","")," ",""))</f>
        <v/>
      </c>
      <c r="Z736" s="50">
        <f>IF(X736="",0,LEN(X736)-LEN(SUBSTITUTE(X736," ",""))+1)</f>
        <v/>
      </c>
      <c r="AA736" s="50">
        <f>IF(Z736&lt;1,"",IFERROR(VALUE(SUBSTITUTE(TRIM(MID(SUBSTITUTE(X736," ",REPT(" ",60)),1,60)),".",MID(1/2,2,1))),""))</f>
        <v/>
      </c>
      <c r="AB736" s="50">
        <f>IF(Z736&lt;2,"",IFERROR(VALUE(SUBSTITUTE(TRIM(MID(SUBSTITUTE(X736," ",REPT(" ",60)),61,60)),".",MID(1/2,2,1))),""))</f>
        <v/>
      </c>
      <c r="AC736" s="50">
        <f>IF(Z736&lt;3,"",IFERROR(VALUE(SUBSTITUTE(TRIM(MID(SUBSTITUTE(X736," ",REPT(" ",60)),121,60)),".",MID(1/2,2,1))),""))</f>
        <v/>
      </c>
      <c r="AD736" s="50">
        <f>IF(Z736&lt;4,"",IFERROR(VALUE(SUBSTITUTE(TRIM(MID(SUBSTITUTE(X736," ",REPT(" ",60)),181,60)),".",MID(1/2,2,1))),""))</f>
        <v/>
      </c>
      <c r="AE736" s="50">
        <f>IF(Z736&lt;5,"",IFERROR(VALUE(SUBSTITUTE(TRIM(MID(SUBSTITUTE(X736," ",REPT(" ",60)),241,60)),".",MID(1/2,2,1))),""))</f>
        <v/>
      </c>
      <c r="AF736" s="50">
        <f>IF(Z736&lt;6,"",IFERROR(VALUE(SUBSTITUTE(TRIM(MID(SUBSTITUTE(X736," ",REPT(" ",60)),301,60)),".",MID(1/2,2,1))),""))</f>
        <v/>
      </c>
      <c r="AG736" s="50">
        <f>IFERROR(IF(Z736=2,AA736,IF(Z736=4,IF(AA736&lt;0,-1,1)*(ABS(AA736)+AB736/60),IF(Z736=6,IF(AA736&lt;0,-1,1)*(ABS(AA736)+AB736/60+AC736/3600),""))),"")</f>
        <v/>
      </c>
      <c r="AH736" s="50">
        <f>IFERROR(IF(Z736=2,AB736,IF(Z736=4,IF(AC736&lt;0,-1,1)*(ABS(AC736)+AD736/60),IF(Z736=6,IF(AD736&lt;0,-1,1)*(ABS(AD736)+AE736/60+AF736/3600),""))),"")</f>
        <v/>
      </c>
      <c r="AI736" s="50">
        <f>IF(W736,AH736,AG736)</f>
        <v/>
      </c>
      <c r="AJ736" s="50">
        <f>IF(W736,AG736,AH736)</f>
        <v/>
      </c>
      <c r="AK736" s="50">
        <f>IFERROR(IF(U736=0,AI736,U736*ABS(AI736)),"")</f>
        <v/>
      </c>
      <c r="AL736" s="50">
        <f>IFERROR(IF(V736=0,AJ736,V736*ABS(AJ736)),"")</f>
        <v/>
      </c>
      <c r="AM736" s="50">
        <f>IFERROR(AND(U736=0,V736=0,ABS(AK736)&gt;90,ABS(AK736)&lt;=180,ABS(AL736)&lt;=90),FALSE)</f>
        <v/>
      </c>
      <c r="AN736" s="50">
        <f>IF(AM736,AL736,AK736)</f>
        <v/>
      </c>
      <c r="AO736" s="50">
        <f>IF(AM736,AK736,AL736)</f>
        <v/>
      </c>
      <c r="AP736" s="50">
        <f>IF(R736="","",IF(Y736&lt;&gt;"","Contains words or symbols that aren't part of a coordinate.",IF(NOT(OR(Z736=2,Z736=4,Z736=6)),"Couldn't find a latitude and a longitude ("&amp;Z736&amp;IF(Z736=1," number"," numbers")&amp;" found).",IF(COUNT(AA736:AF736)&lt;&gt;Z736,"Some of the numbers couldn't be read.",IF(OR(AND(Z736=4,OR(AB736&lt;0,AB736&gt;=60,AD736&lt;0,AD736&gt;=60)),AND(Z736=6,OR(AB736&lt;0,AB736&gt;=60,AC736&lt;0,AC736&gt;=60,AE736&lt;0,AE736&gt;=60,AF736&lt;0,AF736&gt;=60))),"Minutes and seconds must be between 0 and 60.",IF(OR(ABS(AN736)&gt;90,ABS(AO736)&gt;180),"Out of range: latitude must be between -90 and 90, and longitude between -180 and 180.",""))))))</f>
        <v/>
      </c>
    </row>
    <row r="737">
      <c r="B737" s="44" t="n"/>
      <c r="C737" s="44" t="n"/>
      <c r="D737" s="45">
        <f>IF(R737="","",IF(AP737&lt;&gt;"","NOT VALID GPS COORDINATES",IF(O737="NO CONNECTION","NO CONNECTION",IF(E737="","NOT FOUND",IF(OR(AM737,AND(AN737=0,AO737=0)),"CONVERTED – PLEASE CHECK","CONVERTED")))))</f>
        <v/>
      </c>
      <c r="E737" s="45">
        <f>IF(OR(O737="",O737="NO CONNECTION"),"",IFERROR(_xlfn.FILTERXML(O737,"//local/territory")&amp;" "&amp;_xlfn.FILTERXML(O737,"//local/mapcode"),IFERROR(_xlfn.FILTERXML(O737,"//international/mapcode"),"")))</f>
        <v/>
      </c>
      <c r="F737" s="46">
        <f>IF(E737="","",IFERROR(_xlfn.FILTERXML(O737,"//local/territory"),""))</f>
        <v/>
      </c>
      <c r="G737" s="46">
        <f>IF(E737="","",IFERROR(_xlfn.FILTERXML(O737,"//local/mapcode"),""))</f>
        <v/>
      </c>
      <c r="H737" s="46">
        <f>IF(E737="","",IFERROR(_xlfn.FILTERXML(O737,"//international/mapcode"),""))</f>
        <v/>
      </c>
      <c r="I737" s="46">
        <f>IF(E737="","",IFERROR(HYPERLINK("https://www.mymapcodes.com/go/?t="&amp;IF(G737&lt;&gt;"",F737,"AAA")&amp;"&amp;ma="&amp;LEFT(IF(G737&lt;&gt;"",G737,H737),FIND(".",IF(G737&lt;&gt;"",G737,H737))-1)&amp;"&amp;mb="&amp;MID(IF(G737&lt;&gt;"",G737,H737),FIND(".",IF(G737&lt;&gt;"",G737,H737))+1,99),"Open on MyMapcodes →"),""))</f>
        <v/>
      </c>
      <c r="J737" s="47">
        <f>IF(OR(R737="",AP737&lt;&gt;""),"",ROUND(AN737,6))</f>
        <v/>
      </c>
      <c r="K737" s="47">
        <f>IF(OR(R737="",AP737&lt;&gt;""),"",ROUND(AO737,6))</f>
        <v/>
      </c>
      <c r="L737" s="48">
        <f>IF(R737="","",IF(AP737&lt;&gt;"",AP737,IF(O737="NO CONNECTION","Excel couldn't reach the mapcode service. Click the REFRESH RESULTS box just above the table.",IF(E737="","The mapcode service didn't return a mapcode for this point.",IF(AM737,"Latitude and longitude seemed to be the wrong way round, so they've been swapped. Please check.",IF(AND(AN737=0,AO737=0),"0, 0 is in the sea off West Africa. Please check this is the location you meant.",IF(W737,"Longitude came first, so the order has been switched.",IF(Z737=6,"Converted from degrees, minutes and seconds.",IF(Z737=4,"Converted from degrees and decimal minutes.","")))))))))</f>
        <v/>
      </c>
      <c r="N737" s="49">
        <f>IF(J737="","",MapcodeAPI&amp;"codes/"&amp;SUBSTITUTE(J737&amp;"",MID(1/2,2,1),".")&amp;","&amp;SUBSTITUTE(K737&amp;"",MID(1/2,2,1),"."))&amp;LEFT($B$13,0)</f>
        <v/>
      </c>
      <c r="O737" s="49">
        <f>IF(N737="","",IFERROR(_xlfn.WEBSERVICE(N737),IF(MapcodeAPIBackup="","NO CONNECTION",IFERROR(_xlfn.WEBSERVICE(MapcodeAPIBackup&amp;MID(N737,LEN(MapcodeAPI)+1,999)),"NO CONNECTION"))))</f>
        <v/>
      </c>
      <c r="P737" t="inlineStr">
        <is>
          <t xml:space="preserve"> </t>
        </is>
      </c>
      <c r="R737" s="50">
        <f>IFERROR(IF(AND(TRIM(B737&amp;"")="",TRIM(C737&amp;"")=""),"",TRIM(IF(ISNUMBER(B737),SUBSTITUTE(B737&amp;"",MID(1/2,2,1),"."),B737&amp;"")&amp;IF(TRIM(C737&amp;"")="",""," | "&amp;IF(ISNUMBER(C737),SUBSTITUTE(C737&amp;"",MID(1/2,2,1),"."),C737&amp;"")))),"(error value)")</f>
        <v/>
      </c>
      <c r="S737" s="50">
        <f>IF(R737="","","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"&amp;IFERROR(IF(AND(LEN(R737)-LEN(SUBSTITUTE(R737,"/",""))=1,ISNUMBER(FIND(" ",TRIM(LEFT(R737,FIND("/",R737)-1))))),LEFT(R737,FIND("/",R737)-1),R737),R737)&amp;" ")," "," "),"﻿"," "),"​"," "),"⁠"," ")," "," ")," "," "),CHAR(9)," "),CHAR(10)," "),CHAR(13)," "),"−","-"),"–","-"),"—","-"),"LATITUDE"," "),"LONGITUDE"," "),"COORDINATES"," "),"COORDS"," "),"NORTH"," N "),"SOUTH"," S "),"EAST"," E "),"WEST"," W "),"DEGREES"," "),"DEG"," "),"GPS"," "),"LONG"," "),"LNG"," "),"LON"," "),"LAT"," ")," AND "," "),"&amp;"," ")&amp;" ")</f>
        <v/>
      </c>
      <c r="T737" s="50">
        <f>IF(S737="","",IF(LEN(S737)-LEN(SUBSTITUTE(S737,".",""))&gt;0,SUBSTITUTE(S737,","," "),IF(LEN(S737)-LEN(SUBSTITUTE(S737,",",""))=3,SUBSTITUTE(SUBSTITUTE(S737,",",";",2),",","."),IF(LEN(S737)-LEN(SUBSTITUTE(S737,",",""))=2,SUBSTITUTE(S737,",","."),SUBSTITUTE(S737,","," ")))))</f>
        <v/>
      </c>
      <c r="U737" s="50">
        <f>IF(ISNUMBER(FIND("S",T737)),-1,IF(ISNUMBER(FIND("N",T737)),1,0))</f>
        <v/>
      </c>
      <c r="V737" s="50">
        <f>IF(ISNUMBER(FIND("W",T737)),-1,IF(ISNUMBER(FIND("E",T737)),1,0))</f>
        <v/>
      </c>
      <c r="W737" s="50">
        <f>AND(MIN(IFERROR(FIND("N",T737),999),IFERROR(FIND("S",T737),999))&lt;999,MIN(IFERROR(FIND("E",T737),999),IFERROR(FIND("W",T737),999))&lt;999,MIN(IFERROR(FIND("E",T737),999),IFERROR(FIND("W",T737),999))&lt;MIN(IFERROR(FIND("N",T737),999),IFERROR(FIND("S",T737),999)))</f>
        <v/>
      </c>
      <c r="X737" s="50">
        <f>IF(T737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737,"°"," "),"º"," "),"˚"," "),"'"," "),CHAR(34)," "),"′"," "),"’"," "),"‘"," "),"″"," "),"”"," "),"“"," "),"("," "),")"," "),"["," "),"]"," "),"{"," "),"}"," "),";"," "),"|"," "),"/"," "),"\"," "),":"," "),"="," "),"*"," "),","," "),"N"," "),"S"," "),"E"," "),"W"," "),"_"," ")))</f>
        <v/>
      </c>
      <c r="Y737" s="50">
        <f>IF(X737="","",SUBSTITUTE(SUBSTITUTE(SUBSTITUTE(SUBSTITUTE(SUBSTITUTE(SUBSTITUTE(SUBSTITUTE(SUBSTITUTE(SUBSTITUTE(SUBSTITUTE(SUBSTITUTE(SUBSTITUTE(SUBSTITUTE(X737,"0",""),"1",""),"2",""),"3",""),"4",""),"5",""),"6",""),"7",""),"8",""),"9",""),".",""),"-","")," ",""))</f>
        <v/>
      </c>
      <c r="Z737" s="50">
        <f>IF(X737="",0,LEN(X737)-LEN(SUBSTITUTE(X737," ",""))+1)</f>
        <v/>
      </c>
      <c r="AA737" s="50">
        <f>IF(Z737&lt;1,"",IFERROR(VALUE(SUBSTITUTE(TRIM(MID(SUBSTITUTE(X737," ",REPT(" ",60)),1,60)),".",MID(1/2,2,1))),""))</f>
        <v/>
      </c>
      <c r="AB737" s="50">
        <f>IF(Z737&lt;2,"",IFERROR(VALUE(SUBSTITUTE(TRIM(MID(SUBSTITUTE(X737," ",REPT(" ",60)),61,60)),".",MID(1/2,2,1))),""))</f>
        <v/>
      </c>
      <c r="AC737" s="50">
        <f>IF(Z737&lt;3,"",IFERROR(VALUE(SUBSTITUTE(TRIM(MID(SUBSTITUTE(X737," ",REPT(" ",60)),121,60)),".",MID(1/2,2,1))),""))</f>
        <v/>
      </c>
      <c r="AD737" s="50">
        <f>IF(Z737&lt;4,"",IFERROR(VALUE(SUBSTITUTE(TRIM(MID(SUBSTITUTE(X737," ",REPT(" ",60)),181,60)),".",MID(1/2,2,1))),""))</f>
        <v/>
      </c>
      <c r="AE737" s="50">
        <f>IF(Z737&lt;5,"",IFERROR(VALUE(SUBSTITUTE(TRIM(MID(SUBSTITUTE(X737," ",REPT(" ",60)),241,60)),".",MID(1/2,2,1))),""))</f>
        <v/>
      </c>
      <c r="AF737" s="50">
        <f>IF(Z737&lt;6,"",IFERROR(VALUE(SUBSTITUTE(TRIM(MID(SUBSTITUTE(X737," ",REPT(" ",60)),301,60)),".",MID(1/2,2,1))),""))</f>
        <v/>
      </c>
      <c r="AG737" s="50">
        <f>IFERROR(IF(Z737=2,AA737,IF(Z737=4,IF(AA737&lt;0,-1,1)*(ABS(AA737)+AB737/60),IF(Z737=6,IF(AA737&lt;0,-1,1)*(ABS(AA737)+AB737/60+AC737/3600),""))),"")</f>
        <v/>
      </c>
      <c r="AH737" s="50">
        <f>IFERROR(IF(Z737=2,AB737,IF(Z737=4,IF(AC737&lt;0,-1,1)*(ABS(AC737)+AD737/60),IF(Z737=6,IF(AD737&lt;0,-1,1)*(ABS(AD737)+AE737/60+AF737/3600),""))),"")</f>
        <v/>
      </c>
      <c r="AI737" s="50">
        <f>IF(W737,AH737,AG737)</f>
        <v/>
      </c>
      <c r="AJ737" s="50">
        <f>IF(W737,AG737,AH737)</f>
        <v/>
      </c>
      <c r="AK737" s="50">
        <f>IFERROR(IF(U737=0,AI737,U737*ABS(AI737)),"")</f>
        <v/>
      </c>
      <c r="AL737" s="50">
        <f>IFERROR(IF(V737=0,AJ737,V737*ABS(AJ737)),"")</f>
        <v/>
      </c>
      <c r="AM737" s="50">
        <f>IFERROR(AND(U737=0,V737=0,ABS(AK737)&gt;90,ABS(AK737)&lt;=180,ABS(AL737)&lt;=90),FALSE)</f>
        <v/>
      </c>
      <c r="AN737" s="50">
        <f>IF(AM737,AL737,AK737)</f>
        <v/>
      </c>
      <c r="AO737" s="50">
        <f>IF(AM737,AK737,AL737)</f>
        <v/>
      </c>
      <c r="AP737" s="50">
        <f>IF(R737="","",IF(Y737&lt;&gt;"","Contains words or symbols that aren't part of a coordinate.",IF(NOT(OR(Z737=2,Z737=4,Z737=6)),"Couldn't find a latitude and a longitude ("&amp;Z737&amp;IF(Z737=1," number"," numbers")&amp;" found).",IF(COUNT(AA737:AF737)&lt;&gt;Z737,"Some of the numbers couldn't be read.",IF(OR(AND(Z737=4,OR(AB737&lt;0,AB737&gt;=60,AD737&lt;0,AD737&gt;=60)),AND(Z737=6,OR(AB737&lt;0,AB737&gt;=60,AC737&lt;0,AC737&gt;=60,AE737&lt;0,AE737&gt;=60,AF737&lt;0,AF737&gt;=60))),"Minutes and seconds must be between 0 and 60.",IF(OR(ABS(AN737)&gt;90,ABS(AO737)&gt;180),"Out of range: latitude must be between -90 and 90, and longitude between -180 and 180.",""))))))</f>
        <v/>
      </c>
    </row>
    <row r="738">
      <c r="B738" s="44" t="n"/>
      <c r="C738" s="44" t="n"/>
      <c r="D738" s="45">
        <f>IF(R738="","",IF(AP738&lt;&gt;"","NOT VALID GPS COORDINATES",IF(O738="NO CONNECTION","NO CONNECTION",IF(E738="","NOT FOUND",IF(OR(AM738,AND(AN738=0,AO738=0)),"CONVERTED – PLEASE CHECK","CONVERTED")))))</f>
        <v/>
      </c>
      <c r="E738" s="45">
        <f>IF(OR(O738="",O738="NO CONNECTION"),"",IFERROR(_xlfn.FILTERXML(O738,"//local/territory")&amp;" "&amp;_xlfn.FILTERXML(O738,"//local/mapcode"),IFERROR(_xlfn.FILTERXML(O738,"//international/mapcode"),"")))</f>
        <v/>
      </c>
      <c r="F738" s="46">
        <f>IF(E738="","",IFERROR(_xlfn.FILTERXML(O738,"//local/territory"),""))</f>
        <v/>
      </c>
      <c r="G738" s="46">
        <f>IF(E738="","",IFERROR(_xlfn.FILTERXML(O738,"//local/mapcode"),""))</f>
        <v/>
      </c>
      <c r="H738" s="46">
        <f>IF(E738="","",IFERROR(_xlfn.FILTERXML(O738,"//international/mapcode"),""))</f>
        <v/>
      </c>
      <c r="I738" s="46">
        <f>IF(E738="","",IFERROR(HYPERLINK("https://www.mymapcodes.com/go/?t="&amp;IF(G738&lt;&gt;"",F738,"AAA")&amp;"&amp;ma="&amp;LEFT(IF(G738&lt;&gt;"",G738,H738),FIND(".",IF(G738&lt;&gt;"",G738,H738))-1)&amp;"&amp;mb="&amp;MID(IF(G738&lt;&gt;"",G738,H738),FIND(".",IF(G738&lt;&gt;"",G738,H738))+1,99),"Open on MyMapcodes →"),""))</f>
        <v/>
      </c>
      <c r="J738" s="47">
        <f>IF(OR(R738="",AP738&lt;&gt;""),"",ROUND(AN738,6))</f>
        <v/>
      </c>
      <c r="K738" s="47">
        <f>IF(OR(R738="",AP738&lt;&gt;""),"",ROUND(AO738,6))</f>
        <v/>
      </c>
      <c r="L738" s="48">
        <f>IF(R738="","",IF(AP738&lt;&gt;"",AP738,IF(O738="NO CONNECTION","Excel couldn't reach the mapcode service. Click the REFRESH RESULTS box just above the table.",IF(E738="","The mapcode service didn't return a mapcode for this point.",IF(AM738,"Latitude and longitude seemed to be the wrong way round, so they've been swapped. Please check.",IF(AND(AN738=0,AO738=0),"0, 0 is in the sea off West Africa. Please check this is the location you meant.",IF(W738,"Longitude came first, so the order has been switched.",IF(Z738=6,"Converted from degrees, minutes and seconds.",IF(Z738=4,"Converted from degrees and decimal minutes.","")))))))))</f>
        <v/>
      </c>
      <c r="N738" s="49">
        <f>IF(J738="","",MapcodeAPI&amp;"codes/"&amp;SUBSTITUTE(J738&amp;"",MID(1/2,2,1),".")&amp;","&amp;SUBSTITUTE(K738&amp;"",MID(1/2,2,1),"."))&amp;LEFT($B$13,0)</f>
        <v/>
      </c>
      <c r="O738" s="49">
        <f>IF(N738="","",IFERROR(_xlfn.WEBSERVICE(N738),IF(MapcodeAPIBackup="","NO CONNECTION",IFERROR(_xlfn.WEBSERVICE(MapcodeAPIBackup&amp;MID(N738,LEN(MapcodeAPI)+1,999)),"NO CONNECTION"))))</f>
        <v/>
      </c>
      <c r="P738" t="inlineStr">
        <is>
          <t xml:space="preserve"> </t>
        </is>
      </c>
      <c r="R738" s="50">
        <f>IFERROR(IF(AND(TRIM(B738&amp;"")="",TRIM(C738&amp;"")=""),"",TRIM(IF(ISNUMBER(B738),SUBSTITUTE(B738&amp;"",MID(1/2,2,1),"."),B738&amp;"")&amp;IF(TRIM(C738&amp;"")="",""," | "&amp;IF(ISNUMBER(C738),SUBSTITUTE(C738&amp;"",MID(1/2,2,1),"."),C738&amp;"")))),"(error value)")</f>
        <v/>
      </c>
      <c r="S738" s="50">
        <f>IF(R738="","","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"&amp;IFERROR(IF(AND(LEN(R738)-LEN(SUBSTITUTE(R738,"/",""))=1,ISNUMBER(FIND(" ",TRIM(LEFT(R738,FIND("/",R738)-1))))),LEFT(R738,FIND("/",R738)-1),R738),R738)&amp;" ")," "," "),"﻿"," "),"​"," "),"⁠"," ")," "," ")," "," "),CHAR(9)," "),CHAR(10)," "),CHAR(13)," "),"−","-"),"–","-"),"—","-"),"LATITUDE"," "),"LONGITUDE"," "),"COORDINATES"," "),"COORDS"," "),"NORTH"," N "),"SOUTH"," S "),"EAST"," E "),"WEST"," W "),"DEGREES"," "),"DEG"," "),"GPS"," "),"LONG"," "),"LNG"," "),"LON"," "),"LAT"," ")," AND "," "),"&amp;"," ")&amp;" ")</f>
        <v/>
      </c>
      <c r="T738" s="50">
        <f>IF(S738="","",IF(LEN(S738)-LEN(SUBSTITUTE(S738,".",""))&gt;0,SUBSTITUTE(S738,","," "),IF(LEN(S738)-LEN(SUBSTITUTE(S738,",",""))=3,SUBSTITUTE(SUBSTITUTE(S738,",",";",2),",","."),IF(LEN(S738)-LEN(SUBSTITUTE(S738,",",""))=2,SUBSTITUTE(S738,",","."),SUBSTITUTE(S738,","," ")))))</f>
        <v/>
      </c>
      <c r="U738" s="50">
        <f>IF(ISNUMBER(FIND("S",T738)),-1,IF(ISNUMBER(FIND("N",T738)),1,0))</f>
        <v/>
      </c>
      <c r="V738" s="50">
        <f>IF(ISNUMBER(FIND("W",T738)),-1,IF(ISNUMBER(FIND("E",T738)),1,0))</f>
        <v/>
      </c>
      <c r="W738" s="50">
        <f>AND(MIN(IFERROR(FIND("N",T738),999),IFERROR(FIND("S",T738),999))&lt;999,MIN(IFERROR(FIND("E",T738),999),IFERROR(FIND("W",T738),999))&lt;999,MIN(IFERROR(FIND("E",T738),999),IFERROR(FIND("W",T738),999))&lt;MIN(IFERROR(FIND("N",T738),999),IFERROR(FIND("S",T738),999)))</f>
        <v/>
      </c>
      <c r="X738" s="50">
        <f>IF(T738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738,"°"," "),"º"," "),"˚"," "),"'"," "),CHAR(34)," "),"′"," "),"’"," "),"‘"," "),"″"," "),"”"," "),"“"," "),"("," "),")"," "),"["," "),"]"," "),"{"," "),"}"," "),";"," "),"|"," "),"/"," "),"\"," "),":"," "),"="," "),"*"," "),","," "),"N"," "),"S"," "),"E"," "),"W"," "),"_"," ")))</f>
        <v/>
      </c>
      <c r="Y738" s="50">
        <f>IF(X738="","",SUBSTITUTE(SUBSTITUTE(SUBSTITUTE(SUBSTITUTE(SUBSTITUTE(SUBSTITUTE(SUBSTITUTE(SUBSTITUTE(SUBSTITUTE(SUBSTITUTE(SUBSTITUTE(SUBSTITUTE(SUBSTITUTE(X738,"0",""),"1",""),"2",""),"3",""),"4",""),"5",""),"6",""),"7",""),"8",""),"9",""),".",""),"-","")," ",""))</f>
        <v/>
      </c>
      <c r="Z738" s="50">
        <f>IF(X738="",0,LEN(X738)-LEN(SUBSTITUTE(X738," ",""))+1)</f>
        <v/>
      </c>
      <c r="AA738" s="50">
        <f>IF(Z738&lt;1,"",IFERROR(VALUE(SUBSTITUTE(TRIM(MID(SUBSTITUTE(X738," ",REPT(" ",60)),1,60)),".",MID(1/2,2,1))),""))</f>
        <v/>
      </c>
      <c r="AB738" s="50">
        <f>IF(Z738&lt;2,"",IFERROR(VALUE(SUBSTITUTE(TRIM(MID(SUBSTITUTE(X738," ",REPT(" ",60)),61,60)),".",MID(1/2,2,1))),""))</f>
        <v/>
      </c>
      <c r="AC738" s="50">
        <f>IF(Z738&lt;3,"",IFERROR(VALUE(SUBSTITUTE(TRIM(MID(SUBSTITUTE(X738," ",REPT(" ",60)),121,60)),".",MID(1/2,2,1))),""))</f>
        <v/>
      </c>
      <c r="AD738" s="50">
        <f>IF(Z738&lt;4,"",IFERROR(VALUE(SUBSTITUTE(TRIM(MID(SUBSTITUTE(X738," ",REPT(" ",60)),181,60)),".",MID(1/2,2,1))),""))</f>
        <v/>
      </c>
      <c r="AE738" s="50">
        <f>IF(Z738&lt;5,"",IFERROR(VALUE(SUBSTITUTE(TRIM(MID(SUBSTITUTE(X738," ",REPT(" ",60)),241,60)),".",MID(1/2,2,1))),""))</f>
        <v/>
      </c>
      <c r="AF738" s="50">
        <f>IF(Z738&lt;6,"",IFERROR(VALUE(SUBSTITUTE(TRIM(MID(SUBSTITUTE(X738," ",REPT(" ",60)),301,60)),".",MID(1/2,2,1))),""))</f>
        <v/>
      </c>
      <c r="AG738" s="50">
        <f>IFERROR(IF(Z738=2,AA738,IF(Z738=4,IF(AA738&lt;0,-1,1)*(ABS(AA738)+AB738/60),IF(Z738=6,IF(AA738&lt;0,-1,1)*(ABS(AA738)+AB738/60+AC738/3600),""))),"")</f>
        <v/>
      </c>
      <c r="AH738" s="50">
        <f>IFERROR(IF(Z738=2,AB738,IF(Z738=4,IF(AC738&lt;0,-1,1)*(ABS(AC738)+AD738/60),IF(Z738=6,IF(AD738&lt;0,-1,1)*(ABS(AD738)+AE738/60+AF738/3600),""))),"")</f>
        <v/>
      </c>
      <c r="AI738" s="50">
        <f>IF(W738,AH738,AG738)</f>
        <v/>
      </c>
      <c r="AJ738" s="50">
        <f>IF(W738,AG738,AH738)</f>
        <v/>
      </c>
      <c r="AK738" s="50">
        <f>IFERROR(IF(U738=0,AI738,U738*ABS(AI738)),"")</f>
        <v/>
      </c>
      <c r="AL738" s="50">
        <f>IFERROR(IF(V738=0,AJ738,V738*ABS(AJ738)),"")</f>
        <v/>
      </c>
      <c r="AM738" s="50">
        <f>IFERROR(AND(U738=0,V738=0,ABS(AK738)&gt;90,ABS(AK738)&lt;=180,ABS(AL738)&lt;=90),FALSE)</f>
        <v/>
      </c>
      <c r="AN738" s="50">
        <f>IF(AM738,AL738,AK738)</f>
        <v/>
      </c>
      <c r="AO738" s="50">
        <f>IF(AM738,AK738,AL738)</f>
        <v/>
      </c>
      <c r="AP738" s="50">
        <f>IF(R738="","",IF(Y738&lt;&gt;"","Contains words or symbols that aren't part of a coordinate.",IF(NOT(OR(Z738=2,Z738=4,Z738=6)),"Couldn't find a latitude and a longitude ("&amp;Z738&amp;IF(Z738=1," number"," numbers")&amp;" found).",IF(COUNT(AA738:AF738)&lt;&gt;Z738,"Some of the numbers couldn't be read.",IF(OR(AND(Z738=4,OR(AB738&lt;0,AB738&gt;=60,AD738&lt;0,AD738&gt;=60)),AND(Z738=6,OR(AB738&lt;0,AB738&gt;=60,AC738&lt;0,AC738&gt;=60,AE738&lt;0,AE738&gt;=60,AF738&lt;0,AF738&gt;=60))),"Minutes and seconds must be between 0 and 60.",IF(OR(ABS(AN738)&gt;90,ABS(AO738)&gt;180),"Out of range: latitude must be between -90 and 90, and longitude between -180 and 180.",""))))))</f>
        <v/>
      </c>
    </row>
    <row r="739">
      <c r="B739" s="44" t="n"/>
      <c r="C739" s="44" t="n"/>
      <c r="D739" s="45">
        <f>IF(R739="","",IF(AP739&lt;&gt;"","NOT VALID GPS COORDINATES",IF(O739="NO CONNECTION","NO CONNECTION",IF(E739="","NOT FOUND",IF(OR(AM739,AND(AN739=0,AO739=0)),"CONVERTED – PLEASE CHECK","CONVERTED")))))</f>
        <v/>
      </c>
      <c r="E739" s="45">
        <f>IF(OR(O739="",O739="NO CONNECTION"),"",IFERROR(_xlfn.FILTERXML(O739,"//local/territory")&amp;" "&amp;_xlfn.FILTERXML(O739,"//local/mapcode"),IFERROR(_xlfn.FILTERXML(O739,"//international/mapcode"),"")))</f>
        <v/>
      </c>
      <c r="F739" s="46">
        <f>IF(E739="","",IFERROR(_xlfn.FILTERXML(O739,"//local/territory"),""))</f>
        <v/>
      </c>
      <c r="G739" s="46">
        <f>IF(E739="","",IFERROR(_xlfn.FILTERXML(O739,"//local/mapcode"),""))</f>
        <v/>
      </c>
      <c r="H739" s="46">
        <f>IF(E739="","",IFERROR(_xlfn.FILTERXML(O739,"//international/mapcode"),""))</f>
        <v/>
      </c>
      <c r="I739" s="46">
        <f>IF(E739="","",IFERROR(HYPERLINK("https://www.mymapcodes.com/go/?t="&amp;IF(G739&lt;&gt;"",F739,"AAA")&amp;"&amp;ma="&amp;LEFT(IF(G739&lt;&gt;"",G739,H739),FIND(".",IF(G739&lt;&gt;"",G739,H739))-1)&amp;"&amp;mb="&amp;MID(IF(G739&lt;&gt;"",G739,H739),FIND(".",IF(G739&lt;&gt;"",G739,H739))+1,99),"Open on MyMapcodes →"),""))</f>
        <v/>
      </c>
      <c r="J739" s="47">
        <f>IF(OR(R739="",AP739&lt;&gt;""),"",ROUND(AN739,6))</f>
        <v/>
      </c>
      <c r="K739" s="47">
        <f>IF(OR(R739="",AP739&lt;&gt;""),"",ROUND(AO739,6))</f>
        <v/>
      </c>
      <c r="L739" s="48">
        <f>IF(R739="","",IF(AP739&lt;&gt;"",AP739,IF(O739="NO CONNECTION","Excel couldn't reach the mapcode service. Click the REFRESH RESULTS box just above the table.",IF(E739="","The mapcode service didn't return a mapcode for this point.",IF(AM739,"Latitude and longitude seemed to be the wrong way round, so they've been swapped. Please check.",IF(AND(AN739=0,AO739=0),"0, 0 is in the sea off West Africa. Please check this is the location you meant.",IF(W739,"Longitude came first, so the order has been switched.",IF(Z739=6,"Converted from degrees, minutes and seconds.",IF(Z739=4,"Converted from degrees and decimal minutes.","")))))))))</f>
        <v/>
      </c>
      <c r="N739" s="49">
        <f>IF(J739="","",MapcodeAPI&amp;"codes/"&amp;SUBSTITUTE(J739&amp;"",MID(1/2,2,1),".")&amp;","&amp;SUBSTITUTE(K739&amp;"",MID(1/2,2,1),"."))&amp;LEFT($B$13,0)</f>
        <v/>
      </c>
      <c r="O739" s="49">
        <f>IF(N739="","",IFERROR(_xlfn.WEBSERVICE(N739),IF(MapcodeAPIBackup="","NO CONNECTION",IFERROR(_xlfn.WEBSERVICE(MapcodeAPIBackup&amp;MID(N739,LEN(MapcodeAPI)+1,999)),"NO CONNECTION"))))</f>
        <v/>
      </c>
      <c r="P739" t="inlineStr">
        <is>
          <t xml:space="preserve"> </t>
        </is>
      </c>
      <c r="R739" s="50">
        <f>IFERROR(IF(AND(TRIM(B739&amp;"")="",TRIM(C739&amp;"")=""),"",TRIM(IF(ISNUMBER(B739),SUBSTITUTE(B739&amp;"",MID(1/2,2,1),"."),B739&amp;"")&amp;IF(TRIM(C739&amp;"")="",""," | "&amp;IF(ISNUMBER(C739),SUBSTITUTE(C739&amp;"",MID(1/2,2,1),"."),C739&amp;"")))),"(error value)")</f>
        <v/>
      </c>
      <c r="S739" s="50">
        <f>IF(R739="","","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"&amp;IFERROR(IF(AND(LEN(R739)-LEN(SUBSTITUTE(R739,"/",""))=1,ISNUMBER(FIND(" ",TRIM(LEFT(R739,FIND("/",R739)-1))))),LEFT(R739,FIND("/",R739)-1),R739),R739)&amp;" ")," "," "),"﻿"," "),"​"," "),"⁠"," ")," "," ")," "," "),CHAR(9)," "),CHAR(10)," "),CHAR(13)," "),"−","-"),"–","-"),"—","-"),"LATITUDE"," "),"LONGITUDE"," "),"COORDINATES"," "),"COORDS"," "),"NORTH"," N "),"SOUTH"," S "),"EAST"," E "),"WEST"," W "),"DEGREES"," "),"DEG"," "),"GPS"," "),"LONG"," "),"LNG"," "),"LON"," "),"LAT"," ")," AND "," "),"&amp;"," ")&amp;" ")</f>
        <v/>
      </c>
      <c r="T739" s="50">
        <f>IF(S739="","",IF(LEN(S739)-LEN(SUBSTITUTE(S739,".",""))&gt;0,SUBSTITUTE(S739,","," "),IF(LEN(S739)-LEN(SUBSTITUTE(S739,",",""))=3,SUBSTITUTE(SUBSTITUTE(S739,",",";",2),",","."),IF(LEN(S739)-LEN(SUBSTITUTE(S739,",",""))=2,SUBSTITUTE(S739,",","."),SUBSTITUTE(S739,","," ")))))</f>
        <v/>
      </c>
      <c r="U739" s="50">
        <f>IF(ISNUMBER(FIND("S",T739)),-1,IF(ISNUMBER(FIND("N",T739)),1,0))</f>
        <v/>
      </c>
      <c r="V739" s="50">
        <f>IF(ISNUMBER(FIND("W",T739)),-1,IF(ISNUMBER(FIND("E",T739)),1,0))</f>
        <v/>
      </c>
      <c r="W739" s="50">
        <f>AND(MIN(IFERROR(FIND("N",T739),999),IFERROR(FIND("S",T739),999))&lt;999,MIN(IFERROR(FIND("E",T739),999),IFERROR(FIND("W",T739),999))&lt;999,MIN(IFERROR(FIND("E",T739),999),IFERROR(FIND("W",T739),999))&lt;MIN(IFERROR(FIND("N",T739),999),IFERROR(FIND("S",T739),999)))</f>
        <v/>
      </c>
      <c r="X739" s="50">
        <f>IF(T739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739,"°"," "),"º"," "),"˚"," "),"'"," "),CHAR(34)," "),"′"," "),"’"," "),"‘"," "),"″"," "),"”"," "),"“"," "),"("," "),")"," "),"["," "),"]"," "),"{"," "),"}"," "),";"," "),"|"," "),"/"," "),"\"," "),":"," "),"="," "),"*"," "),","," "),"N"," "),"S"," "),"E"," "),"W"," "),"_"," ")))</f>
        <v/>
      </c>
      <c r="Y739" s="50">
        <f>IF(X739="","",SUBSTITUTE(SUBSTITUTE(SUBSTITUTE(SUBSTITUTE(SUBSTITUTE(SUBSTITUTE(SUBSTITUTE(SUBSTITUTE(SUBSTITUTE(SUBSTITUTE(SUBSTITUTE(SUBSTITUTE(SUBSTITUTE(X739,"0",""),"1",""),"2",""),"3",""),"4",""),"5",""),"6",""),"7",""),"8",""),"9",""),".",""),"-","")," ",""))</f>
        <v/>
      </c>
      <c r="Z739" s="50">
        <f>IF(X739="",0,LEN(X739)-LEN(SUBSTITUTE(X739," ",""))+1)</f>
        <v/>
      </c>
      <c r="AA739" s="50">
        <f>IF(Z739&lt;1,"",IFERROR(VALUE(SUBSTITUTE(TRIM(MID(SUBSTITUTE(X739," ",REPT(" ",60)),1,60)),".",MID(1/2,2,1))),""))</f>
        <v/>
      </c>
      <c r="AB739" s="50">
        <f>IF(Z739&lt;2,"",IFERROR(VALUE(SUBSTITUTE(TRIM(MID(SUBSTITUTE(X739," ",REPT(" ",60)),61,60)),".",MID(1/2,2,1))),""))</f>
        <v/>
      </c>
      <c r="AC739" s="50">
        <f>IF(Z739&lt;3,"",IFERROR(VALUE(SUBSTITUTE(TRIM(MID(SUBSTITUTE(X739," ",REPT(" ",60)),121,60)),".",MID(1/2,2,1))),""))</f>
        <v/>
      </c>
      <c r="AD739" s="50">
        <f>IF(Z739&lt;4,"",IFERROR(VALUE(SUBSTITUTE(TRIM(MID(SUBSTITUTE(X739," ",REPT(" ",60)),181,60)),".",MID(1/2,2,1))),""))</f>
        <v/>
      </c>
      <c r="AE739" s="50">
        <f>IF(Z739&lt;5,"",IFERROR(VALUE(SUBSTITUTE(TRIM(MID(SUBSTITUTE(X739," ",REPT(" ",60)),241,60)),".",MID(1/2,2,1))),""))</f>
        <v/>
      </c>
      <c r="AF739" s="50">
        <f>IF(Z739&lt;6,"",IFERROR(VALUE(SUBSTITUTE(TRIM(MID(SUBSTITUTE(X739," ",REPT(" ",60)),301,60)),".",MID(1/2,2,1))),""))</f>
        <v/>
      </c>
      <c r="AG739" s="50">
        <f>IFERROR(IF(Z739=2,AA739,IF(Z739=4,IF(AA739&lt;0,-1,1)*(ABS(AA739)+AB739/60),IF(Z739=6,IF(AA739&lt;0,-1,1)*(ABS(AA739)+AB739/60+AC739/3600),""))),"")</f>
        <v/>
      </c>
      <c r="AH739" s="50">
        <f>IFERROR(IF(Z739=2,AB739,IF(Z739=4,IF(AC739&lt;0,-1,1)*(ABS(AC739)+AD739/60),IF(Z739=6,IF(AD739&lt;0,-1,1)*(ABS(AD739)+AE739/60+AF739/3600),""))),"")</f>
        <v/>
      </c>
      <c r="AI739" s="50">
        <f>IF(W739,AH739,AG739)</f>
        <v/>
      </c>
      <c r="AJ739" s="50">
        <f>IF(W739,AG739,AH739)</f>
        <v/>
      </c>
      <c r="AK739" s="50">
        <f>IFERROR(IF(U739=0,AI739,U739*ABS(AI739)),"")</f>
        <v/>
      </c>
      <c r="AL739" s="50">
        <f>IFERROR(IF(V739=0,AJ739,V739*ABS(AJ739)),"")</f>
        <v/>
      </c>
      <c r="AM739" s="50">
        <f>IFERROR(AND(U739=0,V739=0,ABS(AK739)&gt;90,ABS(AK739)&lt;=180,ABS(AL739)&lt;=90),FALSE)</f>
        <v/>
      </c>
      <c r="AN739" s="50">
        <f>IF(AM739,AL739,AK739)</f>
        <v/>
      </c>
      <c r="AO739" s="50">
        <f>IF(AM739,AK739,AL739)</f>
        <v/>
      </c>
      <c r="AP739" s="50">
        <f>IF(R739="","",IF(Y739&lt;&gt;"","Contains words or symbols that aren't part of a coordinate.",IF(NOT(OR(Z739=2,Z739=4,Z739=6)),"Couldn't find a latitude and a longitude ("&amp;Z739&amp;IF(Z739=1," number"," numbers")&amp;" found).",IF(COUNT(AA739:AF739)&lt;&gt;Z739,"Some of the numbers couldn't be read.",IF(OR(AND(Z739=4,OR(AB739&lt;0,AB739&gt;=60,AD739&lt;0,AD739&gt;=60)),AND(Z739=6,OR(AB739&lt;0,AB739&gt;=60,AC739&lt;0,AC739&gt;=60,AE739&lt;0,AE739&gt;=60,AF739&lt;0,AF739&gt;=60))),"Minutes and seconds must be between 0 and 60.",IF(OR(ABS(AN739)&gt;90,ABS(AO739)&gt;180),"Out of range: latitude must be between -90 and 90, and longitude between -180 and 180.",""))))))</f>
        <v/>
      </c>
    </row>
    <row r="740">
      <c r="B740" s="44" t="n"/>
      <c r="C740" s="44" t="n"/>
      <c r="D740" s="45">
        <f>IF(R740="","",IF(AP740&lt;&gt;"","NOT VALID GPS COORDINATES",IF(O740="NO CONNECTION","NO CONNECTION",IF(E740="","NOT FOUND",IF(OR(AM740,AND(AN740=0,AO740=0)),"CONVERTED – PLEASE CHECK","CONVERTED")))))</f>
        <v/>
      </c>
      <c r="E740" s="45">
        <f>IF(OR(O740="",O740="NO CONNECTION"),"",IFERROR(_xlfn.FILTERXML(O740,"//local/territory")&amp;" "&amp;_xlfn.FILTERXML(O740,"//local/mapcode"),IFERROR(_xlfn.FILTERXML(O740,"//international/mapcode"),"")))</f>
        <v/>
      </c>
      <c r="F740" s="46">
        <f>IF(E740="","",IFERROR(_xlfn.FILTERXML(O740,"//local/territory"),""))</f>
        <v/>
      </c>
      <c r="G740" s="46">
        <f>IF(E740="","",IFERROR(_xlfn.FILTERXML(O740,"//local/mapcode"),""))</f>
        <v/>
      </c>
      <c r="H740" s="46">
        <f>IF(E740="","",IFERROR(_xlfn.FILTERXML(O740,"//international/mapcode"),""))</f>
        <v/>
      </c>
      <c r="I740" s="46">
        <f>IF(E740="","",IFERROR(HYPERLINK("https://www.mymapcodes.com/go/?t="&amp;IF(G740&lt;&gt;"",F740,"AAA")&amp;"&amp;ma="&amp;LEFT(IF(G740&lt;&gt;"",G740,H740),FIND(".",IF(G740&lt;&gt;"",G740,H740))-1)&amp;"&amp;mb="&amp;MID(IF(G740&lt;&gt;"",G740,H740),FIND(".",IF(G740&lt;&gt;"",G740,H740))+1,99),"Open on MyMapcodes →"),""))</f>
        <v/>
      </c>
      <c r="J740" s="47">
        <f>IF(OR(R740="",AP740&lt;&gt;""),"",ROUND(AN740,6))</f>
        <v/>
      </c>
      <c r="K740" s="47">
        <f>IF(OR(R740="",AP740&lt;&gt;""),"",ROUND(AO740,6))</f>
        <v/>
      </c>
      <c r="L740" s="48">
        <f>IF(R740="","",IF(AP740&lt;&gt;"",AP740,IF(O740="NO CONNECTION","Excel couldn't reach the mapcode service. Click the REFRESH RESULTS box just above the table.",IF(E740="","The mapcode service didn't return a mapcode for this point.",IF(AM740,"Latitude and longitude seemed to be the wrong way round, so they've been swapped. Please check.",IF(AND(AN740=0,AO740=0),"0, 0 is in the sea off West Africa. Please check this is the location you meant.",IF(W740,"Longitude came first, so the order has been switched.",IF(Z740=6,"Converted from degrees, minutes and seconds.",IF(Z740=4,"Converted from degrees and decimal minutes.","")))))))))</f>
        <v/>
      </c>
      <c r="N740" s="49">
        <f>IF(J740="","",MapcodeAPI&amp;"codes/"&amp;SUBSTITUTE(J740&amp;"",MID(1/2,2,1),".")&amp;","&amp;SUBSTITUTE(K740&amp;"",MID(1/2,2,1),"."))&amp;LEFT($B$13,0)</f>
        <v/>
      </c>
      <c r="O740" s="49">
        <f>IF(N740="","",IFERROR(_xlfn.WEBSERVICE(N740),IF(MapcodeAPIBackup="","NO CONNECTION",IFERROR(_xlfn.WEBSERVICE(MapcodeAPIBackup&amp;MID(N740,LEN(MapcodeAPI)+1,999)),"NO CONNECTION"))))</f>
        <v/>
      </c>
      <c r="P740" t="inlineStr">
        <is>
          <t xml:space="preserve"> </t>
        </is>
      </c>
      <c r="R740" s="50">
        <f>IFERROR(IF(AND(TRIM(B740&amp;"")="",TRIM(C740&amp;"")=""),"",TRIM(IF(ISNUMBER(B740),SUBSTITUTE(B740&amp;"",MID(1/2,2,1),"."),B740&amp;"")&amp;IF(TRIM(C740&amp;"")="",""," | "&amp;IF(ISNUMBER(C740),SUBSTITUTE(C740&amp;"",MID(1/2,2,1),"."),C740&amp;"")))),"(error value)")</f>
        <v/>
      </c>
      <c r="S740" s="50">
        <f>IF(R740="","","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"&amp;IFERROR(IF(AND(LEN(R740)-LEN(SUBSTITUTE(R740,"/",""))=1,ISNUMBER(FIND(" ",TRIM(LEFT(R740,FIND("/",R740)-1))))),LEFT(R740,FIND("/",R740)-1),R740),R740)&amp;" ")," "," "),"﻿"," "),"​"," "),"⁠"," ")," "," ")," "," "),CHAR(9)," "),CHAR(10)," "),CHAR(13)," "),"−","-"),"–","-"),"—","-"),"LATITUDE"," "),"LONGITUDE"," "),"COORDINATES"," "),"COORDS"," "),"NORTH"," N "),"SOUTH"," S "),"EAST"," E "),"WEST"," W "),"DEGREES"," "),"DEG"," "),"GPS"," "),"LONG"," "),"LNG"," "),"LON"," "),"LAT"," ")," AND "," "),"&amp;"," ")&amp;" ")</f>
        <v/>
      </c>
      <c r="T740" s="50">
        <f>IF(S740="","",IF(LEN(S740)-LEN(SUBSTITUTE(S740,".",""))&gt;0,SUBSTITUTE(S740,","," "),IF(LEN(S740)-LEN(SUBSTITUTE(S740,",",""))=3,SUBSTITUTE(SUBSTITUTE(S740,",",";",2),",","."),IF(LEN(S740)-LEN(SUBSTITUTE(S740,",",""))=2,SUBSTITUTE(S740,",","."),SUBSTITUTE(S740,","," ")))))</f>
        <v/>
      </c>
      <c r="U740" s="50">
        <f>IF(ISNUMBER(FIND("S",T740)),-1,IF(ISNUMBER(FIND("N",T740)),1,0))</f>
        <v/>
      </c>
      <c r="V740" s="50">
        <f>IF(ISNUMBER(FIND("W",T740)),-1,IF(ISNUMBER(FIND("E",T740)),1,0))</f>
        <v/>
      </c>
      <c r="W740" s="50">
        <f>AND(MIN(IFERROR(FIND("N",T740),999),IFERROR(FIND("S",T740),999))&lt;999,MIN(IFERROR(FIND("E",T740),999),IFERROR(FIND("W",T740),999))&lt;999,MIN(IFERROR(FIND("E",T740),999),IFERROR(FIND("W",T740),999))&lt;MIN(IFERROR(FIND("N",T740),999),IFERROR(FIND("S",T740),999)))</f>
        <v/>
      </c>
      <c r="X740" s="50">
        <f>IF(T740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740,"°"," "),"º"," "),"˚"," "),"'"," "),CHAR(34)," "),"′"," "),"’"," "),"‘"," "),"″"," "),"”"," "),"“"," "),"("," "),")"," "),"["," "),"]"," "),"{"," "),"}"," "),";"," "),"|"," "),"/"," "),"\"," "),":"," "),"="," "),"*"," "),","," "),"N"," "),"S"," "),"E"," "),"W"," "),"_"," ")))</f>
        <v/>
      </c>
      <c r="Y740" s="50">
        <f>IF(X740="","",SUBSTITUTE(SUBSTITUTE(SUBSTITUTE(SUBSTITUTE(SUBSTITUTE(SUBSTITUTE(SUBSTITUTE(SUBSTITUTE(SUBSTITUTE(SUBSTITUTE(SUBSTITUTE(SUBSTITUTE(SUBSTITUTE(X740,"0",""),"1",""),"2",""),"3",""),"4",""),"5",""),"6",""),"7",""),"8",""),"9",""),".",""),"-","")," ",""))</f>
        <v/>
      </c>
      <c r="Z740" s="50">
        <f>IF(X740="",0,LEN(X740)-LEN(SUBSTITUTE(X740," ",""))+1)</f>
        <v/>
      </c>
      <c r="AA740" s="50">
        <f>IF(Z740&lt;1,"",IFERROR(VALUE(SUBSTITUTE(TRIM(MID(SUBSTITUTE(X740," ",REPT(" ",60)),1,60)),".",MID(1/2,2,1))),""))</f>
        <v/>
      </c>
      <c r="AB740" s="50">
        <f>IF(Z740&lt;2,"",IFERROR(VALUE(SUBSTITUTE(TRIM(MID(SUBSTITUTE(X740," ",REPT(" ",60)),61,60)),".",MID(1/2,2,1))),""))</f>
        <v/>
      </c>
      <c r="AC740" s="50">
        <f>IF(Z740&lt;3,"",IFERROR(VALUE(SUBSTITUTE(TRIM(MID(SUBSTITUTE(X740," ",REPT(" ",60)),121,60)),".",MID(1/2,2,1))),""))</f>
        <v/>
      </c>
      <c r="AD740" s="50">
        <f>IF(Z740&lt;4,"",IFERROR(VALUE(SUBSTITUTE(TRIM(MID(SUBSTITUTE(X740," ",REPT(" ",60)),181,60)),".",MID(1/2,2,1))),""))</f>
        <v/>
      </c>
      <c r="AE740" s="50">
        <f>IF(Z740&lt;5,"",IFERROR(VALUE(SUBSTITUTE(TRIM(MID(SUBSTITUTE(X740," ",REPT(" ",60)),241,60)),".",MID(1/2,2,1))),""))</f>
        <v/>
      </c>
      <c r="AF740" s="50">
        <f>IF(Z740&lt;6,"",IFERROR(VALUE(SUBSTITUTE(TRIM(MID(SUBSTITUTE(X740," ",REPT(" ",60)),301,60)),".",MID(1/2,2,1))),""))</f>
        <v/>
      </c>
      <c r="AG740" s="50">
        <f>IFERROR(IF(Z740=2,AA740,IF(Z740=4,IF(AA740&lt;0,-1,1)*(ABS(AA740)+AB740/60),IF(Z740=6,IF(AA740&lt;0,-1,1)*(ABS(AA740)+AB740/60+AC740/3600),""))),"")</f>
        <v/>
      </c>
      <c r="AH740" s="50">
        <f>IFERROR(IF(Z740=2,AB740,IF(Z740=4,IF(AC740&lt;0,-1,1)*(ABS(AC740)+AD740/60),IF(Z740=6,IF(AD740&lt;0,-1,1)*(ABS(AD740)+AE740/60+AF740/3600),""))),"")</f>
        <v/>
      </c>
      <c r="AI740" s="50">
        <f>IF(W740,AH740,AG740)</f>
        <v/>
      </c>
      <c r="AJ740" s="50">
        <f>IF(W740,AG740,AH740)</f>
        <v/>
      </c>
      <c r="AK740" s="50">
        <f>IFERROR(IF(U740=0,AI740,U740*ABS(AI740)),"")</f>
        <v/>
      </c>
      <c r="AL740" s="50">
        <f>IFERROR(IF(V740=0,AJ740,V740*ABS(AJ740)),"")</f>
        <v/>
      </c>
      <c r="AM740" s="50">
        <f>IFERROR(AND(U740=0,V740=0,ABS(AK740)&gt;90,ABS(AK740)&lt;=180,ABS(AL740)&lt;=90),FALSE)</f>
        <v/>
      </c>
      <c r="AN740" s="50">
        <f>IF(AM740,AL740,AK740)</f>
        <v/>
      </c>
      <c r="AO740" s="50">
        <f>IF(AM740,AK740,AL740)</f>
        <v/>
      </c>
      <c r="AP740" s="50">
        <f>IF(R740="","",IF(Y740&lt;&gt;"","Contains words or symbols that aren't part of a coordinate.",IF(NOT(OR(Z740=2,Z740=4,Z740=6)),"Couldn't find a latitude and a longitude ("&amp;Z740&amp;IF(Z740=1," number"," numbers")&amp;" found).",IF(COUNT(AA740:AF740)&lt;&gt;Z740,"Some of the numbers couldn't be read.",IF(OR(AND(Z740=4,OR(AB740&lt;0,AB740&gt;=60,AD740&lt;0,AD740&gt;=60)),AND(Z740=6,OR(AB740&lt;0,AB740&gt;=60,AC740&lt;0,AC740&gt;=60,AE740&lt;0,AE740&gt;=60,AF740&lt;0,AF740&gt;=60))),"Minutes and seconds must be between 0 and 60.",IF(OR(ABS(AN740)&gt;90,ABS(AO740)&gt;180),"Out of range: latitude must be between -90 and 90, and longitude between -180 and 180.",""))))))</f>
        <v/>
      </c>
    </row>
    <row r="741">
      <c r="B741" s="44" t="n"/>
      <c r="C741" s="44" t="n"/>
      <c r="D741" s="45">
        <f>IF(R741="","",IF(AP741&lt;&gt;"","NOT VALID GPS COORDINATES",IF(O741="NO CONNECTION","NO CONNECTION",IF(E741="","NOT FOUND",IF(OR(AM741,AND(AN741=0,AO741=0)),"CONVERTED – PLEASE CHECK","CONVERTED")))))</f>
        <v/>
      </c>
      <c r="E741" s="45">
        <f>IF(OR(O741="",O741="NO CONNECTION"),"",IFERROR(_xlfn.FILTERXML(O741,"//local/territory")&amp;" "&amp;_xlfn.FILTERXML(O741,"//local/mapcode"),IFERROR(_xlfn.FILTERXML(O741,"//international/mapcode"),"")))</f>
        <v/>
      </c>
      <c r="F741" s="46">
        <f>IF(E741="","",IFERROR(_xlfn.FILTERXML(O741,"//local/territory"),""))</f>
        <v/>
      </c>
      <c r="G741" s="46">
        <f>IF(E741="","",IFERROR(_xlfn.FILTERXML(O741,"//local/mapcode"),""))</f>
        <v/>
      </c>
      <c r="H741" s="46">
        <f>IF(E741="","",IFERROR(_xlfn.FILTERXML(O741,"//international/mapcode"),""))</f>
        <v/>
      </c>
      <c r="I741" s="46">
        <f>IF(E741="","",IFERROR(HYPERLINK("https://www.mymapcodes.com/go/?t="&amp;IF(G741&lt;&gt;"",F741,"AAA")&amp;"&amp;ma="&amp;LEFT(IF(G741&lt;&gt;"",G741,H741),FIND(".",IF(G741&lt;&gt;"",G741,H741))-1)&amp;"&amp;mb="&amp;MID(IF(G741&lt;&gt;"",G741,H741),FIND(".",IF(G741&lt;&gt;"",G741,H741))+1,99),"Open on MyMapcodes →"),""))</f>
        <v/>
      </c>
      <c r="J741" s="47">
        <f>IF(OR(R741="",AP741&lt;&gt;""),"",ROUND(AN741,6))</f>
        <v/>
      </c>
      <c r="K741" s="47">
        <f>IF(OR(R741="",AP741&lt;&gt;""),"",ROUND(AO741,6))</f>
        <v/>
      </c>
      <c r="L741" s="48">
        <f>IF(R741="","",IF(AP741&lt;&gt;"",AP741,IF(O741="NO CONNECTION","Excel couldn't reach the mapcode service. Click the REFRESH RESULTS box just above the table.",IF(E741="","The mapcode service didn't return a mapcode for this point.",IF(AM741,"Latitude and longitude seemed to be the wrong way round, so they've been swapped. Please check.",IF(AND(AN741=0,AO741=0),"0, 0 is in the sea off West Africa. Please check this is the location you meant.",IF(W741,"Longitude came first, so the order has been switched.",IF(Z741=6,"Converted from degrees, minutes and seconds.",IF(Z741=4,"Converted from degrees and decimal minutes.","")))))))))</f>
        <v/>
      </c>
      <c r="N741" s="49">
        <f>IF(J741="","",MapcodeAPI&amp;"codes/"&amp;SUBSTITUTE(J741&amp;"",MID(1/2,2,1),".")&amp;","&amp;SUBSTITUTE(K741&amp;"",MID(1/2,2,1),"."))&amp;LEFT($B$13,0)</f>
        <v/>
      </c>
      <c r="O741" s="49">
        <f>IF(N741="","",IFERROR(_xlfn.WEBSERVICE(N741),IF(MapcodeAPIBackup="","NO CONNECTION",IFERROR(_xlfn.WEBSERVICE(MapcodeAPIBackup&amp;MID(N741,LEN(MapcodeAPI)+1,999)),"NO CONNECTION"))))</f>
        <v/>
      </c>
      <c r="P741" t="inlineStr">
        <is>
          <t xml:space="preserve"> </t>
        </is>
      </c>
      <c r="R741" s="50">
        <f>IFERROR(IF(AND(TRIM(B741&amp;"")="",TRIM(C741&amp;"")=""),"",TRIM(IF(ISNUMBER(B741),SUBSTITUTE(B741&amp;"",MID(1/2,2,1),"."),B741&amp;"")&amp;IF(TRIM(C741&amp;"")="",""," | "&amp;IF(ISNUMBER(C741),SUBSTITUTE(C741&amp;"",MID(1/2,2,1),"."),C741&amp;"")))),"(error value)")</f>
        <v/>
      </c>
      <c r="S741" s="50">
        <f>IF(R741="","","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"&amp;IFERROR(IF(AND(LEN(R741)-LEN(SUBSTITUTE(R741,"/",""))=1,ISNUMBER(FIND(" ",TRIM(LEFT(R741,FIND("/",R741)-1))))),LEFT(R741,FIND("/",R741)-1),R741),R741)&amp;" ")," "," "),"﻿"," "),"​"," "),"⁠"," ")," "," ")," "," "),CHAR(9)," "),CHAR(10)," "),CHAR(13)," "),"−","-"),"–","-"),"—","-"),"LATITUDE"," "),"LONGITUDE"," "),"COORDINATES"," "),"COORDS"," "),"NORTH"," N "),"SOUTH"," S "),"EAST"," E "),"WEST"," W "),"DEGREES"," "),"DEG"," "),"GPS"," "),"LONG"," "),"LNG"," "),"LON"," "),"LAT"," ")," AND "," "),"&amp;"," ")&amp;" ")</f>
        <v/>
      </c>
      <c r="T741" s="50">
        <f>IF(S741="","",IF(LEN(S741)-LEN(SUBSTITUTE(S741,".",""))&gt;0,SUBSTITUTE(S741,","," "),IF(LEN(S741)-LEN(SUBSTITUTE(S741,",",""))=3,SUBSTITUTE(SUBSTITUTE(S741,",",";",2),",","."),IF(LEN(S741)-LEN(SUBSTITUTE(S741,",",""))=2,SUBSTITUTE(S741,",","."),SUBSTITUTE(S741,","," ")))))</f>
        <v/>
      </c>
      <c r="U741" s="50">
        <f>IF(ISNUMBER(FIND("S",T741)),-1,IF(ISNUMBER(FIND("N",T741)),1,0))</f>
        <v/>
      </c>
      <c r="V741" s="50">
        <f>IF(ISNUMBER(FIND("W",T741)),-1,IF(ISNUMBER(FIND("E",T741)),1,0))</f>
        <v/>
      </c>
      <c r="W741" s="50">
        <f>AND(MIN(IFERROR(FIND("N",T741),999),IFERROR(FIND("S",T741),999))&lt;999,MIN(IFERROR(FIND("E",T741),999),IFERROR(FIND("W",T741),999))&lt;999,MIN(IFERROR(FIND("E",T741),999),IFERROR(FIND("W",T741),999))&lt;MIN(IFERROR(FIND("N",T741),999),IFERROR(FIND("S",T741),999)))</f>
        <v/>
      </c>
      <c r="X741" s="50">
        <f>IF(T741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741,"°"," "),"º"," "),"˚"," "),"'"," "),CHAR(34)," "),"′"," "),"’"," "),"‘"," "),"″"," "),"”"," "),"“"," "),"("," "),")"," "),"["," "),"]"," "),"{"," "),"}"," "),";"," "),"|"," "),"/"," "),"\"," "),":"," "),"="," "),"*"," "),","," "),"N"," "),"S"," "),"E"," "),"W"," "),"_"," ")))</f>
        <v/>
      </c>
      <c r="Y741" s="50">
        <f>IF(X741="","",SUBSTITUTE(SUBSTITUTE(SUBSTITUTE(SUBSTITUTE(SUBSTITUTE(SUBSTITUTE(SUBSTITUTE(SUBSTITUTE(SUBSTITUTE(SUBSTITUTE(SUBSTITUTE(SUBSTITUTE(SUBSTITUTE(X741,"0",""),"1",""),"2",""),"3",""),"4",""),"5",""),"6",""),"7",""),"8",""),"9",""),".",""),"-","")," ",""))</f>
        <v/>
      </c>
      <c r="Z741" s="50">
        <f>IF(X741="",0,LEN(X741)-LEN(SUBSTITUTE(X741," ",""))+1)</f>
        <v/>
      </c>
      <c r="AA741" s="50">
        <f>IF(Z741&lt;1,"",IFERROR(VALUE(SUBSTITUTE(TRIM(MID(SUBSTITUTE(X741," ",REPT(" ",60)),1,60)),".",MID(1/2,2,1))),""))</f>
        <v/>
      </c>
      <c r="AB741" s="50">
        <f>IF(Z741&lt;2,"",IFERROR(VALUE(SUBSTITUTE(TRIM(MID(SUBSTITUTE(X741," ",REPT(" ",60)),61,60)),".",MID(1/2,2,1))),""))</f>
        <v/>
      </c>
      <c r="AC741" s="50">
        <f>IF(Z741&lt;3,"",IFERROR(VALUE(SUBSTITUTE(TRIM(MID(SUBSTITUTE(X741," ",REPT(" ",60)),121,60)),".",MID(1/2,2,1))),""))</f>
        <v/>
      </c>
      <c r="AD741" s="50">
        <f>IF(Z741&lt;4,"",IFERROR(VALUE(SUBSTITUTE(TRIM(MID(SUBSTITUTE(X741," ",REPT(" ",60)),181,60)),".",MID(1/2,2,1))),""))</f>
        <v/>
      </c>
      <c r="AE741" s="50">
        <f>IF(Z741&lt;5,"",IFERROR(VALUE(SUBSTITUTE(TRIM(MID(SUBSTITUTE(X741," ",REPT(" ",60)),241,60)),".",MID(1/2,2,1))),""))</f>
        <v/>
      </c>
      <c r="AF741" s="50">
        <f>IF(Z741&lt;6,"",IFERROR(VALUE(SUBSTITUTE(TRIM(MID(SUBSTITUTE(X741," ",REPT(" ",60)),301,60)),".",MID(1/2,2,1))),""))</f>
        <v/>
      </c>
      <c r="AG741" s="50">
        <f>IFERROR(IF(Z741=2,AA741,IF(Z741=4,IF(AA741&lt;0,-1,1)*(ABS(AA741)+AB741/60),IF(Z741=6,IF(AA741&lt;0,-1,1)*(ABS(AA741)+AB741/60+AC741/3600),""))),"")</f>
        <v/>
      </c>
      <c r="AH741" s="50">
        <f>IFERROR(IF(Z741=2,AB741,IF(Z741=4,IF(AC741&lt;0,-1,1)*(ABS(AC741)+AD741/60),IF(Z741=6,IF(AD741&lt;0,-1,1)*(ABS(AD741)+AE741/60+AF741/3600),""))),"")</f>
        <v/>
      </c>
      <c r="AI741" s="50">
        <f>IF(W741,AH741,AG741)</f>
        <v/>
      </c>
      <c r="AJ741" s="50">
        <f>IF(W741,AG741,AH741)</f>
        <v/>
      </c>
      <c r="AK741" s="50">
        <f>IFERROR(IF(U741=0,AI741,U741*ABS(AI741)),"")</f>
        <v/>
      </c>
      <c r="AL741" s="50">
        <f>IFERROR(IF(V741=0,AJ741,V741*ABS(AJ741)),"")</f>
        <v/>
      </c>
      <c r="AM741" s="50">
        <f>IFERROR(AND(U741=0,V741=0,ABS(AK741)&gt;90,ABS(AK741)&lt;=180,ABS(AL741)&lt;=90),FALSE)</f>
        <v/>
      </c>
      <c r="AN741" s="50">
        <f>IF(AM741,AL741,AK741)</f>
        <v/>
      </c>
      <c r="AO741" s="50">
        <f>IF(AM741,AK741,AL741)</f>
        <v/>
      </c>
      <c r="AP741" s="50">
        <f>IF(R741="","",IF(Y741&lt;&gt;"","Contains words or symbols that aren't part of a coordinate.",IF(NOT(OR(Z741=2,Z741=4,Z741=6)),"Couldn't find a latitude and a longitude ("&amp;Z741&amp;IF(Z741=1," number"," numbers")&amp;" found).",IF(COUNT(AA741:AF741)&lt;&gt;Z741,"Some of the numbers couldn't be read.",IF(OR(AND(Z741=4,OR(AB741&lt;0,AB741&gt;=60,AD741&lt;0,AD741&gt;=60)),AND(Z741=6,OR(AB741&lt;0,AB741&gt;=60,AC741&lt;0,AC741&gt;=60,AE741&lt;0,AE741&gt;=60,AF741&lt;0,AF741&gt;=60))),"Minutes and seconds must be between 0 and 60.",IF(OR(ABS(AN741)&gt;90,ABS(AO741)&gt;180),"Out of range: latitude must be between -90 and 90, and longitude between -180 and 180.",""))))))</f>
        <v/>
      </c>
    </row>
    <row r="742">
      <c r="B742" s="44" t="n"/>
      <c r="C742" s="44" t="n"/>
      <c r="D742" s="45">
        <f>IF(R742="","",IF(AP742&lt;&gt;"","NOT VALID GPS COORDINATES",IF(O742="NO CONNECTION","NO CONNECTION",IF(E742="","NOT FOUND",IF(OR(AM742,AND(AN742=0,AO742=0)),"CONVERTED – PLEASE CHECK","CONVERTED")))))</f>
        <v/>
      </c>
      <c r="E742" s="45">
        <f>IF(OR(O742="",O742="NO CONNECTION"),"",IFERROR(_xlfn.FILTERXML(O742,"//local/territory")&amp;" "&amp;_xlfn.FILTERXML(O742,"//local/mapcode"),IFERROR(_xlfn.FILTERXML(O742,"//international/mapcode"),"")))</f>
        <v/>
      </c>
      <c r="F742" s="46">
        <f>IF(E742="","",IFERROR(_xlfn.FILTERXML(O742,"//local/territory"),""))</f>
        <v/>
      </c>
      <c r="G742" s="46">
        <f>IF(E742="","",IFERROR(_xlfn.FILTERXML(O742,"//local/mapcode"),""))</f>
        <v/>
      </c>
      <c r="H742" s="46">
        <f>IF(E742="","",IFERROR(_xlfn.FILTERXML(O742,"//international/mapcode"),""))</f>
        <v/>
      </c>
      <c r="I742" s="46">
        <f>IF(E742="","",IFERROR(HYPERLINK("https://www.mymapcodes.com/go/?t="&amp;IF(G742&lt;&gt;"",F742,"AAA")&amp;"&amp;ma="&amp;LEFT(IF(G742&lt;&gt;"",G742,H742),FIND(".",IF(G742&lt;&gt;"",G742,H742))-1)&amp;"&amp;mb="&amp;MID(IF(G742&lt;&gt;"",G742,H742),FIND(".",IF(G742&lt;&gt;"",G742,H742))+1,99),"Open on MyMapcodes →"),""))</f>
        <v/>
      </c>
      <c r="J742" s="47">
        <f>IF(OR(R742="",AP742&lt;&gt;""),"",ROUND(AN742,6))</f>
        <v/>
      </c>
      <c r="K742" s="47">
        <f>IF(OR(R742="",AP742&lt;&gt;""),"",ROUND(AO742,6))</f>
        <v/>
      </c>
      <c r="L742" s="48">
        <f>IF(R742="","",IF(AP742&lt;&gt;"",AP742,IF(O742="NO CONNECTION","Excel couldn't reach the mapcode service. Click the REFRESH RESULTS box just above the table.",IF(E742="","The mapcode service didn't return a mapcode for this point.",IF(AM742,"Latitude and longitude seemed to be the wrong way round, so they've been swapped. Please check.",IF(AND(AN742=0,AO742=0),"0, 0 is in the sea off West Africa. Please check this is the location you meant.",IF(W742,"Longitude came first, so the order has been switched.",IF(Z742=6,"Converted from degrees, minutes and seconds.",IF(Z742=4,"Converted from degrees and decimal minutes.","")))))))))</f>
        <v/>
      </c>
      <c r="N742" s="49">
        <f>IF(J742="","",MapcodeAPI&amp;"codes/"&amp;SUBSTITUTE(J742&amp;"",MID(1/2,2,1),".")&amp;","&amp;SUBSTITUTE(K742&amp;"",MID(1/2,2,1),"."))&amp;LEFT($B$13,0)</f>
        <v/>
      </c>
      <c r="O742" s="49">
        <f>IF(N742="","",IFERROR(_xlfn.WEBSERVICE(N742),IF(MapcodeAPIBackup="","NO CONNECTION",IFERROR(_xlfn.WEBSERVICE(MapcodeAPIBackup&amp;MID(N742,LEN(MapcodeAPI)+1,999)),"NO CONNECTION"))))</f>
        <v/>
      </c>
      <c r="P742" t="inlineStr">
        <is>
          <t xml:space="preserve"> </t>
        </is>
      </c>
      <c r="R742" s="50">
        <f>IFERROR(IF(AND(TRIM(B742&amp;"")="",TRIM(C742&amp;"")=""),"",TRIM(IF(ISNUMBER(B742),SUBSTITUTE(B742&amp;"",MID(1/2,2,1),"."),B742&amp;"")&amp;IF(TRIM(C742&amp;"")="",""," | "&amp;IF(ISNUMBER(C742),SUBSTITUTE(C742&amp;"",MID(1/2,2,1),"."),C742&amp;"")))),"(error value)")</f>
        <v/>
      </c>
      <c r="S742" s="50">
        <f>IF(R742="","","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"&amp;IFERROR(IF(AND(LEN(R742)-LEN(SUBSTITUTE(R742,"/",""))=1,ISNUMBER(FIND(" ",TRIM(LEFT(R742,FIND("/",R742)-1))))),LEFT(R742,FIND("/",R742)-1),R742),R742)&amp;" ")," "," "),"﻿"," "),"​"," "),"⁠"," ")," "," ")," "," "),CHAR(9)," "),CHAR(10)," "),CHAR(13)," "),"−","-"),"–","-"),"—","-"),"LATITUDE"," "),"LONGITUDE"," "),"COORDINATES"," "),"COORDS"," "),"NORTH"," N "),"SOUTH"," S "),"EAST"," E "),"WEST"," W "),"DEGREES"," "),"DEG"," "),"GPS"," "),"LONG"," "),"LNG"," "),"LON"," "),"LAT"," ")," AND "," "),"&amp;"," ")&amp;" ")</f>
        <v/>
      </c>
      <c r="T742" s="50">
        <f>IF(S742="","",IF(LEN(S742)-LEN(SUBSTITUTE(S742,".",""))&gt;0,SUBSTITUTE(S742,","," "),IF(LEN(S742)-LEN(SUBSTITUTE(S742,",",""))=3,SUBSTITUTE(SUBSTITUTE(S742,",",";",2),",","."),IF(LEN(S742)-LEN(SUBSTITUTE(S742,",",""))=2,SUBSTITUTE(S742,",","."),SUBSTITUTE(S742,","," ")))))</f>
        <v/>
      </c>
      <c r="U742" s="50">
        <f>IF(ISNUMBER(FIND("S",T742)),-1,IF(ISNUMBER(FIND("N",T742)),1,0))</f>
        <v/>
      </c>
      <c r="V742" s="50">
        <f>IF(ISNUMBER(FIND("W",T742)),-1,IF(ISNUMBER(FIND("E",T742)),1,0))</f>
        <v/>
      </c>
      <c r="W742" s="50">
        <f>AND(MIN(IFERROR(FIND("N",T742),999),IFERROR(FIND("S",T742),999))&lt;999,MIN(IFERROR(FIND("E",T742),999),IFERROR(FIND("W",T742),999))&lt;999,MIN(IFERROR(FIND("E",T742),999),IFERROR(FIND("W",T742),999))&lt;MIN(IFERROR(FIND("N",T742),999),IFERROR(FIND("S",T742),999)))</f>
        <v/>
      </c>
      <c r="X742" s="50">
        <f>IF(T742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742,"°"," "),"º"," "),"˚"," "),"'"," "),CHAR(34)," "),"′"," "),"’"," "),"‘"," "),"″"," "),"”"," "),"“"," "),"("," "),")"," "),"["," "),"]"," "),"{"," "),"}"," "),";"," "),"|"," "),"/"," "),"\"," "),":"," "),"="," "),"*"," "),","," "),"N"," "),"S"," "),"E"," "),"W"," "),"_"," ")))</f>
        <v/>
      </c>
      <c r="Y742" s="50">
        <f>IF(X742="","",SUBSTITUTE(SUBSTITUTE(SUBSTITUTE(SUBSTITUTE(SUBSTITUTE(SUBSTITUTE(SUBSTITUTE(SUBSTITUTE(SUBSTITUTE(SUBSTITUTE(SUBSTITUTE(SUBSTITUTE(SUBSTITUTE(X742,"0",""),"1",""),"2",""),"3",""),"4",""),"5",""),"6",""),"7",""),"8",""),"9",""),".",""),"-","")," ",""))</f>
        <v/>
      </c>
      <c r="Z742" s="50">
        <f>IF(X742="",0,LEN(X742)-LEN(SUBSTITUTE(X742," ",""))+1)</f>
        <v/>
      </c>
      <c r="AA742" s="50">
        <f>IF(Z742&lt;1,"",IFERROR(VALUE(SUBSTITUTE(TRIM(MID(SUBSTITUTE(X742," ",REPT(" ",60)),1,60)),".",MID(1/2,2,1))),""))</f>
        <v/>
      </c>
      <c r="AB742" s="50">
        <f>IF(Z742&lt;2,"",IFERROR(VALUE(SUBSTITUTE(TRIM(MID(SUBSTITUTE(X742," ",REPT(" ",60)),61,60)),".",MID(1/2,2,1))),""))</f>
        <v/>
      </c>
      <c r="AC742" s="50">
        <f>IF(Z742&lt;3,"",IFERROR(VALUE(SUBSTITUTE(TRIM(MID(SUBSTITUTE(X742," ",REPT(" ",60)),121,60)),".",MID(1/2,2,1))),""))</f>
        <v/>
      </c>
      <c r="AD742" s="50">
        <f>IF(Z742&lt;4,"",IFERROR(VALUE(SUBSTITUTE(TRIM(MID(SUBSTITUTE(X742," ",REPT(" ",60)),181,60)),".",MID(1/2,2,1))),""))</f>
        <v/>
      </c>
      <c r="AE742" s="50">
        <f>IF(Z742&lt;5,"",IFERROR(VALUE(SUBSTITUTE(TRIM(MID(SUBSTITUTE(X742," ",REPT(" ",60)),241,60)),".",MID(1/2,2,1))),""))</f>
        <v/>
      </c>
      <c r="AF742" s="50">
        <f>IF(Z742&lt;6,"",IFERROR(VALUE(SUBSTITUTE(TRIM(MID(SUBSTITUTE(X742," ",REPT(" ",60)),301,60)),".",MID(1/2,2,1))),""))</f>
        <v/>
      </c>
      <c r="AG742" s="50">
        <f>IFERROR(IF(Z742=2,AA742,IF(Z742=4,IF(AA742&lt;0,-1,1)*(ABS(AA742)+AB742/60),IF(Z742=6,IF(AA742&lt;0,-1,1)*(ABS(AA742)+AB742/60+AC742/3600),""))),"")</f>
        <v/>
      </c>
      <c r="AH742" s="50">
        <f>IFERROR(IF(Z742=2,AB742,IF(Z742=4,IF(AC742&lt;0,-1,1)*(ABS(AC742)+AD742/60),IF(Z742=6,IF(AD742&lt;0,-1,1)*(ABS(AD742)+AE742/60+AF742/3600),""))),"")</f>
        <v/>
      </c>
      <c r="AI742" s="50">
        <f>IF(W742,AH742,AG742)</f>
        <v/>
      </c>
      <c r="AJ742" s="50">
        <f>IF(W742,AG742,AH742)</f>
        <v/>
      </c>
      <c r="AK742" s="50">
        <f>IFERROR(IF(U742=0,AI742,U742*ABS(AI742)),"")</f>
        <v/>
      </c>
      <c r="AL742" s="50">
        <f>IFERROR(IF(V742=0,AJ742,V742*ABS(AJ742)),"")</f>
        <v/>
      </c>
      <c r="AM742" s="50">
        <f>IFERROR(AND(U742=0,V742=0,ABS(AK742)&gt;90,ABS(AK742)&lt;=180,ABS(AL742)&lt;=90),FALSE)</f>
        <v/>
      </c>
      <c r="AN742" s="50">
        <f>IF(AM742,AL742,AK742)</f>
        <v/>
      </c>
      <c r="AO742" s="50">
        <f>IF(AM742,AK742,AL742)</f>
        <v/>
      </c>
      <c r="AP742" s="50">
        <f>IF(R742="","",IF(Y742&lt;&gt;"","Contains words or symbols that aren't part of a coordinate.",IF(NOT(OR(Z742=2,Z742=4,Z742=6)),"Couldn't find a latitude and a longitude ("&amp;Z742&amp;IF(Z742=1," number"," numbers")&amp;" found).",IF(COUNT(AA742:AF742)&lt;&gt;Z742,"Some of the numbers couldn't be read.",IF(OR(AND(Z742=4,OR(AB742&lt;0,AB742&gt;=60,AD742&lt;0,AD742&gt;=60)),AND(Z742=6,OR(AB742&lt;0,AB742&gt;=60,AC742&lt;0,AC742&gt;=60,AE742&lt;0,AE742&gt;=60,AF742&lt;0,AF742&gt;=60))),"Minutes and seconds must be between 0 and 60.",IF(OR(ABS(AN742)&gt;90,ABS(AO742)&gt;180),"Out of range: latitude must be between -90 and 90, and longitude between -180 and 180.",""))))))</f>
        <v/>
      </c>
    </row>
    <row r="743">
      <c r="B743" s="44" t="n"/>
      <c r="C743" s="44" t="n"/>
      <c r="D743" s="45">
        <f>IF(R743="","",IF(AP743&lt;&gt;"","NOT VALID GPS COORDINATES",IF(O743="NO CONNECTION","NO CONNECTION",IF(E743="","NOT FOUND",IF(OR(AM743,AND(AN743=0,AO743=0)),"CONVERTED – PLEASE CHECK","CONVERTED")))))</f>
        <v/>
      </c>
      <c r="E743" s="45">
        <f>IF(OR(O743="",O743="NO CONNECTION"),"",IFERROR(_xlfn.FILTERXML(O743,"//local/territory")&amp;" "&amp;_xlfn.FILTERXML(O743,"//local/mapcode"),IFERROR(_xlfn.FILTERXML(O743,"//international/mapcode"),"")))</f>
        <v/>
      </c>
      <c r="F743" s="46">
        <f>IF(E743="","",IFERROR(_xlfn.FILTERXML(O743,"//local/territory"),""))</f>
        <v/>
      </c>
      <c r="G743" s="46">
        <f>IF(E743="","",IFERROR(_xlfn.FILTERXML(O743,"//local/mapcode"),""))</f>
        <v/>
      </c>
      <c r="H743" s="46">
        <f>IF(E743="","",IFERROR(_xlfn.FILTERXML(O743,"//international/mapcode"),""))</f>
        <v/>
      </c>
      <c r="I743" s="46">
        <f>IF(E743="","",IFERROR(HYPERLINK("https://www.mymapcodes.com/go/?t="&amp;IF(G743&lt;&gt;"",F743,"AAA")&amp;"&amp;ma="&amp;LEFT(IF(G743&lt;&gt;"",G743,H743),FIND(".",IF(G743&lt;&gt;"",G743,H743))-1)&amp;"&amp;mb="&amp;MID(IF(G743&lt;&gt;"",G743,H743),FIND(".",IF(G743&lt;&gt;"",G743,H743))+1,99),"Open on MyMapcodes →"),""))</f>
        <v/>
      </c>
      <c r="J743" s="47">
        <f>IF(OR(R743="",AP743&lt;&gt;""),"",ROUND(AN743,6))</f>
        <v/>
      </c>
      <c r="K743" s="47">
        <f>IF(OR(R743="",AP743&lt;&gt;""),"",ROUND(AO743,6))</f>
        <v/>
      </c>
      <c r="L743" s="48">
        <f>IF(R743="","",IF(AP743&lt;&gt;"",AP743,IF(O743="NO CONNECTION","Excel couldn't reach the mapcode service. Click the REFRESH RESULTS box just above the table.",IF(E743="","The mapcode service didn't return a mapcode for this point.",IF(AM743,"Latitude and longitude seemed to be the wrong way round, so they've been swapped. Please check.",IF(AND(AN743=0,AO743=0),"0, 0 is in the sea off West Africa. Please check this is the location you meant.",IF(W743,"Longitude came first, so the order has been switched.",IF(Z743=6,"Converted from degrees, minutes and seconds.",IF(Z743=4,"Converted from degrees and decimal minutes.","")))))))))</f>
        <v/>
      </c>
      <c r="N743" s="49">
        <f>IF(J743="","",MapcodeAPI&amp;"codes/"&amp;SUBSTITUTE(J743&amp;"",MID(1/2,2,1),".")&amp;","&amp;SUBSTITUTE(K743&amp;"",MID(1/2,2,1),"."))&amp;LEFT($B$13,0)</f>
        <v/>
      </c>
      <c r="O743" s="49">
        <f>IF(N743="","",IFERROR(_xlfn.WEBSERVICE(N743),IF(MapcodeAPIBackup="","NO CONNECTION",IFERROR(_xlfn.WEBSERVICE(MapcodeAPIBackup&amp;MID(N743,LEN(MapcodeAPI)+1,999)),"NO CONNECTION"))))</f>
        <v/>
      </c>
      <c r="P743" t="inlineStr">
        <is>
          <t xml:space="preserve"> </t>
        </is>
      </c>
      <c r="R743" s="50">
        <f>IFERROR(IF(AND(TRIM(B743&amp;"")="",TRIM(C743&amp;"")=""),"",TRIM(IF(ISNUMBER(B743),SUBSTITUTE(B743&amp;"",MID(1/2,2,1),"."),B743&amp;"")&amp;IF(TRIM(C743&amp;"")="",""," | "&amp;IF(ISNUMBER(C743),SUBSTITUTE(C743&amp;"",MID(1/2,2,1),"."),C743&amp;"")))),"(error value)")</f>
        <v/>
      </c>
      <c r="S743" s="50">
        <f>IF(R743="","","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"&amp;IFERROR(IF(AND(LEN(R743)-LEN(SUBSTITUTE(R743,"/",""))=1,ISNUMBER(FIND(" ",TRIM(LEFT(R743,FIND("/",R743)-1))))),LEFT(R743,FIND("/",R743)-1),R743),R743)&amp;" ")," "," "),"﻿"," "),"​"," "),"⁠"," ")," "," ")," "," "),CHAR(9)," "),CHAR(10)," "),CHAR(13)," "),"−","-"),"–","-"),"—","-"),"LATITUDE"," "),"LONGITUDE"," "),"COORDINATES"," "),"COORDS"," "),"NORTH"," N "),"SOUTH"," S "),"EAST"," E "),"WEST"," W "),"DEGREES"," "),"DEG"," "),"GPS"," "),"LONG"," "),"LNG"," "),"LON"," "),"LAT"," ")," AND "," "),"&amp;"," ")&amp;" ")</f>
        <v/>
      </c>
      <c r="T743" s="50">
        <f>IF(S743="","",IF(LEN(S743)-LEN(SUBSTITUTE(S743,".",""))&gt;0,SUBSTITUTE(S743,","," "),IF(LEN(S743)-LEN(SUBSTITUTE(S743,",",""))=3,SUBSTITUTE(SUBSTITUTE(S743,",",";",2),",","."),IF(LEN(S743)-LEN(SUBSTITUTE(S743,",",""))=2,SUBSTITUTE(S743,",","."),SUBSTITUTE(S743,","," ")))))</f>
        <v/>
      </c>
      <c r="U743" s="50">
        <f>IF(ISNUMBER(FIND("S",T743)),-1,IF(ISNUMBER(FIND("N",T743)),1,0))</f>
        <v/>
      </c>
      <c r="V743" s="50">
        <f>IF(ISNUMBER(FIND("W",T743)),-1,IF(ISNUMBER(FIND("E",T743)),1,0))</f>
        <v/>
      </c>
      <c r="W743" s="50">
        <f>AND(MIN(IFERROR(FIND("N",T743),999),IFERROR(FIND("S",T743),999))&lt;999,MIN(IFERROR(FIND("E",T743),999),IFERROR(FIND("W",T743),999))&lt;999,MIN(IFERROR(FIND("E",T743),999),IFERROR(FIND("W",T743),999))&lt;MIN(IFERROR(FIND("N",T743),999),IFERROR(FIND("S",T743),999)))</f>
        <v/>
      </c>
      <c r="X743" s="50">
        <f>IF(T743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743,"°"," "),"º"," "),"˚"," "),"'"," "),CHAR(34)," "),"′"," "),"’"," "),"‘"," "),"″"," "),"”"," "),"“"," "),"("," "),")"," "),"["," "),"]"," "),"{"," "),"}"," "),";"," "),"|"," "),"/"," "),"\"," "),":"," "),"="," "),"*"," "),","," "),"N"," "),"S"," "),"E"," "),"W"," "),"_"," ")))</f>
        <v/>
      </c>
      <c r="Y743" s="50">
        <f>IF(X743="","",SUBSTITUTE(SUBSTITUTE(SUBSTITUTE(SUBSTITUTE(SUBSTITUTE(SUBSTITUTE(SUBSTITUTE(SUBSTITUTE(SUBSTITUTE(SUBSTITUTE(SUBSTITUTE(SUBSTITUTE(SUBSTITUTE(X743,"0",""),"1",""),"2",""),"3",""),"4",""),"5",""),"6",""),"7",""),"8",""),"9",""),".",""),"-","")," ",""))</f>
        <v/>
      </c>
      <c r="Z743" s="50">
        <f>IF(X743="",0,LEN(X743)-LEN(SUBSTITUTE(X743," ",""))+1)</f>
        <v/>
      </c>
      <c r="AA743" s="50">
        <f>IF(Z743&lt;1,"",IFERROR(VALUE(SUBSTITUTE(TRIM(MID(SUBSTITUTE(X743," ",REPT(" ",60)),1,60)),".",MID(1/2,2,1))),""))</f>
        <v/>
      </c>
      <c r="AB743" s="50">
        <f>IF(Z743&lt;2,"",IFERROR(VALUE(SUBSTITUTE(TRIM(MID(SUBSTITUTE(X743," ",REPT(" ",60)),61,60)),".",MID(1/2,2,1))),""))</f>
        <v/>
      </c>
      <c r="AC743" s="50">
        <f>IF(Z743&lt;3,"",IFERROR(VALUE(SUBSTITUTE(TRIM(MID(SUBSTITUTE(X743," ",REPT(" ",60)),121,60)),".",MID(1/2,2,1))),""))</f>
        <v/>
      </c>
      <c r="AD743" s="50">
        <f>IF(Z743&lt;4,"",IFERROR(VALUE(SUBSTITUTE(TRIM(MID(SUBSTITUTE(X743," ",REPT(" ",60)),181,60)),".",MID(1/2,2,1))),""))</f>
        <v/>
      </c>
      <c r="AE743" s="50">
        <f>IF(Z743&lt;5,"",IFERROR(VALUE(SUBSTITUTE(TRIM(MID(SUBSTITUTE(X743," ",REPT(" ",60)),241,60)),".",MID(1/2,2,1))),""))</f>
        <v/>
      </c>
      <c r="AF743" s="50">
        <f>IF(Z743&lt;6,"",IFERROR(VALUE(SUBSTITUTE(TRIM(MID(SUBSTITUTE(X743," ",REPT(" ",60)),301,60)),".",MID(1/2,2,1))),""))</f>
        <v/>
      </c>
      <c r="AG743" s="50">
        <f>IFERROR(IF(Z743=2,AA743,IF(Z743=4,IF(AA743&lt;0,-1,1)*(ABS(AA743)+AB743/60),IF(Z743=6,IF(AA743&lt;0,-1,1)*(ABS(AA743)+AB743/60+AC743/3600),""))),"")</f>
        <v/>
      </c>
      <c r="AH743" s="50">
        <f>IFERROR(IF(Z743=2,AB743,IF(Z743=4,IF(AC743&lt;0,-1,1)*(ABS(AC743)+AD743/60),IF(Z743=6,IF(AD743&lt;0,-1,1)*(ABS(AD743)+AE743/60+AF743/3600),""))),"")</f>
        <v/>
      </c>
      <c r="AI743" s="50">
        <f>IF(W743,AH743,AG743)</f>
        <v/>
      </c>
      <c r="AJ743" s="50">
        <f>IF(W743,AG743,AH743)</f>
        <v/>
      </c>
      <c r="AK743" s="50">
        <f>IFERROR(IF(U743=0,AI743,U743*ABS(AI743)),"")</f>
        <v/>
      </c>
      <c r="AL743" s="50">
        <f>IFERROR(IF(V743=0,AJ743,V743*ABS(AJ743)),"")</f>
        <v/>
      </c>
      <c r="AM743" s="50">
        <f>IFERROR(AND(U743=0,V743=0,ABS(AK743)&gt;90,ABS(AK743)&lt;=180,ABS(AL743)&lt;=90),FALSE)</f>
        <v/>
      </c>
      <c r="AN743" s="50">
        <f>IF(AM743,AL743,AK743)</f>
        <v/>
      </c>
      <c r="AO743" s="50">
        <f>IF(AM743,AK743,AL743)</f>
        <v/>
      </c>
      <c r="AP743" s="50">
        <f>IF(R743="","",IF(Y743&lt;&gt;"","Contains words or symbols that aren't part of a coordinate.",IF(NOT(OR(Z743=2,Z743=4,Z743=6)),"Couldn't find a latitude and a longitude ("&amp;Z743&amp;IF(Z743=1," number"," numbers")&amp;" found).",IF(COUNT(AA743:AF743)&lt;&gt;Z743,"Some of the numbers couldn't be read.",IF(OR(AND(Z743=4,OR(AB743&lt;0,AB743&gt;=60,AD743&lt;0,AD743&gt;=60)),AND(Z743=6,OR(AB743&lt;0,AB743&gt;=60,AC743&lt;0,AC743&gt;=60,AE743&lt;0,AE743&gt;=60,AF743&lt;0,AF743&gt;=60))),"Minutes and seconds must be between 0 and 60.",IF(OR(ABS(AN743)&gt;90,ABS(AO743)&gt;180),"Out of range: latitude must be between -90 and 90, and longitude between -180 and 180.",""))))))</f>
        <v/>
      </c>
    </row>
    <row r="744">
      <c r="B744" s="44" t="n"/>
      <c r="C744" s="44" t="n"/>
      <c r="D744" s="45">
        <f>IF(R744="","",IF(AP744&lt;&gt;"","NOT VALID GPS COORDINATES",IF(O744="NO CONNECTION","NO CONNECTION",IF(E744="","NOT FOUND",IF(OR(AM744,AND(AN744=0,AO744=0)),"CONVERTED – PLEASE CHECK","CONVERTED")))))</f>
        <v/>
      </c>
      <c r="E744" s="45">
        <f>IF(OR(O744="",O744="NO CONNECTION"),"",IFERROR(_xlfn.FILTERXML(O744,"//local/territory")&amp;" "&amp;_xlfn.FILTERXML(O744,"//local/mapcode"),IFERROR(_xlfn.FILTERXML(O744,"//international/mapcode"),"")))</f>
        <v/>
      </c>
      <c r="F744" s="46">
        <f>IF(E744="","",IFERROR(_xlfn.FILTERXML(O744,"//local/territory"),""))</f>
        <v/>
      </c>
      <c r="G744" s="46">
        <f>IF(E744="","",IFERROR(_xlfn.FILTERXML(O744,"//local/mapcode"),""))</f>
        <v/>
      </c>
      <c r="H744" s="46">
        <f>IF(E744="","",IFERROR(_xlfn.FILTERXML(O744,"//international/mapcode"),""))</f>
        <v/>
      </c>
      <c r="I744" s="46">
        <f>IF(E744="","",IFERROR(HYPERLINK("https://www.mymapcodes.com/go/?t="&amp;IF(G744&lt;&gt;"",F744,"AAA")&amp;"&amp;ma="&amp;LEFT(IF(G744&lt;&gt;"",G744,H744),FIND(".",IF(G744&lt;&gt;"",G744,H744))-1)&amp;"&amp;mb="&amp;MID(IF(G744&lt;&gt;"",G744,H744),FIND(".",IF(G744&lt;&gt;"",G744,H744))+1,99),"Open on MyMapcodes →"),""))</f>
        <v/>
      </c>
      <c r="J744" s="47">
        <f>IF(OR(R744="",AP744&lt;&gt;""),"",ROUND(AN744,6))</f>
        <v/>
      </c>
      <c r="K744" s="47">
        <f>IF(OR(R744="",AP744&lt;&gt;""),"",ROUND(AO744,6))</f>
        <v/>
      </c>
      <c r="L744" s="48">
        <f>IF(R744="","",IF(AP744&lt;&gt;"",AP744,IF(O744="NO CONNECTION","Excel couldn't reach the mapcode service. Click the REFRESH RESULTS box just above the table.",IF(E744="","The mapcode service didn't return a mapcode for this point.",IF(AM744,"Latitude and longitude seemed to be the wrong way round, so they've been swapped. Please check.",IF(AND(AN744=0,AO744=0),"0, 0 is in the sea off West Africa. Please check this is the location you meant.",IF(W744,"Longitude came first, so the order has been switched.",IF(Z744=6,"Converted from degrees, minutes and seconds.",IF(Z744=4,"Converted from degrees and decimal minutes.","")))))))))</f>
        <v/>
      </c>
      <c r="N744" s="49">
        <f>IF(J744="","",MapcodeAPI&amp;"codes/"&amp;SUBSTITUTE(J744&amp;"",MID(1/2,2,1),".")&amp;","&amp;SUBSTITUTE(K744&amp;"",MID(1/2,2,1),"."))&amp;LEFT($B$13,0)</f>
        <v/>
      </c>
      <c r="O744" s="49">
        <f>IF(N744="","",IFERROR(_xlfn.WEBSERVICE(N744),IF(MapcodeAPIBackup="","NO CONNECTION",IFERROR(_xlfn.WEBSERVICE(MapcodeAPIBackup&amp;MID(N744,LEN(MapcodeAPI)+1,999)),"NO CONNECTION"))))</f>
        <v/>
      </c>
      <c r="P744" t="inlineStr">
        <is>
          <t xml:space="preserve"> </t>
        </is>
      </c>
      <c r="R744" s="50">
        <f>IFERROR(IF(AND(TRIM(B744&amp;"")="",TRIM(C744&amp;"")=""),"",TRIM(IF(ISNUMBER(B744),SUBSTITUTE(B744&amp;"",MID(1/2,2,1),"."),B744&amp;"")&amp;IF(TRIM(C744&amp;"")="",""," | "&amp;IF(ISNUMBER(C744),SUBSTITUTE(C744&amp;"",MID(1/2,2,1),"."),C744&amp;"")))),"(error value)")</f>
        <v/>
      </c>
      <c r="S744" s="50">
        <f>IF(R744="","","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"&amp;IFERROR(IF(AND(LEN(R744)-LEN(SUBSTITUTE(R744,"/",""))=1,ISNUMBER(FIND(" ",TRIM(LEFT(R744,FIND("/",R744)-1))))),LEFT(R744,FIND("/",R744)-1),R744),R744)&amp;" ")," "," "),"﻿"," "),"​"," "),"⁠"," ")," "," ")," "," "),CHAR(9)," "),CHAR(10)," "),CHAR(13)," "),"−","-"),"–","-"),"—","-"),"LATITUDE"," "),"LONGITUDE"," "),"COORDINATES"," "),"COORDS"," "),"NORTH"," N "),"SOUTH"," S "),"EAST"," E "),"WEST"," W "),"DEGREES"," "),"DEG"," "),"GPS"," "),"LONG"," "),"LNG"," "),"LON"," "),"LAT"," ")," AND "," "),"&amp;"," ")&amp;" ")</f>
        <v/>
      </c>
      <c r="T744" s="50">
        <f>IF(S744="","",IF(LEN(S744)-LEN(SUBSTITUTE(S744,".",""))&gt;0,SUBSTITUTE(S744,","," "),IF(LEN(S744)-LEN(SUBSTITUTE(S744,",",""))=3,SUBSTITUTE(SUBSTITUTE(S744,",",";",2),",","."),IF(LEN(S744)-LEN(SUBSTITUTE(S744,",",""))=2,SUBSTITUTE(S744,",","."),SUBSTITUTE(S744,","," ")))))</f>
        <v/>
      </c>
      <c r="U744" s="50">
        <f>IF(ISNUMBER(FIND("S",T744)),-1,IF(ISNUMBER(FIND("N",T744)),1,0))</f>
        <v/>
      </c>
      <c r="V744" s="50">
        <f>IF(ISNUMBER(FIND("W",T744)),-1,IF(ISNUMBER(FIND("E",T744)),1,0))</f>
        <v/>
      </c>
      <c r="W744" s="50">
        <f>AND(MIN(IFERROR(FIND("N",T744),999),IFERROR(FIND("S",T744),999))&lt;999,MIN(IFERROR(FIND("E",T744),999),IFERROR(FIND("W",T744),999))&lt;999,MIN(IFERROR(FIND("E",T744),999),IFERROR(FIND("W",T744),999))&lt;MIN(IFERROR(FIND("N",T744),999),IFERROR(FIND("S",T744),999)))</f>
        <v/>
      </c>
      <c r="X744" s="50">
        <f>IF(T744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744,"°"," "),"º"," "),"˚"," "),"'"," "),CHAR(34)," "),"′"," "),"’"," "),"‘"," "),"″"," "),"”"," "),"“"," "),"("," "),")"," "),"["," "),"]"," "),"{"," "),"}"," "),";"," "),"|"," "),"/"," "),"\"," "),":"," "),"="," "),"*"," "),","," "),"N"," "),"S"," "),"E"," "),"W"," "),"_"," ")))</f>
        <v/>
      </c>
      <c r="Y744" s="50">
        <f>IF(X744="","",SUBSTITUTE(SUBSTITUTE(SUBSTITUTE(SUBSTITUTE(SUBSTITUTE(SUBSTITUTE(SUBSTITUTE(SUBSTITUTE(SUBSTITUTE(SUBSTITUTE(SUBSTITUTE(SUBSTITUTE(SUBSTITUTE(X744,"0",""),"1",""),"2",""),"3",""),"4",""),"5",""),"6",""),"7",""),"8",""),"9",""),".",""),"-","")," ",""))</f>
        <v/>
      </c>
      <c r="Z744" s="50">
        <f>IF(X744="",0,LEN(X744)-LEN(SUBSTITUTE(X744," ",""))+1)</f>
        <v/>
      </c>
      <c r="AA744" s="50">
        <f>IF(Z744&lt;1,"",IFERROR(VALUE(SUBSTITUTE(TRIM(MID(SUBSTITUTE(X744," ",REPT(" ",60)),1,60)),".",MID(1/2,2,1))),""))</f>
        <v/>
      </c>
      <c r="AB744" s="50">
        <f>IF(Z744&lt;2,"",IFERROR(VALUE(SUBSTITUTE(TRIM(MID(SUBSTITUTE(X744," ",REPT(" ",60)),61,60)),".",MID(1/2,2,1))),""))</f>
        <v/>
      </c>
      <c r="AC744" s="50">
        <f>IF(Z744&lt;3,"",IFERROR(VALUE(SUBSTITUTE(TRIM(MID(SUBSTITUTE(X744," ",REPT(" ",60)),121,60)),".",MID(1/2,2,1))),""))</f>
        <v/>
      </c>
      <c r="AD744" s="50">
        <f>IF(Z744&lt;4,"",IFERROR(VALUE(SUBSTITUTE(TRIM(MID(SUBSTITUTE(X744," ",REPT(" ",60)),181,60)),".",MID(1/2,2,1))),""))</f>
        <v/>
      </c>
      <c r="AE744" s="50">
        <f>IF(Z744&lt;5,"",IFERROR(VALUE(SUBSTITUTE(TRIM(MID(SUBSTITUTE(X744," ",REPT(" ",60)),241,60)),".",MID(1/2,2,1))),""))</f>
        <v/>
      </c>
      <c r="AF744" s="50">
        <f>IF(Z744&lt;6,"",IFERROR(VALUE(SUBSTITUTE(TRIM(MID(SUBSTITUTE(X744," ",REPT(" ",60)),301,60)),".",MID(1/2,2,1))),""))</f>
        <v/>
      </c>
      <c r="AG744" s="50">
        <f>IFERROR(IF(Z744=2,AA744,IF(Z744=4,IF(AA744&lt;0,-1,1)*(ABS(AA744)+AB744/60),IF(Z744=6,IF(AA744&lt;0,-1,1)*(ABS(AA744)+AB744/60+AC744/3600),""))),"")</f>
        <v/>
      </c>
      <c r="AH744" s="50">
        <f>IFERROR(IF(Z744=2,AB744,IF(Z744=4,IF(AC744&lt;0,-1,1)*(ABS(AC744)+AD744/60),IF(Z744=6,IF(AD744&lt;0,-1,1)*(ABS(AD744)+AE744/60+AF744/3600),""))),"")</f>
        <v/>
      </c>
      <c r="AI744" s="50">
        <f>IF(W744,AH744,AG744)</f>
        <v/>
      </c>
      <c r="AJ744" s="50">
        <f>IF(W744,AG744,AH744)</f>
        <v/>
      </c>
      <c r="AK744" s="50">
        <f>IFERROR(IF(U744=0,AI744,U744*ABS(AI744)),"")</f>
        <v/>
      </c>
      <c r="AL744" s="50">
        <f>IFERROR(IF(V744=0,AJ744,V744*ABS(AJ744)),"")</f>
        <v/>
      </c>
      <c r="AM744" s="50">
        <f>IFERROR(AND(U744=0,V744=0,ABS(AK744)&gt;90,ABS(AK744)&lt;=180,ABS(AL744)&lt;=90),FALSE)</f>
        <v/>
      </c>
      <c r="AN744" s="50">
        <f>IF(AM744,AL744,AK744)</f>
        <v/>
      </c>
      <c r="AO744" s="50">
        <f>IF(AM744,AK744,AL744)</f>
        <v/>
      </c>
      <c r="AP744" s="50">
        <f>IF(R744="","",IF(Y744&lt;&gt;"","Contains words or symbols that aren't part of a coordinate.",IF(NOT(OR(Z744=2,Z744=4,Z744=6)),"Couldn't find a latitude and a longitude ("&amp;Z744&amp;IF(Z744=1," number"," numbers")&amp;" found).",IF(COUNT(AA744:AF744)&lt;&gt;Z744,"Some of the numbers couldn't be read.",IF(OR(AND(Z744=4,OR(AB744&lt;0,AB744&gt;=60,AD744&lt;0,AD744&gt;=60)),AND(Z744=6,OR(AB744&lt;0,AB744&gt;=60,AC744&lt;0,AC744&gt;=60,AE744&lt;0,AE744&gt;=60,AF744&lt;0,AF744&gt;=60))),"Minutes and seconds must be between 0 and 60.",IF(OR(ABS(AN744)&gt;90,ABS(AO744)&gt;180),"Out of range: latitude must be between -90 and 90, and longitude between -180 and 180.",""))))))</f>
        <v/>
      </c>
    </row>
    <row r="745">
      <c r="B745" s="44" t="n"/>
      <c r="C745" s="44" t="n"/>
      <c r="D745" s="45">
        <f>IF(R745="","",IF(AP745&lt;&gt;"","NOT VALID GPS COORDINATES",IF(O745="NO CONNECTION","NO CONNECTION",IF(E745="","NOT FOUND",IF(OR(AM745,AND(AN745=0,AO745=0)),"CONVERTED – PLEASE CHECK","CONVERTED")))))</f>
        <v/>
      </c>
      <c r="E745" s="45">
        <f>IF(OR(O745="",O745="NO CONNECTION"),"",IFERROR(_xlfn.FILTERXML(O745,"//local/territory")&amp;" "&amp;_xlfn.FILTERXML(O745,"//local/mapcode"),IFERROR(_xlfn.FILTERXML(O745,"//international/mapcode"),"")))</f>
        <v/>
      </c>
      <c r="F745" s="46">
        <f>IF(E745="","",IFERROR(_xlfn.FILTERXML(O745,"//local/territory"),""))</f>
        <v/>
      </c>
      <c r="G745" s="46">
        <f>IF(E745="","",IFERROR(_xlfn.FILTERXML(O745,"//local/mapcode"),""))</f>
        <v/>
      </c>
      <c r="H745" s="46">
        <f>IF(E745="","",IFERROR(_xlfn.FILTERXML(O745,"//international/mapcode"),""))</f>
        <v/>
      </c>
      <c r="I745" s="46">
        <f>IF(E745="","",IFERROR(HYPERLINK("https://www.mymapcodes.com/go/?t="&amp;IF(G745&lt;&gt;"",F745,"AAA")&amp;"&amp;ma="&amp;LEFT(IF(G745&lt;&gt;"",G745,H745),FIND(".",IF(G745&lt;&gt;"",G745,H745))-1)&amp;"&amp;mb="&amp;MID(IF(G745&lt;&gt;"",G745,H745),FIND(".",IF(G745&lt;&gt;"",G745,H745))+1,99),"Open on MyMapcodes →"),""))</f>
        <v/>
      </c>
      <c r="J745" s="47">
        <f>IF(OR(R745="",AP745&lt;&gt;""),"",ROUND(AN745,6))</f>
        <v/>
      </c>
      <c r="K745" s="47">
        <f>IF(OR(R745="",AP745&lt;&gt;""),"",ROUND(AO745,6))</f>
        <v/>
      </c>
      <c r="L745" s="48">
        <f>IF(R745="","",IF(AP745&lt;&gt;"",AP745,IF(O745="NO CONNECTION","Excel couldn't reach the mapcode service. Click the REFRESH RESULTS box just above the table.",IF(E745="","The mapcode service didn't return a mapcode for this point.",IF(AM745,"Latitude and longitude seemed to be the wrong way round, so they've been swapped. Please check.",IF(AND(AN745=0,AO745=0),"0, 0 is in the sea off West Africa. Please check this is the location you meant.",IF(W745,"Longitude came first, so the order has been switched.",IF(Z745=6,"Converted from degrees, minutes and seconds.",IF(Z745=4,"Converted from degrees and decimal minutes.","")))))))))</f>
        <v/>
      </c>
      <c r="N745" s="49">
        <f>IF(J745="","",MapcodeAPI&amp;"codes/"&amp;SUBSTITUTE(J745&amp;"",MID(1/2,2,1),".")&amp;","&amp;SUBSTITUTE(K745&amp;"",MID(1/2,2,1),"."))&amp;LEFT($B$13,0)</f>
        <v/>
      </c>
      <c r="O745" s="49">
        <f>IF(N745="","",IFERROR(_xlfn.WEBSERVICE(N745),IF(MapcodeAPIBackup="","NO CONNECTION",IFERROR(_xlfn.WEBSERVICE(MapcodeAPIBackup&amp;MID(N745,LEN(MapcodeAPI)+1,999)),"NO CONNECTION"))))</f>
        <v/>
      </c>
      <c r="P745" t="inlineStr">
        <is>
          <t xml:space="preserve"> </t>
        </is>
      </c>
      <c r="R745" s="50">
        <f>IFERROR(IF(AND(TRIM(B745&amp;"")="",TRIM(C745&amp;"")=""),"",TRIM(IF(ISNUMBER(B745),SUBSTITUTE(B745&amp;"",MID(1/2,2,1),"."),B745&amp;"")&amp;IF(TRIM(C745&amp;"")="",""," | "&amp;IF(ISNUMBER(C745),SUBSTITUTE(C745&amp;"",MID(1/2,2,1),"."),C745&amp;"")))),"(error value)")</f>
        <v/>
      </c>
      <c r="S745" s="50">
        <f>IF(R745="","","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"&amp;IFERROR(IF(AND(LEN(R745)-LEN(SUBSTITUTE(R745,"/",""))=1,ISNUMBER(FIND(" ",TRIM(LEFT(R745,FIND("/",R745)-1))))),LEFT(R745,FIND("/",R745)-1),R745),R745)&amp;" ")," "," "),"﻿"," "),"​"," "),"⁠"," ")," "," ")," "," "),CHAR(9)," "),CHAR(10)," "),CHAR(13)," "),"−","-"),"–","-"),"—","-"),"LATITUDE"," "),"LONGITUDE"," "),"COORDINATES"," "),"COORDS"," "),"NORTH"," N "),"SOUTH"," S "),"EAST"," E "),"WEST"," W "),"DEGREES"," "),"DEG"," "),"GPS"," "),"LONG"," "),"LNG"," "),"LON"," "),"LAT"," ")," AND "," "),"&amp;"," ")&amp;" ")</f>
        <v/>
      </c>
      <c r="T745" s="50">
        <f>IF(S745="","",IF(LEN(S745)-LEN(SUBSTITUTE(S745,".",""))&gt;0,SUBSTITUTE(S745,","," "),IF(LEN(S745)-LEN(SUBSTITUTE(S745,",",""))=3,SUBSTITUTE(SUBSTITUTE(S745,",",";",2),",","."),IF(LEN(S745)-LEN(SUBSTITUTE(S745,",",""))=2,SUBSTITUTE(S745,",","."),SUBSTITUTE(S745,","," ")))))</f>
        <v/>
      </c>
      <c r="U745" s="50">
        <f>IF(ISNUMBER(FIND("S",T745)),-1,IF(ISNUMBER(FIND("N",T745)),1,0))</f>
        <v/>
      </c>
      <c r="V745" s="50">
        <f>IF(ISNUMBER(FIND("W",T745)),-1,IF(ISNUMBER(FIND("E",T745)),1,0))</f>
        <v/>
      </c>
      <c r="W745" s="50">
        <f>AND(MIN(IFERROR(FIND("N",T745),999),IFERROR(FIND("S",T745),999))&lt;999,MIN(IFERROR(FIND("E",T745),999),IFERROR(FIND("W",T745),999))&lt;999,MIN(IFERROR(FIND("E",T745),999),IFERROR(FIND("W",T745),999))&lt;MIN(IFERROR(FIND("N",T745),999),IFERROR(FIND("S",T745),999)))</f>
        <v/>
      </c>
      <c r="X745" s="50">
        <f>IF(T745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745,"°"," "),"º"," "),"˚"," "),"'"," "),CHAR(34)," "),"′"," "),"’"," "),"‘"," "),"″"," "),"”"," "),"“"," "),"("," "),")"," "),"["," "),"]"," "),"{"," "),"}"," "),";"," "),"|"," "),"/"," "),"\"," "),":"," "),"="," "),"*"," "),","," "),"N"," "),"S"," "),"E"," "),"W"," "),"_"," ")))</f>
        <v/>
      </c>
      <c r="Y745" s="50">
        <f>IF(X745="","",SUBSTITUTE(SUBSTITUTE(SUBSTITUTE(SUBSTITUTE(SUBSTITUTE(SUBSTITUTE(SUBSTITUTE(SUBSTITUTE(SUBSTITUTE(SUBSTITUTE(SUBSTITUTE(SUBSTITUTE(SUBSTITUTE(X745,"0",""),"1",""),"2",""),"3",""),"4",""),"5",""),"6",""),"7",""),"8",""),"9",""),".",""),"-","")," ",""))</f>
        <v/>
      </c>
      <c r="Z745" s="50">
        <f>IF(X745="",0,LEN(X745)-LEN(SUBSTITUTE(X745," ",""))+1)</f>
        <v/>
      </c>
      <c r="AA745" s="50">
        <f>IF(Z745&lt;1,"",IFERROR(VALUE(SUBSTITUTE(TRIM(MID(SUBSTITUTE(X745," ",REPT(" ",60)),1,60)),".",MID(1/2,2,1))),""))</f>
        <v/>
      </c>
      <c r="AB745" s="50">
        <f>IF(Z745&lt;2,"",IFERROR(VALUE(SUBSTITUTE(TRIM(MID(SUBSTITUTE(X745," ",REPT(" ",60)),61,60)),".",MID(1/2,2,1))),""))</f>
        <v/>
      </c>
      <c r="AC745" s="50">
        <f>IF(Z745&lt;3,"",IFERROR(VALUE(SUBSTITUTE(TRIM(MID(SUBSTITUTE(X745," ",REPT(" ",60)),121,60)),".",MID(1/2,2,1))),""))</f>
        <v/>
      </c>
      <c r="AD745" s="50">
        <f>IF(Z745&lt;4,"",IFERROR(VALUE(SUBSTITUTE(TRIM(MID(SUBSTITUTE(X745," ",REPT(" ",60)),181,60)),".",MID(1/2,2,1))),""))</f>
        <v/>
      </c>
      <c r="AE745" s="50">
        <f>IF(Z745&lt;5,"",IFERROR(VALUE(SUBSTITUTE(TRIM(MID(SUBSTITUTE(X745," ",REPT(" ",60)),241,60)),".",MID(1/2,2,1))),""))</f>
        <v/>
      </c>
      <c r="AF745" s="50">
        <f>IF(Z745&lt;6,"",IFERROR(VALUE(SUBSTITUTE(TRIM(MID(SUBSTITUTE(X745," ",REPT(" ",60)),301,60)),".",MID(1/2,2,1))),""))</f>
        <v/>
      </c>
      <c r="AG745" s="50">
        <f>IFERROR(IF(Z745=2,AA745,IF(Z745=4,IF(AA745&lt;0,-1,1)*(ABS(AA745)+AB745/60),IF(Z745=6,IF(AA745&lt;0,-1,1)*(ABS(AA745)+AB745/60+AC745/3600),""))),"")</f>
        <v/>
      </c>
      <c r="AH745" s="50">
        <f>IFERROR(IF(Z745=2,AB745,IF(Z745=4,IF(AC745&lt;0,-1,1)*(ABS(AC745)+AD745/60),IF(Z745=6,IF(AD745&lt;0,-1,1)*(ABS(AD745)+AE745/60+AF745/3600),""))),"")</f>
        <v/>
      </c>
      <c r="AI745" s="50">
        <f>IF(W745,AH745,AG745)</f>
        <v/>
      </c>
      <c r="AJ745" s="50">
        <f>IF(W745,AG745,AH745)</f>
        <v/>
      </c>
      <c r="AK745" s="50">
        <f>IFERROR(IF(U745=0,AI745,U745*ABS(AI745)),"")</f>
        <v/>
      </c>
      <c r="AL745" s="50">
        <f>IFERROR(IF(V745=0,AJ745,V745*ABS(AJ745)),"")</f>
        <v/>
      </c>
      <c r="AM745" s="50">
        <f>IFERROR(AND(U745=0,V745=0,ABS(AK745)&gt;90,ABS(AK745)&lt;=180,ABS(AL745)&lt;=90),FALSE)</f>
        <v/>
      </c>
      <c r="AN745" s="50">
        <f>IF(AM745,AL745,AK745)</f>
        <v/>
      </c>
      <c r="AO745" s="50">
        <f>IF(AM745,AK745,AL745)</f>
        <v/>
      </c>
      <c r="AP745" s="50">
        <f>IF(R745="","",IF(Y745&lt;&gt;"","Contains words or symbols that aren't part of a coordinate.",IF(NOT(OR(Z745=2,Z745=4,Z745=6)),"Couldn't find a latitude and a longitude ("&amp;Z745&amp;IF(Z745=1," number"," numbers")&amp;" found).",IF(COUNT(AA745:AF745)&lt;&gt;Z745,"Some of the numbers couldn't be read.",IF(OR(AND(Z745=4,OR(AB745&lt;0,AB745&gt;=60,AD745&lt;0,AD745&gt;=60)),AND(Z745=6,OR(AB745&lt;0,AB745&gt;=60,AC745&lt;0,AC745&gt;=60,AE745&lt;0,AE745&gt;=60,AF745&lt;0,AF745&gt;=60))),"Minutes and seconds must be between 0 and 60.",IF(OR(ABS(AN745)&gt;90,ABS(AO745)&gt;180),"Out of range: latitude must be between -90 and 90, and longitude between -180 and 180.",""))))))</f>
        <v/>
      </c>
    </row>
    <row r="746">
      <c r="B746" s="44" t="n"/>
      <c r="C746" s="44" t="n"/>
      <c r="D746" s="45">
        <f>IF(R746="","",IF(AP746&lt;&gt;"","NOT VALID GPS COORDINATES",IF(O746="NO CONNECTION","NO CONNECTION",IF(E746="","NOT FOUND",IF(OR(AM746,AND(AN746=0,AO746=0)),"CONVERTED – PLEASE CHECK","CONVERTED")))))</f>
        <v/>
      </c>
      <c r="E746" s="45">
        <f>IF(OR(O746="",O746="NO CONNECTION"),"",IFERROR(_xlfn.FILTERXML(O746,"//local/territory")&amp;" "&amp;_xlfn.FILTERXML(O746,"//local/mapcode"),IFERROR(_xlfn.FILTERXML(O746,"//international/mapcode"),"")))</f>
        <v/>
      </c>
      <c r="F746" s="46">
        <f>IF(E746="","",IFERROR(_xlfn.FILTERXML(O746,"//local/territory"),""))</f>
        <v/>
      </c>
      <c r="G746" s="46">
        <f>IF(E746="","",IFERROR(_xlfn.FILTERXML(O746,"//local/mapcode"),""))</f>
        <v/>
      </c>
      <c r="H746" s="46">
        <f>IF(E746="","",IFERROR(_xlfn.FILTERXML(O746,"//international/mapcode"),""))</f>
        <v/>
      </c>
      <c r="I746" s="46">
        <f>IF(E746="","",IFERROR(HYPERLINK("https://www.mymapcodes.com/go/?t="&amp;IF(G746&lt;&gt;"",F746,"AAA")&amp;"&amp;ma="&amp;LEFT(IF(G746&lt;&gt;"",G746,H746),FIND(".",IF(G746&lt;&gt;"",G746,H746))-1)&amp;"&amp;mb="&amp;MID(IF(G746&lt;&gt;"",G746,H746),FIND(".",IF(G746&lt;&gt;"",G746,H746))+1,99),"Open on MyMapcodes →"),""))</f>
        <v/>
      </c>
      <c r="J746" s="47">
        <f>IF(OR(R746="",AP746&lt;&gt;""),"",ROUND(AN746,6))</f>
        <v/>
      </c>
      <c r="K746" s="47">
        <f>IF(OR(R746="",AP746&lt;&gt;""),"",ROUND(AO746,6))</f>
        <v/>
      </c>
      <c r="L746" s="48">
        <f>IF(R746="","",IF(AP746&lt;&gt;"",AP746,IF(O746="NO CONNECTION","Excel couldn't reach the mapcode service. Click the REFRESH RESULTS box just above the table.",IF(E746="","The mapcode service didn't return a mapcode for this point.",IF(AM746,"Latitude and longitude seemed to be the wrong way round, so they've been swapped. Please check.",IF(AND(AN746=0,AO746=0),"0, 0 is in the sea off West Africa. Please check this is the location you meant.",IF(W746,"Longitude came first, so the order has been switched.",IF(Z746=6,"Converted from degrees, minutes and seconds.",IF(Z746=4,"Converted from degrees and decimal minutes.","")))))))))</f>
        <v/>
      </c>
      <c r="N746" s="49">
        <f>IF(J746="","",MapcodeAPI&amp;"codes/"&amp;SUBSTITUTE(J746&amp;"",MID(1/2,2,1),".")&amp;","&amp;SUBSTITUTE(K746&amp;"",MID(1/2,2,1),"."))&amp;LEFT($B$13,0)</f>
        <v/>
      </c>
      <c r="O746" s="49">
        <f>IF(N746="","",IFERROR(_xlfn.WEBSERVICE(N746),IF(MapcodeAPIBackup="","NO CONNECTION",IFERROR(_xlfn.WEBSERVICE(MapcodeAPIBackup&amp;MID(N746,LEN(MapcodeAPI)+1,999)),"NO CONNECTION"))))</f>
        <v/>
      </c>
      <c r="P746" t="inlineStr">
        <is>
          <t xml:space="preserve"> </t>
        </is>
      </c>
      <c r="R746" s="50">
        <f>IFERROR(IF(AND(TRIM(B746&amp;"")="",TRIM(C746&amp;"")=""),"",TRIM(IF(ISNUMBER(B746),SUBSTITUTE(B746&amp;"",MID(1/2,2,1),"."),B746&amp;"")&amp;IF(TRIM(C746&amp;"")="",""," | "&amp;IF(ISNUMBER(C746),SUBSTITUTE(C746&amp;"",MID(1/2,2,1),"."),C746&amp;"")))),"(error value)")</f>
        <v/>
      </c>
      <c r="S746" s="50">
        <f>IF(R746="","","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"&amp;IFERROR(IF(AND(LEN(R746)-LEN(SUBSTITUTE(R746,"/",""))=1,ISNUMBER(FIND(" ",TRIM(LEFT(R746,FIND("/",R746)-1))))),LEFT(R746,FIND("/",R746)-1),R746),R746)&amp;" ")," "," "),"﻿"," "),"​"," "),"⁠"," ")," "," ")," "," "),CHAR(9)," "),CHAR(10)," "),CHAR(13)," "),"−","-"),"–","-"),"—","-"),"LATITUDE"," "),"LONGITUDE"," "),"COORDINATES"," "),"COORDS"," "),"NORTH"," N "),"SOUTH"," S "),"EAST"," E "),"WEST"," W "),"DEGREES"," "),"DEG"," "),"GPS"," "),"LONG"," "),"LNG"," "),"LON"," "),"LAT"," ")," AND "," "),"&amp;"," ")&amp;" ")</f>
        <v/>
      </c>
      <c r="T746" s="50">
        <f>IF(S746="","",IF(LEN(S746)-LEN(SUBSTITUTE(S746,".",""))&gt;0,SUBSTITUTE(S746,","," "),IF(LEN(S746)-LEN(SUBSTITUTE(S746,",",""))=3,SUBSTITUTE(SUBSTITUTE(S746,",",";",2),",","."),IF(LEN(S746)-LEN(SUBSTITUTE(S746,",",""))=2,SUBSTITUTE(S746,",","."),SUBSTITUTE(S746,","," ")))))</f>
        <v/>
      </c>
      <c r="U746" s="50">
        <f>IF(ISNUMBER(FIND("S",T746)),-1,IF(ISNUMBER(FIND("N",T746)),1,0))</f>
        <v/>
      </c>
      <c r="V746" s="50">
        <f>IF(ISNUMBER(FIND("W",T746)),-1,IF(ISNUMBER(FIND("E",T746)),1,0))</f>
        <v/>
      </c>
      <c r="W746" s="50">
        <f>AND(MIN(IFERROR(FIND("N",T746),999),IFERROR(FIND("S",T746),999))&lt;999,MIN(IFERROR(FIND("E",T746),999),IFERROR(FIND("W",T746),999))&lt;999,MIN(IFERROR(FIND("E",T746),999),IFERROR(FIND("W",T746),999))&lt;MIN(IFERROR(FIND("N",T746),999),IFERROR(FIND("S",T746),999)))</f>
        <v/>
      </c>
      <c r="X746" s="50">
        <f>IF(T746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746,"°"," "),"º"," "),"˚"," "),"'"," "),CHAR(34)," "),"′"," "),"’"," "),"‘"," "),"″"," "),"”"," "),"“"," "),"("," "),")"," "),"["," "),"]"," "),"{"," "),"}"," "),";"," "),"|"," "),"/"," "),"\"," "),":"," "),"="," "),"*"," "),","," "),"N"," "),"S"," "),"E"," "),"W"," "),"_"," ")))</f>
        <v/>
      </c>
      <c r="Y746" s="50">
        <f>IF(X746="","",SUBSTITUTE(SUBSTITUTE(SUBSTITUTE(SUBSTITUTE(SUBSTITUTE(SUBSTITUTE(SUBSTITUTE(SUBSTITUTE(SUBSTITUTE(SUBSTITUTE(SUBSTITUTE(SUBSTITUTE(SUBSTITUTE(X746,"0",""),"1",""),"2",""),"3",""),"4",""),"5",""),"6",""),"7",""),"8",""),"9",""),".",""),"-","")," ",""))</f>
        <v/>
      </c>
      <c r="Z746" s="50">
        <f>IF(X746="",0,LEN(X746)-LEN(SUBSTITUTE(X746," ",""))+1)</f>
        <v/>
      </c>
      <c r="AA746" s="50">
        <f>IF(Z746&lt;1,"",IFERROR(VALUE(SUBSTITUTE(TRIM(MID(SUBSTITUTE(X746," ",REPT(" ",60)),1,60)),".",MID(1/2,2,1))),""))</f>
        <v/>
      </c>
      <c r="AB746" s="50">
        <f>IF(Z746&lt;2,"",IFERROR(VALUE(SUBSTITUTE(TRIM(MID(SUBSTITUTE(X746," ",REPT(" ",60)),61,60)),".",MID(1/2,2,1))),""))</f>
        <v/>
      </c>
      <c r="AC746" s="50">
        <f>IF(Z746&lt;3,"",IFERROR(VALUE(SUBSTITUTE(TRIM(MID(SUBSTITUTE(X746," ",REPT(" ",60)),121,60)),".",MID(1/2,2,1))),""))</f>
        <v/>
      </c>
      <c r="AD746" s="50">
        <f>IF(Z746&lt;4,"",IFERROR(VALUE(SUBSTITUTE(TRIM(MID(SUBSTITUTE(X746," ",REPT(" ",60)),181,60)),".",MID(1/2,2,1))),""))</f>
        <v/>
      </c>
      <c r="AE746" s="50">
        <f>IF(Z746&lt;5,"",IFERROR(VALUE(SUBSTITUTE(TRIM(MID(SUBSTITUTE(X746," ",REPT(" ",60)),241,60)),".",MID(1/2,2,1))),""))</f>
        <v/>
      </c>
      <c r="AF746" s="50">
        <f>IF(Z746&lt;6,"",IFERROR(VALUE(SUBSTITUTE(TRIM(MID(SUBSTITUTE(X746," ",REPT(" ",60)),301,60)),".",MID(1/2,2,1))),""))</f>
        <v/>
      </c>
      <c r="AG746" s="50">
        <f>IFERROR(IF(Z746=2,AA746,IF(Z746=4,IF(AA746&lt;0,-1,1)*(ABS(AA746)+AB746/60),IF(Z746=6,IF(AA746&lt;0,-1,1)*(ABS(AA746)+AB746/60+AC746/3600),""))),"")</f>
        <v/>
      </c>
      <c r="AH746" s="50">
        <f>IFERROR(IF(Z746=2,AB746,IF(Z746=4,IF(AC746&lt;0,-1,1)*(ABS(AC746)+AD746/60),IF(Z746=6,IF(AD746&lt;0,-1,1)*(ABS(AD746)+AE746/60+AF746/3600),""))),"")</f>
        <v/>
      </c>
      <c r="AI746" s="50">
        <f>IF(W746,AH746,AG746)</f>
        <v/>
      </c>
      <c r="AJ746" s="50">
        <f>IF(W746,AG746,AH746)</f>
        <v/>
      </c>
      <c r="AK746" s="50">
        <f>IFERROR(IF(U746=0,AI746,U746*ABS(AI746)),"")</f>
        <v/>
      </c>
      <c r="AL746" s="50">
        <f>IFERROR(IF(V746=0,AJ746,V746*ABS(AJ746)),"")</f>
        <v/>
      </c>
      <c r="AM746" s="50">
        <f>IFERROR(AND(U746=0,V746=0,ABS(AK746)&gt;90,ABS(AK746)&lt;=180,ABS(AL746)&lt;=90),FALSE)</f>
        <v/>
      </c>
      <c r="AN746" s="50">
        <f>IF(AM746,AL746,AK746)</f>
        <v/>
      </c>
      <c r="AO746" s="50">
        <f>IF(AM746,AK746,AL746)</f>
        <v/>
      </c>
      <c r="AP746" s="50">
        <f>IF(R746="","",IF(Y746&lt;&gt;"","Contains words or symbols that aren't part of a coordinate.",IF(NOT(OR(Z746=2,Z746=4,Z746=6)),"Couldn't find a latitude and a longitude ("&amp;Z746&amp;IF(Z746=1," number"," numbers")&amp;" found).",IF(COUNT(AA746:AF746)&lt;&gt;Z746,"Some of the numbers couldn't be read.",IF(OR(AND(Z746=4,OR(AB746&lt;0,AB746&gt;=60,AD746&lt;0,AD746&gt;=60)),AND(Z746=6,OR(AB746&lt;0,AB746&gt;=60,AC746&lt;0,AC746&gt;=60,AE746&lt;0,AE746&gt;=60,AF746&lt;0,AF746&gt;=60))),"Minutes and seconds must be between 0 and 60.",IF(OR(ABS(AN746)&gt;90,ABS(AO746)&gt;180),"Out of range: latitude must be between -90 and 90, and longitude between -180 and 180.",""))))))</f>
        <v/>
      </c>
    </row>
    <row r="747">
      <c r="B747" s="44" t="n"/>
      <c r="C747" s="44" t="n"/>
      <c r="D747" s="45">
        <f>IF(R747="","",IF(AP747&lt;&gt;"","NOT VALID GPS COORDINATES",IF(O747="NO CONNECTION","NO CONNECTION",IF(E747="","NOT FOUND",IF(OR(AM747,AND(AN747=0,AO747=0)),"CONVERTED – PLEASE CHECK","CONVERTED")))))</f>
        <v/>
      </c>
      <c r="E747" s="45">
        <f>IF(OR(O747="",O747="NO CONNECTION"),"",IFERROR(_xlfn.FILTERXML(O747,"//local/territory")&amp;" "&amp;_xlfn.FILTERXML(O747,"//local/mapcode"),IFERROR(_xlfn.FILTERXML(O747,"//international/mapcode"),"")))</f>
        <v/>
      </c>
      <c r="F747" s="46">
        <f>IF(E747="","",IFERROR(_xlfn.FILTERXML(O747,"//local/territory"),""))</f>
        <v/>
      </c>
      <c r="G747" s="46">
        <f>IF(E747="","",IFERROR(_xlfn.FILTERXML(O747,"//local/mapcode"),""))</f>
        <v/>
      </c>
      <c r="H747" s="46">
        <f>IF(E747="","",IFERROR(_xlfn.FILTERXML(O747,"//international/mapcode"),""))</f>
        <v/>
      </c>
      <c r="I747" s="46">
        <f>IF(E747="","",IFERROR(HYPERLINK("https://www.mymapcodes.com/go/?t="&amp;IF(G747&lt;&gt;"",F747,"AAA")&amp;"&amp;ma="&amp;LEFT(IF(G747&lt;&gt;"",G747,H747),FIND(".",IF(G747&lt;&gt;"",G747,H747))-1)&amp;"&amp;mb="&amp;MID(IF(G747&lt;&gt;"",G747,H747),FIND(".",IF(G747&lt;&gt;"",G747,H747))+1,99),"Open on MyMapcodes →"),""))</f>
        <v/>
      </c>
      <c r="J747" s="47">
        <f>IF(OR(R747="",AP747&lt;&gt;""),"",ROUND(AN747,6))</f>
        <v/>
      </c>
      <c r="K747" s="47">
        <f>IF(OR(R747="",AP747&lt;&gt;""),"",ROUND(AO747,6))</f>
        <v/>
      </c>
      <c r="L747" s="48">
        <f>IF(R747="","",IF(AP747&lt;&gt;"",AP747,IF(O747="NO CONNECTION","Excel couldn't reach the mapcode service. Click the REFRESH RESULTS box just above the table.",IF(E747="","The mapcode service didn't return a mapcode for this point.",IF(AM747,"Latitude and longitude seemed to be the wrong way round, so they've been swapped. Please check.",IF(AND(AN747=0,AO747=0),"0, 0 is in the sea off West Africa. Please check this is the location you meant.",IF(W747,"Longitude came first, so the order has been switched.",IF(Z747=6,"Converted from degrees, minutes and seconds.",IF(Z747=4,"Converted from degrees and decimal minutes.","")))))))))</f>
        <v/>
      </c>
      <c r="N747" s="49">
        <f>IF(J747="","",MapcodeAPI&amp;"codes/"&amp;SUBSTITUTE(J747&amp;"",MID(1/2,2,1),".")&amp;","&amp;SUBSTITUTE(K747&amp;"",MID(1/2,2,1),"."))&amp;LEFT($B$13,0)</f>
        <v/>
      </c>
      <c r="O747" s="49">
        <f>IF(N747="","",IFERROR(_xlfn.WEBSERVICE(N747),IF(MapcodeAPIBackup="","NO CONNECTION",IFERROR(_xlfn.WEBSERVICE(MapcodeAPIBackup&amp;MID(N747,LEN(MapcodeAPI)+1,999)),"NO CONNECTION"))))</f>
        <v/>
      </c>
      <c r="P747" t="inlineStr">
        <is>
          <t xml:space="preserve"> </t>
        </is>
      </c>
      <c r="R747" s="50">
        <f>IFERROR(IF(AND(TRIM(B747&amp;"")="",TRIM(C747&amp;"")=""),"",TRIM(IF(ISNUMBER(B747),SUBSTITUTE(B747&amp;"",MID(1/2,2,1),"."),B747&amp;"")&amp;IF(TRIM(C747&amp;"")="",""," | "&amp;IF(ISNUMBER(C747),SUBSTITUTE(C747&amp;"",MID(1/2,2,1),"."),C747&amp;"")))),"(error value)")</f>
        <v/>
      </c>
      <c r="S747" s="50">
        <f>IF(R747="","","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"&amp;IFERROR(IF(AND(LEN(R747)-LEN(SUBSTITUTE(R747,"/",""))=1,ISNUMBER(FIND(" ",TRIM(LEFT(R747,FIND("/",R747)-1))))),LEFT(R747,FIND("/",R747)-1),R747),R747)&amp;" ")," "," "),"﻿"," "),"​"," "),"⁠"," ")," "," ")," "," "),CHAR(9)," "),CHAR(10)," "),CHAR(13)," "),"−","-"),"–","-"),"—","-"),"LATITUDE"," "),"LONGITUDE"," "),"COORDINATES"," "),"COORDS"," "),"NORTH"," N "),"SOUTH"," S "),"EAST"," E "),"WEST"," W "),"DEGREES"," "),"DEG"," "),"GPS"," "),"LONG"," "),"LNG"," "),"LON"," "),"LAT"," ")," AND "," "),"&amp;"," ")&amp;" ")</f>
        <v/>
      </c>
      <c r="T747" s="50">
        <f>IF(S747="","",IF(LEN(S747)-LEN(SUBSTITUTE(S747,".",""))&gt;0,SUBSTITUTE(S747,","," "),IF(LEN(S747)-LEN(SUBSTITUTE(S747,",",""))=3,SUBSTITUTE(SUBSTITUTE(S747,",",";",2),",","."),IF(LEN(S747)-LEN(SUBSTITUTE(S747,",",""))=2,SUBSTITUTE(S747,",","."),SUBSTITUTE(S747,","," ")))))</f>
        <v/>
      </c>
      <c r="U747" s="50">
        <f>IF(ISNUMBER(FIND("S",T747)),-1,IF(ISNUMBER(FIND("N",T747)),1,0))</f>
        <v/>
      </c>
      <c r="V747" s="50">
        <f>IF(ISNUMBER(FIND("W",T747)),-1,IF(ISNUMBER(FIND("E",T747)),1,0))</f>
        <v/>
      </c>
      <c r="W747" s="50">
        <f>AND(MIN(IFERROR(FIND("N",T747),999),IFERROR(FIND("S",T747),999))&lt;999,MIN(IFERROR(FIND("E",T747),999),IFERROR(FIND("W",T747),999))&lt;999,MIN(IFERROR(FIND("E",T747),999),IFERROR(FIND("W",T747),999))&lt;MIN(IFERROR(FIND("N",T747),999),IFERROR(FIND("S",T747),999)))</f>
        <v/>
      </c>
      <c r="X747" s="50">
        <f>IF(T747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747,"°"," "),"º"," "),"˚"," "),"'"," "),CHAR(34)," "),"′"," "),"’"," "),"‘"," "),"″"," "),"”"," "),"“"," "),"("," "),")"," "),"["," "),"]"," "),"{"," "),"}"," "),";"," "),"|"," "),"/"," "),"\"," "),":"," "),"="," "),"*"," "),","," "),"N"," "),"S"," "),"E"," "),"W"," "),"_"," ")))</f>
        <v/>
      </c>
      <c r="Y747" s="50">
        <f>IF(X747="","",SUBSTITUTE(SUBSTITUTE(SUBSTITUTE(SUBSTITUTE(SUBSTITUTE(SUBSTITUTE(SUBSTITUTE(SUBSTITUTE(SUBSTITUTE(SUBSTITUTE(SUBSTITUTE(SUBSTITUTE(SUBSTITUTE(X747,"0",""),"1",""),"2",""),"3",""),"4",""),"5",""),"6",""),"7",""),"8",""),"9",""),".",""),"-","")," ",""))</f>
        <v/>
      </c>
      <c r="Z747" s="50">
        <f>IF(X747="",0,LEN(X747)-LEN(SUBSTITUTE(X747," ",""))+1)</f>
        <v/>
      </c>
      <c r="AA747" s="50">
        <f>IF(Z747&lt;1,"",IFERROR(VALUE(SUBSTITUTE(TRIM(MID(SUBSTITUTE(X747," ",REPT(" ",60)),1,60)),".",MID(1/2,2,1))),""))</f>
        <v/>
      </c>
      <c r="AB747" s="50">
        <f>IF(Z747&lt;2,"",IFERROR(VALUE(SUBSTITUTE(TRIM(MID(SUBSTITUTE(X747," ",REPT(" ",60)),61,60)),".",MID(1/2,2,1))),""))</f>
        <v/>
      </c>
      <c r="AC747" s="50">
        <f>IF(Z747&lt;3,"",IFERROR(VALUE(SUBSTITUTE(TRIM(MID(SUBSTITUTE(X747," ",REPT(" ",60)),121,60)),".",MID(1/2,2,1))),""))</f>
        <v/>
      </c>
      <c r="AD747" s="50">
        <f>IF(Z747&lt;4,"",IFERROR(VALUE(SUBSTITUTE(TRIM(MID(SUBSTITUTE(X747," ",REPT(" ",60)),181,60)),".",MID(1/2,2,1))),""))</f>
        <v/>
      </c>
      <c r="AE747" s="50">
        <f>IF(Z747&lt;5,"",IFERROR(VALUE(SUBSTITUTE(TRIM(MID(SUBSTITUTE(X747," ",REPT(" ",60)),241,60)),".",MID(1/2,2,1))),""))</f>
        <v/>
      </c>
      <c r="AF747" s="50">
        <f>IF(Z747&lt;6,"",IFERROR(VALUE(SUBSTITUTE(TRIM(MID(SUBSTITUTE(X747," ",REPT(" ",60)),301,60)),".",MID(1/2,2,1))),""))</f>
        <v/>
      </c>
      <c r="AG747" s="50">
        <f>IFERROR(IF(Z747=2,AA747,IF(Z747=4,IF(AA747&lt;0,-1,1)*(ABS(AA747)+AB747/60),IF(Z747=6,IF(AA747&lt;0,-1,1)*(ABS(AA747)+AB747/60+AC747/3600),""))),"")</f>
        <v/>
      </c>
      <c r="AH747" s="50">
        <f>IFERROR(IF(Z747=2,AB747,IF(Z747=4,IF(AC747&lt;0,-1,1)*(ABS(AC747)+AD747/60),IF(Z747=6,IF(AD747&lt;0,-1,1)*(ABS(AD747)+AE747/60+AF747/3600),""))),"")</f>
        <v/>
      </c>
      <c r="AI747" s="50">
        <f>IF(W747,AH747,AG747)</f>
        <v/>
      </c>
      <c r="AJ747" s="50">
        <f>IF(W747,AG747,AH747)</f>
        <v/>
      </c>
      <c r="AK747" s="50">
        <f>IFERROR(IF(U747=0,AI747,U747*ABS(AI747)),"")</f>
        <v/>
      </c>
      <c r="AL747" s="50">
        <f>IFERROR(IF(V747=0,AJ747,V747*ABS(AJ747)),"")</f>
        <v/>
      </c>
      <c r="AM747" s="50">
        <f>IFERROR(AND(U747=0,V747=0,ABS(AK747)&gt;90,ABS(AK747)&lt;=180,ABS(AL747)&lt;=90),FALSE)</f>
        <v/>
      </c>
      <c r="AN747" s="50">
        <f>IF(AM747,AL747,AK747)</f>
        <v/>
      </c>
      <c r="AO747" s="50">
        <f>IF(AM747,AK747,AL747)</f>
        <v/>
      </c>
      <c r="AP747" s="50">
        <f>IF(R747="","",IF(Y747&lt;&gt;"","Contains words or symbols that aren't part of a coordinate.",IF(NOT(OR(Z747=2,Z747=4,Z747=6)),"Couldn't find a latitude and a longitude ("&amp;Z747&amp;IF(Z747=1," number"," numbers")&amp;" found).",IF(COUNT(AA747:AF747)&lt;&gt;Z747,"Some of the numbers couldn't be read.",IF(OR(AND(Z747=4,OR(AB747&lt;0,AB747&gt;=60,AD747&lt;0,AD747&gt;=60)),AND(Z747=6,OR(AB747&lt;0,AB747&gt;=60,AC747&lt;0,AC747&gt;=60,AE747&lt;0,AE747&gt;=60,AF747&lt;0,AF747&gt;=60))),"Minutes and seconds must be between 0 and 60.",IF(OR(ABS(AN747)&gt;90,ABS(AO747)&gt;180),"Out of range: latitude must be between -90 and 90, and longitude between -180 and 180.",""))))))</f>
        <v/>
      </c>
    </row>
    <row r="748">
      <c r="B748" s="44" t="n"/>
      <c r="C748" s="44" t="n"/>
      <c r="D748" s="45">
        <f>IF(R748="","",IF(AP748&lt;&gt;"","NOT VALID GPS COORDINATES",IF(O748="NO CONNECTION","NO CONNECTION",IF(E748="","NOT FOUND",IF(OR(AM748,AND(AN748=0,AO748=0)),"CONVERTED – PLEASE CHECK","CONVERTED")))))</f>
        <v/>
      </c>
      <c r="E748" s="45">
        <f>IF(OR(O748="",O748="NO CONNECTION"),"",IFERROR(_xlfn.FILTERXML(O748,"//local/territory")&amp;" "&amp;_xlfn.FILTERXML(O748,"//local/mapcode"),IFERROR(_xlfn.FILTERXML(O748,"//international/mapcode"),"")))</f>
        <v/>
      </c>
      <c r="F748" s="46">
        <f>IF(E748="","",IFERROR(_xlfn.FILTERXML(O748,"//local/territory"),""))</f>
        <v/>
      </c>
      <c r="G748" s="46">
        <f>IF(E748="","",IFERROR(_xlfn.FILTERXML(O748,"//local/mapcode"),""))</f>
        <v/>
      </c>
      <c r="H748" s="46">
        <f>IF(E748="","",IFERROR(_xlfn.FILTERXML(O748,"//international/mapcode"),""))</f>
        <v/>
      </c>
      <c r="I748" s="46">
        <f>IF(E748="","",IFERROR(HYPERLINK("https://www.mymapcodes.com/go/?t="&amp;IF(G748&lt;&gt;"",F748,"AAA")&amp;"&amp;ma="&amp;LEFT(IF(G748&lt;&gt;"",G748,H748),FIND(".",IF(G748&lt;&gt;"",G748,H748))-1)&amp;"&amp;mb="&amp;MID(IF(G748&lt;&gt;"",G748,H748),FIND(".",IF(G748&lt;&gt;"",G748,H748))+1,99),"Open on MyMapcodes →"),""))</f>
        <v/>
      </c>
      <c r="J748" s="47">
        <f>IF(OR(R748="",AP748&lt;&gt;""),"",ROUND(AN748,6))</f>
        <v/>
      </c>
      <c r="K748" s="47">
        <f>IF(OR(R748="",AP748&lt;&gt;""),"",ROUND(AO748,6))</f>
        <v/>
      </c>
      <c r="L748" s="48">
        <f>IF(R748="","",IF(AP748&lt;&gt;"",AP748,IF(O748="NO CONNECTION","Excel couldn't reach the mapcode service. Click the REFRESH RESULTS box just above the table.",IF(E748="","The mapcode service didn't return a mapcode for this point.",IF(AM748,"Latitude and longitude seemed to be the wrong way round, so they've been swapped. Please check.",IF(AND(AN748=0,AO748=0),"0, 0 is in the sea off West Africa. Please check this is the location you meant.",IF(W748,"Longitude came first, so the order has been switched.",IF(Z748=6,"Converted from degrees, minutes and seconds.",IF(Z748=4,"Converted from degrees and decimal minutes.","")))))))))</f>
        <v/>
      </c>
      <c r="N748" s="49">
        <f>IF(J748="","",MapcodeAPI&amp;"codes/"&amp;SUBSTITUTE(J748&amp;"",MID(1/2,2,1),".")&amp;","&amp;SUBSTITUTE(K748&amp;"",MID(1/2,2,1),"."))&amp;LEFT($B$13,0)</f>
        <v/>
      </c>
      <c r="O748" s="49">
        <f>IF(N748="","",IFERROR(_xlfn.WEBSERVICE(N748),IF(MapcodeAPIBackup="","NO CONNECTION",IFERROR(_xlfn.WEBSERVICE(MapcodeAPIBackup&amp;MID(N748,LEN(MapcodeAPI)+1,999)),"NO CONNECTION"))))</f>
        <v/>
      </c>
      <c r="P748" t="inlineStr">
        <is>
          <t xml:space="preserve"> </t>
        </is>
      </c>
      <c r="R748" s="50">
        <f>IFERROR(IF(AND(TRIM(B748&amp;"")="",TRIM(C748&amp;"")=""),"",TRIM(IF(ISNUMBER(B748),SUBSTITUTE(B748&amp;"",MID(1/2,2,1),"."),B748&amp;"")&amp;IF(TRIM(C748&amp;"")="",""," | "&amp;IF(ISNUMBER(C748),SUBSTITUTE(C748&amp;"",MID(1/2,2,1),"."),C748&amp;"")))),"(error value)")</f>
        <v/>
      </c>
      <c r="S748" s="50">
        <f>IF(R748="","","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"&amp;IFERROR(IF(AND(LEN(R748)-LEN(SUBSTITUTE(R748,"/",""))=1,ISNUMBER(FIND(" ",TRIM(LEFT(R748,FIND("/",R748)-1))))),LEFT(R748,FIND("/",R748)-1),R748),R748)&amp;" ")," "," "),"﻿"," "),"​"," "),"⁠"," ")," "," ")," "," "),CHAR(9)," "),CHAR(10)," "),CHAR(13)," "),"−","-"),"–","-"),"—","-"),"LATITUDE"," "),"LONGITUDE"," "),"COORDINATES"," "),"COORDS"," "),"NORTH"," N "),"SOUTH"," S "),"EAST"," E "),"WEST"," W "),"DEGREES"," "),"DEG"," "),"GPS"," "),"LONG"," "),"LNG"," "),"LON"," "),"LAT"," ")," AND "," "),"&amp;"," ")&amp;" ")</f>
        <v/>
      </c>
      <c r="T748" s="50">
        <f>IF(S748="","",IF(LEN(S748)-LEN(SUBSTITUTE(S748,".",""))&gt;0,SUBSTITUTE(S748,","," "),IF(LEN(S748)-LEN(SUBSTITUTE(S748,",",""))=3,SUBSTITUTE(SUBSTITUTE(S748,",",";",2),",","."),IF(LEN(S748)-LEN(SUBSTITUTE(S748,",",""))=2,SUBSTITUTE(S748,",","."),SUBSTITUTE(S748,","," ")))))</f>
        <v/>
      </c>
      <c r="U748" s="50">
        <f>IF(ISNUMBER(FIND("S",T748)),-1,IF(ISNUMBER(FIND("N",T748)),1,0))</f>
        <v/>
      </c>
      <c r="V748" s="50">
        <f>IF(ISNUMBER(FIND("W",T748)),-1,IF(ISNUMBER(FIND("E",T748)),1,0))</f>
        <v/>
      </c>
      <c r="W748" s="50">
        <f>AND(MIN(IFERROR(FIND("N",T748),999),IFERROR(FIND("S",T748),999))&lt;999,MIN(IFERROR(FIND("E",T748),999),IFERROR(FIND("W",T748),999))&lt;999,MIN(IFERROR(FIND("E",T748),999),IFERROR(FIND("W",T748),999))&lt;MIN(IFERROR(FIND("N",T748),999),IFERROR(FIND("S",T748),999)))</f>
        <v/>
      </c>
      <c r="X748" s="50">
        <f>IF(T748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748,"°"," "),"º"," "),"˚"," "),"'"," "),CHAR(34)," "),"′"," "),"’"," "),"‘"," "),"″"," "),"”"," "),"“"," "),"("," "),")"," "),"["," "),"]"," "),"{"," "),"}"," "),";"," "),"|"," "),"/"," "),"\"," "),":"," "),"="," "),"*"," "),","," "),"N"," "),"S"," "),"E"," "),"W"," "),"_"," ")))</f>
        <v/>
      </c>
      <c r="Y748" s="50">
        <f>IF(X748="","",SUBSTITUTE(SUBSTITUTE(SUBSTITUTE(SUBSTITUTE(SUBSTITUTE(SUBSTITUTE(SUBSTITUTE(SUBSTITUTE(SUBSTITUTE(SUBSTITUTE(SUBSTITUTE(SUBSTITUTE(SUBSTITUTE(X748,"0",""),"1",""),"2",""),"3",""),"4",""),"5",""),"6",""),"7",""),"8",""),"9",""),".",""),"-","")," ",""))</f>
        <v/>
      </c>
      <c r="Z748" s="50">
        <f>IF(X748="",0,LEN(X748)-LEN(SUBSTITUTE(X748," ",""))+1)</f>
        <v/>
      </c>
      <c r="AA748" s="50">
        <f>IF(Z748&lt;1,"",IFERROR(VALUE(SUBSTITUTE(TRIM(MID(SUBSTITUTE(X748," ",REPT(" ",60)),1,60)),".",MID(1/2,2,1))),""))</f>
        <v/>
      </c>
      <c r="AB748" s="50">
        <f>IF(Z748&lt;2,"",IFERROR(VALUE(SUBSTITUTE(TRIM(MID(SUBSTITUTE(X748," ",REPT(" ",60)),61,60)),".",MID(1/2,2,1))),""))</f>
        <v/>
      </c>
      <c r="AC748" s="50">
        <f>IF(Z748&lt;3,"",IFERROR(VALUE(SUBSTITUTE(TRIM(MID(SUBSTITUTE(X748," ",REPT(" ",60)),121,60)),".",MID(1/2,2,1))),""))</f>
        <v/>
      </c>
      <c r="AD748" s="50">
        <f>IF(Z748&lt;4,"",IFERROR(VALUE(SUBSTITUTE(TRIM(MID(SUBSTITUTE(X748," ",REPT(" ",60)),181,60)),".",MID(1/2,2,1))),""))</f>
        <v/>
      </c>
      <c r="AE748" s="50">
        <f>IF(Z748&lt;5,"",IFERROR(VALUE(SUBSTITUTE(TRIM(MID(SUBSTITUTE(X748," ",REPT(" ",60)),241,60)),".",MID(1/2,2,1))),""))</f>
        <v/>
      </c>
      <c r="AF748" s="50">
        <f>IF(Z748&lt;6,"",IFERROR(VALUE(SUBSTITUTE(TRIM(MID(SUBSTITUTE(X748," ",REPT(" ",60)),301,60)),".",MID(1/2,2,1))),""))</f>
        <v/>
      </c>
      <c r="AG748" s="50">
        <f>IFERROR(IF(Z748=2,AA748,IF(Z748=4,IF(AA748&lt;0,-1,1)*(ABS(AA748)+AB748/60),IF(Z748=6,IF(AA748&lt;0,-1,1)*(ABS(AA748)+AB748/60+AC748/3600),""))),"")</f>
        <v/>
      </c>
      <c r="AH748" s="50">
        <f>IFERROR(IF(Z748=2,AB748,IF(Z748=4,IF(AC748&lt;0,-1,1)*(ABS(AC748)+AD748/60),IF(Z748=6,IF(AD748&lt;0,-1,1)*(ABS(AD748)+AE748/60+AF748/3600),""))),"")</f>
        <v/>
      </c>
      <c r="AI748" s="50">
        <f>IF(W748,AH748,AG748)</f>
        <v/>
      </c>
      <c r="AJ748" s="50">
        <f>IF(W748,AG748,AH748)</f>
        <v/>
      </c>
      <c r="AK748" s="50">
        <f>IFERROR(IF(U748=0,AI748,U748*ABS(AI748)),"")</f>
        <v/>
      </c>
      <c r="AL748" s="50">
        <f>IFERROR(IF(V748=0,AJ748,V748*ABS(AJ748)),"")</f>
        <v/>
      </c>
      <c r="AM748" s="50">
        <f>IFERROR(AND(U748=0,V748=0,ABS(AK748)&gt;90,ABS(AK748)&lt;=180,ABS(AL748)&lt;=90),FALSE)</f>
        <v/>
      </c>
      <c r="AN748" s="50">
        <f>IF(AM748,AL748,AK748)</f>
        <v/>
      </c>
      <c r="AO748" s="50">
        <f>IF(AM748,AK748,AL748)</f>
        <v/>
      </c>
      <c r="AP748" s="50">
        <f>IF(R748="","",IF(Y748&lt;&gt;"","Contains words or symbols that aren't part of a coordinate.",IF(NOT(OR(Z748=2,Z748=4,Z748=6)),"Couldn't find a latitude and a longitude ("&amp;Z748&amp;IF(Z748=1," number"," numbers")&amp;" found).",IF(COUNT(AA748:AF748)&lt;&gt;Z748,"Some of the numbers couldn't be read.",IF(OR(AND(Z748=4,OR(AB748&lt;0,AB748&gt;=60,AD748&lt;0,AD748&gt;=60)),AND(Z748=6,OR(AB748&lt;0,AB748&gt;=60,AC748&lt;0,AC748&gt;=60,AE748&lt;0,AE748&gt;=60,AF748&lt;0,AF748&gt;=60))),"Minutes and seconds must be between 0 and 60.",IF(OR(ABS(AN748)&gt;90,ABS(AO748)&gt;180),"Out of range: latitude must be between -90 and 90, and longitude between -180 and 180.",""))))))</f>
        <v/>
      </c>
    </row>
    <row r="749">
      <c r="B749" s="44" t="n"/>
      <c r="C749" s="44" t="n"/>
      <c r="D749" s="45">
        <f>IF(R749="","",IF(AP749&lt;&gt;"","NOT VALID GPS COORDINATES",IF(O749="NO CONNECTION","NO CONNECTION",IF(E749="","NOT FOUND",IF(OR(AM749,AND(AN749=0,AO749=0)),"CONVERTED – PLEASE CHECK","CONVERTED")))))</f>
        <v/>
      </c>
      <c r="E749" s="45">
        <f>IF(OR(O749="",O749="NO CONNECTION"),"",IFERROR(_xlfn.FILTERXML(O749,"//local/territory")&amp;" "&amp;_xlfn.FILTERXML(O749,"//local/mapcode"),IFERROR(_xlfn.FILTERXML(O749,"//international/mapcode"),"")))</f>
        <v/>
      </c>
      <c r="F749" s="46">
        <f>IF(E749="","",IFERROR(_xlfn.FILTERXML(O749,"//local/territory"),""))</f>
        <v/>
      </c>
      <c r="G749" s="46">
        <f>IF(E749="","",IFERROR(_xlfn.FILTERXML(O749,"//local/mapcode"),""))</f>
        <v/>
      </c>
      <c r="H749" s="46">
        <f>IF(E749="","",IFERROR(_xlfn.FILTERXML(O749,"//international/mapcode"),""))</f>
        <v/>
      </c>
      <c r="I749" s="46">
        <f>IF(E749="","",IFERROR(HYPERLINK("https://www.mymapcodes.com/go/?t="&amp;IF(G749&lt;&gt;"",F749,"AAA")&amp;"&amp;ma="&amp;LEFT(IF(G749&lt;&gt;"",G749,H749),FIND(".",IF(G749&lt;&gt;"",G749,H749))-1)&amp;"&amp;mb="&amp;MID(IF(G749&lt;&gt;"",G749,H749),FIND(".",IF(G749&lt;&gt;"",G749,H749))+1,99),"Open on MyMapcodes →"),""))</f>
        <v/>
      </c>
      <c r="J749" s="47">
        <f>IF(OR(R749="",AP749&lt;&gt;""),"",ROUND(AN749,6))</f>
        <v/>
      </c>
      <c r="K749" s="47">
        <f>IF(OR(R749="",AP749&lt;&gt;""),"",ROUND(AO749,6))</f>
        <v/>
      </c>
      <c r="L749" s="48">
        <f>IF(R749="","",IF(AP749&lt;&gt;"",AP749,IF(O749="NO CONNECTION","Excel couldn't reach the mapcode service. Click the REFRESH RESULTS box just above the table.",IF(E749="","The mapcode service didn't return a mapcode for this point.",IF(AM749,"Latitude and longitude seemed to be the wrong way round, so they've been swapped. Please check.",IF(AND(AN749=0,AO749=0),"0, 0 is in the sea off West Africa. Please check this is the location you meant.",IF(W749,"Longitude came first, so the order has been switched.",IF(Z749=6,"Converted from degrees, minutes and seconds.",IF(Z749=4,"Converted from degrees and decimal minutes.","")))))))))</f>
        <v/>
      </c>
      <c r="N749" s="49">
        <f>IF(J749="","",MapcodeAPI&amp;"codes/"&amp;SUBSTITUTE(J749&amp;"",MID(1/2,2,1),".")&amp;","&amp;SUBSTITUTE(K749&amp;"",MID(1/2,2,1),"."))&amp;LEFT($B$13,0)</f>
        <v/>
      </c>
      <c r="O749" s="49">
        <f>IF(N749="","",IFERROR(_xlfn.WEBSERVICE(N749),IF(MapcodeAPIBackup="","NO CONNECTION",IFERROR(_xlfn.WEBSERVICE(MapcodeAPIBackup&amp;MID(N749,LEN(MapcodeAPI)+1,999)),"NO CONNECTION"))))</f>
        <v/>
      </c>
      <c r="P749" t="inlineStr">
        <is>
          <t xml:space="preserve"> </t>
        </is>
      </c>
      <c r="R749" s="50">
        <f>IFERROR(IF(AND(TRIM(B749&amp;"")="",TRIM(C749&amp;"")=""),"",TRIM(IF(ISNUMBER(B749),SUBSTITUTE(B749&amp;"",MID(1/2,2,1),"."),B749&amp;"")&amp;IF(TRIM(C749&amp;"")="",""," | "&amp;IF(ISNUMBER(C749),SUBSTITUTE(C749&amp;"",MID(1/2,2,1),"."),C749&amp;"")))),"(error value)")</f>
        <v/>
      </c>
      <c r="S749" s="50">
        <f>IF(R749="","","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"&amp;IFERROR(IF(AND(LEN(R749)-LEN(SUBSTITUTE(R749,"/",""))=1,ISNUMBER(FIND(" ",TRIM(LEFT(R749,FIND("/",R749)-1))))),LEFT(R749,FIND("/",R749)-1),R749),R749)&amp;" ")," "," "),"﻿"," "),"​"," "),"⁠"," ")," "," ")," "," "),CHAR(9)," "),CHAR(10)," "),CHAR(13)," "),"−","-"),"–","-"),"—","-"),"LATITUDE"," "),"LONGITUDE"," "),"COORDINATES"," "),"COORDS"," "),"NORTH"," N "),"SOUTH"," S "),"EAST"," E "),"WEST"," W "),"DEGREES"," "),"DEG"," "),"GPS"," "),"LONG"," "),"LNG"," "),"LON"," "),"LAT"," ")," AND "," "),"&amp;"," ")&amp;" ")</f>
        <v/>
      </c>
      <c r="T749" s="50">
        <f>IF(S749="","",IF(LEN(S749)-LEN(SUBSTITUTE(S749,".",""))&gt;0,SUBSTITUTE(S749,","," "),IF(LEN(S749)-LEN(SUBSTITUTE(S749,",",""))=3,SUBSTITUTE(SUBSTITUTE(S749,",",";",2),",","."),IF(LEN(S749)-LEN(SUBSTITUTE(S749,",",""))=2,SUBSTITUTE(S749,",","."),SUBSTITUTE(S749,","," ")))))</f>
        <v/>
      </c>
      <c r="U749" s="50">
        <f>IF(ISNUMBER(FIND("S",T749)),-1,IF(ISNUMBER(FIND("N",T749)),1,0))</f>
        <v/>
      </c>
      <c r="V749" s="50">
        <f>IF(ISNUMBER(FIND("W",T749)),-1,IF(ISNUMBER(FIND("E",T749)),1,0))</f>
        <v/>
      </c>
      <c r="W749" s="50">
        <f>AND(MIN(IFERROR(FIND("N",T749),999),IFERROR(FIND("S",T749),999))&lt;999,MIN(IFERROR(FIND("E",T749),999),IFERROR(FIND("W",T749),999))&lt;999,MIN(IFERROR(FIND("E",T749),999),IFERROR(FIND("W",T749),999))&lt;MIN(IFERROR(FIND("N",T749),999),IFERROR(FIND("S",T749),999)))</f>
        <v/>
      </c>
      <c r="X749" s="50">
        <f>IF(T749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749,"°"," "),"º"," "),"˚"," "),"'"," "),CHAR(34)," "),"′"," "),"’"," "),"‘"," "),"″"," "),"”"," "),"“"," "),"("," "),")"," "),"["," "),"]"," "),"{"," "),"}"," "),";"," "),"|"," "),"/"," "),"\"," "),":"," "),"="," "),"*"," "),","," "),"N"," "),"S"," "),"E"," "),"W"," "),"_"," ")))</f>
        <v/>
      </c>
      <c r="Y749" s="50">
        <f>IF(X749="","",SUBSTITUTE(SUBSTITUTE(SUBSTITUTE(SUBSTITUTE(SUBSTITUTE(SUBSTITUTE(SUBSTITUTE(SUBSTITUTE(SUBSTITUTE(SUBSTITUTE(SUBSTITUTE(SUBSTITUTE(SUBSTITUTE(X749,"0",""),"1",""),"2",""),"3",""),"4",""),"5",""),"6",""),"7",""),"8",""),"9",""),".",""),"-","")," ",""))</f>
        <v/>
      </c>
      <c r="Z749" s="50">
        <f>IF(X749="",0,LEN(X749)-LEN(SUBSTITUTE(X749," ",""))+1)</f>
        <v/>
      </c>
      <c r="AA749" s="50">
        <f>IF(Z749&lt;1,"",IFERROR(VALUE(SUBSTITUTE(TRIM(MID(SUBSTITUTE(X749," ",REPT(" ",60)),1,60)),".",MID(1/2,2,1))),""))</f>
        <v/>
      </c>
      <c r="AB749" s="50">
        <f>IF(Z749&lt;2,"",IFERROR(VALUE(SUBSTITUTE(TRIM(MID(SUBSTITUTE(X749," ",REPT(" ",60)),61,60)),".",MID(1/2,2,1))),""))</f>
        <v/>
      </c>
      <c r="AC749" s="50">
        <f>IF(Z749&lt;3,"",IFERROR(VALUE(SUBSTITUTE(TRIM(MID(SUBSTITUTE(X749," ",REPT(" ",60)),121,60)),".",MID(1/2,2,1))),""))</f>
        <v/>
      </c>
      <c r="AD749" s="50">
        <f>IF(Z749&lt;4,"",IFERROR(VALUE(SUBSTITUTE(TRIM(MID(SUBSTITUTE(X749," ",REPT(" ",60)),181,60)),".",MID(1/2,2,1))),""))</f>
        <v/>
      </c>
      <c r="AE749" s="50">
        <f>IF(Z749&lt;5,"",IFERROR(VALUE(SUBSTITUTE(TRIM(MID(SUBSTITUTE(X749," ",REPT(" ",60)),241,60)),".",MID(1/2,2,1))),""))</f>
        <v/>
      </c>
      <c r="AF749" s="50">
        <f>IF(Z749&lt;6,"",IFERROR(VALUE(SUBSTITUTE(TRIM(MID(SUBSTITUTE(X749," ",REPT(" ",60)),301,60)),".",MID(1/2,2,1))),""))</f>
        <v/>
      </c>
      <c r="AG749" s="50">
        <f>IFERROR(IF(Z749=2,AA749,IF(Z749=4,IF(AA749&lt;0,-1,1)*(ABS(AA749)+AB749/60),IF(Z749=6,IF(AA749&lt;0,-1,1)*(ABS(AA749)+AB749/60+AC749/3600),""))),"")</f>
        <v/>
      </c>
      <c r="AH749" s="50">
        <f>IFERROR(IF(Z749=2,AB749,IF(Z749=4,IF(AC749&lt;0,-1,1)*(ABS(AC749)+AD749/60),IF(Z749=6,IF(AD749&lt;0,-1,1)*(ABS(AD749)+AE749/60+AF749/3600),""))),"")</f>
        <v/>
      </c>
      <c r="AI749" s="50">
        <f>IF(W749,AH749,AG749)</f>
        <v/>
      </c>
      <c r="AJ749" s="50">
        <f>IF(W749,AG749,AH749)</f>
        <v/>
      </c>
      <c r="AK749" s="50">
        <f>IFERROR(IF(U749=0,AI749,U749*ABS(AI749)),"")</f>
        <v/>
      </c>
      <c r="AL749" s="50">
        <f>IFERROR(IF(V749=0,AJ749,V749*ABS(AJ749)),"")</f>
        <v/>
      </c>
      <c r="AM749" s="50">
        <f>IFERROR(AND(U749=0,V749=0,ABS(AK749)&gt;90,ABS(AK749)&lt;=180,ABS(AL749)&lt;=90),FALSE)</f>
        <v/>
      </c>
      <c r="AN749" s="50">
        <f>IF(AM749,AL749,AK749)</f>
        <v/>
      </c>
      <c r="AO749" s="50">
        <f>IF(AM749,AK749,AL749)</f>
        <v/>
      </c>
      <c r="AP749" s="50">
        <f>IF(R749="","",IF(Y749&lt;&gt;"","Contains words or symbols that aren't part of a coordinate.",IF(NOT(OR(Z749=2,Z749=4,Z749=6)),"Couldn't find a latitude and a longitude ("&amp;Z749&amp;IF(Z749=1," number"," numbers")&amp;" found).",IF(COUNT(AA749:AF749)&lt;&gt;Z749,"Some of the numbers couldn't be read.",IF(OR(AND(Z749=4,OR(AB749&lt;0,AB749&gt;=60,AD749&lt;0,AD749&gt;=60)),AND(Z749=6,OR(AB749&lt;0,AB749&gt;=60,AC749&lt;0,AC749&gt;=60,AE749&lt;0,AE749&gt;=60,AF749&lt;0,AF749&gt;=60))),"Minutes and seconds must be between 0 and 60.",IF(OR(ABS(AN749)&gt;90,ABS(AO749)&gt;180),"Out of range: latitude must be between -90 and 90, and longitude between -180 and 180.",""))))))</f>
        <v/>
      </c>
    </row>
    <row r="750">
      <c r="B750" s="44" t="n"/>
      <c r="C750" s="44" t="n"/>
      <c r="D750" s="45">
        <f>IF(R750="","",IF(AP750&lt;&gt;"","NOT VALID GPS COORDINATES",IF(O750="NO CONNECTION","NO CONNECTION",IF(E750="","NOT FOUND",IF(OR(AM750,AND(AN750=0,AO750=0)),"CONVERTED – PLEASE CHECK","CONVERTED")))))</f>
        <v/>
      </c>
      <c r="E750" s="45">
        <f>IF(OR(O750="",O750="NO CONNECTION"),"",IFERROR(_xlfn.FILTERXML(O750,"//local/territory")&amp;" "&amp;_xlfn.FILTERXML(O750,"//local/mapcode"),IFERROR(_xlfn.FILTERXML(O750,"//international/mapcode"),"")))</f>
        <v/>
      </c>
      <c r="F750" s="46">
        <f>IF(E750="","",IFERROR(_xlfn.FILTERXML(O750,"//local/territory"),""))</f>
        <v/>
      </c>
      <c r="G750" s="46">
        <f>IF(E750="","",IFERROR(_xlfn.FILTERXML(O750,"//local/mapcode"),""))</f>
        <v/>
      </c>
      <c r="H750" s="46">
        <f>IF(E750="","",IFERROR(_xlfn.FILTERXML(O750,"//international/mapcode"),""))</f>
        <v/>
      </c>
      <c r="I750" s="46">
        <f>IF(E750="","",IFERROR(HYPERLINK("https://www.mymapcodes.com/go/?t="&amp;IF(G750&lt;&gt;"",F750,"AAA")&amp;"&amp;ma="&amp;LEFT(IF(G750&lt;&gt;"",G750,H750),FIND(".",IF(G750&lt;&gt;"",G750,H750))-1)&amp;"&amp;mb="&amp;MID(IF(G750&lt;&gt;"",G750,H750),FIND(".",IF(G750&lt;&gt;"",G750,H750))+1,99),"Open on MyMapcodes →"),""))</f>
        <v/>
      </c>
      <c r="J750" s="47">
        <f>IF(OR(R750="",AP750&lt;&gt;""),"",ROUND(AN750,6))</f>
        <v/>
      </c>
      <c r="K750" s="47">
        <f>IF(OR(R750="",AP750&lt;&gt;""),"",ROUND(AO750,6))</f>
        <v/>
      </c>
      <c r="L750" s="48">
        <f>IF(R750="","",IF(AP750&lt;&gt;"",AP750,IF(O750="NO CONNECTION","Excel couldn't reach the mapcode service. Click the REFRESH RESULTS box just above the table.",IF(E750="","The mapcode service didn't return a mapcode for this point.",IF(AM750,"Latitude and longitude seemed to be the wrong way round, so they've been swapped. Please check.",IF(AND(AN750=0,AO750=0),"0, 0 is in the sea off West Africa. Please check this is the location you meant.",IF(W750,"Longitude came first, so the order has been switched.",IF(Z750=6,"Converted from degrees, minutes and seconds.",IF(Z750=4,"Converted from degrees and decimal minutes.","")))))))))</f>
        <v/>
      </c>
      <c r="N750" s="49">
        <f>IF(J750="","",MapcodeAPI&amp;"codes/"&amp;SUBSTITUTE(J750&amp;"",MID(1/2,2,1),".")&amp;","&amp;SUBSTITUTE(K750&amp;"",MID(1/2,2,1),"."))&amp;LEFT($B$13,0)</f>
        <v/>
      </c>
      <c r="O750" s="49">
        <f>IF(N750="","",IFERROR(_xlfn.WEBSERVICE(N750),IF(MapcodeAPIBackup="","NO CONNECTION",IFERROR(_xlfn.WEBSERVICE(MapcodeAPIBackup&amp;MID(N750,LEN(MapcodeAPI)+1,999)),"NO CONNECTION"))))</f>
        <v/>
      </c>
      <c r="P750" t="inlineStr">
        <is>
          <t xml:space="preserve"> </t>
        </is>
      </c>
      <c r="R750" s="50">
        <f>IFERROR(IF(AND(TRIM(B750&amp;"")="",TRIM(C750&amp;"")=""),"",TRIM(IF(ISNUMBER(B750),SUBSTITUTE(B750&amp;"",MID(1/2,2,1),"."),B750&amp;"")&amp;IF(TRIM(C750&amp;"")="",""," | "&amp;IF(ISNUMBER(C750),SUBSTITUTE(C750&amp;"",MID(1/2,2,1),"."),C750&amp;"")))),"(error value)")</f>
        <v/>
      </c>
      <c r="S750" s="50">
        <f>IF(R750="","","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"&amp;IFERROR(IF(AND(LEN(R750)-LEN(SUBSTITUTE(R750,"/",""))=1,ISNUMBER(FIND(" ",TRIM(LEFT(R750,FIND("/",R750)-1))))),LEFT(R750,FIND("/",R750)-1),R750),R750)&amp;" ")," "," "),"﻿"," "),"​"," "),"⁠"," ")," "," ")," "," "),CHAR(9)," "),CHAR(10)," "),CHAR(13)," "),"−","-"),"–","-"),"—","-"),"LATITUDE"," "),"LONGITUDE"," "),"COORDINATES"," "),"COORDS"," "),"NORTH"," N "),"SOUTH"," S "),"EAST"," E "),"WEST"," W "),"DEGREES"," "),"DEG"," "),"GPS"," "),"LONG"," "),"LNG"," "),"LON"," "),"LAT"," ")," AND "," "),"&amp;"," ")&amp;" ")</f>
        <v/>
      </c>
      <c r="T750" s="50">
        <f>IF(S750="","",IF(LEN(S750)-LEN(SUBSTITUTE(S750,".",""))&gt;0,SUBSTITUTE(S750,","," "),IF(LEN(S750)-LEN(SUBSTITUTE(S750,",",""))=3,SUBSTITUTE(SUBSTITUTE(S750,",",";",2),",","."),IF(LEN(S750)-LEN(SUBSTITUTE(S750,",",""))=2,SUBSTITUTE(S750,",","."),SUBSTITUTE(S750,","," ")))))</f>
        <v/>
      </c>
      <c r="U750" s="50">
        <f>IF(ISNUMBER(FIND("S",T750)),-1,IF(ISNUMBER(FIND("N",T750)),1,0))</f>
        <v/>
      </c>
      <c r="V750" s="50">
        <f>IF(ISNUMBER(FIND("W",T750)),-1,IF(ISNUMBER(FIND("E",T750)),1,0))</f>
        <v/>
      </c>
      <c r="W750" s="50">
        <f>AND(MIN(IFERROR(FIND("N",T750),999),IFERROR(FIND("S",T750),999))&lt;999,MIN(IFERROR(FIND("E",T750),999),IFERROR(FIND("W",T750),999))&lt;999,MIN(IFERROR(FIND("E",T750),999),IFERROR(FIND("W",T750),999))&lt;MIN(IFERROR(FIND("N",T750),999),IFERROR(FIND("S",T750),999)))</f>
        <v/>
      </c>
      <c r="X750" s="50">
        <f>IF(T750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750,"°"," "),"º"," "),"˚"," "),"'"," "),CHAR(34)," "),"′"," "),"’"," "),"‘"," "),"″"," "),"”"," "),"“"," "),"("," "),")"," "),"["," "),"]"," "),"{"," "),"}"," "),";"," "),"|"," "),"/"," "),"\"," "),":"," "),"="," "),"*"," "),","," "),"N"," "),"S"," "),"E"," "),"W"," "),"_"," ")))</f>
        <v/>
      </c>
      <c r="Y750" s="50">
        <f>IF(X750="","",SUBSTITUTE(SUBSTITUTE(SUBSTITUTE(SUBSTITUTE(SUBSTITUTE(SUBSTITUTE(SUBSTITUTE(SUBSTITUTE(SUBSTITUTE(SUBSTITUTE(SUBSTITUTE(SUBSTITUTE(SUBSTITUTE(X750,"0",""),"1",""),"2",""),"3",""),"4",""),"5",""),"6",""),"7",""),"8",""),"9",""),".",""),"-","")," ",""))</f>
        <v/>
      </c>
      <c r="Z750" s="50">
        <f>IF(X750="",0,LEN(X750)-LEN(SUBSTITUTE(X750," ",""))+1)</f>
        <v/>
      </c>
      <c r="AA750" s="50">
        <f>IF(Z750&lt;1,"",IFERROR(VALUE(SUBSTITUTE(TRIM(MID(SUBSTITUTE(X750," ",REPT(" ",60)),1,60)),".",MID(1/2,2,1))),""))</f>
        <v/>
      </c>
      <c r="AB750" s="50">
        <f>IF(Z750&lt;2,"",IFERROR(VALUE(SUBSTITUTE(TRIM(MID(SUBSTITUTE(X750," ",REPT(" ",60)),61,60)),".",MID(1/2,2,1))),""))</f>
        <v/>
      </c>
      <c r="AC750" s="50">
        <f>IF(Z750&lt;3,"",IFERROR(VALUE(SUBSTITUTE(TRIM(MID(SUBSTITUTE(X750," ",REPT(" ",60)),121,60)),".",MID(1/2,2,1))),""))</f>
        <v/>
      </c>
      <c r="AD750" s="50">
        <f>IF(Z750&lt;4,"",IFERROR(VALUE(SUBSTITUTE(TRIM(MID(SUBSTITUTE(X750," ",REPT(" ",60)),181,60)),".",MID(1/2,2,1))),""))</f>
        <v/>
      </c>
      <c r="AE750" s="50">
        <f>IF(Z750&lt;5,"",IFERROR(VALUE(SUBSTITUTE(TRIM(MID(SUBSTITUTE(X750," ",REPT(" ",60)),241,60)),".",MID(1/2,2,1))),""))</f>
        <v/>
      </c>
      <c r="AF750" s="50">
        <f>IF(Z750&lt;6,"",IFERROR(VALUE(SUBSTITUTE(TRIM(MID(SUBSTITUTE(X750," ",REPT(" ",60)),301,60)),".",MID(1/2,2,1))),""))</f>
        <v/>
      </c>
      <c r="AG750" s="50">
        <f>IFERROR(IF(Z750=2,AA750,IF(Z750=4,IF(AA750&lt;0,-1,1)*(ABS(AA750)+AB750/60),IF(Z750=6,IF(AA750&lt;0,-1,1)*(ABS(AA750)+AB750/60+AC750/3600),""))),"")</f>
        <v/>
      </c>
      <c r="AH750" s="50">
        <f>IFERROR(IF(Z750=2,AB750,IF(Z750=4,IF(AC750&lt;0,-1,1)*(ABS(AC750)+AD750/60),IF(Z750=6,IF(AD750&lt;0,-1,1)*(ABS(AD750)+AE750/60+AF750/3600),""))),"")</f>
        <v/>
      </c>
      <c r="AI750" s="50">
        <f>IF(W750,AH750,AG750)</f>
        <v/>
      </c>
      <c r="AJ750" s="50">
        <f>IF(W750,AG750,AH750)</f>
        <v/>
      </c>
      <c r="AK750" s="50">
        <f>IFERROR(IF(U750=0,AI750,U750*ABS(AI750)),"")</f>
        <v/>
      </c>
      <c r="AL750" s="50">
        <f>IFERROR(IF(V750=0,AJ750,V750*ABS(AJ750)),"")</f>
        <v/>
      </c>
      <c r="AM750" s="50">
        <f>IFERROR(AND(U750=0,V750=0,ABS(AK750)&gt;90,ABS(AK750)&lt;=180,ABS(AL750)&lt;=90),FALSE)</f>
        <v/>
      </c>
      <c r="AN750" s="50">
        <f>IF(AM750,AL750,AK750)</f>
        <v/>
      </c>
      <c r="AO750" s="50">
        <f>IF(AM750,AK750,AL750)</f>
        <v/>
      </c>
      <c r="AP750" s="50">
        <f>IF(R750="","",IF(Y750&lt;&gt;"","Contains words or symbols that aren't part of a coordinate.",IF(NOT(OR(Z750=2,Z750=4,Z750=6)),"Couldn't find a latitude and a longitude ("&amp;Z750&amp;IF(Z750=1," number"," numbers")&amp;" found).",IF(COUNT(AA750:AF750)&lt;&gt;Z750,"Some of the numbers couldn't be read.",IF(OR(AND(Z750=4,OR(AB750&lt;0,AB750&gt;=60,AD750&lt;0,AD750&gt;=60)),AND(Z750=6,OR(AB750&lt;0,AB750&gt;=60,AC750&lt;0,AC750&gt;=60,AE750&lt;0,AE750&gt;=60,AF750&lt;0,AF750&gt;=60))),"Minutes and seconds must be between 0 and 60.",IF(OR(ABS(AN750)&gt;90,ABS(AO750)&gt;180),"Out of range: latitude must be between -90 and 90, and longitude between -180 and 180.",""))))))</f>
        <v/>
      </c>
    </row>
    <row r="751">
      <c r="B751" s="44" t="n"/>
      <c r="C751" s="44" t="n"/>
      <c r="D751" s="45">
        <f>IF(R751="","",IF(AP751&lt;&gt;"","NOT VALID GPS COORDINATES",IF(O751="NO CONNECTION","NO CONNECTION",IF(E751="","NOT FOUND",IF(OR(AM751,AND(AN751=0,AO751=0)),"CONVERTED – PLEASE CHECK","CONVERTED")))))</f>
        <v/>
      </c>
      <c r="E751" s="45">
        <f>IF(OR(O751="",O751="NO CONNECTION"),"",IFERROR(_xlfn.FILTERXML(O751,"//local/territory")&amp;" "&amp;_xlfn.FILTERXML(O751,"//local/mapcode"),IFERROR(_xlfn.FILTERXML(O751,"//international/mapcode"),"")))</f>
        <v/>
      </c>
      <c r="F751" s="46">
        <f>IF(E751="","",IFERROR(_xlfn.FILTERXML(O751,"//local/territory"),""))</f>
        <v/>
      </c>
      <c r="G751" s="46">
        <f>IF(E751="","",IFERROR(_xlfn.FILTERXML(O751,"//local/mapcode"),""))</f>
        <v/>
      </c>
      <c r="H751" s="46">
        <f>IF(E751="","",IFERROR(_xlfn.FILTERXML(O751,"//international/mapcode"),""))</f>
        <v/>
      </c>
      <c r="I751" s="46">
        <f>IF(E751="","",IFERROR(HYPERLINK("https://www.mymapcodes.com/go/?t="&amp;IF(G751&lt;&gt;"",F751,"AAA")&amp;"&amp;ma="&amp;LEFT(IF(G751&lt;&gt;"",G751,H751),FIND(".",IF(G751&lt;&gt;"",G751,H751))-1)&amp;"&amp;mb="&amp;MID(IF(G751&lt;&gt;"",G751,H751),FIND(".",IF(G751&lt;&gt;"",G751,H751))+1,99),"Open on MyMapcodes →"),""))</f>
        <v/>
      </c>
      <c r="J751" s="47">
        <f>IF(OR(R751="",AP751&lt;&gt;""),"",ROUND(AN751,6))</f>
        <v/>
      </c>
      <c r="K751" s="47">
        <f>IF(OR(R751="",AP751&lt;&gt;""),"",ROUND(AO751,6))</f>
        <v/>
      </c>
      <c r="L751" s="48">
        <f>IF(R751="","",IF(AP751&lt;&gt;"",AP751,IF(O751="NO CONNECTION","Excel couldn't reach the mapcode service. Click the REFRESH RESULTS box just above the table.",IF(E751="","The mapcode service didn't return a mapcode for this point.",IF(AM751,"Latitude and longitude seemed to be the wrong way round, so they've been swapped. Please check.",IF(AND(AN751=0,AO751=0),"0, 0 is in the sea off West Africa. Please check this is the location you meant.",IF(W751,"Longitude came first, so the order has been switched.",IF(Z751=6,"Converted from degrees, minutes and seconds.",IF(Z751=4,"Converted from degrees and decimal minutes.","")))))))))</f>
        <v/>
      </c>
      <c r="N751" s="49">
        <f>IF(J751="","",MapcodeAPI&amp;"codes/"&amp;SUBSTITUTE(J751&amp;"",MID(1/2,2,1),".")&amp;","&amp;SUBSTITUTE(K751&amp;"",MID(1/2,2,1),"."))&amp;LEFT($B$13,0)</f>
        <v/>
      </c>
      <c r="O751" s="49">
        <f>IF(N751="","",IFERROR(_xlfn.WEBSERVICE(N751),IF(MapcodeAPIBackup="","NO CONNECTION",IFERROR(_xlfn.WEBSERVICE(MapcodeAPIBackup&amp;MID(N751,LEN(MapcodeAPI)+1,999)),"NO CONNECTION"))))</f>
        <v/>
      </c>
      <c r="P751" t="inlineStr">
        <is>
          <t xml:space="preserve"> </t>
        </is>
      </c>
      <c r="R751" s="50">
        <f>IFERROR(IF(AND(TRIM(B751&amp;"")="",TRIM(C751&amp;"")=""),"",TRIM(IF(ISNUMBER(B751),SUBSTITUTE(B751&amp;"",MID(1/2,2,1),"."),B751&amp;"")&amp;IF(TRIM(C751&amp;"")="",""," | "&amp;IF(ISNUMBER(C751),SUBSTITUTE(C751&amp;"",MID(1/2,2,1),"."),C751&amp;"")))),"(error value)")</f>
        <v/>
      </c>
      <c r="S751" s="50">
        <f>IF(R751="","","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"&amp;IFERROR(IF(AND(LEN(R751)-LEN(SUBSTITUTE(R751,"/",""))=1,ISNUMBER(FIND(" ",TRIM(LEFT(R751,FIND("/",R751)-1))))),LEFT(R751,FIND("/",R751)-1),R751),R751)&amp;" ")," "," "),"﻿"," "),"​"," "),"⁠"," ")," "," ")," "," "),CHAR(9)," "),CHAR(10)," "),CHAR(13)," "),"−","-"),"–","-"),"—","-"),"LATITUDE"," "),"LONGITUDE"," "),"COORDINATES"," "),"COORDS"," "),"NORTH"," N "),"SOUTH"," S "),"EAST"," E "),"WEST"," W "),"DEGREES"," "),"DEG"," "),"GPS"," "),"LONG"," "),"LNG"," "),"LON"," "),"LAT"," ")," AND "," "),"&amp;"," ")&amp;" ")</f>
        <v/>
      </c>
      <c r="T751" s="50">
        <f>IF(S751="","",IF(LEN(S751)-LEN(SUBSTITUTE(S751,".",""))&gt;0,SUBSTITUTE(S751,","," "),IF(LEN(S751)-LEN(SUBSTITUTE(S751,",",""))=3,SUBSTITUTE(SUBSTITUTE(S751,",",";",2),",","."),IF(LEN(S751)-LEN(SUBSTITUTE(S751,",",""))=2,SUBSTITUTE(S751,",","."),SUBSTITUTE(S751,","," ")))))</f>
        <v/>
      </c>
      <c r="U751" s="50">
        <f>IF(ISNUMBER(FIND("S",T751)),-1,IF(ISNUMBER(FIND("N",T751)),1,0))</f>
        <v/>
      </c>
      <c r="V751" s="50">
        <f>IF(ISNUMBER(FIND("W",T751)),-1,IF(ISNUMBER(FIND("E",T751)),1,0))</f>
        <v/>
      </c>
      <c r="W751" s="50">
        <f>AND(MIN(IFERROR(FIND("N",T751),999),IFERROR(FIND("S",T751),999))&lt;999,MIN(IFERROR(FIND("E",T751),999),IFERROR(FIND("W",T751),999))&lt;999,MIN(IFERROR(FIND("E",T751),999),IFERROR(FIND("W",T751),999))&lt;MIN(IFERROR(FIND("N",T751),999),IFERROR(FIND("S",T751),999)))</f>
        <v/>
      </c>
      <c r="X751" s="50">
        <f>IF(T751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751,"°"," "),"º"," "),"˚"," "),"'"," "),CHAR(34)," "),"′"," "),"’"," "),"‘"," "),"″"," "),"”"," "),"“"," "),"("," "),")"," "),"["," "),"]"," "),"{"," "),"}"," "),";"," "),"|"," "),"/"," "),"\"," "),":"," "),"="," "),"*"," "),","," "),"N"," "),"S"," "),"E"," "),"W"," "),"_"," ")))</f>
        <v/>
      </c>
      <c r="Y751" s="50">
        <f>IF(X751="","",SUBSTITUTE(SUBSTITUTE(SUBSTITUTE(SUBSTITUTE(SUBSTITUTE(SUBSTITUTE(SUBSTITUTE(SUBSTITUTE(SUBSTITUTE(SUBSTITUTE(SUBSTITUTE(SUBSTITUTE(SUBSTITUTE(X751,"0",""),"1",""),"2",""),"3",""),"4",""),"5",""),"6",""),"7",""),"8",""),"9",""),".",""),"-","")," ",""))</f>
        <v/>
      </c>
      <c r="Z751" s="50">
        <f>IF(X751="",0,LEN(X751)-LEN(SUBSTITUTE(X751," ",""))+1)</f>
        <v/>
      </c>
      <c r="AA751" s="50">
        <f>IF(Z751&lt;1,"",IFERROR(VALUE(SUBSTITUTE(TRIM(MID(SUBSTITUTE(X751," ",REPT(" ",60)),1,60)),".",MID(1/2,2,1))),""))</f>
        <v/>
      </c>
      <c r="AB751" s="50">
        <f>IF(Z751&lt;2,"",IFERROR(VALUE(SUBSTITUTE(TRIM(MID(SUBSTITUTE(X751," ",REPT(" ",60)),61,60)),".",MID(1/2,2,1))),""))</f>
        <v/>
      </c>
      <c r="AC751" s="50">
        <f>IF(Z751&lt;3,"",IFERROR(VALUE(SUBSTITUTE(TRIM(MID(SUBSTITUTE(X751," ",REPT(" ",60)),121,60)),".",MID(1/2,2,1))),""))</f>
        <v/>
      </c>
      <c r="AD751" s="50">
        <f>IF(Z751&lt;4,"",IFERROR(VALUE(SUBSTITUTE(TRIM(MID(SUBSTITUTE(X751," ",REPT(" ",60)),181,60)),".",MID(1/2,2,1))),""))</f>
        <v/>
      </c>
      <c r="AE751" s="50">
        <f>IF(Z751&lt;5,"",IFERROR(VALUE(SUBSTITUTE(TRIM(MID(SUBSTITUTE(X751," ",REPT(" ",60)),241,60)),".",MID(1/2,2,1))),""))</f>
        <v/>
      </c>
      <c r="AF751" s="50">
        <f>IF(Z751&lt;6,"",IFERROR(VALUE(SUBSTITUTE(TRIM(MID(SUBSTITUTE(X751," ",REPT(" ",60)),301,60)),".",MID(1/2,2,1))),""))</f>
        <v/>
      </c>
      <c r="AG751" s="50">
        <f>IFERROR(IF(Z751=2,AA751,IF(Z751=4,IF(AA751&lt;0,-1,1)*(ABS(AA751)+AB751/60),IF(Z751=6,IF(AA751&lt;0,-1,1)*(ABS(AA751)+AB751/60+AC751/3600),""))),"")</f>
        <v/>
      </c>
      <c r="AH751" s="50">
        <f>IFERROR(IF(Z751=2,AB751,IF(Z751=4,IF(AC751&lt;0,-1,1)*(ABS(AC751)+AD751/60),IF(Z751=6,IF(AD751&lt;0,-1,1)*(ABS(AD751)+AE751/60+AF751/3600),""))),"")</f>
        <v/>
      </c>
      <c r="AI751" s="50">
        <f>IF(W751,AH751,AG751)</f>
        <v/>
      </c>
      <c r="AJ751" s="50">
        <f>IF(W751,AG751,AH751)</f>
        <v/>
      </c>
      <c r="AK751" s="50">
        <f>IFERROR(IF(U751=0,AI751,U751*ABS(AI751)),"")</f>
        <v/>
      </c>
      <c r="AL751" s="50">
        <f>IFERROR(IF(V751=0,AJ751,V751*ABS(AJ751)),"")</f>
        <v/>
      </c>
      <c r="AM751" s="50">
        <f>IFERROR(AND(U751=0,V751=0,ABS(AK751)&gt;90,ABS(AK751)&lt;=180,ABS(AL751)&lt;=90),FALSE)</f>
        <v/>
      </c>
      <c r="AN751" s="50">
        <f>IF(AM751,AL751,AK751)</f>
        <v/>
      </c>
      <c r="AO751" s="50">
        <f>IF(AM751,AK751,AL751)</f>
        <v/>
      </c>
      <c r="AP751" s="50">
        <f>IF(R751="","",IF(Y751&lt;&gt;"","Contains words or symbols that aren't part of a coordinate.",IF(NOT(OR(Z751=2,Z751=4,Z751=6)),"Couldn't find a latitude and a longitude ("&amp;Z751&amp;IF(Z751=1," number"," numbers")&amp;" found).",IF(COUNT(AA751:AF751)&lt;&gt;Z751,"Some of the numbers couldn't be read.",IF(OR(AND(Z751=4,OR(AB751&lt;0,AB751&gt;=60,AD751&lt;0,AD751&gt;=60)),AND(Z751=6,OR(AB751&lt;0,AB751&gt;=60,AC751&lt;0,AC751&gt;=60,AE751&lt;0,AE751&gt;=60,AF751&lt;0,AF751&gt;=60))),"Minutes and seconds must be between 0 and 60.",IF(OR(ABS(AN751)&gt;90,ABS(AO751)&gt;180),"Out of range: latitude must be between -90 and 90, and longitude between -180 and 180.",""))))))</f>
        <v/>
      </c>
    </row>
    <row r="752">
      <c r="B752" s="44" t="n"/>
      <c r="C752" s="44" t="n"/>
      <c r="D752" s="45">
        <f>IF(R752="","",IF(AP752&lt;&gt;"","NOT VALID GPS COORDINATES",IF(O752="NO CONNECTION","NO CONNECTION",IF(E752="","NOT FOUND",IF(OR(AM752,AND(AN752=0,AO752=0)),"CONVERTED – PLEASE CHECK","CONVERTED")))))</f>
        <v/>
      </c>
      <c r="E752" s="45">
        <f>IF(OR(O752="",O752="NO CONNECTION"),"",IFERROR(_xlfn.FILTERXML(O752,"//local/territory")&amp;" "&amp;_xlfn.FILTERXML(O752,"//local/mapcode"),IFERROR(_xlfn.FILTERXML(O752,"//international/mapcode"),"")))</f>
        <v/>
      </c>
      <c r="F752" s="46">
        <f>IF(E752="","",IFERROR(_xlfn.FILTERXML(O752,"//local/territory"),""))</f>
        <v/>
      </c>
      <c r="G752" s="46">
        <f>IF(E752="","",IFERROR(_xlfn.FILTERXML(O752,"//local/mapcode"),""))</f>
        <v/>
      </c>
      <c r="H752" s="46">
        <f>IF(E752="","",IFERROR(_xlfn.FILTERXML(O752,"//international/mapcode"),""))</f>
        <v/>
      </c>
      <c r="I752" s="46">
        <f>IF(E752="","",IFERROR(HYPERLINK("https://www.mymapcodes.com/go/?t="&amp;IF(G752&lt;&gt;"",F752,"AAA")&amp;"&amp;ma="&amp;LEFT(IF(G752&lt;&gt;"",G752,H752),FIND(".",IF(G752&lt;&gt;"",G752,H752))-1)&amp;"&amp;mb="&amp;MID(IF(G752&lt;&gt;"",G752,H752),FIND(".",IF(G752&lt;&gt;"",G752,H752))+1,99),"Open on MyMapcodes →"),""))</f>
        <v/>
      </c>
      <c r="J752" s="47">
        <f>IF(OR(R752="",AP752&lt;&gt;""),"",ROUND(AN752,6))</f>
        <v/>
      </c>
      <c r="K752" s="47">
        <f>IF(OR(R752="",AP752&lt;&gt;""),"",ROUND(AO752,6))</f>
        <v/>
      </c>
      <c r="L752" s="48">
        <f>IF(R752="","",IF(AP752&lt;&gt;"",AP752,IF(O752="NO CONNECTION","Excel couldn't reach the mapcode service. Click the REFRESH RESULTS box just above the table.",IF(E752="","The mapcode service didn't return a mapcode for this point.",IF(AM752,"Latitude and longitude seemed to be the wrong way round, so they've been swapped. Please check.",IF(AND(AN752=0,AO752=0),"0, 0 is in the sea off West Africa. Please check this is the location you meant.",IF(W752,"Longitude came first, so the order has been switched.",IF(Z752=6,"Converted from degrees, minutes and seconds.",IF(Z752=4,"Converted from degrees and decimal minutes.","")))))))))</f>
        <v/>
      </c>
      <c r="N752" s="49">
        <f>IF(J752="","",MapcodeAPI&amp;"codes/"&amp;SUBSTITUTE(J752&amp;"",MID(1/2,2,1),".")&amp;","&amp;SUBSTITUTE(K752&amp;"",MID(1/2,2,1),"."))&amp;LEFT($B$13,0)</f>
        <v/>
      </c>
      <c r="O752" s="49">
        <f>IF(N752="","",IFERROR(_xlfn.WEBSERVICE(N752),IF(MapcodeAPIBackup="","NO CONNECTION",IFERROR(_xlfn.WEBSERVICE(MapcodeAPIBackup&amp;MID(N752,LEN(MapcodeAPI)+1,999)),"NO CONNECTION"))))</f>
        <v/>
      </c>
      <c r="P752" t="inlineStr">
        <is>
          <t xml:space="preserve"> </t>
        </is>
      </c>
      <c r="R752" s="50">
        <f>IFERROR(IF(AND(TRIM(B752&amp;"")="",TRIM(C752&amp;"")=""),"",TRIM(IF(ISNUMBER(B752),SUBSTITUTE(B752&amp;"",MID(1/2,2,1),"."),B752&amp;"")&amp;IF(TRIM(C752&amp;"")="",""," | "&amp;IF(ISNUMBER(C752),SUBSTITUTE(C752&amp;"",MID(1/2,2,1),"."),C752&amp;"")))),"(error value)")</f>
        <v/>
      </c>
      <c r="S752" s="50">
        <f>IF(R752="","","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"&amp;IFERROR(IF(AND(LEN(R752)-LEN(SUBSTITUTE(R752,"/",""))=1,ISNUMBER(FIND(" ",TRIM(LEFT(R752,FIND("/",R752)-1))))),LEFT(R752,FIND("/",R752)-1),R752),R752)&amp;" ")," "," "),"﻿"," "),"​"," "),"⁠"," ")," "," ")," "," "),CHAR(9)," "),CHAR(10)," "),CHAR(13)," "),"−","-"),"–","-"),"—","-"),"LATITUDE"," "),"LONGITUDE"," "),"COORDINATES"," "),"COORDS"," "),"NORTH"," N "),"SOUTH"," S "),"EAST"," E "),"WEST"," W "),"DEGREES"," "),"DEG"," "),"GPS"," "),"LONG"," "),"LNG"," "),"LON"," "),"LAT"," ")," AND "," "),"&amp;"," ")&amp;" ")</f>
        <v/>
      </c>
      <c r="T752" s="50">
        <f>IF(S752="","",IF(LEN(S752)-LEN(SUBSTITUTE(S752,".",""))&gt;0,SUBSTITUTE(S752,","," "),IF(LEN(S752)-LEN(SUBSTITUTE(S752,",",""))=3,SUBSTITUTE(SUBSTITUTE(S752,",",";",2),",","."),IF(LEN(S752)-LEN(SUBSTITUTE(S752,",",""))=2,SUBSTITUTE(S752,",","."),SUBSTITUTE(S752,","," ")))))</f>
        <v/>
      </c>
      <c r="U752" s="50">
        <f>IF(ISNUMBER(FIND("S",T752)),-1,IF(ISNUMBER(FIND("N",T752)),1,0))</f>
        <v/>
      </c>
      <c r="V752" s="50">
        <f>IF(ISNUMBER(FIND("W",T752)),-1,IF(ISNUMBER(FIND("E",T752)),1,0))</f>
        <v/>
      </c>
      <c r="W752" s="50">
        <f>AND(MIN(IFERROR(FIND("N",T752),999),IFERROR(FIND("S",T752),999))&lt;999,MIN(IFERROR(FIND("E",T752),999),IFERROR(FIND("W",T752),999))&lt;999,MIN(IFERROR(FIND("E",T752),999),IFERROR(FIND("W",T752),999))&lt;MIN(IFERROR(FIND("N",T752),999),IFERROR(FIND("S",T752),999)))</f>
        <v/>
      </c>
      <c r="X752" s="50">
        <f>IF(T752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752,"°"," "),"º"," "),"˚"," "),"'"," "),CHAR(34)," "),"′"," "),"’"," "),"‘"," "),"″"," "),"”"," "),"“"," "),"("," "),")"," "),"["," "),"]"," "),"{"," "),"}"," "),";"," "),"|"," "),"/"," "),"\"," "),":"," "),"="," "),"*"," "),","," "),"N"," "),"S"," "),"E"," "),"W"," "),"_"," ")))</f>
        <v/>
      </c>
      <c r="Y752" s="50">
        <f>IF(X752="","",SUBSTITUTE(SUBSTITUTE(SUBSTITUTE(SUBSTITUTE(SUBSTITUTE(SUBSTITUTE(SUBSTITUTE(SUBSTITUTE(SUBSTITUTE(SUBSTITUTE(SUBSTITUTE(SUBSTITUTE(SUBSTITUTE(X752,"0",""),"1",""),"2",""),"3",""),"4",""),"5",""),"6",""),"7",""),"8",""),"9",""),".",""),"-","")," ",""))</f>
        <v/>
      </c>
      <c r="Z752" s="50">
        <f>IF(X752="",0,LEN(X752)-LEN(SUBSTITUTE(X752," ",""))+1)</f>
        <v/>
      </c>
      <c r="AA752" s="50">
        <f>IF(Z752&lt;1,"",IFERROR(VALUE(SUBSTITUTE(TRIM(MID(SUBSTITUTE(X752," ",REPT(" ",60)),1,60)),".",MID(1/2,2,1))),""))</f>
        <v/>
      </c>
      <c r="AB752" s="50">
        <f>IF(Z752&lt;2,"",IFERROR(VALUE(SUBSTITUTE(TRIM(MID(SUBSTITUTE(X752," ",REPT(" ",60)),61,60)),".",MID(1/2,2,1))),""))</f>
        <v/>
      </c>
      <c r="AC752" s="50">
        <f>IF(Z752&lt;3,"",IFERROR(VALUE(SUBSTITUTE(TRIM(MID(SUBSTITUTE(X752," ",REPT(" ",60)),121,60)),".",MID(1/2,2,1))),""))</f>
        <v/>
      </c>
      <c r="AD752" s="50">
        <f>IF(Z752&lt;4,"",IFERROR(VALUE(SUBSTITUTE(TRIM(MID(SUBSTITUTE(X752," ",REPT(" ",60)),181,60)),".",MID(1/2,2,1))),""))</f>
        <v/>
      </c>
      <c r="AE752" s="50">
        <f>IF(Z752&lt;5,"",IFERROR(VALUE(SUBSTITUTE(TRIM(MID(SUBSTITUTE(X752," ",REPT(" ",60)),241,60)),".",MID(1/2,2,1))),""))</f>
        <v/>
      </c>
      <c r="AF752" s="50">
        <f>IF(Z752&lt;6,"",IFERROR(VALUE(SUBSTITUTE(TRIM(MID(SUBSTITUTE(X752," ",REPT(" ",60)),301,60)),".",MID(1/2,2,1))),""))</f>
        <v/>
      </c>
      <c r="AG752" s="50">
        <f>IFERROR(IF(Z752=2,AA752,IF(Z752=4,IF(AA752&lt;0,-1,1)*(ABS(AA752)+AB752/60),IF(Z752=6,IF(AA752&lt;0,-1,1)*(ABS(AA752)+AB752/60+AC752/3600),""))),"")</f>
        <v/>
      </c>
      <c r="AH752" s="50">
        <f>IFERROR(IF(Z752=2,AB752,IF(Z752=4,IF(AC752&lt;0,-1,1)*(ABS(AC752)+AD752/60),IF(Z752=6,IF(AD752&lt;0,-1,1)*(ABS(AD752)+AE752/60+AF752/3600),""))),"")</f>
        <v/>
      </c>
      <c r="AI752" s="50">
        <f>IF(W752,AH752,AG752)</f>
        <v/>
      </c>
      <c r="AJ752" s="50">
        <f>IF(W752,AG752,AH752)</f>
        <v/>
      </c>
      <c r="AK752" s="50">
        <f>IFERROR(IF(U752=0,AI752,U752*ABS(AI752)),"")</f>
        <v/>
      </c>
      <c r="AL752" s="50">
        <f>IFERROR(IF(V752=0,AJ752,V752*ABS(AJ752)),"")</f>
        <v/>
      </c>
      <c r="AM752" s="50">
        <f>IFERROR(AND(U752=0,V752=0,ABS(AK752)&gt;90,ABS(AK752)&lt;=180,ABS(AL752)&lt;=90),FALSE)</f>
        <v/>
      </c>
      <c r="AN752" s="50">
        <f>IF(AM752,AL752,AK752)</f>
        <v/>
      </c>
      <c r="AO752" s="50">
        <f>IF(AM752,AK752,AL752)</f>
        <v/>
      </c>
      <c r="AP752" s="50">
        <f>IF(R752="","",IF(Y752&lt;&gt;"","Contains words or symbols that aren't part of a coordinate.",IF(NOT(OR(Z752=2,Z752=4,Z752=6)),"Couldn't find a latitude and a longitude ("&amp;Z752&amp;IF(Z752=1," number"," numbers")&amp;" found).",IF(COUNT(AA752:AF752)&lt;&gt;Z752,"Some of the numbers couldn't be read.",IF(OR(AND(Z752=4,OR(AB752&lt;0,AB752&gt;=60,AD752&lt;0,AD752&gt;=60)),AND(Z752=6,OR(AB752&lt;0,AB752&gt;=60,AC752&lt;0,AC752&gt;=60,AE752&lt;0,AE752&gt;=60,AF752&lt;0,AF752&gt;=60))),"Minutes and seconds must be between 0 and 60.",IF(OR(ABS(AN752)&gt;90,ABS(AO752)&gt;180),"Out of range: latitude must be between -90 and 90, and longitude between -180 and 180.",""))))))</f>
        <v/>
      </c>
    </row>
    <row r="753">
      <c r="B753" s="44" t="n"/>
      <c r="C753" s="44" t="n"/>
      <c r="D753" s="45">
        <f>IF(R753="","",IF(AP753&lt;&gt;"","NOT VALID GPS COORDINATES",IF(O753="NO CONNECTION","NO CONNECTION",IF(E753="","NOT FOUND",IF(OR(AM753,AND(AN753=0,AO753=0)),"CONVERTED – PLEASE CHECK","CONVERTED")))))</f>
        <v/>
      </c>
      <c r="E753" s="45">
        <f>IF(OR(O753="",O753="NO CONNECTION"),"",IFERROR(_xlfn.FILTERXML(O753,"//local/territory")&amp;" "&amp;_xlfn.FILTERXML(O753,"//local/mapcode"),IFERROR(_xlfn.FILTERXML(O753,"//international/mapcode"),"")))</f>
        <v/>
      </c>
      <c r="F753" s="46">
        <f>IF(E753="","",IFERROR(_xlfn.FILTERXML(O753,"//local/territory"),""))</f>
        <v/>
      </c>
      <c r="G753" s="46">
        <f>IF(E753="","",IFERROR(_xlfn.FILTERXML(O753,"//local/mapcode"),""))</f>
        <v/>
      </c>
      <c r="H753" s="46">
        <f>IF(E753="","",IFERROR(_xlfn.FILTERXML(O753,"//international/mapcode"),""))</f>
        <v/>
      </c>
      <c r="I753" s="46">
        <f>IF(E753="","",IFERROR(HYPERLINK("https://www.mymapcodes.com/go/?t="&amp;IF(G753&lt;&gt;"",F753,"AAA")&amp;"&amp;ma="&amp;LEFT(IF(G753&lt;&gt;"",G753,H753),FIND(".",IF(G753&lt;&gt;"",G753,H753))-1)&amp;"&amp;mb="&amp;MID(IF(G753&lt;&gt;"",G753,H753),FIND(".",IF(G753&lt;&gt;"",G753,H753))+1,99),"Open on MyMapcodes →"),""))</f>
        <v/>
      </c>
      <c r="J753" s="47">
        <f>IF(OR(R753="",AP753&lt;&gt;""),"",ROUND(AN753,6))</f>
        <v/>
      </c>
      <c r="K753" s="47">
        <f>IF(OR(R753="",AP753&lt;&gt;""),"",ROUND(AO753,6))</f>
        <v/>
      </c>
      <c r="L753" s="48">
        <f>IF(R753="","",IF(AP753&lt;&gt;"",AP753,IF(O753="NO CONNECTION","Excel couldn't reach the mapcode service. Click the REFRESH RESULTS box just above the table.",IF(E753="","The mapcode service didn't return a mapcode for this point.",IF(AM753,"Latitude and longitude seemed to be the wrong way round, so they've been swapped. Please check.",IF(AND(AN753=0,AO753=0),"0, 0 is in the sea off West Africa. Please check this is the location you meant.",IF(W753,"Longitude came first, so the order has been switched.",IF(Z753=6,"Converted from degrees, minutes and seconds.",IF(Z753=4,"Converted from degrees and decimal minutes.","")))))))))</f>
        <v/>
      </c>
      <c r="N753" s="49">
        <f>IF(J753="","",MapcodeAPI&amp;"codes/"&amp;SUBSTITUTE(J753&amp;"",MID(1/2,2,1),".")&amp;","&amp;SUBSTITUTE(K753&amp;"",MID(1/2,2,1),"."))&amp;LEFT($B$13,0)</f>
        <v/>
      </c>
      <c r="O753" s="49">
        <f>IF(N753="","",IFERROR(_xlfn.WEBSERVICE(N753),IF(MapcodeAPIBackup="","NO CONNECTION",IFERROR(_xlfn.WEBSERVICE(MapcodeAPIBackup&amp;MID(N753,LEN(MapcodeAPI)+1,999)),"NO CONNECTION"))))</f>
        <v/>
      </c>
      <c r="P753" t="inlineStr">
        <is>
          <t xml:space="preserve"> </t>
        </is>
      </c>
      <c r="R753" s="50">
        <f>IFERROR(IF(AND(TRIM(B753&amp;"")="",TRIM(C753&amp;"")=""),"",TRIM(IF(ISNUMBER(B753),SUBSTITUTE(B753&amp;"",MID(1/2,2,1),"."),B753&amp;"")&amp;IF(TRIM(C753&amp;"")="",""," | "&amp;IF(ISNUMBER(C753),SUBSTITUTE(C753&amp;"",MID(1/2,2,1),"."),C753&amp;"")))),"(error value)")</f>
        <v/>
      </c>
      <c r="S753" s="50">
        <f>IF(R753="","","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"&amp;IFERROR(IF(AND(LEN(R753)-LEN(SUBSTITUTE(R753,"/",""))=1,ISNUMBER(FIND(" ",TRIM(LEFT(R753,FIND("/",R753)-1))))),LEFT(R753,FIND("/",R753)-1),R753),R753)&amp;" ")," "," "),"﻿"," "),"​"," "),"⁠"," ")," "," ")," "," "),CHAR(9)," "),CHAR(10)," "),CHAR(13)," "),"−","-"),"–","-"),"—","-"),"LATITUDE"," "),"LONGITUDE"," "),"COORDINATES"," "),"COORDS"," "),"NORTH"," N "),"SOUTH"," S "),"EAST"," E "),"WEST"," W "),"DEGREES"," "),"DEG"," "),"GPS"," "),"LONG"," "),"LNG"," "),"LON"," "),"LAT"," ")," AND "," "),"&amp;"," ")&amp;" ")</f>
        <v/>
      </c>
      <c r="T753" s="50">
        <f>IF(S753="","",IF(LEN(S753)-LEN(SUBSTITUTE(S753,".",""))&gt;0,SUBSTITUTE(S753,","," "),IF(LEN(S753)-LEN(SUBSTITUTE(S753,",",""))=3,SUBSTITUTE(SUBSTITUTE(S753,",",";",2),",","."),IF(LEN(S753)-LEN(SUBSTITUTE(S753,",",""))=2,SUBSTITUTE(S753,",","."),SUBSTITUTE(S753,","," ")))))</f>
        <v/>
      </c>
      <c r="U753" s="50">
        <f>IF(ISNUMBER(FIND("S",T753)),-1,IF(ISNUMBER(FIND("N",T753)),1,0))</f>
        <v/>
      </c>
      <c r="V753" s="50">
        <f>IF(ISNUMBER(FIND("W",T753)),-1,IF(ISNUMBER(FIND("E",T753)),1,0))</f>
        <v/>
      </c>
      <c r="W753" s="50">
        <f>AND(MIN(IFERROR(FIND("N",T753),999),IFERROR(FIND("S",T753),999))&lt;999,MIN(IFERROR(FIND("E",T753),999),IFERROR(FIND("W",T753),999))&lt;999,MIN(IFERROR(FIND("E",T753),999),IFERROR(FIND("W",T753),999))&lt;MIN(IFERROR(FIND("N",T753),999),IFERROR(FIND("S",T753),999)))</f>
        <v/>
      </c>
      <c r="X753" s="50">
        <f>IF(T753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753,"°"," "),"º"," "),"˚"," "),"'"," "),CHAR(34)," "),"′"," "),"’"," "),"‘"," "),"″"," "),"”"," "),"“"," "),"("," "),")"," "),"["," "),"]"," "),"{"," "),"}"," "),";"," "),"|"," "),"/"," "),"\"," "),":"," "),"="," "),"*"," "),","," "),"N"," "),"S"," "),"E"," "),"W"," "),"_"," ")))</f>
        <v/>
      </c>
      <c r="Y753" s="50">
        <f>IF(X753="","",SUBSTITUTE(SUBSTITUTE(SUBSTITUTE(SUBSTITUTE(SUBSTITUTE(SUBSTITUTE(SUBSTITUTE(SUBSTITUTE(SUBSTITUTE(SUBSTITUTE(SUBSTITUTE(SUBSTITUTE(SUBSTITUTE(X753,"0",""),"1",""),"2",""),"3",""),"4",""),"5",""),"6",""),"7",""),"8",""),"9",""),".",""),"-","")," ",""))</f>
        <v/>
      </c>
      <c r="Z753" s="50">
        <f>IF(X753="",0,LEN(X753)-LEN(SUBSTITUTE(X753," ",""))+1)</f>
        <v/>
      </c>
      <c r="AA753" s="50">
        <f>IF(Z753&lt;1,"",IFERROR(VALUE(SUBSTITUTE(TRIM(MID(SUBSTITUTE(X753," ",REPT(" ",60)),1,60)),".",MID(1/2,2,1))),""))</f>
        <v/>
      </c>
      <c r="AB753" s="50">
        <f>IF(Z753&lt;2,"",IFERROR(VALUE(SUBSTITUTE(TRIM(MID(SUBSTITUTE(X753," ",REPT(" ",60)),61,60)),".",MID(1/2,2,1))),""))</f>
        <v/>
      </c>
      <c r="AC753" s="50">
        <f>IF(Z753&lt;3,"",IFERROR(VALUE(SUBSTITUTE(TRIM(MID(SUBSTITUTE(X753," ",REPT(" ",60)),121,60)),".",MID(1/2,2,1))),""))</f>
        <v/>
      </c>
      <c r="AD753" s="50">
        <f>IF(Z753&lt;4,"",IFERROR(VALUE(SUBSTITUTE(TRIM(MID(SUBSTITUTE(X753," ",REPT(" ",60)),181,60)),".",MID(1/2,2,1))),""))</f>
        <v/>
      </c>
      <c r="AE753" s="50">
        <f>IF(Z753&lt;5,"",IFERROR(VALUE(SUBSTITUTE(TRIM(MID(SUBSTITUTE(X753," ",REPT(" ",60)),241,60)),".",MID(1/2,2,1))),""))</f>
        <v/>
      </c>
      <c r="AF753" s="50">
        <f>IF(Z753&lt;6,"",IFERROR(VALUE(SUBSTITUTE(TRIM(MID(SUBSTITUTE(X753," ",REPT(" ",60)),301,60)),".",MID(1/2,2,1))),""))</f>
        <v/>
      </c>
      <c r="AG753" s="50">
        <f>IFERROR(IF(Z753=2,AA753,IF(Z753=4,IF(AA753&lt;0,-1,1)*(ABS(AA753)+AB753/60),IF(Z753=6,IF(AA753&lt;0,-1,1)*(ABS(AA753)+AB753/60+AC753/3600),""))),"")</f>
        <v/>
      </c>
      <c r="AH753" s="50">
        <f>IFERROR(IF(Z753=2,AB753,IF(Z753=4,IF(AC753&lt;0,-1,1)*(ABS(AC753)+AD753/60),IF(Z753=6,IF(AD753&lt;0,-1,1)*(ABS(AD753)+AE753/60+AF753/3600),""))),"")</f>
        <v/>
      </c>
      <c r="AI753" s="50">
        <f>IF(W753,AH753,AG753)</f>
        <v/>
      </c>
      <c r="AJ753" s="50">
        <f>IF(W753,AG753,AH753)</f>
        <v/>
      </c>
      <c r="AK753" s="50">
        <f>IFERROR(IF(U753=0,AI753,U753*ABS(AI753)),"")</f>
        <v/>
      </c>
      <c r="AL753" s="50">
        <f>IFERROR(IF(V753=0,AJ753,V753*ABS(AJ753)),"")</f>
        <v/>
      </c>
      <c r="AM753" s="50">
        <f>IFERROR(AND(U753=0,V753=0,ABS(AK753)&gt;90,ABS(AK753)&lt;=180,ABS(AL753)&lt;=90),FALSE)</f>
        <v/>
      </c>
      <c r="AN753" s="50">
        <f>IF(AM753,AL753,AK753)</f>
        <v/>
      </c>
      <c r="AO753" s="50">
        <f>IF(AM753,AK753,AL753)</f>
        <v/>
      </c>
      <c r="AP753" s="50">
        <f>IF(R753="","",IF(Y753&lt;&gt;"","Contains words or symbols that aren't part of a coordinate.",IF(NOT(OR(Z753=2,Z753=4,Z753=6)),"Couldn't find a latitude and a longitude ("&amp;Z753&amp;IF(Z753=1," number"," numbers")&amp;" found).",IF(COUNT(AA753:AF753)&lt;&gt;Z753,"Some of the numbers couldn't be read.",IF(OR(AND(Z753=4,OR(AB753&lt;0,AB753&gt;=60,AD753&lt;0,AD753&gt;=60)),AND(Z753=6,OR(AB753&lt;0,AB753&gt;=60,AC753&lt;0,AC753&gt;=60,AE753&lt;0,AE753&gt;=60,AF753&lt;0,AF753&gt;=60))),"Minutes and seconds must be between 0 and 60.",IF(OR(ABS(AN753)&gt;90,ABS(AO753)&gt;180),"Out of range: latitude must be between -90 and 90, and longitude between -180 and 180.",""))))))</f>
        <v/>
      </c>
    </row>
    <row r="754">
      <c r="B754" s="44" t="n"/>
      <c r="C754" s="44" t="n"/>
      <c r="D754" s="45">
        <f>IF(R754="","",IF(AP754&lt;&gt;"","NOT VALID GPS COORDINATES",IF(O754="NO CONNECTION","NO CONNECTION",IF(E754="","NOT FOUND",IF(OR(AM754,AND(AN754=0,AO754=0)),"CONVERTED – PLEASE CHECK","CONVERTED")))))</f>
        <v/>
      </c>
      <c r="E754" s="45">
        <f>IF(OR(O754="",O754="NO CONNECTION"),"",IFERROR(_xlfn.FILTERXML(O754,"//local/territory")&amp;" "&amp;_xlfn.FILTERXML(O754,"//local/mapcode"),IFERROR(_xlfn.FILTERXML(O754,"//international/mapcode"),"")))</f>
        <v/>
      </c>
      <c r="F754" s="46">
        <f>IF(E754="","",IFERROR(_xlfn.FILTERXML(O754,"//local/territory"),""))</f>
        <v/>
      </c>
      <c r="G754" s="46">
        <f>IF(E754="","",IFERROR(_xlfn.FILTERXML(O754,"//local/mapcode"),""))</f>
        <v/>
      </c>
      <c r="H754" s="46">
        <f>IF(E754="","",IFERROR(_xlfn.FILTERXML(O754,"//international/mapcode"),""))</f>
        <v/>
      </c>
      <c r="I754" s="46">
        <f>IF(E754="","",IFERROR(HYPERLINK("https://www.mymapcodes.com/go/?t="&amp;IF(G754&lt;&gt;"",F754,"AAA")&amp;"&amp;ma="&amp;LEFT(IF(G754&lt;&gt;"",G754,H754),FIND(".",IF(G754&lt;&gt;"",G754,H754))-1)&amp;"&amp;mb="&amp;MID(IF(G754&lt;&gt;"",G754,H754),FIND(".",IF(G754&lt;&gt;"",G754,H754))+1,99),"Open on MyMapcodes →"),""))</f>
        <v/>
      </c>
      <c r="J754" s="47">
        <f>IF(OR(R754="",AP754&lt;&gt;""),"",ROUND(AN754,6))</f>
        <v/>
      </c>
      <c r="K754" s="47">
        <f>IF(OR(R754="",AP754&lt;&gt;""),"",ROUND(AO754,6))</f>
        <v/>
      </c>
      <c r="L754" s="48">
        <f>IF(R754="","",IF(AP754&lt;&gt;"",AP754,IF(O754="NO CONNECTION","Excel couldn't reach the mapcode service. Click the REFRESH RESULTS box just above the table.",IF(E754="","The mapcode service didn't return a mapcode for this point.",IF(AM754,"Latitude and longitude seemed to be the wrong way round, so they've been swapped. Please check.",IF(AND(AN754=0,AO754=0),"0, 0 is in the sea off West Africa. Please check this is the location you meant.",IF(W754,"Longitude came first, so the order has been switched.",IF(Z754=6,"Converted from degrees, minutes and seconds.",IF(Z754=4,"Converted from degrees and decimal minutes.","")))))))))</f>
        <v/>
      </c>
      <c r="N754" s="49">
        <f>IF(J754="","",MapcodeAPI&amp;"codes/"&amp;SUBSTITUTE(J754&amp;"",MID(1/2,2,1),".")&amp;","&amp;SUBSTITUTE(K754&amp;"",MID(1/2,2,1),"."))&amp;LEFT($B$13,0)</f>
        <v/>
      </c>
      <c r="O754" s="49">
        <f>IF(N754="","",IFERROR(_xlfn.WEBSERVICE(N754),IF(MapcodeAPIBackup="","NO CONNECTION",IFERROR(_xlfn.WEBSERVICE(MapcodeAPIBackup&amp;MID(N754,LEN(MapcodeAPI)+1,999)),"NO CONNECTION"))))</f>
        <v/>
      </c>
      <c r="P754" t="inlineStr">
        <is>
          <t xml:space="preserve"> </t>
        </is>
      </c>
      <c r="R754" s="50">
        <f>IFERROR(IF(AND(TRIM(B754&amp;"")="",TRIM(C754&amp;"")=""),"",TRIM(IF(ISNUMBER(B754),SUBSTITUTE(B754&amp;"",MID(1/2,2,1),"."),B754&amp;"")&amp;IF(TRIM(C754&amp;"")="",""," | "&amp;IF(ISNUMBER(C754),SUBSTITUTE(C754&amp;"",MID(1/2,2,1),"."),C754&amp;"")))),"(error value)")</f>
        <v/>
      </c>
      <c r="S754" s="50">
        <f>IF(R754="","","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"&amp;IFERROR(IF(AND(LEN(R754)-LEN(SUBSTITUTE(R754,"/",""))=1,ISNUMBER(FIND(" ",TRIM(LEFT(R754,FIND("/",R754)-1))))),LEFT(R754,FIND("/",R754)-1),R754),R754)&amp;" ")," "," "),"﻿"," "),"​"," "),"⁠"," ")," "," ")," "," "),CHAR(9)," "),CHAR(10)," "),CHAR(13)," "),"−","-"),"–","-"),"—","-"),"LATITUDE"," "),"LONGITUDE"," "),"COORDINATES"," "),"COORDS"," "),"NORTH"," N "),"SOUTH"," S "),"EAST"," E "),"WEST"," W "),"DEGREES"," "),"DEG"," "),"GPS"," "),"LONG"," "),"LNG"," "),"LON"," "),"LAT"," ")," AND "," "),"&amp;"," ")&amp;" ")</f>
        <v/>
      </c>
      <c r="T754" s="50">
        <f>IF(S754="","",IF(LEN(S754)-LEN(SUBSTITUTE(S754,".",""))&gt;0,SUBSTITUTE(S754,","," "),IF(LEN(S754)-LEN(SUBSTITUTE(S754,",",""))=3,SUBSTITUTE(SUBSTITUTE(S754,",",";",2),",","."),IF(LEN(S754)-LEN(SUBSTITUTE(S754,",",""))=2,SUBSTITUTE(S754,",","."),SUBSTITUTE(S754,","," ")))))</f>
        <v/>
      </c>
      <c r="U754" s="50">
        <f>IF(ISNUMBER(FIND("S",T754)),-1,IF(ISNUMBER(FIND("N",T754)),1,0))</f>
        <v/>
      </c>
      <c r="V754" s="50">
        <f>IF(ISNUMBER(FIND("W",T754)),-1,IF(ISNUMBER(FIND("E",T754)),1,0))</f>
        <v/>
      </c>
      <c r="W754" s="50">
        <f>AND(MIN(IFERROR(FIND("N",T754),999),IFERROR(FIND("S",T754),999))&lt;999,MIN(IFERROR(FIND("E",T754),999),IFERROR(FIND("W",T754),999))&lt;999,MIN(IFERROR(FIND("E",T754),999),IFERROR(FIND("W",T754),999))&lt;MIN(IFERROR(FIND("N",T754),999),IFERROR(FIND("S",T754),999)))</f>
        <v/>
      </c>
      <c r="X754" s="50">
        <f>IF(T754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754,"°"," "),"º"," "),"˚"," "),"'"," "),CHAR(34)," "),"′"," "),"’"," "),"‘"," "),"″"," "),"”"," "),"“"," "),"("," "),")"," "),"["," "),"]"," "),"{"," "),"}"," "),";"," "),"|"," "),"/"," "),"\"," "),":"," "),"="," "),"*"," "),","," "),"N"," "),"S"," "),"E"," "),"W"," "),"_"," ")))</f>
        <v/>
      </c>
      <c r="Y754" s="50">
        <f>IF(X754="","",SUBSTITUTE(SUBSTITUTE(SUBSTITUTE(SUBSTITUTE(SUBSTITUTE(SUBSTITUTE(SUBSTITUTE(SUBSTITUTE(SUBSTITUTE(SUBSTITUTE(SUBSTITUTE(SUBSTITUTE(SUBSTITUTE(X754,"0",""),"1",""),"2",""),"3",""),"4",""),"5",""),"6",""),"7",""),"8",""),"9",""),".",""),"-","")," ",""))</f>
        <v/>
      </c>
      <c r="Z754" s="50">
        <f>IF(X754="",0,LEN(X754)-LEN(SUBSTITUTE(X754," ",""))+1)</f>
        <v/>
      </c>
      <c r="AA754" s="50">
        <f>IF(Z754&lt;1,"",IFERROR(VALUE(SUBSTITUTE(TRIM(MID(SUBSTITUTE(X754," ",REPT(" ",60)),1,60)),".",MID(1/2,2,1))),""))</f>
        <v/>
      </c>
      <c r="AB754" s="50">
        <f>IF(Z754&lt;2,"",IFERROR(VALUE(SUBSTITUTE(TRIM(MID(SUBSTITUTE(X754," ",REPT(" ",60)),61,60)),".",MID(1/2,2,1))),""))</f>
        <v/>
      </c>
      <c r="AC754" s="50">
        <f>IF(Z754&lt;3,"",IFERROR(VALUE(SUBSTITUTE(TRIM(MID(SUBSTITUTE(X754," ",REPT(" ",60)),121,60)),".",MID(1/2,2,1))),""))</f>
        <v/>
      </c>
      <c r="AD754" s="50">
        <f>IF(Z754&lt;4,"",IFERROR(VALUE(SUBSTITUTE(TRIM(MID(SUBSTITUTE(X754," ",REPT(" ",60)),181,60)),".",MID(1/2,2,1))),""))</f>
        <v/>
      </c>
      <c r="AE754" s="50">
        <f>IF(Z754&lt;5,"",IFERROR(VALUE(SUBSTITUTE(TRIM(MID(SUBSTITUTE(X754," ",REPT(" ",60)),241,60)),".",MID(1/2,2,1))),""))</f>
        <v/>
      </c>
      <c r="AF754" s="50">
        <f>IF(Z754&lt;6,"",IFERROR(VALUE(SUBSTITUTE(TRIM(MID(SUBSTITUTE(X754," ",REPT(" ",60)),301,60)),".",MID(1/2,2,1))),""))</f>
        <v/>
      </c>
      <c r="AG754" s="50">
        <f>IFERROR(IF(Z754=2,AA754,IF(Z754=4,IF(AA754&lt;0,-1,1)*(ABS(AA754)+AB754/60),IF(Z754=6,IF(AA754&lt;0,-1,1)*(ABS(AA754)+AB754/60+AC754/3600),""))),"")</f>
        <v/>
      </c>
      <c r="AH754" s="50">
        <f>IFERROR(IF(Z754=2,AB754,IF(Z754=4,IF(AC754&lt;0,-1,1)*(ABS(AC754)+AD754/60),IF(Z754=6,IF(AD754&lt;0,-1,1)*(ABS(AD754)+AE754/60+AF754/3600),""))),"")</f>
        <v/>
      </c>
      <c r="AI754" s="50">
        <f>IF(W754,AH754,AG754)</f>
        <v/>
      </c>
      <c r="AJ754" s="50">
        <f>IF(W754,AG754,AH754)</f>
        <v/>
      </c>
      <c r="AK754" s="50">
        <f>IFERROR(IF(U754=0,AI754,U754*ABS(AI754)),"")</f>
        <v/>
      </c>
      <c r="AL754" s="50">
        <f>IFERROR(IF(V754=0,AJ754,V754*ABS(AJ754)),"")</f>
        <v/>
      </c>
      <c r="AM754" s="50">
        <f>IFERROR(AND(U754=0,V754=0,ABS(AK754)&gt;90,ABS(AK754)&lt;=180,ABS(AL754)&lt;=90),FALSE)</f>
        <v/>
      </c>
      <c r="AN754" s="50">
        <f>IF(AM754,AL754,AK754)</f>
        <v/>
      </c>
      <c r="AO754" s="50">
        <f>IF(AM754,AK754,AL754)</f>
        <v/>
      </c>
      <c r="AP754" s="50">
        <f>IF(R754="","",IF(Y754&lt;&gt;"","Contains words or symbols that aren't part of a coordinate.",IF(NOT(OR(Z754=2,Z754=4,Z754=6)),"Couldn't find a latitude and a longitude ("&amp;Z754&amp;IF(Z754=1," number"," numbers")&amp;" found).",IF(COUNT(AA754:AF754)&lt;&gt;Z754,"Some of the numbers couldn't be read.",IF(OR(AND(Z754=4,OR(AB754&lt;0,AB754&gt;=60,AD754&lt;0,AD754&gt;=60)),AND(Z754=6,OR(AB754&lt;0,AB754&gt;=60,AC754&lt;0,AC754&gt;=60,AE754&lt;0,AE754&gt;=60,AF754&lt;0,AF754&gt;=60))),"Minutes and seconds must be between 0 and 60.",IF(OR(ABS(AN754)&gt;90,ABS(AO754)&gt;180),"Out of range: latitude must be between -90 and 90, and longitude between -180 and 180.",""))))))</f>
        <v/>
      </c>
    </row>
    <row r="755">
      <c r="B755" s="44" t="n"/>
      <c r="C755" s="44" t="n"/>
      <c r="D755" s="45">
        <f>IF(R755="","",IF(AP755&lt;&gt;"","NOT VALID GPS COORDINATES",IF(O755="NO CONNECTION","NO CONNECTION",IF(E755="","NOT FOUND",IF(OR(AM755,AND(AN755=0,AO755=0)),"CONVERTED – PLEASE CHECK","CONVERTED")))))</f>
        <v/>
      </c>
      <c r="E755" s="45">
        <f>IF(OR(O755="",O755="NO CONNECTION"),"",IFERROR(_xlfn.FILTERXML(O755,"//local/territory")&amp;" "&amp;_xlfn.FILTERXML(O755,"//local/mapcode"),IFERROR(_xlfn.FILTERXML(O755,"//international/mapcode"),"")))</f>
        <v/>
      </c>
      <c r="F755" s="46">
        <f>IF(E755="","",IFERROR(_xlfn.FILTERXML(O755,"//local/territory"),""))</f>
        <v/>
      </c>
      <c r="G755" s="46">
        <f>IF(E755="","",IFERROR(_xlfn.FILTERXML(O755,"//local/mapcode"),""))</f>
        <v/>
      </c>
      <c r="H755" s="46">
        <f>IF(E755="","",IFERROR(_xlfn.FILTERXML(O755,"//international/mapcode"),""))</f>
        <v/>
      </c>
      <c r="I755" s="46">
        <f>IF(E755="","",IFERROR(HYPERLINK("https://www.mymapcodes.com/go/?t="&amp;IF(G755&lt;&gt;"",F755,"AAA")&amp;"&amp;ma="&amp;LEFT(IF(G755&lt;&gt;"",G755,H755),FIND(".",IF(G755&lt;&gt;"",G755,H755))-1)&amp;"&amp;mb="&amp;MID(IF(G755&lt;&gt;"",G755,H755),FIND(".",IF(G755&lt;&gt;"",G755,H755))+1,99),"Open on MyMapcodes →"),""))</f>
        <v/>
      </c>
      <c r="J755" s="47">
        <f>IF(OR(R755="",AP755&lt;&gt;""),"",ROUND(AN755,6))</f>
        <v/>
      </c>
      <c r="K755" s="47">
        <f>IF(OR(R755="",AP755&lt;&gt;""),"",ROUND(AO755,6))</f>
        <v/>
      </c>
      <c r="L755" s="48">
        <f>IF(R755="","",IF(AP755&lt;&gt;"",AP755,IF(O755="NO CONNECTION","Excel couldn't reach the mapcode service. Click the REFRESH RESULTS box just above the table.",IF(E755="","The mapcode service didn't return a mapcode for this point.",IF(AM755,"Latitude and longitude seemed to be the wrong way round, so they've been swapped. Please check.",IF(AND(AN755=0,AO755=0),"0, 0 is in the sea off West Africa. Please check this is the location you meant.",IF(W755,"Longitude came first, so the order has been switched.",IF(Z755=6,"Converted from degrees, minutes and seconds.",IF(Z755=4,"Converted from degrees and decimal minutes.","")))))))))</f>
        <v/>
      </c>
      <c r="N755" s="49">
        <f>IF(J755="","",MapcodeAPI&amp;"codes/"&amp;SUBSTITUTE(J755&amp;"",MID(1/2,2,1),".")&amp;","&amp;SUBSTITUTE(K755&amp;"",MID(1/2,2,1),"."))&amp;LEFT($B$13,0)</f>
        <v/>
      </c>
      <c r="O755" s="49">
        <f>IF(N755="","",IFERROR(_xlfn.WEBSERVICE(N755),IF(MapcodeAPIBackup="","NO CONNECTION",IFERROR(_xlfn.WEBSERVICE(MapcodeAPIBackup&amp;MID(N755,LEN(MapcodeAPI)+1,999)),"NO CONNECTION"))))</f>
        <v/>
      </c>
      <c r="P755" t="inlineStr">
        <is>
          <t xml:space="preserve"> </t>
        </is>
      </c>
      <c r="R755" s="50">
        <f>IFERROR(IF(AND(TRIM(B755&amp;"")="",TRIM(C755&amp;"")=""),"",TRIM(IF(ISNUMBER(B755),SUBSTITUTE(B755&amp;"",MID(1/2,2,1),"."),B755&amp;"")&amp;IF(TRIM(C755&amp;"")="",""," | "&amp;IF(ISNUMBER(C755),SUBSTITUTE(C755&amp;"",MID(1/2,2,1),"."),C755&amp;"")))),"(error value)")</f>
        <v/>
      </c>
      <c r="S755" s="50">
        <f>IF(R755="","","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"&amp;IFERROR(IF(AND(LEN(R755)-LEN(SUBSTITUTE(R755,"/",""))=1,ISNUMBER(FIND(" ",TRIM(LEFT(R755,FIND("/",R755)-1))))),LEFT(R755,FIND("/",R755)-1),R755),R755)&amp;" ")," "," "),"﻿"," "),"​"," "),"⁠"," ")," "," ")," "," "),CHAR(9)," "),CHAR(10)," "),CHAR(13)," "),"−","-"),"–","-"),"—","-"),"LATITUDE"," "),"LONGITUDE"," "),"COORDINATES"," "),"COORDS"," "),"NORTH"," N "),"SOUTH"," S "),"EAST"," E "),"WEST"," W "),"DEGREES"," "),"DEG"," "),"GPS"," "),"LONG"," "),"LNG"," "),"LON"," "),"LAT"," ")," AND "," "),"&amp;"," ")&amp;" ")</f>
        <v/>
      </c>
      <c r="T755" s="50">
        <f>IF(S755="","",IF(LEN(S755)-LEN(SUBSTITUTE(S755,".",""))&gt;0,SUBSTITUTE(S755,","," "),IF(LEN(S755)-LEN(SUBSTITUTE(S755,",",""))=3,SUBSTITUTE(SUBSTITUTE(S755,",",";",2),",","."),IF(LEN(S755)-LEN(SUBSTITUTE(S755,",",""))=2,SUBSTITUTE(S755,",","."),SUBSTITUTE(S755,","," ")))))</f>
        <v/>
      </c>
      <c r="U755" s="50">
        <f>IF(ISNUMBER(FIND("S",T755)),-1,IF(ISNUMBER(FIND("N",T755)),1,0))</f>
        <v/>
      </c>
      <c r="V755" s="50">
        <f>IF(ISNUMBER(FIND("W",T755)),-1,IF(ISNUMBER(FIND("E",T755)),1,0))</f>
        <v/>
      </c>
      <c r="W755" s="50">
        <f>AND(MIN(IFERROR(FIND("N",T755),999),IFERROR(FIND("S",T755),999))&lt;999,MIN(IFERROR(FIND("E",T755),999),IFERROR(FIND("W",T755),999))&lt;999,MIN(IFERROR(FIND("E",T755),999),IFERROR(FIND("W",T755),999))&lt;MIN(IFERROR(FIND("N",T755),999),IFERROR(FIND("S",T755),999)))</f>
        <v/>
      </c>
      <c r="X755" s="50">
        <f>IF(T755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755,"°"," "),"º"," "),"˚"," "),"'"," "),CHAR(34)," "),"′"," "),"’"," "),"‘"," "),"″"," "),"”"," "),"“"," "),"("," "),")"," "),"["," "),"]"," "),"{"," "),"}"," "),";"," "),"|"," "),"/"," "),"\"," "),":"," "),"="," "),"*"," "),","," "),"N"," "),"S"," "),"E"," "),"W"," "),"_"," ")))</f>
        <v/>
      </c>
      <c r="Y755" s="50">
        <f>IF(X755="","",SUBSTITUTE(SUBSTITUTE(SUBSTITUTE(SUBSTITUTE(SUBSTITUTE(SUBSTITUTE(SUBSTITUTE(SUBSTITUTE(SUBSTITUTE(SUBSTITUTE(SUBSTITUTE(SUBSTITUTE(SUBSTITUTE(X755,"0",""),"1",""),"2",""),"3",""),"4",""),"5",""),"6",""),"7",""),"8",""),"9",""),".",""),"-","")," ",""))</f>
        <v/>
      </c>
      <c r="Z755" s="50">
        <f>IF(X755="",0,LEN(X755)-LEN(SUBSTITUTE(X755," ",""))+1)</f>
        <v/>
      </c>
      <c r="AA755" s="50">
        <f>IF(Z755&lt;1,"",IFERROR(VALUE(SUBSTITUTE(TRIM(MID(SUBSTITUTE(X755," ",REPT(" ",60)),1,60)),".",MID(1/2,2,1))),""))</f>
        <v/>
      </c>
      <c r="AB755" s="50">
        <f>IF(Z755&lt;2,"",IFERROR(VALUE(SUBSTITUTE(TRIM(MID(SUBSTITUTE(X755," ",REPT(" ",60)),61,60)),".",MID(1/2,2,1))),""))</f>
        <v/>
      </c>
      <c r="AC755" s="50">
        <f>IF(Z755&lt;3,"",IFERROR(VALUE(SUBSTITUTE(TRIM(MID(SUBSTITUTE(X755," ",REPT(" ",60)),121,60)),".",MID(1/2,2,1))),""))</f>
        <v/>
      </c>
      <c r="AD755" s="50">
        <f>IF(Z755&lt;4,"",IFERROR(VALUE(SUBSTITUTE(TRIM(MID(SUBSTITUTE(X755," ",REPT(" ",60)),181,60)),".",MID(1/2,2,1))),""))</f>
        <v/>
      </c>
      <c r="AE755" s="50">
        <f>IF(Z755&lt;5,"",IFERROR(VALUE(SUBSTITUTE(TRIM(MID(SUBSTITUTE(X755," ",REPT(" ",60)),241,60)),".",MID(1/2,2,1))),""))</f>
        <v/>
      </c>
      <c r="AF755" s="50">
        <f>IF(Z755&lt;6,"",IFERROR(VALUE(SUBSTITUTE(TRIM(MID(SUBSTITUTE(X755," ",REPT(" ",60)),301,60)),".",MID(1/2,2,1))),""))</f>
        <v/>
      </c>
      <c r="AG755" s="50">
        <f>IFERROR(IF(Z755=2,AA755,IF(Z755=4,IF(AA755&lt;0,-1,1)*(ABS(AA755)+AB755/60),IF(Z755=6,IF(AA755&lt;0,-1,1)*(ABS(AA755)+AB755/60+AC755/3600),""))),"")</f>
        <v/>
      </c>
      <c r="AH755" s="50">
        <f>IFERROR(IF(Z755=2,AB755,IF(Z755=4,IF(AC755&lt;0,-1,1)*(ABS(AC755)+AD755/60),IF(Z755=6,IF(AD755&lt;0,-1,1)*(ABS(AD755)+AE755/60+AF755/3600),""))),"")</f>
        <v/>
      </c>
      <c r="AI755" s="50">
        <f>IF(W755,AH755,AG755)</f>
        <v/>
      </c>
      <c r="AJ755" s="50">
        <f>IF(W755,AG755,AH755)</f>
        <v/>
      </c>
      <c r="AK755" s="50">
        <f>IFERROR(IF(U755=0,AI755,U755*ABS(AI755)),"")</f>
        <v/>
      </c>
      <c r="AL755" s="50">
        <f>IFERROR(IF(V755=0,AJ755,V755*ABS(AJ755)),"")</f>
        <v/>
      </c>
      <c r="AM755" s="50">
        <f>IFERROR(AND(U755=0,V755=0,ABS(AK755)&gt;90,ABS(AK755)&lt;=180,ABS(AL755)&lt;=90),FALSE)</f>
        <v/>
      </c>
      <c r="AN755" s="50">
        <f>IF(AM755,AL755,AK755)</f>
        <v/>
      </c>
      <c r="AO755" s="50">
        <f>IF(AM755,AK755,AL755)</f>
        <v/>
      </c>
      <c r="AP755" s="50">
        <f>IF(R755="","",IF(Y755&lt;&gt;"","Contains words or symbols that aren't part of a coordinate.",IF(NOT(OR(Z755=2,Z755=4,Z755=6)),"Couldn't find a latitude and a longitude ("&amp;Z755&amp;IF(Z755=1," number"," numbers")&amp;" found).",IF(COUNT(AA755:AF755)&lt;&gt;Z755,"Some of the numbers couldn't be read.",IF(OR(AND(Z755=4,OR(AB755&lt;0,AB755&gt;=60,AD755&lt;0,AD755&gt;=60)),AND(Z755=6,OR(AB755&lt;0,AB755&gt;=60,AC755&lt;0,AC755&gt;=60,AE755&lt;0,AE755&gt;=60,AF755&lt;0,AF755&gt;=60))),"Minutes and seconds must be between 0 and 60.",IF(OR(ABS(AN755)&gt;90,ABS(AO755)&gt;180),"Out of range: latitude must be between -90 and 90, and longitude between -180 and 180.",""))))))</f>
        <v/>
      </c>
    </row>
    <row r="756">
      <c r="B756" s="44" t="n"/>
      <c r="C756" s="44" t="n"/>
      <c r="D756" s="45">
        <f>IF(R756="","",IF(AP756&lt;&gt;"","NOT VALID GPS COORDINATES",IF(O756="NO CONNECTION","NO CONNECTION",IF(E756="","NOT FOUND",IF(OR(AM756,AND(AN756=0,AO756=0)),"CONVERTED – PLEASE CHECK","CONVERTED")))))</f>
        <v/>
      </c>
      <c r="E756" s="45">
        <f>IF(OR(O756="",O756="NO CONNECTION"),"",IFERROR(_xlfn.FILTERXML(O756,"//local/territory")&amp;" "&amp;_xlfn.FILTERXML(O756,"//local/mapcode"),IFERROR(_xlfn.FILTERXML(O756,"//international/mapcode"),"")))</f>
        <v/>
      </c>
      <c r="F756" s="46">
        <f>IF(E756="","",IFERROR(_xlfn.FILTERXML(O756,"//local/territory"),""))</f>
        <v/>
      </c>
      <c r="G756" s="46">
        <f>IF(E756="","",IFERROR(_xlfn.FILTERXML(O756,"//local/mapcode"),""))</f>
        <v/>
      </c>
      <c r="H756" s="46">
        <f>IF(E756="","",IFERROR(_xlfn.FILTERXML(O756,"//international/mapcode"),""))</f>
        <v/>
      </c>
      <c r="I756" s="46">
        <f>IF(E756="","",IFERROR(HYPERLINK("https://www.mymapcodes.com/go/?t="&amp;IF(G756&lt;&gt;"",F756,"AAA")&amp;"&amp;ma="&amp;LEFT(IF(G756&lt;&gt;"",G756,H756),FIND(".",IF(G756&lt;&gt;"",G756,H756))-1)&amp;"&amp;mb="&amp;MID(IF(G756&lt;&gt;"",G756,H756),FIND(".",IF(G756&lt;&gt;"",G756,H756))+1,99),"Open on MyMapcodes →"),""))</f>
        <v/>
      </c>
      <c r="J756" s="47">
        <f>IF(OR(R756="",AP756&lt;&gt;""),"",ROUND(AN756,6))</f>
        <v/>
      </c>
      <c r="K756" s="47">
        <f>IF(OR(R756="",AP756&lt;&gt;""),"",ROUND(AO756,6))</f>
        <v/>
      </c>
      <c r="L756" s="48">
        <f>IF(R756="","",IF(AP756&lt;&gt;"",AP756,IF(O756="NO CONNECTION","Excel couldn't reach the mapcode service. Click the REFRESH RESULTS box just above the table.",IF(E756="","The mapcode service didn't return a mapcode for this point.",IF(AM756,"Latitude and longitude seemed to be the wrong way round, so they've been swapped. Please check.",IF(AND(AN756=0,AO756=0),"0, 0 is in the sea off West Africa. Please check this is the location you meant.",IF(W756,"Longitude came first, so the order has been switched.",IF(Z756=6,"Converted from degrees, minutes and seconds.",IF(Z756=4,"Converted from degrees and decimal minutes.","")))))))))</f>
        <v/>
      </c>
      <c r="N756" s="49">
        <f>IF(J756="","",MapcodeAPI&amp;"codes/"&amp;SUBSTITUTE(J756&amp;"",MID(1/2,2,1),".")&amp;","&amp;SUBSTITUTE(K756&amp;"",MID(1/2,2,1),"."))&amp;LEFT($B$13,0)</f>
        <v/>
      </c>
      <c r="O756" s="49">
        <f>IF(N756="","",IFERROR(_xlfn.WEBSERVICE(N756),IF(MapcodeAPIBackup="","NO CONNECTION",IFERROR(_xlfn.WEBSERVICE(MapcodeAPIBackup&amp;MID(N756,LEN(MapcodeAPI)+1,999)),"NO CONNECTION"))))</f>
        <v/>
      </c>
      <c r="P756" t="inlineStr">
        <is>
          <t xml:space="preserve"> </t>
        </is>
      </c>
      <c r="R756" s="50">
        <f>IFERROR(IF(AND(TRIM(B756&amp;"")="",TRIM(C756&amp;"")=""),"",TRIM(IF(ISNUMBER(B756),SUBSTITUTE(B756&amp;"",MID(1/2,2,1),"."),B756&amp;"")&amp;IF(TRIM(C756&amp;"")="",""," | "&amp;IF(ISNUMBER(C756),SUBSTITUTE(C756&amp;"",MID(1/2,2,1),"."),C756&amp;"")))),"(error value)")</f>
        <v/>
      </c>
      <c r="S756" s="50">
        <f>IF(R756="","","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"&amp;IFERROR(IF(AND(LEN(R756)-LEN(SUBSTITUTE(R756,"/",""))=1,ISNUMBER(FIND(" ",TRIM(LEFT(R756,FIND("/",R756)-1))))),LEFT(R756,FIND("/",R756)-1),R756),R756)&amp;" ")," "," "),"﻿"," "),"​"," "),"⁠"," ")," "," ")," "," "),CHAR(9)," "),CHAR(10)," "),CHAR(13)," "),"−","-"),"–","-"),"—","-"),"LATITUDE"," "),"LONGITUDE"," "),"COORDINATES"," "),"COORDS"," "),"NORTH"," N "),"SOUTH"," S "),"EAST"," E "),"WEST"," W "),"DEGREES"," "),"DEG"," "),"GPS"," "),"LONG"," "),"LNG"," "),"LON"," "),"LAT"," ")," AND "," "),"&amp;"," ")&amp;" ")</f>
        <v/>
      </c>
      <c r="T756" s="50">
        <f>IF(S756="","",IF(LEN(S756)-LEN(SUBSTITUTE(S756,".",""))&gt;0,SUBSTITUTE(S756,","," "),IF(LEN(S756)-LEN(SUBSTITUTE(S756,",",""))=3,SUBSTITUTE(SUBSTITUTE(S756,",",";",2),",","."),IF(LEN(S756)-LEN(SUBSTITUTE(S756,",",""))=2,SUBSTITUTE(S756,",","."),SUBSTITUTE(S756,","," ")))))</f>
        <v/>
      </c>
      <c r="U756" s="50">
        <f>IF(ISNUMBER(FIND("S",T756)),-1,IF(ISNUMBER(FIND("N",T756)),1,0))</f>
        <v/>
      </c>
      <c r="V756" s="50">
        <f>IF(ISNUMBER(FIND("W",T756)),-1,IF(ISNUMBER(FIND("E",T756)),1,0))</f>
        <v/>
      </c>
      <c r="W756" s="50">
        <f>AND(MIN(IFERROR(FIND("N",T756),999),IFERROR(FIND("S",T756),999))&lt;999,MIN(IFERROR(FIND("E",T756),999),IFERROR(FIND("W",T756),999))&lt;999,MIN(IFERROR(FIND("E",T756),999),IFERROR(FIND("W",T756),999))&lt;MIN(IFERROR(FIND("N",T756),999),IFERROR(FIND("S",T756),999)))</f>
        <v/>
      </c>
      <c r="X756" s="50">
        <f>IF(T756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756,"°"," "),"º"," "),"˚"," "),"'"," "),CHAR(34)," "),"′"," "),"’"," "),"‘"," "),"″"," "),"”"," "),"“"," "),"("," "),")"," "),"["," "),"]"," "),"{"," "),"}"," "),";"," "),"|"," "),"/"," "),"\"," "),":"," "),"="," "),"*"," "),","," "),"N"," "),"S"," "),"E"," "),"W"," "),"_"," ")))</f>
        <v/>
      </c>
      <c r="Y756" s="50">
        <f>IF(X756="","",SUBSTITUTE(SUBSTITUTE(SUBSTITUTE(SUBSTITUTE(SUBSTITUTE(SUBSTITUTE(SUBSTITUTE(SUBSTITUTE(SUBSTITUTE(SUBSTITUTE(SUBSTITUTE(SUBSTITUTE(SUBSTITUTE(X756,"0",""),"1",""),"2",""),"3",""),"4",""),"5",""),"6",""),"7",""),"8",""),"9",""),".",""),"-","")," ",""))</f>
        <v/>
      </c>
      <c r="Z756" s="50">
        <f>IF(X756="",0,LEN(X756)-LEN(SUBSTITUTE(X756," ",""))+1)</f>
        <v/>
      </c>
      <c r="AA756" s="50">
        <f>IF(Z756&lt;1,"",IFERROR(VALUE(SUBSTITUTE(TRIM(MID(SUBSTITUTE(X756," ",REPT(" ",60)),1,60)),".",MID(1/2,2,1))),""))</f>
        <v/>
      </c>
      <c r="AB756" s="50">
        <f>IF(Z756&lt;2,"",IFERROR(VALUE(SUBSTITUTE(TRIM(MID(SUBSTITUTE(X756," ",REPT(" ",60)),61,60)),".",MID(1/2,2,1))),""))</f>
        <v/>
      </c>
      <c r="AC756" s="50">
        <f>IF(Z756&lt;3,"",IFERROR(VALUE(SUBSTITUTE(TRIM(MID(SUBSTITUTE(X756," ",REPT(" ",60)),121,60)),".",MID(1/2,2,1))),""))</f>
        <v/>
      </c>
      <c r="AD756" s="50">
        <f>IF(Z756&lt;4,"",IFERROR(VALUE(SUBSTITUTE(TRIM(MID(SUBSTITUTE(X756," ",REPT(" ",60)),181,60)),".",MID(1/2,2,1))),""))</f>
        <v/>
      </c>
      <c r="AE756" s="50">
        <f>IF(Z756&lt;5,"",IFERROR(VALUE(SUBSTITUTE(TRIM(MID(SUBSTITUTE(X756," ",REPT(" ",60)),241,60)),".",MID(1/2,2,1))),""))</f>
        <v/>
      </c>
      <c r="AF756" s="50">
        <f>IF(Z756&lt;6,"",IFERROR(VALUE(SUBSTITUTE(TRIM(MID(SUBSTITUTE(X756," ",REPT(" ",60)),301,60)),".",MID(1/2,2,1))),""))</f>
        <v/>
      </c>
      <c r="AG756" s="50">
        <f>IFERROR(IF(Z756=2,AA756,IF(Z756=4,IF(AA756&lt;0,-1,1)*(ABS(AA756)+AB756/60),IF(Z756=6,IF(AA756&lt;0,-1,1)*(ABS(AA756)+AB756/60+AC756/3600),""))),"")</f>
        <v/>
      </c>
      <c r="AH756" s="50">
        <f>IFERROR(IF(Z756=2,AB756,IF(Z756=4,IF(AC756&lt;0,-1,1)*(ABS(AC756)+AD756/60),IF(Z756=6,IF(AD756&lt;0,-1,1)*(ABS(AD756)+AE756/60+AF756/3600),""))),"")</f>
        <v/>
      </c>
      <c r="AI756" s="50">
        <f>IF(W756,AH756,AG756)</f>
        <v/>
      </c>
      <c r="AJ756" s="50">
        <f>IF(W756,AG756,AH756)</f>
        <v/>
      </c>
      <c r="AK756" s="50">
        <f>IFERROR(IF(U756=0,AI756,U756*ABS(AI756)),"")</f>
        <v/>
      </c>
      <c r="AL756" s="50">
        <f>IFERROR(IF(V756=0,AJ756,V756*ABS(AJ756)),"")</f>
        <v/>
      </c>
      <c r="AM756" s="50">
        <f>IFERROR(AND(U756=0,V756=0,ABS(AK756)&gt;90,ABS(AK756)&lt;=180,ABS(AL756)&lt;=90),FALSE)</f>
        <v/>
      </c>
      <c r="AN756" s="50">
        <f>IF(AM756,AL756,AK756)</f>
        <v/>
      </c>
      <c r="AO756" s="50">
        <f>IF(AM756,AK756,AL756)</f>
        <v/>
      </c>
      <c r="AP756" s="50">
        <f>IF(R756="","",IF(Y756&lt;&gt;"","Contains words or symbols that aren't part of a coordinate.",IF(NOT(OR(Z756=2,Z756=4,Z756=6)),"Couldn't find a latitude and a longitude ("&amp;Z756&amp;IF(Z756=1," number"," numbers")&amp;" found).",IF(COUNT(AA756:AF756)&lt;&gt;Z756,"Some of the numbers couldn't be read.",IF(OR(AND(Z756=4,OR(AB756&lt;0,AB756&gt;=60,AD756&lt;0,AD756&gt;=60)),AND(Z756=6,OR(AB756&lt;0,AB756&gt;=60,AC756&lt;0,AC756&gt;=60,AE756&lt;0,AE756&gt;=60,AF756&lt;0,AF756&gt;=60))),"Minutes and seconds must be between 0 and 60.",IF(OR(ABS(AN756)&gt;90,ABS(AO756)&gt;180),"Out of range: latitude must be between -90 and 90, and longitude between -180 and 180.",""))))))</f>
        <v/>
      </c>
    </row>
    <row r="757">
      <c r="B757" s="44" t="n"/>
      <c r="C757" s="44" t="n"/>
      <c r="D757" s="45">
        <f>IF(R757="","",IF(AP757&lt;&gt;"","NOT VALID GPS COORDINATES",IF(O757="NO CONNECTION","NO CONNECTION",IF(E757="","NOT FOUND",IF(OR(AM757,AND(AN757=0,AO757=0)),"CONVERTED – PLEASE CHECK","CONVERTED")))))</f>
        <v/>
      </c>
      <c r="E757" s="45">
        <f>IF(OR(O757="",O757="NO CONNECTION"),"",IFERROR(_xlfn.FILTERXML(O757,"//local/territory")&amp;" "&amp;_xlfn.FILTERXML(O757,"//local/mapcode"),IFERROR(_xlfn.FILTERXML(O757,"//international/mapcode"),"")))</f>
        <v/>
      </c>
      <c r="F757" s="46">
        <f>IF(E757="","",IFERROR(_xlfn.FILTERXML(O757,"//local/territory"),""))</f>
        <v/>
      </c>
      <c r="G757" s="46">
        <f>IF(E757="","",IFERROR(_xlfn.FILTERXML(O757,"//local/mapcode"),""))</f>
        <v/>
      </c>
      <c r="H757" s="46">
        <f>IF(E757="","",IFERROR(_xlfn.FILTERXML(O757,"//international/mapcode"),""))</f>
        <v/>
      </c>
      <c r="I757" s="46">
        <f>IF(E757="","",IFERROR(HYPERLINK("https://www.mymapcodes.com/go/?t="&amp;IF(G757&lt;&gt;"",F757,"AAA")&amp;"&amp;ma="&amp;LEFT(IF(G757&lt;&gt;"",G757,H757),FIND(".",IF(G757&lt;&gt;"",G757,H757))-1)&amp;"&amp;mb="&amp;MID(IF(G757&lt;&gt;"",G757,H757),FIND(".",IF(G757&lt;&gt;"",G757,H757))+1,99),"Open on MyMapcodes →"),""))</f>
        <v/>
      </c>
      <c r="J757" s="47">
        <f>IF(OR(R757="",AP757&lt;&gt;""),"",ROUND(AN757,6))</f>
        <v/>
      </c>
      <c r="K757" s="47">
        <f>IF(OR(R757="",AP757&lt;&gt;""),"",ROUND(AO757,6))</f>
        <v/>
      </c>
      <c r="L757" s="48">
        <f>IF(R757="","",IF(AP757&lt;&gt;"",AP757,IF(O757="NO CONNECTION","Excel couldn't reach the mapcode service. Click the REFRESH RESULTS box just above the table.",IF(E757="","The mapcode service didn't return a mapcode for this point.",IF(AM757,"Latitude and longitude seemed to be the wrong way round, so they've been swapped. Please check.",IF(AND(AN757=0,AO757=0),"0, 0 is in the sea off West Africa. Please check this is the location you meant.",IF(W757,"Longitude came first, so the order has been switched.",IF(Z757=6,"Converted from degrees, minutes and seconds.",IF(Z757=4,"Converted from degrees and decimal minutes.","")))))))))</f>
        <v/>
      </c>
      <c r="N757" s="49">
        <f>IF(J757="","",MapcodeAPI&amp;"codes/"&amp;SUBSTITUTE(J757&amp;"",MID(1/2,2,1),".")&amp;","&amp;SUBSTITUTE(K757&amp;"",MID(1/2,2,1),"."))&amp;LEFT($B$13,0)</f>
        <v/>
      </c>
      <c r="O757" s="49">
        <f>IF(N757="","",IFERROR(_xlfn.WEBSERVICE(N757),IF(MapcodeAPIBackup="","NO CONNECTION",IFERROR(_xlfn.WEBSERVICE(MapcodeAPIBackup&amp;MID(N757,LEN(MapcodeAPI)+1,999)),"NO CONNECTION"))))</f>
        <v/>
      </c>
      <c r="P757" t="inlineStr">
        <is>
          <t xml:space="preserve"> </t>
        </is>
      </c>
      <c r="R757" s="50">
        <f>IFERROR(IF(AND(TRIM(B757&amp;"")="",TRIM(C757&amp;"")=""),"",TRIM(IF(ISNUMBER(B757),SUBSTITUTE(B757&amp;"",MID(1/2,2,1),"."),B757&amp;"")&amp;IF(TRIM(C757&amp;"")="",""," | "&amp;IF(ISNUMBER(C757),SUBSTITUTE(C757&amp;"",MID(1/2,2,1),"."),C757&amp;"")))),"(error value)")</f>
        <v/>
      </c>
      <c r="S757" s="50">
        <f>IF(R757="","","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"&amp;IFERROR(IF(AND(LEN(R757)-LEN(SUBSTITUTE(R757,"/",""))=1,ISNUMBER(FIND(" ",TRIM(LEFT(R757,FIND("/",R757)-1))))),LEFT(R757,FIND("/",R757)-1),R757),R757)&amp;" ")," "," "),"﻿"," "),"​"," "),"⁠"," ")," "," ")," "," "),CHAR(9)," "),CHAR(10)," "),CHAR(13)," "),"−","-"),"–","-"),"—","-"),"LATITUDE"," "),"LONGITUDE"," "),"COORDINATES"," "),"COORDS"," "),"NORTH"," N "),"SOUTH"," S "),"EAST"," E "),"WEST"," W "),"DEGREES"," "),"DEG"," "),"GPS"," "),"LONG"," "),"LNG"," "),"LON"," "),"LAT"," ")," AND "," "),"&amp;"," ")&amp;" ")</f>
        <v/>
      </c>
      <c r="T757" s="50">
        <f>IF(S757="","",IF(LEN(S757)-LEN(SUBSTITUTE(S757,".",""))&gt;0,SUBSTITUTE(S757,","," "),IF(LEN(S757)-LEN(SUBSTITUTE(S757,",",""))=3,SUBSTITUTE(SUBSTITUTE(S757,",",";",2),",","."),IF(LEN(S757)-LEN(SUBSTITUTE(S757,",",""))=2,SUBSTITUTE(S757,",","."),SUBSTITUTE(S757,","," ")))))</f>
        <v/>
      </c>
      <c r="U757" s="50">
        <f>IF(ISNUMBER(FIND("S",T757)),-1,IF(ISNUMBER(FIND("N",T757)),1,0))</f>
        <v/>
      </c>
      <c r="V757" s="50">
        <f>IF(ISNUMBER(FIND("W",T757)),-1,IF(ISNUMBER(FIND("E",T757)),1,0))</f>
        <v/>
      </c>
      <c r="W757" s="50">
        <f>AND(MIN(IFERROR(FIND("N",T757),999),IFERROR(FIND("S",T757),999))&lt;999,MIN(IFERROR(FIND("E",T757),999),IFERROR(FIND("W",T757),999))&lt;999,MIN(IFERROR(FIND("E",T757),999),IFERROR(FIND("W",T757),999))&lt;MIN(IFERROR(FIND("N",T757),999),IFERROR(FIND("S",T757),999)))</f>
        <v/>
      </c>
      <c r="X757" s="50">
        <f>IF(T757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757,"°"," "),"º"," "),"˚"," "),"'"," "),CHAR(34)," "),"′"," "),"’"," "),"‘"," "),"″"," "),"”"," "),"“"," "),"("," "),")"," "),"["," "),"]"," "),"{"," "),"}"," "),";"," "),"|"," "),"/"," "),"\"," "),":"," "),"="," "),"*"," "),","," "),"N"," "),"S"," "),"E"," "),"W"," "),"_"," ")))</f>
        <v/>
      </c>
      <c r="Y757" s="50">
        <f>IF(X757="","",SUBSTITUTE(SUBSTITUTE(SUBSTITUTE(SUBSTITUTE(SUBSTITUTE(SUBSTITUTE(SUBSTITUTE(SUBSTITUTE(SUBSTITUTE(SUBSTITUTE(SUBSTITUTE(SUBSTITUTE(SUBSTITUTE(X757,"0",""),"1",""),"2",""),"3",""),"4",""),"5",""),"6",""),"7",""),"8",""),"9",""),".",""),"-","")," ",""))</f>
        <v/>
      </c>
      <c r="Z757" s="50">
        <f>IF(X757="",0,LEN(X757)-LEN(SUBSTITUTE(X757," ",""))+1)</f>
        <v/>
      </c>
      <c r="AA757" s="50">
        <f>IF(Z757&lt;1,"",IFERROR(VALUE(SUBSTITUTE(TRIM(MID(SUBSTITUTE(X757," ",REPT(" ",60)),1,60)),".",MID(1/2,2,1))),""))</f>
        <v/>
      </c>
      <c r="AB757" s="50">
        <f>IF(Z757&lt;2,"",IFERROR(VALUE(SUBSTITUTE(TRIM(MID(SUBSTITUTE(X757," ",REPT(" ",60)),61,60)),".",MID(1/2,2,1))),""))</f>
        <v/>
      </c>
      <c r="AC757" s="50">
        <f>IF(Z757&lt;3,"",IFERROR(VALUE(SUBSTITUTE(TRIM(MID(SUBSTITUTE(X757," ",REPT(" ",60)),121,60)),".",MID(1/2,2,1))),""))</f>
        <v/>
      </c>
      <c r="AD757" s="50">
        <f>IF(Z757&lt;4,"",IFERROR(VALUE(SUBSTITUTE(TRIM(MID(SUBSTITUTE(X757," ",REPT(" ",60)),181,60)),".",MID(1/2,2,1))),""))</f>
        <v/>
      </c>
      <c r="AE757" s="50">
        <f>IF(Z757&lt;5,"",IFERROR(VALUE(SUBSTITUTE(TRIM(MID(SUBSTITUTE(X757," ",REPT(" ",60)),241,60)),".",MID(1/2,2,1))),""))</f>
        <v/>
      </c>
      <c r="AF757" s="50">
        <f>IF(Z757&lt;6,"",IFERROR(VALUE(SUBSTITUTE(TRIM(MID(SUBSTITUTE(X757," ",REPT(" ",60)),301,60)),".",MID(1/2,2,1))),""))</f>
        <v/>
      </c>
      <c r="AG757" s="50">
        <f>IFERROR(IF(Z757=2,AA757,IF(Z757=4,IF(AA757&lt;0,-1,1)*(ABS(AA757)+AB757/60),IF(Z757=6,IF(AA757&lt;0,-1,1)*(ABS(AA757)+AB757/60+AC757/3600),""))),"")</f>
        <v/>
      </c>
      <c r="AH757" s="50">
        <f>IFERROR(IF(Z757=2,AB757,IF(Z757=4,IF(AC757&lt;0,-1,1)*(ABS(AC757)+AD757/60),IF(Z757=6,IF(AD757&lt;0,-1,1)*(ABS(AD757)+AE757/60+AF757/3600),""))),"")</f>
        <v/>
      </c>
      <c r="AI757" s="50">
        <f>IF(W757,AH757,AG757)</f>
        <v/>
      </c>
      <c r="AJ757" s="50">
        <f>IF(W757,AG757,AH757)</f>
        <v/>
      </c>
      <c r="AK757" s="50">
        <f>IFERROR(IF(U757=0,AI757,U757*ABS(AI757)),"")</f>
        <v/>
      </c>
      <c r="AL757" s="50">
        <f>IFERROR(IF(V757=0,AJ757,V757*ABS(AJ757)),"")</f>
        <v/>
      </c>
      <c r="AM757" s="50">
        <f>IFERROR(AND(U757=0,V757=0,ABS(AK757)&gt;90,ABS(AK757)&lt;=180,ABS(AL757)&lt;=90),FALSE)</f>
        <v/>
      </c>
      <c r="AN757" s="50">
        <f>IF(AM757,AL757,AK757)</f>
        <v/>
      </c>
      <c r="AO757" s="50">
        <f>IF(AM757,AK757,AL757)</f>
        <v/>
      </c>
      <c r="AP757" s="50">
        <f>IF(R757="","",IF(Y757&lt;&gt;"","Contains words or symbols that aren't part of a coordinate.",IF(NOT(OR(Z757=2,Z757=4,Z757=6)),"Couldn't find a latitude and a longitude ("&amp;Z757&amp;IF(Z757=1," number"," numbers")&amp;" found).",IF(COUNT(AA757:AF757)&lt;&gt;Z757,"Some of the numbers couldn't be read.",IF(OR(AND(Z757=4,OR(AB757&lt;0,AB757&gt;=60,AD757&lt;0,AD757&gt;=60)),AND(Z757=6,OR(AB757&lt;0,AB757&gt;=60,AC757&lt;0,AC757&gt;=60,AE757&lt;0,AE757&gt;=60,AF757&lt;0,AF757&gt;=60))),"Minutes and seconds must be between 0 and 60.",IF(OR(ABS(AN757)&gt;90,ABS(AO757)&gt;180),"Out of range: latitude must be between -90 and 90, and longitude between -180 and 180.",""))))))</f>
        <v/>
      </c>
    </row>
    <row r="758">
      <c r="B758" s="44" t="n"/>
      <c r="C758" s="44" t="n"/>
      <c r="D758" s="45">
        <f>IF(R758="","",IF(AP758&lt;&gt;"","NOT VALID GPS COORDINATES",IF(O758="NO CONNECTION","NO CONNECTION",IF(E758="","NOT FOUND",IF(OR(AM758,AND(AN758=0,AO758=0)),"CONVERTED – PLEASE CHECK","CONVERTED")))))</f>
        <v/>
      </c>
      <c r="E758" s="45">
        <f>IF(OR(O758="",O758="NO CONNECTION"),"",IFERROR(_xlfn.FILTERXML(O758,"//local/territory")&amp;" "&amp;_xlfn.FILTERXML(O758,"//local/mapcode"),IFERROR(_xlfn.FILTERXML(O758,"//international/mapcode"),"")))</f>
        <v/>
      </c>
      <c r="F758" s="46">
        <f>IF(E758="","",IFERROR(_xlfn.FILTERXML(O758,"//local/territory"),""))</f>
        <v/>
      </c>
      <c r="G758" s="46">
        <f>IF(E758="","",IFERROR(_xlfn.FILTERXML(O758,"//local/mapcode"),""))</f>
        <v/>
      </c>
      <c r="H758" s="46">
        <f>IF(E758="","",IFERROR(_xlfn.FILTERXML(O758,"//international/mapcode"),""))</f>
        <v/>
      </c>
      <c r="I758" s="46">
        <f>IF(E758="","",IFERROR(HYPERLINK("https://www.mymapcodes.com/go/?t="&amp;IF(G758&lt;&gt;"",F758,"AAA")&amp;"&amp;ma="&amp;LEFT(IF(G758&lt;&gt;"",G758,H758),FIND(".",IF(G758&lt;&gt;"",G758,H758))-1)&amp;"&amp;mb="&amp;MID(IF(G758&lt;&gt;"",G758,H758),FIND(".",IF(G758&lt;&gt;"",G758,H758))+1,99),"Open on MyMapcodes →"),""))</f>
        <v/>
      </c>
      <c r="J758" s="47">
        <f>IF(OR(R758="",AP758&lt;&gt;""),"",ROUND(AN758,6))</f>
        <v/>
      </c>
      <c r="K758" s="47">
        <f>IF(OR(R758="",AP758&lt;&gt;""),"",ROUND(AO758,6))</f>
        <v/>
      </c>
      <c r="L758" s="48">
        <f>IF(R758="","",IF(AP758&lt;&gt;"",AP758,IF(O758="NO CONNECTION","Excel couldn't reach the mapcode service. Click the REFRESH RESULTS box just above the table.",IF(E758="","The mapcode service didn't return a mapcode for this point.",IF(AM758,"Latitude and longitude seemed to be the wrong way round, so they've been swapped. Please check.",IF(AND(AN758=0,AO758=0),"0, 0 is in the sea off West Africa. Please check this is the location you meant.",IF(W758,"Longitude came first, so the order has been switched.",IF(Z758=6,"Converted from degrees, minutes and seconds.",IF(Z758=4,"Converted from degrees and decimal minutes.","")))))))))</f>
        <v/>
      </c>
      <c r="N758" s="49">
        <f>IF(J758="","",MapcodeAPI&amp;"codes/"&amp;SUBSTITUTE(J758&amp;"",MID(1/2,2,1),".")&amp;","&amp;SUBSTITUTE(K758&amp;"",MID(1/2,2,1),"."))&amp;LEFT($B$13,0)</f>
        <v/>
      </c>
      <c r="O758" s="49">
        <f>IF(N758="","",IFERROR(_xlfn.WEBSERVICE(N758),IF(MapcodeAPIBackup="","NO CONNECTION",IFERROR(_xlfn.WEBSERVICE(MapcodeAPIBackup&amp;MID(N758,LEN(MapcodeAPI)+1,999)),"NO CONNECTION"))))</f>
        <v/>
      </c>
      <c r="P758" t="inlineStr">
        <is>
          <t xml:space="preserve"> </t>
        </is>
      </c>
      <c r="R758" s="50">
        <f>IFERROR(IF(AND(TRIM(B758&amp;"")="",TRIM(C758&amp;"")=""),"",TRIM(IF(ISNUMBER(B758),SUBSTITUTE(B758&amp;"",MID(1/2,2,1),"."),B758&amp;"")&amp;IF(TRIM(C758&amp;"")="",""," | "&amp;IF(ISNUMBER(C758),SUBSTITUTE(C758&amp;"",MID(1/2,2,1),"."),C758&amp;"")))),"(error value)")</f>
        <v/>
      </c>
      <c r="S758" s="50">
        <f>IF(R758="","","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"&amp;IFERROR(IF(AND(LEN(R758)-LEN(SUBSTITUTE(R758,"/",""))=1,ISNUMBER(FIND(" ",TRIM(LEFT(R758,FIND("/",R758)-1))))),LEFT(R758,FIND("/",R758)-1),R758),R758)&amp;" ")," "," "),"﻿"," "),"​"," "),"⁠"," ")," "," ")," "," "),CHAR(9)," "),CHAR(10)," "),CHAR(13)," "),"−","-"),"–","-"),"—","-"),"LATITUDE"," "),"LONGITUDE"," "),"COORDINATES"," "),"COORDS"," "),"NORTH"," N "),"SOUTH"," S "),"EAST"," E "),"WEST"," W "),"DEGREES"," "),"DEG"," "),"GPS"," "),"LONG"," "),"LNG"," "),"LON"," "),"LAT"," ")," AND "," "),"&amp;"," ")&amp;" ")</f>
        <v/>
      </c>
      <c r="T758" s="50">
        <f>IF(S758="","",IF(LEN(S758)-LEN(SUBSTITUTE(S758,".",""))&gt;0,SUBSTITUTE(S758,","," "),IF(LEN(S758)-LEN(SUBSTITUTE(S758,",",""))=3,SUBSTITUTE(SUBSTITUTE(S758,",",";",2),",","."),IF(LEN(S758)-LEN(SUBSTITUTE(S758,",",""))=2,SUBSTITUTE(S758,",","."),SUBSTITUTE(S758,","," ")))))</f>
        <v/>
      </c>
      <c r="U758" s="50">
        <f>IF(ISNUMBER(FIND("S",T758)),-1,IF(ISNUMBER(FIND("N",T758)),1,0))</f>
        <v/>
      </c>
      <c r="V758" s="50">
        <f>IF(ISNUMBER(FIND("W",T758)),-1,IF(ISNUMBER(FIND("E",T758)),1,0))</f>
        <v/>
      </c>
      <c r="W758" s="50">
        <f>AND(MIN(IFERROR(FIND("N",T758),999),IFERROR(FIND("S",T758),999))&lt;999,MIN(IFERROR(FIND("E",T758),999),IFERROR(FIND("W",T758),999))&lt;999,MIN(IFERROR(FIND("E",T758),999),IFERROR(FIND("W",T758),999))&lt;MIN(IFERROR(FIND("N",T758),999),IFERROR(FIND("S",T758),999)))</f>
        <v/>
      </c>
      <c r="X758" s="50">
        <f>IF(T758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758,"°"," "),"º"," "),"˚"," "),"'"," "),CHAR(34)," "),"′"," "),"’"," "),"‘"," "),"″"," "),"”"," "),"“"," "),"("," "),")"," "),"["," "),"]"," "),"{"," "),"}"," "),";"," "),"|"," "),"/"," "),"\"," "),":"," "),"="," "),"*"," "),","," "),"N"," "),"S"," "),"E"," "),"W"," "),"_"," ")))</f>
        <v/>
      </c>
      <c r="Y758" s="50">
        <f>IF(X758="","",SUBSTITUTE(SUBSTITUTE(SUBSTITUTE(SUBSTITUTE(SUBSTITUTE(SUBSTITUTE(SUBSTITUTE(SUBSTITUTE(SUBSTITUTE(SUBSTITUTE(SUBSTITUTE(SUBSTITUTE(SUBSTITUTE(X758,"0",""),"1",""),"2",""),"3",""),"4",""),"5",""),"6",""),"7",""),"8",""),"9",""),".",""),"-","")," ",""))</f>
        <v/>
      </c>
      <c r="Z758" s="50">
        <f>IF(X758="",0,LEN(X758)-LEN(SUBSTITUTE(X758," ",""))+1)</f>
        <v/>
      </c>
      <c r="AA758" s="50">
        <f>IF(Z758&lt;1,"",IFERROR(VALUE(SUBSTITUTE(TRIM(MID(SUBSTITUTE(X758," ",REPT(" ",60)),1,60)),".",MID(1/2,2,1))),""))</f>
        <v/>
      </c>
      <c r="AB758" s="50">
        <f>IF(Z758&lt;2,"",IFERROR(VALUE(SUBSTITUTE(TRIM(MID(SUBSTITUTE(X758," ",REPT(" ",60)),61,60)),".",MID(1/2,2,1))),""))</f>
        <v/>
      </c>
      <c r="AC758" s="50">
        <f>IF(Z758&lt;3,"",IFERROR(VALUE(SUBSTITUTE(TRIM(MID(SUBSTITUTE(X758," ",REPT(" ",60)),121,60)),".",MID(1/2,2,1))),""))</f>
        <v/>
      </c>
      <c r="AD758" s="50">
        <f>IF(Z758&lt;4,"",IFERROR(VALUE(SUBSTITUTE(TRIM(MID(SUBSTITUTE(X758," ",REPT(" ",60)),181,60)),".",MID(1/2,2,1))),""))</f>
        <v/>
      </c>
      <c r="AE758" s="50">
        <f>IF(Z758&lt;5,"",IFERROR(VALUE(SUBSTITUTE(TRIM(MID(SUBSTITUTE(X758," ",REPT(" ",60)),241,60)),".",MID(1/2,2,1))),""))</f>
        <v/>
      </c>
      <c r="AF758" s="50">
        <f>IF(Z758&lt;6,"",IFERROR(VALUE(SUBSTITUTE(TRIM(MID(SUBSTITUTE(X758," ",REPT(" ",60)),301,60)),".",MID(1/2,2,1))),""))</f>
        <v/>
      </c>
      <c r="AG758" s="50">
        <f>IFERROR(IF(Z758=2,AA758,IF(Z758=4,IF(AA758&lt;0,-1,1)*(ABS(AA758)+AB758/60),IF(Z758=6,IF(AA758&lt;0,-1,1)*(ABS(AA758)+AB758/60+AC758/3600),""))),"")</f>
        <v/>
      </c>
      <c r="AH758" s="50">
        <f>IFERROR(IF(Z758=2,AB758,IF(Z758=4,IF(AC758&lt;0,-1,1)*(ABS(AC758)+AD758/60),IF(Z758=6,IF(AD758&lt;0,-1,1)*(ABS(AD758)+AE758/60+AF758/3600),""))),"")</f>
        <v/>
      </c>
      <c r="AI758" s="50">
        <f>IF(W758,AH758,AG758)</f>
        <v/>
      </c>
      <c r="AJ758" s="50">
        <f>IF(W758,AG758,AH758)</f>
        <v/>
      </c>
      <c r="AK758" s="50">
        <f>IFERROR(IF(U758=0,AI758,U758*ABS(AI758)),"")</f>
        <v/>
      </c>
      <c r="AL758" s="50">
        <f>IFERROR(IF(V758=0,AJ758,V758*ABS(AJ758)),"")</f>
        <v/>
      </c>
      <c r="AM758" s="50">
        <f>IFERROR(AND(U758=0,V758=0,ABS(AK758)&gt;90,ABS(AK758)&lt;=180,ABS(AL758)&lt;=90),FALSE)</f>
        <v/>
      </c>
      <c r="AN758" s="50">
        <f>IF(AM758,AL758,AK758)</f>
        <v/>
      </c>
      <c r="AO758" s="50">
        <f>IF(AM758,AK758,AL758)</f>
        <v/>
      </c>
      <c r="AP758" s="50">
        <f>IF(R758="","",IF(Y758&lt;&gt;"","Contains words or symbols that aren't part of a coordinate.",IF(NOT(OR(Z758=2,Z758=4,Z758=6)),"Couldn't find a latitude and a longitude ("&amp;Z758&amp;IF(Z758=1," number"," numbers")&amp;" found).",IF(COUNT(AA758:AF758)&lt;&gt;Z758,"Some of the numbers couldn't be read.",IF(OR(AND(Z758=4,OR(AB758&lt;0,AB758&gt;=60,AD758&lt;0,AD758&gt;=60)),AND(Z758=6,OR(AB758&lt;0,AB758&gt;=60,AC758&lt;0,AC758&gt;=60,AE758&lt;0,AE758&gt;=60,AF758&lt;0,AF758&gt;=60))),"Minutes and seconds must be between 0 and 60.",IF(OR(ABS(AN758)&gt;90,ABS(AO758)&gt;180),"Out of range: latitude must be between -90 and 90, and longitude between -180 and 180.",""))))))</f>
        <v/>
      </c>
    </row>
    <row r="759">
      <c r="B759" s="44" t="n"/>
      <c r="C759" s="44" t="n"/>
      <c r="D759" s="45">
        <f>IF(R759="","",IF(AP759&lt;&gt;"","NOT VALID GPS COORDINATES",IF(O759="NO CONNECTION","NO CONNECTION",IF(E759="","NOT FOUND",IF(OR(AM759,AND(AN759=0,AO759=0)),"CONVERTED – PLEASE CHECK","CONVERTED")))))</f>
        <v/>
      </c>
      <c r="E759" s="45">
        <f>IF(OR(O759="",O759="NO CONNECTION"),"",IFERROR(_xlfn.FILTERXML(O759,"//local/territory")&amp;" "&amp;_xlfn.FILTERXML(O759,"//local/mapcode"),IFERROR(_xlfn.FILTERXML(O759,"//international/mapcode"),"")))</f>
        <v/>
      </c>
      <c r="F759" s="46">
        <f>IF(E759="","",IFERROR(_xlfn.FILTERXML(O759,"//local/territory"),""))</f>
        <v/>
      </c>
      <c r="G759" s="46">
        <f>IF(E759="","",IFERROR(_xlfn.FILTERXML(O759,"//local/mapcode"),""))</f>
        <v/>
      </c>
      <c r="H759" s="46">
        <f>IF(E759="","",IFERROR(_xlfn.FILTERXML(O759,"//international/mapcode"),""))</f>
        <v/>
      </c>
      <c r="I759" s="46">
        <f>IF(E759="","",IFERROR(HYPERLINK("https://www.mymapcodes.com/go/?t="&amp;IF(G759&lt;&gt;"",F759,"AAA")&amp;"&amp;ma="&amp;LEFT(IF(G759&lt;&gt;"",G759,H759),FIND(".",IF(G759&lt;&gt;"",G759,H759))-1)&amp;"&amp;mb="&amp;MID(IF(G759&lt;&gt;"",G759,H759),FIND(".",IF(G759&lt;&gt;"",G759,H759))+1,99),"Open on MyMapcodes →"),""))</f>
        <v/>
      </c>
      <c r="J759" s="47">
        <f>IF(OR(R759="",AP759&lt;&gt;""),"",ROUND(AN759,6))</f>
        <v/>
      </c>
      <c r="K759" s="47">
        <f>IF(OR(R759="",AP759&lt;&gt;""),"",ROUND(AO759,6))</f>
        <v/>
      </c>
      <c r="L759" s="48">
        <f>IF(R759="","",IF(AP759&lt;&gt;"",AP759,IF(O759="NO CONNECTION","Excel couldn't reach the mapcode service. Click the REFRESH RESULTS box just above the table.",IF(E759="","The mapcode service didn't return a mapcode for this point.",IF(AM759,"Latitude and longitude seemed to be the wrong way round, so they've been swapped. Please check.",IF(AND(AN759=0,AO759=0),"0, 0 is in the sea off West Africa. Please check this is the location you meant.",IF(W759,"Longitude came first, so the order has been switched.",IF(Z759=6,"Converted from degrees, minutes and seconds.",IF(Z759=4,"Converted from degrees and decimal minutes.","")))))))))</f>
        <v/>
      </c>
      <c r="N759" s="49">
        <f>IF(J759="","",MapcodeAPI&amp;"codes/"&amp;SUBSTITUTE(J759&amp;"",MID(1/2,2,1),".")&amp;","&amp;SUBSTITUTE(K759&amp;"",MID(1/2,2,1),"."))&amp;LEFT($B$13,0)</f>
        <v/>
      </c>
      <c r="O759" s="49">
        <f>IF(N759="","",IFERROR(_xlfn.WEBSERVICE(N759),IF(MapcodeAPIBackup="","NO CONNECTION",IFERROR(_xlfn.WEBSERVICE(MapcodeAPIBackup&amp;MID(N759,LEN(MapcodeAPI)+1,999)),"NO CONNECTION"))))</f>
        <v/>
      </c>
      <c r="P759" t="inlineStr">
        <is>
          <t xml:space="preserve"> </t>
        </is>
      </c>
      <c r="R759" s="50">
        <f>IFERROR(IF(AND(TRIM(B759&amp;"")="",TRIM(C759&amp;"")=""),"",TRIM(IF(ISNUMBER(B759),SUBSTITUTE(B759&amp;"",MID(1/2,2,1),"."),B759&amp;"")&amp;IF(TRIM(C759&amp;"")="",""," | "&amp;IF(ISNUMBER(C759),SUBSTITUTE(C759&amp;"",MID(1/2,2,1),"."),C759&amp;"")))),"(error value)")</f>
        <v/>
      </c>
      <c r="S759" s="50">
        <f>IF(R759="","","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"&amp;IFERROR(IF(AND(LEN(R759)-LEN(SUBSTITUTE(R759,"/",""))=1,ISNUMBER(FIND(" ",TRIM(LEFT(R759,FIND("/",R759)-1))))),LEFT(R759,FIND("/",R759)-1),R759),R759)&amp;" ")," "," "),"﻿"," "),"​"," "),"⁠"," ")," "," ")," "," "),CHAR(9)," "),CHAR(10)," "),CHAR(13)," "),"−","-"),"–","-"),"—","-"),"LATITUDE"," "),"LONGITUDE"," "),"COORDINATES"," "),"COORDS"," "),"NORTH"," N "),"SOUTH"," S "),"EAST"," E "),"WEST"," W "),"DEGREES"," "),"DEG"," "),"GPS"," "),"LONG"," "),"LNG"," "),"LON"," "),"LAT"," ")," AND "," "),"&amp;"," ")&amp;" ")</f>
        <v/>
      </c>
      <c r="T759" s="50">
        <f>IF(S759="","",IF(LEN(S759)-LEN(SUBSTITUTE(S759,".",""))&gt;0,SUBSTITUTE(S759,","," "),IF(LEN(S759)-LEN(SUBSTITUTE(S759,",",""))=3,SUBSTITUTE(SUBSTITUTE(S759,",",";",2),",","."),IF(LEN(S759)-LEN(SUBSTITUTE(S759,",",""))=2,SUBSTITUTE(S759,",","."),SUBSTITUTE(S759,","," ")))))</f>
        <v/>
      </c>
      <c r="U759" s="50">
        <f>IF(ISNUMBER(FIND("S",T759)),-1,IF(ISNUMBER(FIND("N",T759)),1,0))</f>
        <v/>
      </c>
      <c r="V759" s="50">
        <f>IF(ISNUMBER(FIND("W",T759)),-1,IF(ISNUMBER(FIND("E",T759)),1,0))</f>
        <v/>
      </c>
      <c r="W759" s="50">
        <f>AND(MIN(IFERROR(FIND("N",T759),999),IFERROR(FIND("S",T759),999))&lt;999,MIN(IFERROR(FIND("E",T759),999),IFERROR(FIND("W",T759),999))&lt;999,MIN(IFERROR(FIND("E",T759),999),IFERROR(FIND("W",T759),999))&lt;MIN(IFERROR(FIND("N",T759),999),IFERROR(FIND("S",T759),999)))</f>
        <v/>
      </c>
      <c r="X759" s="50">
        <f>IF(T759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759,"°"," "),"º"," "),"˚"," "),"'"," "),CHAR(34)," "),"′"," "),"’"," "),"‘"," "),"″"," "),"”"," "),"“"," "),"("," "),")"," "),"["," "),"]"," "),"{"," "),"}"," "),";"," "),"|"," "),"/"," "),"\"," "),":"," "),"="," "),"*"," "),","," "),"N"," "),"S"," "),"E"," "),"W"," "),"_"," ")))</f>
        <v/>
      </c>
      <c r="Y759" s="50">
        <f>IF(X759="","",SUBSTITUTE(SUBSTITUTE(SUBSTITUTE(SUBSTITUTE(SUBSTITUTE(SUBSTITUTE(SUBSTITUTE(SUBSTITUTE(SUBSTITUTE(SUBSTITUTE(SUBSTITUTE(SUBSTITUTE(SUBSTITUTE(X759,"0",""),"1",""),"2",""),"3",""),"4",""),"5",""),"6",""),"7",""),"8",""),"9",""),".",""),"-","")," ",""))</f>
        <v/>
      </c>
      <c r="Z759" s="50">
        <f>IF(X759="",0,LEN(X759)-LEN(SUBSTITUTE(X759," ",""))+1)</f>
        <v/>
      </c>
      <c r="AA759" s="50">
        <f>IF(Z759&lt;1,"",IFERROR(VALUE(SUBSTITUTE(TRIM(MID(SUBSTITUTE(X759," ",REPT(" ",60)),1,60)),".",MID(1/2,2,1))),""))</f>
        <v/>
      </c>
      <c r="AB759" s="50">
        <f>IF(Z759&lt;2,"",IFERROR(VALUE(SUBSTITUTE(TRIM(MID(SUBSTITUTE(X759," ",REPT(" ",60)),61,60)),".",MID(1/2,2,1))),""))</f>
        <v/>
      </c>
      <c r="AC759" s="50">
        <f>IF(Z759&lt;3,"",IFERROR(VALUE(SUBSTITUTE(TRIM(MID(SUBSTITUTE(X759," ",REPT(" ",60)),121,60)),".",MID(1/2,2,1))),""))</f>
        <v/>
      </c>
      <c r="AD759" s="50">
        <f>IF(Z759&lt;4,"",IFERROR(VALUE(SUBSTITUTE(TRIM(MID(SUBSTITUTE(X759," ",REPT(" ",60)),181,60)),".",MID(1/2,2,1))),""))</f>
        <v/>
      </c>
      <c r="AE759" s="50">
        <f>IF(Z759&lt;5,"",IFERROR(VALUE(SUBSTITUTE(TRIM(MID(SUBSTITUTE(X759," ",REPT(" ",60)),241,60)),".",MID(1/2,2,1))),""))</f>
        <v/>
      </c>
      <c r="AF759" s="50">
        <f>IF(Z759&lt;6,"",IFERROR(VALUE(SUBSTITUTE(TRIM(MID(SUBSTITUTE(X759," ",REPT(" ",60)),301,60)),".",MID(1/2,2,1))),""))</f>
        <v/>
      </c>
      <c r="AG759" s="50">
        <f>IFERROR(IF(Z759=2,AA759,IF(Z759=4,IF(AA759&lt;0,-1,1)*(ABS(AA759)+AB759/60),IF(Z759=6,IF(AA759&lt;0,-1,1)*(ABS(AA759)+AB759/60+AC759/3600),""))),"")</f>
        <v/>
      </c>
      <c r="AH759" s="50">
        <f>IFERROR(IF(Z759=2,AB759,IF(Z759=4,IF(AC759&lt;0,-1,1)*(ABS(AC759)+AD759/60),IF(Z759=6,IF(AD759&lt;0,-1,1)*(ABS(AD759)+AE759/60+AF759/3600),""))),"")</f>
        <v/>
      </c>
      <c r="AI759" s="50">
        <f>IF(W759,AH759,AG759)</f>
        <v/>
      </c>
      <c r="AJ759" s="50">
        <f>IF(W759,AG759,AH759)</f>
        <v/>
      </c>
      <c r="AK759" s="50">
        <f>IFERROR(IF(U759=0,AI759,U759*ABS(AI759)),"")</f>
        <v/>
      </c>
      <c r="AL759" s="50">
        <f>IFERROR(IF(V759=0,AJ759,V759*ABS(AJ759)),"")</f>
        <v/>
      </c>
      <c r="AM759" s="50">
        <f>IFERROR(AND(U759=0,V759=0,ABS(AK759)&gt;90,ABS(AK759)&lt;=180,ABS(AL759)&lt;=90),FALSE)</f>
        <v/>
      </c>
      <c r="AN759" s="50">
        <f>IF(AM759,AL759,AK759)</f>
        <v/>
      </c>
      <c r="AO759" s="50">
        <f>IF(AM759,AK759,AL759)</f>
        <v/>
      </c>
      <c r="AP759" s="50">
        <f>IF(R759="","",IF(Y759&lt;&gt;"","Contains words or symbols that aren't part of a coordinate.",IF(NOT(OR(Z759=2,Z759=4,Z759=6)),"Couldn't find a latitude and a longitude ("&amp;Z759&amp;IF(Z759=1," number"," numbers")&amp;" found).",IF(COUNT(AA759:AF759)&lt;&gt;Z759,"Some of the numbers couldn't be read.",IF(OR(AND(Z759=4,OR(AB759&lt;0,AB759&gt;=60,AD759&lt;0,AD759&gt;=60)),AND(Z759=6,OR(AB759&lt;0,AB759&gt;=60,AC759&lt;0,AC759&gt;=60,AE759&lt;0,AE759&gt;=60,AF759&lt;0,AF759&gt;=60))),"Minutes and seconds must be between 0 and 60.",IF(OR(ABS(AN759)&gt;90,ABS(AO759)&gt;180),"Out of range: latitude must be between -90 and 90, and longitude between -180 and 180.",""))))))</f>
        <v/>
      </c>
    </row>
    <row r="760">
      <c r="B760" s="44" t="n"/>
      <c r="C760" s="44" t="n"/>
      <c r="D760" s="45">
        <f>IF(R760="","",IF(AP760&lt;&gt;"","NOT VALID GPS COORDINATES",IF(O760="NO CONNECTION","NO CONNECTION",IF(E760="","NOT FOUND",IF(OR(AM760,AND(AN760=0,AO760=0)),"CONVERTED – PLEASE CHECK","CONVERTED")))))</f>
        <v/>
      </c>
      <c r="E760" s="45">
        <f>IF(OR(O760="",O760="NO CONNECTION"),"",IFERROR(_xlfn.FILTERXML(O760,"//local/territory")&amp;" "&amp;_xlfn.FILTERXML(O760,"//local/mapcode"),IFERROR(_xlfn.FILTERXML(O760,"//international/mapcode"),"")))</f>
        <v/>
      </c>
      <c r="F760" s="46">
        <f>IF(E760="","",IFERROR(_xlfn.FILTERXML(O760,"//local/territory"),""))</f>
        <v/>
      </c>
      <c r="G760" s="46">
        <f>IF(E760="","",IFERROR(_xlfn.FILTERXML(O760,"//local/mapcode"),""))</f>
        <v/>
      </c>
      <c r="H760" s="46">
        <f>IF(E760="","",IFERROR(_xlfn.FILTERXML(O760,"//international/mapcode"),""))</f>
        <v/>
      </c>
      <c r="I760" s="46">
        <f>IF(E760="","",IFERROR(HYPERLINK("https://www.mymapcodes.com/go/?t="&amp;IF(G760&lt;&gt;"",F760,"AAA")&amp;"&amp;ma="&amp;LEFT(IF(G760&lt;&gt;"",G760,H760),FIND(".",IF(G760&lt;&gt;"",G760,H760))-1)&amp;"&amp;mb="&amp;MID(IF(G760&lt;&gt;"",G760,H760),FIND(".",IF(G760&lt;&gt;"",G760,H760))+1,99),"Open on MyMapcodes →"),""))</f>
        <v/>
      </c>
      <c r="J760" s="47">
        <f>IF(OR(R760="",AP760&lt;&gt;""),"",ROUND(AN760,6))</f>
        <v/>
      </c>
      <c r="K760" s="47">
        <f>IF(OR(R760="",AP760&lt;&gt;""),"",ROUND(AO760,6))</f>
        <v/>
      </c>
      <c r="L760" s="48">
        <f>IF(R760="","",IF(AP760&lt;&gt;"",AP760,IF(O760="NO CONNECTION","Excel couldn't reach the mapcode service. Click the REFRESH RESULTS box just above the table.",IF(E760="","The mapcode service didn't return a mapcode for this point.",IF(AM760,"Latitude and longitude seemed to be the wrong way round, so they've been swapped. Please check.",IF(AND(AN760=0,AO760=0),"0, 0 is in the sea off West Africa. Please check this is the location you meant.",IF(W760,"Longitude came first, so the order has been switched.",IF(Z760=6,"Converted from degrees, minutes and seconds.",IF(Z760=4,"Converted from degrees and decimal minutes.","")))))))))</f>
        <v/>
      </c>
      <c r="N760" s="49">
        <f>IF(J760="","",MapcodeAPI&amp;"codes/"&amp;SUBSTITUTE(J760&amp;"",MID(1/2,2,1),".")&amp;","&amp;SUBSTITUTE(K760&amp;"",MID(1/2,2,1),"."))&amp;LEFT($B$13,0)</f>
        <v/>
      </c>
      <c r="O760" s="49">
        <f>IF(N760="","",IFERROR(_xlfn.WEBSERVICE(N760),IF(MapcodeAPIBackup="","NO CONNECTION",IFERROR(_xlfn.WEBSERVICE(MapcodeAPIBackup&amp;MID(N760,LEN(MapcodeAPI)+1,999)),"NO CONNECTION"))))</f>
        <v/>
      </c>
      <c r="P760" t="inlineStr">
        <is>
          <t xml:space="preserve"> </t>
        </is>
      </c>
      <c r="R760" s="50">
        <f>IFERROR(IF(AND(TRIM(B760&amp;"")="",TRIM(C760&amp;"")=""),"",TRIM(IF(ISNUMBER(B760),SUBSTITUTE(B760&amp;"",MID(1/2,2,1),"."),B760&amp;"")&amp;IF(TRIM(C760&amp;"")="",""," | "&amp;IF(ISNUMBER(C760),SUBSTITUTE(C760&amp;"",MID(1/2,2,1),"."),C760&amp;"")))),"(error value)")</f>
        <v/>
      </c>
      <c r="S760" s="50">
        <f>IF(R760="","","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"&amp;IFERROR(IF(AND(LEN(R760)-LEN(SUBSTITUTE(R760,"/",""))=1,ISNUMBER(FIND(" ",TRIM(LEFT(R760,FIND("/",R760)-1))))),LEFT(R760,FIND("/",R760)-1),R760),R760)&amp;" ")," "," "),"﻿"," "),"​"," "),"⁠"," ")," "," ")," "," "),CHAR(9)," "),CHAR(10)," "),CHAR(13)," "),"−","-"),"–","-"),"—","-"),"LATITUDE"," "),"LONGITUDE"," "),"COORDINATES"," "),"COORDS"," "),"NORTH"," N "),"SOUTH"," S "),"EAST"," E "),"WEST"," W "),"DEGREES"," "),"DEG"," "),"GPS"," "),"LONG"," "),"LNG"," "),"LON"," "),"LAT"," ")," AND "," "),"&amp;"," ")&amp;" ")</f>
        <v/>
      </c>
      <c r="T760" s="50">
        <f>IF(S760="","",IF(LEN(S760)-LEN(SUBSTITUTE(S760,".",""))&gt;0,SUBSTITUTE(S760,","," "),IF(LEN(S760)-LEN(SUBSTITUTE(S760,",",""))=3,SUBSTITUTE(SUBSTITUTE(S760,",",";",2),",","."),IF(LEN(S760)-LEN(SUBSTITUTE(S760,",",""))=2,SUBSTITUTE(S760,",","."),SUBSTITUTE(S760,","," ")))))</f>
        <v/>
      </c>
      <c r="U760" s="50">
        <f>IF(ISNUMBER(FIND("S",T760)),-1,IF(ISNUMBER(FIND("N",T760)),1,0))</f>
        <v/>
      </c>
      <c r="V760" s="50">
        <f>IF(ISNUMBER(FIND("W",T760)),-1,IF(ISNUMBER(FIND("E",T760)),1,0))</f>
        <v/>
      </c>
      <c r="W760" s="50">
        <f>AND(MIN(IFERROR(FIND("N",T760),999),IFERROR(FIND("S",T760),999))&lt;999,MIN(IFERROR(FIND("E",T760),999),IFERROR(FIND("W",T760),999))&lt;999,MIN(IFERROR(FIND("E",T760),999),IFERROR(FIND("W",T760),999))&lt;MIN(IFERROR(FIND("N",T760),999),IFERROR(FIND("S",T760),999)))</f>
        <v/>
      </c>
      <c r="X760" s="50">
        <f>IF(T760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760,"°"," "),"º"," "),"˚"," "),"'"," "),CHAR(34)," "),"′"," "),"’"," "),"‘"," "),"″"," "),"”"," "),"“"," "),"("," "),")"," "),"["," "),"]"," "),"{"," "),"}"," "),";"," "),"|"," "),"/"," "),"\"," "),":"," "),"="," "),"*"," "),","," "),"N"," "),"S"," "),"E"," "),"W"," "),"_"," ")))</f>
        <v/>
      </c>
      <c r="Y760" s="50">
        <f>IF(X760="","",SUBSTITUTE(SUBSTITUTE(SUBSTITUTE(SUBSTITUTE(SUBSTITUTE(SUBSTITUTE(SUBSTITUTE(SUBSTITUTE(SUBSTITUTE(SUBSTITUTE(SUBSTITUTE(SUBSTITUTE(SUBSTITUTE(X760,"0",""),"1",""),"2",""),"3",""),"4",""),"5",""),"6",""),"7",""),"8",""),"9",""),".",""),"-","")," ",""))</f>
        <v/>
      </c>
      <c r="Z760" s="50">
        <f>IF(X760="",0,LEN(X760)-LEN(SUBSTITUTE(X760," ",""))+1)</f>
        <v/>
      </c>
      <c r="AA760" s="50">
        <f>IF(Z760&lt;1,"",IFERROR(VALUE(SUBSTITUTE(TRIM(MID(SUBSTITUTE(X760," ",REPT(" ",60)),1,60)),".",MID(1/2,2,1))),""))</f>
        <v/>
      </c>
      <c r="AB760" s="50">
        <f>IF(Z760&lt;2,"",IFERROR(VALUE(SUBSTITUTE(TRIM(MID(SUBSTITUTE(X760," ",REPT(" ",60)),61,60)),".",MID(1/2,2,1))),""))</f>
        <v/>
      </c>
      <c r="AC760" s="50">
        <f>IF(Z760&lt;3,"",IFERROR(VALUE(SUBSTITUTE(TRIM(MID(SUBSTITUTE(X760," ",REPT(" ",60)),121,60)),".",MID(1/2,2,1))),""))</f>
        <v/>
      </c>
      <c r="AD760" s="50">
        <f>IF(Z760&lt;4,"",IFERROR(VALUE(SUBSTITUTE(TRIM(MID(SUBSTITUTE(X760," ",REPT(" ",60)),181,60)),".",MID(1/2,2,1))),""))</f>
        <v/>
      </c>
      <c r="AE760" s="50">
        <f>IF(Z760&lt;5,"",IFERROR(VALUE(SUBSTITUTE(TRIM(MID(SUBSTITUTE(X760," ",REPT(" ",60)),241,60)),".",MID(1/2,2,1))),""))</f>
        <v/>
      </c>
      <c r="AF760" s="50">
        <f>IF(Z760&lt;6,"",IFERROR(VALUE(SUBSTITUTE(TRIM(MID(SUBSTITUTE(X760," ",REPT(" ",60)),301,60)),".",MID(1/2,2,1))),""))</f>
        <v/>
      </c>
      <c r="AG760" s="50">
        <f>IFERROR(IF(Z760=2,AA760,IF(Z760=4,IF(AA760&lt;0,-1,1)*(ABS(AA760)+AB760/60),IF(Z760=6,IF(AA760&lt;0,-1,1)*(ABS(AA760)+AB760/60+AC760/3600),""))),"")</f>
        <v/>
      </c>
      <c r="AH760" s="50">
        <f>IFERROR(IF(Z760=2,AB760,IF(Z760=4,IF(AC760&lt;0,-1,1)*(ABS(AC760)+AD760/60),IF(Z760=6,IF(AD760&lt;0,-1,1)*(ABS(AD760)+AE760/60+AF760/3600),""))),"")</f>
        <v/>
      </c>
      <c r="AI760" s="50">
        <f>IF(W760,AH760,AG760)</f>
        <v/>
      </c>
      <c r="AJ760" s="50">
        <f>IF(W760,AG760,AH760)</f>
        <v/>
      </c>
      <c r="AK760" s="50">
        <f>IFERROR(IF(U760=0,AI760,U760*ABS(AI760)),"")</f>
        <v/>
      </c>
      <c r="AL760" s="50">
        <f>IFERROR(IF(V760=0,AJ760,V760*ABS(AJ760)),"")</f>
        <v/>
      </c>
      <c r="AM760" s="50">
        <f>IFERROR(AND(U760=0,V760=0,ABS(AK760)&gt;90,ABS(AK760)&lt;=180,ABS(AL760)&lt;=90),FALSE)</f>
        <v/>
      </c>
      <c r="AN760" s="50">
        <f>IF(AM760,AL760,AK760)</f>
        <v/>
      </c>
      <c r="AO760" s="50">
        <f>IF(AM760,AK760,AL760)</f>
        <v/>
      </c>
      <c r="AP760" s="50">
        <f>IF(R760="","",IF(Y760&lt;&gt;"","Contains words or symbols that aren't part of a coordinate.",IF(NOT(OR(Z760=2,Z760=4,Z760=6)),"Couldn't find a latitude and a longitude ("&amp;Z760&amp;IF(Z760=1," number"," numbers")&amp;" found).",IF(COUNT(AA760:AF760)&lt;&gt;Z760,"Some of the numbers couldn't be read.",IF(OR(AND(Z760=4,OR(AB760&lt;0,AB760&gt;=60,AD760&lt;0,AD760&gt;=60)),AND(Z760=6,OR(AB760&lt;0,AB760&gt;=60,AC760&lt;0,AC760&gt;=60,AE760&lt;0,AE760&gt;=60,AF760&lt;0,AF760&gt;=60))),"Minutes and seconds must be between 0 and 60.",IF(OR(ABS(AN760)&gt;90,ABS(AO760)&gt;180),"Out of range: latitude must be between -90 and 90, and longitude between -180 and 180.",""))))))</f>
        <v/>
      </c>
    </row>
    <row r="761">
      <c r="B761" s="44" t="n"/>
      <c r="C761" s="44" t="n"/>
      <c r="D761" s="45">
        <f>IF(R761="","",IF(AP761&lt;&gt;"","NOT VALID GPS COORDINATES",IF(O761="NO CONNECTION","NO CONNECTION",IF(E761="","NOT FOUND",IF(OR(AM761,AND(AN761=0,AO761=0)),"CONVERTED – PLEASE CHECK","CONVERTED")))))</f>
        <v/>
      </c>
      <c r="E761" s="45">
        <f>IF(OR(O761="",O761="NO CONNECTION"),"",IFERROR(_xlfn.FILTERXML(O761,"//local/territory")&amp;" "&amp;_xlfn.FILTERXML(O761,"//local/mapcode"),IFERROR(_xlfn.FILTERXML(O761,"//international/mapcode"),"")))</f>
        <v/>
      </c>
      <c r="F761" s="46">
        <f>IF(E761="","",IFERROR(_xlfn.FILTERXML(O761,"//local/territory"),""))</f>
        <v/>
      </c>
      <c r="G761" s="46">
        <f>IF(E761="","",IFERROR(_xlfn.FILTERXML(O761,"//local/mapcode"),""))</f>
        <v/>
      </c>
      <c r="H761" s="46">
        <f>IF(E761="","",IFERROR(_xlfn.FILTERXML(O761,"//international/mapcode"),""))</f>
        <v/>
      </c>
      <c r="I761" s="46">
        <f>IF(E761="","",IFERROR(HYPERLINK("https://www.mymapcodes.com/go/?t="&amp;IF(G761&lt;&gt;"",F761,"AAA")&amp;"&amp;ma="&amp;LEFT(IF(G761&lt;&gt;"",G761,H761),FIND(".",IF(G761&lt;&gt;"",G761,H761))-1)&amp;"&amp;mb="&amp;MID(IF(G761&lt;&gt;"",G761,H761),FIND(".",IF(G761&lt;&gt;"",G761,H761))+1,99),"Open on MyMapcodes →"),""))</f>
        <v/>
      </c>
      <c r="J761" s="47">
        <f>IF(OR(R761="",AP761&lt;&gt;""),"",ROUND(AN761,6))</f>
        <v/>
      </c>
      <c r="K761" s="47">
        <f>IF(OR(R761="",AP761&lt;&gt;""),"",ROUND(AO761,6))</f>
        <v/>
      </c>
      <c r="L761" s="48">
        <f>IF(R761="","",IF(AP761&lt;&gt;"",AP761,IF(O761="NO CONNECTION","Excel couldn't reach the mapcode service. Click the REFRESH RESULTS box just above the table.",IF(E761="","The mapcode service didn't return a mapcode for this point.",IF(AM761,"Latitude and longitude seemed to be the wrong way round, so they've been swapped. Please check.",IF(AND(AN761=0,AO761=0),"0, 0 is in the sea off West Africa. Please check this is the location you meant.",IF(W761,"Longitude came first, so the order has been switched.",IF(Z761=6,"Converted from degrees, minutes and seconds.",IF(Z761=4,"Converted from degrees and decimal minutes.","")))))))))</f>
        <v/>
      </c>
      <c r="N761" s="49">
        <f>IF(J761="","",MapcodeAPI&amp;"codes/"&amp;SUBSTITUTE(J761&amp;"",MID(1/2,2,1),".")&amp;","&amp;SUBSTITUTE(K761&amp;"",MID(1/2,2,1),"."))&amp;LEFT($B$13,0)</f>
        <v/>
      </c>
      <c r="O761" s="49">
        <f>IF(N761="","",IFERROR(_xlfn.WEBSERVICE(N761),IF(MapcodeAPIBackup="","NO CONNECTION",IFERROR(_xlfn.WEBSERVICE(MapcodeAPIBackup&amp;MID(N761,LEN(MapcodeAPI)+1,999)),"NO CONNECTION"))))</f>
        <v/>
      </c>
      <c r="P761" t="inlineStr">
        <is>
          <t xml:space="preserve"> </t>
        </is>
      </c>
      <c r="R761" s="50">
        <f>IFERROR(IF(AND(TRIM(B761&amp;"")="",TRIM(C761&amp;"")=""),"",TRIM(IF(ISNUMBER(B761),SUBSTITUTE(B761&amp;"",MID(1/2,2,1),"."),B761&amp;"")&amp;IF(TRIM(C761&amp;"")="",""," | "&amp;IF(ISNUMBER(C761),SUBSTITUTE(C761&amp;"",MID(1/2,2,1),"."),C761&amp;"")))),"(error value)")</f>
        <v/>
      </c>
      <c r="S761" s="50">
        <f>IF(R761="","","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"&amp;IFERROR(IF(AND(LEN(R761)-LEN(SUBSTITUTE(R761,"/",""))=1,ISNUMBER(FIND(" ",TRIM(LEFT(R761,FIND("/",R761)-1))))),LEFT(R761,FIND("/",R761)-1),R761),R761)&amp;" ")," "," "),"﻿"," "),"​"," "),"⁠"," ")," "," ")," "," "),CHAR(9)," "),CHAR(10)," "),CHAR(13)," "),"−","-"),"–","-"),"—","-"),"LATITUDE"," "),"LONGITUDE"," "),"COORDINATES"," "),"COORDS"," "),"NORTH"," N "),"SOUTH"," S "),"EAST"," E "),"WEST"," W "),"DEGREES"," "),"DEG"," "),"GPS"," "),"LONG"," "),"LNG"," "),"LON"," "),"LAT"," ")," AND "," "),"&amp;"," ")&amp;" ")</f>
        <v/>
      </c>
      <c r="T761" s="50">
        <f>IF(S761="","",IF(LEN(S761)-LEN(SUBSTITUTE(S761,".",""))&gt;0,SUBSTITUTE(S761,","," "),IF(LEN(S761)-LEN(SUBSTITUTE(S761,",",""))=3,SUBSTITUTE(SUBSTITUTE(S761,",",";",2),",","."),IF(LEN(S761)-LEN(SUBSTITUTE(S761,",",""))=2,SUBSTITUTE(S761,",","."),SUBSTITUTE(S761,","," ")))))</f>
        <v/>
      </c>
      <c r="U761" s="50">
        <f>IF(ISNUMBER(FIND("S",T761)),-1,IF(ISNUMBER(FIND("N",T761)),1,0))</f>
        <v/>
      </c>
      <c r="V761" s="50">
        <f>IF(ISNUMBER(FIND("W",T761)),-1,IF(ISNUMBER(FIND("E",T761)),1,0))</f>
        <v/>
      </c>
      <c r="W761" s="50">
        <f>AND(MIN(IFERROR(FIND("N",T761),999),IFERROR(FIND("S",T761),999))&lt;999,MIN(IFERROR(FIND("E",T761),999),IFERROR(FIND("W",T761),999))&lt;999,MIN(IFERROR(FIND("E",T761),999),IFERROR(FIND("W",T761),999))&lt;MIN(IFERROR(FIND("N",T761),999),IFERROR(FIND("S",T761),999)))</f>
        <v/>
      </c>
      <c r="X761" s="50">
        <f>IF(T761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761,"°"," "),"º"," "),"˚"," "),"'"," "),CHAR(34)," "),"′"," "),"’"," "),"‘"," "),"″"," "),"”"," "),"“"," "),"("," "),")"," "),"["," "),"]"," "),"{"," "),"}"," "),";"," "),"|"," "),"/"," "),"\"," "),":"," "),"="," "),"*"," "),","," "),"N"," "),"S"," "),"E"," "),"W"," "),"_"," ")))</f>
        <v/>
      </c>
      <c r="Y761" s="50">
        <f>IF(X761="","",SUBSTITUTE(SUBSTITUTE(SUBSTITUTE(SUBSTITUTE(SUBSTITUTE(SUBSTITUTE(SUBSTITUTE(SUBSTITUTE(SUBSTITUTE(SUBSTITUTE(SUBSTITUTE(SUBSTITUTE(SUBSTITUTE(X761,"0",""),"1",""),"2",""),"3",""),"4",""),"5",""),"6",""),"7",""),"8",""),"9",""),".",""),"-","")," ",""))</f>
        <v/>
      </c>
      <c r="Z761" s="50">
        <f>IF(X761="",0,LEN(X761)-LEN(SUBSTITUTE(X761," ",""))+1)</f>
        <v/>
      </c>
      <c r="AA761" s="50">
        <f>IF(Z761&lt;1,"",IFERROR(VALUE(SUBSTITUTE(TRIM(MID(SUBSTITUTE(X761," ",REPT(" ",60)),1,60)),".",MID(1/2,2,1))),""))</f>
        <v/>
      </c>
      <c r="AB761" s="50">
        <f>IF(Z761&lt;2,"",IFERROR(VALUE(SUBSTITUTE(TRIM(MID(SUBSTITUTE(X761," ",REPT(" ",60)),61,60)),".",MID(1/2,2,1))),""))</f>
        <v/>
      </c>
      <c r="AC761" s="50">
        <f>IF(Z761&lt;3,"",IFERROR(VALUE(SUBSTITUTE(TRIM(MID(SUBSTITUTE(X761," ",REPT(" ",60)),121,60)),".",MID(1/2,2,1))),""))</f>
        <v/>
      </c>
      <c r="AD761" s="50">
        <f>IF(Z761&lt;4,"",IFERROR(VALUE(SUBSTITUTE(TRIM(MID(SUBSTITUTE(X761," ",REPT(" ",60)),181,60)),".",MID(1/2,2,1))),""))</f>
        <v/>
      </c>
      <c r="AE761" s="50">
        <f>IF(Z761&lt;5,"",IFERROR(VALUE(SUBSTITUTE(TRIM(MID(SUBSTITUTE(X761," ",REPT(" ",60)),241,60)),".",MID(1/2,2,1))),""))</f>
        <v/>
      </c>
      <c r="AF761" s="50">
        <f>IF(Z761&lt;6,"",IFERROR(VALUE(SUBSTITUTE(TRIM(MID(SUBSTITUTE(X761," ",REPT(" ",60)),301,60)),".",MID(1/2,2,1))),""))</f>
        <v/>
      </c>
      <c r="AG761" s="50">
        <f>IFERROR(IF(Z761=2,AA761,IF(Z761=4,IF(AA761&lt;0,-1,1)*(ABS(AA761)+AB761/60),IF(Z761=6,IF(AA761&lt;0,-1,1)*(ABS(AA761)+AB761/60+AC761/3600),""))),"")</f>
        <v/>
      </c>
      <c r="AH761" s="50">
        <f>IFERROR(IF(Z761=2,AB761,IF(Z761=4,IF(AC761&lt;0,-1,1)*(ABS(AC761)+AD761/60),IF(Z761=6,IF(AD761&lt;0,-1,1)*(ABS(AD761)+AE761/60+AF761/3600),""))),"")</f>
        <v/>
      </c>
      <c r="AI761" s="50">
        <f>IF(W761,AH761,AG761)</f>
        <v/>
      </c>
      <c r="AJ761" s="50">
        <f>IF(W761,AG761,AH761)</f>
        <v/>
      </c>
      <c r="AK761" s="50">
        <f>IFERROR(IF(U761=0,AI761,U761*ABS(AI761)),"")</f>
        <v/>
      </c>
      <c r="AL761" s="50">
        <f>IFERROR(IF(V761=0,AJ761,V761*ABS(AJ761)),"")</f>
        <v/>
      </c>
      <c r="AM761" s="50">
        <f>IFERROR(AND(U761=0,V761=0,ABS(AK761)&gt;90,ABS(AK761)&lt;=180,ABS(AL761)&lt;=90),FALSE)</f>
        <v/>
      </c>
      <c r="AN761" s="50">
        <f>IF(AM761,AL761,AK761)</f>
        <v/>
      </c>
      <c r="AO761" s="50">
        <f>IF(AM761,AK761,AL761)</f>
        <v/>
      </c>
      <c r="AP761" s="50">
        <f>IF(R761="","",IF(Y761&lt;&gt;"","Contains words or symbols that aren't part of a coordinate.",IF(NOT(OR(Z761=2,Z761=4,Z761=6)),"Couldn't find a latitude and a longitude ("&amp;Z761&amp;IF(Z761=1," number"," numbers")&amp;" found).",IF(COUNT(AA761:AF761)&lt;&gt;Z761,"Some of the numbers couldn't be read.",IF(OR(AND(Z761=4,OR(AB761&lt;0,AB761&gt;=60,AD761&lt;0,AD761&gt;=60)),AND(Z761=6,OR(AB761&lt;0,AB761&gt;=60,AC761&lt;0,AC761&gt;=60,AE761&lt;0,AE761&gt;=60,AF761&lt;0,AF761&gt;=60))),"Minutes and seconds must be between 0 and 60.",IF(OR(ABS(AN761)&gt;90,ABS(AO761)&gt;180),"Out of range: latitude must be between -90 and 90, and longitude between -180 and 180.",""))))))</f>
        <v/>
      </c>
    </row>
    <row r="762">
      <c r="B762" s="44" t="n"/>
      <c r="C762" s="44" t="n"/>
      <c r="D762" s="45">
        <f>IF(R762="","",IF(AP762&lt;&gt;"","NOT VALID GPS COORDINATES",IF(O762="NO CONNECTION","NO CONNECTION",IF(E762="","NOT FOUND",IF(OR(AM762,AND(AN762=0,AO762=0)),"CONVERTED – PLEASE CHECK","CONVERTED")))))</f>
        <v/>
      </c>
      <c r="E762" s="45">
        <f>IF(OR(O762="",O762="NO CONNECTION"),"",IFERROR(_xlfn.FILTERXML(O762,"//local/territory")&amp;" "&amp;_xlfn.FILTERXML(O762,"//local/mapcode"),IFERROR(_xlfn.FILTERXML(O762,"//international/mapcode"),"")))</f>
        <v/>
      </c>
      <c r="F762" s="46">
        <f>IF(E762="","",IFERROR(_xlfn.FILTERXML(O762,"//local/territory"),""))</f>
        <v/>
      </c>
      <c r="G762" s="46">
        <f>IF(E762="","",IFERROR(_xlfn.FILTERXML(O762,"//local/mapcode"),""))</f>
        <v/>
      </c>
      <c r="H762" s="46">
        <f>IF(E762="","",IFERROR(_xlfn.FILTERXML(O762,"//international/mapcode"),""))</f>
        <v/>
      </c>
      <c r="I762" s="46">
        <f>IF(E762="","",IFERROR(HYPERLINK("https://www.mymapcodes.com/go/?t="&amp;IF(G762&lt;&gt;"",F762,"AAA")&amp;"&amp;ma="&amp;LEFT(IF(G762&lt;&gt;"",G762,H762),FIND(".",IF(G762&lt;&gt;"",G762,H762))-1)&amp;"&amp;mb="&amp;MID(IF(G762&lt;&gt;"",G762,H762),FIND(".",IF(G762&lt;&gt;"",G762,H762))+1,99),"Open on MyMapcodes →"),""))</f>
        <v/>
      </c>
      <c r="J762" s="47">
        <f>IF(OR(R762="",AP762&lt;&gt;""),"",ROUND(AN762,6))</f>
        <v/>
      </c>
      <c r="K762" s="47">
        <f>IF(OR(R762="",AP762&lt;&gt;""),"",ROUND(AO762,6))</f>
        <v/>
      </c>
      <c r="L762" s="48">
        <f>IF(R762="","",IF(AP762&lt;&gt;"",AP762,IF(O762="NO CONNECTION","Excel couldn't reach the mapcode service. Click the REFRESH RESULTS box just above the table.",IF(E762="","The mapcode service didn't return a mapcode for this point.",IF(AM762,"Latitude and longitude seemed to be the wrong way round, so they've been swapped. Please check.",IF(AND(AN762=0,AO762=0),"0, 0 is in the sea off West Africa. Please check this is the location you meant.",IF(W762,"Longitude came first, so the order has been switched.",IF(Z762=6,"Converted from degrees, minutes and seconds.",IF(Z762=4,"Converted from degrees and decimal minutes.","")))))))))</f>
        <v/>
      </c>
      <c r="N762" s="49">
        <f>IF(J762="","",MapcodeAPI&amp;"codes/"&amp;SUBSTITUTE(J762&amp;"",MID(1/2,2,1),".")&amp;","&amp;SUBSTITUTE(K762&amp;"",MID(1/2,2,1),"."))&amp;LEFT($B$13,0)</f>
        <v/>
      </c>
      <c r="O762" s="49">
        <f>IF(N762="","",IFERROR(_xlfn.WEBSERVICE(N762),IF(MapcodeAPIBackup="","NO CONNECTION",IFERROR(_xlfn.WEBSERVICE(MapcodeAPIBackup&amp;MID(N762,LEN(MapcodeAPI)+1,999)),"NO CONNECTION"))))</f>
        <v/>
      </c>
      <c r="P762" t="inlineStr">
        <is>
          <t xml:space="preserve"> </t>
        </is>
      </c>
      <c r="R762" s="50">
        <f>IFERROR(IF(AND(TRIM(B762&amp;"")="",TRIM(C762&amp;"")=""),"",TRIM(IF(ISNUMBER(B762),SUBSTITUTE(B762&amp;"",MID(1/2,2,1),"."),B762&amp;"")&amp;IF(TRIM(C762&amp;"")="",""," | "&amp;IF(ISNUMBER(C762),SUBSTITUTE(C762&amp;"",MID(1/2,2,1),"."),C762&amp;"")))),"(error value)")</f>
        <v/>
      </c>
      <c r="S762" s="50">
        <f>IF(R762="","","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"&amp;IFERROR(IF(AND(LEN(R762)-LEN(SUBSTITUTE(R762,"/",""))=1,ISNUMBER(FIND(" ",TRIM(LEFT(R762,FIND("/",R762)-1))))),LEFT(R762,FIND("/",R762)-1),R762),R762)&amp;" ")," "," "),"﻿"," "),"​"," "),"⁠"," ")," "," ")," "," "),CHAR(9)," "),CHAR(10)," "),CHAR(13)," "),"−","-"),"–","-"),"—","-"),"LATITUDE"," "),"LONGITUDE"," "),"COORDINATES"," "),"COORDS"," "),"NORTH"," N "),"SOUTH"," S "),"EAST"," E "),"WEST"," W "),"DEGREES"," "),"DEG"," "),"GPS"," "),"LONG"," "),"LNG"," "),"LON"," "),"LAT"," ")," AND "," "),"&amp;"," ")&amp;" ")</f>
        <v/>
      </c>
      <c r="T762" s="50">
        <f>IF(S762="","",IF(LEN(S762)-LEN(SUBSTITUTE(S762,".",""))&gt;0,SUBSTITUTE(S762,","," "),IF(LEN(S762)-LEN(SUBSTITUTE(S762,",",""))=3,SUBSTITUTE(SUBSTITUTE(S762,",",";",2),",","."),IF(LEN(S762)-LEN(SUBSTITUTE(S762,",",""))=2,SUBSTITUTE(S762,",","."),SUBSTITUTE(S762,","," ")))))</f>
        <v/>
      </c>
      <c r="U762" s="50">
        <f>IF(ISNUMBER(FIND("S",T762)),-1,IF(ISNUMBER(FIND("N",T762)),1,0))</f>
        <v/>
      </c>
      <c r="V762" s="50">
        <f>IF(ISNUMBER(FIND("W",T762)),-1,IF(ISNUMBER(FIND("E",T762)),1,0))</f>
        <v/>
      </c>
      <c r="W762" s="50">
        <f>AND(MIN(IFERROR(FIND("N",T762),999),IFERROR(FIND("S",T762),999))&lt;999,MIN(IFERROR(FIND("E",T762),999),IFERROR(FIND("W",T762),999))&lt;999,MIN(IFERROR(FIND("E",T762),999),IFERROR(FIND("W",T762),999))&lt;MIN(IFERROR(FIND("N",T762),999),IFERROR(FIND("S",T762),999)))</f>
        <v/>
      </c>
      <c r="X762" s="50">
        <f>IF(T762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762,"°"," "),"º"," "),"˚"," "),"'"," "),CHAR(34)," "),"′"," "),"’"," "),"‘"," "),"″"," "),"”"," "),"“"," "),"("," "),")"," "),"["," "),"]"," "),"{"," "),"}"," "),";"," "),"|"," "),"/"," "),"\"," "),":"," "),"="," "),"*"," "),","," "),"N"," "),"S"," "),"E"," "),"W"," "),"_"," ")))</f>
        <v/>
      </c>
      <c r="Y762" s="50">
        <f>IF(X762="","",SUBSTITUTE(SUBSTITUTE(SUBSTITUTE(SUBSTITUTE(SUBSTITUTE(SUBSTITUTE(SUBSTITUTE(SUBSTITUTE(SUBSTITUTE(SUBSTITUTE(SUBSTITUTE(SUBSTITUTE(SUBSTITUTE(X762,"0",""),"1",""),"2",""),"3",""),"4",""),"5",""),"6",""),"7",""),"8",""),"9",""),".",""),"-","")," ",""))</f>
        <v/>
      </c>
      <c r="Z762" s="50">
        <f>IF(X762="",0,LEN(X762)-LEN(SUBSTITUTE(X762," ",""))+1)</f>
        <v/>
      </c>
      <c r="AA762" s="50">
        <f>IF(Z762&lt;1,"",IFERROR(VALUE(SUBSTITUTE(TRIM(MID(SUBSTITUTE(X762," ",REPT(" ",60)),1,60)),".",MID(1/2,2,1))),""))</f>
        <v/>
      </c>
      <c r="AB762" s="50">
        <f>IF(Z762&lt;2,"",IFERROR(VALUE(SUBSTITUTE(TRIM(MID(SUBSTITUTE(X762," ",REPT(" ",60)),61,60)),".",MID(1/2,2,1))),""))</f>
        <v/>
      </c>
      <c r="AC762" s="50">
        <f>IF(Z762&lt;3,"",IFERROR(VALUE(SUBSTITUTE(TRIM(MID(SUBSTITUTE(X762," ",REPT(" ",60)),121,60)),".",MID(1/2,2,1))),""))</f>
        <v/>
      </c>
      <c r="AD762" s="50">
        <f>IF(Z762&lt;4,"",IFERROR(VALUE(SUBSTITUTE(TRIM(MID(SUBSTITUTE(X762," ",REPT(" ",60)),181,60)),".",MID(1/2,2,1))),""))</f>
        <v/>
      </c>
      <c r="AE762" s="50">
        <f>IF(Z762&lt;5,"",IFERROR(VALUE(SUBSTITUTE(TRIM(MID(SUBSTITUTE(X762," ",REPT(" ",60)),241,60)),".",MID(1/2,2,1))),""))</f>
        <v/>
      </c>
      <c r="AF762" s="50">
        <f>IF(Z762&lt;6,"",IFERROR(VALUE(SUBSTITUTE(TRIM(MID(SUBSTITUTE(X762," ",REPT(" ",60)),301,60)),".",MID(1/2,2,1))),""))</f>
        <v/>
      </c>
      <c r="AG762" s="50">
        <f>IFERROR(IF(Z762=2,AA762,IF(Z762=4,IF(AA762&lt;0,-1,1)*(ABS(AA762)+AB762/60),IF(Z762=6,IF(AA762&lt;0,-1,1)*(ABS(AA762)+AB762/60+AC762/3600),""))),"")</f>
        <v/>
      </c>
      <c r="AH762" s="50">
        <f>IFERROR(IF(Z762=2,AB762,IF(Z762=4,IF(AC762&lt;0,-1,1)*(ABS(AC762)+AD762/60),IF(Z762=6,IF(AD762&lt;0,-1,1)*(ABS(AD762)+AE762/60+AF762/3600),""))),"")</f>
        <v/>
      </c>
      <c r="AI762" s="50">
        <f>IF(W762,AH762,AG762)</f>
        <v/>
      </c>
      <c r="AJ762" s="50">
        <f>IF(W762,AG762,AH762)</f>
        <v/>
      </c>
      <c r="AK762" s="50">
        <f>IFERROR(IF(U762=0,AI762,U762*ABS(AI762)),"")</f>
        <v/>
      </c>
      <c r="AL762" s="50">
        <f>IFERROR(IF(V762=0,AJ762,V762*ABS(AJ762)),"")</f>
        <v/>
      </c>
      <c r="AM762" s="50">
        <f>IFERROR(AND(U762=0,V762=0,ABS(AK762)&gt;90,ABS(AK762)&lt;=180,ABS(AL762)&lt;=90),FALSE)</f>
        <v/>
      </c>
      <c r="AN762" s="50">
        <f>IF(AM762,AL762,AK762)</f>
        <v/>
      </c>
      <c r="AO762" s="50">
        <f>IF(AM762,AK762,AL762)</f>
        <v/>
      </c>
      <c r="AP762" s="50">
        <f>IF(R762="","",IF(Y762&lt;&gt;"","Contains words or symbols that aren't part of a coordinate.",IF(NOT(OR(Z762=2,Z762=4,Z762=6)),"Couldn't find a latitude and a longitude ("&amp;Z762&amp;IF(Z762=1," number"," numbers")&amp;" found).",IF(COUNT(AA762:AF762)&lt;&gt;Z762,"Some of the numbers couldn't be read.",IF(OR(AND(Z762=4,OR(AB762&lt;0,AB762&gt;=60,AD762&lt;0,AD762&gt;=60)),AND(Z762=6,OR(AB762&lt;0,AB762&gt;=60,AC762&lt;0,AC762&gt;=60,AE762&lt;0,AE762&gt;=60,AF762&lt;0,AF762&gt;=60))),"Minutes and seconds must be between 0 and 60.",IF(OR(ABS(AN762)&gt;90,ABS(AO762)&gt;180),"Out of range: latitude must be between -90 and 90, and longitude between -180 and 180.",""))))))</f>
        <v/>
      </c>
    </row>
    <row r="763">
      <c r="B763" s="44" t="n"/>
      <c r="C763" s="44" t="n"/>
      <c r="D763" s="45">
        <f>IF(R763="","",IF(AP763&lt;&gt;"","NOT VALID GPS COORDINATES",IF(O763="NO CONNECTION","NO CONNECTION",IF(E763="","NOT FOUND",IF(OR(AM763,AND(AN763=0,AO763=0)),"CONVERTED – PLEASE CHECK","CONVERTED")))))</f>
        <v/>
      </c>
      <c r="E763" s="45">
        <f>IF(OR(O763="",O763="NO CONNECTION"),"",IFERROR(_xlfn.FILTERXML(O763,"//local/territory")&amp;" "&amp;_xlfn.FILTERXML(O763,"//local/mapcode"),IFERROR(_xlfn.FILTERXML(O763,"//international/mapcode"),"")))</f>
        <v/>
      </c>
      <c r="F763" s="46">
        <f>IF(E763="","",IFERROR(_xlfn.FILTERXML(O763,"//local/territory"),""))</f>
        <v/>
      </c>
      <c r="G763" s="46">
        <f>IF(E763="","",IFERROR(_xlfn.FILTERXML(O763,"//local/mapcode"),""))</f>
        <v/>
      </c>
      <c r="H763" s="46">
        <f>IF(E763="","",IFERROR(_xlfn.FILTERXML(O763,"//international/mapcode"),""))</f>
        <v/>
      </c>
      <c r="I763" s="46">
        <f>IF(E763="","",IFERROR(HYPERLINK("https://www.mymapcodes.com/go/?t="&amp;IF(G763&lt;&gt;"",F763,"AAA")&amp;"&amp;ma="&amp;LEFT(IF(G763&lt;&gt;"",G763,H763),FIND(".",IF(G763&lt;&gt;"",G763,H763))-1)&amp;"&amp;mb="&amp;MID(IF(G763&lt;&gt;"",G763,H763),FIND(".",IF(G763&lt;&gt;"",G763,H763))+1,99),"Open on MyMapcodes →"),""))</f>
        <v/>
      </c>
      <c r="J763" s="47">
        <f>IF(OR(R763="",AP763&lt;&gt;""),"",ROUND(AN763,6))</f>
        <v/>
      </c>
      <c r="K763" s="47">
        <f>IF(OR(R763="",AP763&lt;&gt;""),"",ROUND(AO763,6))</f>
        <v/>
      </c>
      <c r="L763" s="48">
        <f>IF(R763="","",IF(AP763&lt;&gt;"",AP763,IF(O763="NO CONNECTION","Excel couldn't reach the mapcode service. Click the REFRESH RESULTS box just above the table.",IF(E763="","The mapcode service didn't return a mapcode for this point.",IF(AM763,"Latitude and longitude seemed to be the wrong way round, so they've been swapped. Please check.",IF(AND(AN763=0,AO763=0),"0, 0 is in the sea off West Africa. Please check this is the location you meant.",IF(W763,"Longitude came first, so the order has been switched.",IF(Z763=6,"Converted from degrees, minutes and seconds.",IF(Z763=4,"Converted from degrees and decimal minutes.","")))))))))</f>
        <v/>
      </c>
      <c r="N763" s="49">
        <f>IF(J763="","",MapcodeAPI&amp;"codes/"&amp;SUBSTITUTE(J763&amp;"",MID(1/2,2,1),".")&amp;","&amp;SUBSTITUTE(K763&amp;"",MID(1/2,2,1),"."))&amp;LEFT($B$13,0)</f>
        <v/>
      </c>
      <c r="O763" s="49">
        <f>IF(N763="","",IFERROR(_xlfn.WEBSERVICE(N763),IF(MapcodeAPIBackup="","NO CONNECTION",IFERROR(_xlfn.WEBSERVICE(MapcodeAPIBackup&amp;MID(N763,LEN(MapcodeAPI)+1,999)),"NO CONNECTION"))))</f>
        <v/>
      </c>
      <c r="P763" t="inlineStr">
        <is>
          <t xml:space="preserve"> </t>
        </is>
      </c>
      <c r="R763" s="50">
        <f>IFERROR(IF(AND(TRIM(B763&amp;"")="",TRIM(C763&amp;"")=""),"",TRIM(IF(ISNUMBER(B763),SUBSTITUTE(B763&amp;"",MID(1/2,2,1),"."),B763&amp;"")&amp;IF(TRIM(C763&amp;"")="",""," | "&amp;IF(ISNUMBER(C763),SUBSTITUTE(C763&amp;"",MID(1/2,2,1),"."),C763&amp;"")))),"(error value)")</f>
        <v/>
      </c>
      <c r="S763" s="50">
        <f>IF(R763="","","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"&amp;IFERROR(IF(AND(LEN(R763)-LEN(SUBSTITUTE(R763,"/",""))=1,ISNUMBER(FIND(" ",TRIM(LEFT(R763,FIND("/",R763)-1))))),LEFT(R763,FIND("/",R763)-1),R763),R763)&amp;" ")," "," "),"﻿"," "),"​"," "),"⁠"," ")," "," ")," "," "),CHAR(9)," "),CHAR(10)," "),CHAR(13)," "),"−","-"),"–","-"),"—","-"),"LATITUDE"," "),"LONGITUDE"," "),"COORDINATES"," "),"COORDS"," "),"NORTH"," N "),"SOUTH"," S "),"EAST"," E "),"WEST"," W "),"DEGREES"," "),"DEG"," "),"GPS"," "),"LONG"," "),"LNG"," "),"LON"," "),"LAT"," ")," AND "," "),"&amp;"," ")&amp;" ")</f>
        <v/>
      </c>
      <c r="T763" s="50">
        <f>IF(S763="","",IF(LEN(S763)-LEN(SUBSTITUTE(S763,".",""))&gt;0,SUBSTITUTE(S763,","," "),IF(LEN(S763)-LEN(SUBSTITUTE(S763,",",""))=3,SUBSTITUTE(SUBSTITUTE(S763,",",";",2),",","."),IF(LEN(S763)-LEN(SUBSTITUTE(S763,",",""))=2,SUBSTITUTE(S763,",","."),SUBSTITUTE(S763,","," ")))))</f>
        <v/>
      </c>
      <c r="U763" s="50">
        <f>IF(ISNUMBER(FIND("S",T763)),-1,IF(ISNUMBER(FIND("N",T763)),1,0))</f>
        <v/>
      </c>
      <c r="V763" s="50">
        <f>IF(ISNUMBER(FIND("W",T763)),-1,IF(ISNUMBER(FIND("E",T763)),1,0))</f>
        <v/>
      </c>
      <c r="W763" s="50">
        <f>AND(MIN(IFERROR(FIND("N",T763),999),IFERROR(FIND("S",T763),999))&lt;999,MIN(IFERROR(FIND("E",T763),999),IFERROR(FIND("W",T763),999))&lt;999,MIN(IFERROR(FIND("E",T763),999),IFERROR(FIND("W",T763),999))&lt;MIN(IFERROR(FIND("N",T763),999),IFERROR(FIND("S",T763),999)))</f>
        <v/>
      </c>
      <c r="X763" s="50">
        <f>IF(T763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763,"°"," "),"º"," "),"˚"," "),"'"," "),CHAR(34)," "),"′"," "),"’"," "),"‘"," "),"″"," "),"”"," "),"“"," "),"("," "),")"," "),"["," "),"]"," "),"{"," "),"}"," "),";"," "),"|"," "),"/"," "),"\"," "),":"," "),"="," "),"*"," "),","," "),"N"," "),"S"," "),"E"," "),"W"," "),"_"," ")))</f>
        <v/>
      </c>
      <c r="Y763" s="50">
        <f>IF(X763="","",SUBSTITUTE(SUBSTITUTE(SUBSTITUTE(SUBSTITUTE(SUBSTITUTE(SUBSTITUTE(SUBSTITUTE(SUBSTITUTE(SUBSTITUTE(SUBSTITUTE(SUBSTITUTE(SUBSTITUTE(SUBSTITUTE(X763,"0",""),"1",""),"2",""),"3",""),"4",""),"5",""),"6",""),"7",""),"8",""),"9",""),".",""),"-","")," ",""))</f>
        <v/>
      </c>
      <c r="Z763" s="50">
        <f>IF(X763="",0,LEN(X763)-LEN(SUBSTITUTE(X763," ",""))+1)</f>
        <v/>
      </c>
      <c r="AA763" s="50">
        <f>IF(Z763&lt;1,"",IFERROR(VALUE(SUBSTITUTE(TRIM(MID(SUBSTITUTE(X763," ",REPT(" ",60)),1,60)),".",MID(1/2,2,1))),""))</f>
        <v/>
      </c>
      <c r="AB763" s="50">
        <f>IF(Z763&lt;2,"",IFERROR(VALUE(SUBSTITUTE(TRIM(MID(SUBSTITUTE(X763," ",REPT(" ",60)),61,60)),".",MID(1/2,2,1))),""))</f>
        <v/>
      </c>
      <c r="AC763" s="50">
        <f>IF(Z763&lt;3,"",IFERROR(VALUE(SUBSTITUTE(TRIM(MID(SUBSTITUTE(X763," ",REPT(" ",60)),121,60)),".",MID(1/2,2,1))),""))</f>
        <v/>
      </c>
      <c r="AD763" s="50">
        <f>IF(Z763&lt;4,"",IFERROR(VALUE(SUBSTITUTE(TRIM(MID(SUBSTITUTE(X763," ",REPT(" ",60)),181,60)),".",MID(1/2,2,1))),""))</f>
        <v/>
      </c>
      <c r="AE763" s="50">
        <f>IF(Z763&lt;5,"",IFERROR(VALUE(SUBSTITUTE(TRIM(MID(SUBSTITUTE(X763," ",REPT(" ",60)),241,60)),".",MID(1/2,2,1))),""))</f>
        <v/>
      </c>
      <c r="AF763" s="50">
        <f>IF(Z763&lt;6,"",IFERROR(VALUE(SUBSTITUTE(TRIM(MID(SUBSTITUTE(X763," ",REPT(" ",60)),301,60)),".",MID(1/2,2,1))),""))</f>
        <v/>
      </c>
      <c r="AG763" s="50">
        <f>IFERROR(IF(Z763=2,AA763,IF(Z763=4,IF(AA763&lt;0,-1,1)*(ABS(AA763)+AB763/60),IF(Z763=6,IF(AA763&lt;0,-1,1)*(ABS(AA763)+AB763/60+AC763/3600),""))),"")</f>
        <v/>
      </c>
      <c r="AH763" s="50">
        <f>IFERROR(IF(Z763=2,AB763,IF(Z763=4,IF(AC763&lt;0,-1,1)*(ABS(AC763)+AD763/60),IF(Z763=6,IF(AD763&lt;0,-1,1)*(ABS(AD763)+AE763/60+AF763/3600),""))),"")</f>
        <v/>
      </c>
      <c r="AI763" s="50">
        <f>IF(W763,AH763,AG763)</f>
        <v/>
      </c>
      <c r="AJ763" s="50">
        <f>IF(W763,AG763,AH763)</f>
        <v/>
      </c>
      <c r="AK763" s="50">
        <f>IFERROR(IF(U763=0,AI763,U763*ABS(AI763)),"")</f>
        <v/>
      </c>
      <c r="AL763" s="50">
        <f>IFERROR(IF(V763=0,AJ763,V763*ABS(AJ763)),"")</f>
        <v/>
      </c>
      <c r="AM763" s="50">
        <f>IFERROR(AND(U763=0,V763=0,ABS(AK763)&gt;90,ABS(AK763)&lt;=180,ABS(AL763)&lt;=90),FALSE)</f>
        <v/>
      </c>
      <c r="AN763" s="50">
        <f>IF(AM763,AL763,AK763)</f>
        <v/>
      </c>
      <c r="AO763" s="50">
        <f>IF(AM763,AK763,AL763)</f>
        <v/>
      </c>
      <c r="AP763" s="50">
        <f>IF(R763="","",IF(Y763&lt;&gt;"","Contains words or symbols that aren't part of a coordinate.",IF(NOT(OR(Z763=2,Z763=4,Z763=6)),"Couldn't find a latitude and a longitude ("&amp;Z763&amp;IF(Z763=1," number"," numbers")&amp;" found).",IF(COUNT(AA763:AF763)&lt;&gt;Z763,"Some of the numbers couldn't be read.",IF(OR(AND(Z763=4,OR(AB763&lt;0,AB763&gt;=60,AD763&lt;0,AD763&gt;=60)),AND(Z763=6,OR(AB763&lt;0,AB763&gt;=60,AC763&lt;0,AC763&gt;=60,AE763&lt;0,AE763&gt;=60,AF763&lt;0,AF763&gt;=60))),"Minutes and seconds must be between 0 and 60.",IF(OR(ABS(AN763)&gt;90,ABS(AO763)&gt;180),"Out of range: latitude must be between -90 and 90, and longitude between -180 and 180.",""))))))</f>
        <v/>
      </c>
    </row>
    <row r="764">
      <c r="B764" s="44" t="n"/>
      <c r="C764" s="44" t="n"/>
      <c r="D764" s="45">
        <f>IF(R764="","",IF(AP764&lt;&gt;"","NOT VALID GPS COORDINATES",IF(O764="NO CONNECTION","NO CONNECTION",IF(E764="","NOT FOUND",IF(OR(AM764,AND(AN764=0,AO764=0)),"CONVERTED – PLEASE CHECK","CONVERTED")))))</f>
        <v/>
      </c>
      <c r="E764" s="45">
        <f>IF(OR(O764="",O764="NO CONNECTION"),"",IFERROR(_xlfn.FILTERXML(O764,"//local/territory")&amp;" "&amp;_xlfn.FILTERXML(O764,"//local/mapcode"),IFERROR(_xlfn.FILTERXML(O764,"//international/mapcode"),"")))</f>
        <v/>
      </c>
      <c r="F764" s="46">
        <f>IF(E764="","",IFERROR(_xlfn.FILTERXML(O764,"//local/territory"),""))</f>
        <v/>
      </c>
      <c r="G764" s="46">
        <f>IF(E764="","",IFERROR(_xlfn.FILTERXML(O764,"//local/mapcode"),""))</f>
        <v/>
      </c>
      <c r="H764" s="46">
        <f>IF(E764="","",IFERROR(_xlfn.FILTERXML(O764,"//international/mapcode"),""))</f>
        <v/>
      </c>
      <c r="I764" s="46">
        <f>IF(E764="","",IFERROR(HYPERLINK("https://www.mymapcodes.com/go/?t="&amp;IF(G764&lt;&gt;"",F764,"AAA")&amp;"&amp;ma="&amp;LEFT(IF(G764&lt;&gt;"",G764,H764),FIND(".",IF(G764&lt;&gt;"",G764,H764))-1)&amp;"&amp;mb="&amp;MID(IF(G764&lt;&gt;"",G764,H764),FIND(".",IF(G764&lt;&gt;"",G764,H764))+1,99),"Open on MyMapcodes →"),""))</f>
        <v/>
      </c>
      <c r="J764" s="47">
        <f>IF(OR(R764="",AP764&lt;&gt;""),"",ROUND(AN764,6))</f>
        <v/>
      </c>
      <c r="K764" s="47">
        <f>IF(OR(R764="",AP764&lt;&gt;""),"",ROUND(AO764,6))</f>
        <v/>
      </c>
      <c r="L764" s="48">
        <f>IF(R764="","",IF(AP764&lt;&gt;"",AP764,IF(O764="NO CONNECTION","Excel couldn't reach the mapcode service. Click the REFRESH RESULTS box just above the table.",IF(E764="","The mapcode service didn't return a mapcode for this point.",IF(AM764,"Latitude and longitude seemed to be the wrong way round, so they've been swapped. Please check.",IF(AND(AN764=0,AO764=0),"0, 0 is in the sea off West Africa. Please check this is the location you meant.",IF(W764,"Longitude came first, so the order has been switched.",IF(Z764=6,"Converted from degrees, minutes and seconds.",IF(Z764=4,"Converted from degrees and decimal minutes.","")))))))))</f>
        <v/>
      </c>
      <c r="N764" s="49">
        <f>IF(J764="","",MapcodeAPI&amp;"codes/"&amp;SUBSTITUTE(J764&amp;"",MID(1/2,2,1),".")&amp;","&amp;SUBSTITUTE(K764&amp;"",MID(1/2,2,1),"."))&amp;LEFT($B$13,0)</f>
        <v/>
      </c>
      <c r="O764" s="49">
        <f>IF(N764="","",IFERROR(_xlfn.WEBSERVICE(N764),IF(MapcodeAPIBackup="","NO CONNECTION",IFERROR(_xlfn.WEBSERVICE(MapcodeAPIBackup&amp;MID(N764,LEN(MapcodeAPI)+1,999)),"NO CONNECTION"))))</f>
        <v/>
      </c>
      <c r="P764" t="inlineStr">
        <is>
          <t xml:space="preserve"> </t>
        </is>
      </c>
      <c r="R764" s="50">
        <f>IFERROR(IF(AND(TRIM(B764&amp;"")="",TRIM(C764&amp;"")=""),"",TRIM(IF(ISNUMBER(B764),SUBSTITUTE(B764&amp;"",MID(1/2,2,1),"."),B764&amp;"")&amp;IF(TRIM(C764&amp;"")="",""," | "&amp;IF(ISNUMBER(C764),SUBSTITUTE(C764&amp;"",MID(1/2,2,1),"."),C764&amp;"")))),"(error value)")</f>
        <v/>
      </c>
      <c r="S764" s="50">
        <f>IF(R764="","","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"&amp;IFERROR(IF(AND(LEN(R764)-LEN(SUBSTITUTE(R764,"/",""))=1,ISNUMBER(FIND(" ",TRIM(LEFT(R764,FIND("/",R764)-1))))),LEFT(R764,FIND("/",R764)-1),R764),R764)&amp;" ")," "," "),"﻿"," "),"​"," "),"⁠"," ")," "," ")," "," "),CHAR(9)," "),CHAR(10)," "),CHAR(13)," "),"−","-"),"–","-"),"—","-"),"LATITUDE"," "),"LONGITUDE"," "),"COORDINATES"," "),"COORDS"," "),"NORTH"," N "),"SOUTH"," S "),"EAST"," E "),"WEST"," W "),"DEGREES"," "),"DEG"," "),"GPS"," "),"LONG"," "),"LNG"," "),"LON"," "),"LAT"," ")," AND "," "),"&amp;"," ")&amp;" ")</f>
        <v/>
      </c>
      <c r="T764" s="50">
        <f>IF(S764="","",IF(LEN(S764)-LEN(SUBSTITUTE(S764,".",""))&gt;0,SUBSTITUTE(S764,","," "),IF(LEN(S764)-LEN(SUBSTITUTE(S764,",",""))=3,SUBSTITUTE(SUBSTITUTE(S764,",",";",2),",","."),IF(LEN(S764)-LEN(SUBSTITUTE(S764,",",""))=2,SUBSTITUTE(S764,",","."),SUBSTITUTE(S764,","," ")))))</f>
        <v/>
      </c>
      <c r="U764" s="50">
        <f>IF(ISNUMBER(FIND("S",T764)),-1,IF(ISNUMBER(FIND("N",T764)),1,0))</f>
        <v/>
      </c>
      <c r="V764" s="50">
        <f>IF(ISNUMBER(FIND("W",T764)),-1,IF(ISNUMBER(FIND("E",T764)),1,0))</f>
        <v/>
      </c>
      <c r="W764" s="50">
        <f>AND(MIN(IFERROR(FIND("N",T764),999),IFERROR(FIND("S",T764),999))&lt;999,MIN(IFERROR(FIND("E",T764),999),IFERROR(FIND("W",T764),999))&lt;999,MIN(IFERROR(FIND("E",T764),999),IFERROR(FIND("W",T764),999))&lt;MIN(IFERROR(FIND("N",T764),999),IFERROR(FIND("S",T764),999)))</f>
        <v/>
      </c>
      <c r="X764" s="50">
        <f>IF(T764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764,"°"," "),"º"," "),"˚"," "),"'"," "),CHAR(34)," "),"′"," "),"’"," "),"‘"," "),"″"," "),"”"," "),"“"," "),"("," "),")"," "),"["," "),"]"," "),"{"," "),"}"," "),";"," "),"|"," "),"/"," "),"\"," "),":"," "),"="," "),"*"," "),","," "),"N"," "),"S"," "),"E"," "),"W"," "),"_"," ")))</f>
        <v/>
      </c>
      <c r="Y764" s="50">
        <f>IF(X764="","",SUBSTITUTE(SUBSTITUTE(SUBSTITUTE(SUBSTITUTE(SUBSTITUTE(SUBSTITUTE(SUBSTITUTE(SUBSTITUTE(SUBSTITUTE(SUBSTITUTE(SUBSTITUTE(SUBSTITUTE(SUBSTITUTE(X764,"0",""),"1",""),"2",""),"3",""),"4",""),"5",""),"6",""),"7",""),"8",""),"9",""),".",""),"-","")," ",""))</f>
        <v/>
      </c>
      <c r="Z764" s="50">
        <f>IF(X764="",0,LEN(X764)-LEN(SUBSTITUTE(X764," ",""))+1)</f>
        <v/>
      </c>
      <c r="AA764" s="50">
        <f>IF(Z764&lt;1,"",IFERROR(VALUE(SUBSTITUTE(TRIM(MID(SUBSTITUTE(X764," ",REPT(" ",60)),1,60)),".",MID(1/2,2,1))),""))</f>
        <v/>
      </c>
      <c r="AB764" s="50">
        <f>IF(Z764&lt;2,"",IFERROR(VALUE(SUBSTITUTE(TRIM(MID(SUBSTITUTE(X764," ",REPT(" ",60)),61,60)),".",MID(1/2,2,1))),""))</f>
        <v/>
      </c>
      <c r="AC764" s="50">
        <f>IF(Z764&lt;3,"",IFERROR(VALUE(SUBSTITUTE(TRIM(MID(SUBSTITUTE(X764," ",REPT(" ",60)),121,60)),".",MID(1/2,2,1))),""))</f>
        <v/>
      </c>
      <c r="AD764" s="50">
        <f>IF(Z764&lt;4,"",IFERROR(VALUE(SUBSTITUTE(TRIM(MID(SUBSTITUTE(X764," ",REPT(" ",60)),181,60)),".",MID(1/2,2,1))),""))</f>
        <v/>
      </c>
      <c r="AE764" s="50">
        <f>IF(Z764&lt;5,"",IFERROR(VALUE(SUBSTITUTE(TRIM(MID(SUBSTITUTE(X764," ",REPT(" ",60)),241,60)),".",MID(1/2,2,1))),""))</f>
        <v/>
      </c>
      <c r="AF764" s="50">
        <f>IF(Z764&lt;6,"",IFERROR(VALUE(SUBSTITUTE(TRIM(MID(SUBSTITUTE(X764," ",REPT(" ",60)),301,60)),".",MID(1/2,2,1))),""))</f>
        <v/>
      </c>
      <c r="AG764" s="50">
        <f>IFERROR(IF(Z764=2,AA764,IF(Z764=4,IF(AA764&lt;0,-1,1)*(ABS(AA764)+AB764/60),IF(Z764=6,IF(AA764&lt;0,-1,1)*(ABS(AA764)+AB764/60+AC764/3600),""))),"")</f>
        <v/>
      </c>
      <c r="AH764" s="50">
        <f>IFERROR(IF(Z764=2,AB764,IF(Z764=4,IF(AC764&lt;0,-1,1)*(ABS(AC764)+AD764/60),IF(Z764=6,IF(AD764&lt;0,-1,1)*(ABS(AD764)+AE764/60+AF764/3600),""))),"")</f>
        <v/>
      </c>
      <c r="AI764" s="50">
        <f>IF(W764,AH764,AG764)</f>
        <v/>
      </c>
      <c r="AJ764" s="50">
        <f>IF(W764,AG764,AH764)</f>
        <v/>
      </c>
      <c r="AK764" s="50">
        <f>IFERROR(IF(U764=0,AI764,U764*ABS(AI764)),"")</f>
        <v/>
      </c>
      <c r="AL764" s="50">
        <f>IFERROR(IF(V764=0,AJ764,V764*ABS(AJ764)),"")</f>
        <v/>
      </c>
      <c r="AM764" s="50">
        <f>IFERROR(AND(U764=0,V764=0,ABS(AK764)&gt;90,ABS(AK764)&lt;=180,ABS(AL764)&lt;=90),FALSE)</f>
        <v/>
      </c>
      <c r="AN764" s="50">
        <f>IF(AM764,AL764,AK764)</f>
        <v/>
      </c>
      <c r="AO764" s="50">
        <f>IF(AM764,AK764,AL764)</f>
        <v/>
      </c>
      <c r="AP764" s="50">
        <f>IF(R764="","",IF(Y764&lt;&gt;"","Contains words or symbols that aren't part of a coordinate.",IF(NOT(OR(Z764=2,Z764=4,Z764=6)),"Couldn't find a latitude and a longitude ("&amp;Z764&amp;IF(Z764=1," number"," numbers")&amp;" found).",IF(COUNT(AA764:AF764)&lt;&gt;Z764,"Some of the numbers couldn't be read.",IF(OR(AND(Z764=4,OR(AB764&lt;0,AB764&gt;=60,AD764&lt;0,AD764&gt;=60)),AND(Z764=6,OR(AB764&lt;0,AB764&gt;=60,AC764&lt;0,AC764&gt;=60,AE764&lt;0,AE764&gt;=60,AF764&lt;0,AF764&gt;=60))),"Minutes and seconds must be between 0 and 60.",IF(OR(ABS(AN764)&gt;90,ABS(AO764)&gt;180),"Out of range: latitude must be between -90 and 90, and longitude between -180 and 180.",""))))))</f>
        <v/>
      </c>
    </row>
    <row r="765">
      <c r="B765" s="44" t="n"/>
      <c r="C765" s="44" t="n"/>
      <c r="D765" s="45">
        <f>IF(R765="","",IF(AP765&lt;&gt;"","NOT VALID GPS COORDINATES",IF(O765="NO CONNECTION","NO CONNECTION",IF(E765="","NOT FOUND",IF(OR(AM765,AND(AN765=0,AO765=0)),"CONVERTED – PLEASE CHECK","CONVERTED")))))</f>
        <v/>
      </c>
      <c r="E765" s="45">
        <f>IF(OR(O765="",O765="NO CONNECTION"),"",IFERROR(_xlfn.FILTERXML(O765,"//local/territory")&amp;" "&amp;_xlfn.FILTERXML(O765,"//local/mapcode"),IFERROR(_xlfn.FILTERXML(O765,"//international/mapcode"),"")))</f>
        <v/>
      </c>
      <c r="F765" s="46">
        <f>IF(E765="","",IFERROR(_xlfn.FILTERXML(O765,"//local/territory"),""))</f>
        <v/>
      </c>
      <c r="G765" s="46">
        <f>IF(E765="","",IFERROR(_xlfn.FILTERXML(O765,"//local/mapcode"),""))</f>
        <v/>
      </c>
      <c r="H765" s="46">
        <f>IF(E765="","",IFERROR(_xlfn.FILTERXML(O765,"//international/mapcode"),""))</f>
        <v/>
      </c>
      <c r="I765" s="46">
        <f>IF(E765="","",IFERROR(HYPERLINK("https://www.mymapcodes.com/go/?t="&amp;IF(G765&lt;&gt;"",F765,"AAA")&amp;"&amp;ma="&amp;LEFT(IF(G765&lt;&gt;"",G765,H765),FIND(".",IF(G765&lt;&gt;"",G765,H765))-1)&amp;"&amp;mb="&amp;MID(IF(G765&lt;&gt;"",G765,H765),FIND(".",IF(G765&lt;&gt;"",G765,H765))+1,99),"Open on MyMapcodes →"),""))</f>
        <v/>
      </c>
      <c r="J765" s="47">
        <f>IF(OR(R765="",AP765&lt;&gt;""),"",ROUND(AN765,6))</f>
        <v/>
      </c>
      <c r="K765" s="47">
        <f>IF(OR(R765="",AP765&lt;&gt;""),"",ROUND(AO765,6))</f>
        <v/>
      </c>
      <c r="L765" s="48">
        <f>IF(R765="","",IF(AP765&lt;&gt;"",AP765,IF(O765="NO CONNECTION","Excel couldn't reach the mapcode service. Click the REFRESH RESULTS box just above the table.",IF(E765="","The mapcode service didn't return a mapcode for this point.",IF(AM765,"Latitude and longitude seemed to be the wrong way round, so they've been swapped. Please check.",IF(AND(AN765=0,AO765=0),"0, 0 is in the sea off West Africa. Please check this is the location you meant.",IF(W765,"Longitude came first, so the order has been switched.",IF(Z765=6,"Converted from degrees, minutes and seconds.",IF(Z765=4,"Converted from degrees and decimal minutes.","")))))))))</f>
        <v/>
      </c>
      <c r="N765" s="49">
        <f>IF(J765="","",MapcodeAPI&amp;"codes/"&amp;SUBSTITUTE(J765&amp;"",MID(1/2,2,1),".")&amp;","&amp;SUBSTITUTE(K765&amp;"",MID(1/2,2,1),"."))&amp;LEFT($B$13,0)</f>
        <v/>
      </c>
      <c r="O765" s="49">
        <f>IF(N765="","",IFERROR(_xlfn.WEBSERVICE(N765),IF(MapcodeAPIBackup="","NO CONNECTION",IFERROR(_xlfn.WEBSERVICE(MapcodeAPIBackup&amp;MID(N765,LEN(MapcodeAPI)+1,999)),"NO CONNECTION"))))</f>
        <v/>
      </c>
      <c r="P765" t="inlineStr">
        <is>
          <t xml:space="preserve"> </t>
        </is>
      </c>
      <c r="R765" s="50">
        <f>IFERROR(IF(AND(TRIM(B765&amp;"")="",TRIM(C765&amp;"")=""),"",TRIM(IF(ISNUMBER(B765),SUBSTITUTE(B765&amp;"",MID(1/2,2,1),"."),B765&amp;"")&amp;IF(TRIM(C765&amp;"")="",""," | "&amp;IF(ISNUMBER(C765),SUBSTITUTE(C765&amp;"",MID(1/2,2,1),"."),C765&amp;"")))),"(error value)")</f>
        <v/>
      </c>
      <c r="S765" s="50">
        <f>IF(R765="","","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"&amp;IFERROR(IF(AND(LEN(R765)-LEN(SUBSTITUTE(R765,"/",""))=1,ISNUMBER(FIND(" ",TRIM(LEFT(R765,FIND("/",R765)-1))))),LEFT(R765,FIND("/",R765)-1),R765),R765)&amp;" ")," "," "),"﻿"," "),"​"," "),"⁠"," ")," "," ")," "," "),CHAR(9)," "),CHAR(10)," "),CHAR(13)," "),"−","-"),"–","-"),"—","-"),"LATITUDE"," "),"LONGITUDE"," "),"COORDINATES"," "),"COORDS"," "),"NORTH"," N "),"SOUTH"," S "),"EAST"," E "),"WEST"," W "),"DEGREES"," "),"DEG"," "),"GPS"," "),"LONG"," "),"LNG"," "),"LON"," "),"LAT"," ")," AND "," "),"&amp;"," ")&amp;" ")</f>
        <v/>
      </c>
      <c r="T765" s="50">
        <f>IF(S765="","",IF(LEN(S765)-LEN(SUBSTITUTE(S765,".",""))&gt;0,SUBSTITUTE(S765,","," "),IF(LEN(S765)-LEN(SUBSTITUTE(S765,",",""))=3,SUBSTITUTE(SUBSTITUTE(S765,",",";",2),",","."),IF(LEN(S765)-LEN(SUBSTITUTE(S765,",",""))=2,SUBSTITUTE(S765,",","."),SUBSTITUTE(S765,","," ")))))</f>
        <v/>
      </c>
      <c r="U765" s="50">
        <f>IF(ISNUMBER(FIND("S",T765)),-1,IF(ISNUMBER(FIND("N",T765)),1,0))</f>
        <v/>
      </c>
      <c r="V765" s="50">
        <f>IF(ISNUMBER(FIND("W",T765)),-1,IF(ISNUMBER(FIND("E",T765)),1,0))</f>
        <v/>
      </c>
      <c r="W765" s="50">
        <f>AND(MIN(IFERROR(FIND("N",T765),999),IFERROR(FIND("S",T765),999))&lt;999,MIN(IFERROR(FIND("E",T765),999),IFERROR(FIND("W",T765),999))&lt;999,MIN(IFERROR(FIND("E",T765),999),IFERROR(FIND("W",T765),999))&lt;MIN(IFERROR(FIND("N",T765),999),IFERROR(FIND("S",T765),999)))</f>
        <v/>
      </c>
      <c r="X765" s="50">
        <f>IF(T765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765,"°"," "),"º"," "),"˚"," "),"'"," "),CHAR(34)," "),"′"," "),"’"," "),"‘"," "),"″"," "),"”"," "),"“"," "),"("," "),")"," "),"["," "),"]"," "),"{"," "),"}"," "),";"," "),"|"," "),"/"," "),"\"," "),":"," "),"="," "),"*"," "),","," "),"N"," "),"S"," "),"E"," "),"W"," "),"_"," ")))</f>
        <v/>
      </c>
      <c r="Y765" s="50">
        <f>IF(X765="","",SUBSTITUTE(SUBSTITUTE(SUBSTITUTE(SUBSTITUTE(SUBSTITUTE(SUBSTITUTE(SUBSTITUTE(SUBSTITUTE(SUBSTITUTE(SUBSTITUTE(SUBSTITUTE(SUBSTITUTE(SUBSTITUTE(X765,"0",""),"1",""),"2",""),"3",""),"4",""),"5",""),"6",""),"7",""),"8",""),"9",""),".",""),"-","")," ",""))</f>
        <v/>
      </c>
      <c r="Z765" s="50">
        <f>IF(X765="",0,LEN(X765)-LEN(SUBSTITUTE(X765," ",""))+1)</f>
        <v/>
      </c>
      <c r="AA765" s="50">
        <f>IF(Z765&lt;1,"",IFERROR(VALUE(SUBSTITUTE(TRIM(MID(SUBSTITUTE(X765," ",REPT(" ",60)),1,60)),".",MID(1/2,2,1))),""))</f>
        <v/>
      </c>
      <c r="AB765" s="50">
        <f>IF(Z765&lt;2,"",IFERROR(VALUE(SUBSTITUTE(TRIM(MID(SUBSTITUTE(X765," ",REPT(" ",60)),61,60)),".",MID(1/2,2,1))),""))</f>
        <v/>
      </c>
      <c r="AC765" s="50">
        <f>IF(Z765&lt;3,"",IFERROR(VALUE(SUBSTITUTE(TRIM(MID(SUBSTITUTE(X765," ",REPT(" ",60)),121,60)),".",MID(1/2,2,1))),""))</f>
        <v/>
      </c>
      <c r="AD765" s="50">
        <f>IF(Z765&lt;4,"",IFERROR(VALUE(SUBSTITUTE(TRIM(MID(SUBSTITUTE(X765," ",REPT(" ",60)),181,60)),".",MID(1/2,2,1))),""))</f>
        <v/>
      </c>
      <c r="AE765" s="50">
        <f>IF(Z765&lt;5,"",IFERROR(VALUE(SUBSTITUTE(TRIM(MID(SUBSTITUTE(X765," ",REPT(" ",60)),241,60)),".",MID(1/2,2,1))),""))</f>
        <v/>
      </c>
      <c r="AF765" s="50">
        <f>IF(Z765&lt;6,"",IFERROR(VALUE(SUBSTITUTE(TRIM(MID(SUBSTITUTE(X765," ",REPT(" ",60)),301,60)),".",MID(1/2,2,1))),""))</f>
        <v/>
      </c>
      <c r="AG765" s="50">
        <f>IFERROR(IF(Z765=2,AA765,IF(Z765=4,IF(AA765&lt;0,-1,1)*(ABS(AA765)+AB765/60),IF(Z765=6,IF(AA765&lt;0,-1,1)*(ABS(AA765)+AB765/60+AC765/3600),""))),"")</f>
        <v/>
      </c>
      <c r="AH765" s="50">
        <f>IFERROR(IF(Z765=2,AB765,IF(Z765=4,IF(AC765&lt;0,-1,1)*(ABS(AC765)+AD765/60),IF(Z765=6,IF(AD765&lt;0,-1,1)*(ABS(AD765)+AE765/60+AF765/3600),""))),"")</f>
        <v/>
      </c>
      <c r="AI765" s="50">
        <f>IF(W765,AH765,AG765)</f>
        <v/>
      </c>
      <c r="AJ765" s="50">
        <f>IF(W765,AG765,AH765)</f>
        <v/>
      </c>
      <c r="AK765" s="50">
        <f>IFERROR(IF(U765=0,AI765,U765*ABS(AI765)),"")</f>
        <v/>
      </c>
      <c r="AL765" s="50">
        <f>IFERROR(IF(V765=0,AJ765,V765*ABS(AJ765)),"")</f>
        <v/>
      </c>
      <c r="AM765" s="50">
        <f>IFERROR(AND(U765=0,V765=0,ABS(AK765)&gt;90,ABS(AK765)&lt;=180,ABS(AL765)&lt;=90),FALSE)</f>
        <v/>
      </c>
      <c r="AN765" s="50">
        <f>IF(AM765,AL765,AK765)</f>
        <v/>
      </c>
      <c r="AO765" s="50">
        <f>IF(AM765,AK765,AL765)</f>
        <v/>
      </c>
      <c r="AP765" s="50">
        <f>IF(R765="","",IF(Y765&lt;&gt;"","Contains words or symbols that aren't part of a coordinate.",IF(NOT(OR(Z765=2,Z765=4,Z765=6)),"Couldn't find a latitude and a longitude ("&amp;Z765&amp;IF(Z765=1," number"," numbers")&amp;" found).",IF(COUNT(AA765:AF765)&lt;&gt;Z765,"Some of the numbers couldn't be read.",IF(OR(AND(Z765=4,OR(AB765&lt;0,AB765&gt;=60,AD765&lt;0,AD765&gt;=60)),AND(Z765=6,OR(AB765&lt;0,AB765&gt;=60,AC765&lt;0,AC765&gt;=60,AE765&lt;0,AE765&gt;=60,AF765&lt;0,AF765&gt;=60))),"Minutes and seconds must be between 0 and 60.",IF(OR(ABS(AN765)&gt;90,ABS(AO765)&gt;180),"Out of range: latitude must be between -90 and 90, and longitude between -180 and 180.",""))))))</f>
        <v/>
      </c>
    </row>
    <row r="766">
      <c r="B766" s="44" t="n"/>
      <c r="C766" s="44" t="n"/>
      <c r="D766" s="45">
        <f>IF(R766="","",IF(AP766&lt;&gt;"","NOT VALID GPS COORDINATES",IF(O766="NO CONNECTION","NO CONNECTION",IF(E766="","NOT FOUND",IF(OR(AM766,AND(AN766=0,AO766=0)),"CONVERTED – PLEASE CHECK","CONVERTED")))))</f>
        <v/>
      </c>
      <c r="E766" s="45">
        <f>IF(OR(O766="",O766="NO CONNECTION"),"",IFERROR(_xlfn.FILTERXML(O766,"//local/territory")&amp;" "&amp;_xlfn.FILTERXML(O766,"//local/mapcode"),IFERROR(_xlfn.FILTERXML(O766,"//international/mapcode"),"")))</f>
        <v/>
      </c>
      <c r="F766" s="46">
        <f>IF(E766="","",IFERROR(_xlfn.FILTERXML(O766,"//local/territory"),""))</f>
        <v/>
      </c>
      <c r="G766" s="46">
        <f>IF(E766="","",IFERROR(_xlfn.FILTERXML(O766,"//local/mapcode"),""))</f>
        <v/>
      </c>
      <c r="H766" s="46">
        <f>IF(E766="","",IFERROR(_xlfn.FILTERXML(O766,"//international/mapcode"),""))</f>
        <v/>
      </c>
      <c r="I766" s="46">
        <f>IF(E766="","",IFERROR(HYPERLINK("https://www.mymapcodes.com/go/?t="&amp;IF(G766&lt;&gt;"",F766,"AAA")&amp;"&amp;ma="&amp;LEFT(IF(G766&lt;&gt;"",G766,H766),FIND(".",IF(G766&lt;&gt;"",G766,H766))-1)&amp;"&amp;mb="&amp;MID(IF(G766&lt;&gt;"",G766,H766),FIND(".",IF(G766&lt;&gt;"",G766,H766))+1,99),"Open on MyMapcodes →"),""))</f>
        <v/>
      </c>
      <c r="J766" s="47">
        <f>IF(OR(R766="",AP766&lt;&gt;""),"",ROUND(AN766,6))</f>
        <v/>
      </c>
      <c r="K766" s="47">
        <f>IF(OR(R766="",AP766&lt;&gt;""),"",ROUND(AO766,6))</f>
        <v/>
      </c>
      <c r="L766" s="48">
        <f>IF(R766="","",IF(AP766&lt;&gt;"",AP766,IF(O766="NO CONNECTION","Excel couldn't reach the mapcode service. Click the REFRESH RESULTS box just above the table.",IF(E766="","The mapcode service didn't return a mapcode for this point.",IF(AM766,"Latitude and longitude seemed to be the wrong way round, so they've been swapped. Please check.",IF(AND(AN766=0,AO766=0),"0, 0 is in the sea off West Africa. Please check this is the location you meant.",IF(W766,"Longitude came first, so the order has been switched.",IF(Z766=6,"Converted from degrees, minutes and seconds.",IF(Z766=4,"Converted from degrees and decimal minutes.","")))))))))</f>
        <v/>
      </c>
      <c r="N766" s="49">
        <f>IF(J766="","",MapcodeAPI&amp;"codes/"&amp;SUBSTITUTE(J766&amp;"",MID(1/2,2,1),".")&amp;","&amp;SUBSTITUTE(K766&amp;"",MID(1/2,2,1),"."))&amp;LEFT($B$13,0)</f>
        <v/>
      </c>
      <c r="O766" s="49">
        <f>IF(N766="","",IFERROR(_xlfn.WEBSERVICE(N766),IF(MapcodeAPIBackup="","NO CONNECTION",IFERROR(_xlfn.WEBSERVICE(MapcodeAPIBackup&amp;MID(N766,LEN(MapcodeAPI)+1,999)),"NO CONNECTION"))))</f>
        <v/>
      </c>
      <c r="P766" t="inlineStr">
        <is>
          <t xml:space="preserve"> </t>
        </is>
      </c>
      <c r="R766" s="50">
        <f>IFERROR(IF(AND(TRIM(B766&amp;"")="",TRIM(C766&amp;"")=""),"",TRIM(IF(ISNUMBER(B766),SUBSTITUTE(B766&amp;"",MID(1/2,2,1),"."),B766&amp;"")&amp;IF(TRIM(C766&amp;"")="",""," | "&amp;IF(ISNUMBER(C766),SUBSTITUTE(C766&amp;"",MID(1/2,2,1),"."),C766&amp;"")))),"(error value)")</f>
        <v/>
      </c>
      <c r="S766" s="50">
        <f>IF(R766="","","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"&amp;IFERROR(IF(AND(LEN(R766)-LEN(SUBSTITUTE(R766,"/",""))=1,ISNUMBER(FIND(" ",TRIM(LEFT(R766,FIND("/",R766)-1))))),LEFT(R766,FIND("/",R766)-1),R766),R766)&amp;" ")," "," "),"﻿"," "),"​"," "),"⁠"," ")," "," ")," "," "),CHAR(9)," "),CHAR(10)," "),CHAR(13)," "),"−","-"),"–","-"),"—","-"),"LATITUDE"," "),"LONGITUDE"," "),"COORDINATES"," "),"COORDS"," "),"NORTH"," N "),"SOUTH"," S "),"EAST"," E "),"WEST"," W "),"DEGREES"," "),"DEG"," "),"GPS"," "),"LONG"," "),"LNG"," "),"LON"," "),"LAT"," ")," AND "," "),"&amp;"," ")&amp;" ")</f>
        <v/>
      </c>
      <c r="T766" s="50">
        <f>IF(S766="","",IF(LEN(S766)-LEN(SUBSTITUTE(S766,".",""))&gt;0,SUBSTITUTE(S766,","," "),IF(LEN(S766)-LEN(SUBSTITUTE(S766,",",""))=3,SUBSTITUTE(SUBSTITUTE(S766,",",";",2),",","."),IF(LEN(S766)-LEN(SUBSTITUTE(S766,",",""))=2,SUBSTITUTE(S766,",","."),SUBSTITUTE(S766,","," ")))))</f>
        <v/>
      </c>
      <c r="U766" s="50">
        <f>IF(ISNUMBER(FIND("S",T766)),-1,IF(ISNUMBER(FIND("N",T766)),1,0))</f>
        <v/>
      </c>
      <c r="V766" s="50">
        <f>IF(ISNUMBER(FIND("W",T766)),-1,IF(ISNUMBER(FIND("E",T766)),1,0))</f>
        <v/>
      </c>
      <c r="W766" s="50">
        <f>AND(MIN(IFERROR(FIND("N",T766),999),IFERROR(FIND("S",T766),999))&lt;999,MIN(IFERROR(FIND("E",T766),999),IFERROR(FIND("W",T766),999))&lt;999,MIN(IFERROR(FIND("E",T766),999),IFERROR(FIND("W",T766),999))&lt;MIN(IFERROR(FIND("N",T766),999),IFERROR(FIND("S",T766),999)))</f>
        <v/>
      </c>
      <c r="X766" s="50">
        <f>IF(T766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766,"°"," "),"º"," "),"˚"," "),"'"," "),CHAR(34)," "),"′"," "),"’"," "),"‘"," "),"″"," "),"”"," "),"“"," "),"("," "),")"," "),"["," "),"]"," "),"{"," "),"}"," "),";"," "),"|"," "),"/"," "),"\"," "),":"," "),"="," "),"*"," "),","," "),"N"," "),"S"," "),"E"," "),"W"," "),"_"," ")))</f>
        <v/>
      </c>
      <c r="Y766" s="50">
        <f>IF(X766="","",SUBSTITUTE(SUBSTITUTE(SUBSTITUTE(SUBSTITUTE(SUBSTITUTE(SUBSTITUTE(SUBSTITUTE(SUBSTITUTE(SUBSTITUTE(SUBSTITUTE(SUBSTITUTE(SUBSTITUTE(SUBSTITUTE(X766,"0",""),"1",""),"2",""),"3",""),"4",""),"5",""),"6",""),"7",""),"8",""),"9",""),".",""),"-","")," ",""))</f>
        <v/>
      </c>
      <c r="Z766" s="50">
        <f>IF(X766="",0,LEN(X766)-LEN(SUBSTITUTE(X766," ",""))+1)</f>
        <v/>
      </c>
      <c r="AA766" s="50">
        <f>IF(Z766&lt;1,"",IFERROR(VALUE(SUBSTITUTE(TRIM(MID(SUBSTITUTE(X766," ",REPT(" ",60)),1,60)),".",MID(1/2,2,1))),""))</f>
        <v/>
      </c>
      <c r="AB766" s="50">
        <f>IF(Z766&lt;2,"",IFERROR(VALUE(SUBSTITUTE(TRIM(MID(SUBSTITUTE(X766," ",REPT(" ",60)),61,60)),".",MID(1/2,2,1))),""))</f>
        <v/>
      </c>
      <c r="AC766" s="50">
        <f>IF(Z766&lt;3,"",IFERROR(VALUE(SUBSTITUTE(TRIM(MID(SUBSTITUTE(X766," ",REPT(" ",60)),121,60)),".",MID(1/2,2,1))),""))</f>
        <v/>
      </c>
      <c r="AD766" s="50">
        <f>IF(Z766&lt;4,"",IFERROR(VALUE(SUBSTITUTE(TRIM(MID(SUBSTITUTE(X766," ",REPT(" ",60)),181,60)),".",MID(1/2,2,1))),""))</f>
        <v/>
      </c>
      <c r="AE766" s="50">
        <f>IF(Z766&lt;5,"",IFERROR(VALUE(SUBSTITUTE(TRIM(MID(SUBSTITUTE(X766," ",REPT(" ",60)),241,60)),".",MID(1/2,2,1))),""))</f>
        <v/>
      </c>
      <c r="AF766" s="50">
        <f>IF(Z766&lt;6,"",IFERROR(VALUE(SUBSTITUTE(TRIM(MID(SUBSTITUTE(X766," ",REPT(" ",60)),301,60)),".",MID(1/2,2,1))),""))</f>
        <v/>
      </c>
      <c r="AG766" s="50">
        <f>IFERROR(IF(Z766=2,AA766,IF(Z766=4,IF(AA766&lt;0,-1,1)*(ABS(AA766)+AB766/60),IF(Z766=6,IF(AA766&lt;0,-1,1)*(ABS(AA766)+AB766/60+AC766/3600),""))),"")</f>
        <v/>
      </c>
      <c r="AH766" s="50">
        <f>IFERROR(IF(Z766=2,AB766,IF(Z766=4,IF(AC766&lt;0,-1,1)*(ABS(AC766)+AD766/60),IF(Z766=6,IF(AD766&lt;0,-1,1)*(ABS(AD766)+AE766/60+AF766/3600),""))),"")</f>
        <v/>
      </c>
      <c r="AI766" s="50">
        <f>IF(W766,AH766,AG766)</f>
        <v/>
      </c>
      <c r="AJ766" s="50">
        <f>IF(W766,AG766,AH766)</f>
        <v/>
      </c>
      <c r="AK766" s="50">
        <f>IFERROR(IF(U766=0,AI766,U766*ABS(AI766)),"")</f>
        <v/>
      </c>
      <c r="AL766" s="50">
        <f>IFERROR(IF(V766=0,AJ766,V766*ABS(AJ766)),"")</f>
        <v/>
      </c>
      <c r="AM766" s="50">
        <f>IFERROR(AND(U766=0,V766=0,ABS(AK766)&gt;90,ABS(AK766)&lt;=180,ABS(AL766)&lt;=90),FALSE)</f>
        <v/>
      </c>
      <c r="AN766" s="50">
        <f>IF(AM766,AL766,AK766)</f>
        <v/>
      </c>
      <c r="AO766" s="50">
        <f>IF(AM766,AK766,AL766)</f>
        <v/>
      </c>
      <c r="AP766" s="50">
        <f>IF(R766="","",IF(Y766&lt;&gt;"","Contains words or symbols that aren't part of a coordinate.",IF(NOT(OR(Z766=2,Z766=4,Z766=6)),"Couldn't find a latitude and a longitude ("&amp;Z766&amp;IF(Z766=1," number"," numbers")&amp;" found).",IF(COUNT(AA766:AF766)&lt;&gt;Z766,"Some of the numbers couldn't be read.",IF(OR(AND(Z766=4,OR(AB766&lt;0,AB766&gt;=60,AD766&lt;0,AD766&gt;=60)),AND(Z766=6,OR(AB766&lt;0,AB766&gt;=60,AC766&lt;0,AC766&gt;=60,AE766&lt;0,AE766&gt;=60,AF766&lt;0,AF766&gt;=60))),"Minutes and seconds must be between 0 and 60.",IF(OR(ABS(AN766)&gt;90,ABS(AO766)&gt;180),"Out of range: latitude must be between -90 and 90, and longitude between -180 and 180.",""))))))</f>
        <v/>
      </c>
    </row>
    <row r="767">
      <c r="B767" s="44" t="n"/>
      <c r="C767" s="44" t="n"/>
      <c r="D767" s="45">
        <f>IF(R767="","",IF(AP767&lt;&gt;"","NOT VALID GPS COORDINATES",IF(O767="NO CONNECTION","NO CONNECTION",IF(E767="","NOT FOUND",IF(OR(AM767,AND(AN767=0,AO767=0)),"CONVERTED – PLEASE CHECK","CONVERTED")))))</f>
        <v/>
      </c>
      <c r="E767" s="45">
        <f>IF(OR(O767="",O767="NO CONNECTION"),"",IFERROR(_xlfn.FILTERXML(O767,"//local/territory")&amp;" "&amp;_xlfn.FILTERXML(O767,"//local/mapcode"),IFERROR(_xlfn.FILTERXML(O767,"//international/mapcode"),"")))</f>
        <v/>
      </c>
      <c r="F767" s="46">
        <f>IF(E767="","",IFERROR(_xlfn.FILTERXML(O767,"//local/territory"),""))</f>
        <v/>
      </c>
      <c r="G767" s="46">
        <f>IF(E767="","",IFERROR(_xlfn.FILTERXML(O767,"//local/mapcode"),""))</f>
        <v/>
      </c>
      <c r="H767" s="46">
        <f>IF(E767="","",IFERROR(_xlfn.FILTERXML(O767,"//international/mapcode"),""))</f>
        <v/>
      </c>
      <c r="I767" s="46">
        <f>IF(E767="","",IFERROR(HYPERLINK("https://www.mymapcodes.com/go/?t="&amp;IF(G767&lt;&gt;"",F767,"AAA")&amp;"&amp;ma="&amp;LEFT(IF(G767&lt;&gt;"",G767,H767),FIND(".",IF(G767&lt;&gt;"",G767,H767))-1)&amp;"&amp;mb="&amp;MID(IF(G767&lt;&gt;"",G767,H767),FIND(".",IF(G767&lt;&gt;"",G767,H767))+1,99),"Open on MyMapcodes →"),""))</f>
        <v/>
      </c>
      <c r="J767" s="47">
        <f>IF(OR(R767="",AP767&lt;&gt;""),"",ROUND(AN767,6))</f>
        <v/>
      </c>
      <c r="K767" s="47">
        <f>IF(OR(R767="",AP767&lt;&gt;""),"",ROUND(AO767,6))</f>
        <v/>
      </c>
      <c r="L767" s="48">
        <f>IF(R767="","",IF(AP767&lt;&gt;"",AP767,IF(O767="NO CONNECTION","Excel couldn't reach the mapcode service. Click the REFRESH RESULTS box just above the table.",IF(E767="","The mapcode service didn't return a mapcode for this point.",IF(AM767,"Latitude and longitude seemed to be the wrong way round, so they've been swapped. Please check.",IF(AND(AN767=0,AO767=0),"0, 0 is in the sea off West Africa. Please check this is the location you meant.",IF(W767,"Longitude came first, so the order has been switched.",IF(Z767=6,"Converted from degrees, minutes and seconds.",IF(Z767=4,"Converted from degrees and decimal minutes.","")))))))))</f>
        <v/>
      </c>
      <c r="N767" s="49">
        <f>IF(J767="","",MapcodeAPI&amp;"codes/"&amp;SUBSTITUTE(J767&amp;"",MID(1/2,2,1),".")&amp;","&amp;SUBSTITUTE(K767&amp;"",MID(1/2,2,1),"."))&amp;LEFT($B$13,0)</f>
        <v/>
      </c>
      <c r="O767" s="49">
        <f>IF(N767="","",IFERROR(_xlfn.WEBSERVICE(N767),IF(MapcodeAPIBackup="","NO CONNECTION",IFERROR(_xlfn.WEBSERVICE(MapcodeAPIBackup&amp;MID(N767,LEN(MapcodeAPI)+1,999)),"NO CONNECTION"))))</f>
        <v/>
      </c>
      <c r="P767" t="inlineStr">
        <is>
          <t xml:space="preserve"> </t>
        </is>
      </c>
      <c r="R767" s="50">
        <f>IFERROR(IF(AND(TRIM(B767&amp;"")="",TRIM(C767&amp;"")=""),"",TRIM(IF(ISNUMBER(B767),SUBSTITUTE(B767&amp;"",MID(1/2,2,1),"."),B767&amp;"")&amp;IF(TRIM(C767&amp;"")="",""," | "&amp;IF(ISNUMBER(C767),SUBSTITUTE(C767&amp;"",MID(1/2,2,1),"."),C767&amp;"")))),"(error value)")</f>
        <v/>
      </c>
      <c r="S767" s="50">
        <f>IF(R767="","","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"&amp;IFERROR(IF(AND(LEN(R767)-LEN(SUBSTITUTE(R767,"/",""))=1,ISNUMBER(FIND(" ",TRIM(LEFT(R767,FIND("/",R767)-1))))),LEFT(R767,FIND("/",R767)-1),R767),R767)&amp;" ")," "," "),"﻿"," "),"​"," "),"⁠"," ")," "," ")," "," "),CHAR(9)," "),CHAR(10)," "),CHAR(13)," "),"−","-"),"–","-"),"—","-"),"LATITUDE"," "),"LONGITUDE"," "),"COORDINATES"," "),"COORDS"," "),"NORTH"," N "),"SOUTH"," S "),"EAST"," E "),"WEST"," W "),"DEGREES"," "),"DEG"," "),"GPS"," "),"LONG"," "),"LNG"," "),"LON"," "),"LAT"," ")," AND "," "),"&amp;"," ")&amp;" ")</f>
        <v/>
      </c>
      <c r="T767" s="50">
        <f>IF(S767="","",IF(LEN(S767)-LEN(SUBSTITUTE(S767,".",""))&gt;0,SUBSTITUTE(S767,","," "),IF(LEN(S767)-LEN(SUBSTITUTE(S767,",",""))=3,SUBSTITUTE(SUBSTITUTE(S767,",",";",2),",","."),IF(LEN(S767)-LEN(SUBSTITUTE(S767,",",""))=2,SUBSTITUTE(S767,",","."),SUBSTITUTE(S767,","," ")))))</f>
        <v/>
      </c>
      <c r="U767" s="50">
        <f>IF(ISNUMBER(FIND("S",T767)),-1,IF(ISNUMBER(FIND("N",T767)),1,0))</f>
        <v/>
      </c>
      <c r="V767" s="50">
        <f>IF(ISNUMBER(FIND("W",T767)),-1,IF(ISNUMBER(FIND("E",T767)),1,0))</f>
        <v/>
      </c>
      <c r="W767" s="50">
        <f>AND(MIN(IFERROR(FIND("N",T767),999),IFERROR(FIND("S",T767),999))&lt;999,MIN(IFERROR(FIND("E",T767),999),IFERROR(FIND("W",T767),999))&lt;999,MIN(IFERROR(FIND("E",T767),999),IFERROR(FIND("W",T767),999))&lt;MIN(IFERROR(FIND("N",T767),999),IFERROR(FIND("S",T767),999)))</f>
        <v/>
      </c>
      <c r="X767" s="50">
        <f>IF(T767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767,"°"," "),"º"," "),"˚"," "),"'"," "),CHAR(34)," "),"′"," "),"’"," "),"‘"," "),"″"," "),"”"," "),"“"," "),"("," "),")"," "),"["," "),"]"," "),"{"," "),"}"," "),";"," "),"|"," "),"/"," "),"\"," "),":"," "),"="," "),"*"," "),","," "),"N"," "),"S"," "),"E"," "),"W"," "),"_"," ")))</f>
        <v/>
      </c>
      <c r="Y767" s="50">
        <f>IF(X767="","",SUBSTITUTE(SUBSTITUTE(SUBSTITUTE(SUBSTITUTE(SUBSTITUTE(SUBSTITUTE(SUBSTITUTE(SUBSTITUTE(SUBSTITUTE(SUBSTITUTE(SUBSTITUTE(SUBSTITUTE(SUBSTITUTE(X767,"0",""),"1",""),"2",""),"3",""),"4",""),"5",""),"6",""),"7",""),"8",""),"9",""),".",""),"-","")," ",""))</f>
        <v/>
      </c>
      <c r="Z767" s="50">
        <f>IF(X767="",0,LEN(X767)-LEN(SUBSTITUTE(X767," ",""))+1)</f>
        <v/>
      </c>
      <c r="AA767" s="50">
        <f>IF(Z767&lt;1,"",IFERROR(VALUE(SUBSTITUTE(TRIM(MID(SUBSTITUTE(X767," ",REPT(" ",60)),1,60)),".",MID(1/2,2,1))),""))</f>
        <v/>
      </c>
      <c r="AB767" s="50">
        <f>IF(Z767&lt;2,"",IFERROR(VALUE(SUBSTITUTE(TRIM(MID(SUBSTITUTE(X767," ",REPT(" ",60)),61,60)),".",MID(1/2,2,1))),""))</f>
        <v/>
      </c>
      <c r="AC767" s="50">
        <f>IF(Z767&lt;3,"",IFERROR(VALUE(SUBSTITUTE(TRIM(MID(SUBSTITUTE(X767," ",REPT(" ",60)),121,60)),".",MID(1/2,2,1))),""))</f>
        <v/>
      </c>
      <c r="AD767" s="50">
        <f>IF(Z767&lt;4,"",IFERROR(VALUE(SUBSTITUTE(TRIM(MID(SUBSTITUTE(X767," ",REPT(" ",60)),181,60)),".",MID(1/2,2,1))),""))</f>
        <v/>
      </c>
      <c r="AE767" s="50">
        <f>IF(Z767&lt;5,"",IFERROR(VALUE(SUBSTITUTE(TRIM(MID(SUBSTITUTE(X767," ",REPT(" ",60)),241,60)),".",MID(1/2,2,1))),""))</f>
        <v/>
      </c>
      <c r="AF767" s="50">
        <f>IF(Z767&lt;6,"",IFERROR(VALUE(SUBSTITUTE(TRIM(MID(SUBSTITUTE(X767," ",REPT(" ",60)),301,60)),".",MID(1/2,2,1))),""))</f>
        <v/>
      </c>
      <c r="AG767" s="50">
        <f>IFERROR(IF(Z767=2,AA767,IF(Z767=4,IF(AA767&lt;0,-1,1)*(ABS(AA767)+AB767/60),IF(Z767=6,IF(AA767&lt;0,-1,1)*(ABS(AA767)+AB767/60+AC767/3600),""))),"")</f>
        <v/>
      </c>
      <c r="AH767" s="50">
        <f>IFERROR(IF(Z767=2,AB767,IF(Z767=4,IF(AC767&lt;0,-1,1)*(ABS(AC767)+AD767/60),IF(Z767=6,IF(AD767&lt;0,-1,1)*(ABS(AD767)+AE767/60+AF767/3600),""))),"")</f>
        <v/>
      </c>
      <c r="AI767" s="50">
        <f>IF(W767,AH767,AG767)</f>
        <v/>
      </c>
      <c r="AJ767" s="50">
        <f>IF(W767,AG767,AH767)</f>
        <v/>
      </c>
      <c r="AK767" s="50">
        <f>IFERROR(IF(U767=0,AI767,U767*ABS(AI767)),"")</f>
        <v/>
      </c>
      <c r="AL767" s="50">
        <f>IFERROR(IF(V767=0,AJ767,V767*ABS(AJ767)),"")</f>
        <v/>
      </c>
      <c r="AM767" s="50">
        <f>IFERROR(AND(U767=0,V767=0,ABS(AK767)&gt;90,ABS(AK767)&lt;=180,ABS(AL767)&lt;=90),FALSE)</f>
        <v/>
      </c>
      <c r="AN767" s="50">
        <f>IF(AM767,AL767,AK767)</f>
        <v/>
      </c>
      <c r="AO767" s="50">
        <f>IF(AM767,AK767,AL767)</f>
        <v/>
      </c>
      <c r="AP767" s="50">
        <f>IF(R767="","",IF(Y767&lt;&gt;"","Contains words or symbols that aren't part of a coordinate.",IF(NOT(OR(Z767=2,Z767=4,Z767=6)),"Couldn't find a latitude and a longitude ("&amp;Z767&amp;IF(Z767=1," number"," numbers")&amp;" found).",IF(COUNT(AA767:AF767)&lt;&gt;Z767,"Some of the numbers couldn't be read.",IF(OR(AND(Z767=4,OR(AB767&lt;0,AB767&gt;=60,AD767&lt;0,AD767&gt;=60)),AND(Z767=6,OR(AB767&lt;0,AB767&gt;=60,AC767&lt;0,AC767&gt;=60,AE767&lt;0,AE767&gt;=60,AF767&lt;0,AF767&gt;=60))),"Minutes and seconds must be between 0 and 60.",IF(OR(ABS(AN767)&gt;90,ABS(AO767)&gt;180),"Out of range: latitude must be between -90 and 90, and longitude between -180 and 180.",""))))))</f>
        <v/>
      </c>
    </row>
    <row r="768">
      <c r="B768" s="44" t="n"/>
      <c r="C768" s="44" t="n"/>
      <c r="D768" s="45">
        <f>IF(R768="","",IF(AP768&lt;&gt;"","NOT VALID GPS COORDINATES",IF(O768="NO CONNECTION","NO CONNECTION",IF(E768="","NOT FOUND",IF(OR(AM768,AND(AN768=0,AO768=0)),"CONVERTED – PLEASE CHECK","CONVERTED")))))</f>
        <v/>
      </c>
      <c r="E768" s="45">
        <f>IF(OR(O768="",O768="NO CONNECTION"),"",IFERROR(_xlfn.FILTERXML(O768,"//local/territory")&amp;" "&amp;_xlfn.FILTERXML(O768,"//local/mapcode"),IFERROR(_xlfn.FILTERXML(O768,"//international/mapcode"),"")))</f>
        <v/>
      </c>
      <c r="F768" s="46">
        <f>IF(E768="","",IFERROR(_xlfn.FILTERXML(O768,"//local/territory"),""))</f>
        <v/>
      </c>
      <c r="G768" s="46">
        <f>IF(E768="","",IFERROR(_xlfn.FILTERXML(O768,"//local/mapcode"),""))</f>
        <v/>
      </c>
      <c r="H768" s="46">
        <f>IF(E768="","",IFERROR(_xlfn.FILTERXML(O768,"//international/mapcode"),""))</f>
        <v/>
      </c>
      <c r="I768" s="46">
        <f>IF(E768="","",IFERROR(HYPERLINK("https://www.mymapcodes.com/go/?t="&amp;IF(G768&lt;&gt;"",F768,"AAA")&amp;"&amp;ma="&amp;LEFT(IF(G768&lt;&gt;"",G768,H768),FIND(".",IF(G768&lt;&gt;"",G768,H768))-1)&amp;"&amp;mb="&amp;MID(IF(G768&lt;&gt;"",G768,H768),FIND(".",IF(G768&lt;&gt;"",G768,H768))+1,99),"Open on MyMapcodes →"),""))</f>
        <v/>
      </c>
      <c r="J768" s="47">
        <f>IF(OR(R768="",AP768&lt;&gt;""),"",ROUND(AN768,6))</f>
        <v/>
      </c>
      <c r="K768" s="47">
        <f>IF(OR(R768="",AP768&lt;&gt;""),"",ROUND(AO768,6))</f>
        <v/>
      </c>
      <c r="L768" s="48">
        <f>IF(R768="","",IF(AP768&lt;&gt;"",AP768,IF(O768="NO CONNECTION","Excel couldn't reach the mapcode service. Click the REFRESH RESULTS box just above the table.",IF(E768="","The mapcode service didn't return a mapcode for this point.",IF(AM768,"Latitude and longitude seemed to be the wrong way round, so they've been swapped. Please check.",IF(AND(AN768=0,AO768=0),"0, 0 is in the sea off West Africa. Please check this is the location you meant.",IF(W768,"Longitude came first, so the order has been switched.",IF(Z768=6,"Converted from degrees, minutes and seconds.",IF(Z768=4,"Converted from degrees and decimal minutes.","")))))))))</f>
        <v/>
      </c>
      <c r="N768" s="49">
        <f>IF(J768="","",MapcodeAPI&amp;"codes/"&amp;SUBSTITUTE(J768&amp;"",MID(1/2,2,1),".")&amp;","&amp;SUBSTITUTE(K768&amp;"",MID(1/2,2,1),"."))&amp;LEFT($B$13,0)</f>
        <v/>
      </c>
      <c r="O768" s="49">
        <f>IF(N768="","",IFERROR(_xlfn.WEBSERVICE(N768),IF(MapcodeAPIBackup="","NO CONNECTION",IFERROR(_xlfn.WEBSERVICE(MapcodeAPIBackup&amp;MID(N768,LEN(MapcodeAPI)+1,999)),"NO CONNECTION"))))</f>
        <v/>
      </c>
      <c r="P768" t="inlineStr">
        <is>
          <t xml:space="preserve"> </t>
        </is>
      </c>
      <c r="R768" s="50">
        <f>IFERROR(IF(AND(TRIM(B768&amp;"")="",TRIM(C768&amp;"")=""),"",TRIM(IF(ISNUMBER(B768),SUBSTITUTE(B768&amp;"",MID(1/2,2,1),"."),B768&amp;"")&amp;IF(TRIM(C768&amp;"")="",""," | "&amp;IF(ISNUMBER(C768),SUBSTITUTE(C768&amp;"",MID(1/2,2,1),"."),C768&amp;"")))),"(error value)")</f>
        <v/>
      </c>
      <c r="S768" s="50">
        <f>IF(R768="","","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"&amp;IFERROR(IF(AND(LEN(R768)-LEN(SUBSTITUTE(R768,"/",""))=1,ISNUMBER(FIND(" ",TRIM(LEFT(R768,FIND("/",R768)-1))))),LEFT(R768,FIND("/",R768)-1),R768),R768)&amp;" ")," "," "),"﻿"," "),"​"," "),"⁠"," ")," "," ")," "," "),CHAR(9)," "),CHAR(10)," "),CHAR(13)," "),"−","-"),"–","-"),"—","-"),"LATITUDE"," "),"LONGITUDE"," "),"COORDINATES"," "),"COORDS"," "),"NORTH"," N "),"SOUTH"," S "),"EAST"," E "),"WEST"," W "),"DEGREES"," "),"DEG"," "),"GPS"," "),"LONG"," "),"LNG"," "),"LON"," "),"LAT"," ")," AND "," "),"&amp;"," ")&amp;" ")</f>
        <v/>
      </c>
      <c r="T768" s="50">
        <f>IF(S768="","",IF(LEN(S768)-LEN(SUBSTITUTE(S768,".",""))&gt;0,SUBSTITUTE(S768,","," "),IF(LEN(S768)-LEN(SUBSTITUTE(S768,",",""))=3,SUBSTITUTE(SUBSTITUTE(S768,",",";",2),",","."),IF(LEN(S768)-LEN(SUBSTITUTE(S768,",",""))=2,SUBSTITUTE(S768,",","."),SUBSTITUTE(S768,","," ")))))</f>
        <v/>
      </c>
      <c r="U768" s="50">
        <f>IF(ISNUMBER(FIND("S",T768)),-1,IF(ISNUMBER(FIND("N",T768)),1,0))</f>
        <v/>
      </c>
      <c r="V768" s="50">
        <f>IF(ISNUMBER(FIND("W",T768)),-1,IF(ISNUMBER(FIND("E",T768)),1,0))</f>
        <v/>
      </c>
      <c r="W768" s="50">
        <f>AND(MIN(IFERROR(FIND("N",T768),999),IFERROR(FIND("S",T768),999))&lt;999,MIN(IFERROR(FIND("E",T768),999),IFERROR(FIND("W",T768),999))&lt;999,MIN(IFERROR(FIND("E",T768),999),IFERROR(FIND("W",T768),999))&lt;MIN(IFERROR(FIND("N",T768),999),IFERROR(FIND("S",T768),999)))</f>
        <v/>
      </c>
      <c r="X768" s="50">
        <f>IF(T768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768,"°"," "),"º"," "),"˚"," "),"'"," "),CHAR(34)," "),"′"," "),"’"," "),"‘"," "),"″"," "),"”"," "),"“"," "),"("," "),")"," "),"["," "),"]"," "),"{"," "),"}"," "),";"," "),"|"," "),"/"," "),"\"," "),":"," "),"="," "),"*"," "),","," "),"N"," "),"S"," "),"E"," "),"W"," "),"_"," ")))</f>
        <v/>
      </c>
      <c r="Y768" s="50">
        <f>IF(X768="","",SUBSTITUTE(SUBSTITUTE(SUBSTITUTE(SUBSTITUTE(SUBSTITUTE(SUBSTITUTE(SUBSTITUTE(SUBSTITUTE(SUBSTITUTE(SUBSTITUTE(SUBSTITUTE(SUBSTITUTE(SUBSTITUTE(X768,"0",""),"1",""),"2",""),"3",""),"4",""),"5",""),"6",""),"7",""),"8",""),"9",""),".",""),"-","")," ",""))</f>
        <v/>
      </c>
      <c r="Z768" s="50">
        <f>IF(X768="",0,LEN(X768)-LEN(SUBSTITUTE(X768," ",""))+1)</f>
        <v/>
      </c>
      <c r="AA768" s="50">
        <f>IF(Z768&lt;1,"",IFERROR(VALUE(SUBSTITUTE(TRIM(MID(SUBSTITUTE(X768," ",REPT(" ",60)),1,60)),".",MID(1/2,2,1))),""))</f>
        <v/>
      </c>
      <c r="AB768" s="50">
        <f>IF(Z768&lt;2,"",IFERROR(VALUE(SUBSTITUTE(TRIM(MID(SUBSTITUTE(X768," ",REPT(" ",60)),61,60)),".",MID(1/2,2,1))),""))</f>
        <v/>
      </c>
      <c r="AC768" s="50">
        <f>IF(Z768&lt;3,"",IFERROR(VALUE(SUBSTITUTE(TRIM(MID(SUBSTITUTE(X768," ",REPT(" ",60)),121,60)),".",MID(1/2,2,1))),""))</f>
        <v/>
      </c>
      <c r="AD768" s="50">
        <f>IF(Z768&lt;4,"",IFERROR(VALUE(SUBSTITUTE(TRIM(MID(SUBSTITUTE(X768," ",REPT(" ",60)),181,60)),".",MID(1/2,2,1))),""))</f>
        <v/>
      </c>
      <c r="AE768" s="50">
        <f>IF(Z768&lt;5,"",IFERROR(VALUE(SUBSTITUTE(TRIM(MID(SUBSTITUTE(X768," ",REPT(" ",60)),241,60)),".",MID(1/2,2,1))),""))</f>
        <v/>
      </c>
      <c r="AF768" s="50">
        <f>IF(Z768&lt;6,"",IFERROR(VALUE(SUBSTITUTE(TRIM(MID(SUBSTITUTE(X768," ",REPT(" ",60)),301,60)),".",MID(1/2,2,1))),""))</f>
        <v/>
      </c>
      <c r="AG768" s="50">
        <f>IFERROR(IF(Z768=2,AA768,IF(Z768=4,IF(AA768&lt;0,-1,1)*(ABS(AA768)+AB768/60),IF(Z768=6,IF(AA768&lt;0,-1,1)*(ABS(AA768)+AB768/60+AC768/3600),""))),"")</f>
        <v/>
      </c>
      <c r="AH768" s="50">
        <f>IFERROR(IF(Z768=2,AB768,IF(Z768=4,IF(AC768&lt;0,-1,1)*(ABS(AC768)+AD768/60),IF(Z768=6,IF(AD768&lt;0,-1,1)*(ABS(AD768)+AE768/60+AF768/3600),""))),"")</f>
        <v/>
      </c>
      <c r="AI768" s="50">
        <f>IF(W768,AH768,AG768)</f>
        <v/>
      </c>
      <c r="AJ768" s="50">
        <f>IF(W768,AG768,AH768)</f>
        <v/>
      </c>
      <c r="AK768" s="50">
        <f>IFERROR(IF(U768=0,AI768,U768*ABS(AI768)),"")</f>
        <v/>
      </c>
      <c r="AL768" s="50">
        <f>IFERROR(IF(V768=0,AJ768,V768*ABS(AJ768)),"")</f>
        <v/>
      </c>
      <c r="AM768" s="50">
        <f>IFERROR(AND(U768=0,V768=0,ABS(AK768)&gt;90,ABS(AK768)&lt;=180,ABS(AL768)&lt;=90),FALSE)</f>
        <v/>
      </c>
      <c r="AN768" s="50">
        <f>IF(AM768,AL768,AK768)</f>
        <v/>
      </c>
      <c r="AO768" s="50">
        <f>IF(AM768,AK768,AL768)</f>
        <v/>
      </c>
      <c r="AP768" s="50">
        <f>IF(R768="","",IF(Y768&lt;&gt;"","Contains words or symbols that aren't part of a coordinate.",IF(NOT(OR(Z768=2,Z768=4,Z768=6)),"Couldn't find a latitude and a longitude ("&amp;Z768&amp;IF(Z768=1," number"," numbers")&amp;" found).",IF(COUNT(AA768:AF768)&lt;&gt;Z768,"Some of the numbers couldn't be read.",IF(OR(AND(Z768=4,OR(AB768&lt;0,AB768&gt;=60,AD768&lt;0,AD768&gt;=60)),AND(Z768=6,OR(AB768&lt;0,AB768&gt;=60,AC768&lt;0,AC768&gt;=60,AE768&lt;0,AE768&gt;=60,AF768&lt;0,AF768&gt;=60))),"Minutes and seconds must be between 0 and 60.",IF(OR(ABS(AN768)&gt;90,ABS(AO768)&gt;180),"Out of range: latitude must be between -90 and 90, and longitude between -180 and 180.",""))))))</f>
        <v/>
      </c>
    </row>
    <row r="769">
      <c r="B769" s="44" t="n"/>
      <c r="C769" s="44" t="n"/>
      <c r="D769" s="45">
        <f>IF(R769="","",IF(AP769&lt;&gt;"","NOT VALID GPS COORDINATES",IF(O769="NO CONNECTION","NO CONNECTION",IF(E769="","NOT FOUND",IF(OR(AM769,AND(AN769=0,AO769=0)),"CONVERTED – PLEASE CHECK","CONVERTED")))))</f>
        <v/>
      </c>
      <c r="E769" s="45">
        <f>IF(OR(O769="",O769="NO CONNECTION"),"",IFERROR(_xlfn.FILTERXML(O769,"//local/territory")&amp;" "&amp;_xlfn.FILTERXML(O769,"//local/mapcode"),IFERROR(_xlfn.FILTERXML(O769,"//international/mapcode"),"")))</f>
        <v/>
      </c>
      <c r="F769" s="46">
        <f>IF(E769="","",IFERROR(_xlfn.FILTERXML(O769,"//local/territory"),""))</f>
        <v/>
      </c>
      <c r="G769" s="46">
        <f>IF(E769="","",IFERROR(_xlfn.FILTERXML(O769,"//local/mapcode"),""))</f>
        <v/>
      </c>
      <c r="H769" s="46">
        <f>IF(E769="","",IFERROR(_xlfn.FILTERXML(O769,"//international/mapcode"),""))</f>
        <v/>
      </c>
      <c r="I769" s="46">
        <f>IF(E769="","",IFERROR(HYPERLINK("https://www.mymapcodes.com/go/?t="&amp;IF(G769&lt;&gt;"",F769,"AAA")&amp;"&amp;ma="&amp;LEFT(IF(G769&lt;&gt;"",G769,H769),FIND(".",IF(G769&lt;&gt;"",G769,H769))-1)&amp;"&amp;mb="&amp;MID(IF(G769&lt;&gt;"",G769,H769),FIND(".",IF(G769&lt;&gt;"",G769,H769))+1,99),"Open on MyMapcodes →"),""))</f>
        <v/>
      </c>
      <c r="J769" s="47">
        <f>IF(OR(R769="",AP769&lt;&gt;""),"",ROUND(AN769,6))</f>
        <v/>
      </c>
      <c r="K769" s="47">
        <f>IF(OR(R769="",AP769&lt;&gt;""),"",ROUND(AO769,6))</f>
        <v/>
      </c>
      <c r="L769" s="48">
        <f>IF(R769="","",IF(AP769&lt;&gt;"",AP769,IF(O769="NO CONNECTION","Excel couldn't reach the mapcode service. Click the REFRESH RESULTS box just above the table.",IF(E769="","The mapcode service didn't return a mapcode for this point.",IF(AM769,"Latitude and longitude seemed to be the wrong way round, so they've been swapped. Please check.",IF(AND(AN769=0,AO769=0),"0, 0 is in the sea off West Africa. Please check this is the location you meant.",IF(W769,"Longitude came first, so the order has been switched.",IF(Z769=6,"Converted from degrees, minutes and seconds.",IF(Z769=4,"Converted from degrees and decimal minutes.","")))))))))</f>
        <v/>
      </c>
      <c r="N769" s="49">
        <f>IF(J769="","",MapcodeAPI&amp;"codes/"&amp;SUBSTITUTE(J769&amp;"",MID(1/2,2,1),".")&amp;","&amp;SUBSTITUTE(K769&amp;"",MID(1/2,2,1),"."))&amp;LEFT($B$13,0)</f>
        <v/>
      </c>
      <c r="O769" s="49">
        <f>IF(N769="","",IFERROR(_xlfn.WEBSERVICE(N769),IF(MapcodeAPIBackup="","NO CONNECTION",IFERROR(_xlfn.WEBSERVICE(MapcodeAPIBackup&amp;MID(N769,LEN(MapcodeAPI)+1,999)),"NO CONNECTION"))))</f>
        <v/>
      </c>
      <c r="P769" t="inlineStr">
        <is>
          <t xml:space="preserve"> </t>
        </is>
      </c>
      <c r="R769" s="50">
        <f>IFERROR(IF(AND(TRIM(B769&amp;"")="",TRIM(C769&amp;"")=""),"",TRIM(IF(ISNUMBER(B769),SUBSTITUTE(B769&amp;"",MID(1/2,2,1),"."),B769&amp;"")&amp;IF(TRIM(C769&amp;"")="",""," | "&amp;IF(ISNUMBER(C769),SUBSTITUTE(C769&amp;"",MID(1/2,2,1),"."),C769&amp;"")))),"(error value)")</f>
        <v/>
      </c>
      <c r="S769" s="50">
        <f>IF(R769="","","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"&amp;IFERROR(IF(AND(LEN(R769)-LEN(SUBSTITUTE(R769,"/",""))=1,ISNUMBER(FIND(" ",TRIM(LEFT(R769,FIND("/",R769)-1))))),LEFT(R769,FIND("/",R769)-1),R769),R769)&amp;" ")," "," "),"﻿"," "),"​"," "),"⁠"," ")," "," ")," "," "),CHAR(9)," "),CHAR(10)," "),CHAR(13)," "),"−","-"),"–","-"),"—","-"),"LATITUDE"," "),"LONGITUDE"," "),"COORDINATES"," "),"COORDS"," "),"NORTH"," N "),"SOUTH"," S "),"EAST"," E "),"WEST"," W "),"DEGREES"," "),"DEG"," "),"GPS"," "),"LONG"," "),"LNG"," "),"LON"," "),"LAT"," ")," AND "," "),"&amp;"," ")&amp;" ")</f>
        <v/>
      </c>
      <c r="T769" s="50">
        <f>IF(S769="","",IF(LEN(S769)-LEN(SUBSTITUTE(S769,".",""))&gt;0,SUBSTITUTE(S769,","," "),IF(LEN(S769)-LEN(SUBSTITUTE(S769,",",""))=3,SUBSTITUTE(SUBSTITUTE(S769,",",";",2),",","."),IF(LEN(S769)-LEN(SUBSTITUTE(S769,",",""))=2,SUBSTITUTE(S769,",","."),SUBSTITUTE(S769,","," ")))))</f>
        <v/>
      </c>
      <c r="U769" s="50">
        <f>IF(ISNUMBER(FIND("S",T769)),-1,IF(ISNUMBER(FIND("N",T769)),1,0))</f>
        <v/>
      </c>
      <c r="V769" s="50">
        <f>IF(ISNUMBER(FIND("W",T769)),-1,IF(ISNUMBER(FIND("E",T769)),1,0))</f>
        <v/>
      </c>
      <c r="W769" s="50">
        <f>AND(MIN(IFERROR(FIND("N",T769),999),IFERROR(FIND("S",T769),999))&lt;999,MIN(IFERROR(FIND("E",T769),999),IFERROR(FIND("W",T769),999))&lt;999,MIN(IFERROR(FIND("E",T769),999),IFERROR(FIND("W",T769),999))&lt;MIN(IFERROR(FIND("N",T769),999),IFERROR(FIND("S",T769),999)))</f>
        <v/>
      </c>
      <c r="X769" s="50">
        <f>IF(T769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769,"°"," "),"º"," "),"˚"," "),"'"," "),CHAR(34)," "),"′"," "),"’"," "),"‘"," "),"″"," "),"”"," "),"“"," "),"("," "),")"," "),"["," "),"]"," "),"{"," "),"}"," "),";"," "),"|"," "),"/"," "),"\"," "),":"," "),"="," "),"*"," "),","," "),"N"," "),"S"," "),"E"," "),"W"," "),"_"," ")))</f>
        <v/>
      </c>
      <c r="Y769" s="50">
        <f>IF(X769="","",SUBSTITUTE(SUBSTITUTE(SUBSTITUTE(SUBSTITUTE(SUBSTITUTE(SUBSTITUTE(SUBSTITUTE(SUBSTITUTE(SUBSTITUTE(SUBSTITUTE(SUBSTITUTE(SUBSTITUTE(SUBSTITUTE(X769,"0",""),"1",""),"2",""),"3",""),"4",""),"5",""),"6",""),"7",""),"8",""),"9",""),".",""),"-","")," ",""))</f>
        <v/>
      </c>
      <c r="Z769" s="50">
        <f>IF(X769="",0,LEN(X769)-LEN(SUBSTITUTE(X769," ",""))+1)</f>
        <v/>
      </c>
      <c r="AA769" s="50">
        <f>IF(Z769&lt;1,"",IFERROR(VALUE(SUBSTITUTE(TRIM(MID(SUBSTITUTE(X769," ",REPT(" ",60)),1,60)),".",MID(1/2,2,1))),""))</f>
        <v/>
      </c>
      <c r="AB769" s="50">
        <f>IF(Z769&lt;2,"",IFERROR(VALUE(SUBSTITUTE(TRIM(MID(SUBSTITUTE(X769," ",REPT(" ",60)),61,60)),".",MID(1/2,2,1))),""))</f>
        <v/>
      </c>
      <c r="AC769" s="50">
        <f>IF(Z769&lt;3,"",IFERROR(VALUE(SUBSTITUTE(TRIM(MID(SUBSTITUTE(X769," ",REPT(" ",60)),121,60)),".",MID(1/2,2,1))),""))</f>
        <v/>
      </c>
      <c r="AD769" s="50">
        <f>IF(Z769&lt;4,"",IFERROR(VALUE(SUBSTITUTE(TRIM(MID(SUBSTITUTE(X769," ",REPT(" ",60)),181,60)),".",MID(1/2,2,1))),""))</f>
        <v/>
      </c>
      <c r="AE769" s="50">
        <f>IF(Z769&lt;5,"",IFERROR(VALUE(SUBSTITUTE(TRIM(MID(SUBSTITUTE(X769," ",REPT(" ",60)),241,60)),".",MID(1/2,2,1))),""))</f>
        <v/>
      </c>
      <c r="AF769" s="50">
        <f>IF(Z769&lt;6,"",IFERROR(VALUE(SUBSTITUTE(TRIM(MID(SUBSTITUTE(X769," ",REPT(" ",60)),301,60)),".",MID(1/2,2,1))),""))</f>
        <v/>
      </c>
      <c r="AG769" s="50">
        <f>IFERROR(IF(Z769=2,AA769,IF(Z769=4,IF(AA769&lt;0,-1,1)*(ABS(AA769)+AB769/60),IF(Z769=6,IF(AA769&lt;0,-1,1)*(ABS(AA769)+AB769/60+AC769/3600),""))),"")</f>
        <v/>
      </c>
      <c r="AH769" s="50">
        <f>IFERROR(IF(Z769=2,AB769,IF(Z769=4,IF(AC769&lt;0,-1,1)*(ABS(AC769)+AD769/60),IF(Z769=6,IF(AD769&lt;0,-1,1)*(ABS(AD769)+AE769/60+AF769/3600),""))),"")</f>
        <v/>
      </c>
      <c r="AI769" s="50">
        <f>IF(W769,AH769,AG769)</f>
        <v/>
      </c>
      <c r="AJ769" s="50">
        <f>IF(W769,AG769,AH769)</f>
        <v/>
      </c>
      <c r="AK769" s="50">
        <f>IFERROR(IF(U769=0,AI769,U769*ABS(AI769)),"")</f>
        <v/>
      </c>
      <c r="AL769" s="50">
        <f>IFERROR(IF(V769=0,AJ769,V769*ABS(AJ769)),"")</f>
        <v/>
      </c>
      <c r="AM769" s="50">
        <f>IFERROR(AND(U769=0,V769=0,ABS(AK769)&gt;90,ABS(AK769)&lt;=180,ABS(AL769)&lt;=90),FALSE)</f>
        <v/>
      </c>
      <c r="AN769" s="50">
        <f>IF(AM769,AL769,AK769)</f>
        <v/>
      </c>
      <c r="AO769" s="50">
        <f>IF(AM769,AK769,AL769)</f>
        <v/>
      </c>
      <c r="AP769" s="50">
        <f>IF(R769="","",IF(Y769&lt;&gt;"","Contains words or symbols that aren't part of a coordinate.",IF(NOT(OR(Z769=2,Z769=4,Z769=6)),"Couldn't find a latitude and a longitude ("&amp;Z769&amp;IF(Z769=1," number"," numbers")&amp;" found).",IF(COUNT(AA769:AF769)&lt;&gt;Z769,"Some of the numbers couldn't be read.",IF(OR(AND(Z769=4,OR(AB769&lt;0,AB769&gt;=60,AD769&lt;0,AD769&gt;=60)),AND(Z769=6,OR(AB769&lt;0,AB769&gt;=60,AC769&lt;0,AC769&gt;=60,AE769&lt;0,AE769&gt;=60,AF769&lt;0,AF769&gt;=60))),"Minutes and seconds must be between 0 and 60.",IF(OR(ABS(AN769)&gt;90,ABS(AO769)&gt;180),"Out of range: latitude must be between -90 and 90, and longitude between -180 and 180.",""))))))</f>
        <v/>
      </c>
    </row>
    <row r="770">
      <c r="B770" s="44" t="n"/>
      <c r="C770" s="44" t="n"/>
      <c r="D770" s="45">
        <f>IF(R770="","",IF(AP770&lt;&gt;"","NOT VALID GPS COORDINATES",IF(O770="NO CONNECTION","NO CONNECTION",IF(E770="","NOT FOUND",IF(OR(AM770,AND(AN770=0,AO770=0)),"CONVERTED – PLEASE CHECK","CONVERTED")))))</f>
        <v/>
      </c>
      <c r="E770" s="45">
        <f>IF(OR(O770="",O770="NO CONNECTION"),"",IFERROR(_xlfn.FILTERXML(O770,"//local/territory")&amp;" "&amp;_xlfn.FILTERXML(O770,"//local/mapcode"),IFERROR(_xlfn.FILTERXML(O770,"//international/mapcode"),"")))</f>
        <v/>
      </c>
      <c r="F770" s="46">
        <f>IF(E770="","",IFERROR(_xlfn.FILTERXML(O770,"//local/territory"),""))</f>
        <v/>
      </c>
      <c r="G770" s="46">
        <f>IF(E770="","",IFERROR(_xlfn.FILTERXML(O770,"//local/mapcode"),""))</f>
        <v/>
      </c>
      <c r="H770" s="46">
        <f>IF(E770="","",IFERROR(_xlfn.FILTERXML(O770,"//international/mapcode"),""))</f>
        <v/>
      </c>
      <c r="I770" s="46">
        <f>IF(E770="","",IFERROR(HYPERLINK("https://www.mymapcodes.com/go/?t="&amp;IF(G770&lt;&gt;"",F770,"AAA")&amp;"&amp;ma="&amp;LEFT(IF(G770&lt;&gt;"",G770,H770),FIND(".",IF(G770&lt;&gt;"",G770,H770))-1)&amp;"&amp;mb="&amp;MID(IF(G770&lt;&gt;"",G770,H770),FIND(".",IF(G770&lt;&gt;"",G770,H770))+1,99),"Open on MyMapcodes →"),""))</f>
        <v/>
      </c>
      <c r="J770" s="47">
        <f>IF(OR(R770="",AP770&lt;&gt;""),"",ROUND(AN770,6))</f>
        <v/>
      </c>
      <c r="K770" s="47">
        <f>IF(OR(R770="",AP770&lt;&gt;""),"",ROUND(AO770,6))</f>
        <v/>
      </c>
      <c r="L770" s="48">
        <f>IF(R770="","",IF(AP770&lt;&gt;"",AP770,IF(O770="NO CONNECTION","Excel couldn't reach the mapcode service. Click the REFRESH RESULTS box just above the table.",IF(E770="","The mapcode service didn't return a mapcode for this point.",IF(AM770,"Latitude and longitude seemed to be the wrong way round, so they've been swapped. Please check.",IF(AND(AN770=0,AO770=0),"0, 0 is in the sea off West Africa. Please check this is the location you meant.",IF(W770,"Longitude came first, so the order has been switched.",IF(Z770=6,"Converted from degrees, minutes and seconds.",IF(Z770=4,"Converted from degrees and decimal minutes.","")))))))))</f>
        <v/>
      </c>
      <c r="N770" s="49">
        <f>IF(J770="","",MapcodeAPI&amp;"codes/"&amp;SUBSTITUTE(J770&amp;"",MID(1/2,2,1),".")&amp;","&amp;SUBSTITUTE(K770&amp;"",MID(1/2,2,1),"."))&amp;LEFT($B$13,0)</f>
        <v/>
      </c>
      <c r="O770" s="49">
        <f>IF(N770="","",IFERROR(_xlfn.WEBSERVICE(N770),IF(MapcodeAPIBackup="","NO CONNECTION",IFERROR(_xlfn.WEBSERVICE(MapcodeAPIBackup&amp;MID(N770,LEN(MapcodeAPI)+1,999)),"NO CONNECTION"))))</f>
        <v/>
      </c>
      <c r="P770" t="inlineStr">
        <is>
          <t xml:space="preserve"> </t>
        </is>
      </c>
      <c r="R770" s="50">
        <f>IFERROR(IF(AND(TRIM(B770&amp;"")="",TRIM(C770&amp;"")=""),"",TRIM(IF(ISNUMBER(B770),SUBSTITUTE(B770&amp;"",MID(1/2,2,1),"."),B770&amp;"")&amp;IF(TRIM(C770&amp;"")="",""," | "&amp;IF(ISNUMBER(C770),SUBSTITUTE(C770&amp;"",MID(1/2,2,1),"."),C770&amp;"")))),"(error value)")</f>
        <v/>
      </c>
      <c r="S770" s="50">
        <f>IF(R770="","","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"&amp;IFERROR(IF(AND(LEN(R770)-LEN(SUBSTITUTE(R770,"/",""))=1,ISNUMBER(FIND(" ",TRIM(LEFT(R770,FIND("/",R770)-1))))),LEFT(R770,FIND("/",R770)-1),R770),R770)&amp;" ")," "," "),"﻿"," "),"​"," "),"⁠"," ")," "," ")," "," "),CHAR(9)," "),CHAR(10)," "),CHAR(13)," "),"−","-"),"–","-"),"—","-"),"LATITUDE"," "),"LONGITUDE"," "),"COORDINATES"," "),"COORDS"," "),"NORTH"," N "),"SOUTH"," S "),"EAST"," E "),"WEST"," W "),"DEGREES"," "),"DEG"," "),"GPS"," "),"LONG"," "),"LNG"," "),"LON"," "),"LAT"," ")," AND "," "),"&amp;"," ")&amp;" ")</f>
        <v/>
      </c>
      <c r="T770" s="50">
        <f>IF(S770="","",IF(LEN(S770)-LEN(SUBSTITUTE(S770,".",""))&gt;0,SUBSTITUTE(S770,","," "),IF(LEN(S770)-LEN(SUBSTITUTE(S770,",",""))=3,SUBSTITUTE(SUBSTITUTE(S770,",",";",2),",","."),IF(LEN(S770)-LEN(SUBSTITUTE(S770,",",""))=2,SUBSTITUTE(S770,",","."),SUBSTITUTE(S770,","," ")))))</f>
        <v/>
      </c>
      <c r="U770" s="50">
        <f>IF(ISNUMBER(FIND("S",T770)),-1,IF(ISNUMBER(FIND("N",T770)),1,0))</f>
        <v/>
      </c>
      <c r="V770" s="50">
        <f>IF(ISNUMBER(FIND("W",T770)),-1,IF(ISNUMBER(FIND("E",T770)),1,0))</f>
        <v/>
      </c>
      <c r="W770" s="50">
        <f>AND(MIN(IFERROR(FIND("N",T770),999),IFERROR(FIND("S",T770),999))&lt;999,MIN(IFERROR(FIND("E",T770),999),IFERROR(FIND("W",T770),999))&lt;999,MIN(IFERROR(FIND("E",T770),999),IFERROR(FIND("W",T770),999))&lt;MIN(IFERROR(FIND("N",T770),999),IFERROR(FIND("S",T770),999)))</f>
        <v/>
      </c>
      <c r="X770" s="50">
        <f>IF(T770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770,"°"," "),"º"," "),"˚"," "),"'"," "),CHAR(34)," "),"′"," "),"’"," "),"‘"," "),"″"," "),"”"," "),"“"," "),"("," "),")"," "),"["," "),"]"," "),"{"," "),"}"," "),";"," "),"|"," "),"/"," "),"\"," "),":"," "),"="," "),"*"," "),","," "),"N"," "),"S"," "),"E"," "),"W"," "),"_"," ")))</f>
        <v/>
      </c>
      <c r="Y770" s="50">
        <f>IF(X770="","",SUBSTITUTE(SUBSTITUTE(SUBSTITUTE(SUBSTITUTE(SUBSTITUTE(SUBSTITUTE(SUBSTITUTE(SUBSTITUTE(SUBSTITUTE(SUBSTITUTE(SUBSTITUTE(SUBSTITUTE(SUBSTITUTE(X770,"0",""),"1",""),"2",""),"3",""),"4",""),"5",""),"6",""),"7",""),"8",""),"9",""),".",""),"-","")," ",""))</f>
        <v/>
      </c>
      <c r="Z770" s="50">
        <f>IF(X770="",0,LEN(X770)-LEN(SUBSTITUTE(X770," ",""))+1)</f>
        <v/>
      </c>
      <c r="AA770" s="50">
        <f>IF(Z770&lt;1,"",IFERROR(VALUE(SUBSTITUTE(TRIM(MID(SUBSTITUTE(X770," ",REPT(" ",60)),1,60)),".",MID(1/2,2,1))),""))</f>
        <v/>
      </c>
      <c r="AB770" s="50">
        <f>IF(Z770&lt;2,"",IFERROR(VALUE(SUBSTITUTE(TRIM(MID(SUBSTITUTE(X770," ",REPT(" ",60)),61,60)),".",MID(1/2,2,1))),""))</f>
        <v/>
      </c>
      <c r="AC770" s="50">
        <f>IF(Z770&lt;3,"",IFERROR(VALUE(SUBSTITUTE(TRIM(MID(SUBSTITUTE(X770," ",REPT(" ",60)),121,60)),".",MID(1/2,2,1))),""))</f>
        <v/>
      </c>
      <c r="AD770" s="50">
        <f>IF(Z770&lt;4,"",IFERROR(VALUE(SUBSTITUTE(TRIM(MID(SUBSTITUTE(X770," ",REPT(" ",60)),181,60)),".",MID(1/2,2,1))),""))</f>
        <v/>
      </c>
      <c r="AE770" s="50">
        <f>IF(Z770&lt;5,"",IFERROR(VALUE(SUBSTITUTE(TRIM(MID(SUBSTITUTE(X770," ",REPT(" ",60)),241,60)),".",MID(1/2,2,1))),""))</f>
        <v/>
      </c>
      <c r="AF770" s="50">
        <f>IF(Z770&lt;6,"",IFERROR(VALUE(SUBSTITUTE(TRIM(MID(SUBSTITUTE(X770," ",REPT(" ",60)),301,60)),".",MID(1/2,2,1))),""))</f>
        <v/>
      </c>
      <c r="AG770" s="50">
        <f>IFERROR(IF(Z770=2,AA770,IF(Z770=4,IF(AA770&lt;0,-1,1)*(ABS(AA770)+AB770/60),IF(Z770=6,IF(AA770&lt;0,-1,1)*(ABS(AA770)+AB770/60+AC770/3600),""))),"")</f>
        <v/>
      </c>
      <c r="AH770" s="50">
        <f>IFERROR(IF(Z770=2,AB770,IF(Z770=4,IF(AC770&lt;0,-1,1)*(ABS(AC770)+AD770/60),IF(Z770=6,IF(AD770&lt;0,-1,1)*(ABS(AD770)+AE770/60+AF770/3600),""))),"")</f>
        <v/>
      </c>
      <c r="AI770" s="50">
        <f>IF(W770,AH770,AG770)</f>
        <v/>
      </c>
      <c r="AJ770" s="50">
        <f>IF(W770,AG770,AH770)</f>
        <v/>
      </c>
      <c r="AK770" s="50">
        <f>IFERROR(IF(U770=0,AI770,U770*ABS(AI770)),"")</f>
        <v/>
      </c>
      <c r="AL770" s="50">
        <f>IFERROR(IF(V770=0,AJ770,V770*ABS(AJ770)),"")</f>
        <v/>
      </c>
      <c r="AM770" s="50">
        <f>IFERROR(AND(U770=0,V770=0,ABS(AK770)&gt;90,ABS(AK770)&lt;=180,ABS(AL770)&lt;=90),FALSE)</f>
        <v/>
      </c>
      <c r="AN770" s="50">
        <f>IF(AM770,AL770,AK770)</f>
        <v/>
      </c>
      <c r="AO770" s="50">
        <f>IF(AM770,AK770,AL770)</f>
        <v/>
      </c>
      <c r="AP770" s="50">
        <f>IF(R770="","",IF(Y770&lt;&gt;"","Contains words or symbols that aren't part of a coordinate.",IF(NOT(OR(Z770=2,Z770=4,Z770=6)),"Couldn't find a latitude and a longitude ("&amp;Z770&amp;IF(Z770=1," number"," numbers")&amp;" found).",IF(COUNT(AA770:AF770)&lt;&gt;Z770,"Some of the numbers couldn't be read.",IF(OR(AND(Z770=4,OR(AB770&lt;0,AB770&gt;=60,AD770&lt;0,AD770&gt;=60)),AND(Z770=6,OR(AB770&lt;0,AB770&gt;=60,AC770&lt;0,AC770&gt;=60,AE770&lt;0,AE770&gt;=60,AF770&lt;0,AF770&gt;=60))),"Minutes and seconds must be between 0 and 60.",IF(OR(ABS(AN770)&gt;90,ABS(AO770)&gt;180),"Out of range: latitude must be between -90 and 90, and longitude between -180 and 180.",""))))))</f>
        <v/>
      </c>
    </row>
    <row r="771">
      <c r="B771" s="44" t="n"/>
      <c r="C771" s="44" t="n"/>
      <c r="D771" s="45">
        <f>IF(R771="","",IF(AP771&lt;&gt;"","NOT VALID GPS COORDINATES",IF(O771="NO CONNECTION","NO CONNECTION",IF(E771="","NOT FOUND",IF(OR(AM771,AND(AN771=0,AO771=0)),"CONVERTED – PLEASE CHECK","CONVERTED")))))</f>
        <v/>
      </c>
      <c r="E771" s="45">
        <f>IF(OR(O771="",O771="NO CONNECTION"),"",IFERROR(_xlfn.FILTERXML(O771,"//local/territory")&amp;" "&amp;_xlfn.FILTERXML(O771,"//local/mapcode"),IFERROR(_xlfn.FILTERXML(O771,"//international/mapcode"),"")))</f>
        <v/>
      </c>
      <c r="F771" s="46">
        <f>IF(E771="","",IFERROR(_xlfn.FILTERXML(O771,"//local/territory"),""))</f>
        <v/>
      </c>
      <c r="G771" s="46">
        <f>IF(E771="","",IFERROR(_xlfn.FILTERXML(O771,"//local/mapcode"),""))</f>
        <v/>
      </c>
      <c r="H771" s="46">
        <f>IF(E771="","",IFERROR(_xlfn.FILTERXML(O771,"//international/mapcode"),""))</f>
        <v/>
      </c>
      <c r="I771" s="46">
        <f>IF(E771="","",IFERROR(HYPERLINK("https://www.mymapcodes.com/go/?t="&amp;IF(G771&lt;&gt;"",F771,"AAA")&amp;"&amp;ma="&amp;LEFT(IF(G771&lt;&gt;"",G771,H771),FIND(".",IF(G771&lt;&gt;"",G771,H771))-1)&amp;"&amp;mb="&amp;MID(IF(G771&lt;&gt;"",G771,H771),FIND(".",IF(G771&lt;&gt;"",G771,H771))+1,99),"Open on MyMapcodes →"),""))</f>
        <v/>
      </c>
      <c r="J771" s="47">
        <f>IF(OR(R771="",AP771&lt;&gt;""),"",ROUND(AN771,6))</f>
        <v/>
      </c>
      <c r="K771" s="47">
        <f>IF(OR(R771="",AP771&lt;&gt;""),"",ROUND(AO771,6))</f>
        <v/>
      </c>
      <c r="L771" s="48">
        <f>IF(R771="","",IF(AP771&lt;&gt;"",AP771,IF(O771="NO CONNECTION","Excel couldn't reach the mapcode service. Click the REFRESH RESULTS box just above the table.",IF(E771="","The mapcode service didn't return a mapcode for this point.",IF(AM771,"Latitude and longitude seemed to be the wrong way round, so they've been swapped. Please check.",IF(AND(AN771=0,AO771=0),"0, 0 is in the sea off West Africa. Please check this is the location you meant.",IF(W771,"Longitude came first, so the order has been switched.",IF(Z771=6,"Converted from degrees, minutes and seconds.",IF(Z771=4,"Converted from degrees and decimal minutes.","")))))))))</f>
        <v/>
      </c>
      <c r="N771" s="49">
        <f>IF(J771="","",MapcodeAPI&amp;"codes/"&amp;SUBSTITUTE(J771&amp;"",MID(1/2,2,1),".")&amp;","&amp;SUBSTITUTE(K771&amp;"",MID(1/2,2,1),"."))&amp;LEFT($B$13,0)</f>
        <v/>
      </c>
      <c r="O771" s="49">
        <f>IF(N771="","",IFERROR(_xlfn.WEBSERVICE(N771),IF(MapcodeAPIBackup="","NO CONNECTION",IFERROR(_xlfn.WEBSERVICE(MapcodeAPIBackup&amp;MID(N771,LEN(MapcodeAPI)+1,999)),"NO CONNECTION"))))</f>
        <v/>
      </c>
      <c r="P771" t="inlineStr">
        <is>
          <t xml:space="preserve"> </t>
        </is>
      </c>
      <c r="R771" s="50">
        <f>IFERROR(IF(AND(TRIM(B771&amp;"")="",TRIM(C771&amp;"")=""),"",TRIM(IF(ISNUMBER(B771),SUBSTITUTE(B771&amp;"",MID(1/2,2,1),"."),B771&amp;"")&amp;IF(TRIM(C771&amp;"")="",""," | "&amp;IF(ISNUMBER(C771),SUBSTITUTE(C771&amp;"",MID(1/2,2,1),"."),C771&amp;"")))),"(error value)")</f>
        <v/>
      </c>
      <c r="S771" s="50">
        <f>IF(R771="","","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"&amp;IFERROR(IF(AND(LEN(R771)-LEN(SUBSTITUTE(R771,"/",""))=1,ISNUMBER(FIND(" ",TRIM(LEFT(R771,FIND("/",R771)-1))))),LEFT(R771,FIND("/",R771)-1),R771),R771)&amp;" ")," "," "),"﻿"," "),"​"," "),"⁠"," ")," "," ")," "," "),CHAR(9)," "),CHAR(10)," "),CHAR(13)," "),"−","-"),"–","-"),"—","-"),"LATITUDE"," "),"LONGITUDE"," "),"COORDINATES"," "),"COORDS"," "),"NORTH"," N "),"SOUTH"," S "),"EAST"," E "),"WEST"," W "),"DEGREES"," "),"DEG"," "),"GPS"," "),"LONG"," "),"LNG"," "),"LON"," "),"LAT"," ")," AND "," "),"&amp;"," ")&amp;" ")</f>
        <v/>
      </c>
      <c r="T771" s="50">
        <f>IF(S771="","",IF(LEN(S771)-LEN(SUBSTITUTE(S771,".",""))&gt;0,SUBSTITUTE(S771,","," "),IF(LEN(S771)-LEN(SUBSTITUTE(S771,",",""))=3,SUBSTITUTE(SUBSTITUTE(S771,",",";",2),",","."),IF(LEN(S771)-LEN(SUBSTITUTE(S771,",",""))=2,SUBSTITUTE(S771,",","."),SUBSTITUTE(S771,","," ")))))</f>
        <v/>
      </c>
      <c r="U771" s="50">
        <f>IF(ISNUMBER(FIND("S",T771)),-1,IF(ISNUMBER(FIND("N",T771)),1,0))</f>
        <v/>
      </c>
      <c r="V771" s="50">
        <f>IF(ISNUMBER(FIND("W",T771)),-1,IF(ISNUMBER(FIND("E",T771)),1,0))</f>
        <v/>
      </c>
      <c r="W771" s="50">
        <f>AND(MIN(IFERROR(FIND("N",T771),999),IFERROR(FIND("S",T771),999))&lt;999,MIN(IFERROR(FIND("E",T771),999),IFERROR(FIND("W",T771),999))&lt;999,MIN(IFERROR(FIND("E",T771),999),IFERROR(FIND("W",T771),999))&lt;MIN(IFERROR(FIND("N",T771),999),IFERROR(FIND("S",T771),999)))</f>
        <v/>
      </c>
      <c r="X771" s="50">
        <f>IF(T771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771,"°"," "),"º"," "),"˚"," "),"'"," "),CHAR(34)," "),"′"," "),"’"," "),"‘"," "),"″"," "),"”"," "),"“"," "),"("," "),")"," "),"["," "),"]"," "),"{"," "),"}"," "),";"," "),"|"," "),"/"," "),"\"," "),":"," "),"="," "),"*"," "),","," "),"N"," "),"S"," "),"E"," "),"W"," "),"_"," ")))</f>
        <v/>
      </c>
      <c r="Y771" s="50">
        <f>IF(X771="","",SUBSTITUTE(SUBSTITUTE(SUBSTITUTE(SUBSTITUTE(SUBSTITUTE(SUBSTITUTE(SUBSTITUTE(SUBSTITUTE(SUBSTITUTE(SUBSTITUTE(SUBSTITUTE(SUBSTITUTE(SUBSTITUTE(X771,"0",""),"1",""),"2",""),"3",""),"4",""),"5",""),"6",""),"7",""),"8",""),"9",""),".",""),"-","")," ",""))</f>
        <v/>
      </c>
      <c r="Z771" s="50">
        <f>IF(X771="",0,LEN(X771)-LEN(SUBSTITUTE(X771," ",""))+1)</f>
        <v/>
      </c>
      <c r="AA771" s="50">
        <f>IF(Z771&lt;1,"",IFERROR(VALUE(SUBSTITUTE(TRIM(MID(SUBSTITUTE(X771," ",REPT(" ",60)),1,60)),".",MID(1/2,2,1))),""))</f>
        <v/>
      </c>
      <c r="AB771" s="50">
        <f>IF(Z771&lt;2,"",IFERROR(VALUE(SUBSTITUTE(TRIM(MID(SUBSTITUTE(X771," ",REPT(" ",60)),61,60)),".",MID(1/2,2,1))),""))</f>
        <v/>
      </c>
      <c r="AC771" s="50">
        <f>IF(Z771&lt;3,"",IFERROR(VALUE(SUBSTITUTE(TRIM(MID(SUBSTITUTE(X771," ",REPT(" ",60)),121,60)),".",MID(1/2,2,1))),""))</f>
        <v/>
      </c>
      <c r="AD771" s="50">
        <f>IF(Z771&lt;4,"",IFERROR(VALUE(SUBSTITUTE(TRIM(MID(SUBSTITUTE(X771," ",REPT(" ",60)),181,60)),".",MID(1/2,2,1))),""))</f>
        <v/>
      </c>
      <c r="AE771" s="50">
        <f>IF(Z771&lt;5,"",IFERROR(VALUE(SUBSTITUTE(TRIM(MID(SUBSTITUTE(X771," ",REPT(" ",60)),241,60)),".",MID(1/2,2,1))),""))</f>
        <v/>
      </c>
      <c r="AF771" s="50">
        <f>IF(Z771&lt;6,"",IFERROR(VALUE(SUBSTITUTE(TRIM(MID(SUBSTITUTE(X771," ",REPT(" ",60)),301,60)),".",MID(1/2,2,1))),""))</f>
        <v/>
      </c>
      <c r="AG771" s="50">
        <f>IFERROR(IF(Z771=2,AA771,IF(Z771=4,IF(AA771&lt;0,-1,1)*(ABS(AA771)+AB771/60),IF(Z771=6,IF(AA771&lt;0,-1,1)*(ABS(AA771)+AB771/60+AC771/3600),""))),"")</f>
        <v/>
      </c>
      <c r="AH771" s="50">
        <f>IFERROR(IF(Z771=2,AB771,IF(Z771=4,IF(AC771&lt;0,-1,1)*(ABS(AC771)+AD771/60),IF(Z771=6,IF(AD771&lt;0,-1,1)*(ABS(AD771)+AE771/60+AF771/3600),""))),"")</f>
        <v/>
      </c>
      <c r="AI771" s="50">
        <f>IF(W771,AH771,AG771)</f>
        <v/>
      </c>
      <c r="AJ771" s="50">
        <f>IF(W771,AG771,AH771)</f>
        <v/>
      </c>
      <c r="AK771" s="50">
        <f>IFERROR(IF(U771=0,AI771,U771*ABS(AI771)),"")</f>
        <v/>
      </c>
      <c r="AL771" s="50">
        <f>IFERROR(IF(V771=0,AJ771,V771*ABS(AJ771)),"")</f>
        <v/>
      </c>
      <c r="AM771" s="50">
        <f>IFERROR(AND(U771=0,V771=0,ABS(AK771)&gt;90,ABS(AK771)&lt;=180,ABS(AL771)&lt;=90),FALSE)</f>
        <v/>
      </c>
      <c r="AN771" s="50">
        <f>IF(AM771,AL771,AK771)</f>
        <v/>
      </c>
      <c r="AO771" s="50">
        <f>IF(AM771,AK771,AL771)</f>
        <v/>
      </c>
      <c r="AP771" s="50">
        <f>IF(R771="","",IF(Y771&lt;&gt;"","Contains words or symbols that aren't part of a coordinate.",IF(NOT(OR(Z771=2,Z771=4,Z771=6)),"Couldn't find a latitude and a longitude ("&amp;Z771&amp;IF(Z771=1," number"," numbers")&amp;" found).",IF(COUNT(AA771:AF771)&lt;&gt;Z771,"Some of the numbers couldn't be read.",IF(OR(AND(Z771=4,OR(AB771&lt;0,AB771&gt;=60,AD771&lt;0,AD771&gt;=60)),AND(Z771=6,OR(AB771&lt;0,AB771&gt;=60,AC771&lt;0,AC771&gt;=60,AE771&lt;0,AE771&gt;=60,AF771&lt;0,AF771&gt;=60))),"Minutes and seconds must be between 0 and 60.",IF(OR(ABS(AN771)&gt;90,ABS(AO771)&gt;180),"Out of range: latitude must be between -90 and 90, and longitude between -180 and 180.",""))))))</f>
        <v/>
      </c>
    </row>
    <row r="772">
      <c r="B772" s="44" t="n"/>
      <c r="C772" s="44" t="n"/>
      <c r="D772" s="45">
        <f>IF(R772="","",IF(AP772&lt;&gt;"","NOT VALID GPS COORDINATES",IF(O772="NO CONNECTION","NO CONNECTION",IF(E772="","NOT FOUND",IF(OR(AM772,AND(AN772=0,AO772=0)),"CONVERTED – PLEASE CHECK","CONVERTED")))))</f>
        <v/>
      </c>
      <c r="E772" s="45">
        <f>IF(OR(O772="",O772="NO CONNECTION"),"",IFERROR(_xlfn.FILTERXML(O772,"//local/territory")&amp;" "&amp;_xlfn.FILTERXML(O772,"//local/mapcode"),IFERROR(_xlfn.FILTERXML(O772,"//international/mapcode"),"")))</f>
        <v/>
      </c>
      <c r="F772" s="46">
        <f>IF(E772="","",IFERROR(_xlfn.FILTERXML(O772,"//local/territory"),""))</f>
        <v/>
      </c>
      <c r="G772" s="46">
        <f>IF(E772="","",IFERROR(_xlfn.FILTERXML(O772,"//local/mapcode"),""))</f>
        <v/>
      </c>
      <c r="H772" s="46">
        <f>IF(E772="","",IFERROR(_xlfn.FILTERXML(O772,"//international/mapcode"),""))</f>
        <v/>
      </c>
      <c r="I772" s="46">
        <f>IF(E772="","",IFERROR(HYPERLINK("https://www.mymapcodes.com/go/?t="&amp;IF(G772&lt;&gt;"",F772,"AAA")&amp;"&amp;ma="&amp;LEFT(IF(G772&lt;&gt;"",G772,H772),FIND(".",IF(G772&lt;&gt;"",G772,H772))-1)&amp;"&amp;mb="&amp;MID(IF(G772&lt;&gt;"",G772,H772),FIND(".",IF(G772&lt;&gt;"",G772,H772))+1,99),"Open on MyMapcodes →"),""))</f>
        <v/>
      </c>
      <c r="J772" s="47">
        <f>IF(OR(R772="",AP772&lt;&gt;""),"",ROUND(AN772,6))</f>
        <v/>
      </c>
      <c r="K772" s="47">
        <f>IF(OR(R772="",AP772&lt;&gt;""),"",ROUND(AO772,6))</f>
        <v/>
      </c>
      <c r="L772" s="48">
        <f>IF(R772="","",IF(AP772&lt;&gt;"",AP772,IF(O772="NO CONNECTION","Excel couldn't reach the mapcode service. Click the REFRESH RESULTS box just above the table.",IF(E772="","The mapcode service didn't return a mapcode for this point.",IF(AM772,"Latitude and longitude seemed to be the wrong way round, so they've been swapped. Please check.",IF(AND(AN772=0,AO772=0),"0, 0 is in the sea off West Africa. Please check this is the location you meant.",IF(W772,"Longitude came first, so the order has been switched.",IF(Z772=6,"Converted from degrees, minutes and seconds.",IF(Z772=4,"Converted from degrees and decimal minutes.","")))))))))</f>
        <v/>
      </c>
      <c r="N772" s="49">
        <f>IF(J772="","",MapcodeAPI&amp;"codes/"&amp;SUBSTITUTE(J772&amp;"",MID(1/2,2,1),".")&amp;","&amp;SUBSTITUTE(K772&amp;"",MID(1/2,2,1),"."))&amp;LEFT($B$13,0)</f>
        <v/>
      </c>
      <c r="O772" s="49">
        <f>IF(N772="","",IFERROR(_xlfn.WEBSERVICE(N772),IF(MapcodeAPIBackup="","NO CONNECTION",IFERROR(_xlfn.WEBSERVICE(MapcodeAPIBackup&amp;MID(N772,LEN(MapcodeAPI)+1,999)),"NO CONNECTION"))))</f>
        <v/>
      </c>
      <c r="P772" t="inlineStr">
        <is>
          <t xml:space="preserve"> </t>
        </is>
      </c>
      <c r="R772" s="50">
        <f>IFERROR(IF(AND(TRIM(B772&amp;"")="",TRIM(C772&amp;"")=""),"",TRIM(IF(ISNUMBER(B772),SUBSTITUTE(B772&amp;"",MID(1/2,2,1),"."),B772&amp;"")&amp;IF(TRIM(C772&amp;"")="",""," | "&amp;IF(ISNUMBER(C772),SUBSTITUTE(C772&amp;"",MID(1/2,2,1),"."),C772&amp;"")))),"(error value)")</f>
        <v/>
      </c>
      <c r="S772" s="50">
        <f>IF(R772="","","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"&amp;IFERROR(IF(AND(LEN(R772)-LEN(SUBSTITUTE(R772,"/",""))=1,ISNUMBER(FIND(" ",TRIM(LEFT(R772,FIND("/",R772)-1))))),LEFT(R772,FIND("/",R772)-1),R772),R772)&amp;" ")," "," "),"﻿"," "),"​"," "),"⁠"," ")," "," ")," "," "),CHAR(9)," "),CHAR(10)," "),CHAR(13)," "),"−","-"),"–","-"),"—","-"),"LATITUDE"," "),"LONGITUDE"," "),"COORDINATES"," "),"COORDS"," "),"NORTH"," N "),"SOUTH"," S "),"EAST"," E "),"WEST"," W "),"DEGREES"," "),"DEG"," "),"GPS"," "),"LONG"," "),"LNG"," "),"LON"," "),"LAT"," ")," AND "," "),"&amp;"," ")&amp;" ")</f>
        <v/>
      </c>
      <c r="T772" s="50">
        <f>IF(S772="","",IF(LEN(S772)-LEN(SUBSTITUTE(S772,".",""))&gt;0,SUBSTITUTE(S772,","," "),IF(LEN(S772)-LEN(SUBSTITUTE(S772,",",""))=3,SUBSTITUTE(SUBSTITUTE(S772,",",";",2),",","."),IF(LEN(S772)-LEN(SUBSTITUTE(S772,",",""))=2,SUBSTITUTE(S772,",","."),SUBSTITUTE(S772,","," ")))))</f>
        <v/>
      </c>
      <c r="U772" s="50">
        <f>IF(ISNUMBER(FIND("S",T772)),-1,IF(ISNUMBER(FIND("N",T772)),1,0))</f>
        <v/>
      </c>
      <c r="V772" s="50">
        <f>IF(ISNUMBER(FIND("W",T772)),-1,IF(ISNUMBER(FIND("E",T772)),1,0))</f>
        <v/>
      </c>
      <c r="W772" s="50">
        <f>AND(MIN(IFERROR(FIND("N",T772),999),IFERROR(FIND("S",T772),999))&lt;999,MIN(IFERROR(FIND("E",T772),999),IFERROR(FIND("W",T772),999))&lt;999,MIN(IFERROR(FIND("E",T772),999),IFERROR(FIND("W",T772),999))&lt;MIN(IFERROR(FIND("N",T772),999),IFERROR(FIND("S",T772),999)))</f>
        <v/>
      </c>
      <c r="X772" s="50">
        <f>IF(T772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772,"°"," "),"º"," "),"˚"," "),"'"," "),CHAR(34)," "),"′"," "),"’"," "),"‘"," "),"″"," "),"”"," "),"“"," "),"("," "),")"," "),"["," "),"]"," "),"{"," "),"}"," "),";"," "),"|"," "),"/"," "),"\"," "),":"," "),"="," "),"*"," "),","," "),"N"," "),"S"," "),"E"," "),"W"," "),"_"," ")))</f>
        <v/>
      </c>
      <c r="Y772" s="50">
        <f>IF(X772="","",SUBSTITUTE(SUBSTITUTE(SUBSTITUTE(SUBSTITUTE(SUBSTITUTE(SUBSTITUTE(SUBSTITUTE(SUBSTITUTE(SUBSTITUTE(SUBSTITUTE(SUBSTITUTE(SUBSTITUTE(SUBSTITUTE(X772,"0",""),"1",""),"2",""),"3",""),"4",""),"5",""),"6",""),"7",""),"8",""),"9",""),".",""),"-","")," ",""))</f>
        <v/>
      </c>
      <c r="Z772" s="50">
        <f>IF(X772="",0,LEN(X772)-LEN(SUBSTITUTE(X772," ",""))+1)</f>
        <v/>
      </c>
      <c r="AA772" s="50">
        <f>IF(Z772&lt;1,"",IFERROR(VALUE(SUBSTITUTE(TRIM(MID(SUBSTITUTE(X772," ",REPT(" ",60)),1,60)),".",MID(1/2,2,1))),""))</f>
        <v/>
      </c>
      <c r="AB772" s="50">
        <f>IF(Z772&lt;2,"",IFERROR(VALUE(SUBSTITUTE(TRIM(MID(SUBSTITUTE(X772," ",REPT(" ",60)),61,60)),".",MID(1/2,2,1))),""))</f>
        <v/>
      </c>
      <c r="AC772" s="50">
        <f>IF(Z772&lt;3,"",IFERROR(VALUE(SUBSTITUTE(TRIM(MID(SUBSTITUTE(X772," ",REPT(" ",60)),121,60)),".",MID(1/2,2,1))),""))</f>
        <v/>
      </c>
      <c r="AD772" s="50">
        <f>IF(Z772&lt;4,"",IFERROR(VALUE(SUBSTITUTE(TRIM(MID(SUBSTITUTE(X772," ",REPT(" ",60)),181,60)),".",MID(1/2,2,1))),""))</f>
        <v/>
      </c>
      <c r="AE772" s="50">
        <f>IF(Z772&lt;5,"",IFERROR(VALUE(SUBSTITUTE(TRIM(MID(SUBSTITUTE(X772," ",REPT(" ",60)),241,60)),".",MID(1/2,2,1))),""))</f>
        <v/>
      </c>
      <c r="AF772" s="50">
        <f>IF(Z772&lt;6,"",IFERROR(VALUE(SUBSTITUTE(TRIM(MID(SUBSTITUTE(X772," ",REPT(" ",60)),301,60)),".",MID(1/2,2,1))),""))</f>
        <v/>
      </c>
      <c r="AG772" s="50">
        <f>IFERROR(IF(Z772=2,AA772,IF(Z772=4,IF(AA772&lt;0,-1,1)*(ABS(AA772)+AB772/60),IF(Z772=6,IF(AA772&lt;0,-1,1)*(ABS(AA772)+AB772/60+AC772/3600),""))),"")</f>
        <v/>
      </c>
      <c r="AH772" s="50">
        <f>IFERROR(IF(Z772=2,AB772,IF(Z772=4,IF(AC772&lt;0,-1,1)*(ABS(AC772)+AD772/60),IF(Z772=6,IF(AD772&lt;0,-1,1)*(ABS(AD772)+AE772/60+AF772/3600),""))),"")</f>
        <v/>
      </c>
      <c r="AI772" s="50">
        <f>IF(W772,AH772,AG772)</f>
        <v/>
      </c>
      <c r="AJ772" s="50">
        <f>IF(W772,AG772,AH772)</f>
        <v/>
      </c>
      <c r="AK772" s="50">
        <f>IFERROR(IF(U772=0,AI772,U772*ABS(AI772)),"")</f>
        <v/>
      </c>
      <c r="AL772" s="50">
        <f>IFERROR(IF(V772=0,AJ772,V772*ABS(AJ772)),"")</f>
        <v/>
      </c>
      <c r="AM772" s="50">
        <f>IFERROR(AND(U772=0,V772=0,ABS(AK772)&gt;90,ABS(AK772)&lt;=180,ABS(AL772)&lt;=90),FALSE)</f>
        <v/>
      </c>
      <c r="AN772" s="50">
        <f>IF(AM772,AL772,AK772)</f>
        <v/>
      </c>
      <c r="AO772" s="50">
        <f>IF(AM772,AK772,AL772)</f>
        <v/>
      </c>
      <c r="AP772" s="50">
        <f>IF(R772="","",IF(Y772&lt;&gt;"","Contains words or symbols that aren't part of a coordinate.",IF(NOT(OR(Z772=2,Z772=4,Z772=6)),"Couldn't find a latitude and a longitude ("&amp;Z772&amp;IF(Z772=1," number"," numbers")&amp;" found).",IF(COUNT(AA772:AF772)&lt;&gt;Z772,"Some of the numbers couldn't be read.",IF(OR(AND(Z772=4,OR(AB772&lt;0,AB772&gt;=60,AD772&lt;0,AD772&gt;=60)),AND(Z772=6,OR(AB772&lt;0,AB772&gt;=60,AC772&lt;0,AC772&gt;=60,AE772&lt;0,AE772&gt;=60,AF772&lt;0,AF772&gt;=60))),"Minutes and seconds must be between 0 and 60.",IF(OR(ABS(AN772)&gt;90,ABS(AO772)&gt;180),"Out of range: latitude must be between -90 and 90, and longitude between -180 and 180.",""))))))</f>
        <v/>
      </c>
    </row>
    <row r="773">
      <c r="B773" s="44" t="n"/>
      <c r="C773" s="44" t="n"/>
      <c r="D773" s="45">
        <f>IF(R773="","",IF(AP773&lt;&gt;"","NOT VALID GPS COORDINATES",IF(O773="NO CONNECTION","NO CONNECTION",IF(E773="","NOT FOUND",IF(OR(AM773,AND(AN773=0,AO773=0)),"CONVERTED – PLEASE CHECK","CONVERTED")))))</f>
        <v/>
      </c>
      <c r="E773" s="45">
        <f>IF(OR(O773="",O773="NO CONNECTION"),"",IFERROR(_xlfn.FILTERXML(O773,"//local/territory")&amp;" "&amp;_xlfn.FILTERXML(O773,"//local/mapcode"),IFERROR(_xlfn.FILTERXML(O773,"//international/mapcode"),"")))</f>
        <v/>
      </c>
      <c r="F773" s="46">
        <f>IF(E773="","",IFERROR(_xlfn.FILTERXML(O773,"//local/territory"),""))</f>
        <v/>
      </c>
      <c r="G773" s="46">
        <f>IF(E773="","",IFERROR(_xlfn.FILTERXML(O773,"//local/mapcode"),""))</f>
        <v/>
      </c>
      <c r="H773" s="46">
        <f>IF(E773="","",IFERROR(_xlfn.FILTERXML(O773,"//international/mapcode"),""))</f>
        <v/>
      </c>
      <c r="I773" s="46">
        <f>IF(E773="","",IFERROR(HYPERLINK("https://www.mymapcodes.com/go/?t="&amp;IF(G773&lt;&gt;"",F773,"AAA")&amp;"&amp;ma="&amp;LEFT(IF(G773&lt;&gt;"",G773,H773),FIND(".",IF(G773&lt;&gt;"",G773,H773))-1)&amp;"&amp;mb="&amp;MID(IF(G773&lt;&gt;"",G773,H773),FIND(".",IF(G773&lt;&gt;"",G773,H773))+1,99),"Open on MyMapcodes →"),""))</f>
        <v/>
      </c>
      <c r="J773" s="47">
        <f>IF(OR(R773="",AP773&lt;&gt;""),"",ROUND(AN773,6))</f>
        <v/>
      </c>
      <c r="K773" s="47">
        <f>IF(OR(R773="",AP773&lt;&gt;""),"",ROUND(AO773,6))</f>
        <v/>
      </c>
      <c r="L773" s="48">
        <f>IF(R773="","",IF(AP773&lt;&gt;"",AP773,IF(O773="NO CONNECTION","Excel couldn't reach the mapcode service. Click the REFRESH RESULTS box just above the table.",IF(E773="","The mapcode service didn't return a mapcode for this point.",IF(AM773,"Latitude and longitude seemed to be the wrong way round, so they've been swapped. Please check.",IF(AND(AN773=0,AO773=0),"0, 0 is in the sea off West Africa. Please check this is the location you meant.",IF(W773,"Longitude came first, so the order has been switched.",IF(Z773=6,"Converted from degrees, minutes and seconds.",IF(Z773=4,"Converted from degrees and decimal minutes.","")))))))))</f>
        <v/>
      </c>
      <c r="N773" s="49">
        <f>IF(J773="","",MapcodeAPI&amp;"codes/"&amp;SUBSTITUTE(J773&amp;"",MID(1/2,2,1),".")&amp;","&amp;SUBSTITUTE(K773&amp;"",MID(1/2,2,1),"."))&amp;LEFT($B$13,0)</f>
        <v/>
      </c>
      <c r="O773" s="49">
        <f>IF(N773="","",IFERROR(_xlfn.WEBSERVICE(N773),IF(MapcodeAPIBackup="","NO CONNECTION",IFERROR(_xlfn.WEBSERVICE(MapcodeAPIBackup&amp;MID(N773,LEN(MapcodeAPI)+1,999)),"NO CONNECTION"))))</f>
        <v/>
      </c>
      <c r="P773" t="inlineStr">
        <is>
          <t xml:space="preserve"> </t>
        </is>
      </c>
      <c r="R773" s="50">
        <f>IFERROR(IF(AND(TRIM(B773&amp;"")="",TRIM(C773&amp;"")=""),"",TRIM(IF(ISNUMBER(B773),SUBSTITUTE(B773&amp;"",MID(1/2,2,1),"."),B773&amp;"")&amp;IF(TRIM(C773&amp;"")="",""," | "&amp;IF(ISNUMBER(C773),SUBSTITUTE(C773&amp;"",MID(1/2,2,1),"."),C773&amp;"")))),"(error value)")</f>
        <v/>
      </c>
      <c r="S773" s="50">
        <f>IF(R773="","","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"&amp;IFERROR(IF(AND(LEN(R773)-LEN(SUBSTITUTE(R773,"/",""))=1,ISNUMBER(FIND(" ",TRIM(LEFT(R773,FIND("/",R773)-1))))),LEFT(R773,FIND("/",R773)-1),R773),R773)&amp;" ")," "," "),"﻿"," "),"​"," "),"⁠"," ")," "," ")," "," "),CHAR(9)," "),CHAR(10)," "),CHAR(13)," "),"−","-"),"–","-"),"—","-"),"LATITUDE"," "),"LONGITUDE"," "),"COORDINATES"," "),"COORDS"," "),"NORTH"," N "),"SOUTH"," S "),"EAST"," E "),"WEST"," W "),"DEGREES"," "),"DEG"," "),"GPS"," "),"LONG"," "),"LNG"," "),"LON"," "),"LAT"," ")," AND "," "),"&amp;"," ")&amp;" ")</f>
        <v/>
      </c>
      <c r="T773" s="50">
        <f>IF(S773="","",IF(LEN(S773)-LEN(SUBSTITUTE(S773,".",""))&gt;0,SUBSTITUTE(S773,","," "),IF(LEN(S773)-LEN(SUBSTITUTE(S773,",",""))=3,SUBSTITUTE(SUBSTITUTE(S773,",",";",2),",","."),IF(LEN(S773)-LEN(SUBSTITUTE(S773,",",""))=2,SUBSTITUTE(S773,",","."),SUBSTITUTE(S773,","," ")))))</f>
        <v/>
      </c>
      <c r="U773" s="50">
        <f>IF(ISNUMBER(FIND("S",T773)),-1,IF(ISNUMBER(FIND("N",T773)),1,0))</f>
        <v/>
      </c>
      <c r="V773" s="50">
        <f>IF(ISNUMBER(FIND("W",T773)),-1,IF(ISNUMBER(FIND("E",T773)),1,0))</f>
        <v/>
      </c>
      <c r="W773" s="50">
        <f>AND(MIN(IFERROR(FIND("N",T773),999),IFERROR(FIND("S",T773),999))&lt;999,MIN(IFERROR(FIND("E",T773),999),IFERROR(FIND("W",T773),999))&lt;999,MIN(IFERROR(FIND("E",T773),999),IFERROR(FIND("W",T773),999))&lt;MIN(IFERROR(FIND("N",T773),999),IFERROR(FIND("S",T773),999)))</f>
        <v/>
      </c>
      <c r="X773" s="50">
        <f>IF(T773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773,"°"," "),"º"," "),"˚"," "),"'"," "),CHAR(34)," "),"′"," "),"’"," "),"‘"," "),"″"," "),"”"," "),"“"," "),"("," "),")"," "),"["," "),"]"," "),"{"," "),"}"," "),";"," "),"|"," "),"/"," "),"\"," "),":"," "),"="," "),"*"," "),","," "),"N"," "),"S"," "),"E"," "),"W"," "),"_"," ")))</f>
        <v/>
      </c>
      <c r="Y773" s="50">
        <f>IF(X773="","",SUBSTITUTE(SUBSTITUTE(SUBSTITUTE(SUBSTITUTE(SUBSTITUTE(SUBSTITUTE(SUBSTITUTE(SUBSTITUTE(SUBSTITUTE(SUBSTITUTE(SUBSTITUTE(SUBSTITUTE(SUBSTITUTE(X773,"0",""),"1",""),"2",""),"3",""),"4",""),"5",""),"6",""),"7",""),"8",""),"9",""),".",""),"-","")," ",""))</f>
        <v/>
      </c>
      <c r="Z773" s="50">
        <f>IF(X773="",0,LEN(X773)-LEN(SUBSTITUTE(X773," ",""))+1)</f>
        <v/>
      </c>
      <c r="AA773" s="50">
        <f>IF(Z773&lt;1,"",IFERROR(VALUE(SUBSTITUTE(TRIM(MID(SUBSTITUTE(X773," ",REPT(" ",60)),1,60)),".",MID(1/2,2,1))),""))</f>
        <v/>
      </c>
      <c r="AB773" s="50">
        <f>IF(Z773&lt;2,"",IFERROR(VALUE(SUBSTITUTE(TRIM(MID(SUBSTITUTE(X773," ",REPT(" ",60)),61,60)),".",MID(1/2,2,1))),""))</f>
        <v/>
      </c>
      <c r="AC773" s="50">
        <f>IF(Z773&lt;3,"",IFERROR(VALUE(SUBSTITUTE(TRIM(MID(SUBSTITUTE(X773," ",REPT(" ",60)),121,60)),".",MID(1/2,2,1))),""))</f>
        <v/>
      </c>
      <c r="AD773" s="50">
        <f>IF(Z773&lt;4,"",IFERROR(VALUE(SUBSTITUTE(TRIM(MID(SUBSTITUTE(X773," ",REPT(" ",60)),181,60)),".",MID(1/2,2,1))),""))</f>
        <v/>
      </c>
      <c r="AE773" s="50">
        <f>IF(Z773&lt;5,"",IFERROR(VALUE(SUBSTITUTE(TRIM(MID(SUBSTITUTE(X773," ",REPT(" ",60)),241,60)),".",MID(1/2,2,1))),""))</f>
        <v/>
      </c>
      <c r="AF773" s="50">
        <f>IF(Z773&lt;6,"",IFERROR(VALUE(SUBSTITUTE(TRIM(MID(SUBSTITUTE(X773," ",REPT(" ",60)),301,60)),".",MID(1/2,2,1))),""))</f>
        <v/>
      </c>
      <c r="AG773" s="50">
        <f>IFERROR(IF(Z773=2,AA773,IF(Z773=4,IF(AA773&lt;0,-1,1)*(ABS(AA773)+AB773/60),IF(Z773=6,IF(AA773&lt;0,-1,1)*(ABS(AA773)+AB773/60+AC773/3600),""))),"")</f>
        <v/>
      </c>
      <c r="AH773" s="50">
        <f>IFERROR(IF(Z773=2,AB773,IF(Z773=4,IF(AC773&lt;0,-1,1)*(ABS(AC773)+AD773/60),IF(Z773=6,IF(AD773&lt;0,-1,1)*(ABS(AD773)+AE773/60+AF773/3600),""))),"")</f>
        <v/>
      </c>
      <c r="AI773" s="50">
        <f>IF(W773,AH773,AG773)</f>
        <v/>
      </c>
      <c r="AJ773" s="50">
        <f>IF(W773,AG773,AH773)</f>
        <v/>
      </c>
      <c r="AK773" s="50">
        <f>IFERROR(IF(U773=0,AI773,U773*ABS(AI773)),"")</f>
        <v/>
      </c>
      <c r="AL773" s="50">
        <f>IFERROR(IF(V773=0,AJ773,V773*ABS(AJ773)),"")</f>
        <v/>
      </c>
      <c r="AM773" s="50">
        <f>IFERROR(AND(U773=0,V773=0,ABS(AK773)&gt;90,ABS(AK773)&lt;=180,ABS(AL773)&lt;=90),FALSE)</f>
        <v/>
      </c>
      <c r="AN773" s="50">
        <f>IF(AM773,AL773,AK773)</f>
        <v/>
      </c>
      <c r="AO773" s="50">
        <f>IF(AM773,AK773,AL773)</f>
        <v/>
      </c>
      <c r="AP773" s="50">
        <f>IF(R773="","",IF(Y773&lt;&gt;"","Contains words or symbols that aren't part of a coordinate.",IF(NOT(OR(Z773=2,Z773=4,Z773=6)),"Couldn't find a latitude and a longitude ("&amp;Z773&amp;IF(Z773=1," number"," numbers")&amp;" found).",IF(COUNT(AA773:AF773)&lt;&gt;Z773,"Some of the numbers couldn't be read.",IF(OR(AND(Z773=4,OR(AB773&lt;0,AB773&gt;=60,AD773&lt;0,AD773&gt;=60)),AND(Z773=6,OR(AB773&lt;0,AB773&gt;=60,AC773&lt;0,AC773&gt;=60,AE773&lt;0,AE773&gt;=60,AF773&lt;0,AF773&gt;=60))),"Minutes and seconds must be between 0 and 60.",IF(OR(ABS(AN773)&gt;90,ABS(AO773)&gt;180),"Out of range: latitude must be between -90 and 90, and longitude between -180 and 180.",""))))))</f>
        <v/>
      </c>
    </row>
    <row r="774">
      <c r="B774" s="44" t="n"/>
      <c r="C774" s="44" t="n"/>
      <c r="D774" s="45">
        <f>IF(R774="","",IF(AP774&lt;&gt;"","NOT VALID GPS COORDINATES",IF(O774="NO CONNECTION","NO CONNECTION",IF(E774="","NOT FOUND",IF(OR(AM774,AND(AN774=0,AO774=0)),"CONVERTED – PLEASE CHECK","CONVERTED")))))</f>
        <v/>
      </c>
      <c r="E774" s="45">
        <f>IF(OR(O774="",O774="NO CONNECTION"),"",IFERROR(_xlfn.FILTERXML(O774,"//local/territory")&amp;" "&amp;_xlfn.FILTERXML(O774,"//local/mapcode"),IFERROR(_xlfn.FILTERXML(O774,"//international/mapcode"),"")))</f>
        <v/>
      </c>
      <c r="F774" s="46">
        <f>IF(E774="","",IFERROR(_xlfn.FILTERXML(O774,"//local/territory"),""))</f>
        <v/>
      </c>
      <c r="G774" s="46">
        <f>IF(E774="","",IFERROR(_xlfn.FILTERXML(O774,"//local/mapcode"),""))</f>
        <v/>
      </c>
      <c r="H774" s="46">
        <f>IF(E774="","",IFERROR(_xlfn.FILTERXML(O774,"//international/mapcode"),""))</f>
        <v/>
      </c>
      <c r="I774" s="46">
        <f>IF(E774="","",IFERROR(HYPERLINK("https://www.mymapcodes.com/go/?t="&amp;IF(G774&lt;&gt;"",F774,"AAA")&amp;"&amp;ma="&amp;LEFT(IF(G774&lt;&gt;"",G774,H774),FIND(".",IF(G774&lt;&gt;"",G774,H774))-1)&amp;"&amp;mb="&amp;MID(IF(G774&lt;&gt;"",G774,H774),FIND(".",IF(G774&lt;&gt;"",G774,H774))+1,99),"Open on MyMapcodes →"),""))</f>
        <v/>
      </c>
      <c r="J774" s="47">
        <f>IF(OR(R774="",AP774&lt;&gt;""),"",ROUND(AN774,6))</f>
        <v/>
      </c>
      <c r="K774" s="47">
        <f>IF(OR(R774="",AP774&lt;&gt;""),"",ROUND(AO774,6))</f>
        <v/>
      </c>
      <c r="L774" s="48">
        <f>IF(R774="","",IF(AP774&lt;&gt;"",AP774,IF(O774="NO CONNECTION","Excel couldn't reach the mapcode service. Click the REFRESH RESULTS box just above the table.",IF(E774="","The mapcode service didn't return a mapcode for this point.",IF(AM774,"Latitude and longitude seemed to be the wrong way round, so they've been swapped. Please check.",IF(AND(AN774=0,AO774=0),"0, 0 is in the sea off West Africa. Please check this is the location you meant.",IF(W774,"Longitude came first, so the order has been switched.",IF(Z774=6,"Converted from degrees, minutes and seconds.",IF(Z774=4,"Converted from degrees and decimal minutes.","")))))))))</f>
        <v/>
      </c>
      <c r="N774" s="49">
        <f>IF(J774="","",MapcodeAPI&amp;"codes/"&amp;SUBSTITUTE(J774&amp;"",MID(1/2,2,1),".")&amp;","&amp;SUBSTITUTE(K774&amp;"",MID(1/2,2,1),"."))&amp;LEFT($B$13,0)</f>
        <v/>
      </c>
      <c r="O774" s="49">
        <f>IF(N774="","",IFERROR(_xlfn.WEBSERVICE(N774),IF(MapcodeAPIBackup="","NO CONNECTION",IFERROR(_xlfn.WEBSERVICE(MapcodeAPIBackup&amp;MID(N774,LEN(MapcodeAPI)+1,999)),"NO CONNECTION"))))</f>
        <v/>
      </c>
      <c r="P774" t="inlineStr">
        <is>
          <t xml:space="preserve"> </t>
        </is>
      </c>
      <c r="R774" s="50">
        <f>IFERROR(IF(AND(TRIM(B774&amp;"")="",TRIM(C774&amp;"")=""),"",TRIM(IF(ISNUMBER(B774),SUBSTITUTE(B774&amp;"",MID(1/2,2,1),"."),B774&amp;"")&amp;IF(TRIM(C774&amp;"")="",""," | "&amp;IF(ISNUMBER(C774),SUBSTITUTE(C774&amp;"",MID(1/2,2,1),"."),C774&amp;"")))),"(error value)")</f>
        <v/>
      </c>
      <c r="S774" s="50">
        <f>IF(R774="","","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"&amp;IFERROR(IF(AND(LEN(R774)-LEN(SUBSTITUTE(R774,"/",""))=1,ISNUMBER(FIND(" ",TRIM(LEFT(R774,FIND("/",R774)-1))))),LEFT(R774,FIND("/",R774)-1),R774),R774)&amp;" ")," "," "),"﻿"," "),"​"," "),"⁠"," ")," "," ")," "," "),CHAR(9)," "),CHAR(10)," "),CHAR(13)," "),"−","-"),"–","-"),"—","-"),"LATITUDE"," "),"LONGITUDE"," "),"COORDINATES"," "),"COORDS"," "),"NORTH"," N "),"SOUTH"," S "),"EAST"," E "),"WEST"," W "),"DEGREES"," "),"DEG"," "),"GPS"," "),"LONG"," "),"LNG"," "),"LON"," "),"LAT"," ")," AND "," "),"&amp;"," ")&amp;" ")</f>
        <v/>
      </c>
      <c r="T774" s="50">
        <f>IF(S774="","",IF(LEN(S774)-LEN(SUBSTITUTE(S774,".",""))&gt;0,SUBSTITUTE(S774,","," "),IF(LEN(S774)-LEN(SUBSTITUTE(S774,",",""))=3,SUBSTITUTE(SUBSTITUTE(S774,",",";",2),",","."),IF(LEN(S774)-LEN(SUBSTITUTE(S774,",",""))=2,SUBSTITUTE(S774,",","."),SUBSTITUTE(S774,","," ")))))</f>
        <v/>
      </c>
      <c r="U774" s="50">
        <f>IF(ISNUMBER(FIND("S",T774)),-1,IF(ISNUMBER(FIND("N",T774)),1,0))</f>
        <v/>
      </c>
      <c r="V774" s="50">
        <f>IF(ISNUMBER(FIND("W",T774)),-1,IF(ISNUMBER(FIND("E",T774)),1,0))</f>
        <v/>
      </c>
      <c r="W774" s="50">
        <f>AND(MIN(IFERROR(FIND("N",T774),999),IFERROR(FIND("S",T774),999))&lt;999,MIN(IFERROR(FIND("E",T774),999),IFERROR(FIND("W",T774),999))&lt;999,MIN(IFERROR(FIND("E",T774),999),IFERROR(FIND("W",T774),999))&lt;MIN(IFERROR(FIND("N",T774),999),IFERROR(FIND("S",T774),999)))</f>
        <v/>
      </c>
      <c r="X774" s="50">
        <f>IF(T774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774,"°"," "),"º"," "),"˚"," "),"'"," "),CHAR(34)," "),"′"," "),"’"," "),"‘"," "),"″"," "),"”"," "),"“"," "),"("," "),")"," "),"["," "),"]"," "),"{"," "),"}"," "),";"," "),"|"," "),"/"," "),"\"," "),":"," "),"="," "),"*"," "),","," "),"N"," "),"S"," "),"E"," "),"W"," "),"_"," ")))</f>
        <v/>
      </c>
      <c r="Y774" s="50">
        <f>IF(X774="","",SUBSTITUTE(SUBSTITUTE(SUBSTITUTE(SUBSTITUTE(SUBSTITUTE(SUBSTITUTE(SUBSTITUTE(SUBSTITUTE(SUBSTITUTE(SUBSTITUTE(SUBSTITUTE(SUBSTITUTE(SUBSTITUTE(X774,"0",""),"1",""),"2",""),"3",""),"4",""),"5",""),"6",""),"7",""),"8",""),"9",""),".",""),"-","")," ",""))</f>
        <v/>
      </c>
      <c r="Z774" s="50">
        <f>IF(X774="",0,LEN(X774)-LEN(SUBSTITUTE(X774," ",""))+1)</f>
        <v/>
      </c>
      <c r="AA774" s="50">
        <f>IF(Z774&lt;1,"",IFERROR(VALUE(SUBSTITUTE(TRIM(MID(SUBSTITUTE(X774," ",REPT(" ",60)),1,60)),".",MID(1/2,2,1))),""))</f>
        <v/>
      </c>
      <c r="AB774" s="50">
        <f>IF(Z774&lt;2,"",IFERROR(VALUE(SUBSTITUTE(TRIM(MID(SUBSTITUTE(X774," ",REPT(" ",60)),61,60)),".",MID(1/2,2,1))),""))</f>
        <v/>
      </c>
      <c r="AC774" s="50">
        <f>IF(Z774&lt;3,"",IFERROR(VALUE(SUBSTITUTE(TRIM(MID(SUBSTITUTE(X774," ",REPT(" ",60)),121,60)),".",MID(1/2,2,1))),""))</f>
        <v/>
      </c>
      <c r="AD774" s="50">
        <f>IF(Z774&lt;4,"",IFERROR(VALUE(SUBSTITUTE(TRIM(MID(SUBSTITUTE(X774," ",REPT(" ",60)),181,60)),".",MID(1/2,2,1))),""))</f>
        <v/>
      </c>
      <c r="AE774" s="50">
        <f>IF(Z774&lt;5,"",IFERROR(VALUE(SUBSTITUTE(TRIM(MID(SUBSTITUTE(X774," ",REPT(" ",60)),241,60)),".",MID(1/2,2,1))),""))</f>
        <v/>
      </c>
      <c r="AF774" s="50">
        <f>IF(Z774&lt;6,"",IFERROR(VALUE(SUBSTITUTE(TRIM(MID(SUBSTITUTE(X774," ",REPT(" ",60)),301,60)),".",MID(1/2,2,1))),""))</f>
        <v/>
      </c>
      <c r="AG774" s="50">
        <f>IFERROR(IF(Z774=2,AA774,IF(Z774=4,IF(AA774&lt;0,-1,1)*(ABS(AA774)+AB774/60),IF(Z774=6,IF(AA774&lt;0,-1,1)*(ABS(AA774)+AB774/60+AC774/3600),""))),"")</f>
        <v/>
      </c>
      <c r="AH774" s="50">
        <f>IFERROR(IF(Z774=2,AB774,IF(Z774=4,IF(AC774&lt;0,-1,1)*(ABS(AC774)+AD774/60),IF(Z774=6,IF(AD774&lt;0,-1,1)*(ABS(AD774)+AE774/60+AF774/3600),""))),"")</f>
        <v/>
      </c>
      <c r="AI774" s="50">
        <f>IF(W774,AH774,AG774)</f>
        <v/>
      </c>
      <c r="AJ774" s="50">
        <f>IF(W774,AG774,AH774)</f>
        <v/>
      </c>
      <c r="AK774" s="50">
        <f>IFERROR(IF(U774=0,AI774,U774*ABS(AI774)),"")</f>
        <v/>
      </c>
      <c r="AL774" s="50">
        <f>IFERROR(IF(V774=0,AJ774,V774*ABS(AJ774)),"")</f>
        <v/>
      </c>
      <c r="AM774" s="50">
        <f>IFERROR(AND(U774=0,V774=0,ABS(AK774)&gt;90,ABS(AK774)&lt;=180,ABS(AL774)&lt;=90),FALSE)</f>
        <v/>
      </c>
      <c r="AN774" s="50">
        <f>IF(AM774,AL774,AK774)</f>
        <v/>
      </c>
      <c r="AO774" s="50">
        <f>IF(AM774,AK774,AL774)</f>
        <v/>
      </c>
      <c r="AP774" s="50">
        <f>IF(R774="","",IF(Y774&lt;&gt;"","Contains words or symbols that aren't part of a coordinate.",IF(NOT(OR(Z774=2,Z774=4,Z774=6)),"Couldn't find a latitude and a longitude ("&amp;Z774&amp;IF(Z774=1," number"," numbers")&amp;" found).",IF(COUNT(AA774:AF774)&lt;&gt;Z774,"Some of the numbers couldn't be read.",IF(OR(AND(Z774=4,OR(AB774&lt;0,AB774&gt;=60,AD774&lt;0,AD774&gt;=60)),AND(Z774=6,OR(AB774&lt;0,AB774&gt;=60,AC774&lt;0,AC774&gt;=60,AE774&lt;0,AE774&gt;=60,AF774&lt;0,AF774&gt;=60))),"Minutes and seconds must be between 0 and 60.",IF(OR(ABS(AN774)&gt;90,ABS(AO774)&gt;180),"Out of range: latitude must be between -90 and 90, and longitude between -180 and 180.",""))))))</f>
        <v/>
      </c>
    </row>
    <row r="775">
      <c r="B775" s="44" t="n"/>
      <c r="C775" s="44" t="n"/>
      <c r="D775" s="45">
        <f>IF(R775="","",IF(AP775&lt;&gt;"","NOT VALID GPS COORDINATES",IF(O775="NO CONNECTION","NO CONNECTION",IF(E775="","NOT FOUND",IF(OR(AM775,AND(AN775=0,AO775=0)),"CONVERTED – PLEASE CHECK","CONVERTED")))))</f>
        <v/>
      </c>
      <c r="E775" s="45">
        <f>IF(OR(O775="",O775="NO CONNECTION"),"",IFERROR(_xlfn.FILTERXML(O775,"//local/territory")&amp;" "&amp;_xlfn.FILTERXML(O775,"//local/mapcode"),IFERROR(_xlfn.FILTERXML(O775,"//international/mapcode"),"")))</f>
        <v/>
      </c>
      <c r="F775" s="46">
        <f>IF(E775="","",IFERROR(_xlfn.FILTERXML(O775,"//local/territory"),""))</f>
        <v/>
      </c>
      <c r="G775" s="46">
        <f>IF(E775="","",IFERROR(_xlfn.FILTERXML(O775,"//local/mapcode"),""))</f>
        <v/>
      </c>
      <c r="H775" s="46">
        <f>IF(E775="","",IFERROR(_xlfn.FILTERXML(O775,"//international/mapcode"),""))</f>
        <v/>
      </c>
      <c r="I775" s="46">
        <f>IF(E775="","",IFERROR(HYPERLINK("https://www.mymapcodes.com/go/?t="&amp;IF(G775&lt;&gt;"",F775,"AAA")&amp;"&amp;ma="&amp;LEFT(IF(G775&lt;&gt;"",G775,H775),FIND(".",IF(G775&lt;&gt;"",G775,H775))-1)&amp;"&amp;mb="&amp;MID(IF(G775&lt;&gt;"",G775,H775),FIND(".",IF(G775&lt;&gt;"",G775,H775))+1,99),"Open on MyMapcodes →"),""))</f>
        <v/>
      </c>
      <c r="J775" s="47">
        <f>IF(OR(R775="",AP775&lt;&gt;""),"",ROUND(AN775,6))</f>
        <v/>
      </c>
      <c r="K775" s="47">
        <f>IF(OR(R775="",AP775&lt;&gt;""),"",ROUND(AO775,6))</f>
        <v/>
      </c>
      <c r="L775" s="48">
        <f>IF(R775="","",IF(AP775&lt;&gt;"",AP775,IF(O775="NO CONNECTION","Excel couldn't reach the mapcode service. Click the REFRESH RESULTS box just above the table.",IF(E775="","The mapcode service didn't return a mapcode for this point.",IF(AM775,"Latitude and longitude seemed to be the wrong way round, so they've been swapped. Please check.",IF(AND(AN775=0,AO775=0),"0, 0 is in the sea off West Africa. Please check this is the location you meant.",IF(W775,"Longitude came first, so the order has been switched.",IF(Z775=6,"Converted from degrees, minutes and seconds.",IF(Z775=4,"Converted from degrees and decimal minutes.","")))))))))</f>
        <v/>
      </c>
      <c r="N775" s="49">
        <f>IF(J775="","",MapcodeAPI&amp;"codes/"&amp;SUBSTITUTE(J775&amp;"",MID(1/2,2,1),".")&amp;","&amp;SUBSTITUTE(K775&amp;"",MID(1/2,2,1),"."))&amp;LEFT($B$13,0)</f>
        <v/>
      </c>
      <c r="O775" s="49">
        <f>IF(N775="","",IFERROR(_xlfn.WEBSERVICE(N775),IF(MapcodeAPIBackup="","NO CONNECTION",IFERROR(_xlfn.WEBSERVICE(MapcodeAPIBackup&amp;MID(N775,LEN(MapcodeAPI)+1,999)),"NO CONNECTION"))))</f>
        <v/>
      </c>
      <c r="P775" t="inlineStr">
        <is>
          <t xml:space="preserve"> </t>
        </is>
      </c>
      <c r="R775" s="50">
        <f>IFERROR(IF(AND(TRIM(B775&amp;"")="",TRIM(C775&amp;"")=""),"",TRIM(IF(ISNUMBER(B775),SUBSTITUTE(B775&amp;"",MID(1/2,2,1),"."),B775&amp;"")&amp;IF(TRIM(C775&amp;"")="",""," | "&amp;IF(ISNUMBER(C775),SUBSTITUTE(C775&amp;"",MID(1/2,2,1),"."),C775&amp;"")))),"(error value)")</f>
        <v/>
      </c>
      <c r="S775" s="50">
        <f>IF(R775="","","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"&amp;IFERROR(IF(AND(LEN(R775)-LEN(SUBSTITUTE(R775,"/",""))=1,ISNUMBER(FIND(" ",TRIM(LEFT(R775,FIND("/",R775)-1))))),LEFT(R775,FIND("/",R775)-1),R775),R775)&amp;" ")," "," "),"﻿"," "),"​"," "),"⁠"," ")," "," ")," "," "),CHAR(9)," "),CHAR(10)," "),CHAR(13)," "),"−","-"),"–","-"),"—","-"),"LATITUDE"," "),"LONGITUDE"," "),"COORDINATES"," "),"COORDS"," "),"NORTH"," N "),"SOUTH"," S "),"EAST"," E "),"WEST"," W "),"DEGREES"," "),"DEG"," "),"GPS"," "),"LONG"," "),"LNG"," "),"LON"," "),"LAT"," ")," AND "," "),"&amp;"," ")&amp;" ")</f>
        <v/>
      </c>
      <c r="T775" s="50">
        <f>IF(S775="","",IF(LEN(S775)-LEN(SUBSTITUTE(S775,".",""))&gt;0,SUBSTITUTE(S775,","," "),IF(LEN(S775)-LEN(SUBSTITUTE(S775,",",""))=3,SUBSTITUTE(SUBSTITUTE(S775,",",";",2),",","."),IF(LEN(S775)-LEN(SUBSTITUTE(S775,",",""))=2,SUBSTITUTE(S775,",","."),SUBSTITUTE(S775,","," ")))))</f>
        <v/>
      </c>
      <c r="U775" s="50">
        <f>IF(ISNUMBER(FIND("S",T775)),-1,IF(ISNUMBER(FIND("N",T775)),1,0))</f>
        <v/>
      </c>
      <c r="V775" s="50">
        <f>IF(ISNUMBER(FIND("W",T775)),-1,IF(ISNUMBER(FIND("E",T775)),1,0))</f>
        <v/>
      </c>
      <c r="W775" s="50">
        <f>AND(MIN(IFERROR(FIND("N",T775),999),IFERROR(FIND("S",T775),999))&lt;999,MIN(IFERROR(FIND("E",T775),999),IFERROR(FIND("W",T775),999))&lt;999,MIN(IFERROR(FIND("E",T775),999),IFERROR(FIND("W",T775),999))&lt;MIN(IFERROR(FIND("N",T775),999),IFERROR(FIND("S",T775),999)))</f>
        <v/>
      </c>
      <c r="X775" s="50">
        <f>IF(T775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775,"°"," "),"º"," "),"˚"," "),"'"," "),CHAR(34)," "),"′"," "),"’"," "),"‘"," "),"″"," "),"”"," "),"“"," "),"("," "),")"," "),"["," "),"]"," "),"{"," "),"}"," "),";"," "),"|"," "),"/"," "),"\"," "),":"," "),"="," "),"*"," "),","," "),"N"," "),"S"," "),"E"," "),"W"," "),"_"," ")))</f>
        <v/>
      </c>
      <c r="Y775" s="50">
        <f>IF(X775="","",SUBSTITUTE(SUBSTITUTE(SUBSTITUTE(SUBSTITUTE(SUBSTITUTE(SUBSTITUTE(SUBSTITUTE(SUBSTITUTE(SUBSTITUTE(SUBSTITUTE(SUBSTITUTE(SUBSTITUTE(SUBSTITUTE(X775,"0",""),"1",""),"2",""),"3",""),"4",""),"5",""),"6",""),"7",""),"8",""),"9",""),".",""),"-","")," ",""))</f>
        <v/>
      </c>
      <c r="Z775" s="50">
        <f>IF(X775="",0,LEN(X775)-LEN(SUBSTITUTE(X775," ",""))+1)</f>
        <v/>
      </c>
      <c r="AA775" s="50">
        <f>IF(Z775&lt;1,"",IFERROR(VALUE(SUBSTITUTE(TRIM(MID(SUBSTITUTE(X775," ",REPT(" ",60)),1,60)),".",MID(1/2,2,1))),""))</f>
        <v/>
      </c>
      <c r="AB775" s="50">
        <f>IF(Z775&lt;2,"",IFERROR(VALUE(SUBSTITUTE(TRIM(MID(SUBSTITUTE(X775," ",REPT(" ",60)),61,60)),".",MID(1/2,2,1))),""))</f>
        <v/>
      </c>
      <c r="AC775" s="50">
        <f>IF(Z775&lt;3,"",IFERROR(VALUE(SUBSTITUTE(TRIM(MID(SUBSTITUTE(X775," ",REPT(" ",60)),121,60)),".",MID(1/2,2,1))),""))</f>
        <v/>
      </c>
      <c r="AD775" s="50">
        <f>IF(Z775&lt;4,"",IFERROR(VALUE(SUBSTITUTE(TRIM(MID(SUBSTITUTE(X775," ",REPT(" ",60)),181,60)),".",MID(1/2,2,1))),""))</f>
        <v/>
      </c>
      <c r="AE775" s="50">
        <f>IF(Z775&lt;5,"",IFERROR(VALUE(SUBSTITUTE(TRIM(MID(SUBSTITUTE(X775," ",REPT(" ",60)),241,60)),".",MID(1/2,2,1))),""))</f>
        <v/>
      </c>
      <c r="AF775" s="50">
        <f>IF(Z775&lt;6,"",IFERROR(VALUE(SUBSTITUTE(TRIM(MID(SUBSTITUTE(X775," ",REPT(" ",60)),301,60)),".",MID(1/2,2,1))),""))</f>
        <v/>
      </c>
      <c r="AG775" s="50">
        <f>IFERROR(IF(Z775=2,AA775,IF(Z775=4,IF(AA775&lt;0,-1,1)*(ABS(AA775)+AB775/60),IF(Z775=6,IF(AA775&lt;0,-1,1)*(ABS(AA775)+AB775/60+AC775/3600),""))),"")</f>
        <v/>
      </c>
      <c r="AH775" s="50">
        <f>IFERROR(IF(Z775=2,AB775,IF(Z775=4,IF(AC775&lt;0,-1,1)*(ABS(AC775)+AD775/60),IF(Z775=6,IF(AD775&lt;0,-1,1)*(ABS(AD775)+AE775/60+AF775/3600),""))),"")</f>
        <v/>
      </c>
      <c r="AI775" s="50">
        <f>IF(W775,AH775,AG775)</f>
        <v/>
      </c>
      <c r="AJ775" s="50">
        <f>IF(W775,AG775,AH775)</f>
        <v/>
      </c>
      <c r="AK775" s="50">
        <f>IFERROR(IF(U775=0,AI775,U775*ABS(AI775)),"")</f>
        <v/>
      </c>
      <c r="AL775" s="50">
        <f>IFERROR(IF(V775=0,AJ775,V775*ABS(AJ775)),"")</f>
        <v/>
      </c>
      <c r="AM775" s="50">
        <f>IFERROR(AND(U775=0,V775=0,ABS(AK775)&gt;90,ABS(AK775)&lt;=180,ABS(AL775)&lt;=90),FALSE)</f>
        <v/>
      </c>
      <c r="AN775" s="50">
        <f>IF(AM775,AL775,AK775)</f>
        <v/>
      </c>
      <c r="AO775" s="50">
        <f>IF(AM775,AK775,AL775)</f>
        <v/>
      </c>
      <c r="AP775" s="50">
        <f>IF(R775="","",IF(Y775&lt;&gt;"","Contains words or symbols that aren't part of a coordinate.",IF(NOT(OR(Z775=2,Z775=4,Z775=6)),"Couldn't find a latitude and a longitude ("&amp;Z775&amp;IF(Z775=1," number"," numbers")&amp;" found).",IF(COUNT(AA775:AF775)&lt;&gt;Z775,"Some of the numbers couldn't be read.",IF(OR(AND(Z775=4,OR(AB775&lt;0,AB775&gt;=60,AD775&lt;0,AD775&gt;=60)),AND(Z775=6,OR(AB775&lt;0,AB775&gt;=60,AC775&lt;0,AC775&gt;=60,AE775&lt;0,AE775&gt;=60,AF775&lt;0,AF775&gt;=60))),"Minutes and seconds must be between 0 and 60.",IF(OR(ABS(AN775)&gt;90,ABS(AO775)&gt;180),"Out of range: latitude must be between -90 and 90, and longitude between -180 and 180.",""))))))</f>
        <v/>
      </c>
    </row>
    <row r="776">
      <c r="B776" s="44" t="n"/>
      <c r="C776" s="44" t="n"/>
      <c r="D776" s="45">
        <f>IF(R776="","",IF(AP776&lt;&gt;"","NOT VALID GPS COORDINATES",IF(O776="NO CONNECTION","NO CONNECTION",IF(E776="","NOT FOUND",IF(OR(AM776,AND(AN776=0,AO776=0)),"CONVERTED – PLEASE CHECK","CONVERTED")))))</f>
        <v/>
      </c>
      <c r="E776" s="45">
        <f>IF(OR(O776="",O776="NO CONNECTION"),"",IFERROR(_xlfn.FILTERXML(O776,"//local/territory")&amp;" "&amp;_xlfn.FILTERXML(O776,"//local/mapcode"),IFERROR(_xlfn.FILTERXML(O776,"//international/mapcode"),"")))</f>
        <v/>
      </c>
      <c r="F776" s="46">
        <f>IF(E776="","",IFERROR(_xlfn.FILTERXML(O776,"//local/territory"),""))</f>
        <v/>
      </c>
      <c r="G776" s="46">
        <f>IF(E776="","",IFERROR(_xlfn.FILTERXML(O776,"//local/mapcode"),""))</f>
        <v/>
      </c>
      <c r="H776" s="46">
        <f>IF(E776="","",IFERROR(_xlfn.FILTERXML(O776,"//international/mapcode"),""))</f>
        <v/>
      </c>
      <c r="I776" s="46">
        <f>IF(E776="","",IFERROR(HYPERLINK("https://www.mymapcodes.com/go/?t="&amp;IF(G776&lt;&gt;"",F776,"AAA")&amp;"&amp;ma="&amp;LEFT(IF(G776&lt;&gt;"",G776,H776),FIND(".",IF(G776&lt;&gt;"",G776,H776))-1)&amp;"&amp;mb="&amp;MID(IF(G776&lt;&gt;"",G776,H776),FIND(".",IF(G776&lt;&gt;"",G776,H776))+1,99),"Open on MyMapcodes →"),""))</f>
        <v/>
      </c>
      <c r="J776" s="47">
        <f>IF(OR(R776="",AP776&lt;&gt;""),"",ROUND(AN776,6))</f>
        <v/>
      </c>
      <c r="K776" s="47">
        <f>IF(OR(R776="",AP776&lt;&gt;""),"",ROUND(AO776,6))</f>
        <v/>
      </c>
      <c r="L776" s="48">
        <f>IF(R776="","",IF(AP776&lt;&gt;"",AP776,IF(O776="NO CONNECTION","Excel couldn't reach the mapcode service. Click the REFRESH RESULTS box just above the table.",IF(E776="","The mapcode service didn't return a mapcode for this point.",IF(AM776,"Latitude and longitude seemed to be the wrong way round, so they've been swapped. Please check.",IF(AND(AN776=0,AO776=0),"0, 0 is in the sea off West Africa. Please check this is the location you meant.",IF(W776,"Longitude came first, so the order has been switched.",IF(Z776=6,"Converted from degrees, minutes and seconds.",IF(Z776=4,"Converted from degrees and decimal minutes.","")))))))))</f>
        <v/>
      </c>
      <c r="N776" s="49">
        <f>IF(J776="","",MapcodeAPI&amp;"codes/"&amp;SUBSTITUTE(J776&amp;"",MID(1/2,2,1),".")&amp;","&amp;SUBSTITUTE(K776&amp;"",MID(1/2,2,1),"."))&amp;LEFT($B$13,0)</f>
        <v/>
      </c>
      <c r="O776" s="49">
        <f>IF(N776="","",IFERROR(_xlfn.WEBSERVICE(N776),IF(MapcodeAPIBackup="","NO CONNECTION",IFERROR(_xlfn.WEBSERVICE(MapcodeAPIBackup&amp;MID(N776,LEN(MapcodeAPI)+1,999)),"NO CONNECTION"))))</f>
        <v/>
      </c>
      <c r="P776" t="inlineStr">
        <is>
          <t xml:space="preserve"> </t>
        </is>
      </c>
      <c r="R776" s="50">
        <f>IFERROR(IF(AND(TRIM(B776&amp;"")="",TRIM(C776&amp;"")=""),"",TRIM(IF(ISNUMBER(B776),SUBSTITUTE(B776&amp;"",MID(1/2,2,1),"."),B776&amp;"")&amp;IF(TRIM(C776&amp;"")="",""," | "&amp;IF(ISNUMBER(C776),SUBSTITUTE(C776&amp;"",MID(1/2,2,1),"."),C776&amp;"")))),"(error value)")</f>
        <v/>
      </c>
      <c r="S776" s="50">
        <f>IF(R776="","","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"&amp;IFERROR(IF(AND(LEN(R776)-LEN(SUBSTITUTE(R776,"/",""))=1,ISNUMBER(FIND(" ",TRIM(LEFT(R776,FIND("/",R776)-1))))),LEFT(R776,FIND("/",R776)-1),R776),R776)&amp;" ")," "," "),"﻿"," "),"​"," "),"⁠"," ")," "," ")," "," "),CHAR(9)," "),CHAR(10)," "),CHAR(13)," "),"−","-"),"–","-"),"—","-"),"LATITUDE"," "),"LONGITUDE"," "),"COORDINATES"," "),"COORDS"," "),"NORTH"," N "),"SOUTH"," S "),"EAST"," E "),"WEST"," W "),"DEGREES"," "),"DEG"," "),"GPS"," "),"LONG"," "),"LNG"," "),"LON"," "),"LAT"," ")," AND "," "),"&amp;"," ")&amp;" ")</f>
        <v/>
      </c>
      <c r="T776" s="50">
        <f>IF(S776="","",IF(LEN(S776)-LEN(SUBSTITUTE(S776,".",""))&gt;0,SUBSTITUTE(S776,","," "),IF(LEN(S776)-LEN(SUBSTITUTE(S776,",",""))=3,SUBSTITUTE(SUBSTITUTE(S776,",",";",2),",","."),IF(LEN(S776)-LEN(SUBSTITUTE(S776,",",""))=2,SUBSTITUTE(S776,",","."),SUBSTITUTE(S776,","," ")))))</f>
        <v/>
      </c>
      <c r="U776" s="50">
        <f>IF(ISNUMBER(FIND("S",T776)),-1,IF(ISNUMBER(FIND("N",T776)),1,0))</f>
        <v/>
      </c>
      <c r="V776" s="50">
        <f>IF(ISNUMBER(FIND("W",T776)),-1,IF(ISNUMBER(FIND("E",T776)),1,0))</f>
        <v/>
      </c>
      <c r="W776" s="50">
        <f>AND(MIN(IFERROR(FIND("N",T776),999),IFERROR(FIND("S",T776),999))&lt;999,MIN(IFERROR(FIND("E",T776),999),IFERROR(FIND("W",T776),999))&lt;999,MIN(IFERROR(FIND("E",T776),999),IFERROR(FIND("W",T776),999))&lt;MIN(IFERROR(FIND("N",T776),999),IFERROR(FIND("S",T776),999)))</f>
        <v/>
      </c>
      <c r="X776" s="50">
        <f>IF(T776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776,"°"," "),"º"," "),"˚"," "),"'"," "),CHAR(34)," "),"′"," "),"’"," "),"‘"," "),"″"," "),"”"," "),"“"," "),"("," "),")"," "),"["," "),"]"," "),"{"," "),"}"," "),";"," "),"|"," "),"/"," "),"\"," "),":"," "),"="," "),"*"," "),","," "),"N"," "),"S"," "),"E"," "),"W"," "),"_"," ")))</f>
        <v/>
      </c>
      <c r="Y776" s="50">
        <f>IF(X776="","",SUBSTITUTE(SUBSTITUTE(SUBSTITUTE(SUBSTITUTE(SUBSTITUTE(SUBSTITUTE(SUBSTITUTE(SUBSTITUTE(SUBSTITUTE(SUBSTITUTE(SUBSTITUTE(SUBSTITUTE(SUBSTITUTE(X776,"0",""),"1",""),"2",""),"3",""),"4",""),"5",""),"6",""),"7",""),"8",""),"9",""),".",""),"-","")," ",""))</f>
        <v/>
      </c>
      <c r="Z776" s="50">
        <f>IF(X776="",0,LEN(X776)-LEN(SUBSTITUTE(X776," ",""))+1)</f>
        <v/>
      </c>
      <c r="AA776" s="50">
        <f>IF(Z776&lt;1,"",IFERROR(VALUE(SUBSTITUTE(TRIM(MID(SUBSTITUTE(X776," ",REPT(" ",60)),1,60)),".",MID(1/2,2,1))),""))</f>
        <v/>
      </c>
      <c r="AB776" s="50">
        <f>IF(Z776&lt;2,"",IFERROR(VALUE(SUBSTITUTE(TRIM(MID(SUBSTITUTE(X776," ",REPT(" ",60)),61,60)),".",MID(1/2,2,1))),""))</f>
        <v/>
      </c>
      <c r="AC776" s="50">
        <f>IF(Z776&lt;3,"",IFERROR(VALUE(SUBSTITUTE(TRIM(MID(SUBSTITUTE(X776," ",REPT(" ",60)),121,60)),".",MID(1/2,2,1))),""))</f>
        <v/>
      </c>
      <c r="AD776" s="50">
        <f>IF(Z776&lt;4,"",IFERROR(VALUE(SUBSTITUTE(TRIM(MID(SUBSTITUTE(X776," ",REPT(" ",60)),181,60)),".",MID(1/2,2,1))),""))</f>
        <v/>
      </c>
      <c r="AE776" s="50">
        <f>IF(Z776&lt;5,"",IFERROR(VALUE(SUBSTITUTE(TRIM(MID(SUBSTITUTE(X776," ",REPT(" ",60)),241,60)),".",MID(1/2,2,1))),""))</f>
        <v/>
      </c>
      <c r="AF776" s="50">
        <f>IF(Z776&lt;6,"",IFERROR(VALUE(SUBSTITUTE(TRIM(MID(SUBSTITUTE(X776," ",REPT(" ",60)),301,60)),".",MID(1/2,2,1))),""))</f>
        <v/>
      </c>
      <c r="AG776" s="50">
        <f>IFERROR(IF(Z776=2,AA776,IF(Z776=4,IF(AA776&lt;0,-1,1)*(ABS(AA776)+AB776/60),IF(Z776=6,IF(AA776&lt;0,-1,1)*(ABS(AA776)+AB776/60+AC776/3600),""))),"")</f>
        <v/>
      </c>
      <c r="AH776" s="50">
        <f>IFERROR(IF(Z776=2,AB776,IF(Z776=4,IF(AC776&lt;0,-1,1)*(ABS(AC776)+AD776/60),IF(Z776=6,IF(AD776&lt;0,-1,1)*(ABS(AD776)+AE776/60+AF776/3600),""))),"")</f>
        <v/>
      </c>
      <c r="AI776" s="50">
        <f>IF(W776,AH776,AG776)</f>
        <v/>
      </c>
      <c r="AJ776" s="50">
        <f>IF(W776,AG776,AH776)</f>
        <v/>
      </c>
      <c r="AK776" s="50">
        <f>IFERROR(IF(U776=0,AI776,U776*ABS(AI776)),"")</f>
        <v/>
      </c>
      <c r="AL776" s="50">
        <f>IFERROR(IF(V776=0,AJ776,V776*ABS(AJ776)),"")</f>
        <v/>
      </c>
      <c r="AM776" s="50">
        <f>IFERROR(AND(U776=0,V776=0,ABS(AK776)&gt;90,ABS(AK776)&lt;=180,ABS(AL776)&lt;=90),FALSE)</f>
        <v/>
      </c>
      <c r="AN776" s="50">
        <f>IF(AM776,AL776,AK776)</f>
        <v/>
      </c>
      <c r="AO776" s="50">
        <f>IF(AM776,AK776,AL776)</f>
        <v/>
      </c>
      <c r="AP776" s="50">
        <f>IF(R776="","",IF(Y776&lt;&gt;"","Contains words or symbols that aren't part of a coordinate.",IF(NOT(OR(Z776=2,Z776=4,Z776=6)),"Couldn't find a latitude and a longitude ("&amp;Z776&amp;IF(Z776=1," number"," numbers")&amp;" found).",IF(COUNT(AA776:AF776)&lt;&gt;Z776,"Some of the numbers couldn't be read.",IF(OR(AND(Z776=4,OR(AB776&lt;0,AB776&gt;=60,AD776&lt;0,AD776&gt;=60)),AND(Z776=6,OR(AB776&lt;0,AB776&gt;=60,AC776&lt;0,AC776&gt;=60,AE776&lt;0,AE776&gt;=60,AF776&lt;0,AF776&gt;=60))),"Minutes and seconds must be between 0 and 60.",IF(OR(ABS(AN776)&gt;90,ABS(AO776)&gt;180),"Out of range: latitude must be between -90 and 90, and longitude between -180 and 180.",""))))))</f>
        <v/>
      </c>
    </row>
    <row r="777">
      <c r="B777" s="44" t="n"/>
      <c r="C777" s="44" t="n"/>
      <c r="D777" s="45">
        <f>IF(R777="","",IF(AP777&lt;&gt;"","NOT VALID GPS COORDINATES",IF(O777="NO CONNECTION","NO CONNECTION",IF(E777="","NOT FOUND",IF(OR(AM777,AND(AN777=0,AO777=0)),"CONVERTED – PLEASE CHECK","CONVERTED")))))</f>
        <v/>
      </c>
      <c r="E777" s="45">
        <f>IF(OR(O777="",O777="NO CONNECTION"),"",IFERROR(_xlfn.FILTERXML(O777,"//local/territory")&amp;" "&amp;_xlfn.FILTERXML(O777,"//local/mapcode"),IFERROR(_xlfn.FILTERXML(O777,"//international/mapcode"),"")))</f>
        <v/>
      </c>
      <c r="F777" s="46">
        <f>IF(E777="","",IFERROR(_xlfn.FILTERXML(O777,"//local/territory"),""))</f>
        <v/>
      </c>
      <c r="G777" s="46">
        <f>IF(E777="","",IFERROR(_xlfn.FILTERXML(O777,"//local/mapcode"),""))</f>
        <v/>
      </c>
      <c r="H777" s="46">
        <f>IF(E777="","",IFERROR(_xlfn.FILTERXML(O777,"//international/mapcode"),""))</f>
        <v/>
      </c>
      <c r="I777" s="46">
        <f>IF(E777="","",IFERROR(HYPERLINK("https://www.mymapcodes.com/go/?t="&amp;IF(G777&lt;&gt;"",F777,"AAA")&amp;"&amp;ma="&amp;LEFT(IF(G777&lt;&gt;"",G777,H777),FIND(".",IF(G777&lt;&gt;"",G777,H777))-1)&amp;"&amp;mb="&amp;MID(IF(G777&lt;&gt;"",G777,H777),FIND(".",IF(G777&lt;&gt;"",G777,H777))+1,99),"Open on MyMapcodes →"),""))</f>
        <v/>
      </c>
      <c r="J777" s="47">
        <f>IF(OR(R777="",AP777&lt;&gt;""),"",ROUND(AN777,6))</f>
        <v/>
      </c>
      <c r="K777" s="47">
        <f>IF(OR(R777="",AP777&lt;&gt;""),"",ROUND(AO777,6))</f>
        <v/>
      </c>
      <c r="L777" s="48">
        <f>IF(R777="","",IF(AP777&lt;&gt;"",AP777,IF(O777="NO CONNECTION","Excel couldn't reach the mapcode service. Click the REFRESH RESULTS box just above the table.",IF(E777="","The mapcode service didn't return a mapcode for this point.",IF(AM777,"Latitude and longitude seemed to be the wrong way round, so they've been swapped. Please check.",IF(AND(AN777=0,AO777=0),"0, 0 is in the sea off West Africa. Please check this is the location you meant.",IF(W777,"Longitude came first, so the order has been switched.",IF(Z777=6,"Converted from degrees, minutes and seconds.",IF(Z777=4,"Converted from degrees and decimal minutes.","")))))))))</f>
        <v/>
      </c>
      <c r="N777" s="49">
        <f>IF(J777="","",MapcodeAPI&amp;"codes/"&amp;SUBSTITUTE(J777&amp;"",MID(1/2,2,1),".")&amp;","&amp;SUBSTITUTE(K777&amp;"",MID(1/2,2,1),"."))&amp;LEFT($B$13,0)</f>
        <v/>
      </c>
      <c r="O777" s="49">
        <f>IF(N777="","",IFERROR(_xlfn.WEBSERVICE(N777),IF(MapcodeAPIBackup="","NO CONNECTION",IFERROR(_xlfn.WEBSERVICE(MapcodeAPIBackup&amp;MID(N777,LEN(MapcodeAPI)+1,999)),"NO CONNECTION"))))</f>
        <v/>
      </c>
      <c r="P777" t="inlineStr">
        <is>
          <t xml:space="preserve"> </t>
        </is>
      </c>
      <c r="R777" s="50">
        <f>IFERROR(IF(AND(TRIM(B777&amp;"")="",TRIM(C777&amp;"")=""),"",TRIM(IF(ISNUMBER(B777),SUBSTITUTE(B777&amp;"",MID(1/2,2,1),"."),B777&amp;"")&amp;IF(TRIM(C777&amp;"")="",""," | "&amp;IF(ISNUMBER(C777),SUBSTITUTE(C777&amp;"",MID(1/2,2,1),"."),C777&amp;"")))),"(error value)")</f>
        <v/>
      </c>
      <c r="S777" s="50">
        <f>IF(R777="","","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"&amp;IFERROR(IF(AND(LEN(R777)-LEN(SUBSTITUTE(R777,"/",""))=1,ISNUMBER(FIND(" ",TRIM(LEFT(R777,FIND("/",R777)-1))))),LEFT(R777,FIND("/",R777)-1),R777),R777)&amp;" ")," "," "),"﻿"," "),"​"," "),"⁠"," ")," "," ")," "," "),CHAR(9)," "),CHAR(10)," "),CHAR(13)," "),"−","-"),"–","-"),"—","-"),"LATITUDE"," "),"LONGITUDE"," "),"COORDINATES"," "),"COORDS"," "),"NORTH"," N "),"SOUTH"," S "),"EAST"," E "),"WEST"," W "),"DEGREES"," "),"DEG"," "),"GPS"," "),"LONG"," "),"LNG"," "),"LON"," "),"LAT"," ")," AND "," "),"&amp;"," ")&amp;" ")</f>
        <v/>
      </c>
      <c r="T777" s="50">
        <f>IF(S777="","",IF(LEN(S777)-LEN(SUBSTITUTE(S777,".",""))&gt;0,SUBSTITUTE(S777,","," "),IF(LEN(S777)-LEN(SUBSTITUTE(S777,",",""))=3,SUBSTITUTE(SUBSTITUTE(S777,",",";",2),",","."),IF(LEN(S777)-LEN(SUBSTITUTE(S777,",",""))=2,SUBSTITUTE(S777,",","."),SUBSTITUTE(S777,","," ")))))</f>
        <v/>
      </c>
      <c r="U777" s="50">
        <f>IF(ISNUMBER(FIND("S",T777)),-1,IF(ISNUMBER(FIND("N",T777)),1,0))</f>
        <v/>
      </c>
      <c r="V777" s="50">
        <f>IF(ISNUMBER(FIND("W",T777)),-1,IF(ISNUMBER(FIND("E",T777)),1,0))</f>
        <v/>
      </c>
      <c r="W777" s="50">
        <f>AND(MIN(IFERROR(FIND("N",T777),999),IFERROR(FIND("S",T777),999))&lt;999,MIN(IFERROR(FIND("E",T777),999),IFERROR(FIND("W",T777),999))&lt;999,MIN(IFERROR(FIND("E",T777),999),IFERROR(FIND("W",T777),999))&lt;MIN(IFERROR(FIND("N",T777),999),IFERROR(FIND("S",T777),999)))</f>
        <v/>
      </c>
      <c r="X777" s="50">
        <f>IF(T777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777,"°"," "),"º"," "),"˚"," "),"'"," "),CHAR(34)," "),"′"," "),"’"," "),"‘"," "),"″"," "),"”"," "),"“"," "),"("," "),")"," "),"["," "),"]"," "),"{"," "),"}"," "),";"," "),"|"," "),"/"," "),"\"," "),":"," "),"="," "),"*"," "),","," "),"N"," "),"S"," "),"E"," "),"W"," "),"_"," ")))</f>
        <v/>
      </c>
      <c r="Y777" s="50">
        <f>IF(X777="","",SUBSTITUTE(SUBSTITUTE(SUBSTITUTE(SUBSTITUTE(SUBSTITUTE(SUBSTITUTE(SUBSTITUTE(SUBSTITUTE(SUBSTITUTE(SUBSTITUTE(SUBSTITUTE(SUBSTITUTE(SUBSTITUTE(X777,"0",""),"1",""),"2",""),"3",""),"4",""),"5",""),"6",""),"7",""),"8",""),"9",""),".",""),"-","")," ",""))</f>
        <v/>
      </c>
      <c r="Z777" s="50">
        <f>IF(X777="",0,LEN(X777)-LEN(SUBSTITUTE(X777," ",""))+1)</f>
        <v/>
      </c>
      <c r="AA777" s="50">
        <f>IF(Z777&lt;1,"",IFERROR(VALUE(SUBSTITUTE(TRIM(MID(SUBSTITUTE(X777," ",REPT(" ",60)),1,60)),".",MID(1/2,2,1))),""))</f>
        <v/>
      </c>
      <c r="AB777" s="50">
        <f>IF(Z777&lt;2,"",IFERROR(VALUE(SUBSTITUTE(TRIM(MID(SUBSTITUTE(X777," ",REPT(" ",60)),61,60)),".",MID(1/2,2,1))),""))</f>
        <v/>
      </c>
      <c r="AC777" s="50">
        <f>IF(Z777&lt;3,"",IFERROR(VALUE(SUBSTITUTE(TRIM(MID(SUBSTITUTE(X777," ",REPT(" ",60)),121,60)),".",MID(1/2,2,1))),""))</f>
        <v/>
      </c>
      <c r="AD777" s="50">
        <f>IF(Z777&lt;4,"",IFERROR(VALUE(SUBSTITUTE(TRIM(MID(SUBSTITUTE(X777," ",REPT(" ",60)),181,60)),".",MID(1/2,2,1))),""))</f>
        <v/>
      </c>
      <c r="AE777" s="50">
        <f>IF(Z777&lt;5,"",IFERROR(VALUE(SUBSTITUTE(TRIM(MID(SUBSTITUTE(X777," ",REPT(" ",60)),241,60)),".",MID(1/2,2,1))),""))</f>
        <v/>
      </c>
      <c r="AF777" s="50">
        <f>IF(Z777&lt;6,"",IFERROR(VALUE(SUBSTITUTE(TRIM(MID(SUBSTITUTE(X777," ",REPT(" ",60)),301,60)),".",MID(1/2,2,1))),""))</f>
        <v/>
      </c>
      <c r="AG777" s="50">
        <f>IFERROR(IF(Z777=2,AA777,IF(Z777=4,IF(AA777&lt;0,-1,1)*(ABS(AA777)+AB777/60),IF(Z777=6,IF(AA777&lt;0,-1,1)*(ABS(AA777)+AB777/60+AC777/3600),""))),"")</f>
        <v/>
      </c>
      <c r="AH777" s="50">
        <f>IFERROR(IF(Z777=2,AB777,IF(Z777=4,IF(AC777&lt;0,-1,1)*(ABS(AC777)+AD777/60),IF(Z777=6,IF(AD777&lt;0,-1,1)*(ABS(AD777)+AE777/60+AF777/3600),""))),"")</f>
        <v/>
      </c>
      <c r="AI777" s="50">
        <f>IF(W777,AH777,AG777)</f>
        <v/>
      </c>
      <c r="AJ777" s="50">
        <f>IF(W777,AG777,AH777)</f>
        <v/>
      </c>
      <c r="AK777" s="50">
        <f>IFERROR(IF(U777=0,AI777,U777*ABS(AI777)),"")</f>
        <v/>
      </c>
      <c r="AL777" s="50">
        <f>IFERROR(IF(V777=0,AJ777,V777*ABS(AJ777)),"")</f>
        <v/>
      </c>
      <c r="AM777" s="50">
        <f>IFERROR(AND(U777=0,V777=0,ABS(AK777)&gt;90,ABS(AK777)&lt;=180,ABS(AL777)&lt;=90),FALSE)</f>
        <v/>
      </c>
      <c r="AN777" s="50">
        <f>IF(AM777,AL777,AK777)</f>
        <v/>
      </c>
      <c r="AO777" s="50">
        <f>IF(AM777,AK777,AL777)</f>
        <v/>
      </c>
      <c r="AP777" s="50">
        <f>IF(R777="","",IF(Y777&lt;&gt;"","Contains words or symbols that aren't part of a coordinate.",IF(NOT(OR(Z777=2,Z777=4,Z777=6)),"Couldn't find a latitude and a longitude ("&amp;Z777&amp;IF(Z777=1," number"," numbers")&amp;" found).",IF(COUNT(AA777:AF777)&lt;&gt;Z777,"Some of the numbers couldn't be read.",IF(OR(AND(Z777=4,OR(AB777&lt;0,AB777&gt;=60,AD777&lt;0,AD777&gt;=60)),AND(Z777=6,OR(AB777&lt;0,AB777&gt;=60,AC777&lt;0,AC777&gt;=60,AE777&lt;0,AE777&gt;=60,AF777&lt;0,AF777&gt;=60))),"Minutes and seconds must be between 0 and 60.",IF(OR(ABS(AN777)&gt;90,ABS(AO777)&gt;180),"Out of range: latitude must be between -90 and 90, and longitude between -180 and 180.",""))))))</f>
        <v/>
      </c>
    </row>
    <row r="778">
      <c r="B778" s="44" t="n"/>
      <c r="C778" s="44" t="n"/>
      <c r="D778" s="45">
        <f>IF(R778="","",IF(AP778&lt;&gt;"","NOT VALID GPS COORDINATES",IF(O778="NO CONNECTION","NO CONNECTION",IF(E778="","NOT FOUND",IF(OR(AM778,AND(AN778=0,AO778=0)),"CONVERTED – PLEASE CHECK","CONVERTED")))))</f>
        <v/>
      </c>
      <c r="E778" s="45">
        <f>IF(OR(O778="",O778="NO CONNECTION"),"",IFERROR(_xlfn.FILTERXML(O778,"//local/territory")&amp;" "&amp;_xlfn.FILTERXML(O778,"//local/mapcode"),IFERROR(_xlfn.FILTERXML(O778,"//international/mapcode"),"")))</f>
        <v/>
      </c>
      <c r="F778" s="46">
        <f>IF(E778="","",IFERROR(_xlfn.FILTERXML(O778,"//local/territory"),""))</f>
        <v/>
      </c>
      <c r="G778" s="46">
        <f>IF(E778="","",IFERROR(_xlfn.FILTERXML(O778,"//local/mapcode"),""))</f>
        <v/>
      </c>
      <c r="H778" s="46">
        <f>IF(E778="","",IFERROR(_xlfn.FILTERXML(O778,"//international/mapcode"),""))</f>
        <v/>
      </c>
      <c r="I778" s="46">
        <f>IF(E778="","",IFERROR(HYPERLINK("https://www.mymapcodes.com/go/?t="&amp;IF(G778&lt;&gt;"",F778,"AAA")&amp;"&amp;ma="&amp;LEFT(IF(G778&lt;&gt;"",G778,H778),FIND(".",IF(G778&lt;&gt;"",G778,H778))-1)&amp;"&amp;mb="&amp;MID(IF(G778&lt;&gt;"",G778,H778),FIND(".",IF(G778&lt;&gt;"",G778,H778))+1,99),"Open on MyMapcodes →"),""))</f>
        <v/>
      </c>
      <c r="J778" s="47">
        <f>IF(OR(R778="",AP778&lt;&gt;""),"",ROUND(AN778,6))</f>
        <v/>
      </c>
      <c r="K778" s="47">
        <f>IF(OR(R778="",AP778&lt;&gt;""),"",ROUND(AO778,6))</f>
        <v/>
      </c>
      <c r="L778" s="48">
        <f>IF(R778="","",IF(AP778&lt;&gt;"",AP778,IF(O778="NO CONNECTION","Excel couldn't reach the mapcode service. Click the REFRESH RESULTS box just above the table.",IF(E778="","The mapcode service didn't return a mapcode for this point.",IF(AM778,"Latitude and longitude seemed to be the wrong way round, so they've been swapped. Please check.",IF(AND(AN778=0,AO778=0),"0, 0 is in the sea off West Africa. Please check this is the location you meant.",IF(W778,"Longitude came first, so the order has been switched.",IF(Z778=6,"Converted from degrees, minutes and seconds.",IF(Z778=4,"Converted from degrees and decimal minutes.","")))))))))</f>
        <v/>
      </c>
      <c r="N778" s="49">
        <f>IF(J778="","",MapcodeAPI&amp;"codes/"&amp;SUBSTITUTE(J778&amp;"",MID(1/2,2,1),".")&amp;","&amp;SUBSTITUTE(K778&amp;"",MID(1/2,2,1),"."))&amp;LEFT($B$13,0)</f>
        <v/>
      </c>
      <c r="O778" s="49">
        <f>IF(N778="","",IFERROR(_xlfn.WEBSERVICE(N778),IF(MapcodeAPIBackup="","NO CONNECTION",IFERROR(_xlfn.WEBSERVICE(MapcodeAPIBackup&amp;MID(N778,LEN(MapcodeAPI)+1,999)),"NO CONNECTION"))))</f>
        <v/>
      </c>
      <c r="P778" t="inlineStr">
        <is>
          <t xml:space="preserve"> </t>
        </is>
      </c>
      <c r="R778" s="50">
        <f>IFERROR(IF(AND(TRIM(B778&amp;"")="",TRIM(C778&amp;"")=""),"",TRIM(IF(ISNUMBER(B778),SUBSTITUTE(B778&amp;"",MID(1/2,2,1),"."),B778&amp;"")&amp;IF(TRIM(C778&amp;"")="",""," | "&amp;IF(ISNUMBER(C778),SUBSTITUTE(C778&amp;"",MID(1/2,2,1),"."),C778&amp;"")))),"(error value)")</f>
        <v/>
      </c>
      <c r="S778" s="50">
        <f>IF(R778="","","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"&amp;IFERROR(IF(AND(LEN(R778)-LEN(SUBSTITUTE(R778,"/",""))=1,ISNUMBER(FIND(" ",TRIM(LEFT(R778,FIND("/",R778)-1))))),LEFT(R778,FIND("/",R778)-1),R778),R778)&amp;" ")," "," "),"﻿"," "),"​"," "),"⁠"," ")," "," ")," "," "),CHAR(9)," "),CHAR(10)," "),CHAR(13)," "),"−","-"),"–","-"),"—","-"),"LATITUDE"," "),"LONGITUDE"," "),"COORDINATES"," "),"COORDS"," "),"NORTH"," N "),"SOUTH"," S "),"EAST"," E "),"WEST"," W "),"DEGREES"," "),"DEG"," "),"GPS"," "),"LONG"," "),"LNG"," "),"LON"," "),"LAT"," ")," AND "," "),"&amp;"," ")&amp;" ")</f>
        <v/>
      </c>
      <c r="T778" s="50">
        <f>IF(S778="","",IF(LEN(S778)-LEN(SUBSTITUTE(S778,".",""))&gt;0,SUBSTITUTE(S778,","," "),IF(LEN(S778)-LEN(SUBSTITUTE(S778,",",""))=3,SUBSTITUTE(SUBSTITUTE(S778,",",";",2),",","."),IF(LEN(S778)-LEN(SUBSTITUTE(S778,",",""))=2,SUBSTITUTE(S778,",","."),SUBSTITUTE(S778,","," ")))))</f>
        <v/>
      </c>
      <c r="U778" s="50">
        <f>IF(ISNUMBER(FIND("S",T778)),-1,IF(ISNUMBER(FIND("N",T778)),1,0))</f>
        <v/>
      </c>
      <c r="V778" s="50">
        <f>IF(ISNUMBER(FIND("W",T778)),-1,IF(ISNUMBER(FIND("E",T778)),1,0))</f>
        <v/>
      </c>
      <c r="W778" s="50">
        <f>AND(MIN(IFERROR(FIND("N",T778),999),IFERROR(FIND("S",T778),999))&lt;999,MIN(IFERROR(FIND("E",T778),999),IFERROR(FIND("W",T778),999))&lt;999,MIN(IFERROR(FIND("E",T778),999),IFERROR(FIND("W",T778),999))&lt;MIN(IFERROR(FIND("N",T778),999),IFERROR(FIND("S",T778),999)))</f>
        <v/>
      </c>
      <c r="X778" s="50">
        <f>IF(T778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778,"°"," "),"º"," "),"˚"," "),"'"," "),CHAR(34)," "),"′"," "),"’"," "),"‘"," "),"″"," "),"”"," "),"“"," "),"("," "),")"," "),"["," "),"]"," "),"{"," "),"}"," "),";"," "),"|"," "),"/"," "),"\"," "),":"," "),"="," "),"*"," "),","," "),"N"," "),"S"," "),"E"," "),"W"," "),"_"," ")))</f>
        <v/>
      </c>
      <c r="Y778" s="50">
        <f>IF(X778="","",SUBSTITUTE(SUBSTITUTE(SUBSTITUTE(SUBSTITUTE(SUBSTITUTE(SUBSTITUTE(SUBSTITUTE(SUBSTITUTE(SUBSTITUTE(SUBSTITUTE(SUBSTITUTE(SUBSTITUTE(SUBSTITUTE(X778,"0",""),"1",""),"2",""),"3",""),"4",""),"5",""),"6",""),"7",""),"8",""),"9",""),".",""),"-","")," ",""))</f>
        <v/>
      </c>
      <c r="Z778" s="50">
        <f>IF(X778="",0,LEN(X778)-LEN(SUBSTITUTE(X778," ",""))+1)</f>
        <v/>
      </c>
      <c r="AA778" s="50">
        <f>IF(Z778&lt;1,"",IFERROR(VALUE(SUBSTITUTE(TRIM(MID(SUBSTITUTE(X778," ",REPT(" ",60)),1,60)),".",MID(1/2,2,1))),""))</f>
        <v/>
      </c>
      <c r="AB778" s="50">
        <f>IF(Z778&lt;2,"",IFERROR(VALUE(SUBSTITUTE(TRIM(MID(SUBSTITUTE(X778," ",REPT(" ",60)),61,60)),".",MID(1/2,2,1))),""))</f>
        <v/>
      </c>
      <c r="AC778" s="50">
        <f>IF(Z778&lt;3,"",IFERROR(VALUE(SUBSTITUTE(TRIM(MID(SUBSTITUTE(X778," ",REPT(" ",60)),121,60)),".",MID(1/2,2,1))),""))</f>
        <v/>
      </c>
      <c r="AD778" s="50">
        <f>IF(Z778&lt;4,"",IFERROR(VALUE(SUBSTITUTE(TRIM(MID(SUBSTITUTE(X778," ",REPT(" ",60)),181,60)),".",MID(1/2,2,1))),""))</f>
        <v/>
      </c>
      <c r="AE778" s="50">
        <f>IF(Z778&lt;5,"",IFERROR(VALUE(SUBSTITUTE(TRIM(MID(SUBSTITUTE(X778," ",REPT(" ",60)),241,60)),".",MID(1/2,2,1))),""))</f>
        <v/>
      </c>
      <c r="AF778" s="50">
        <f>IF(Z778&lt;6,"",IFERROR(VALUE(SUBSTITUTE(TRIM(MID(SUBSTITUTE(X778," ",REPT(" ",60)),301,60)),".",MID(1/2,2,1))),""))</f>
        <v/>
      </c>
      <c r="AG778" s="50">
        <f>IFERROR(IF(Z778=2,AA778,IF(Z778=4,IF(AA778&lt;0,-1,1)*(ABS(AA778)+AB778/60),IF(Z778=6,IF(AA778&lt;0,-1,1)*(ABS(AA778)+AB778/60+AC778/3600),""))),"")</f>
        <v/>
      </c>
      <c r="AH778" s="50">
        <f>IFERROR(IF(Z778=2,AB778,IF(Z778=4,IF(AC778&lt;0,-1,1)*(ABS(AC778)+AD778/60),IF(Z778=6,IF(AD778&lt;0,-1,1)*(ABS(AD778)+AE778/60+AF778/3600),""))),"")</f>
        <v/>
      </c>
      <c r="AI778" s="50">
        <f>IF(W778,AH778,AG778)</f>
        <v/>
      </c>
      <c r="AJ778" s="50">
        <f>IF(W778,AG778,AH778)</f>
        <v/>
      </c>
      <c r="AK778" s="50">
        <f>IFERROR(IF(U778=0,AI778,U778*ABS(AI778)),"")</f>
        <v/>
      </c>
      <c r="AL778" s="50">
        <f>IFERROR(IF(V778=0,AJ778,V778*ABS(AJ778)),"")</f>
        <v/>
      </c>
      <c r="AM778" s="50">
        <f>IFERROR(AND(U778=0,V778=0,ABS(AK778)&gt;90,ABS(AK778)&lt;=180,ABS(AL778)&lt;=90),FALSE)</f>
        <v/>
      </c>
      <c r="AN778" s="50">
        <f>IF(AM778,AL778,AK778)</f>
        <v/>
      </c>
      <c r="AO778" s="50">
        <f>IF(AM778,AK778,AL778)</f>
        <v/>
      </c>
      <c r="AP778" s="50">
        <f>IF(R778="","",IF(Y778&lt;&gt;"","Contains words or symbols that aren't part of a coordinate.",IF(NOT(OR(Z778=2,Z778=4,Z778=6)),"Couldn't find a latitude and a longitude ("&amp;Z778&amp;IF(Z778=1," number"," numbers")&amp;" found).",IF(COUNT(AA778:AF778)&lt;&gt;Z778,"Some of the numbers couldn't be read.",IF(OR(AND(Z778=4,OR(AB778&lt;0,AB778&gt;=60,AD778&lt;0,AD778&gt;=60)),AND(Z778=6,OR(AB778&lt;0,AB778&gt;=60,AC778&lt;0,AC778&gt;=60,AE778&lt;0,AE778&gt;=60,AF778&lt;0,AF778&gt;=60))),"Minutes and seconds must be between 0 and 60.",IF(OR(ABS(AN778)&gt;90,ABS(AO778)&gt;180),"Out of range: latitude must be between -90 and 90, and longitude between -180 and 180.",""))))))</f>
        <v/>
      </c>
    </row>
    <row r="779">
      <c r="B779" s="44" t="n"/>
      <c r="C779" s="44" t="n"/>
      <c r="D779" s="45">
        <f>IF(R779="","",IF(AP779&lt;&gt;"","NOT VALID GPS COORDINATES",IF(O779="NO CONNECTION","NO CONNECTION",IF(E779="","NOT FOUND",IF(OR(AM779,AND(AN779=0,AO779=0)),"CONVERTED – PLEASE CHECK","CONVERTED")))))</f>
        <v/>
      </c>
      <c r="E779" s="45">
        <f>IF(OR(O779="",O779="NO CONNECTION"),"",IFERROR(_xlfn.FILTERXML(O779,"//local/territory")&amp;" "&amp;_xlfn.FILTERXML(O779,"//local/mapcode"),IFERROR(_xlfn.FILTERXML(O779,"//international/mapcode"),"")))</f>
        <v/>
      </c>
      <c r="F779" s="46">
        <f>IF(E779="","",IFERROR(_xlfn.FILTERXML(O779,"//local/territory"),""))</f>
        <v/>
      </c>
      <c r="G779" s="46">
        <f>IF(E779="","",IFERROR(_xlfn.FILTERXML(O779,"//local/mapcode"),""))</f>
        <v/>
      </c>
      <c r="H779" s="46">
        <f>IF(E779="","",IFERROR(_xlfn.FILTERXML(O779,"//international/mapcode"),""))</f>
        <v/>
      </c>
      <c r="I779" s="46">
        <f>IF(E779="","",IFERROR(HYPERLINK("https://www.mymapcodes.com/go/?t="&amp;IF(G779&lt;&gt;"",F779,"AAA")&amp;"&amp;ma="&amp;LEFT(IF(G779&lt;&gt;"",G779,H779),FIND(".",IF(G779&lt;&gt;"",G779,H779))-1)&amp;"&amp;mb="&amp;MID(IF(G779&lt;&gt;"",G779,H779),FIND(".",IF(G779&lt;&gt;"",G779,H779))+1,99),"Open on MyMapcodes →"),""))</f>
        <v/>
      </c>
      <c r="J779" s="47">
        <f>IF(OR(R779="",AP779&lt;&gt;""),"",ROUND(AN779,6))</f>
        <v/>
      </c>
      <c r="K779" s="47">
        <f>IF(OR(R779="",AP779&lt;&gt;""),"",ROUND(AO779,6))</f>
        <v/>
      </c>
      <c r="L779" s="48">
        <f>IF(R779="","",IF(AP779&lt;&gt;"",AP779,IF(O779="NO CONNECTION","Excel couldn't reach the mapcode service. Click the REFRESH RESULTS box just above the table.",IF(E779="","The mapcode service didn't return a mapcode for this point.",IF(AM779,"Latitude and longitude seemed to be the wrong way round, so they've been swapped. Please check.",IF(AND(AN779=0,AO779=0),"0, 0 is in the sea off West Africa. Please check this is the location you meant.",IF(W779,"Longitude came first, so the order has been switched.",IF(Z779=6,"Converted from degrees, minutes and seconds.",IF(Z779=4,"Converted from degrees and decimal minutes.","")))))))))</f>
        <v/>
      </c>
      <c r="N779" s="49">
        <f>IF(J779="","",MapcodeAPI&amp;"codes/"&amp;SUBSTITUTE(J779&amp;"",MID(1/2,2,1),".")&amp;","&amp;SUBSTITUTE(K779&amp;"",MID(1/2,2,1),"."))&amp;LEFT($B$13,0)</f>
        <v/>
      </c>
      <c r="O779" s="49">
        <f>IF(N779="","",IFERROR(_xlfn.WEBSERVICE(N779),IF(MapcodeAPIBackup="","NO CONNECTION",IFERROR(_xlfn.WEBSERVICE(MapcodeAPIBackup&amp;MID(N779,LEN(MapcodeAPI)+1,999)),"NO CONNECTION"))))</f>
        <v/>
      </c>
      <c r="P779" t="inlineStr">
        <is>
          <t xml:space="preserve"> </t>
        </is>
      </c>
      <c r="R779" s="50">
        <f>IFERROR(IF(AND(TRIM(B779&amp;"")="",TRIM(C779&amp;"")=""),"",TRIM(IF(ISNUMBER(B779),SUBSTITUTE(B779&amp;"",MID(1/2,2,1),"."),B779&amp;"")&amp;IF(TRIM(C779&amp;"")="",""," | "&amp;IF(ISNUMBER(C779),SUBSTITUTE(C779&amp;"",MID(1/2,2,1),"."),C779&amp;"")))),"(error value)")</f>
        <v/>
      </c>
      <c r="S779" s="50">
        <f>IF(R779="","","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"&amp;IFERROR(IF(AND(LEN(R779)-LEN(SUBSTITUTE(R779,"/",""))=1,ISNUMBER(FIND(" ",TRIM(LEFT(R779,FIND("/",R779)-1))))),LEFT(R779,FIND("/",R779)-1),R779),R779)&amp;" ")," "," "),"﻿"," "),"​"," "),"⁠"," ")," "," ")," "," "),CHAR(9)," "),CHAR(10)," "),CHAR(13)," "),"−","-"),"–","-"),"—","-"),"LATITUDE"," "),"LONGITUDE"," "),"COORDINATES"," "),"COORDS"," "),"NORTH"," N "),"SOUTH"," S "),"EAST"," E "),"WEST"," W "),"DEGREES"," "),"DEG"," "),"GPS"," "),"LONG"," "),"LNG"," "),"LON"," "),"LAT"," ")," AND "," "),"&amp;"," ")&amp;" ")</f>
        <v/>
      </c>
      <c r="T779" s="50">
        <f>IF(S779="","",IF(LEN(S779)-LEN(SUBSTITUTE(S779,".",""))&gt;0,SUBSTITUTE(S779,","," "),IF(LEN(S779)-LEN(SUBSTITUTE(S779,",",""))=3,SUBSTITUTE(SUBSTITUTE(S779,",",";",2),",","."),IF(LEN(S779)-LEN(SUBSTITUTE(S779,",",""))=2,SUBSTITUTE(S779,",","."),SUBSTITUTE(S779,","," ")))))</f>
        <v/>
      </c>
      <c r="U779" s="50">
        <f>IF(ISNUMBER(FIND("S",T779)),-1,IF(ISNUMBER(FIND("N",T779)),1,0))</f>
        <v/>
      </c>
      <c r="V779" s="50">
        <f>IF(ISNUMBER(FIND("W",T779)),-1,IF(ISNUMBER(FIND("E",T779)),1,0))</f>
        <v/>
      </c>
      <c r="W779" s="50">
        <f>AND(MIN(IFERROR(FIND("N",T779),999),IFERROR(FIND("S",T779),999))&lt;999,MIN(IFERROR(FIND("E",T779),999),IFERROR(FIND("W",T779),999))&lt;999,MIN(IFERROR(FIND("E",T779),999),IFERROR(FIND("W",T779),999))&lt;MIN(IFERROR(FIND("N",T779),999),IFERROR(FIND("S",T779),999)))</f>
        <v/>
      </c>
      <c r="X779" s="50">
        <f>IF(T779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779,"°"," "),"º"," "),"˚"," "),"'"," "),CHAR(34)," "),"′"," "),"’"," "),"‘"," "),"″"," "),"”"," "),"“"," "),"("," "),")"," "),"["," "),"]"," "),"{"," "),"}"," "),";"," "),"|"," "),"/"," "),"\"," "),":"," "),"="," "),"*"," "),","," "),"N"," "),"S"," "),"E"," "),"W"," "),"_"," ")))</f>
        <v/>
      </c>
      <c r="Y779" s="50">
        <f>IF(X779="","",SUBSTITUTE(SUBSTITUTE(SUBSTITUTE(SUBSTITUTE(SUBSTITUTE(SUBSTITUTE(SUBSTITUTE(SUBSTITUTE(SUBSTITUTE(SUBSTITUTE(SUBSTITUTE(SUBSTITUTE(SUBSTITUTE(X779,"0",""),"1",""),"2",""),"3",""),"4",""),"5",""),"6",""),"7",""),"8",""),"9",""),".",""),"-","")," ",""))</f>
        <v/>
      </c>
      <c r="Z779" s="50">
        <f>IF(X779="",0,LEN(X779)-LEN(SUBSTITUTE(X779," ",""))+1)</f>
        <v/>
      </c>
      <c r="AA779" s="50">
        <f>IF(Z779&lt;1,"",IFERROR(VALUE(SUBSTITUTE(TRIM(MID(SUBSTITUTE(X779," ",REPT(" ",60)),1,60)),".",MID(1/2,2,1))),""))</f>
        <v/>
      </c>
      <c r="AB779" s="50">
        <f>IF(Z779&lt;2,"",IFERROR(VALUE(SUBSTITUTE(TRIM(MID(SUBSTITUTE(X779," ",REPT(" ",60)),61,60)),".",MID(1/2,2,1))),""))</f>
        <v/>
      </c>
      <c r="AC779" s="50">
        <f>IF(Z779&lt;3,"",IFERROR(VALUE(SUBSTITUTE(TRIM(MID(SUBSTITUTE(X779," ",REPT(" ",60)),121,60)),".",MID(1/2,2,1))),""))</f>
        <v/>
      </c>
      <c r="AD779" s="50">
        <f>IF(Z779&lt;4,"",IFERROR(VALUE(SUBSTITUTE(TRIM(MID(SUBSTITUTE(X779," ",REPT(" ",60)),181,60)),".",MID(1/2,2,1))),""))</f>
        <v/>
      </c>
      <c r="AE779" s="50">
        <f>IF(Z779&lt;5,"",IFERROR(VALUE(SUBSTITUTE(TRIM(MID(SUBSTITUTE(X779," ",REPT(" ",60)),241,60)),".",MID(1/2,2,1))),""))</f>
        <v/>
      </c>
      <c r="AF779" s="50">
        <f>IF(Z779&lt;6,"",IFERROR(VALUE(SUBSTITUTE(TRIM(MID(SUBSTITUTE(X779," ",REPT(" ",60)),301,60)),".",MID(1/2,2,1))),""))</f>
        <v/>
      </c>
      <c r="AG779" s="50">
        <f>IFERROR(IF(Z779=2,AA779,IF(Z779=4,IF(AA779&lt;0,-1,1)*(ABS(AA779)+AB779/60),IF(Z779=6,IF(AA779&lt;0,-1,1)*(ABS(AA779)+AB779/60+AC779/3600),""))),"")</f>
        <v/>
      </c>
      <c r="AH779" s="50">
        <f>IFERROR(IF(Z779=2,AB779,IF(Z779=4,IF(AC779&lt;0,-1,1)*(ABS(AC779)+AD779/60),IF(Z779=6,IF(AD779&lt;0,-1,1)*(ABS(AD779)+AE779/60+AF779/3600),""))),"")</f>
        <v/>
      </c>
      <c r="AI779" s="50">
        <f>IF(W779,AH779,AG779)</f>
        <v/>
      </c>
      <c r="AJ779" s="50">
        <f>IF(W779,AG779,AH779)</f>
        <v/>
      </c>
      <c r="AK779" s="50">
        <f>IFERROR(IF(U779=0,AI779,U779*ABS(AI779)),"")</f>
        <v/>
      </c>
      <c r="AL779" s="50">
        <f>IFERROR(IF(V779=0,AJ779,V779*ABS(AJ779)),"")</f>
        <v/>
      </c>
      <c r="AM779" s="50">
        <f>IFERROR(AND(U779=0,V779=0,ABS(AK779)&gt;90,ABS(AK779)&lt;=180,ABS(AL779)&lt;=90),FALSE)</f>
        <v/>
      </c>
      <c r="AN779" s="50">
        <f>IF(AM779,AL779,AK779)</f>
        <v/>
      </c>
      <c r="AO779" s="50">
        <f>IF(AM779,AK779,AL779)</f>
        <v/>
      </c>
      <c r="AP779" s="50">
        <f>IF(R779="","",IF(Y779&lt;&gt;"","Contains words or symbols that aren't part of a coordinate.",IF(NOT(OR(Z779=2,Z779=4,Z779=6)),"Couldn't find a latitude and a longitude ("&amp;Z779&amp;IF(Z779=1," number"," numbers")&amp;" found).",IF(COUNT(AA779:AF779)&lt;&gt;Z779,"Some of the numbers couldn't be read.",IF(OR(AND(Z779=4,OR(AB779&lt;0,AB779&gt;=60,AD779&lt;0,AD779&gt;=60)),AND(Z779=6,OR(AB779&lt;0,AB779&gt;=60,AC779&lt;0,AC779&gt;=60,AE779&lt;0,AE779&gt;=60,AF779&lt;0,AF779&gt;=60))),"Minutes and seconds must be between 0 and 60.",IF(OR(ABS(AN779)&gt;90,ABS(AO779)&gt;180),"Out of range: latitude must be between -90 and 90, and longitude between -180 and 180.",""))))))</f>
        <v/>
      </c>
    </row>
    <row r="780">
      <c r="B780" s="44" t="n"/>
      <c r="C780" s="44" t="n"/>
      <c r="D780" s="45">
        <f>IF(R780="","",IF(AP780&lt;&gt;"","NOT VALID GPS COORDINATES",IF(O780="NO CONNECTION","NO CONNECTION",IF(E780="","NOT FOUND",IF(OR(AM780,AND(AN780=0,AO780=0)),"CONVERTED – PLEASE CHECK","CONVERTED")))))</f>
        <v/>
      </c>
      <c r="E780" s="45">
        <f>IF(OR(O780="",O780="NO CONNECTION"),"",IFERROR(_xlfn.FILTERXML(O780,"//local/territory")&amp;" "&amp;_xlfn.FILTERXML(O780,"//local/mapcode"),IFERROR(_xlfn.FILTERXML(O780,"//international/mapcode"),"")))</f>
        <v/>
      </c>
      <c r="F780" s="46">
        <f>IF(E780="","",IFERROR(_xlfn.FILTERXML(O780,"//local/territory"),""))</f>
        <v/>
      </c>
      <c r="G780" s="46">
        <f>IF(E780="","",IFERROR(_xlfn.FILTERXML(O780,"//local/mapcode"),""))</f>
        <v/>
      </c>
      <c r="H780" s="46">
        <f>IF(E780="","",IFERROR(_xlfn.FILTERXML(O780,"//international/mapcode"),""))</f>
        <v/>
      </c>
      <c r="I780" s="46">
        <f>IF(E780="","",IFERROR(HYPERLINK("https://www.mymapcodes.com/go/?t="&amp;IF(G780&lt;&gt;"",F780,"AAA")&amp;"&amp;ma="&amp;LEFT(IF(G780&lt;&gt;"",G780,H780),FIND(".",IF(G780&lt;&gt;"",G780,H780))-1)&amp;"&amp;mb="&amp;MID(IF(G780&lt;&gt;"",G780,H780),FIND(".",IF(G780&lt;&gt;"",G780,H780))+1,99),"Open on MyMapcodes →"),""))</f>
        <v/>
      </c>
      <c r="J780" s="47">
        <f>IF(OR(R780="",AP780&lt;&gt;""),"",ROUND(AN780,6))</f>
        <v/>
      </c>
      <c r="K780" s="47">
        <f>IF(OR(R780="",AP780&lt;&gt;""),"",ROUND(AO780,6))</f>
        <v/>
      </c>
      <c r="L780" s="48">
        <f>IF(R780="","",IF(AP780&lt;&gt;"",AP780,IF(O780="NO CONNECTION","Excel couldn't reach the mapcode service. Click the REFRESH RESULTS box just above the table.",IF(E780="","The mapcode service didn't return a mapcode for this point.",IF(AM780,"Latitude and longitude seemed to be the wrong way round, so they've been swapped. Please check.",IF(AND(AN780=0,AO780=0),"0, 0 is in the sea off West Africa. Please check this is the location you meant.",IF(W780,"Longitude came first, so the order has been switched.",IF(Z780=6,"Converted from degrees, minutes and seconds.",IF(Z780=4,"Converted from degrees and decimal minutes.","")))))))))</f>
        <v/>
      </c>
      <c r="N780" s="49">
        <f>IF(J780="","",MapcodeAPI&amp;"codes/"&amp;SUBSTITUTE(J780&amp;"",MID(1/2,2,1),".")&amp;","&amp;SUBSTITUTE(K780&amp;"",MID(1/2,2,1),"."))&amp;LEFT($B$13,0)</f>
        <v/>
      </c>
      <c r="O780" s="49">
        <f>IF(N780="","",IFERROR(_xlfn.WEBSERVICE(N780),IF(MapcodeAPIBackup="","NO CONNECTION",IFERROR(_xlfn.WEBSERVICE(MapcodeAPIBackup&amp;MID(N780,LEN(MapcodeAPI)+1,999)),"NO CONNECTION"))))</f>
        <v/>
      </c>
      <c r="P780" t="inlineStr">
        <is>
          <t xml:space="preserve"> </t>
        </is>
      </c>
      <c r="R780" s="50">
        <f>IFERROR(IF(AND(TRIM(B780&amp;"")="",TRIM(C780&amp;"")=""),"",TRIM(IF(ISNUMBER(B780),SUBSTITUTE(B780&amp;"",MID(1/2,2,1),"."),B780&amp;"")&amp;IF(TRIM(C780&amp;"")="",""," | "&amp;IF(ISNUMBER(C780),SUBSTITUTE(C780&amp;"",MID(1/2,2,1),"."),C780&amp;"")))),"(error value)")</f>
        <v/>
      </c>
      <c r="S780" s="50">
        <f>IF(R780="","","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"&amp;IFERROR(IF(AND(LEN(R780)-LEN(SUBSTITUTE(R780,"/",""))=1,ISNUMBER(FIND(" ",TRIM(LEFT(R780,FIND("/",R780)-1))))),LEFT(R780,FIND("/",R780)-1),R780),R780)&amp;" ")," "," "),"﻿"," "),"​"," "),"⁠"," ")," "," ")," "," "),CHAR(9)," "),CHAR(10)," "),CHAR(13)," "),"−","-"),"–","-"),"—","-"),"LATITUDE"," "),"LONGITUDE"," "),"COORDINATES"," "),"COORDS"," "),"NORTH"," N "),"SOUTH"," S "),"EAST"," E "),"WEST"," W "),"DEGREES"," "),"DEG"," "),"GPS"," "),"LONG"," "),"LNG"," "),"LON"," "),"LAT"," ")," AND "," "),"&amp;"," ")&amp;" ")</f>
        <v/>
      </c>
      <c r="T780" s="50">
        <f>IF(S780="","",IF(LEN(S780)-LEN(SUBSTITUTE(S780,".",""))&gt;0,SUBSTITUTE(S780,","," "),IF(LEN(S780)-LEN(SUBSTITUTE(S780,",",""))=3,SUBSTITUTE(SUBSTITUTE(S780,",",";",2),",","."),IF(LEN(S780)-LEN(SUBSTITUTE(S780,",",""))=2,SUBSTITUTE(S780,",","."),SUBSTITUTE(S780,","," ")))))</f>
        <v/>
      </c>
      <c r="U780" s="50">
        <f>IF(ISNUMBER(FIND("S",T780)),-1,IF(ISNUMBER(FIND("N",T780)),1,0))</f>
        <v/>
      </c>
      <c r="V780" s="50">
        <f>IF(ISNUMBER(FIND("W",T780)),-1,IF(ISNUMBER(FIND("E",T780)),1,0))</f>
        <v/>
      </c>
      <c r="W780" s="50">
        <f>AND(MIN(IFERROR(FIND("N",T780),999),IFERROR(FIND("S",T780),999))&lt;999,MIN(IFERROR(FIND("E",T780),999),IFERROR(FIND("W",T780),999))&lt;999,MIN(IFERROR(FIND("E",T780),999),IFERROR(FIND("W",T780),999))&lt;MIN(IFERROR(FIND("N",T780),999),IFERROR(FIND("S",T780),999)))</f>
        <v/>
      </c>
      <c r="X780" s="50">
        <f>IF(T780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780,"°"," "),"º"," "),"˚"," "),"'"," "),CHAR(34)," "),"′"," "),"’"," "),"‘"," "),"″"," "),"”"," "),"“"," "),"("," "),")"," "),"["," "),"]"," "),"{"," "),"}"," "),";"," "),"|"," "),"/"," "),"\"," "),":"," "),"="," "),"*"," "),","," "),"N"," "),"S"," "),"E"," "),"W"," "),"_"," ")))</f>
        <v/>
      </c>
      <c r="Y780" s="50">
        <f>IF(X780="","",SUBSTITUTE(SUBSTITUTE(SUBSTITUTE(SUBSTITUTE(SUBSTITUTE(SUBSTITUTE(SUBSTITUTE(SUBSTITUTE(SUBSTITUTE(SUBSTITUTE(SUBSTITUTE(SUBSTITUTE(SUBSTITUTE(X780,"0",""),"1",""),"2",""),"3",""),"4",""),"5",""),"6",""),"7",""),"8",""),"9",""),".",""),"-","")," ",""))</f>
        <v/>
      </c>
      <c r="Z780" s="50">
        <f>IF(X780="",0,LEN(X780)-LEN(SUBSTITUTE(X780," ",""))+1)</f>
        <v/>
      </c>
      <c r="AA780" s="50">
        <f>IF(Z780&lt;1,"",IFERROR(VALUE(SUBSTITUTE(TRIM(MID(SUBSTITUTE(X780," ",REPT(" ",60)),1,60)),".",MID(1/2,2,1))),""))</f>
        <v/>
      </c>
      <c r="AB780" s="50">
        <f>IF(Z780&lt;2,"",IFERROR(VALUE(SUBSTITUTE(TRIM(MID(SUBSTITUTE(X780," ",REPT(" ",60)),61,60)),".",MID(1/2,2,1))),""))</f>
        <v/>
      </c>
      <c r="AC780" s="50">
        <f>IF(Z780&lt;3,"",IFERROR(VALUE(SUBSTITUTE(TRIM(MID(SUBSTITUTE(X780," ",REPT(" ",60)),121,60)),".",MID(1/2,2,1))),""))</f>
        <v/>
      </c>
      <c r="AD780" s="50">
        <f>IF(Z780&lt;4,"",IFERROR(VALUE(SUBSTITUTE(TRIM(MID(SUBSTITUTE(X780," ",REPT(" ",60)),181,60)),".",MID(1/2,2,1))),""))</f>
        <v/>
      </c>
      <c r="AE780" s="50">
        <f>IF(Z780&lt;5,"",IFERROR(VALUE(SUBSTITUTE(TRIM(MID(SUBSTITUTE(X780," ",REPT(" ",60)),241,60)),".",MID(1/2,2,1))),""))</f>
        <v/>
      </c>
      <c r="AF780" s="50">
        <f>IF(Z780&lt;6,"",IFERROR(VALUE(SUBSTITUTE(TRIM(MID(SUBSTITUTE(X780," ",REPT(" ",60)),301,60)),".",MID(1/2,2,1))),""))</f>
        <v/>
      </c>
      <c r="AG780" s="50">
        <f>IFERROR(IF(Z780=2,AA780,IF(Z780=4,IF(AA780&lt;0,-1,1)*(ABS(AA780)+AB780/60),IF(Z780=6,IF(AA780&lt;0,-1,1)*(ABS(AA780)+AB780/60+AC780/3600),""))),"")</f>
        <v/>
      </c>
      <c r="AH780" s="50">
        <f>IFERROR(IF(Z780=2,AB780,IF(Z780=4,IF(AC780&lt;0,-1,1)*(ABS(AC780)+AD780/60),IF(Z780=6,IF(AD780&lt;0,-1,1)*(ABS(AD780)+AE780/60+AF780/3600),""))),"")</f>
        <v/>
      </c>
      <c r="AI780" s="50">
        <f>IF(W780,AH780,AG780)</f>
        <v/>
      </c>
      <c r="AJ780" s="50">
        <f>IF(W780,AG780,AH780)</f>
        <v/>
      </c>
      <c r="AK780" s="50">
        <f>IFERROR(IF(U780=0,AI780,U780*ABS(AI780)),"")</f>
        <v/>
      </c>
      <c r="AL780" s="50">
        <f>IFERROR(IF(V780=0,AJ780,V780*ABS(AJ780)),"")</f>
        <v/>
      </c>
      <c r="AM780" s="50">
        <f>IFERROR(AND(U780=0,V780=0,ABS(AK780)&gt;90,ABS(AK780)&lt;=180,ABS(AL780)&lt;=90),FALSE)</f>
        <v/>
      </c>
      <c r="AN780" s="50">
        <f>IF(AM780,AL780,AK780)</f>
        <v/>
      </c>
      <c r="AO780" s="50">
        <f>IF(AM780,AK780,AL780)</f>
        <v/>
      </c>
      <c r="AP780" s="50">
        <f>IF(R780="","",IF(Y780&lt;&gt;"","Contains words or symbols that aren't part of a coordinate.",IF(NOT(OR(Z780=2,Z780=4,Z780=6)),"Couldn't find a latitude and a longitude ("&amp;Z780&amp;IF(Z780=1," number"," numbers")&amp;" found).",IF(COUNT(AA780:AF780)&lt;&gt;Z780,"Some of the numbers couldn't be read.",IF(OR(AND(Z780=4,OR(AB780&lt;0,AB780&gt;=60,AD780&lt;0,AD780&gt;=60)),AND(Z780=6,OR(AB780&lt;0,AB780&gt;=60,AC780&lt;0,AC780&gt;=60,AE780&lt;0,AE780&gt;=60,AF780&lt;0,AF780&gt;=60))),"Minutes and seconds must be between 0 and 60.",IF(OR(ABS(AN780)&gt;90,ABS(AO780)&gt;180),"Out of range: latitude must be between -90 and 90, and longitude between -180 and 180.",""))))))</f>
        <v/>
      </c>
    </row>
    <row r="781">
      <c r="B781" s="44" t="n"/>
      <c r="C781" s="44" t="n"/>
      <c r="D781" s="45">
        <f>IF(R781="","",IF(AP781&lt;&gt;"","NOT VALID GPS COORDINATES",IF(O781="NO CONNECTION","NO CONNECTION",IF(E781="","NOT FOUND",IF(OR(AM781,AND(AN781=0,AO781=0)),"CONVERTED – PLEASE CHECK","CONVERTED")))))</f>
        <v/>
      </c>
      <c r="E781" s="45">
        <f>IF(OR(O781="",O781="NO CONNECTION"),"",IFERROR(_xlfn.FILTERXML(O781,"//local/territory")&amp;" "&amp;_xlfn.FILTERXML(O781,"//local/mapcode"),IFERROR(_xlfn.FILTERXML(O781,"//international/mapcode"),"")))</f>
        <v/>
      </c>
      <c r="F781" s="46">
        <f>IF(E781="","",IFERROR(_xlfn.FILTERXML(O781,"//local/territory"),""))</f>
        <v/>
      </c>
      <c r="G781" s="46">
        <f>IF(E781="","",IFERROR(_xlfn.FILTERXML(O781,"//local/mapcode"),""))</f>
        <v/>
      </c>
      <c r="H781" s="46">
        <f>IF(E781="","",IFERROR(_xlfn.FILTERXML(O781,"//international/mapcode"),""))</f>
        <v/>
      </c>
      <c r="I781" s="46">
        <f>IF(E781="","",IFERROR(HYPERLINK("https://www.mymapcodes.com/go/?t="&amp;IF(G781&lt;&gt;"",F781,"AAA")&amp;"&amp;ma="&amp;LEFT(IF(G781&lt;&gt;"",G781,H781),FIND(".",IF(G781&lt;&gt;"",G781,H781))-1)&amp;"&amp;mb="&amp;MID(IF(G781&lt;&gt;"",G781,H781),FIND(".",IF(G781&lt;&gt;"",G781,H781))+1,99),"Open on MyMapcodes →"),""))</f>
        <v/>
      </c>
      <c r="J781" s="47">
        <f>IF(OR(R781="",AP781&lt;&gt;""),"",ROUND(AN781,6))</f>
        <v/>
      </c>
      <c r="K781" s="47">
        <f>IF(OR(R781="",AP781&lt;&gt;""),"",ROUND(AO781,6))</f>
        <v/>
      </c>
      <c r="L781" s="48">
        <f>IF(R781="","",IF(AP781&lt;&gt;"",AP781,IF(O781="NO CONNECTION","Excel couldn't reach the mapcode service. Click the REFRESH RESULTS box just above the table.",IF(E781="","The mapcode service didn't return a mapcode for this point.",IF(AM781,"Latitude and longitude seemed to be the wrong way round, so they've been swapped. Please check.",IF(AND(AN781=0,AO781=0),"0, 0 is in the sea off West Africa. Please check this is the location you meant.",IF(W781,"Longitude came first, so the order has been switched.",IF(Z781=6,"Converted from degrees, minutes and seconds.",IF(Z781=4,"Converted from degrees and decimal minutes.","")))))))))</f>
        <v/>
      </c>
      <c r="N781" s="49">
        <f>IF(J781="","",MapcodeAPI&amp;"codes/"&amp;SUBSTITUTE(J781&amp;"",MID(1/2,2,1),".")&amp;","&amp;SUBSTITUTE(K781&amp;"",MID(1/2,2,1),"."))&amp;LEFT($B$13,0)</f>
        <v/>
      </c>
      <c r="O781" s="49">
        <f>IF(N781="","",IFERROR(_xlfn.WEBSERVICE(N781),IF(MapcodeAPIBackup="","NO CONNECTION",IFERROR(_xlfn.WEBSERVICE(MapcodeAPIBackup&amp;MID(N781,LEN(MapcodeAPI)+1,999)),"NO CONNECTION"))))</f>
        <v/>
      </c>
      <c r="P781" t="inlineStr">
        <is>
          <t xml:space="preserve"> </t>
        </is>
      </c>
      <c r="R781" s="50">
        <f>IFERROR(IF(AND(TRIM(B781&amp;"")="",TRIM(C781&amp;"")=""),"",TRIM(IF(ISNUMBER(B781),SUBSTITUTE(B781&amp;"",MID(1/2,2,1),"."),B781&amp;"")&amp;IF(TRIM(C781&amp;"")="",""," | "&amp;IF(ISNUMBER(C781),SUBSTITUTE(C781&amp;"",MID(1/2,2,1),"."),C781&amp;"")))),"(error value)")</f>
        <v/>
      </c>
      <c r="S781" s="50">
        <f>IF(R781="","","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"&amp;IFERROR(IF(AND(LEN(R781)-LEN(SUBSTITUTE(R781,"/",""))=1,ISNUMBER(FIND(" ",TRIM(LEFT(R781,FIND("/",R781)-1))))),LEFT(R781,FIND("/",R781)-1),R781),R781)&amp;" ")," "," "),"﻿"," "),"​"," "),"⁠"," ")," "," ")," "," "),CHAR(9)," "),CHAR(10)," "),CHAR(13)," "),"−","-"),"–","-"),"—","-"),"LATITUDE"," "),"LONGITUDE"," "),"COORDINATES"," "),"COORDS"," "),"NORTH"," N "),"SOUTH"," S "),"EAST"," E "),"WEST"," W "),"DEGREES"," "),"DEG"," "),"GPS"," "),"LONG"," "),"LNG"," "),"LON"," "),"LAT"," ")," AND "," "),"&amp;"," ")&amp;" ")</f>
        <v/>
      </c>
      <c r="T781" s="50">
        <f>IF(S781="","",IF(LEN(S781)-LEN(SUBSTITUTE(S781,".",""))&gt;0,SUBSTITUTE(S781,","," "),IF(LEN(S781)-LEN(SUBSTITUTE(S781,",",""))=3,SUBSTITUTE(SUBSTITUTE(S781,",",";",2),",","."),IF(LEN(S781)-LEN(SUBSTITUTE(S781,",",""))=2,SUBSTITUTE(S781,",","."),SUBSTITUTE(S781,","," ")))))</f>
        <v/>
      </c>
      <c r="U781" s="50">
        <f>IF(ISNUMBER(FIND("S",T781)),-1,IF(ISNUMBER(FIND("N",T781)),1,0))</f>
        <v/>
      </c>
      <c r="V781" s="50">
        <f>IF(ISNUMBER(FIND("W",T781)),-1,IF(ISNUMBER(FIND("E",T781)),1,0))</f>
        <v/>
      </c>
      <c r="W781" s="50">
        <f>AND(MIN(IFERROR(FIND("N",T781),999),IFERROR(FIND("S",T781),999))&lt;999,MIN(IFERROR(FIND("E",T781),999),IFERROR(FIND("W",T781),999))&lt;999,MIN(IFERROR(FIND("E",T781),999),IFERROR(FIND("W",T781),999))&lt;MIN(IFERROR(FIND("N",T781),999),IFERROR(FIND("S",T781),999)))</f>
        <v/>
      </c>
      <c r="X781" s="50">
        <f>IF(T781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781,"°"," "),"º"," "),"˚"," "),"'"," "),CHAR(34)," "),"′"," "),"’"," "),"‘"," "),"″"," "),"”"," "),"“"," "),"("," "),")"," "),"["," "),"]"," "),"{"," "),"}"," "),";"," "),"|"," "),"/"," "),"\"," "),":"," "),"="," "),"*"," "),","," "),"N"," "),"S"," "),"E"," "),"W"," "),"_"," ")))</f>
        <v/>
      </c>
      <c r="Y781" s="50">
        <f>IF(X781="","",SUBSTITUTE(SUBSTITUTE(SUBSTITUTE(SUBSTITUTE(SUBSTITUTE(SUBSTITUTE(SUBSTITUTE(SUBSTITUTE(SUBSTITUTE(SUBSTITUTE(SUBSTITUTE(SUBSTITUTE(SUBSTITUTE(X781,"0",""),"1",""),"2",""),"3",""),"4",""),"5",""),"6",""),"7",""),"8",""),"9",""),".",""),"-","")," ",""))</f>
        <v/>
      </c>
      <c r="Z781" s="50">
        <f>IF(X781="",0,LEN(X781)-LEN(SUBSTITUTE(X781," ",""))+1)</f>
        <v/>
      </c>
      <c r="AA781" s="50">
        <f>IF(Z781&lt;1,"",IFERROR(VALUE(SUBSTITUTE(TRIM(MID(SUBSTITUTE(X781," ",REPT(" ",60)),1,60)),".",MID(1/2,2,1))),""))</f>
        <v/>
      </c>
      <c r="AB781" s="50">
        <f>IF(Z781&lt;2,"",IFERROR(VALUE(SUBSTITUTE(TRIM(MID(SUBSTITUTE(X781," ",REPT(" ",60)),61,60)),".",MID(1/2,2,1))),""))</f>
        <v/>
      </c>
      <c r="AC781" s="50">
        <f>IF(Z781&lt;3,"",IFERROR(VALUE(SUBSTITUTE(TRIM(MID(SUBSTITUTE(X781," ",REPT(" ",60)),121,60)),".",MID(1/2,2,1))),""))</f>
        <v/>
      </c>
      <c r="AD781" s="50">
        <f>IF(Z781&lt;4,"",IFERROR(VALUE(SUBSTITUTE(TRIM(MID(SUBSTITUTE(X781," ",REPT(" ",60)),181,60)),".",MID(1/2,2,1))),""))</f>
        <v/>
      </c>
      <c r="AE781" s="50">
        <f>IF(Z781&lt;5,"",IFERROR(VALUE(SUBSTITUTE(TRIM(MID(SUBSTITUTE(X781," ",REPT(" ",60)),241,60)),".",MID(1/2,2,1))),""))</f>
        <v/>
      </c>
      <c r="AF781" s="50">
        <f>IF(Z781&lt;6,"",IFERROR(VALUE(SUBSTITUTE(TRIM(MID(SUBSTITUTE(X781," ",REPT(" ",60)),301,60)),".",MID(1/2,2,1))),""))</f>
        <v/>
      </c>
      <c r="AG781" s="50">
        <f>IFERROR(IF(Z781=2,AA781,IF(Z781=4,IF(AA781&lt;0,-1,1)*(ABS(AA781)+AB781/60),IF(Z781=6,IF(AA781&lt;0,-1,1)*(ABS(AA781)+AB781/60+AC781/3600),""))),"")</f>
        <v/>
      </c>
      <c r="AH781" s="50">
        <f>IFERROR(IF(Z781=2,AB781,IF(Z781=4,IF(AC781&lt;0,-1,1)*(ABS(AC781)+AD781/60),IF(Z781=6,IF(AD781&lt;0,-1,1)*(ABS(AD781)+AE781/60+AF781/3600),""))),"")</f>
        <v/>
      </c>
      <c r="AI781" s="50">
        <f>IF(W781,AH781,AG781)</f>
        <v/>
      </c>
      <c r="AJ781" s="50">
        <f>IF(W781,AG781,AH781)</f>
        <v/>
      </c>
      <c r="AK781" s="50">
        <f>IFERROR(IF(U781=0,AI781,U781*ABS(AI781)),"")</f>
        <v/>
      </c>
      <c r="AL781" s="50">
        <f>IFERROR(IF(V781=0,AJ781,V781*ABS(AJ781)),"")</f>
        <v/>
      </c>
      <c r="AM781" s="50">
        <f>IFERROR(AND(U781=0,V781=0,ABS(AK781)&gt;90,ABS(AK781)&lt;=180,ABS(AL781)&lt;=90),FALSE)</f>
        <v/>
      </c>
      <c r="AN781" s="50">
        <f>IF(AM781,AL781,AK781)</f>
        <v/>
      </c>
      <c r="AO781" s="50">
        <f>IF(AM781,AK781,AL781)</f>
        <v/>
      </c>
      <c r="AP781" s="50">
        <f>IF(R781="","",IF(Y781&lt;&gt;"","Contains words or symbols that aren't part of a coordinate.",IF(NOT(OR(Z781=2,Z781=4,Z781=6)),"Couldn't find a latitude and a longitude ("&amp;Z781&amp;IF(Z781=1," number"," numbers")&amp;" found).",IF(COUNT(AA781:AF781)&lt;&gt;Z781,"Some of the numbers couldn't be read.",IF(OR(AND(Z781=4,OR(AB781&lt;0,AB781&gt;=60,AD781&lt;0,AD781&gt;=60)),AND(Z781=6,OR(AB781&lt;0,AB781&gt;=60,AC781&lt;0,AC781&gt;=60,AE781&lt;0,AE781&gt;=60,AF781&lt;0,AF781&gt;=60))),"Minutes and seconds must be between 0 and 60.",IF(OR(ABS(AN781)&gt;90,ABS(AO781)&gt;180),"Out of range: latitude must be between -90 and 90, and longitude between -180 and 180.",""))))))</f>
        <v/>
      </c>
    </row>
    <row r="782">
      <c r="B782" s="44" t="n"/>
      <c r="C782" s="44" t="n"/>
      <c r="D782" s="45">
        <f>IF(R782="","",IF(AP782&lt;&gt;"","NOT VALID GPS COORDINATES",IF(O782="NO CONNECTION","NO CONNECTION",IF(E782="","NOT FOUND",IF(OR(AM782,AND(AN782=0,AO782=0)),"CONVERTED – PLEASE CHECK","CONVERTED")))))</f>
        <v/>
      </c>
      <c r="E782" s="45">
        <f>IF(OR(O782="",O782="NO CONNECTION"),"",IFERROR(_xlfn.FILTERXML(O782,"//local/territory")&amp;" "&amp;_xlfn.FILTERXML(O782,"//local/mapcode"),IFERROR(_xlfn.FILTERXML(O782,"//international/mapcode"),"")))</f>
        <v/>
      </c>
      <c r="F782" s="46">
        <f>IF(E782="","",IFERROR(_xlfn.FILTERXML(O782,"//local/territory"),""))</f>
        <v/>
      </c>
      <c r="G782" s="46">
        <f>IF(E782="","",IFERROR(_xlfn.FILTERXML(O782,"//local/mapcode"),""))</f>
        <v/>
      </c>
      <c r="H782" s="46">
        <f>IF(E782="","",IFERROR(_xlfn.FILTERXML(O782,"//international/mapcode"),""))</f>
        <v/>
      </c>
      <c r="I782" s="46">
        <f>IF(E782="","",IFERROR(HYPERLINK("https://www.mymapcodes.com/go/?t="&amp;IF(G782&lt;&gt;"",F782,"AAA")&amp;"&amp;ma="&amp;LEFT(IF(G782&lt;&gt;"",G782,H782),FIND(".",IF(G782&lt;&gt;"",G782,H782))-1)&amp;"&amp;mb="&amp;MID(IF(G782&lt;&gt;"",G782,H782),FIND(".",IF(G782&lt;&gt;"",G782,H782))+1,99),"Open on MyMapcodes →"),""))</f>
        <v/>
      </c>
      <c r="J782" s="47">
        <f>IF(OR(R782="",AP782&lt;&gt;""),"",ROUND(AN782,6))</f>
        <v/>
      </c>
      <c r="K782" s="47">
        <f>IF(OR(R782="",AP782&lt;&gt;""),"",ROUND(AO782,6))</f>
        <v/>
      </c>
      <c r="L782" s="48">
        <f>IF(R782="","",IF(AP782&lt;&gt;"",AP782,IF(O782="NO CONNECTION","Excel couldn't reach the mapcode service. Click the REFRESH RESULTS box just above the table.",IF(E782="","The mapcode service didn't return a mapcode for this point.",IF(AM782,"Latitude and longitude seemed to be the wrong way round, so they've been swapped. Please check.",IF(AND(AN782=0,AO782=0),"0, 0 is in the sea off West Africa. Please check this is the location you meant.",IF(W782,"Longitude came first, so the order has been switched.",IF(Z782=6,"Converted from degrees, minutes and seconds.",IF(Z782=4,"Converted from degrees and decimal minutes.","")))))))))</f>
        <v/>
      </c>
      <c r="N782" s="49">
        <f>IF(J782="","",MapcodeAPI&amp;"codes/"&amp;SUBSTITUTE(J782&amp;"",MID(1/2,2,1),".")&amp;","&amp;SUBSTITUTE(K782&amp;"",MID(1/2,2,1),"."))&amp;LEFT($B$13,0)</f>
        <v/>
      </c>
      <c r="O782" s="49">
        <f>IF(N782="","",IFERROR(_xlfn.WEBSERVICE(N782),IF(MapcodeAPIBackup="","NO CONNECTION",IFERROR(_xlfn.WEBSERVICE(MapcodeAPIBackup&amp;MID(N782,LEN(MapcodeAPI)+1,999)),"NO CONNECTION"))))</f>
        <v/>
      </c>
      <c r="P782" t="inlineStr">
        <is>
          <t xml:space="preserve"> </t>
        </is>
      </c>
      <c r="R782" s="50">
        <f>IFERROR(IF(AND(TRIM(B782&amp;"")="",TRIM(C782&amp;"")=""),"",TRIM(IF(ISNUMBER(B782),SUBSTITUTE(B782&amp;"",MID(1/2,2,1),"."),B782&amp;"")&amp;IF(TRIM(C782&amp;"")="",""," | "&amp;IF(ISNUMBER(C782),SUBSTITUTE(C782&amp;"",MID(1/2,2,1),"."),C782&amp;"")))),"(error value)")</f>
        <v/>
      </c>
      <c r="S782" s="50">
        <f>IF(R782="","","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"&amp;IFERROR(IF(AND(LEN(R782)-LEN(SUBSTITUTE(R782,"/",""))=1,ISNUMBER(FIND(" ",TRIM(LEFT(R782,FIND("/",R782)-1))))),LEFT(R782,FIND("/",R782)-1),R782),R782)&amp;" ")," "," "),"﻿"," "),"​"," "),"⁠"," ")," "," ")," "," "),CHAR(9)," "),CHAR(10)," "),CHAR(13)," "),"−","-"),"–","-"),"—","-"),"LATITUDE"," "),"LONGITUDE"," "),"COORDINATES"," "),"COORDS"," "),"NORTH"," N "),"SOUTH"," S "),"EAST"," E "),"WEST"," W "),"DEGREES"," "),"DEG"," "),"GPS"," "),"LONG"," "),"LNG"," "),"LON"," "),"LAT"," ")," AND "," "),"&amp;"," ")&amp;" ")</f>
        <v/>
      </c>
      <c r="T782" s="50">
        <f>IF(S782="","",IF(LEN(S782)-LEN(SUBSTITUTE(S782,".",""))&gt;0,SUBSTITUTE(S782,","," "),IF(LEN(S782)-LEN(SUBSTITUTE(S782,",",""))=3,SUBSTITUTE(SUBSTITUTE(S782,",",";",2),",","."),IF(LEN(S782)-LEN(SUBSTITUTE(S782,",",""))=2,SUBSTITUTE(S782,",","."),SUBSTITUTE(S782,","," ")))))</f>
        <v/>
      </c>
      <c r="U782" s="50">
        <f>IF(ISNUMBER(FIND("S",T782)),-1,IF(ISNUMBER(FIND("N",T782)),1,0))</f>
        <v/>
      </c>
      <c r="V782" s="50">
        <f>IF(ISNUMBER(FIND("W",T782)),-1,IF(ISNUMBER(FIND("E",T782)),1,0))</f>
        <v/>
      </c>
      <c r="W782" s="50">
        <f>AND(MIN(IFERROR(FIND("N",T782),999),IFERROR(FIND("S",T782),999))&lt;999,MIN(IFERROR(FIND("E",T782),999),IFERROR(FIND("W",T782),999))&lt;999,MIN(IFERROR(FIND("E",T782),999),IFERROR(FIND("W",T782),999))&lt;MIN(IFERROR(FIND("N",T782),999),IFERROR(FIND("S",T782),999)))</f>
        <v/>
      </c>
      <c r="X782" s="50">
        <f>IF(T782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782,"°"," "),"º"," "),"˚"," "),"'"," "),CHAR(34)," "),"′"," "),"’"," "),"‘"," "),"″"," "),"”"," "),"“"," "),"("," "),")"," "),"["," "),"]"," "),"{"," "),"}"," "),";"," "),"|"," "),"/"," "),"\"," "),":"," "),"="," "),"*"," "),","," "),"N"," "),"S"," "),"E"," "),"W"," "),"_"," ")))</f>
        <v/>
      </c>
      <c r="Y782" s="50">
        <f>IF(X782="","",SUBSTITUTE(SUBSTITUTE(SUBSTITUTE(SUBSTITUTE(SUBSTITUTE(SUBSTITUTE(SUBSTITUTE(SUBSTITUTE(SUBSTITUTE(SUBSTITUTE(SUBSTITUTE(SUBSTITUTE(SUBSTITUTE(X782,"0",""),"1",""),"2",""),"3",""),"4",""),"5",""),"6",""),"7",""),"8",""),"9",""),".",""),"-","")," ",""))</f>
        <v/>
      </c>
      <c r="Z782" s="50">
        <f>IF(X782="",0,LEN(X782)-LEN(SUBSTITUTE(X782," ",""))+1)</f>
        <v/>
      </c>
      <c r="AA782" s="50">
        <f>IF(Z782&lt;1,"",IFERROR(VALUE(SUBSTITUTE(TRIM(MID(SUBSTITUTE(X782," ",REPT(" ",60)),1,60)),".",MID(1/2,2,1))),""))</f>
        <v/>
      </c>
      <c r="AB782" s="50">
        <f>IF(Z782&lt;2,"",IFERROR(VALUE(SUBSTITUTE(TRIM(MID(SUBSTITUTE(X782," ",REPT(" ",60)),61,60)),".",MID(1/2,2,1))),""))</f>
        <v/>
      </c>
      <c r="AC782" s="50">
        <f>IF(Z782&lt;3,"",IFERROR(VALUE(SUBSTITUTE(TRIM(MID(SUBSTITUTE(X782," ",REPT(" ",60)),121,60)),".",MID(1/2,2,1))),""))</f>
        <v/>
      </c>
      <c r="AD782" s="50">
        <f>IF(Z782&lt;4,"",IFERROR(VALUE(SUBSTITUTE(TRIM(MID(SUBSTITUTE(X782," ",REPT(" ",60)),181,60)),".",MID(1/2,2,1))),""))</f>
        <v/>
      </c>
      <c r="AE782" s="50">
        <f>IF(Z782&lt;5,"",IFERROR(VALUE(SUBSTITUTE(TRIM(MID(SUBSTITUTE(X782," ",REPT(" ",60)),241,60)),".",MID(1/2,2,1))),""))</f>
        <v/>
      </c>
      <c r="AF782" s="50">
        <f>IF(Z782&lt;6,"",IFERROR(VALUE(SUBSTITUTE(TRIM(MID(SUBSTITUTE(X782," ",REPT(" ",60)),301,60)),".",MID(1/2,2,1))),""))</f>
        <v/>
      </c>
      <c r="AG782" s="50">
        <f>IFERROR(IF(Z782=2,AA782,IF(Z782=4,IF(AA782&lt;0,-1,1)*(ABS(AA782)+AB782/60),IF(Z782=6,IF(AA782&lt;0,-1,1)*(ABS(AA782)+AB782/60+AC782/3600),""))),"")</f>
        <v/>
      </c>
      <c r="AH782" s="50">
        <f>IFERROR(IF(Z782=2,AB782,IF(Z782=4,IF(AC782&lt;0,-1,1)*(ABS(AC782)+AD782/60),IF(Z782=6,IF(AD782&lt;0,-1,1)*(ABS(AD782)+AE782/60+AF782/3600),""))),"")</f>
        <v/>
      </c>
      <c r="AI782" s="50">
        <f>IF(W782,AH782,AG782)</f>
        <v/>
      </c>
      <c r="AJ782" s="50">
        <f>IF(W782,AG782,AH782)</f>
        <v/>
      </c>
      <c r="AK782" s="50">
        <f>IFERROR(IF(U782=0,AI782,U782*ABS(AI782)),"")</f>
        <v/>
      </c>
      <c r="AL782" s="50">
        <f>IFERROR(IF(V782=0,AJ782,V782*ABS(AJ782)),"")</f>
        <v/>
      </c>
      <c r="AM782" s="50">
        <f>IFERROR(AND(U782=0,V782=0,ABS(AK782)&gt;90,ABS(AK782)&lt;=180,ABS(AL782)&lt;=90),FALSE)</f>
        <v/>
      </c>
      <c r="AN782" s="50">
        <f>IF(AM782,AL782,AK782)</f>
        <v/>
      </c>
      <c r="AO782" s="50">
        <f>IF(AM782,AK782,AL782)</f>
        <v/>
      </c>
      <c r="AP782" s="50">
        <f>IF(R782="","",IF(Y782&lt;&gt;"","Contains words or symbols that aren't part of a coordinate.",IF(NOT(OR(Z782=2,Z782=4,Z782=6)),"Couldn't find a latitude and a longitude ("&amp;Z782&amp;IF(Z782=1," number"," numbers")&amp;" found).",IF(COUNT(AA782:AF782)&lt;&gt;Z782,"Some of the numbers couldn't be read.",IF(OR(AND(Z782=4,OR(AB782&lt;0,AB782&gt;=60,AD782&lt;0,AD782&gt;=60)),AND(Z782=6,OR(AB782&lt;0,AB782&gt;=60,AC782&lt;0,AC782&gt;=60,AE782&lt;0,AE782&gt;=60,AF782&lt;0,AF782&gt;=60))),"Minutes and seconds must be between 0 and 60.",IF(OR(ABS(AN782)&gt;90,ABS(AO782)&gt;180),"Out of range: latitude must be between -90 and 90, and longitude between -180 and 180.",""))))))</f>
        <v/>
      </c>
    </row>
    <row r="783">
      <c r="B783" s="44" t="n"/>
      <c r="C783" s="44" t="n"/>
      <c r="D783" s="45">
        <f>IF(R783="","",IF(AP783&lt;&gt;"","NOT VALID GPS COORDINATES",IF(O783="NO CONNECTION","NO CONNECTION",IF(E783="","NOT FOUND",IF(OR(AM783,AND(AN783=0,AO783=0)),"CONVERTED – PLEASE CHECK","CONVERTED")))))</f>
        <v/>
      </c>
      <c r="E783" s="45">
        <f>IF(OR(O783="",O783="NO CONNECTION"),"",IFERROR(_xlfn.FILTERXML(O783,"//local/territory")&amp;" "&amp;_xlfn.FILTERXML(O783,"//local/mapcode"),IFERROR(_xlfn.FILTERXML(O783,"//international/mapcode"),"")))</f>
        <v/>
      </c>
      <c r="F783" s="46">
        <f>IF(E783="","",IFERROR(_xlfn.FILTERXML(O783,"//local/territory"),""))</f>
        <v/>
      </c>
      <c r="G783" s="46">
        <f>IF(E783="","",IFERROR(_xlfn.FILTERXML(O783,"//local/mapcode"),""))</f>
        <v/>
      </c>
      <c r="H783" s="46">
        <f>IF(E783="","",IFERROR(_xlfn.FILTERXML(O783,"//international/mapcode"),""))</f>
        <v/>
      </c>
      <c r="I783" s="46">
        <f>IF(E783="","",IFERROR(HYPERLINK("https://www.mymapcodes.com/go/?t="&amp;IF(G783&lt;&gt;"",F783,"AAA")&amp;"&amp;ma="&amp;LEFT(IF(G783&lt;&gt;"",G783,H783),FIND(".",IF(G783&lt;&gt;"",G783,H783))-1)&amp;"&amp;mb="&amp;MID(IF(G783&lt;&gt;"",G783,H783),FIND(".",IF(G783&lt;&gt;"",G783,H783))+1,99),"Open on MyMapcodes →"),""))</f>
        <v/>
      </c>
      <c r="J783" s="47">
        <f>IF(OR(R783="",AP783&lt;&gt;""),"",ROUND(AN783,6))</f>
        <v/>
      </c>
      <c r="K783" s="47">
        <f>IF(OR(R783="",AP783&lt;&gt;""),"",ROUND(AO783,6))</f>
        <v/>
      </c>
      <c r="L783" s="48">
        <f>IF(R783="","",IF(AP783&lt;&gt;"",AP783,IF(O783="NO CONNECTION","Excel couldn't reach the mapcode service. Click the REFRESH RESULTS box just above the table.",IF(E783="","The mapcode service didn't return a mapcode for this point.",IF(AM783,"Latitude and longitude seemed to be the wrong way round, so they've been swapped. Please check.",IF(AND(AN783=0,AO783=0),"0, 0 is in the sea off West Africa. Please check this is the location you meant.",IF(W783,"Longitude came first, so the order has been switched.",IF(Z783=6,"Converted from degrees, minutes and seconds.",IF(Z783=4,"Converted from degrees and decimal minutes.","")))))))))</f>
        <v/>
      </c>
      <c r="N783" s="49">
        <f>IF(J783="","",MapcodeAPI&amp;"codes/"&amp;SUBSTITUTE(J783&amp;"",MID(1/2,2,1),".")&amp;","&amp;SUBSTITUTE(K783&amp;"",MID(1/2,2,1),"."))&amp;LEFT($B$13,0)</f>
        <v/>
      </c>
      <c r="O783" s="49">
        <f>IF(N783="","",IFERROR(_xlfn.WEBSERVICE(N783),IF(MapcodeAPIBackup="","NO CONNECTION",IFERROR(_xlfn.WEBSERVICE(MapcodeAPIBackup&amp;MID(N783,LEN(MapcodeAPI)+1,999)),"NO CONNECTION"))))</f>
        <v/>
      </c>
      <c r="P783" t="inlineStr">
        <is>
          <t xml:space="preserve"> </t>
        </is>
      </c>
      <c r="R783" s="50">
        <f>IFERROR(IF(AND(TRIM(B783&amp;"")="",TRIM(C783&amp;"")=""),"",TRIM(IF(ISNUMBER(B783),SUBSTITUTE(B783&amp;"",MID(1/2,2,1),"."),B783&amp;"")&amp;IF(TRIM(C783&amp;"")="",""," | "&amp;IF(ISNUMBER(C783),SUBSTITUTE(C783&amp;"",MID(1/2,2,1),"."),C783&amp;"")))),"(error value)")</f>
        <v/>
      </c>
      <c r="S783" s="50">
        <f>IF(R783="","","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"&amp;IFERROR(IF(AND(LEN(R783)-LEN(SUBSTITUTE(R783,"/",""))=1,ISNUMBER(FIND(" ",TRIM(LEFT(R783,FIND("/",R783)-1))))),LEFT(R783,FIND("/",R783)-1),R783),R783)&amp;" ")," "," "),"﻿"," "),"​"," "),"⁠"," ")," "," ")," "," "),CHAR(9)," "),CHAR(10)," "),CHAR(13)," "),"−","-"),"–","-"),"—","-"),"LATITUDE"," "),"LONGITUDE"," "),"COORDINATES"," "),"COORDS"," "),"NORTH"," N "),"SOUTH"," S "),"EAST"," E "),"WEST"," W "),"DEGREES"," "),"DEG"," "),"GPS"," "),"LONG"," "),"LNG"," "),"LON"," "),"LAT"," ")," AND "," "),"&amp;"," ")&amp;" ")</f>
        <v/>
      </c>
      <c r="T783" s="50">
        <f>IF(S783="","",IF(LEN(S783)-LEN(SUBSTITUTE(S783,".",""))&gt;0,SUBSTITUTE(S783,","," "),IF(LEN(S783)-LEN(SUBSTITUTE(S783,",",""))=3,SUBSTITUTE(SUBSTITUTE(S783,",",";",2),",","."),IF(LEN(S783)-LEN(SUBSTITUTE(S783,",",""))=2,SUBSTITUTE(S783,",","."),SUBSTITUTE(S783,","," ")))))</f>
        <v/>
      </c>
      <c r="U783" s="50">
        <f>IF(ISNUMBER(FIND("S",T783)),-1,IF(ISNUMBER(FIND("N",T783)),1,0))</f>
        <v/>
      </c>
      <c r="V783" s="50">
        <f>IF(ISNUMBER(FIND("W",T783)),-1,IF(ISNUMBER(FIND("E",T783)),1,0))</f>
        <v/>
      </c>
      <c r="W783" s="50">
        <f>AND(MIN(IFERROR(FIND("N",T783),999),IFERROR(FIND("S",T783),999))&lt;999,MIN(IFERROR(FIND("E",T783),999),IFERROR(FIND("W",T783),999))&lt;999,MIN(IFERROR(FIND("E",T783),999),IFERROR(FIND("W",T783),999))&lt;MIN(IFERROR(FIND("N",T783),999),IFERROR(FIND("S",T783),999)))</f>
        <v/>
      </c>
      <c r="X783" s="50">
        <f>IF(T783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783,"°"," "),"º"," "),"˚"," "),"'"," "),CHAR(34)," "),"′"," "),"’"," "),"‘"," "),"″"," "),"”"," "),"“"," "),"("," "),")"," "),"["," "),"]"," "),"{"," "),"}"," "),";"," "),"|"," "),"/"," "),"\"," "),":"," "),"="," "),"*"," "),","," "),"N"," "),"S"," "),"E"," "),"W"," "),"_"," ")))</f>
        <v/>
      </c>
      <c r="Y783" s="50">
        <f>IF(X783="","",SUBSTITUTE(SUBSTITUTE(SUBSTITUTE(SUBSTITUTE(SUBSTITUTE(SUBSTITUTE(SUBSTITUTE(SUBSTITUTE(SUBSTITUTE(SUBSTITUTE(SUBSTITUTE(SUBSTITUTE(SUBSTITUTE(X783,"0",""),"1",""),"2",""),"3",""),"4",""),"5",""),"6",""),"7",""),"8",""),"9",""),".",""),"-","")," ",""))</f>
        <v/>
      </c>
      <c r="Z783" s="50">
        <f>IF(X783="",0,LEN(X783)-LEN(SUBSTITUTE(X783," ",""))+1)</f>
        <v/>
      </c>
      <c r="AA783" s="50">
        <f>IF(Z783&lt;1,"",IFERROR(VALUE(SUBSTITUTE(TRIM(MID(SUBSTITUTE(X783," ",REPT(" ",60)),1,60)),".",MID(1/2,2,1))),""))</f>
        <v/>
      </c>
      <c r="AB783" s="50">
        <f>IF(Z783&lt;2,"",IFERROR(VALUE(SUBSTITUTE(TRIM(MID(SUBSTITUTE(X783," ",REPT(" ",60)),61,60)),".",MID(1/2,2,1))),""))</f>
        <v/>
      </c>
      <c r="AC783" s="50">
        <f>IF(Z783&lt;3,"",IFERROR(VALUE(SUBSTITUTE(TRIM(MID(SUBSTITUTE(X783," ",REPT(" ",60)),121,60)),".",MID(1/2,2,1))),""))</f>
        <v/>
      </c>
      <c r="AD783" s="50">
        <f>IF(Z783&lt;4,"",IFERROR(VALUE(SUBSTITUTE(TRIM(MID(SUBSTITUTE(X783," ",REPT(" ",60)),181,60)),".",MID(1/2,2,1))),""))</f>
        <v/>
      </c>
      <c r="AE783" s="50">
        <f>IF(Z783&lt;5,"",IFERROR(VALUE(SUBSTITUTE(TRIM(MID(SUBSTITUTE(X783," ",REPT(" ",60)),241,60)),".",MID(1/2,2,1))),""))</f>
        <v/>
      </c>
      <c r="AF783" s="50">
        <f>IF(Z783&lt;6,"",IFERROR(VALUE(SUBSTITUTE(TRIM(MID(SUBSTITUTE(X783," ",REPT(" ",60)),301,60)),".",MID(1/2,2,1))),""))</f>
        <v/>
      </c>
      <c r="AG783" s="50">
        <f>IFERROR(IF(Z783=2,AA783,IF(Z783=4,IF(AA783&lt;0,-1,1)*(ABS(AA783)+AB783/60),IF(Z783=6,IF(AA783&lt;0,-1,1)*(ABS(AA783)+AB783/60+AC783/3600),""))),"")</f>
        <v/>
      </c>
      <c r="AH783" s="50">
        <f>IFERROR(IF(Z783=2,AB783,IF(Z783=4,IF(AC783&lt;0,-1,1)*(ABS(AC783)+AD783/60),IF(Z783=6,IF(AD783&lt;0,-1,1)*(ABS(AD783)+AE783/60+AF783/3600),""))),"")</f>
        <v/>
      </c>
      <c r="AI783" s="50">
        <f>IF(W783,AH783,AG783)</f>
        <v/>
      </c>
      <c r="AJ783" s="50">
        <f>IF(W783,AG783,AH783)</f>
        <v/>
      </c>
      <c r="AK783" s="50">
        <f>IFERROR(IF(U783=0,AI783,U783*ABS(AI783)),"")</f>
        <v/>
      </c>
      <c r="AL783" s="50">
        <f>IFERROR(IF(V783=0,AJ783,V783*ABS(AJ783)),"")</f>
        <v/>
      </c>
      <c r="AM783" s="50">
        <f>IFERROR(AND(U783=0,V783=0,ABS(AK783)&gt;90,ABS(AK783)&lt;=180,ABS(AL783)&lt;=90),FALSE)</f>
        <v/>
      </c>
      <c r="AN783" s="50">
        <f>IF(AM783,AL783,AK783)</f>
        <v/>
      </c>
      <c r="AO783" s="50">
        <f>IF(AM783,AK783,AL783)</f>
        <v/>
      </c>
      <c r="AP783" s="50">
        <f>IF(R783="","",IF(Y783&lt;&gt;"","Contains words or symbols that aren't part of a coordinate.",IF(NOT(OR(Z783=2,Z783=4,Z783=6)),"Couldn't find a latitude and a longitude ("&amp;Z783&amp;IF(Z783=1," number"," numbers")&amp;" found).",IF(COUNT(AA783:AF783)&lt;&gt;Z783,"Some of the numbers couldn't be read.",IF(OR(AND(Z783=4,OR(AB783&lt;0,AB783&gt;=60,AD783&lt;0,AD783&gt;=60)),AND(Z783=6,OR(AB783&lt;0,AB783&gt;=60,AC783&lt;0,AC783&gt;=60,AE783&lt;0,AE783&gt;=60,AF783&lt;0,AF783&gt;=60))),"Minutes and seconds must be between 0 and 60.",IF(OR(ABS(AN783)&gt;90,ABS(AO783)&gt;180),"Out of range: latitude must be between -90 and 90, and longitude between -180 and 180.",""))))))</f>
        <v/>
      </c>
    </row>
    <row r="784">
      <c r="B784" s="44" t="n"/>
      <c r="C784" s="44" t="n"/>
      <c r="D784" s="45">
        <f>IF(R784="","",IF(AP784&lt;&gt;"","NOT VALID GPS COORDINATES",IF(O784="NO CONNECTION","NO CONNECTION",IF(E784="","NOT FOUND",IF(OR(AM784,AND(AN784=0,AO784=0)),"CONVERTED – PLEASE CHECK","CONVERTED")))))</f>
        <v/>
      </c>
      <c r="E784" s="45">
        <f>IF(OR(O784="",O784="NO CONNECTION"),"",IFERROR(_xlfn.FILTERXML(O784,"//local/territory")&amp;" "&amp;_xlfn.FILTERXML(O784,"//local/mapcode"),IFERROR(_xlfn.FILTERXML(O784,"//international/mapcode"),"")))</f>
        <v/>
      </c>
      <c r="F784" s="46">
        <f>IF(E784="","",IFERROR(_xlfn.FILTERXML(O784,"//local/territory"),""))</f>
        <v/>
      </c>
      <c r="G784" s="46">
        <f>IF(E784="","",IFERROR(_xlfn.FILTERXML(O784,"//local/mapcode"),""))</f>
        <v/>
      </c>
      <c r="H784" s="46">
        <f>IF(E784="","",IFERROR(_xlfn.FILTERXML(O784,"//international/mapcode"),""))</f>
        <v/>
      </c>
      <c r="I784" s="46">
        <f>IF(E784="","",IFERROR(HYPERLINK("https://www.mymapcodes.com/go/?t="&amp;IF(G784&lt;&gt;"",F784,"AAA")&amp;"&amp;ma="&amp;LEFT(IF(G784&lt;&gt;"",G784,H784),FIND(".",IF(G784&lt;&gt;"",G784,H784))-1)&amp;"&amp;mb="&amp;MID(IF(G784&lt;&gt;"",G784,H784),FIND(".",IF(G784&lt;&gt;"",G784,H784))+1,99),"Open on MyMapcodes →"),""))</f>
        <v/>
      </c>
      <c r="J784" s="47">
        <f>IF(OR(R784="",AP784&lt;&gt;""),"",ROUND(AN784,6))</f>
        <v/>
      </c>
      <c r="K784" s="47">
        <f>IF(OR(R784="",AP784&lt;&gt;""),"",ROUND(AO784,6))</f>
        <v/>
      </c>
      <c r="L784" s="48">
        <f>IF(R784="","",IF(AP784&lt;&gt;"",AP784,IF(O784="NO CONNECTION","Excel couldn't reach the mapcode service. Click the REFRESH RESULTS box just above the table.",IF(E784="","The mapcode service didn't return a mapcode for this point.",IF(AM784,"Latitude and longitude seemed to be the wrong way round, so they've been swapped. Please check.",IF(AND(AN784=0,AO784=0),"0, 0 is in the sea off West Africa. Please check this is the location you meant.",IF(W784,"Longitude came first, so the order has been switched.",IF(Z784=6,"Converted from degrees, minutes and seconds.",IF(Z784=4,"Converted from degrees and decimal minutes.","")))))))))</f>
        <v/>
      </c>
      <c r="N784" s="49">
        <f>IF(J784="","",MapcodeAPI&amp;"codes/"&amp;SUBSTITUTE(J784&amp;"",MID(1/2,2,1),".")&amp;","&amp;SUBSTITUTE(K784&amp;"",MID(1/2,2,1),"."))&amp;LEFT($B$13,0)</f>
        <v/>
      </c>
      <c r="O784" s="49">
        <f>IF(N784="","",IFERROR(_xlfn.WEBSERVICE(N784),IF(MapcodeAPIBackup="","NO CONNECTION",IFERROR(_xlfn.WEBSERVICE(MapcodeAPIBackup&amp;MID(N784,LEN(MapcodeAPI)+1,999)),"NO CONNECTION"))))</f>
        <v/>
      </c>
      <c r="P784" t="inlineStr">
        <is>
          <t xml:space="preserve"> </t>
        </is>
      </c>
      <c r="R784" s="50">
        <f>IFERROR(IF(AND(TRIM(B784&amp;"")="",TRIM(C784&amp;"")=""),"",TRIM(IF(ISNUMBER(B784),SUBSTITUTE(B784&amp;"",MID(1/2,2,1),"."),B784&amp;"")&amp;IF(TRIM(C784&amp;"")="",""," | "&amp;IF(ISNUMBER(C784),SUBSTITUTE(C784&amp;"",MID(1/2,2,1),"."),C784&amp;"")))),"(error value)")</f>
        <v/>
      </c>
      <c r="S784" s="50">
        <f>IF(R784="","","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"&amp;IFERROR(IF(AND(LEN(R784)-LEN(SUBSTITUTE(R784,"/",""))=1,ISNUMBER(FIND(" ",TRIM(LEFT(R784,FIND("/",R784)-1))))),LEFT(R784,FIND("/",R784)-1),R784),R784)&amp;" ")," "," "),"﻿"," "),"​"," "),"⁠"," ")," "," ")," "," "),CHAR(9)," "),CHAR(10)," "),CHAR(13)," "),"−","-"),"–","-"),"—","-"),"LATITUDE"," "),"LONGITUDE"," "),"COORDINATES"," "),"COORDS"," "),"NORTH"," N "),"SOUTH"," S "),"EAST"," E "),"WEST"," W "),"DEGREES"," "),"DEG"," "),"GPS"," "),"LONG"," "),"LNG"," "),"LON"," "),"LAT"," ")," AND "," "),"&amp;"," ")&amp;" ")</f>
        <v/>
      </c>
      <c r="T784" s="50">
        <f>IF(S784="","",IF(LEN(S784)-LEN(SUBSTITUTE(S784,".",""))&gt;0,SUBSTITUTE(S784,","," "),IF(LEN(S784)-LEN(SUBSTITUTE(S784,",",""))=3,SUBSTITUTE(SUBSTITUTE(S784,",",";",2),",","."),IF(LEN(S784)-LEN(SUBSTITUTE(S784,",",""))=2,SUBSTITUTE(S784,",","."),SUBSTITUTE(S784,","," ")))))</f>
        <v/>
      </c>
      <c r="U784" s="50">
        <f>IF(ISNUMBER(FIND("S",T784)),-1,IF(ISNUMBER(FIND("N",T784)),1,0))</f>
        <v/>
      </c>
      <c r="V784" s="50">
        <f>IF(ISNUMBER(FIND("W",T784)),-1,IF(ISNUMBER(FIND("E",T784)),1,0))</f>
        <v/>
      </c>
      <c r="W784" s="50">
        <f>AND(MIN(IFERROR(FIND("N",T784),999),IFERROR(FIND("S",T784),999))&lt;999,MIN(IFERROR(FIND("E",T784),999),IFERROR(FIND("W",T784),999))&lt;999,MIN(IFERROR(FIND("E",T784),999),IFERROR(FIND("W",T784),999))&lt;MIN(IFERROR(FIND("N",T784),999),IFERROR(FIND("S",T784),999)))</f>
        <v/>
      </c>
      <c r="X784" s="50">
        <f>IF(T784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784,"°"," "),"º"," "),"˚"," "),"'"," "),CHAR(34)," "),"′"," "),"’"," "),"‘"," "),"″"," "),"”"," "),"“"," "),"("," "),")"," "),"["," "),"]"," "),"{"," "),"}"," "),";"," "),"|"," "),"/"," "),"\"," "),":"," "),"="," "),"*"," "),","," "),"N"," "),"S"," "),"E"," "),"W"," "),"_"," ")))</f>
        <v/>
      </c>
      <c r="Y784" s="50">
        <f>IF(X784="","",SUBSTITUTE(SUBSTITUTE(SUBSTITUTE(SUBSTITUTE(SUBSTITUTE(SUBSTITUTE(SUBSTITUTE(SUBSTITUTE(SUBSTITUTE(SUBSTITUTE(SUBSTITUTE(SUBSTITUTE(SUBSTITUTE(X784,"0",""),"1",""),"2",""),"3",""),"4",""),"5",""),"6",""),"7",""),"8",""),"9",""),".",""),"-","")," ",""))</f>
        <v/>
      </c>
      <c r="Z784" s="50">
        <f>IF(X784="",0,LEN(X784)-LEN(SUBSTITUTE(X784," ",""))+1)</f>
        <v/>
      </c>
      <c r="AA784" s="50">
        <f>IF(Z784&lt;1,"",IFERROR(VALUE(SUBSTITUTE(TRIM(MID(SUBSTITUTE(X784," ",REPT(" ",60)),1,60)),".",MID(1/2,2,1))),""))</f>
        <v/>
      </c>
      <c r="AB784" s="50">
        <f>IF(Z784&lt;2,"",IFERROR(VALUE(SUBSTITUTE(TRIM(MID(SUBSTITUTE(X784," ",REPT(" ",60)),61,60)),".",MID(1/2,2,1))),""))</f>
        <v/>
      </c>
      <c r="AC784" s="50">
        <f>IF(Z784&lt;3,"",IFERROR(VALUE(SUBSTITUTE(TRIM(MID(SUBSTITUTE(X784," ",REPT(" ",60)),121,60)),".",MID(1/2,2,1))),""))</f>
        <v/>
      </c>
      <c r="AD784" s="50">
        <f>IF(Z784&lt;4,"",IFERROR(VALUE(SUBSTITUTE(TRIM(MID(SUBSTITUTE(X784," ",REPT(" ",60)),181,60)),".",MID(1/2,2,1))),""))</f>
        <v/>
      </c>
      <c r="AE784" s="50">
        <f>IF(Z784&lt;5,"",IFERROR(VALUE(SUBSTITUTE(TRIM(MID(SUBSTITUTE(X784," ",REPT(" ",60)),241,60)),".",MID(1/2,2,1))),""))</f>
        <v/>
      </c>
      <c r="AF784" s="50">
        <f>IF(Z784&lt;6,"",IFERROR(VALUE(SUBSTITUTE(TRIM(MID(SUBSTITUTE(X784," ",REPT(" ",60)),301,60)),".",MID(1/2,2,1))),""))</f>
        <v/>
      </c>
      <c r="AG784" s="50">
        <f>IFERROR(IF(Z784=2,AA784,IF(Z784=4,IF(AA784&lt;0,-1,1)*(ABS(AA784)+AB784/60),IF(Z784=6,IF(AA784&lt;0,-1,1)*(ABS(AA784)+AB784/60+AC784/3600),""))),"")</f>
        <v/>
      </c>
      <c r="AH784" s="50">
        <f>IFERROR(IF(Z784=2,AB784,IF(Z784=4,IF(AC784&lt;0,-1,1)*(ABS(AC784)+AD784/60),IF(Z784=6,IF(AD784&lt;0,-1,1)*(ABS(AD784)+AE784/60+AF784/3600),""))),"")</f>
        <v/>
      </c>
      <c r="AI784" s="50">
        <f>IF(W784,AH784,AG784)</f>
        <v/>
      </c>
      <c r="AJ784" s="50">
        <f>IF(W784,AG784,AH784)</f>
        <v/>
      </c>
      <c r="AK784" s="50">
        <f>IFERROR(IF(U784=0,AI784,U784*ABS(AI784)),"")</f>
        <v/>
      </c>
      <c r="AL784" s="50">
        <f>IFERROR(IF(V784=0,AJ784,V784*ABS(AJ784)),"")</f>
        <v/>
      </c>
      <c r="AM784" s="50">
        <f>IFERROR(AND(U784=0,V784=0,ABS(AK784)&gt;90,ABS(AK784)&lt;=180,ABS(AL784)&lt;=90),FALSE)</f>
        <v/>
      </c>
      <c r="AN784" s="50">
        <f>IF(AM784,AL784,AK784)</f>
        <v/>
      </c>
      <c r="AO784" s="50">
        <f>IF(AM784,AK784,AL784)</f>
        <v/>
      </c>
      <c r="AP784" s="50">
        <f>IF(R784="","",IF(Y784&lt;&gt;"","Contains words or symbols that aren't part of a coordinate.",IF(NOT(OR(Z784=2,Z784=4,Z784=6)),"Couldn't find a latitude and a longitude ("&amp;Z784&amp;IF(Z784=1," number"," numbers")&amp;" found).",IF(COUNT(AA784:AF784)&lt;&gt;Z784,"Some of the numbers couldn't be read.",IF(OR(AND(Z784=4,OR(AB784&lt;0,AB784&gt;=60,AD784&lt;0,AD784&gt;=60)),AND(Z784=6,OR(AB784&lt;0,AB784&gt;=60,AC784&lt;0,AC784&gt;=60,AE784&lt;0,AE784&gt;=60,AF784&lt;0,AF784&gt;=60))),"Minutes and seconds must be between 0 and 60.",IF(OR(ABS(AN784)&gt;90,ABS(AO784)&gt;180),"Out of range: latitude must be between -90 and 90, and longitude between -180 and 180.",""))))))</f>
        <v/>
      </c>
    </row>
    <row r="785">
      <c r="B785" s="44" t="n"/>
      <c r="C785" s="44" t="n"/>
      <c r="D785" s="45">
        <f>IF(R785="","",IF(AP785&lt;&gt;"","NOT VALID GPS COORDINATES",IF(O785="NO CONNECTION","NO CONNECTION",IF(E785="","NOT FOUND",IF(OR(AM785,AND(AN785=0,AO785=0)),"CONVERTED – PLEASE CHECK","CONVERTED")))))</f>
        <v/>
      </c>
      <c r="E785" s="45">
        <f>IF(OR(O785="",O785="NO CONNECTION"),"",IFERROR(_xlfn.FILTERXML(O785,"//local/territory")&amp;" "&amp;_xlfn.FILTERXML(O785,"//local/mapcode"),IFERROR(_xlfn.FILTERXML(O785,"//international/mapcode"),"")))</f>
        <v/>
      </c>
      <c r="F785" s="46">
        <f>IF(E785="","",IFERROR(_xlfn.FILTERXML(O785,"//local/territory"),""))</f>
        <v/>
      </c>
      <c r="G785" s="46">
        <f>IF(E785="","",IFERROR(_xlfn.FILTERXML(O785,"//local/mapcode"),""))</f>
        <v/>
      </c>
      <c r="H785" s="46">
        <f>IF(E785="","",IFERROR(_xlfn.FILTERXML(O785,"//international/mapcode"),""))</f>
        <v/>
      </c>
      <c r="I785" s="46">
        <f>IF(E785="","",IFERROR(HYPERLINK("https://www.mymapcodes.com/go/?t="&amp;IF(G785&lt;&gt;"",F785,"AAA")&amp;"&amp;ma="&amp;LEFT(IF(G785&lt;&gt;"",G785,H785),FIND(".",IF(G785&lt;&gt;"",G785,H785))-1)&amp;"&amp;mb="&amp;MID(IF(G785&lt;&gt;"",G785,H785),FIND(".",IF(G785&lt;&gt;"",G785,H785))+1,99),"Open on MyMapcodes →"),""))</f>
        <v/>
      </c>
      <c r="J785" s="47">
        <f>IF(OR(R785="",AP785&lt;&gt;""),"",ROUND(AN785,6))</f>
        <v/>
      </c>
      <c r="K785" s="47">
        <f>IF(OR(R785="",AP785&lt;&gt;""),"",ROUND(AO785,6))</f>
        <v/>
      </c>
      <c r="L785" s="48">
        <f>IF(R785="","",IF(AP785&lt;&gt;"",AP785,IF(O785="NO CONNECTION","Excel couldn't reach the mapcode service. Click the REFRESH RESULTS box just above the table.",IF(E785="","The mapcode service didn't return a mapcode for this point.",IF(AM785,"Latitude and longitude seemed to be the wrong way round, so they've been swapped. Please check.",IF(AND(AN785=0,AO785=0),"0, 0 is in the sea off West Africa. Please check this is the location you meant.",IF(W785,"Longitude came first, so the order has been switched.",IF(Z785=6,"Converted from degrees, minutes and seconds.",IF(Z785=4,"Converted from degrees and decimal minutes.","")))))))))</f>
        <v/>
      </c>
      <c r="N785" s="49">
        <f>IF(J785="","",MapcodeAPI&amp;"codes/"&amp;SUBSTITUTE(J785&amp;"",MID(1/2,2,1),".")&amp;","&amp;SUBSTITUTE(K785&amp;"",MID(1/2,2,1),"."))&amp;LEFT($B$13,0)</f>
        <v/>
      </c>
      <c r="O785" s="49">
        <f>IF(N785="","",IFERROR(_xlfn.WEBSERVICE(N785),IF(MapcodeAPIBackup="","NO CONNECTION",IFERROR(_xlfn.WEBSERVICE(MapcodeAPIBackup&amp;MID(N785,LEN(MapcodeAPI)+1,999)),"NO CONNECTION"))))</f>
        <v/>
      </c>
      <c r="P785" t="inlineStr">
        <is>
          <t xml:space="preserve"> </t>
        </is>
      </c>
      <c r="R785" s="50">
        <f>IFERROR(IF(AND(TRIM(B785&amp;"")="",TRIM(C785&amp;"")=""),"",TRIM(IF(ISNUMBER(B785),SUBSTITUTE(B785&amp;"",MID(1/2,2,1),"."),B785&amp;"")&amp;IF(TRIM(C785&amp;"")="",""," | "&amp;IF(ISNUMBER(C785),SUBSTITUTE(C785&amp;"",MID(1/2,2,1),"."),C785&amp;"")))),"(error value)")</f>
        <v/>
      </c>
      <c r="S785" s="50">
        <f>IF(R785="","","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"&amp;IFERROR(IF(AND(LEN(R785)-LEN(SUBSTITUTE(R785,"/",""))=1,ISNUMBER(FIND(" ",TRIM(LEFT(R785,FIND("/",R785)-1))))),LEFT(R785,FIND("/",R785)-1),R785),R785)&amp;" ")," "," "),"﻿"," "),"​"," "),"⁠"," ")," "," ")," "," "),CHAR(9)," "),CHAR(10)," "),CHAR(13)," "),"−","-"),"–","-"),"—","-"),"LATITUDE"," "),"LONGITUDE"," "),"COORDINATES"," "),"COORDS"," "),"NORTH"," N "),"SOUTH"," S "),"EAST"," E "),"WEST"," W "),"DEGREES"," "),"DEG"," "),"GPS"," "),"LONG"," "),"LNG"," "),"LON"," "),"LAT"," ")," AND "," "),"&amp;"," ")&amp;" ")</f>
        <v/>
      </c>
      <c r="T785" s="50">
        <f>IF(S785="","",IF(LEN(S785)-LEN(SUBSTITUTE(S785,".",""))&gt;0,SUBSTITUTE(S785,","," "),IF(LEN(S785)-LEN(SUBSTITUTE(S785,",",""))=3,SUBSTITUTE(SUBSTITUTE(S785,",",";",2),",","."),IF(LEN(S785)-LEN(SUBSTITUTE(S785,",",""))=2,SUBSTITUTE(S785,",","."),SUBSTITUTE(S785,","," ")))))</f>
        <v/>
      </c>
      <c r="U785" s="50">
        <f>IF(ISNUMBER(FIND("S",T785)),-1,IF(ISNUMBER(FIND("N",T785)),1,0))</f>
        <v/>
      </c>
      <c r="V785" s="50">
        <f>IF(ISNUMBER(FIND("W",T785)),-1,IF(ISNUMBER(FIND("E",T785)),1,0))</f>
        <v/>
      </c>
      <c r="W785" s="50">
        <f>AND(MIN(IFERROR(FIND("N",T785),999),IFERROR(FIND("S",T785),999))&lt;999,MIN(IFERROR(FIND("E",T785),999),IFERROR(FIND("W",T785),999))&lt;999,MIN(IFERROR(FIND("E",T785),999),IFERROR(FIND("W",T785),999))&lt;MIN(IFERROR(FIND("N",T785),999),IFERROR(FIND("S",T785),999)))</f>
        <v/>
      </c>
      <c r="X785" s="50">
        <f>IF(T785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785,"°"," "),"º"," "),"˚"," "),"'"," "),CHAR(34)," "),"′"," "),"’"," "),"‘"," "),"″"," "),"”"," "),"“"," "),"("," "),")"," "),"["," "),"]"," "),"{"," "),"}"," "),";"," "),"|"," "),"/"," "),"\"," "),":"," "),"="," "),"*"," "),","," "),"N"," "),"S"," "),"E"," "),"W"," "),"_"," ")))</f>
        <v/>
      </c>
      <c r="Y785" s="50">
        <f>IF(X785="","",SUBSTITUTE(SUBSTITUTE(SUBSTITUTE(SUBSTITUTE(SUBSTITUTE(SUBSTITUTE(SUBSTITUTE(SUBSTITUTE(SUBSTITUTE(SUBSTITUTE(SUBSTITUTE(SUBSTITUTE(SUBSTITUTE(X785,"0",""),"1",""),"2",""),"3",""),"4",""),"5",""),"6",""),"7",""),"8",""),"9",""),".",""),"-","")," ",""))</f>
        <v/>
      </c>
      <c r="Z785" s="50">
        <f>IF(X785="",0,LEN(X785)-LEN(SUBSTITUTE(X785," ",""))+1)</f>
        <v/>
      </c>
      <c r="AA785" s="50">
        <f>IF(Z785&lt;1,"",IFERROR(VALUE(SUBSTITUTE(TRIM(MID(SUBSTITUTE(X785," ",REPT(" ",60)),1,60)),".",MID(1/2,2,1))),""))</f>
        <v/>
      </c>
      <c r="AB785" s="50">
        <f>IF(Z785&lt;2,"",IFERROR(VALUE(SUBSTITUTE(TRIM(MID(SUBSTITUTE(X785," ",REPT(" ",60)),61,60)),".",MID(1/2,2,1))),""))</f>
        <v/>
      </c>
      <c r="AC785" s="50">
        <f>IF(Z785&lt;3,"",IFERROR(VALUE(SUBSTITUTE(TRIM(MID(SUBSTITUTE(X785," ",REPT(" ",60)),121,60)),".",MID(1/2,2,1))),""))</f>
        <v/>
      </c>
      <c r="AD785" s="50">
        <f>IF(Z785&lt;4,"",IFERROR(VALUE(SUBSTITUTE(TRIM(MID(SUBSTITUTE(X785," ",REPT(" ",60)),181,60)),".",MID(1/2,2,1))),""))</f>
        <v/>
      </c>
      <c r="AE785" s="50">
        <f>IF(Z785&lt;5,"",IFERROR(VALUE(SUBSTITUTE(TRIM(MID(SUBSTITUTE(X785," ",REPT(" ",60)),241,60)),".",MID(1/2,2,1))),""))</f>
        <v/>
      </c>
      <c r="AF785" s="50">
        <f>IF(Z785&lt;6,"",IFERROR(VALUE(SUBSTITUTE(TRIM(MID(SUBSTITUTE(X785," ",REPT(" ",60)),301,60)),".",MID(1/2,2,1))),""))</f>
        <v/>
      </c>
      <c r="AG785" s="50">
        <f>IFERROR(IF(Z785=2,AA785,IF(Z785=4,IF(AA785&lt;0,-1,1)*(ABS(AA785)+AB785/60),IF(Z785=6,IF(AA785&lt;0,-1,1)*(ABS(AA785)+AB785/60+AC785/3600),""))),"")</f>
        <v/>
      </c>
      <c r="AH785" s="50">
        <f>IFERROR(IF(Z785=2,AB785,IF(Z785=4,IF(AC785&lt;0,-1,1)*(ABS(AC785)+AD785/60),IF(Z785=6,IF(AD785&lt;0,-1,1)*(ABS(AD785)+AE785/60+AF785/3600),""))),"")</f>
        <v/>
      </c>
      <c r="AI785" s="50">
        <f>IF(W785,AH785,AG785)</f>
        <v/>
      </c>
      <c r="AJ785" s="50">
        <f>IF(W785,AG785,AH785)</f>
        <v/>
      </c>
      <c r="AK785" s="50">
        <f>IFERROR(IF(U785=0,AI785,U785*ABS(AI785)),"")</f>
        <v/>
      </c>
      <c r="AL785" s="50">
        <f>IFERROR(IF(V785=0,AJ785,V785*ABS(AJ785)),"")</f>
        <v/>
      </c>
      <c r="AM785" s="50">
        <f>IFERROR(AND(U785=0,V785=0,ABS(AK785)&gt;90,ABS(AK785)&lt;=180,ABS(AL785)&lt;=90),FALSE)</f>
        <v/>
      </c>
      <c r="AN785" s="50">
        <f>IF(AM785,AL785,AK785)</f>
        <v/>
      </c>
      <c r="AO785" s="50">
        <f>IF(AM785,AK785,AL785)</f>
        <v/>
      </c>
      <c r="AP785" s="50">
        <f>IF(R785="","",IF(Y785&lt;&gt;"","Contains words or symbols that aren't part of a coordinate.",IF(NOT(OR(Z785=2,Z785=4,Z785=6)),"Couldn't find a latitude and a longitude ("&amp;Z785&amp;IF(Z785=1," number"," numbers")&amp;" found).",IF(COUNT(AA785:AF785)&lt;&gt;Z785,"Some of the numbers couldn't be read.",IF(OR(AND(Z785=4,OR(AB785&lt;0,AB785&gt;=60,AD785&lt;0,AD785&gt;=60)),AND(Z785=6,OR(AB785&lt;0,AB785&gt;=60,AC785&lt;0,AC785&gt;=60,AE785&lt;0,AE785&gt;=60,AF785&lt;0,AF785&gt;=60))),"Minutes and seconds must be between 0 and 60.",IF(OR(ABS(AN785)&gt;90,ABS(AO785)&gt;180),"Out of range: latitude must be between -90 and 90, and longitude between -180 and 180.",""))))))</f>
        <v/>
      </c>
    </row>
    <row r="786">
      <c r="B786" s="44" t="n"/>
      <c r="C786" s="44" t="n"/>
      <c r="D786" s="45">
        <f>IF(R786="","",IF(AP786&lt;&gt;"","NOT VALID GPS COORDINATES",IF(O786="NO CONNECTION","NO CONNECTION",IF(E786="","NOT FOUND",IF(OR(AM786,AND(AN786=0,AO786=0)),"CONVERTED – PLEASE CHECK","CONVERTED")))))</f>
        <v/>
      </c>
      <c r="E786" s="45">
        <f>IF(OR(O786="",O786="NO CONNECTION"),"",IFERROR(_xlfn.FILTERXML(O786,"//local/territory")&amp;" "&amp;_xlfn.FILTERXML(O786,"//local/mapcode"),IFERROR(_xlfn.FILTERXML(O786,"//international/mapcode"),"")))</f>
        <v/>
      </c>
      <c r="F786" s="46">
        <f>IF(E786="","",IFERROR(_xlfn.FILTERXML(O786,"//local/territory"),""))</f>
        <v/>
      </c>
      <c r="G786" s="46">
        <f>IF(E786="","",IFERROR(_xlfn.FILTERXML(O786,"//local/mapcode"),""))</f>
        <v/>
      </c>
      <c r="H786" s="46">
        <f>IF(E786="","",IFERROR(_xlfn.FILTERXML(O786,"//international/mapcode"),""))</f>
        <v/>
      </c>
      <c r="I786" s="46">
        <f>IF(E786="","",IFERROR(HYPERLINK("https://www.mymapcodes.com/go/?t="&amp;IF(G786&lt;&gt;"",F786,"AAA")&amp;"&amp;ma="&amp;LEFT(IF(G786&lt;&gt;"",G786,H786),FIND(".",IF(G786&lt;&gt;"",G786,H786))-1)&amp;"&amp;mb="&amp;MID(IF(G786&lt;&gt;"",G786,H786),FIND(".",IF(G786&lt;&gt;"",G786,H786))+1,99),"Open on MyMapcodes →"),""))</f>
        <v/>
      </c>
      <c r="J786" s="47">
        <f>IF(OR(R786="",AP786&lt;&gt;""),"",ROUND(AN786,6))</f>
        <v/>
      </c>
      <c r="K786" s="47">
        <f>IF(OR(R786="",AP786&lt;&gt;""),"",ROUND(AO786,6))</f>
        <v/>
      </c>
      <c r="L786" s="48">
        <f>IF(R786="","",IF(AP786&lt;&gt;"",AP786,IF(O786="NO CONNECTION","Excel couldn't reach the mapcode service. Click the REFRESH RESULTS box just above the table.",IF(E786="","The mapcode service didn't return a mapcode for this point.",IF(AM786,"Latitude and longitude seemed to be the wrong way round, so they've been swapped. Please check.",IF(AND(AN786=0,AO786=0),"0, 0 is in the sea off West Africa. Please check this is the location you meant.",IF(W786,"Longitude came first, so the order has been switched.",IF(Z786=6,"Converted from degrees, minutes and seconds.",IF(Z786=4,"Converted from degrees and decimal minutes.","")))))))))</f>
        <v/>
      </c>
      <c r="N786" s="49">
        <f>IF(J786="","",MapcodeAPI&amp;"codes/"&amp;SUBSTITUTE(J786&amp;"",MID(1/2,2,1),".")&amp;","&amp;SUBSTITUTE(K786&amp;"",MID(1/2,2,1),"."))&amp;LEFT($B$13,0)</f>
        <v/>
      </c>
      <c r="O786" s="49">
        <f>IF(N786="","",IFERROR(_xlfn.WEBSERVICE(N786),IF(MapcodeAPIBackup="","NO CONNECTION",IFERROR(_xlfn.WEBSERVICE(MapcodeAPIBackup&amp;MID(N786,LEN(MapcodeAPI)+1,999)),"NO CONNECTION"))))</f>
        <v/>
      </c>
      <c r="P786" t="inlineStr">
        <is>
          <t xml:space="preserve"> </t>
        </is>
      </c>
      <c r="R786" s="50">
        <f>IFERROR(IF(AND(TRIM(B786&amp;"")="",TRIM(C786&amp;"")=""),"",TRIM(IF(ISNUMBER(B786),SUBSTITUTE(B786&amp;"",MID(1/2,2,1),"."),B786&amp;"")&amp;IF(TRIM(C786&amp;"")="",""," | "&amp;IF(ISNUMBER(C786),SUBSTITUTE(C786&amp;"",MID(1/2,2,1),"."),C786&amp;"")))),"(error value)")</f>
        <v/>
      </c>
      <c r="S786" s="50">
        <f>IF(R786="","","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"&amp;IFERROR(IF(AND(LEN(R786)-LEN(SUBSTITUTE(R786,"/",""))=1,ISNUMBER(FIND(" ",TRIM(LEFT(R786,FIND("/",R786)-1))))),LEFT(R786,FIND("/",R786)-1),R786),R786)&amp;" ")," "," "),"﻿"," "),"​"," "),"⁠"," ")," "," ")," "," "),CHAR(9)," "),CHAR(10)," "),CHAR(13)," "),"−","-"),"–","-"),"—","-"),"LATITUDE"," "),"LONGITUDE"," "),"COORDINATES"," "),"COORDS"," "),"NORTH"," N "),"SOUTH"," S "),"EAST"," E "),"WEST"," W "),"DEGREES"," "),"DEG"," "),"GPS"," "),"LONG"," "),"LNG"," "),"LON"," "),"LAT"," ")," AND "," "),"&amp;"," ")&amp;" ")</f>
        <v/>
      </c>
      <c r="T786" s="50">
        <f>IF(S786="","",IF(LEN(S786)-LEN(SUBSTITUTE(S786,".",""))&gt;0,SUBSTITUTE(S786,","," "),IF(LEN(S786)-LEN(SUBSTITUTE(S786,",",""))=3,SUBSTITUTE(SUBSTITUTE(S786,",",";",2),",","."),IF(LEN(S786)-LEN(SUBSTITUTE(S786,",",""))=2,SUBSTITUTE(S786,",","."),SUBSTITUTE(S786,","," ")))))</f>
        <v/>
      </c>
      <c r="U786" s="50">
        <f>IF(ISNUMBER(FIND("S",T786)),-1,IF(ISNUMBER(FIND("N",T786)),1,0))</f>
        <v/>
      </c>
      <c r="V786" s="50">
        <f>IF(ISNUMBER(FIND("W",T786)),-1,IF(ISNUMBER(FIND("E",T786)),1,0))</f>
        <v/>
      </c>
      <c r="W786" s="50">
        <f>AND(MIN(IFERROR(FIND("N",T786),999),IFERROR(FIND("S",T786),999))&lt;999,MIN(IFERROR(FIND("E",T786),999),IFERROR(FIND("W",T786),999))&lt;999,MIN(IFERROR(FIND("E",T786),999),IFERROR(FIND("W",T786),999))&lt;MIN(IFERROR(FIND("N",T786),999),IFERROR(FIND("S",T786),999)))</f>
        <v/>
      </c>
      <c r="X786" s="50">
        <f>IF(T786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786,"°"," "),"º"," "),"˚"," "),"'"," "),CHAR(34)," "),"′"," "),"’"," "),"‘"," "),"″"," "),"”"," "),"“"," "),"("," "),")"," "),"["," "),"]"," "),"{"," "),"}"," "),";"," "),"|"," "),"/"," "),"\"," "),":"," "),"="," "),"*"," "),","," "),"N"," "),"S"," "),"E"," "),"W"," "),"_"," ")))</f>
        <v/>
      </c>
      <c r="Y786" s="50">
        <f>IF(X786="","",SUBSTITUTE(SUBSTITUTE(SUBSTITUTE(SUBSTITUTE(SUBSTITUTE(SUBSTITUTE(SUBSTITUTE(SUBSTITUTE(SUBSTITUTE(SUBSTITUTE(SUBSTITUTE(SUBSTITUTE(SUBSTITUTE(X786,"0",""),"1",""),"2",""),"3",""),"4",""),"5",""),"6",""),"7",""),"8",""),"9",""),".",""),"-","")," ",""))</f>
        <v/>
      </c>
      <c r="Z786" s="50">
        <f>IF(X786="",0,LEN(X786)-LEN(SUBSTITUTE(X786," ",""))+1)</f>
        <v/>
      </c>
      <c r="AA786" s="50">
        <f>IF(Z786&lt;1,"",IFERROR(VALUE(SUBSTITUTE(TRIM(MID(SUBSTITUTE(X786," ",REPT(" ",60)),1,60)),".",MID(1/2,2,1))),""))</f>
        <v/>
      </c>
      <c r="AB786" s="50">
        <f>IF(Z786&lt;2,"",IFERROR(VALUE(SUBSTITUTE(TRIM(MID(SUBSTITUTE(X786," ",REPT(" ",60)),61,60)),".",MID(1/2,2,1))),""))</f>
        <v/>
      </c>
      <c r="AC786" s="50">
        <f>IF(Z786&lt;3,"",IFERROR(VALUE(SUBSTITUTE(TRIM(MID(SUBSTITUTE(X786," ",REPT(" ",60)),121,60)),".",MID(1/2,2,1))),""))</f>
        <v/>
      </c>
      <c r="AD786" s="50">
        <f>IF(Z786&lt;4,"",IFERROR(VALUE(SUBSTITUTE(TRIM(MID(SUBSTITUTE(X786," ",REPT(" ",60)),181,60)),".",MID(1/2,2,1))),""))</f>
        <v/>
      </c>
      <c r="AE786" s="50">
        <f>IF(Z786&lt;5,"",IFERROR(VALUE(SUBSTITUTE(TRIM(MID(SUBSTITUTE(X786," ",REPT(" ",60)),241,60)),".",MID(1/2,2,1))),""))</f>
        <v/>
      </c>
      <c r="AF786" s="50">
        <f>IF(Z786&lt;6,"",IFERROR(VALUE(SUBSTITUTE(TRIM(MID(SUBSTITUTE(X786," ",REPT(" ",60)),301,60)),".",MID(1/2,2,1))),""))</f>
        <v/>
      </c>
      <c r="AG786" s="50">
        <f>IFERROR(IF(Z786=2,AA786,IF(Z786=4,IF(AA786&lt;0,-1,1)*(ABS(AA786)+AB786/60),IF(Z786=6,IF(AA786&lt;0,-1,1)*(ABS(AA786)+AB786/60+AC786/3600),""))),"")</f>
        <v/>
      </c>
      <c r="AH786" s="50">
        <f>IFERROR(IF(Z786=2,AB786,IF(Z786=4,IF(AC786&lt;0,-1,1)*(ABS(AC786)+AD786/60),IF(Z786=6,IF(AD786&lt;0,-1,1)*(ABS(AD786)+AE786/60+AF786/3600),""))),"")</f>
        <v/>
      </c>
      <c r="AI786" s="50">
        <f>IF(W786,AH786,AG786)</f>
        <v/>
      </c>
      <c r="AJ786" s="50">
        <f>IF(W786,AG786,AH786)</f>
        <v/>
      </c>
      <c r="AK786" s="50">
        <f>IFERROR(IF(U786=0,AI786,U786*ABS(AI786)),"")</f>
        <v/>
      </c>
      <c r="AL786" s="50">
        <f>IFERROR(IF(V786=0,AJ786,V786*ABS(AJ786)),"")</f>
        <v/>
      </c>
      <c r="AM786" s="50">
        <f>IFERROR(AND(U786=0,V786=0,ABS(AK786)&gt;90,ABS(AK786)&lt;=180,ABS(AL786)&lt;=90),FALSE)</f>
        <v/>
      </c>
      <c r="AN786" s="50">
        <f>IF(AM786,AL786,AK786)</f>
        <v/>
      </c>
      <c r="AO786" s="50">
        <f>IF(AM786,AK786,AL786)</f>
        <v/>
      </c>
      <c r="AP786" s="50">
        <f>IF(R786="","",IF(Y786&lt;&gt;"","Contains words or symbols that aren't part of a coordinate.",IF(NOT(OR(Z786=2,Z786=4,Z786=6)),"Couldn't find a latitude and a longitude ("&amp;Z786&amp;IF(Z786=1," number"," numbers")&amp;" found).",IF(COUNT(AA786:AF786)&lt;&gt;Z786,"Some of the numbers couldn't be read.",IF(OR(AND(Z786=4,OR(AB786&lt;0,AB786&gt;=60,AD786&lt;0,AD786&gt;=60)),AND(Z786=6,OR(AB786&lt;0,AB786&gt;=60,AC786&lt;0,AC786&gt;=60,AE786&lt;0,AE786&gt;=60,AF786&lt;0,AF786&gt;=60))),"Minutes and seconds must be between 0 and 60.",IF(OR(ABS(AN786)&gt;90,ABS(AO786)&gt;180),"Out of range: latitude must be between -90 and 90, and longitude between -180 and 180.",""))))))</f>
        <v/>
      </c>
    </row>
    <row r="787">
      <c r="B787" s="44" t="n"/>
      <c r="C787" s="44" t="n"/>
      <c r="D787" s="45">
        <f>IF(R787="","",IF(AP787&lt;&gt;"","NOT VALID GPS COORDINATES",IF(O787="NO CONNECTION","NO CONNECTION",IF(E787="","NOT FOUND",IF(OR(AM787,AND(AN787=0,AO787=0)),"CONVERTED – PLEASE CHECK","CONVERTED")))))</f>
        <v/>
      </c>
      <c r="E787" s="45">
        <f>IF(OR(O787="",O787="NO CONNECTION"),"",IFERROR(_xlfn.FILTERXML(O787,"//local/territory")&amp;" "&amp;_xlfn.FILTERXML(O787,"//local/mapcode"),IFERROR(_xlfn.FILTERXML(O787,"//international/mapcode"),"")))</f>
        <v/>
      </c>
      <c r="F787" s="46">
        <f>IF(E787="","",IFERROR(_xlfn.FILTERXML(O787,"//local/territory"),""))</f>
        <v/>
      </c>
      <c r="G787" s="46">
        <f>IF(E787="","",IFERROR(_xlfn.FILTERXML(O787,"//local/mapcode"),""))</f>
        <v/>
      </c>
      <c r="H787" s="46">
        <f>IF(E787="","",IFERROR(_xlfn.FILTERXML(O787,"//international/mapcode"),""))</f>
        <v/>
      </c>
      <c r="I787" s="46">
        <f>IF(E787="","",IFERROR(HYPERLINK("https://www.mymapcodes.com/go/?t="&amp;IF(G787&lt;&gt;"",F787,"AAA")&amp;"&amp;ma="&amp;LEFT(IF(G787&lt;&gt;"",G787,H787),FIND(".",IF(G787&lt;&gt;"",G787,H787))-1)&amp;"&amp;mb="&amp;MID(IF(G787&lt;&gt;"",G787,H787),FIND(".",IF(G787&lt;&gt;"",G787,H787))+1,99),"Open on MyMapcodes →"),""))</f>
        <v/>
      </c>
      <c r="J787" s="47">
        <f>IF(OR(R787="",AP787&lt;&gt;""),"",ROUND(AN787,6))</f>
        <v/>
      </c>
      <c r="K787" s="47">
        <f>IF(OR(R787="",AP787&lt;&gt;""),"",ROUND(AO787,6))</f>
        <v/>
      </c>
      <c r="L787" s="48">
        <f>IF(R787="","",IF(AP787&lt;&gt;"",AP787,IF(O787="NO CONNECTION","Excel couldn't reach the mapcode service. Click the REFRESH RESULTS box just above the table.",IF(E787="","The mapcode service didn't return a mapcode for this point.",IF(AM787,"Latitude and longitude seemed to be the wrong way round, so they've been swapped. Please check.",IF(AND(AN787=0,AO787=0),"0, 0 is in the sea off West Africa. Please check this is the location you meant.",IF(W787,"Longitude came first, so the order has been switched.",IF(Z787=6,"Converted from degrees, minutes and seconds.",IF(Z787=4,"Converted from degrees and decimal minutes.","")))))))))</f>
        <v/>
      </c>
      <c r="N787" s="49">
        <f>IF(J787="","",MapcodeAPI&amp;"codes/"&amp;SUBSTITUTE(J787&amp;"",MID(1/2,2,1),".")&amp;","&amp;SUBSTITUTE(K787&amp;"",MID(1/2,2,1),"."))&amp;LEFT($B$13,0)</f>
        <v/>
      </c>
      <c r="O787" s="49">
        <f>IF(N787="","",IFERROR(_xlfn.WEBSERVICE(N787),IF(MapcodeAPIBackup="","NO CONNECTION",IFERROR(_xlfn.WEBSERVICE(MapcodeAPIBackup&amp;MID(N787,LEN(MapcodeAPI)+1,999)),"NO CONNECTION"))))</f>
        <v/>
      </c>
      <c r="P787" t="inlineStr">
        <is>
          <t xml:space="preserve"> </t>
        </is>
      </c>
      <c r="R787" s="50">
        <f>IFERROR(IF(AND(TRIM(B787&amp;"")="",TRIM(C787&amp;"")=""),"",TRIM(IF(ISNUMBER(B787),SUBSTITUTE(B787&amp;"",MID(1/2,2,1),"."),B787&amp;"")&amp;IF(TRIM(C787&amp;"")="",""," | "&amp;IF(ISNUMBER(C787),SUBSTITUTE(C787&amp;"",MID(1/2,2,1),"."),C787&amp;"")))),"(error value)")</f>
        <v/>
      </c>
      <c r="S787" s="50">
        <f>IF(R787="","","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"&amp;IFERROR(IF(AND(LEN(R787)-LEN(SUBSTITUTE(R787,"/",""))=1,ISNUMBER(FIND(" ",TRIM(LEFT(R787,FIND("/",R787)-1))))),LEFT(R787,FIND("/",R787)-1),R787),R787)&amp;" ")," "," "),"﻿"," "),"​"," "),"⁠"," ")," "," ")," "," "),CHAR(9)," "),CHAR(10)," "),CHAR(13)," "),"−","-"),"–","-"),"—","-"),"LATITUDE"," "),"LONGITUDE"," "),"COORDINATES"," "),"COORDS"," "),"NORTH"," N "),"SOUTH"," S "),"EAST"," E "),"WEST"," W "),"DEGREES"," "),"DEG"," "),"GPS"," "),"LONG"," "),"LNG"," "),"LON"," "),"LAT"," ")," AND "," "),"&amp;"," ")&amp;" ")</f>
        <v/>
      </c>
      <c r="T787" s="50">
        <f>IF(S787="","",IF(LEN(S787)-LEN(SUBSTITUTE(S787,".",""))&gt;0,SUBSTITUTE(S787,","," "),IF(LEN(S787)-LEN(SUBSTITUTE(S787,",",""))=3,SUBSTITUTE(SUBSTITUTE(S787,",",";",2),",","."),IF(LEN(S787)-LEN(SUBSTITUTE(S787,",",""))=2,SUBSTITUTE(S787,",","."),SUBSTITUTE(S787,","," ")))))</f>
        <v/>
      </c>
      <c r="U787" s="50">
        <f>IF(ISNUMBER(FIND("S",T787)),-1,IF(ISNUMBER(FIND("N",T787)),1,0))</f>
        <v/>
      </c>
      <c r="V787" s="50">
        <f>IF(ISNUMBER(FIND("W",T787)),-1,IF(ISNUMBER(FIND("E",T787)),1,0))</f>
        <v/>
      </c>
      <c r="W787" s="50">
        <f>AND(MIN(IFERROR(FIND("N",T787),999),IFERROR(FIND("S",T787),999))&lt;999,MIN(IFERROR(FIND("E",T787),999),IFERROR(FIND("W",T787),999))&lt;999,MIN(IFERROR(FIND("E",T787),999),IFERROR(FIND("W",T787),999))&lt;MIN(IFERROR(FIND("N",T787),999),IFERROR(FIND("S",T787),999)))</f>
        <v/>
      </c>
      <c r="X787" s="50">
        <f>IF(T787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787,"°"," "),"º"," "),"˚"," "),"'"," "),CHAR(34)," "),"′"," "),"’"," "),"‘"," "),"″"," "),"”"," "),"“"," "),"("," "),")"," "),"["," "),"]"," "),"{"," "),"}"," "),";"," "),"|"," "),"/"," "),"\"," "),":"," "),"="," "),"*"," "),","," "),"N"," "),"S"," "),"E"," "),"W"," "),"_"," ")))</f>
        <v/>
      </c>
      <c r="Y787" s="50">
        <f>IF(X787="","",SUBSTITUTE(SUBSTITUTE(SUBSTITUTE(SUBSTITUTE(SUBSTITUTE(SUBSTITUTE(SUBSTITUTE(SUBSTITUTE(SUBSTITUTE(SUBSTITUTE(SUBSTITUTE(SUBSTITUTE(SUBSTITUTE(X787,"0",""),"1",""),"2",""),"3",""),"4",""),"5",""),"6",""),"7",""),"8",""),"9",""),".",""),"-","")," ",""))</f>
        <v/>
      </c>
      <c r="Z787" s="50">
        <f>IF(X787="",0,LEN(X787)-LEN(SUBSTITUTE(X787," ",""))+1)</f>
        <v/>
      </c>
      <c r="AA787" s="50">
        <f>IF(Z787&lt;1,"",IFERROR(VALUE(SUBSTITUTE(TRIM(MID(SUBSTITUTE(X787," ",REPT(" ",60)),1,60)),".",MID(1/2,2,1))),""))</f>
        <v/>
      </c>
      <c r="AB787" s="50">
        <f>IF(Z787&lt;2,"",IFERROR(VALUE(SUBSTITUTE(TRIM(MID(SUBSTITUTE(X787," ",REPT(" ",60)),61,60)),".",MID(1/2,2,1))),""))</f>
        <v/>
      </c>
      <c r="AC787" s="50">
        <f>IF(Z787&lt;3,"",IFERROR(VALUE(SUBSTITUTE(TRIM(MID(SUBSTITUTE(X787," ",REPT(" ",60)),121,60)),".",MID(1/2,2,1))),""))</f>
        <v/>
      </c>
      <c r="AD787" s="50">
        <f>IF(Z787&lt;4,"",IFERROR(VALUE(SUBSTITUTE(TRIM(MID(SUBSTITUTE(X787," ",REPT(" ",60)),181,60)),".",MID(1/2,2,1))),""))</f>
        <v/>
      </c>
      <c r="AE787" s="50">
        <f>IF(Z787&lt;5,"",IFERROR(VALUE(SUBSTITUTE(TRIM(MID(SUBSTITUTE(X787," ",REPT(" ",60)),241,60)),".",MID(1/2,2,1))),""))</f>
        <v/>
      </c>
      <c r="AF787" s="50">
        <f>IF(Z787&lt;6,"",IFERROR(VALUE(SUBSTITUTE(TRIM(MID(SUBSTITUTE(X787," ",REPT(" ",60)),301,60)),".",MID(1/2,2,1))),""))</f>
        <v/>
      </c>
      <c r="AG787" s="50">
        <f>IFERROR(IF(Z787=2,AA787,IF(Z787=4,IF(AA787&lt;0,-1,1)*(ABS(AA787)+AB787/60),IF(Z787=6,IF(AA787&lt;0,-1,1)*(ABS(AA787)+AB787/60+AC787/3600),""))),"")</f>
        <v/>
      </c>
      <c r="AH787" s="50">
        <f>IFERROR(IF(Z787=2,AB787,IF(Z787=4,IF(AC787&lt;0,-1,1)*(ABS(AC787)+AD787/60),IF(Z787=6,IF(AD787&lt;0,-1,1)*(ABS(AD787)+AE787/60+AF787/3600),""))),"")</f>
        <v/>
      </c>
      <c r="AI787" s="50">
        <f>IF(W787,AH787,AG787)</f>
        <v/>
      </c>
      <c r="AJ787" s="50">
        <f>IF(W787,AG787,AH787)</f>
        <v/>
      </c>
      <c r="AK787" s="50">
        <f>IFERROR(IF(U787=0,AI787,U787*ABS(AI787)),"")</f>
        <v/>
      </c>
      <c r="AL787" s="50">
        <f>IFERROR(IF(V787=0,AJ787,V787*ABS(AJ787)),"")</f>
        <v/>
      </c>
      <c r="AM787" s="50">
        <f>IFERROR(AND(U787=0,V787=0,ABS(AK787)&gt;90,ABS(AK787)&lt;=180,ABS(AL787)&lt;=90),FALSE)</f>
        <v/>
      </c>
      <c r="AN787" s="50">
        <f>IF(AM787,AL787,AK787)</f>
        <v/>
      </c>
      <c r="AO787" s="50">
        <f>IF(AM787,AK787,AL787)</f>
        <v/>
      </c>
      <c r="AP787" s="50">
        <f>IF(R787="","",IF(Y787&lt;&gt;"","Contains words or symbols that aren't part of a coordinate.",IF(NOT(OR(Z787=2,Z787=4,Z787=6)),"Couldn't find a latitude and a longitude ("&amp;Z787&amp;IF(Z787=1," number"," numbers")&amp;" found).",IF(COUNT(AA787:AF787)&lt;&gt;Z787,"Some of the numbers couldn't be read.",IF(OR(AND(Z787=4,OR(AB787&lt;0,AB787&gt;=60,AD787&lt;0,AD787&gt;=60)),AND(Z787=6,OR(AB787&lt;0,AB787&gt;=60,AC787&lt;0,AC787&gt;=60,AE787&lt;0,AE787&gt;=60,AF787&lt;0,AF787&gt;=60))),"Minutes and seconds must be between 0 and 60.",IF(OR(ABS(AN787)&gt;90,ABS(AO787)&gt;180),"Out of range: latitude must be between -90 and 90, and longitude between -180 and 180.",""))))))</f>
        <v/>
      </c>
    </row>
    <row r="788">
      <c r="B788" s="44" t="n"/>
      <c r="C788" s="44" t="n"/>
      <c r="D788" s="45">
        <f>IF(R788="","",IF(AP788&lt;&gt;"","NOT VALID GPS COORDINATES",IF(O788="NO CONNECTION","NO CONNECTION",IF(E788="","NOT FOUND",IF(OR(AM788,AND(AN788=0,AO788=0)),"CONVERTED – PLEASE CHECK","CONVERTED")))))</f>
        <v/>
      </c>
      <c r="E788" s="45">
        <f>IF(OR(O788="",O788="NO CONNECTION"),"",IFERROR(_xlfn.FILTERXML(O788,"//local/territory")&amp;" "&amp;_xlfn.FILTERXML(O788,"//local/mapcode"),IFERROR(_xlfn.FILTERXML(O788,"//international/mapcode"),"")))</f>
        <v/>
      </c>
      <c r="F788" s="46">
        <f>IF(E788="","",IFERROR(_xlfn.FILTERXML(O788,"//local/territory"),""))</f>
        <v/>
      </c>
      <c r="G788" s="46">
        <f>IF(E788="","",IFERROR(_xlfn.FILTERXML(O788,"//local/mapcode"),""))</f>
        <v/>
      </c>
      <c r="H788" s="46">
        <f>IF(E788="","",IFERROR(_xlfn.FILTERXML(O788,"//international/mapcode"),""))</f>
        <v/>
      </c>
      <c r="I788" s="46">
        <f>IF(E788="","",IFERROR(HYPERLINK("https://www.mymapcodes.com/go/?t="&amp;IF(G788&lt;&gt;"",F788,"AAA")&amp;"&amp;ma="&amp;LEFT(IF(G788&lt;&gt;"",G788,H788),FIND(".",IF(G788&lt;&gt;"",G788,H788))-1)&amp;"&amp;mb="&amp;MID(IF(G788&lt;&gt;"",G788,H788),FIND(".",IF(G788&lt;&gt;"",G788,H788))+1,99),"Open on MyMapcodes →"),""))</f>
        <v/>
      </c>
      <c r="J788" s="47">
        <f>IF(OR(R788="",AP788&lt;&gt;""),"",ROUND(AN788,6))</f>
        <v/>
      </c>
      <c r="K788" s="47">
        <f>IF(OR(R788="",AP788&lt;&gt;""),"",ROUND(AO788,6))</f>
        <v/>
      </c>
      <c r="L788" s="48">
        <f>IF(R788="","",IF(AP788&lt;&gt;"",AP788,IF(O788="NO CONNECTION","Excel couldn't reach the mapcode service. Click the REFRESH RESULTS box just above the table.",IF(E788="","The mapcode service didn't return a mapcode for this point.",IF(AM788,"Latitude and longitude seemed to be the wrong way round, so they've been swapped. Please check.",IF(AND(AN788=0,AO788=0),"0, 0 is in the sea off West Africa. Please check this is the location you meant.",IF(W788,"Longitude came first, so the order has been switched.",IF(Z788=6,"Converted from degrees, minutes and seconds.",IF(Z788=4,"Converted from degrees and decimal minutes.","")))))))))</f>
        <v/>
      </c>
      <c r="N788" s="49">
        <f>IF(J788="","",MapcodeAPI&amp;"codes/"&amp;SUBSTITUTE(J788&amp;"",MID(1/2,2,1),".")&amp;","&amp;SUBSTITUTE(K788&amp;"",MID(1/2,2,1),"."))&amp;LEFT($B$13,0)</f>
        <v/>
      </c>
      <c r="O788" s="49">
        <f>IF(N788="","",IFERROR(_xlfn.WEBSERVICE(N788),IF(MapcodeAPIBackup="","NO CONNECTION",IFERROR(_xlfn.WEBSERVICE(MapcodeAPIBackup&amp;MID(N788,LEN(MapcodeAPI)+1,999)),"NO CONNECTION"))))</f>
        <v/>
      </c>
      <c r="P788" t="inlineStr">
        <is>
          <t xml:space="preserve"> </t>
        </is>
      </c>
      <c r="R788" s="50">
        <f>IFERROR(IF(AND(TRIM(B788&amp;"")="",TRIM(C788&amp;"")=""),"",TRIM(IF(ISNUMBER(B788),SUBSTITUTE(B788&amp;"",MID(1/2,2,1),"."),B788&amp;"")&amp;IF(TRIM(C788&amp;"")="",""," | "&amp;IF(ISNUMBER(C788),SUBSTITUTE(C788&amp;"",MID(1/2,2,1),"."),C788&amp;"")))),"(error value)")</f>
        <v/>
      </c>
      <c r="S788" s="50">
        <f>IF(R788="","","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"&amp;IFERROR(IF(AND(LEN(R788)-LEN(SUBSTITUTE(R788,"/",""))=1,ISNUMBER(FIND(" ",TRIM(LEFT(R788,FIND("/",R788)-1))))),LEFT(R788,FIND("/",R788)-1),R788),R788)&amp;" ")," "," "),"﻿"," "),"​"," "),"⁠"," ")," "," ")," "," "),CHAR(9)," "),CHAR(10)," "),CHAR(13)," "),"−","-"),"–","-"),"—","-"),"LATITUDE"," "),"LONGITUDE"," "),"COORDINATES"," "),"COORDS"," "),"NORTH"," N "),"SOUTH"," S "),"EAST"," E "),"WEST"," W "),"DEGREES"," "),"DEG"," "),"GPS"," "),"LONG"," "),"LNG"," "),"LON"," "),"LAT"," ")," AND "," "),"&amp;"," ")&amp;" ")</f>
        <v/>
      </c>
      <c r="T788" s="50">
        <f>IF(S788="","",IF(LEN(S788)-LEN(SUBSTITUTE(S788,".",""))&gt;0,SUBSTITUTE(S788,","," "),IF(LEN(S788)-LEN(SUBSTITUTE(S788,",",""))=3,SUBSTITUTE(SUBSTITUTE(S788,",",";",2),",","."),IF(LEN(S788)-LEN(SUBSTITUTE(S788,",",""))=2,SUBSTITUTE(S788,",","."),SUBSTITUTE(S788,","," ")))))</f>
        <v/>
      </c>
      <c r="U788" s="50">
        <f>IF(ISNUMBER(FIND("S",T788)),-1,IF(ISNUMBER(FIND("N",T788)),1,0))</f>
        <v/>
      </c>
      <c r="V788" s="50">
        <f>IF(ISNUMBER(FIND("W",T788)),-1,IF(ISNUMBER(FIND("E",T788)),1,0))</f>
        <v/>
      </c>
      <c r="W788" s="50">
        <f>AND(MIN(IFERROR(FIND("N",T788),999),IFERROR(FIND("S",T788),999))&lt;999,MIN(IFERROR(FIND("E",T788),999),IFERROR(FIND("W",T788),999))&lt;999,MIN(IFERROR(FIND("E",T788),999),IFERROR(FIND("W",T788),999))&lt;MIN(IFERROR(FIND("N",T788),999),IFERROR(FIND("S",T788),999)))</f>
        <v/>
      </c>
      <c r="X788" s="50">
        <f>IF(T788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788,"°"," "),"º"," "),"˚"," "),"'"," "),CHAR(34)," "),"′"," "),"’"," "),"‘"," "),"″"," "),"”"," "),"“"," "),"("," "),")"," "),"["," "),"]"," "),"{"," "),"}"," "),";"," "),"|"," "),"/"," "),"\"," "),":"," "),"="," "),"*"," "),","," "),"N"," "),"S"," "),"E"," "),"W"," "),"_"," ")))</f>
        <v/>
      </c>
      <c r="Y788" s="50">
        <f>IF(X788="","",SUBSTITUTE(SUBSTITUTE(SUBSTITUTE(SUBSTITUTE(SUBSTITUTE(SUBSTITUTE(SUBSTITUTE(SUBSTITUTE(SUBSTITUTE(SUBSTITUTE(SUBSTITUTE(SUBSTITUTE(SUBSTITUTE(X788,"0",""),"1",""),"2",""),"3",""),"4",""),"5",""),"6",""),"7",""),"8",""),"9",""),".",""),"-","")," ",""))</f>
        <v/>
      </c>
      <c r="Z788" s="50">
        <f>IF(X788="",0,LEN(X788)-LEN(SUBSTITUTE(X788," ",""))+1)</f>
        <v/>
      </c>
      <c r="AA788" s="50">
        <f>IF(Z788&lt;1,"",IFERROR(VALUE(SUBSTITUTE(TRIM(MID(SUBSTITUTE(X788," ",REPT(" ",60)),1,60)),".",MID(1/2,2,1))),""))</f>
        <v/>
      </c>
      <c r="AB788" s="50">
        <f>IF(Z788&lt;2,"",IFERROR(VALUE(SUBSTITUTE(TRIM(MID(SUBSTITUTE(X788," ",REPT(" ",60)),61,60)),".",MID(1/2,2,1))),""))</f>
        <v/>
      </c>
      <c r="AC788" s="50">
        <f>IF(Z788&lt;3,"",IFERROR(VALUE(SUBSTITUTE(TRIM(MID(SUBSTITUTE(X788," ",REPT(" ",60)),121,60)),".",MID(1/2,2,1))),""))</f>
        <v/>
      </c>
      <c r="AD788" s="50">
        <f>IF(Z788&lt;4,"",IFERROR(VALUE(SUBSTITUTE(TRIM(MID(SUBSTITUTE(X788," ",REPT(" ",60)),181,60)),".",MID(1/2,2,1))),""))</f>
        <v/>
      </c>
      <c r="AE788" s="50">
        <f>IF(Z788&lt;5,"",IFERROR(VALUE(SUBSTITUTE(TRIM(MID(SUBSTITUTE(X788," ",REPT(" ",60)),241,60)),".",MID(1/2,2,1))),""))</f>
        <v/>
      </c>
      <c r="AF788" s="50">
        <f>IF(Z788&lt;6,"",IFERROR(VALUE(SUBSTITUTE(TRIM(MID(SUBSTITUTE(X788," ",REPT(" ",60)),301,60)),".",MID(1/2,2,1))),""))</f>
        <v/>
      </c>
      <c r="AG788" s="50">
        <f>IFERROR(IF(Z788=2,AA788,IF(Z788=4,IF(AA788&lt;0,-1,1)*(ABS(AA788)+AB788/60),IF(Z788=6,IF(AA788&lt;0,-1,1)*(ABS(AA788)+AB788/60+AC788/3600),""))),"")</f>
        <v/>
      </c>
      <c r="AH788" s="50">
        <f>IFERROR(IF(Z788=2,AB788,IF(Z788=4,IF(AC788&lt;0,-1,1)*(ABS(AC788)+AD788/60),IF(Z788=6,IF(AD788&lt;0,-1,1)*(ABS(AD788)+AE788/60+AF788/3600),""))),"")</f>
        <v/>
      </c>
      <c r="AI788" s="50">
        <f>IF(W788,AH788,AG788)</f>
        <v/>
      </c>
      <c r="AJ788" s="50">
        <f>IF(W788,AG788,AH788)</f>
        <v/>
      </c>
      <c r="AK788" s="50">
        <f>IFERROR(IF(U788=0,AI788,U788*ABS(AI788)),"")</f>
        <v/>
      </c>
      <c r="AL788" s="50">
        <f>IFERROR(IF(V788=0,AJ788,V788*ABS(AJ788)),"")</f>
        <v/>
      </c>
      <c r="AM788" s="50">
        <f>IFERROR(AND(U788=0,V788=0,ABS(AK788)&gt;90,ABS(AK788)&lt;=180,ABS(AL788)&lt;=90),FALSE)</f>
        <v/>
      </c>
      <c r="AN788" s="50">
        <f>IF(AM788,AL788,AK788)</f>
        <v/>
      </c>
      <c r="AO788" s="50">
        <f>IF(AM788,AK788,AL788)</f>
        <v/>
      </c>
      <c r="AP788" s="50">
        <f>IF(R788="","",IF(Y788&lt;&gt;"","Contains words or symbols that aren't part of a coordinate.",IF(NOT(OR(Z788=2,Z788=4,Z788=6)),"Couldn't find a latitude and a longitude ("&amp;Z788&amp;IF(Z788=1," number"," numbers")&amp;" found).",IF(COUNT(AA788:AF788)&lt;&gt;Z788,"Some of the numbers couldn't be read.",IF(OR(AND(Z788=4,OR(AB788&lt;0,AB788&gt;=60,AD788&lt;0,AD788&gt;=60)),AND(Z788=6,OR(AB788&lt;0,AB788&gt;=60,AC788&lt;0,AC788&gt;=60,AE788&lt;0,AE788&gt;=60,AF788&lt;0,AF788&gt;=60))),"Minutes and seconds must be between 0 and 60.",IF(OR(ABS(AN788)&gt;90,ABS(AO788)&gt;180),"Out of range: latitude must be between -90 and 90, and longitude between -180 and 180.",""))))))</f>
        <v/>
      </c>
    </row>
    <row r="789">
      <c r="B789" s="44" t="n"/>
      <c r="C789" s="44" t="n"/>
      <c r="D789" s="45">
        <f>IF(R789="","",IF(AP789&lt;&gt;"","NOT VALID GPS COORDINATES",IF(O789="NO CONNECTION","NO CONNECTION",IF(E789="","NOT FOUND",IF(OR(AM789,AND(AN789=0,AO789=0)),"CONVERTED – PLEASE CHECK","CONVERTED")))))</f>
        <v/>
      </c>
      <c r="E789" s="45">
        <f>IF(OR(O789="",O789="NO CONNECTION"),"",IFERROR(_xlfn.FILTERXML(O789,"//local/territory")&amp;" "&amp;_xlfn.FILTERXML(O789,"//local/mapcode"),IFERROR(_xlfn.FILTERXML(O789,"//international/mapcode"),"")))</f>
        <v/>
      </c>
      <c r="F789" s="46">
        <f>IF(E789="","",IFERROR(_xlfn.FILTERXML(O789,"//local/territory"),""))</f>
        <v/>
      </c>
      <c r="G789" s="46">
        <f>IF(E789="","",IFERROR(_xlfn.FILTERXML(O789,"//local/mapcode"),""))</f>
        <v/>
      </c>
      <c r="H789" s="46">
        <f>IF(E789="","",IFERROR(_xlfn.FILTERXML(O789,"//international/mapcode"),""))</f>
        <v/>
      </c>
      <c r="I789" s="46">
        <f>IF(E789="","",IFERROR(HYPERLINK("https://www.mymapcodes.com/go/?t="&amp;IF(G789&lt;&gt;"",F789,"AAA")&amp;"&amp;ma="&amp;LEFT(IF(G789&lt;&gt;"",G789,H789),FIND(".",IF(G789&lt;&gt;"",G789,H789))-1)&amp;"&amp;mb="&amp;MID(IF(G789&lt;&gt;"",G789,H789),FIND(".",IF(G789&lt;&gt;"",G789,H789))+1,99),"Open on MyMapcodes →"),""))</f>
        <v/>
      </c>
      <c r="J789" s="47">
        <f>IF(OR(R789="",AP789&lt;&gt;""),"",ROUND(AN789,6))</f>
        <v/>
      </c>
      <c r="K789" s="47">
        <f>IF(OR(R789="",AP789&lt;&gt;""),"",ROUND(AO789,6))</f>
        <v/>
      </c>
      <c r="L789" s="48">
        <f>IF(R789="","",IF(AP789&lt;&gt;"",AP789,IF(O789="NO CONNECTION","Excel couldn't reach the mapcode service. Click the REFRESH RESULTS box just above the table.",IF(E789="","The mapcode service didn't return a mapcode for this point.",IF(AM789,"Latitude and longitude seemed to be the wrong way round, so they've been swapped. Please check.",IF(AND(AN789=0,AO789=0),"0, 0 is in the sea off West Africa. Please check this is the location you meant.",IF(W789,"Longitude came first, so the order has been switched.",IF(Z789=6,"Converted from degrees, minutes and seconds.",IF(Z789=4,"Converted from degrees and decimal minutes.","")))))))))</f>
        <v/>
      </c>
      <c r="N789" s="49">
        <f>IF(J789="","",MapcodeAPI&amp;"codes/"&amp;SUBSTITUTE(J789&amp;"",MID(1/2,2,1),".")&amp;","&amp;SUBSTITUTE(K789&amp;"",MID(1/2,2,1),"."))&amp;LEFT($B$13,0)</f>
        <v/>
      </c>
      <c r="O789" s="49">
        <f>IF(N789="","",IFERROR(_xlfn.WEBSERVICE(N789),IF(MapcodeAPIBackup="","NO CONNECTION",IFERROR(_xlfn.WEBSERVICE(MapcodeAPIBackup&amp;MID(N789,LEN(MapcodeAPI)+1,999)),"NO CONNECTION"))))</f>
        <v/>
      </c>
      <c r="P789" t="inlineStr">
        <is>
          <t xml:space="preserve"> </t>
        </is>
      </c>
      <c r="R789" s="50">
        <f>IFERROR(IF(AND(TRIM(B789&amp;"")="",TRIM(C789&amp;"")=""),"",TRIM(IF(ISNUMBER(B789),SUBSTITUTE(B789&amp;"",MID(1/2,2,1),"."),B789&amp;"")&amp;IF(TRIM(C789&amp;"")="",""," | "&amp;IF(ISNUMBER(C789),SUBSTITUTE(C789&amp;"",MID(1/2,2,1),"."),C789&amp;"")))),"(error value)")</f>
        <v/>
      </c>
      <c r="S789" s="50">
        <f>IF(R789="","","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"&amp;IFERROR(IF(AND(LEN(R789)-LEN(SUBSTITUTE(R789,"/",""))=1,ISNUMBER(FIND(" ",TRIM(LEFT(R789,FIND("/",R789)-1))))),LEFT(R789,FIND("/",R789)-1),R789),R789)&amp;" ")," "," "),"﻿"," "),"​"," "),"⁠"," ")," "," ")," "," "),CHAR(9)," "),CHAR(10)," "),CHAR(13)," "),"−","-"),"–","-"),"—","-"),"LATITUDE"," "),"LONGITUDE"," "),"COORDINATES"," "),"COORDS"," "),"NORTH"," N "),"SOUTH"," S "),"EAST"," E "),"WEST"," W "),"DEGREES"," "),"DEG"," "),"GPS"," "),"LONG"," "),"LNG"," "),"LON"," "),"LAT"," ")," AND "," "),"&amp;"," ")&amp;" ")</f>
        <v/>
      </c>
      <c r="T789" s="50">
        <f>IF(S789="","",IF(LEN(S789)-LEN(SUBSTITUTE(S789,".",""))&gt;0,SUBSTITUTE(S789,","," "),IF(LEN(S789)-LEN(SUBSTITUTE(S789,",",""))=3,SUBSTITUTE(SUBSTITUTE(S789,",",";",2),",","."),IF(LEN(S789)-LEN(SUBSTITUTE(S789,",",""))=2,SUBSTITUTE(S789,",","."),SUBSTITUTE(S789,","," ")))))</f>
        <v/>
      </c>
      <c r="U789" s="50">
        <f>IF(ISNUMBER(FIND("S",T789)),-1,IF(ISNUMBER(FIND("N",T789)),1,0))</f>
        <v/>
      </c>
      <c r="V789" s="50">
        <f>IF(ISNUMBER(FIND("W",T789)),-1,IF(ISNUMBER(FIND("E",T789)),1,0))</f>
        <v/>
      </c>
      <c r="W789" s="50">
        <f>AND(MIN(IFERROR(FIND("N",T789),999),IFERROR(FIND("S",T789),999))&lt;999,MIN(IFERROR(FIND("E",T789),999),IFERROR(FIND("W",T789),999))&lt;999,MIN(IFERROR(FIND("E",T789),999),IFERROR(FIND("W",T789),999))&lt;MIN(IFERROR(FIND("N",T789),999),IFERROR(FIND("S",T789),999)))</f>
        <v/>
      </c>
      <c r="X789" s="50">
        <f>IF(T789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789,"°"," "),"º"," "),"˚"," "),"'"," "),CHAR(34)," "),"′"," "),"’"," "),"‘"," "),"″"," "),"”"," "),"“"," "),"("," "),")"," "),"["," "),"]"," "),"{"," "),"}"," "),";"," "),"|"," "),"/"," "),"\"," "),":"," "),"="," "),"*"," "),","," "),"N"," "),"S"," "),"E"," "),"W"," "),"_"," ")))</f>
        <v/>
      </c>
      <c r="Y789" s="50">
        <f>IF(X789="","",SUBSTITUTE(SUBSTITUTE(SUBSTITUTE(SUBSTITUTE(SUBSTITUTE(SUBSTITUTE(SUBSTITUTE(SUBSTITUTE(SUBSTITUTE(SUBSTITUTE(SUBSTITUTE(SUBSTITUTE(SUBSTITUTE(X789,"0",""),"1",""),"2",""),"3",""),"4",""),"5",""),"6",""),"7",""),"8",""),"9",""),".",""),"-","")," ",""))</f>
        <v/>
      </c>
      <c r="Z789" s="50">
        <f>IF(X789="",0,LEN(X789)-LEN(SUBSTITUTE(X789," ",""))+1)</f>
        <v/>
      </c>
      <c r="AA789" s="50">
        <f>IF(Z789&lt;1,"",IFERROR(VALUE(SUBSTITUTE(TRIM(MID(SUBSTITUTE(X789," ",REPT(" ",60)),1,60)),".",MID(1/2,2,1))),""))</f>
        <v/>
      </c>
      <c r="AB789" s="50">
        <f>IF(Z789&lt;2,"",IFERROR(VALUE(SUBSTITUTE(TRIM(MID(SUBSTITUTE(X789," ",REPT(" ",60)),61,60)),".",MID(1/2,2,1))),""))</f>
        <v/>
      </c>
      <c r="AC789" s="50">
        <f>IF(Z789&lt;3,"",IFERROR(VALUE(SUBSTITUTE(TRIM(MID(SUBSTITUTE(X789," ",REPT(" ",60)),121,60)),".",MID(1/2,2,1))),""))</f>
        <v/>
      </c>
      <c r="AD789" s="50">
        <f>IF(Z789&lt;4,"",IFERROR(VALUE(SUBSTITUTE(TRIM(MID(SUBSTITUTE(X789," ",REPT(" ",60)),181,60)),".",MID(1/2,2,1))),""))</f>
        <v/>
      </c>
      <c r="AE789" s="50">
        <f>IF(Z789&lt;5,"",IFERROR(VALUE(SUBSTITUTE(TRIM(MID(SUBSTITUTE(X789," ",REPT(" ",60)),241,60)),".",MID(1/2,2,1))),""))</f>
        <v/>
      </c>
      <c r="AF789" s="50">
        <f>IF(Z789&lt;6,"",IFERROR(VALUE(SUBSTITUTE(TRIM(MID(SUBSTITUTE(X789," ",REPT(" ",60)),301,60)),".",MID(1/2,2,1))),""))</f>
        <v/>
      </c>
      <c r="AG789" s="50">
        <f>IFERROR(IF(Z789=2,AA789,IF(Z789=4,IF(AA789&lt;0,-1,1)*(ABS(AA789)+AB789/60),IF(Z789=6,IF(AA789&lt;0,-1,1)*(ABS(AA789)+AB789/60+AC789/3600),""))),"")</f>
        <v/>
      </c>
      <c r="AH789" s="50">
        <f>IFERROR(IF(Z789=2,AB789,IF(Z789=4,IF(AC789&lt;0,-1,1)*(ABS(AC789)+AD789/60),IF(Z789=6,IF(AD789&lt;0,-1,1)*(ABS(AD789)+AE789/60+AF789/3600),""))),"")</f>
        <v/>
      </c>
      <c r="AI789" s="50">
        <f>IF(W789,AH789,AG789)</f>
        <v/>
      </c>
      <c r="AJ789" s="50">
        <f>IF(W789,AG789,AH789)</f>
        <v/>
      </c>
      <c r="AK789" s="50">
        <f>IFERROR(IF(U789=0,AI789,U789*ABS(AI789)),"")</f>
        <v/>
      </c>
      <c r="AL789" s="50">
        <f>IFERROR(IF(V789=0,AJ789,V789*ABS(AJ789)),"")</f>
        <v/>
      </c>
      <c r="AM789" s="50">
        <f>IFERROR(AND(U789=0,V789=0,ABS(AK789)&gt;90,ABS(AK789)&lt;=180,ABS(AL789)&lt;=90),FALSE)</f>
        <v/>
      </c>
      <c r="AN789" s="50">
        <f>IF(AM789,AL789,AK789)</f>
        <v/>
      </c>
      <c r="AO789" s="50">
        <f>IF(AM789,AK789,AL789)</f>
        <v/>
      </c>
      <c r="AP789" s="50">
        <f>IF(R789="","",IF(Y789&lt;&gt;"","Contains words or symbols that aren't part of a coordinate.",IF(NOT(OR(Z789=2,Z789=4,Z789=6)),"Couldn't find a latitude and a longitude ("&amp;Z789&amp;IF(Z789=1," number"," numbers")&amp;" found).",IF(COUNT(AA789:AF789)&lt;&gt;Z789,"Some of the numbers couldn't be read.",IF(OR(AND(Z789=4,OR(AB789&lt;0,AB789&gt;=60,AD789&lt;0,AD789&gt;=60)),AND(Z789=6,OR(AB789&lt;0,AB789&gt;=60,AC789&lt;0,AC789&gt;=60,AE789&lt;0,AE789&gt;=60,AF789&lt;0,AF789&gt;=60))),"Minutes and seconds must be between 0 and 60.",IF(OR(ABS(AN789)&gt;90,ABS(AO789)&gt;180),"Out of range: latitude must be between -90 and 90, and longitude between -180 and 180.",""))))))</f>
        <v/>
      </c>
    </row>
    <row r="790">
      <c r="B790" s="44" t="n"/>
      <c r="C790" s="44" t="n"/>
      <c r="D790" s="45">
        <f>IF(R790="","",IF(AP790&lt;&gt;"","NOT VALID GPS COORDINATES",IF(O790="NO CONNECTION","NO CONNECTION",IF(E790="","NOT FOUND",IF(OR(AM790,AND(AN790=0,AO790=0)),"CONVERTED – PLEASE CHECK","CONVERTED")))))</f>
        <v/>
      </c>
      <c r="E790" s="45">
        <f>IF(OR(O790="",O790="NO CONNECTION"),"",IFERROR(_xlfn.FILTERXML(O790,"//local/territory")&amp;" "&amp;_xlfn.FILTERXML(O790,"//local/mapcode"),IFERROR(_xlfn.FILTERXML(O790,"//international/mapcode"),"")))</f>
        <v/>
      </c>
      <c r="F790" s="46">
        <f>IF(E790="","",IFERROR(_xlfn.FILTERXML(O790,"//local/territory"),""))</f>
        <v/>
      </c>
      <c r="G790" s="46">
        <f>IF(E790="","",IFERROR(_xlfn.FILTERXML(O790,"//local/mapcode"),""))</f>
        <v/>
      </c>
      <c r="H790" s="46">
        <f>IF(E790="","",IFERROR(_xlfn.FILTERXML(O790,"//international/mapcode"),""))</f>
        <v/>
      </c>
      <c r="I790" s="46">
        <f>IF(E790="","",IFERROR(HYPERLINK("https://www.mymapcodes.com/go/?t="&amp;IF(G790&lt;&gt;"",F790,"AAA")&amp;"&amp;ma="&amp;LEFT(IF(G790&lt;&gt;"",G790,H790),FIND(".",IF(G790&lt;&gt;"",G790,H790))-1)&amp;"&amp;mb="&amp;MID(IF(G790&lt;&gt;"",G790,H790),FIND(".",IF(G790&lt;&gt;"",G790,H790))+1,99),"Open on MyMapcodes →"),""))</f>
        <v/>
      </c>
      <c r="J790" s="47">
        <f>IF(OR(R790="",AP790&lt;&gt;""),"",ROUND(AN790,6))</f>
        <v/>
      </c>
      <c r="K790" s="47">
        <f>IF(OR(R790="",AP790&lt;&gt;""),"",ROUND(AO790,6))</f>
        <v/>
      </c>
      <c r="L790" s="48">
        <f>IF(R790="","",IF(AP790&lt;&gt;"",AP790,IF(O790="NO CONNECTION","Excel couldn't reach the mapcode service. Click the REFRESH RESULTS box just above the table.",IF(E790="","The mapcode service didn't return a mapcode for this point.",IF(AM790,"Latitude and longitude seemed to be the wrong way round, so they've been swapped. Please check.",IF(AND(AN790=0,AO790=0),"0, 0 is in the sea off West Africa. Please check this is the location you meant.",IF(W790,"Longitude came first, so the order has been switched.",IF(Z790=6,"Converted from degrees, minutes and seconds.",IF(Z790=4,"Converted from degrees and decimal minutes.","")))))))))</f>
        <v/>
      </c>
      <c r="N790" s="49">
        <f>IF(J790="","",MapcodeAPI&amp;"codes/"&amp;SUBSTITUTE(J790&amp;"",MID(1/2,2,1),".")&amp;","&amp;SUBSTITUTE(K790&amp;"",MID(1/2,2,1),"."))&amp;LEFT($B$13,0)</f>
        <v/>
      </c>
      <c r="O790" s="49">
        <f>IF(N790="","",IFERROR(_xlfn.WEBSERVICE(N790),IF(MapcodeAPIBackup="","NO CONNECTION",IFERROR(_xlfn.WEBSERVICE(MapcodeAPIBackup&amp;MID(N790,LEN(MapcodeAPI)+1,999)),"NO CONNECTION"))))</f>
        <v/>
      </c>
      <c r="P790" t="inlineStr">
        <is>
          <t xml:space="preserve"> </t>
        </is>
      </c>
      <c r="R790" s="50">
        <f>IFERROR(IF(AND(TRIM(B790&amp;"")="",TRIM(C790&amp;"")=""),"",TRIM(IF(ISNUMBER(B790),SUBSTITUTE(B790&amp;"",MID(1/2,2,1),"."),B790&amp;"")&amp;IF(TRIM(C790&amp;"")="",""," | "&amp;IF(ISNUMBER(C790),SUBSTITUTE(C790&amp;"",MID(1/2,2,1),"."),C790&amp;"")))),"(error value)")</f>
        <v/>
      </c>
      <c r="S790" s="50">
        <f>IF(R790="","","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"&amp;IFERROR(IF(AND(LEN(R790)-LEN(SUBSTITUTE(R790,"/",""))=1,ISNUMBER(FIND(" ",TRIM(LEFT(R790,FIND("/",R790)-1))))),LEFT(R790,FIND("/",R790)-1),R790),R790)&amp;" ")," "," "),"﻿"," "),"​"," "),"⁠"," ")," "," ")," "," "),CHAR(9)," "),CHAR(10)," "),CHAR(13)," "),"−","-"),"–","-"),"—","-"),"LATITUDE"," "),"LONGITUDE"," "),"COORDINATES"," "),"COORDS"," "),"NORTH"," N "),"SOUTH"," S "),"EAST"," E "),"WEST"," W "),"DEGREES"," "),"DEG"," "),"GPS"," "),"LONG"," "),"LNG"," "),"LON"," "),"LAT"," ")," AND "," "),"&amp;"," ")&amp;" ")</f>
        <v/>
      </c>
      <c r="T790" s="50">
        <f>IF(S790="","",IF(LEN(S790)-LEN(SUBSTITUTE(S790,".",""))&gt;0,SUBSTITUTE(S790,","," "),IF(LEN(S790)-LEN(SUBSTITUTE(S790,",",""))=3,SUBSTITUTE(SUBSTITUTE(S790,",",";",2),",","."),IF(LEN(S790)-LEN(SUBSTITUTE(S790,",",""))=2,SUBSTITUTE(S790,",","."),SUBSTITUTE(S790,","," ")))))</f>
        <v/>
      </c>
      <c r="U790" s="50">
        <f>IF(ISNUMBER(FIND("S",T790)),-1,IF(ISNUMBER(FIND("N",T790)),1,0))</f>
        <v/>
      </c>
      <c r="V790" s="50">
        <f>IF(ISNUMBER(FIND("W",T790)),-1,IF(ISNUMBER(FIND("E",T790)),1,0))</f>
        <v/>
      </c>
      <c r="W790" s="50">
        <f>AND(MIN(IFERROR(FIND("N",T790),999),IFERROR(FIND("S",T790),999))&lt;999,MIN(IFERROR(FIND("E",T790),999),IFERROR(FIND("W",T790),999))&lt;999,MIN(IFERROR(FIND("E",T790),999),IFERROR(FIND("W",T790),999))&lt;MIN(IFERROR(FIND("N",T790),999),IFERROR(FIND("S",T790),999)))</f>
        <v/>
      </c>
      <c r="X790" s="50">
        <f>IF(T790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790,"°"," "),"º"," "),"˚"," "),"'"," "),CHAR(34)," "),"′"," "),"’"," "),"‘"," "),"″"," "),"”"," "),"“"," "),"("," "),")"," "),"["," "),"]"," "),"{"," "),"}"," "),";"," "),"|"," "),"/"," "),"\"," "),":"," "),"="," "),"*"," "),","," "),"N"," "),"S"," "),"E"," "),"W"," "),"_"," ")))</f>
        <v/>
      </c>
      <c r="Y790" s="50">
        <f>IF(X790="","",SUBSTITUTE(SUBSTITUTE(SUBSTITUTE(SUBSTITUTE(SUBSTITUTE(SUBSTITUTE(SUBSTITUTE(SUBSTITUTE(SUBSTITUTE(SUBSTITUTE(SUBSTITUTE(SUBSTITUTE(SUBSTITUTE(X790,"0",""),"1",""),"2",""),"3",""),"4",""),"5",""),"6",""),"7",""),"8",""),"9",""),".",""),"-","")," ",""))</f>
        <v/>
      </c>
      <c r="Z790" s="50">
        <f>IF(X790="",0,LEN(X790)-LEN(SUBSTITUTE(X790," ",""))+1)</f>
        <v/>
      </c>
      <c r="AA790" s="50">
        <f>IF(Z790&lt;1,"",IFERROR(VALUE(SUBSTITUTE(TRIM(MID(SUBSTITUTE(X790," ",REPT(" ",60)),1,60)),".",MID(1/2,2,1))),""))</f>
        <v/>
      </c>
      <c r="AB790" s="50">
        <f>IF(Z790&lt;2,"",IFERROR(VALUE(SUBSTITUTE(TRIM(MID(SUBSTITUTE(X790," ",REPT(" ",60)),61,60)),".",MID(1/2,2,1))),""))</f>
        <v/>
      </c>
      <c r="AC790" s="50">
        <f>IF(Z790&lt;3,"",IFERROR(VALUE(SUBSTITUTE(TRIM(MID(SUBSTITUTE(X790," ",REPT(" ",60)),121,60)),".",MID(1/2,2,1))),""))</f>
        <v/>
      </c>
      <c r="AD790" s="50">
        <f>IF(Z790&lt;4,"",IFERROR(VALUE(SUBSTITUTE(TRIM(MID(SUBSTITUTE(X790," ",REPT(" ",60)),181,60)),".",MID(1/2,2,1))),""))</f>
        <v/>
      </c>
      <c r="AE790" s="50">
        <f>IF(Z790&lt;5,"",IFERROR(VALUE(SUBSTITUTE(TRIM(MID(SUBSTITUTE(X790," ",REPT(" ",60)),241,60)),".",MID(1/2,2,1))),""))</f>
        <v/>
      </c>
      <c r="AF790" s="50">
        <f>IF(Z790&lt;6,"",IFERROR(VALUE(SUBSTITUTE(TRIM(MID(SUBSTITUTE(X790," ",REPT(" ",60)),301,60)),".",MID(1/2,2,1))),""))</f>
        <v/>
      </c>
      <c r="AG790" s="50">
        <f>IFERROR(IF(Z790=2,AA790,IF(Z790=4,IF(AA790&lt;0,-1,1)*(ABS(AA790)+AB790/60),IF(Z790=6,IF(AA790&lt;0,-1,1)*(ABS(AA790)+AB790/60+AC790/3600),""))),"")</f>
        <v/>
      </c>
      <c r="AH790" s="50">
        <f>IFERROR(IF(Z790=2,AB790,IF(Z790=4,IF(AC790&lt;0,-1,1)*(ABS(AC790)+AD790/60),IF(Z790=6,IF(AD790&lt;0,-1,1)*(ABS(AD790)+AE790/60+AF790/3600),""))),"")</f>
        <v/>
      </c>
      <c r="AI790" s="50">
        <f>IF(W790,AH790,AG790)</f>
        <v/>
      </c>
      <c r="AJ790" s="50">
        <f>IF(W790,AG790,AH790)</f>
        <v/>
      </c>
      <c r="AK790" s="50">
        <f>IFERROR(IF(U790=0,AI790,U790*ABS(AI790)),"")</f>
        <v/>
      </c>
      <c r="AL790" s="50">
        <f>IFERROR(IF(V790=0,AJ790,V790*ABS(AJ790)),"")</f>
        <v/>
      </c>
      <c r="AM790" s="50">
        <f>IFERROR(AND(U790=0,V790=0,ABS(AK790)&gt;90,ABS(AK790)&lt;=180,ABS(AL790)&lt;=90),FALSE)</f>
        <v/>
      </c>
      <c r="AN790" s="50">
        <f>IF(AM790,AL790,AK790)</f>
        <v/>
      </c>
      <c r="AO790" s="50">
        <f>IF(AM790,AK790,AL790)</f>
        <v/>
      </c>
      <c r="AP790" s="50">
        <f>IF(R790="","",IF(Y790&lt;&gt;"","Contains words or symbols that aren't part of a coordinate.",IF(NOT(OR(Z790=2,Z790=4,Z790=6)),"Couldn't find a latitude and a longitude ("&amp;Z790&amp;IF(Z790=1," number"," numbers")&amp;" found).",IF(COUNT(AA790:AF790)&lt;&gt;Z790,"Some of the numbers couldn't be read.",IF(OR(AND(Z790=4,OR(AB790&lt;0,AB790&gt;=60,AD790&lt;0,AD790&gt;=60)),AND(Z790=6,OR(AB790&lt;0,AB790&gt;=60,AC790&lt;0,AC790&gt;=60,AE790&lt;0,AE790&gt;=60,AF790&lt;0,AF790&gt;=60))),"Minutes and seconds must be between 0 and 60.",IF(OR(ABS(AN790)&gt;90,ABS(AO790)&gt;180),"Out of range: latitude must be between -90 and 90, and longitude between -180 and 180.",""))))))</f>
        <v/>
      </c>
    </row>
    <row r="791">
      <c r="B791" s="44" t="n"/>
      <c r="C791" s="44" t="n"/>
      <c r="D791" s="45">
        <f>IF(R791="","",IF(AP791&lt;&gt;"","NOT VALID GPS COORDINATES",IF(O791="NO CONNECTION","NO CONNECTION",IF(E791="","NOT FOUND",IF(OR(AM791,AND(AN791=0,AO791=0)),"CONVERTED – PLEASE CHECK","CONVERTED")))))</f>
        <v/>
      </c>
      <c r="E791" s="45">
        <f>IF(OR(O791="",O791="NO CONNECTION"),"",IFERROR(_xlfn.FILTERXML(O791,"//local/territory")&amp;" "&amp;_xlfn.FILTERXML(O791,"//local/mapcode"),IFERROR(_xlfn.FILTERXML(O791,"//international/mapcode"),"")))</f>
        <v/>
      </c>
      <c r="F791" s="46">
        <f>IF(E791="","",IFERROR(_xlfn.FILTERXML(O791,"//local/territory"),""))</f>
        <v/>
      </c>
      <c r="G791" s="46">
        <f>IF(E791="","",IFERROR(_xlfn.FILTERXML(O791,"//local/mapcode"),""))</f>
        <v/>
      </c>
      <c r="H791" s="46">
        <f>IF(E791="","",IFERROR(_xlfn.FILTERXML(O791,"//international/mapcode"),""))</f>
        <v/>
      </c>
      <c r="I791" s="46">
        <f>IF(E791="","",IFERROR(HYPERLINK("https://www.mymapcodes.com/go/?t="&amp;IF(G791&lt;&gt;"",F791,"AAA")&amp;"&amp;ma="&amp;LEFT(IF(G791&lt;&gt;"",G791,H791),FIND(".",IF(G791&lt;&gt;"",G791,H791))-1)&amp;"&amp;mb="&amp;MID(IF(G791&lt;&gt;"",G791,H791),FIND(".",IF(G791&lt;&gt;"",G791,H791))+1,99),"Open on MyMapcodes →"),""))</f>
        <v/>
      </c>
      <c r="J791" s="47">
        <f>IF(OR(R791="",AP791&lt;&gt;""),"",ROUND(AN791,6))</f>
        <v/>
      </c>
      <c r="K791" s="47">
        <f>IF(OR(R791="",AP791&lt;&gt;""),"",ROUND(AO791,6))</f>
        <v/>
      </c>
      <c r="L791" s="48">
        <f>IF(R791="","",IF(AP791&lt;&gt;"",AP791,IF(O791="NO CONNECTION","Excel couldn't reach the mapcode service. Click the REFRESH RESULTS box just above the table.",IF(E791="","The mapcode service didn't return a mapcode for this point.",IF(AM791,"Latitude and longitude seemed to be the wrong way round, so they've been swapped. Please check.",IF(AND(AN791=0,AO791=0),"0, 0 is in the sea off West Africa. Please check this is the location you meant.",IF(W791,"Longitude came first, so the order has been switched.",IF(Z791=6,"Converted from degrees, minutes and seconds.",IF(Z791=4,"Converted from degrees and decimal minutes.","")))))))))</f>
        <v/>
      </c>
      <c r="N791" s="49">
        <f>IF(J791="","",MapcodeAPI&amp;"codes/"&amp;SUBSTITUTE(J791&amp;"",MID(1/2,2,1),".")&amp;","&amp;SUBSTITUTE(K791&amp;"",MID(1/2,2,1),"."))&amp;LEFT($B$13,0)</f>
        <v/>
      </c>
      <c r="O791" s="49">
        <f>IF(N791="","",IFERROR(_xlfn.WEBSERVICE(N791),IF(MapcodeAPIBackup="","NO CONNECTION",IFERROR(_xlfn.WEBSERVICE(MapcodeAPIBackup&amp;MID(N791,LEN(MapcodeAPI)+1,999)),"NO CONNECTION"))))</f>
        <v/>
      </c>
      <c r="P791" t="inlineStr">
        <is>
          <t xml:space="preserve"> </t>
        </is>
      </c>
      <c r="R791" s="50">
        <f>IFERROR(IF(AND(TRIM(B791&amp;"")="",TRIM(C791&amp;"")=""),"",TRIM(IF(ISNUMBER(B791),SUBSTITUTE(B791&amp;"",MID(1/2,2,1),"."),B791&amp;"")&amp;IF(TRIM(C791&amp;"")="",""," | "&amp;IF(ISNUMBER(C791),SUBSTITUTE(C791&amp;"",MID(1/2,2,1),"."),C791&amp;"")))),"(error value)")</f>
        <v/>
      </c>
      <c r="S791" s="50">
        <f>IF(R791="","","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"&amp;IFERROR(IF(AND(LEN(R791)-LEN(SUBSTITUTE(R791,"/",""))=1,ISNUMBER(FIND(" ",TRIM(LEFT(R791,FIND("/",R791)-1))))),LEFT(R791,FIND("/",R791)-1),R791),R791)&amp;" ")," "," "),"﻿"," "),"​"," "),"⁠"," ")," "," ")," "," "),CHAR(9)," "),CHAR(10)," "),CHAR(13)," "),"−","-"),"–","-"),"—","-"),"LATITUDE"," "),"LONGITUDE"," "),"COORDINATES"," "),"COORDS"," "),"NORTH"," N "),"SOUTH"," S "),"EAST"," E "),"WEST"," W "),"DEGREES"," "),"DEG"," "),"GPS"," "),"LONG"," "),"LNG"," "),"LON"," "),"LAT"," ")," AND "," "),"&amp;"," ")&amp;" ")</f>
        <v/>
      </c>
      <c r="T791" s="50">
        <f>IF(S791="","",IF(LEN(S791)-LEN(SUBSTITUTE(S791,".",""))&gt;0,SUBSTITUTE(S791,","," "),IF(LEN(S791)-LEN(SUBSTITUTE(S791,",",""))=3,SUBSTITUTE(SUBSTITUTE(S791,",",";",2),",","."),IF(LEN(S791)-LEN(SUBSTITUTE(S791,",",""))=2,SUBSTITUTE(S791,",","."),SUBSTITUTE(S791,","," ")))))</f>
        <v/>
      </c>
      <c r="U791" s="50">
        <f>IF(ISNUMBER(FIND("S",T791)),-1,IF(ISNUMBER(FIND("N",T791)),1,0))</f>
        <v/>
      </c>
      <c r="V791" s="50">
        <f>IF(ISNUMBER(FIND("W",T791)),-1,IF(ISNUMBER(FIND("E",T791)),1,0))</f>
        <v/>
      </c>
      <c r="W791" s="50">
        <f>AND(MIN(IFERROR(FIND("N",T791),999),IFERROR(FIND("S",T791),999))&lt;999,MIN(IFERROR(FIND("E",T791),999),IFERROR(FIND("W",T791),999))&lt;999,MIN(IFERROR(FIND("E",T791),999),IFERROR(FIND("W",T791),999))&lt;MIN(IFERROR(FIND("N",T791),999),IFERROR(FIND("S",T791),999)))</f>
        <v/>
      </c>
      <c r="X791" s="50">
        <f>IF(T791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791,"°"," "),"º"," "),"˚"," "),"'"," "),CHAR(34)," "),"′"," "),"’"," "),"‘"," "),"″"," "),"”"," "),"“"," "),"("," "),")"," "),"["," "),"]"," "),"{"," "),"}"," "),";"," "),"|"," "),"/"," "),"\"," "),":"," "),"="," "),"*"," "),","," "),"N"," "),"S"," "),"E"," "),"W"," "),"_"," ")))</f>
        <v/>
      </c>
      <c r="Y791" s="50">
        <f>IF(X791="","",SUBSTITUTE(SUBSTITUTE(SUBSTITUTE(SUBSTITUTE(SUBSTITUTE(SUBSTITUTE(SUBSTITUTE(SUBSTITUTE(SUBSTITUTE(SUBSTITUTE(SUBSTITUTE(SUBSTITUTE(SUBSTITUTE(X791,"0",""),"1",""),"2",""),"3",""),"4",""),"5",""),"6",""),"7",""),"8",""),"9",""),".",""),"-","")," ",""))</f>
        <v/>
      </c>
      <c r="Z791" s="50">
        <f>IF(X791="",0,LEN(X791)-LEN(SUBSTITUTE(X791," ",""))+1)</f>
        <v/>
      </c>
      <c r="AA791" s="50">
        <f>IF(Z791&lt;1,"",IFERROR(VALUE(SUBSTITUTE(TRIM(MID(SUBSTITUTE(X791," ",REPT(" ",60)),1,60)),".",MID(1/2,2,1))),""))</f>
        <v/>
      </c>
      <c r="AB791" s="50">
        <f>IF(Z791&lt;2,"",IFERROR(VALUE(SUBSTITUTE(TRIM(MID(SUBSTITUTE(X791," ",REPT(" ",60)),61,60)),".",MID(1/2,2,1))),""))</f>
        <v/>
      </c>
      <c r="AC791" s="50">
        <f>IF(Z791&lt;3,"",IFERROR(VALUE(SUBSTITUTE(TRIM(MID(SUBSTITUTE(X791," ",REPT(" ",60)),121,60)),".",MID(1/2,2,1))),""))</f>
        <v/>
      </c>
      <c r="AD791" s="50">
        <f>IF(Z791&lt;4,"",IFERROR(VALUE(SUBSTITUTE(TRIM(MID(SUBSTITUTE(X791," ",REPT(" ",60)),181,60)),".",MID(1/2,2,1))),""))</f>
        <v/>
      </c>
      <c r="AE791" s="50">
        <f>IF(Z791&lt;5,"",IFERROR(VALUE(SUBSTITUTE(TRIM(MID(SUBSTITUTE(X791," ",REPT(" ",60)),241,60)),".",MID(1/2,2,1))),""))</f>
        <v/>
      </c>
      <c r="AF791" s="50">
        <f>IF(Z791&lt;6,"",IFERROR(VALUE(SUBSTITUTE(TRIM(MID(SUBSTITUTE(X791," ",REPT(" ",60)),301,60)),".",MID(1/2,2,1))),""))</f>
        <v/>
      </c>
      <c r="AG791" s="50">
        <f>IFERROR(IF(Z791=2,AA791,IF(Z791=4,IF(AA791&lt;0,-1,1)*(ABS(AA791)+AB791/60),IF(Z791=6,IF(AA791&lt;0,-1,1)*(ABS(AA791)+AB791/60+AC791/3600),""))),"")</f>
        <v/>
      </c>
      <c r="AH791" s="50">
        <f>IFERROR(IF(Z791=2,AB791,IF(Z791=4,IF(AC791&lt;0,-1,1)*(ABS(AC791)+AD791/60),IF(Z791=6,IF(AD791&lt;0,-1,1)*(ABS(AD791)+AE791/60+AF791/3600),""))),"")</f>
        <v/>
      </c>
      <c r="AI791" s="50">
        <f>IF(W791,AH791,AG791)</f>
        <v/>
      </c>
      <c r="AJ791" s="50">
        <f>IF(W791,AG791,AH791)</f>
        <v/>
      </c>
      <c r="AK791" s="50">
        <f>IFERROR(IF(U791=0,AI791,U791*ABS(AI791)),"")</f>
        <v/>
      </c>
      <c r="AL791" s="50">
        <f>IFERROR(IF(V791=0,AJ791,V791*ABS(AJ791)),"")</f>
        <v/>
      </c>
      <c r="AM791" s="50">
        <f>IFERROR(AND(U791=0,V791=0,ABS(AK791)&gt;90,ABS(AK791)&lt;=180,ABS(AL791)&lt;=90),FALSE)</f>
        <v/>
      </c>
      <c r="AN791" s="50">
        <f>IF(AM791,AL791,AK791)</f>
        <v/>
      </c>
      <c r="AO791" s="50">
        <f>IF(AM791,AK791,AL791)</f>
        <v/>
      </c>
      <c r="AP791" s="50">
        <f>IF(R791="","",IF(Y791&lt;&gt;"","Contains words or symbols that aren't part of a coordinate.",IF(NOT(OR(Z791=2,Z791=4,Z791=6)),"Couldn't find a latitude and a longitude ("&amp;Z791&amp;IF(Z791=1," number"," numbers")&amp;" found).",IF(COUNT(AA791:AF791)&lt;&gt;Z791,"Some of the numbers couldn't be read.",IF(OR(AND(Z791=4,OR(AB791&lt;0,AB791&gt;=60,AD791&lt;0,AD791&gt;=60)),AND(Z791=6,OR(AB791&lt;0,AB791&gt;=60,AC791&lt;0,AC791&gt;=60,AE791&lt;0,AE791&gt;=60,AF791&lt;0,AF791&gt;=60))),"Minutes and seconds must be between 0 and 60.",IF(OR(ABS(AN791)&gt;90,ABS(AO791)&gt;180),"Out of range: latitude must be between -90 and 90, and longitude between -180 and 180.",""))))))</f>
        <v/>
      </c>
    </row>
    <row r="792">
      <c r="B792" s="44" t="n"/>
      <c r="C792" s="44" t="n"/>
      <c r="D792" s="45">
        <f>IF(R792="","",IF(AP792&lt;&gt;"","NOT VALID GPS COORDINATES",IF(O792="NO CONNECTION","NO CONNECTION",IF(E792="","NOT FOUND",IF(OR(AM792,AND(AN792=0,AO792=0)),"CONVERTED – PLEASE CHECK","CONVERTED")))))</f>
        <v/>
      </c>
      <c r="E792" s="45">
        <f>IF(OR(O792="",O792="NO CONNECTION"),"",IFERROR(_xlfn.FILTERXML(O792,"//local/territory")&amp;" "&amp;_xlfn.FILTERXML(O792,"//local/mapcode"),IFERROR(_xlfn.FILTERXML(O792,"//international/mapcode"),"")))</f>
        <v/>
      </c>
      <c r="F792" s="46">
        <f>IF(E792="","",IFERROR(_xlfn.FILTERXML(O792,"//local/territory"),""))</f>
        <v/>
      </c>
      <c r="G792" s="46">
        <f>IF(E792="","",IFERROR(_xlfn.FILTERXML(O792,"//local/mapcode"),""))</f>
        <v/>
      </c>
      <c r="H792" s="46">
        <f>IF(E792="","",IFERROR(_xlfn.FILTERXML(O792,"//international/mapcode"),""))</f>
        <v/>
      </c>
      <c r="I792" s="46">
        <f>IF(E792="","",IFERROR(HYPERLINK("https://www.mymapcodes.com/go/?t="&amp;IF(G792&lt;&gt;"",F792,"AAA")&amp;"&amp;ma="&amp;LEFT(IF(G792&lt;&gt;"",G792,H792),FIND(".",IF(G792&lt;&gt;"",G792,H792))-1)&amp;"&amp;mb="&amp;MID(IF(G792&lt;&gt;"",G792,H792),FIND(".",IF(G792&lt;&gt;"",G792,H792))+1,99),"Open on MyMapcodes →"),""))</f>
        <v/>
      </c>
      <c r="J792" s="47">
        <f>IF(OR(R792="",AP792&lt;&gt;""),"",ROUND(AN792,6))</f>
        <v/>
      </c>
      <c r="K792" s="47">
        <f>IF(OR(R792="",AP792&lt;&gt;""),"",ROUND(AO792,6))</f>
        <v/>
      </c>
      <c r="L792" s="48">
        <f>IF(R792="","",IF(AP792&lt;&gt;"",AP792,IF(O792="NO CONNECTION","Excel couldn't reach the mapcode service. Click the REFRESH RESULTS box just above the table.",IF(E792="","The mapcode service didn't return a mapcode for this point.",IF(AM792,"Latitude and longitude seemed to be the wrong way round, so they've been swapped. Please check.",IF(AND(AN792=0,AO792=0),"0, 0 is in the sea off West Africa. Please check this is the location you meant.",IF(W792,"Longitude came first, so the order has been switched.",IF(Z792=6,"Converted from degrees, minutes and seconds.",IF(Z792=4,"Converted from degrees and decimal minutes.","")))))))))</f>
        <v/>
      </c>
      <c r="N792" s="49">
        <f>IF(J792="","",MapcodeAPI&amp;"codes/"&amp;SUBSTITUTE(J792&amp;"",MID(1/2,2,1),".")&amp;","&amp;SUBSTITUTE(K792&amp;"",MID(1/2,2,1),"."))&amp;LEFT($B$13,0)</f>
        <v/>
      </c>
      <c r="O792" s="49">
        <f>IF(N792="","",IFERROR(_xlfn.WEBSERVICE(N792),IF(MapcodeAPIBackup="","NO CONNECTION",IFERROR(_xlfn.WEBSERVICE(MapcodeAPIBackup&amp;MID(N792,LEN(MapcodeAPI)+1,999)),"NO CONNECTION"))))</f>
        <v/>
      </c>
      <c r="P792" t="inlineStr">
        <is>
          <t xml:space="preserve"> </t>
        </is>
      </c>
      <c r="R792" s="50">
        <f>IFERROR(IF(AND(TRIM(B792&amp;"")="",TRIM(C792&amp;"")=""),"",TRIM(IF(ISNUMBER(B792),SUBSTITUTE(B792&amp;"",MID(1/2,2,1),"."),B792&amp;"")&amp;IF(TRIM(C792&amp;"")="",""," | "&amp;IF(ISNUMBER(C792),SUBSTITUTE(C792&amp;"",MID(1/2,2,1),"."),C792&amp;"")))),"(error value)")</f>
        <v/>
      </c>
      <c r="S792" s="50">
        <f>IF(R792="","","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"&amp;IFERROR(IF(AND(LEN(R792)-LEN(SUBSTITUTE(R792,"/",""))=1,ISNUMBER(FIND(" ",TRIM(LEFT(R792,FIND("/",R792)-1))))),LEFT(R792,FIND("/",R792)-1),R792),R792)&amp;" ")," "," "),"﻿"," "),"​"," "),"⁠"," ")," "," ")," "," "),CHAR(9)," "),CHAR(10)," "),CHAR(13)," "),"−","-"),"–","-"),"—","-"),"LATITUDE"," "),"LONGITUDE"," "),"COORDINATES"," "),"COORDS"," "),"NORTH"," N "),"SOUTH"," S "),"EAST"," E "),"WEST"," W "),"DEGREES"," "),"DEG"," "),"GPS"," "),"LONG"," "),"LNG"," "),"LON"," "),"LAT"," ")," AND "," "),"&amp;"," ")&amp;" ")</f>
        <v/>
      </c>
      <c r="T792" s="50">
        <f>IF(S792="","",IF(LEN(S792)-LEN(SUBSTITUTE(S792,".",""))&gt;0,SUBSTITUTE(S792,","," "),IF(LEN(S792)-LEN(SUBSTITUTE(S792,",",""))=3,SUBSTITUTE(SUBSTITUTE(S792,",",";",2),",","."),IF(LEN(S792)-LEN(SUBSTITUTE(S792,",",""))=2,SUBSTITUTE(S792,",","."),SUBSTITUTE(S792,","," ")))))</f>
        <v/>
      </c>
      <c r="U792" s="50">
        <f>IF(ISNUMBER(FIND("S",T792)),-1,IF(ISNUMBER(FIND("N",T792)),1,0))</f>
        <v/>
      </c>
      <c r="V792" s="50">
        <f>IF(ISNUMBER(FIND("W",T792)),-1,IF(ISNUMBER(FIND("E",T792)),1,0))</f>
        <v/>
      </c>
      <c r="W792" s="50">
        <f>AND(MIN(IFERROR(FIND("N",T792),999),IFERROR(FIND("S",T792),999))&lt;999,MIN(IFERROR(FIND("E",T792),999),IFERROR(FIND("W",T792),999))&lt;999,MIN(IFERROR(FIND("E",T792),999),IFERROR(FIND("W",T792),999))&lt;MIN(IFERROR(FIND("N",T792),999),IFERROR(FIND("S",T792),999)))</f>
        <v/>
      </c>
      <c r="X792" s="50">
        <f>IF(T792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792,"°"," "),"º"," "),"˚"," "),"'"," "),CHAR(34)," "),"′"," "),"’"," "),"‘"," "),"″"," "),"”"," "),"“"," "),"("," "),")"," "),"["," "),"]"," "),"{"," "),"}"," "),";"," "),"|"," "),"/"," "),"\"," "),":"," "),"="," "),"*"," "),","," "),"N"," "),"S"," "),"E"," "),"W"," "),"_"," ")))</f>
        <v/>
      </c>
      <c r="Y792" s="50">
        <f>IF(X792="","",SUBSTITUTE(SUBSTITUTE(SUBSTITUTE(SUBSTITUTE(SUBSTITUTE(SUBSTITUTE(SUBSTITUTE(SUBSTITUTE(SUBSTITUTE(SUBSTITUTE(SUBSTITUTE(SUBSTITUTE(SUBSTITUTE(X792,"0",""),"1",""),"2",""),"3",""),"4",""),"5",""),"6",""),"7",""),"8",""),"9",""),".",""),"-","")," ",""))</f>
        <v/>
      </c>
      <c r="Z792" s="50">
        <f>IF(X792="",0,LEN(X792)-LEN(SUBSTITUTE(X792," ",""))+1)</f>
        <v/>
      </c>
      <c r="AA792" s="50">
        <f>IF(Z792&lt;1,"",IFERROR(VALUE(SUBSTITUTE(TRIM(MID(SUBSTITUTE(X792," ",REPT(" ",60)),1,60)),".",MID(1/2,2,1))),""))</f>
        <v/>
      </c>
      <c r="AB792" s="50">
        <f>IF(Z792&lt;2,"",IFERROR(VALUE(SUBSTITUTE(TRIM(MID(SUBSTITUTE(X792," ",REPT(" ",60)),61,60)),".",MID(1/2,2,1))),""))</f>
        <v/>
      </c>
      <c r="AC792" s="50">
        <f>IF(Z792&lt;3,"",IFERROR(VALUE(SUBSTITUTE(TRIM(MID(SUBSTITUTE(X792," ",REPT(" ",60)),121,60)),".",MID(1/2,2,1))),""))</f>
        <v/>
      </c>
      <c r="AD792" s="50">
        <f>IF(Z792&lt;4,"",IFERROR(VALUE(SUBSTITUTE(TRIM(MID(SUBSTITUTE(X792," ",REPT(" ",60)),181,60)),".",MID(1/2,2,1))),""))</f>
        <v/>
      </c>
      <c r="AE792" s="50">
        <f>IF(Z792&lt;5,"",IFERROR(VALUE(SUBSTITUTE(TRIM(MID(SUBSTITUTE(X792," ",REPT(" ",60)),241,60)),".",MID(1/2,2,1))),""))</f>
        <v/>
      </c>
      <c r="AF792" s="50">
        <f>IF(Z792&lt;6,"",IFERROR(VALUE(SUBSTITUTE(TRIM(MID(SUBSTITUTE(X792," ",REPT(" ",60)),301,60)),".",MID(1/2,2,1))),""))</f>
        <v/>
      </c>
      <c r="AG792" s="50">
        <f>IFERROR(IF(Z792=2,AA792,IF(Z792=4,IF(AA792&lt;0,-1,1)*(ABS(AA792)+AB792/60),IF(Z792=6,IF(AA792&lt;0,-1,1)*(ABS(AA792)+AB792/60+AC792/3600),""))),"")</f>
        <v/>
      </c>
      <c r="AH792" s="50">
        <f>IFERROR(IF(Z792=2,AB792,IF(Z792=4,IF(AC792&lt;0,-1,1)*(ABS(AC792)+AD792/60),IF(Z792=6,IF(AD792&lt;0,-1,1)*(ABS(AD792)+AE792/60+AF792/3600),""))),"")</f>
        <v/>
      </c>
      <c r="AI792" s="50">
        <f>IF(W792,AH792,AG792)</f>
        <v/>
      </c>
      <c r="AJ792" s="50">
        <f>IF(W792,AG792,AH792)</f>
        <v/>
      </c>
      <c r="AK792" s="50">
        <f>IFERROR(IF(U792=0,AI792,U792*ABS(AI792)),"")</f>
        <v/>
      </c>
      <c r="AL792" s="50">
        <f>IFERROR(IF(V792=0,AJ792,V792*ABS(AJ792)),"")</f>
        <v/>
      </c>
      <c r="AM792" s="50">
        <f>IFERROR(AND(U792=0,V792=0,ABS(AK792)&gt;90,ABS(AK792)&lt;=180,ABS(AL792)&lt;=90),FALSE)</f>
        <v/>
      </c>
      <c r="AN792" s="50">
        <f>IF(AM792,AL792,AK792)</f>
        <v/>
      </c>
      <c r="AO792" s="50">
        <f>IF(AM792,AK792,AL792)</f>
        <v/>
      </c>
      <c r="AP792" s="50">
        <f>IF(R792="","",IF(Y792&lt;&gt;"","Contains words or symbols that aren't part of a coordinate.",IF(NOT(OR(Z792=2,Z792=4,Z792=6)),"Couldn't find a latitude and a longitude ("&amp;Z792&amp;IF(Z792=1," number"," numbers")&amp;" found).",IF(COUNT(AA792:AF792)&lt;&gt;Z792,"Some of the numbers couldn't be read.",IF(OR(AND(Z792=4,OR(AB792&lt;0,AB792&gt;=60,AD792&lt;0,AD792&gt;=60)),AND(Z792=6,OR(AB792&lt;0,AB792&gt;=60,AC792&lt;0,AC792&gt;=60,AE792&lt;0,AE792&gt;=60,AF792&lt;0,AF792&gt;=60))),"Minutes and seconds must be between 0 and 60.",IF(OR(ABS(AN792)&gt;90,ABS(AO792)&gt;180),"Out of range: latitude must be between -90 and 90, and longitude between -180 and 180.",""))))))</f>
        <v/>
      </c>
    </row>
    <row r="793">
      <c r="B793" s="44" t="n"/>
      <c r="C793" s="44" t="n"/>
      <c r="D793" s="45">
        <f>IF(R793="","",IF(AP793&lt;&gt;"","NOT VALID GPS COORDINATES",IF(O793="NO CONNECTION","NO CONNECTION",IF(E793="","NOT FOUND",IF(OR(AM793,AND(AN793=0,AO793=0)),"CONVERTED – PLEASE CHECK","CONVERTED")))))</f>
        <v/>
      </c>
      <c r="E793" s="45">
        <f>IF(OR(O793="",O793="NO CONNECTION"),"",IFERROR(_xlfn.FILTERXML(O793,"//local/territory")&amp;" "&amp;_xlfn.FILTERXML(O793,"//local/mapcode"),IFERROR(_xlfn.FILTERXML(O793,"//international/mapcode"),"")))</f>
        <v/>
      </c>
      <c r="F793" s="46">
        <f>IF(E793="","",IFERROR(_xlfn.FILTERXML(O793,"//local/territory"),""))</f>
        <v/>
      </c>
      <c r="G793" s="46">
        <f>IF(E793="","",IFERROR(_xlfn.FILTERXML(O793,"//local/mapcode"),""))</f>
        <v/>
      </c>
      <c r="H793" s="46">
        <f>IF(E793="","",IFERROR(_xlfn.FILTERXML(O793,"//international/mapcode"),""))</f>
        <v/>
      </c>
      <c r="I793" s="46">
        <f>IF(E793="","",IFERROR(HYPERLINK("https://www.mymapcodes.com/go/?t="&amp;IF(G793&lt;&gt;"",F793,"AAA")&amp;"&amp;ma="&amp;LEFT(IF(G793&lt;&gt;"",G793,H793),FIND(".",IF(G793&lt;&gt;"",G793,H793))-1)&amp;"&amp;mb="&amp;MID(IF(G793&lt;&gt;"",G793,H793),FIND(".",IF(G793&lt;&gt;"",G793,H793))+1,99),"Open on MyMapcodes →"),""))</f>
        <v/>
      </c>
      <c r="J793" s="47">
        <f>IF(OR(R793="",AP793&lt;&gt;""),"",ROUND(AN793,6))</f>
        <v/>
      </c>
      <c r="K793" s="47">
        <f>IF(OR(R793="",AP793&lt;&gt;""),"",ROUND(AO793,6))</f>
        <v/>
      </c>
      <c r="L793" s="48">
        <f>IF(R793="","",IF(AP793&lt;&gt;"",AP793,IF(O793="NO CONNECTION","Excel couldn't reach the mapcode service. Click the REFRESH RESULTS box just above the table.",IF(E793="","The mapcode service didn't return a mapcode for this point.",IF(AM793,"Latitude and longitude seemed to be the wrong way round, so they've been swapped. Please check.",IF(AND(AN793=0,AO793=0),"0, 0 is in the sea off West Africa. Please check this is the location you meant.",IF(W793,"Longitude came first, so the order has been switched.",IF(Z793=6,"Converted from degrees, minutes and seconds.",IF(Z793=4,"Converted from degrees and decimal minutes.","")))))))))</f>
        <v/>
      </c>
      <c r="N793" s="49">
        <f>IF(J793="","",MapcodeAPI&amp;"codes/"&amp;SUBSTITUTE(J793&amp;"",MID(1/2,2,1),".")&amp;","&amp;SUBSTITUTE(K793&amp;"",MID(1/2,2,1),"."))&amp;LEFT($B$13,0)</f>
        <v/>
      </c>
      <c r="O793" s="49">
        <f>IF(N793="","",IFERROR(_xlfn.WEBSERVICE(N793),IF(MapcodeAPIBackup="","NO CONNECTION",IFERROR(_xlfn.WEBSERVICE(MapcodeAPIBackup&amp;MID(N793,LEN(MapcodeAPI)+1,999)),"NO CONNECTION"))))</f>
        <v/>
      </c>
      <c r="P793" t="inlineStr">
        <is>
          <t xml:space="preserve"> </t>
        </is>
      </c>
      <c r="R793" s="50">
        <f>IFERROR(IF(AND(TRIM(B793&amp;"")="",TRIM(C793&amp;"")=""),"",TRIM(IF(ISNUMBER(B793),SUBSTITUTE(B793&amp;"",MID(1/2,2,1),"."),B793&amp;"")&amp;IF(TRIM(C793&amp;"")="",""," | "&amp;IF(ISNUMBER(C793),SUBSTITUTE(C793&amp;"",MID(1/2,2,1),"."),C793&amp;"")))),"(error value)")</f>
        <v/>
      </c>
      <c r="S793" s="50">
        <f>IF(R793="","","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"&amp;IFERROR(IF(AND(LEN(R793)-LEN(SUBSTITUTE(R793,"/",""))=1,ISNUMBER(FIND(" ",TRIM(LEFT(R793,FIND("/",R793)-1))))),LEFT(R793,FIND("/",R793)-1),R793),R793)&amp;" ")," "," "),"﻿"," "),"​"," "),"⁠"," ")," "," ")," "," "),CHAR(9)," "),CHAR(10)," "),CHAR(13)," "),"−","-"),"–","-"),"—","-"),"LATITUDE"," "),"LONGITUDE"," "),"COORDINATES"," "),"COORDS"," "),"NORTH"," N "),"SOUTH"," S "),"EAST"," E "),"WEST"," W "),"DEGREES"," "),"DEG"," "),"GPS"," "),"LONG"," "),"LNG"," "),"LON"," "),"LAT"," ")," AND "," "),"&amp;"," ")&amp;" ")</f>
        <v/>
      </c>
      <c r="T793" s="50">
        <f>IF(S793="","",IF(LEN(S793)-LEN(SUBSTITUTE(S793,".",""))&gt;0,SUBSTITUTE(S793,","," "),IF(LEN(S793)-LEN(SUBSTITUTE(S793,",",""))=3,SUBSTITUTE(SUBSTITUTE(S793,",",";",2),",","."),IF(LEN(S793)-LEN(SUBSTITUTE(S793,",",""))=2,SUBSTITUTE(S793,",","."),SUBSTITUTE(S793,","," ")))))</f>
        <v/>
      </c>
      <c r="U793" s="50">
        <f>IF(ISNUMBER(FIND("S",T793)),-1,IF(ISNUMBER(FIND("N",T793)),1,0))</f>
        <v/>
      </c>
      <c r="V793" s="50">
        <f>IF(ISNUMBER(FIND("W",T793)),-1,IF(ISNUMBER(FIND("E",T793)),1,0))</f>
        <v/>
      </c>
      <c r="W793" s="50">
        <f>AND(MIN(IFERROR(FIND("N",T793),999),IFERROR(FIND("S",T793),999))&lt;999,MIN(IFERROR(FIND("E",T793),999),IFERROR(FIND("W",T793),999))&lt;999,MIN(IFERROR(FIND("E",T793),999),IFERROR(FIND("W",T793),999))&lt;MIN(IFERROR(FIND("N",T793),999),IFERROR(FIND("S",T793),999)))</f>
        <v/>
      </c>
      <c r="X793" s="50">
        <f>IF(T793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793,"°"," "),"º"," "),"˚"," "),"'"," "),CHAR(34)," "),"′"," "),"’"," "),"‘"," "),"″"," "),"”"," "),"“"," "),"("," "),")"," "),"["," "),"]"," "),"{"," "),"}"," "),";"," "),"|"," "),"/"," "),"\"," "),":"," "),"="," "),"*"," "),","," "),"N"," "),"S"," "),"E"," "),"W"," "),"_"," ")))</f>
        <v/>
      </c>
      <c r="Y793" s="50">
        <f>IF(X793="","",SUBSTITUTE(SUBSTITUTE(SUBSTITUTE(SUBSTITUTE(SUBSTITUTE(SUBSTITUTE(SUBSTITUTE(SUBSTITUTE(SUBSTITUTE(SUBSTITUTE(SUBSTITUTE(SUBSTITUTE(SUBSTITUTE(X793,"0",""),"1",""),"2",""),"3",""),"4",""),"5",""),"6",""),"7",""),"8",""),"9",""),".",""),"-","")," ",""))</f>
        <v/>
      </c>
      <c r="Z793" s="50">
        <f>IF(X793="",0,LEN(X793)-LEN(SUBSTITUTE(X793," ",""))+1)</f>
        <v/>
      </c>
      <c r="AA793" s="50">
        <f>IF(Z793&lt;1,"",IFERROR(VALUE(SUBSTITUTE(TRIM(MID(SUBSTITUTE(X793," ",REPT(" ",60)),1,60)),".",MID(1/2,2,1))),""))</f>
        <v/>
      </c>
      <c r="AB793" s="50">
        <f>IF(Z793&lt;2,"",IFERROR(VALUE(SUBSTITUTE(TRIM(MID(SUBSTITUTE(X793," ",REPT(" ",60)),61,60)),".",MID(1/2,2,1))),""))</f>
        <v/>
      </c>
      <c r="AC793" s="50">
        <f>IF(Z793&lt;3,"",IFERROR(VALUE(SUBSTITUTE(TRIM(MID(SUBSTITUTE(X793," ",REPT(" ",60)),121,60)),".",MID(1/2,2,1))),""))</f>
        <v/>
      </c>
      <c r="AD793" s="50">
        <f>IF(Z793&lt;4,"",IFERROR(VALUE(SUBSTITUTE(TRIM(MID(SUBSTITUTE(X793," ",REPT(" ",60)),181,60)),".",MID(1/2,2,1))),""))</f>
        <v/>
      </c>
      <c r="AE793" s="50">
        <f>IF(Z793&lt;5,"",IFERROR(VALUE(SUBSTITUTE(TRIM(MID(SUBSTITUTE(X793," ",REPT(" ",60)),241,60)),".",MID(1/2,2,1))),""))</f>
        <v/>
      </c>
      <c r="AF793" s="50">
        <f>IF(Z793&lt;6,"",IFERROR(VALUE(SUBSTITUTE(TRIM(MID(SUBSTITUTE(X793," ",REPT(" ",60)),301,60)),".",MID(1/2,2,1))),""))</f>
        <v/>
      </c>
      <c r="AG793" s="50">
        <f>IFERROR(IF(Z793=2,AA793,IF(Z793=4,IF(AA793&lt;0,-1,1)*(ABS(AA793)+AB793/60),IF(Z793=6,IF(AA793&lt;0,-1,1)*(ABS(AA793)+AB793/60+AC793/3600),""))),"")</f>
        <v/>
      </c>
      <c r="AH793" s="50">
        <f>IFERROR(IF(Z793=2,AB793,IF(Z793=4,IF(AC793&lt;0,-1,1)*(ABS(AC793)+AD793/60),IF(Z793=6,IF(AD793&lt;0,-1,1)*(ABS(AD793)+AE793/60+AF793/3600),""))),"")</f>
        <v/>
      </c>
      <c r="AI793" s="50">
        <f>IF(W793,AH793,AG793)</f>
        <v/>
      </c>
      <c r="AJ793" s="50">
        <f>IF(W793,AG793,AH793)</f>
        <v/>
      </c>
      <c r="AK793" s="50">
        <f>IFERROR(IF(U793=0,AI793,U793*ABS(AI793)),"")</f>
        <v/>
      </c>
      <c r="AL793" s="50">
        <f>IFERROR(IF(V793=0,AJ793,V793*ABS(AJ793)),"")</f>
        <v/>
      </c>
      <c r="AM793" s="50">
        <f>IFERROR(AND(U793=0,V793=0,ABS(AK793)&gt;90,ABS(AK793)&lt;=180,ABS(AL793)&lt;=90),FALSE)</f>
        <v/>
      </c>
      <c r="AN793" s="50">
        <f>IF(AM793,AL793,AK793)</f>
        <v/>
      </c>
      <c r="AO793" s="50">
        <f>IF(AM793,AK793,AL793)</f>
        <v/>
      </c>
      <c r="AP793" s="50">
        <f>IF(R793="","",IF(Y793&lt;&gt;"","Contains words or symbols that aren't part of a coordinate.",IF(NOT(OR(Z793=2,Z793=4,Z793=6)),"Couldn't find a latitude and a longitude ("&amp;Z793&amp;IF(Z793=1," number"," numbers")&amp;" found).",IF(COUNT(AA793:AF793)&lt;&gt;Z793,"Some of the numbers couldn't be read.",IF(OR(AND(Z793=4,OR(AB793&lt;0,AB793&gt;=60,AD793&lt;0,AD793&gt;=60)),AND(Z793=6,OR(AB793&lt;0,AB793&gt;=60,AC793&lt;0,AC793&gt;=60,AE793&lt;0,AE793&gt;=60,AF793&lt;0,AF793&gt;=60))),"Minutes and seconds must be between 0 and 60.",IF(OR(ABS(AN793)&gt;90,ABS(AO793)&gt;180),"Out of range: latitude must be between -90 and 90, and longitude between -180 and 180.",""))))))</f>
        <v/>
      </c>
    </row>
    <row r="794">
      <c r="B794" s="44" t="n"/>
      <c r="C794" s="44" t="n"/>
      <c r="D794" s="45">
        <f>IF(R794="","",IF(AP794&lt;&gt;"","NOT VALID GPS COORDINATES",IF(O794="NO CONNECTION","NO CONNECTION",IF(E794="","NOT FOUND",IF(OR(AM794,AND(AN794=0,AO794=0)),"CONVERTED – PLEASE CHECK","CONVERTED")))))</f>
        <v/>
      </c>
      <c r="E794" s="45">
        <f>IF(OR(O794="",O794="NO CONNECTION"),"",IFERROR(_xlfn.FILTERXML(O794,"//local/territory")&amp;" "&amp;_xlfn.FILTERXML(O794,"//local/mapcode"),IFERROR(_xlfn.FILTERXML(O794,"//international/mapcode"),"")))</f>
        <v/>
      </c>
      <c r="F794" s="46">
        <f>IF(E794="","",IFERROR(_xlfn.FILTERXML(O794,"//local/territory"),""))</f>
        <v/>
      </c>
      <c r="G794" s="46">
        <f>IF(E794="","",IFERROR(_xlfn.FILTERXML(O794,"//local/mapcode"),""))</f>
        <v/>
      </c>
      <c r="H794" s="46">
        <f>IF(E794="","",IFERROR(_xlfn.FILTERXML(O794,"//international/mapcode"),""))</f>
        <v/>
      </c>
      <c r="I794" s="46">
        <f>IF(E794="","",IFERROR(HYPERLINK("https://www.mymapcodes.com/go/?t="&amp;IF(G794&lt;&gt;"",F794,"AAA")&amp;"&amp;ma="&amp;LEFT(IF(G794&lt;&gt;"",G794,H794),FIND(".",IF(G794&lt;&gt;"",G794,H794))-1)&amp;"&amp;mb="&amp;MID(IF(G794&lt;&gt;"",G794,H794),FIND(".",IF(G794&lt;&gt;"",G794,H794))+1,99),"Open on MyMapcodes →"),""))</f>
        <v/>
      </c>
      <c r="J794" s="47">
        <f>IF(OR(R794="",AP794&lt;&gt;""),"",ROUND(AN794,6))</f>
        <v/>
      </c>
      <c r="K794" s="47">
        <f>IF(OR(R794="",AP794&lt;&gt;""),"",ROUND(AO794,6))</f>
        <v/>
      </c>
      <c r="L794" s="48">
        <f>IF(R794="","",IF(AP794&lt;&gt;"",AP794,IF(O794="NO CONNECTION","Excel couldn't reach the mapcode service. Click the REFRESH RESULTS box just above the table.",IF(E794="","The mapcode service didn't return a mapcode for this point.",IF(AM794,"Latitude and longitude seemed to be the wrong way round, so they've been swapped. Please check.",IF(AND(AN794=0,AO794=0),"0, 0 is in the sea off West Africa. Please check this is the location you meant.",IF(W794,"Longitude came first, so the order has been switched.",IF(Z794=6,"Converted from degrees, minutes and seconds.",IF(Z794=4,"Converted from degrees and decimal minutes.","")))))))))</f>
        <v/>
      </c>
      <c r="N794" s="49">
        <f>IF(J794="","",MapcodeAPI&amp;"codes/"&amp;SUBSTITUTE(J794&amp;"",MID(1/2,2,1),".")&amp;","&amp;SUBSTITUTE(K794&amp;"",MID(1/2,2,1),"."))&amp;LEFT($B$13,0)</f>
        <v/>
      </c>
      <c r="O794" s="49">
        <f>IF(N794="","",IFERROR(_xlfn.WEBSERVICE(N794),IF(MapcodeAPIBackup="","NO CONNECTION",IFERROR(_xlfn.WEBSERVICE(MapcodeAPIBackup&amp;MID(N794,LEN(MapcodeAPI)+1,999)),"NO CONNECTION"))))</f>
        <v/>
      </c>
      <c r="P794" t="inlineStr">
        <is>
          <t xml:space="preserve"> </t>
        </is>
      </c>
      <c r="R794" s="50">
        <f>IFERROR(IF(AND(TRIM(B794&amp;"")="",TRIM(C794&amp;"")=""),"",TRIM(IF(ISNUMBER(B794),SUBSTITUTE(B794&amp;"",MID(1/2,2,1),"."),B794&amp;"")&amp;IF(TRIM(C794&amp;"")="",""," | "&amp;IF(ISNUMBER(C794),SUBSTITUTE(C794&amp;"",MID(1/2,2,1),"."),C794&amp;"")))),"(error value)")</f>
        <v/>
      </c>
      <c r="S794" s="50">
        <f>IF(R794="","","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"&amp;IFERROR(IF(AND(LEN(R794)-LEN(SUBSTITUTE(R794,"/",""))=1,ISNUMBER(FIND(" ",TRIM(LEFT(R794,FIND("/",R794)-1))))),LEFT(R794,FIND("/",R794)-1),R794),R794)&amp;" ")," "," "),"﻿"," "),"​"," "),"⁠"," ")," "," ")," "," "),CHAR(9)," "),CHAR(10)," "),CHAR(13)," "),"−","-"),"–","-"),"—","-"),"LATITUDE"," "),"LONGITUDE"," "),"COORDINATES"," "),"COORDS"," "),"NORTH"," N "),"SOUTH"," S "),"EAST"," E "),"WEST"," W "),"DEGREES"," "),"DEG"," "),"GPS"," "),"LONG"," "),"LNG"," "),"LON"," "),"LAT"," ")," AND "," "),"&amp;"," ")&amp;" ")</f>
        <v/>
      </c>
      <c r="T794" s="50">
        <f>IF(S794="","",IF(LEN(S794)-LEN(SUBSTITUTE(S794,".",""))&gt;0,SUBSTITUTE(S794,","," "),IF(LEN(S794)-LEN(SUBSTITUTE(S794,",",""))=3,SUBSTITUTE(SUBSTITUTE(S794,",",";",2),",","."),IF(LEN(S794)-LEN(SUBSTITUTE(S794,",",""))=2,SUBSTITUTE(S794,",","."),SUBSTITUTE(S794,","," ")))))</f>
        <v/>
      </c>
      <c r="U794" s="50">
        <f>IF(ISNUMBER(FIND("S",T794)),-1,IF(ISNUMBER(FIND("N",T794)),1,0))</f>
        <v/>
      </c>
      <c r="V794" s="50">
        <f>IF(ISNUMBER(FIND("W",T794)),-1,IF(ISNUMBER(FIND("E",T794)),1,0))</f>
        <v/>
      </c>
      <c r="W794" s="50">
        <f>AND(MIN(IFERROR(FIND("N",T794),999),IFERROR(FIND("S",T794),999))&lt;999,MIN(IFERROR(FIND("E",T794),999),IFERROR(FIND("W",T794),999))&lt;999,MIN(IFERROR(FIND("E",T794),999),IFERROR(FIND("W",T794),999))&lt;MIN(IFERROR(FIND("N",T794),999),IFERROR(FIND("S",T794),999)))</f>
        <v/>
      </c>
      <c r="X794" s="50">
        <f>IF(T794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794,"°"," "),"º"," "),"˚"," "),"'"," "),CHAR(34)," "),"′"," "),"’"," "),"‘"," "),"″"," "),"”"," "),"“"," "),"("," "),")"," "),"["," "),"]"," "),"{"," "),"}"," "),";"," "),"|"," "),"/"," "),"\"," "),":"," "),"="," "),"*"," "),","," "),"N"," "),"S"," "),"E"," "),"W"," "),"_"," ")))</f>
        <v/>
      </c>
      <c r="Y794" s="50">
        <f>IF(X794="","",SUBSTITUTE(SUBSTITUTE(SUBSTITUTE(SUBSTITUTE(SUBSTITUTE(SUBSTITUTE(SUBSTITUTE(SUBSTITUTE(SUBSTITUTE(SUBSTITUTE(SUBSTITUTE(SUBSTITUTE(SUBSTITUTE(X794,"0",""),"1",""),"2",""),"3",""),"4",""),"5",""),"6",""),"7",""),"8",""),"9",""),".",""),"-","")," ",""))</f>
        <v/>
      </c>
      <c r="Z794" s="50">
        <f>IF(X794="",0,LEN(X794)-LEN(SUBSTITUTE(X794," ",""))+1)</f>
        <v/>
      </c>
      <c r="AA794" s="50">
        <f>IF(Z794&lt;1,"",IFERROR(VALUE(SUBSTITUTE(TRIM(MID(SUBSTITUTE(X794," ",REPT(" ",60)),1,60)),".",MID(1/2,2,1))),""))</f>
        <v/>
      </c>
      <c r="AB794" s="50">
        <f>IF(Z794&lt;2,"",IFERROR(VALUE(SUBSTITUTE(TRIM(MID(SUBSTITUTE(X794," ",REPT(" ",60)),61,60)),".",MID(1/2,2,1))),""))</f>
        <v/>
      </c>
      <c r="AC794" s="50">
        <f>IF(Z794&lt;3,"",IFERROR(VALUE(SUBSTITUTE(TRIM(MID(SUBSTITUTE(X794," ",REPT(" ",60)),121,60)),".",MID(1/2,2,1))),""))</f>
        <v/>
      </c>
      <c r="AD794" s="50">
        <f>IF(Z794&lt;4,"",IFERROR(VALUE(SUBSTITUTE(TRIM(MID(SUBSTITUTE(X794," ",REPT(" ",60)),181,60)),".",MID(1/2,2,1))),""))</f>
        <v/>
      </c>
      <c r="AE794" s="50">
        <f>IF(Z794&lt;5,"",IFERROR(VALUE(SUBSTITUTE(TRIM(MID(SUBSTITUTE(X794," ",REPT(" ",60)),241,60)),".",MID(1/2,2,1))),""))</f>
        <v/>
      </c>
      <c r="AF794" s="50">
        <f>IF(Z794&lt;6,"",IFERROR(VALUE(SUBSTITUTE(TRIM(MID(SUBSTITUTE(X794," ",REPT(" ",60)),301,60)),".",MID(1/2,2,1))),""))</f>
        <v/>
      </c>
      <c r="AG794" s="50">
        <f>IFERROR(IF(Z794=2,AA794,IF(Z794=4,IF(AA794&lt;0,-1,1)*(ABS(AA794)+AB794/60),IF(Z794=6,IF(AA794&lt;0,-1,1)*(ABS(AA794)+AB794/60+AC794/3600),""))),"")</f>
        <v/>
      </c>
      <c r="AH794" s="50">
        <f>IFERROR(IF(Z794=2,AB794,IF(Z794=4,IF(AC794&lt;0,-1,1)*(ABS(AC794)+AD794/60),IF(Z794=6,IF(AD794&lt;0,-1,1)*(ABS(AD794)+AE794/60+AF794/3600),""))),"")</f>
        <v/>
      </c>
      <c r="AI794" s="50">
        <f>IF(W794,AH794,AG794)</f>
        <v/>
      </c>
      <c r="AJ794" s="50">
        <f>IF(W794,AG794,AH794)</f>
        <v/>
      </c>
      <c r="AK794" s="50">
        <f>IFERROR(IF(U794=0,AI794,U794*ABS(AI794)),"")</f>
        <v/>
      </c>
      <c r="AL794" s="50">
        <f>IFERROR(IF(V794=0,AJ794,V794*ABS(AJ794)),"")</f>
        <v/>
      </c>
      <c r="AM794" s="50">
        <f>IFERROR(AND(U794=0,V794=0,ABS(AK794)&gt;90,ABS(AK794)&lt;=180,ABS(AL794)&lt;=90),FALSE)</f>
        <v/>
      </c>
      <c r="AN794" s="50">
        <f>IF(AM794,AL794,AK794)</f>
        <v/>
      </c>
      <c r="AO794" s="50">
        <f>IF(AM794,AK794,AL794)</f>
        <v/>
      </c>
      <c r="AP794" s="50">
        <f>IF(R794="","",IF(Y794&lt;&gt;"","Contains words or symbols that aren't part of a coordinate.",IF(NOT(OR(Z794=2,Z794=4,Z794=6)),"Couldn't find a latitude and a longitude ("&amp;Z794&amp;IF(Z794=1," number"," numbers")&amp;" found).",IF(COUNT(AA794:AF794)&lt;&gt;Z794,"Some of the numbers couldn't be read.",IF(OR(AND(Z794=4,OR(AB794&lt;0,AB794&gt;=60,AD794&lt;0,AD794&gt;=60)),AND(Z794=6,OR(AB794&lt;0,AB794&gt;=60,AC794&lt;0,AC794&gt;=60,AE794&lt;0,AE794&gt;=60,AF794&lt;0,AF794&gt;=60))),"Minutes and seconds must be between 0 and 60.",IF(OR(ABS(AN794)&gt;90,ABS(AO794)&gt;180),"Out of range: latitude must be between -90 and 90, and longitude between -180 and 180.",""))))))</f>
        <v/>
      </c>
    </row>
    <row r="795">
      <c r="B795" s="44" t="n"/>
      <c r="C795" s="44" t="n"/>
      <c r="D795" s="45">
        <f>IF(R795="","",IF(AP795&lt;&gt;"","NOT VALID GPS COORDINATES",IF(O795="NO CONNECTION","NO CONNECTION",IF(E795="","NOT FOUND",IF(OR(AM795,AND(AN795=0,AO795=0)),"CONVERTED – PLEASE CHECK","CONVERTED")))))</f>
        <v/>
      </c>
      <c r="E795" s="45">
        <f>IF(OR(O795="",O795="NO CONNECTION"),"",IFERROR(_xlfn.FILTERXML(O795,"//local/territory")&amp;" "&amp;_xlfn.FILTERXML(O795,"//local/mapcode"),IFERROR(_xlfn.FILTERXML(O795,"//international/mapcode"),"")))</f>
        <v/>
      </c>
      <c r="F795" s="46">
        <f>IF(E795="","",IFERROR(_xlfn.FILTERXML(O795,"//local/territory"),""))</f>
        <v/>
      </c>
      <c r="G795" s="46">
        <f>IF(E795="","",IFERROR(_xlfn.FILTERXML(O795,"//local/mapcode"),""))</f>
        <v/>
      </c>
      <c r="H795" s="46">
        <f>IF(E795="","",IFERROR(_xlfn.FILTERXML(O795,"//international/mapcode"),""))</f>
        <v/>
      </c>
      <c r="I795" s="46">
        <f>IF(E795="","",IFERROR(HYPERLINK("https://www.mymapcodes.com/go/?t="&amp;IF(G795&lt;&gt;"",F795,"AAA")&amp;"&amp;ma="&amp;LEFT(IF(G795&lt;&gt;"",G795,H795),FIND(".",IF(G795&lt;&gt;"",G795,H795))-1)&amp;"&amp;mb="&amp;MID(IF(G795&lt;&gt;"",G795,H795),FIND(".",IF(G795&lt;&gt;"",G795,H795))+1,99),"Open on MyMapcodes →"),""))</f>
        <v/>
      </c>
      <c r="J795" s="47">
        <f>IF(OR(R795="",AP795&lt;&gt;""),"",ROUND(AN795,6))</f>
        <v/>
      </c>
      <c r="K795" s="47">
        <f>IF(OR(R795="",AP795&lt;&gt;""),"",ROUND(AO795,6))</f>
        <v/>
      </c>
      <c r="L795" s="48">
        <f>IF(R795="","",IF(AP795&lt;&gt;"",AP795,IF(O795="NO CONNECTION","Excel couldn't reach the mapcode service. Click the REFRESH RESULTS box just above the table.",IF(E795="","The mapcode service didn't return a mapcode for this point.",IF(AM795,"Latitude and longitude seemed to be the wrong way round, so they've been swapped. Please check.",IF(AND(AN795=0,AO795=0),"0, 0 is in the sea off West Africa. Please check this is the location you meant.",IF(W795,"Longitude came first, so the order has been switched.",IF(Z795=6,"Converted from degrees, minutes and seconds.",IF(Z795=4,"Converted from degrees and decimal minutes.","")))))))))</f>
        <v/>
      </c>
      <c r="N795" s="49">
        <f>IF(J795="","",MapcodeAPI&amp;"codes/"&amp;SUBSTITUTE(J795&amp;"",MID(1/2,2,1),".")&amp;","&amp;SUBSTITUTE(K795&amp;"",MID(1/2,2,1),"."))&amp;LEFT($B$13,0)</f>
        <v/>
      </c>
      <c r="O795" s="49">
        <f>IF(N795="","",IFERROR(_xlfn.WEBSERVICE(N795),IF(MapcodeAPIBackup="","NO CONNECTION",IFERROR(_xlfn.WEBSERVICE(MapcodeAPIBackup&amp;MID(N795,LEN(MapcodeAPI)+1,999)),"NO CONNECTION"))))</f>
        <v/>
      </c>
      <c r="P795" t="inlineStr">
        <is>
          <t xml:space="preserve"> </t>
        </is>
      </c>
      <c r="R795" s="50">
        <f>IFERROR(IF(AND(TRIM(B795&amp;"")="",TRIM(C795&amp;"")=""),"",TRIM(IF(ISNUMBER(B795),SUBSTITUTE(B795&amp;"",MID(1/2,2,1),"."),B795&amp;"")&amp;IF(TRIM(C795&amp;"")="",""," | "&amp;IF(ISNUMBER(C795),SUBSTITUTE(C795&amp;"",MID(1/2,2,1),"."),C795&amp;"")))),"(error value)")</f>
        <v/>
      </c>
      <c r="S795" s="50">
        <f>IF(R795="","","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"&amp;IFERROR(IF(AND(LEN(R795)-LEN(SUBSTITUTE(R795,"/",""))=1,ISNUMBER(FIND(" ",TRIM(LEFT(R795,FIND("/",R795)-1))))),LEFT(R795,FIND("/",R795)-1),R795),R795)&amp;" ")," "," "),"﻿"," "),"​"," "),"⁠"," ")," "," ")," "," "),CHAR(9)," "),CHAR(10)," "),CHAR(13)," "),"−","-"),"–","-"),"—","-"),"LATITUDE"," "),"LONGITUDE"," "),"COORDINATES"," "),"COORDS"," "),"NORTH"," N "),"SOUTH"," S "),"EAST"," E "),"WEST"," W "),"DEGREES"," "),"DEG"," "),"GPS"," "),"LONG"," "),"LNG"," "),"LON"," "),"LAT"," ")," AND "," "),"&amp;"," ")&amp;" ")</f>
        <v/>
      </c>
      <c r="T795" s="50">
        <f>IF(S795="","",IF(LEN(S795)-LEN(SUBSTITUTE(S795,".",""))&gt;0,SUBSTITUTE(S795,","," "),IF(LEN(S795)-LEN(SUBSTITUTE(S795,",",""))=3,SUBSTITUTE(SUBSTITUTE(S795,",",";",2),",","."),IF(LEN(S795)-LEN(SUBSTITUTE(S795,",",""))=2,SUBSTITUTE(S795,",","."),SUBSTITUTE(S795,","," ")))))</f>
        <v/>
      </c>
      <c r="U795" s="50">
        <f>IF(ISNUMBER(FIND("S",T795)),-1,IF(ISNUMBER(FIND("N",T795)),1,0))</f>
        <v/>
      </c>
      <c r="V795" s="50">
        <f>IF(ISNUMBER(FIND("W",T795)),-1,IF(ISNUMBER(FIND("E",T795)),1,0))</f>
        <v/>
      </c>
      <c r="W795" s="50">
        <f>AND(MIN(IFERROR(FIND("N",T795),999),IFERROR(FIND("S",T795),999))&lt;999,MIN(IFERROR(FIND("E",T795),999),IFERROR(FIND("W",T795),999))&lt;999,MIN(IFERROR(FIND("E",T795),999),IFERROR(FIND("W",T795),999))&lt;MIN(IFERROR(FIND("N",T795),999),IFERROR(FIND("S",T795),999)))</f>
        <v/>
      </c>
      <c r="X795" s="50">
        <f>IF(T795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795,"°"," "),"º"," "),"˚"," "),"'"," "),CHAR(34)," "),"′"," "),"’"," "),"‘"," "),"″"," "),"”"," "),"“"," "),"("," "),")"," "),"["," "),"]"," "),"{"," "),"}"," "),";"," "),"|"," "),"/"," "),"\"," "),":"," "),"="," "),"*"," "),","," "),"N"," "),"S"," "),"E"," "),"W"," "),"_"," ")))</f>
        <v/>
      </c>
      <c r="Y795" s="50">
        <f>IF(X795="","",SUBSTITUTE(SUBSTITUTE(SUBSTITUTE(SUBSTITUTE(SUBSTITUTE(SUBSTITUTE(SUBSTITUTE(SUBSTITUTE(SUBSTITUTE(SUBSTITUTE(SUBSTITUTE(SUBSTITUTE(SUBSTITUTE(X795,"0",""),"1",""),"2",""),"3",""),"4",""),"5",""),"6",""),"7",""),"8",""),"9",""),".",""),"-","")," ",""))</f>
        <v/>
      </c>
      <c r="Z795" s="50">
        <f>IF(X795="",0,LEN(X795)-LEN(SUBSTITUTE(X795," ",""))+1)</f>
        <v/>
      </c>
      <c r="AA795" s="50">
        <f>IF(Z795&lt;1,"",IFERROR(VALUE(SUBSTITUTE(TRIM(MID(SUBSTITUTE(X795," ",REPT(" ",60)),1,60)),".",MID(1/2,2,1))),""))</f>
        <v/>
      </c>
      <c r="AB795" s="50">
        <f>IF(Z795&lt;2,"",IFERROR(VALUE(SUBSTITUTE(TRIM(MID(SUBSTITUTE(X795," ",REPT(" ",60)),61,60)),".",MID(1/2,2,1))),""))</f>
        <v/>
      </c>
      <c r="AC795" s="50">
        <f>IF(Z795&lt;3,"",IFERROR(VALUE(SUBSTITUTE(TRIM(MID(SUBSTITUTE(X795," ",REPT(" ",60)),121,60)),".",MID(1/2,2,1))),""))</f>
        <v/>
      </c>
      <c r="AD795" s="50">
        <f>IF(Z795&lt;4,"",IFERROR(VALUE(SUBSTITUTE(TRIM(MID(SUBSTITUTE(X795," ",REPT(" ",60)),181,60)),".",MID(1/2,2,1))),""))</f>
        <v/>
      </c>
      <c r="AE795" s="50">
        <f>IF(Z795&lt;5,"",IFERROR(VALUE(SUBSTITUTE(TRIM(MID(SUBSTITUTE(X795," ",REPT(" ",60)),241,60)),".",MID(1/2,2,1))),""))</f>
        <v/>
      </c>
      <c r="AF795" s="50">
        <f>IF(Z795&lt;6,"",IFERROR(VALUE(SUBSTITUTE(TRIM(MID(SUBSTITUTE(X795," ",REPT(" ",60)),301,60)),".",MID(1/2,2,1))),""))</f>
        <v/>
      </c>
      <c r="AG795" s="50">
        <f>IFERROR(IF(Z795=2,AA795,IF(Z795=4,IF(AA795&lt;0,-1,1)*(ABS(AA795)+AB795/60),IF(Z795=6,IF(AA795&lt;0,-1,1)*(ABS(AA795)+AB795/60+AC795/3600),""))),"")</f>
        <v/>
      </c>
      <c r="AH795" s="50">
        <f>IFERROR(IF(Z795=2,AB795,IF(Z795=4,IF(AC795&lt;0,-1,1)*(ABS(AC795)+AD795/60),IF(Z795=6,IF(AD795&lt;0,-1,1)*(ABS(AD795)+AE795/60+AF795/3600),""))),"")</f>
        <v/>
      </c>
      <c r="AI795" s="50">
        <f>IF(W795,AH795,AG795)</f>
        <v/>
      </c>
      <c r="AJ795" s="50">
        <f>IF(W795,AG795,AH795)</f>
        <v/>
      </c>
      <c r="AK795" s="50">
        <f>IFERROR(IF(U795=0,AI795,U795*ABS(AI795)),"")</f>
        <v/>
      </c>
      <c r="AL795" s="50">
        <f>IFERROR(IF(V795=0,AJ795,V795*ABS(AJ795)),"")</f>
        <v/>
      </c>
      <c r="AM795" s="50">
        <f>IFERROR(AND(U795=0,V795=0,ABS(AK795)&gt;90,ABS(AK795)&lt;=180,ABS(AL795)&lt;=90),FALSE)</f>
        <v/>
      </c>
      <c r="AN795" s="50">
        <f>IF(AM795,AL795,AK795)</f>
        <v/>
      </c>
      <c r="AO795" s="50">
        <f>IF(AM795,AK795,AL795)</f>
        <v/>
      </c>
      <c r="AP795" s="50">
        <f>IF(R795="","",IF(Y795&lt;&gt;"","Contains words or symbols that aren't part of a coordinate.",IF(NOT(OR(Z795=2,Z795=4,Z795=6)),"Couldn't find a latitude and a longitude ("&amp;Z795&amp;IF(Z795=1," number"," numbers")&amp;" found).",IF(COUNT(AA795:AF795)&lt;&gt;Z795,"Some of the numbers couldn't be read.",IF(OR(AND(Z795=4,OR(AB795&lt;0,AB795&gt;=60,AD795&lt;0,AD795&gt;=60)),AND(Z795=6,OR(AB795&lt;0,AB795&gt;=60,AC795&lt;0,AC795&gt;=60,AE795&lt;0,AE795&gt;=60,AF795&lt;0,AF795&gt;=60))),"Minutes and seconds must be between 0 and 60.",IF(OR(ABS(AN795)&gt;90,ABS(AO795)&gt;180),"Out of range: latitude must be between -90 and 90, and longitude between -180 and 180.",""))))))</f>
        <v/>
      </c>
    </row>
    <row r="796">
      <c r="B796" s="44" t="n"/>
      <c r="C796" s="44" t="n"/>
      <c r="D796" s="45">
        <f>IF(R796="","",IF(AP796&lt;&gt;"","NOT VALID GPS COORDINATES",IF(O796="NO CONNECTION","NO CONNECTION",IF(E796="","NOT FOUND",IF(OR(AM796,AND(AN796=0,AO796=0)),"CONVERTED – PLEASE CHECK","CONVERTED")))))</f>
        <v/>
      </c>
      <c r="E796" s="45">
        <f>IF(OR(O796="",O796="NO CONNECTION"),"",IFERROR(_xlfn.FILTERXML(O796,"//local/territory")&amp;" "&amp;_xlfn.FILTERXML(O796,"//local/mapcode"),IFERROR(_xlfn.FILTERXML(O796,"//international/mapcode"),"")))</f>
        <v/>
      </c>
      <c r="F796" s="46">
        <f>IF(E796="","",IFERROR(_xlfn.FILTERXML(O796,"//local/territory"),""))</f>
        <v/>
      </c>
      <c r="G796" s="46">
        <f>IF(E796="","",IFERROR(_xlfn.FILTERXML(O796,"//local/mapcode"),""))</f>
        <v/>
      </c>
      <c r="H796" s="46">
        <f>IF(E796="","",IFERROR(_xlfn.FILTERXML(O796,"//international/mapcode"),""))</f>
        <v/>
      </c>
      <c r="I796" s="46">
        <f>IF(E796="","",IFERROR(HYPERLINK("https://www.mymapcodes.com/go/?t="&amp;IF(G796&lt;&gt;"",F796,"AAA")&amp;"&amp;ma="&amp;LEFT(IF(G796&lt;&gt;"",G796,H796),FIND(".",IF(G796&lt;&gt;"",G796,H796))-1)&amp;"&amp;mb="&amp;MID(IF(G796&lt;&gt;"",G796,H796),FIND(".",IF(G796&lt;&gt;"",G796,H796))+1,99),"Open on MyMapcodes →"),""))</f>
        <v/>
      </c>
      <c r="J796" s="47">
        <f>IF(OR(R796="",AP796&lt;&gt;""),"",ROUND(AN796,6))</f>
        <v/>
      </c>
      <c r="K796" s="47">
        <f>IF(OR(R796="",AP796&lt;&gt;""),"",ROUND(AO796,6))</f>
        <v/>
      </c>
      <c r="L796" s="48">
        <f>IF(R796="","",IF(AP796&lt;&gt;"",AP796,IF(O796="NO CONNECTION","Excel couldn't reach the mapcode service. Click the REFRESH RESULTS box just above the table.",IF(E796="","The mapcode service didn't return a mapcode for this point.",IF(AM796,"Latitude and longitude seemed to be the wrong way round, so they've been swapped. Please check.",IF(AND(AN796=0,AO796=0),"0, 0 is in the sea off West Africa. Please check this is the location you meant.",IF(W796,"Longitude came first, so the order has been switched.",IF(Z796=6,"Converted from degrees, minutes and seconds.",IF(Z796=4,"Converted from degrees and decimal minutes.","")))))))))</f>
        <v/>
      </c>
      <c r="N796" s="49">
        <f>IF(J796="","",MapcodeAPI&amp;"codes/"&amp;SUBSTITUTE(J796&amp;"",MID(1/2,2,1),".")&amp;","&amp;SUBSTITUTE(K796&amp;"",MID(1/2,2,1),"."))&amp;LEFT($B$13,0)</f>
        <v/>
      </c>
      <c r="O796" s="49">
        <f>IF(N796="","",IFERROR(_xlfn.WEBSERVICE(N796),IF(MapcodeAPIBackup="","NO CONNECTION",IFERROR(_xlfn.WEBSERVICE(MapcodeAPIBackup&amp;MID(N796,LEN(MapcodeAPI)+1,999)),"NO CONNECTION"))))</f>
        <v/>
      </c>
      <c r="P796" t="inlineStr">
        <is>
          <t xml:space="preserve"> </t>
        </is>
      </c>
      <c r="R796" s="50">
        <f>IFERROR(IF(AND(TRIM(B796&amp;"")="",TRIM(C796&amp;"")=""),"",TRIM(IF(ISNUMBER(B796),SUBSTITUTE(B796&amp;"",MID(1/2,2,1),"."),B796&amp;"")&amp;IF(TRIM(C796&amp;"")="",""," | "&amp;IF(ISNUMBER(C796),SUBSTITUTE(C796&amp;"",MID(1/2,2,1),"."),C796&amp;"")))),"(error value)")</f>
        <v/>
      </c>
      <c r="S796" s="50">
        <f>IF(R796="","","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"&amp;IFERROR(IF(AND(LEN(R796)-LEN(SUBSTITUTE(R796,"/",""))=1,ISNUMBER(FIND(" ",TRIM(LEFT(R796,FIND("/",R796)-1))))),LEFT(R796,FIND("/",R796)-1),R796),R796)&amp;" ")," "," "),"﻿"," "),"​"," "),"⁠"," ")," "," ")," "," "),CHAR(9)," "),CHAR(10)," "),CHAR(13)," "),"−","-"),"–","-"),"—","-"),"LATITUDE"," "),"LONGITUDE"," "),"COORDINATES"," "),"COORDS"," "),"NORTH"," N "),"SOUTH"," S "),"EAST"," E "),"WEST"," W "),"DEGREES"," "),"DEG"," "),"GPS"," "),"LONG"," "),"LNG"," "),"LON"," "),"LAT"," ")," AND "," "),"&amp;"," ")&amp;" ")</f>
        <v/>
      </c>
      <c r="T796" s="50">
        <f>IF(S796="","",IF(LEN(S796)-LEN(SUBSTITUTE(S796,".",""))&gt;0,SUBSTITUTE(S796,","," "),IF(LEN(S796)-LEN(SUBSTITUTE(S796,",",""))=3,SUBSTITUTE(SUBSTITUTE(S796,",",";",2),",","."),IF(LEN(S796)-LEN(SUBSTITUTE(S796,",",""))=2,SUBSTITUTE(S796,",","."),SUBSTITUTE(S796,","," ")))))</f>
        <v/>
      </c>
      <c r="U796" s="50">
        <f>IF(ISNUMBER(FIND("S",T796)),-1,IF(ISNUMBER(FIND("N",T796)),1,0))</f>
        <v/>
      </c>
      <c r="V796" s="50">
        <f>IF(ISNUMBER(FIND("W",T796)),-1,IF(ISNUMBER(FIND("E",T796)),1,0))</f>
        <v/>
      </c>
      <c r="W796" s="50">
        <f>AND(MIN(IFERROR(FIND("N",T796),999),IFERROR(FIND("S",T796),999))&lt;999,MIN(IFERROR(FIND("E",T796),999),IFERROR(FIND("W",T796),999))&lt;999,MIN(IFERROR(FIND("E",T796),999),IFERROR(FIND("W",T796),999))&lt;MIN(IFERROR(FIND("N",T796),999),IFERROR(FIND("S",T796),999)))</f>
        <v/>
      </c>
      <c r="X796" s="50">
        <f>IF(T796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796,"°"," "),"º"," "),"˚"," "),"'"," "),CHAR(34)," "),"′"," "),"’"," "),"‘"," "),"″"," "),"”"," "),"“"," "),"("," "),")"," "),"["," "),"]"," "),"{"," "),"}"," "),";"," "),"|"," "),"/"," "),"\"," "),":"," "),"="," "),"*"," "),","," "),"N"," "),"S"," "),"E"," "),"W"," "),"_"," ")))</f>
        <v/>
      </c>
      <c r="Y796" s="50">
        <f>IF(X796="","",SUBSTITUTE(SUBSTITUTE(SUBSTITUTE(SUBSTITUTE(SUBSTITUTE(SUBSTITUTE(SUBSTITUTE(SUBSTITUTE(SUBSTITUTE(SUBSTITUTE(SUBSTITUTE(SUBSTITUTE(SUBSTITUTE(X796,"0",""),"1",""),"2",""),"3",""),"4",""),"5",""),"6",""),"7",""),"8",""),"9",""),".",""),"-","")," ",""))</f>
        <v/>
      </c>
      <c r="Z796" s="50">
        <f>IF(X796="",0,LEN(X796)-LEN(SUBSTITUTE(X796," ",""))+1)</f>
        <v/>
      </c>
      <c r="AA796" s="50">
        <f>IF(Z796&lt;1,"",IFERROR(VALUE(SUBSTITUTE(TRIM(MID(SUBSTITUTE(X796," ",REPT(" ",60)),1,60)),".",MID(1/2,2,1))),""))</f>
        <v/>
      </c>
      <c r="AB796" s="50">
        <f>IF(Z796&lt;2,"",IFERROR(VALUE(SUBSTITUTE(TRIM(MID(SUBSTITUTE(X796," ",REPT(" ",60)),61,60)),".",MID(1/2,2,1))),""))</f>
        <v/>
      </c>
      <c r="AC796" s="50">
        <f>IF(Z796&lt;3,"",IFERROR(VALUE(SUBSTITUTE(TRIM(MID(SUBSTITUTE(X796," ",REPT(" ",60)),121,60)),".",MID(1/2,2,1))),""))</f>
        <v/>
      </c>
      <c r="AD796" s="50">
        <f>IF(Z796&lt;4,"",IFERROR(VALUE(SUBSTITUTE(TRIM(MID(SUBSTITUTE(X796," ",REPT(" ",60)),181,60)),".",MID(1/2,2,1))),""))</f>
        <v/>
      </c>
      <c r="AE796" s="50">
        <f>IF(Z796&lt;5,"",IFERROR(VALUE(SUBSTITUTE(TRIM(MID(SUBSTITUTE(X796," ",REPT(" ",60)),241,60)),".",MID(1/2,2,1))),""))</f>
        <v/>
      </c>
      <c r="AF796" s="50">
        <f>IF(Z796&lt;6,"",IFERROR(VALUE(SUBSTITUTE(TRIM(MID(SUBSTITUTE(X796," ",REPT(" ",60)),301,60)),".",MID(1/2,2,1))),""))</f>
        <v/>
      </c>
      <c r="AG796" s="50">
        <f>IFERROR(IF(Z796=2,AA796,IF(Z796=4,IF(AA796&lt;0,-1,1)*(ABS(AA796)+AB796/60),IF(Z796=6,IF(AA796&lt;0,-1,1)*(ABS(AA796)+AB796/60+AC796/3600),""))),"")</f>
        <v/>
      </c>
      <c r="AH796" s="50">
        <f>IFERROR(IF(Z796=2,AB796,IF(Z796=4,IF(AC796&lt;0,-1,1)*(ABS(AC796)+AD796/60),IF(Z796=6,IF(AD796&lt;0,-1,1)*(ABS(AD796)+AE796/60+AF796/3600),""))),"")</f>
        <v/>
      </c>
      <c r="AI796" s="50">
        <f>IF(W796,AH796,AG796)</f>
        <v/>
      </c>
      <c r="AJ796" s="50">
        <f>IF(W796,AG796,AH796)</f>
        <v/>
      </c>
      <c r="AK796" s="50">
        <f>IFERROR(IF(U796=0,AI796,U796*ABS(AI796)),"")</f>
        <v/>
      </c>
      <c r="AL796" s="50">
        <f>IFERROR(IF(V796=0,AJ796,V796*ABS(AJ796)),"")</f>
        <v/>
      </c>
      <c r="AM796" s="50">
        <f>IFERROR(AND(U796=0,V796=0,ABS(AK796)&gt;90,ABS(AK796)&lt;=180,ABS(AL796)&lt;=90),FALSE)</f>
        <v/>
      </c>
      <c r="AN796" s="50">
        <f>IF(AM796,AL796,AK796)</f>
        <v/>
      </c>
      <c r="AO796" s="50">
        <f>IF(AM796,AK796,AL796)</f>
        <v/>
      </c>
      <c r="AP796" s="50">
        <f>IF(R796="","",IF(Y796&lt;&gt;"","Contains words or symbols that aren't part of a coordinate.",IF(NOT(OR(Z796=2,Z796=4,Z796=6)),"Couldn't find a latitude and a longitude ("&amp;Z796&amp;IF(Z796=1," number"," numbers")&amp;" found).",IF(COUNT(AA796:AF796)&lt;&gt;Z796,"Some of the numbers couldn't be read.",IF(OR(AND(Z796=4,OR(AB796&lt;0,AB796&gt;=60,AD796&lt;0,AD796&gt;=60)),AND(Z796=6,OR(AB796&lt;0,AB796&gt;=60,AC796&lt;0,AC796&gt;=60,AE796&lt;0,AE796&gt;=60,AF796&lt;0,AF796&gt;=60))),"Minutes and seconds must be between 0 and 60.",IF(OR(ABS(AN796)&gt;90,ABS(AO796)&gt;180),"Out of range: latitude must be between -90 and 90, and longitude between -180 and 180.",""))))))</f>
        <v/>
      </c>
    </row>
    <row r="797">
      <c r="B797" s="44" t="n"/>
      <c r="C797" s="44" t="n"/>
      <c r="D797" s="45">
        <f>IF(R797="","",IF(AP797&lt;&gt;"","NOT VALID GPS COORDINATES",IF(O797="NO CONNECTION","NO CONNECTION",IF(E797="","NOT FOUND",IF(OR(AM797,AND(AN797=0,AO797=0)),"CONVERTED – PLEASE CHECK","CONVERTED")))))</f>
        <v/>
      </c>
      <c r="E797" s="45">
        <f>IF(OR(O797="",O797="NO CONNECTION"),"",IFERROR(_xlfn.FILTERXML(O797,"//local/territory")&amp;" "&amp;_xlfn.FILTERXML(O797,"//local/mapcode"),IFERROR(_xlfn.FILTERXML(O797,"//international/mapcode"),"")))</f>
        <v/>
      </c>
      <c r="F797" s="46">
        <f>IF(E797="","",IFERROR(_xlfn.FILTERXML(O797,"//local/territory"),""))</f>
        <v/>
      </c>
      <c r="G797" s="46">
        <f>IF(E797="","",IFERROR(_xlfn.FILTERXML(O797,"//local/mapcode"),""))</f>
        <v/>
      </c>
      <c r="H797" s="46">
        <f>IF(E797="","",IFERROR(_xlfn.FILTERXML(O797,"//international/mapcode"),""))</f>
        <v/>
      </c>
      <c r="I797" s="46">
        <f>IF(E797="","",IFERROR(HYPERLINK("https://www.mymapcodes.com/go/?t="&amp;IF(G797&lt;&gt;"",F797,"AAA")&amp;"&amp;ma="&amp;LEFT(IF(G797&lt;&gt;"",G797,H797),FIND(".",IF(G797&lt;&gt;"",G797,H797))-1)&amp;"&amp;mb="&amp;MID(IF(G797&lt;&gt;"",G797,H797),FIND(".",IF(G797&lt;&gt;"",G797,H797))+1,99),"Open on MyMapcodes →"),""))</f>
        <v/>
      </c>
      <c r="J797" s="47">
        <f>IF(OR(R797="",AP797&lt;&gt;""),"",ROUND(AN797,6))</f>
        <v/>
      </c>
      <c r="K797" s="47">
        <f>IF(OR(R797="",AP797&lt;&gt;""),"",ROUND(AO797,6))</f>
        <v/>
      </c>
      <c r="L797" s="48">
        <f>IF(R797="","",IF(AP797&lt;&gt;"",AP797,IF(O797="NO CONNECTION","Excel couldn't reach the mapcode service. Click the REFRESH RESULTS box just above the table.",IF(E797="","The mapcode service didn't return a mapcode for this point.",IF(AM797,"Latitude and longitude seemed to be the wrong way round, so they've been swapped. Please check.",IF(AND(AN797=0,AO797=0),"0, 0 is in the sea off West Africa. Please check this is the location you meant.",IF(W797,"Longitude came first, so the order has been switched.",IF(Z797=6,"Converted from degrees, minutes and seconds.",IF(Z797=4,"Converted from degrees and decimal minutes.","")))))))))</f>
        <v/>
      </c>
      <c r="N797" s="49">
        <f>IF(J797="","",MapcodeAPI&amp;"codes/"&amp;SUBSTITUTE(J797&amp;"",MID(1/2,2,1),".")&amp;","&amp;SUBSTITUTE(K797&amp;"",MID(1/2,2,1),"."))&amp;LEFT($B$13,0)</f>
        <v/>
      </c>
      <c r="O797" s="49">
        <f>IF(N797="","",IFERROR(_xlfn.WEBSERVICE(N797),IF(MapcodeAPIBackup="","NO CONNECTION",IFERROR(_xlfn.WEBSERVICE(MapcodeAPIBackup&amp;MID(N797,LEN(MapcodeAPI)+1,999)),"NO CONNECTION"))))</f>
        <v/>
      </c>
      <c r="P797" t="inlineStr">
        <is>
          <t xml:space="preserve"> </t>
        </is>
      </c>
      <c r="R797" s="50">
        <f>IFERROR(IF(AND(TRIM(B797&amp;"")="",TRIM(C797&amp;"")=""),"",TRIM(IF(ISNUMBER(B797),SUBSTITUTE(B797&amp;"",MID(1/2,2,1),"."),B797&amp;"")&amp;IF(TRIM(C797&amp;"")="",""," | "&amp;IF(ISNUMBER(C797),SUBSTITUTE(C797&amp;"",MID(1/2,2,1),"."),C797&amp;"")))),"(error value)")</f>
        <v/>
      </c>
      <c r="S797" s="50">
        <f>IF(R797="","","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"&amp;IFERROR(IF(AND(LEN(R797)-LEN(SUBSTITUTE(R797,"/",""))=1,ISNUMBER(FIND(" ",TRIM(LEFT(R797,FIND("/",R797)-1))))),LEFT(R797,FIND("/",R797)-1),R797),R797)&amp;" ")," "," "),"﻿"," "),"​"," "),"⁠"," ")," "," ")," "," "),CHAR(9)," "),CHAR(10)," "),CHAR(13)," "),"−","-"),"–","-"),"—","-"),"LATITUDE"," "),"LONGITUDE"," "),"COORDINATES"," "),"COORDS"," "),"NORTH"," N "),"SOUTH"," S "),"EAST"," E "),"WEST"," W "),"DEGREES"," "),"DEG"," "),"GPS"," "),"LONG"," "),"LNG"," "),"LON"," "),"LAT"," ")," AND "," "),"&amp;"," ")&amp;" ")</f>
        <v/>
      </c>
      <c r="T797" s="50">
        <f>IF(S797="","",IF(LEN(S797)-LEN(SUBSTITUTE(S797,".",""))&gt;0,SUBSTITUTE(S797,","," "),IF(LEN(S797)-LEN(SUBSTITUTE(S797,",",""))=3,SUBSTITUTE(SUBSTITUTE(S797,",",";",2),",","."),IF(LEN(S797)-LEN(SUBSTITUTE(S797,",",""))=2,SUBSTITUTE(S797,",","."),SUBSTITUTE(S797,","," ")))))</f>
        <v/>
      </c>
      <c r="U797" s="50">
        <f>IF(ISNUMBER(FIND("S",T797)),-1,IF(ISNUMBER(FIND("N",T797)),1,0))</f>
        <v/>
      </c>
      <c r="V797" s="50">
        <f>IF(ISNUMBER(FIND("W",T797)),-1,IF(ISNUMBER(FIND("E",T797)),1,0))</f>
        <v/>
      </c>
      <c r="W797" s="50">
        <f>AND(MIN(IFERROR(FIND("N",T797),999),IFERROR(FIND("S",T797),999))&lt;999,MIN(IFERROR(FIND("E",T797),999),IFERROR(FIND("W",T797),999))&lt;999,MIN(IFERROR(FIND("E",T797),999),IFERROR(FIND("W",T797),999))&lt;MIN(IFERROR(FIND("N",T797),999),IFERROR(FIND("S",T797),999)))</f>
        <v/>
      </c>
      <c r="X797" s="50">
        <f>IF(T797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797,"°"," "),"º"," "),"˚"," "),"'"," "),CHAR(34)," "),"′"," "),"’"," "),"‘"," "),"″"," "),"”"," "),"“"," "),"("," "),")"," "),"["," "),"]"," "),"{"," "),"}"," "),";"," "),"|"," "),"/"," "),"\"," "),":"," "),"="," "),"*"," "),","," "),"N"," "),"S"," "),"E"," "),"W"," "),"_"," ")))</f>
        <v/>
      </c>
      <c r="Y797" s="50">
        <f>IF(X797="","",SUBSTITUTE(SUBSTITUTE(SUBSTITUTE(SUBSTITUTE(SUBSTITUTE(SUBSTITUTE(SUBSTITUTE(SUBSTITUTE(SUBSTITUTE(SUBSTITUTE(SUBSTITUTE(SUBSTITUTE(SUBSTITUTE(X797,"0",""),"1",""),"2",""),"3",""),"4",""),"5",""),"6",""),"7",""),"8",""),"9",""),".",""),"-","")," ",""))</f>
        <v/>
      </c>
      <c r="Z797" s="50">
        <f>IF(X797="",0,LEN(X797)-LEN(SUBSTITUTE(X797," ",""))+1)</f>
        <v/>
      </c>
      <c r="AA797" s="50">
        <f>IF(Z797&lt;1,"",IFERROR(VALUE(SUBSTITUTE(TRIM(MID(SUBSTITUTE(X797," ",REPT(" ",60)),1,60)),".",MID(1/2,2,1))),""))</f>
        <v/>
      </c>
      <c r="AB797" s="50">
        <f>IF(Z797&lt;2,"",IFERROR(VALUE(SUBSTITUTE(TRIM(MID(SUBSTITUTE(X797," ",REPT(" ",60)),61,60)),".",MID(1/2,2,1))),""))</f>
        <v/>
      </c>
      <c r="AC797" s="50">
        <f>IF(Z797&lt;3,"",IFERROR(VALUE(SUBSTITUTE(TRIM(MID(SUBSTITUTE(X797," ",REPT(" ",60)),121,60)),".",MID(1/2,2,1))),""))</f>
        <v/>
      </c>
      <c r="AD797" s="50">
        <f>IF(Z797&lt;4,"",IFERROR(VALUE(SUBSTITUTE(TRIM(MID(SUBSTITUTE(X797," ",REPT(" ",60)),181,60)),".",MID(1/2,2,1))),""))</f>
        <v/>
      </c>
      <c r="AE797" s="50">
        <f>IF(Z797&lt;5,"",IFERROR(VALUE(SUBSTITUTE(TRIM(MID(SUBSTITUTE(X797," ",REPT(" ",60)),241,60)),".",MID(1/2,2,1))),""))</f>
        <v/>
      </c>
      <c r="AF797" s="50">
        <f>IF(Z797&lt;6,"",IFERROR(VALUE(SUBSTITUTE(TRIM(MID(SUBSTITUTE(X797," ",REPT(" ",60)),301,60)),".",MID(1/2,2,1))),""))</f>
        <v/>
      </c>
      <c r="AG797" s="50">
        <f>IFERROR(IF(Z797=2,AA797,IF(Z797=4,IF(AA797&lt;0,-1,1)*(ABS(AA797)+AB797/60),IF(Z797=6,IF(AA797&lt;0,-1,1)*(ABS(AA797)+AB797/60+AC797/3600),""))),"")</f>
        <v/>
      </c>
      <c r="AH797" s="50">
        <f>IFERROR(IF(Z797=2,AB797,IF(Z797=4,IF(AC797&lt;0,-1,1)*(ABS(AC797)+AD797/60),IF(Z797=6,IF(AD797&lt;0,-1,1)*(ABS(AD797)+AE797/60+AF797/3600),""))),"")</f>
        <v/>
      </c>
      <c r="AI797" s="50">
        <f>IF(W797,AH797,AG797)</f>
        <v/>
      </c>
      <c r="AJ797" s="50">
        <f>IF(W797,AG797,AH797)</f>
        <v/>
      </c>
      <c r="AK797" s="50">
        <f>IFERROR(IF(U797=0,AI797,U797*ABS(AI797)),"")</f>
        <v/>
      </c>
      <c r="AL797" s="50">
        <f>IFERROR(IF(V797=0,AJ797,V797*ABS(AJ797)),"")</f>
        <v/>
      </c>
      <c r="AM797" s="50">
        <f>IFERROR(AND(U797=0,V797=0,ABS(AK797)&gt;90,ABS(AK797)&lt;=180,ABS(AL797)&lt;=90),FALSE)</f>
        <v/>
      </c>
      <c r="AN797" s="50">
        <f>IF(AM797,AL797,AK797)</f>
        <v/>
      </c>
      <c r="AO797" s="50">
        <f>IF(AM797,AK797,AL797)</f>
        <v/>
      </c>
      <c r="AP797" s="50">
        <f>IF(R797="","",IF(Y797&lt;&gt;"","Contains words or symbols that aren't part of a coordinate.",IF(NOT(OR(Z797=2,Z797=4,Z797=6)),"Couldn't find a latitude and a longitude ("&amp;Z797&amp;IF(Z797=1," number"," numbers")&amp;" found).",IF(COUNT(AA797:AF797)&lt;&gt;Z797,"Some of the numbers couldn't be read.",IF(OR(AND(Z797=4,OR(AB797&lt;0,AB797&gt;=60,AD797&lt;0,AD797&gt;=60)),AND(Z797=6,OR(AB797&lt;0,AB797&gt;=60,AC797&lt;0,AC797&gt;=60,AE797&lt;0,AE797&gt;=60,AF797&lt;0,AF797&gt;=60))),"Minutes and seconds must be between 0 and 60.",IF(OR(ABS(AN797)&gt;90,ABS(AO797)&gt;180),"Out of range: latitude must be between -90 and 90, and longitude between -180 and 180.",""))))))</f>
        <v/>
      </c>
    </row>
    <row r="798">
      <c r="B798" s="44" t="n"/>
      <c r="C798" s="44" t="n"/>
      <c r="D798" s="45">
        <f>IF(R798="","",IF(AP798&lt;&gt;"","NOT VALID GPS COORDINATES",IF(O798="NO CONNECTION","NO CONNECTION",IF(E798="","NOT FOUND",IF(OR(AM798,AND(AN798=0,AO798=0)),"CONVERTED – PLEASE CHECK","CONVERTED")))))</f>
        <v/>
      </c>
      <c r="E798" s="45">
        <f>IF(OR(O798="",O798="NO CONNECTION"),"",IFERROR(_xlfn.FILTERXML(O798,"//local/territory")&amp;" "&amp;_xlfn.FILTERXML(O798,"//local/mapcode"),IFERROR(_xlfn.FILTERXML(O798,"//international/mapcode"),"")))</f>
        <v/>
      </c>
      <c r="F798" s="46">
        <f>IF(E798="","",IFERROR(_xlfn.FILTERXML(O798,"//local/territory"),""))</f>
        <v/>
      </c>
      <c r="G798" s="46">
        <f>IF(E798="","",IFERROR(_xlfn.FILTERXML(O798,"//local/mapcode"),""))</f>
        <v/>
      </c>
      <c r="H798" s="46">
        <f>IF(E798="","",IFERROR(_xlfn.FILTERXML(O798,"//international/mapcode"),""))</f>
        <v/>
      </c>
      <c r="I798" s="46">
        <f>IF(E798="","",IFERROR(HYPERLINK("https://www.mymapcodes.com/go/?t="&amp;IF(G798&lt;&gt;"",F798,"AAA")&amp;"&amp;ma="&amp;LEFT(IF(G798&lt;&gt;"",G798,H798),FIND(".",IF(G798&lt;&gt;"",G798,H798))-1)&amp;"&amp;mb="&amp;MID(IF(G798&lt;&gt;"",G798,H798),FIND(".",IF(G798&lt;&gt;"",G798,H798))+1,99),"Open on MyMapcodes →"),""))</f>
        <v/>
      </c>
      <c r="J798" s="47">
        <f>IF(OR(R798="",AP798&lt;&gt;""),"",ROUND(AN798,6))</f>
        <v/>
      </c>
      <c r="K798" s="47">
        <f>IF(OR(R798="",AP798&lt;&gt;""),"",ROUND(AO798,6))</f>
        <v/>
      </c>
      <c r="L798" s="48">
        <f>IF(R798="","",IF(AP798&lt;&gt;"",AP798,IF(O798="NO CONNECTION","Excel couldn't reach the mapcode service. Click the REFRESH RESULTS box just above the table.",IF(E798="","The mapcode service didn't return a mapcode for this point.",IF(AM798,"Latitude and longitude seemed to be the wrong way round, so they've been swapped. Please check.",IF(AND(AN798=0,AO798=0),"0, 0 is in the sea off West Africa. Please check this is the location you meant.",IF(W798,"Longitude came first, so the order has been switched.",IF(Z798=6,"Converted from degrees, minutes and seconds.",IF(Z798=4,"Converted from degrees and decimal minutes.","")))))))))</f>
        <v/>
      </c>
      <c r="N798" s="49">
        <f>IF(J798="","",MapcodeAPI&amp;"codes/"&amp;SUBSTITUTE(J798&amp;"",MID(1/2,2,1),".")&amp;","&amp;SUBSTITUTE(K798&amp;"",MID(1/2,2,1),"."))&amp;LEFT($B$13,0)</f>
        <v/>
      </c>
      <c r="O798" s="49">
        <f>IF(N798="","",IFERROR(_xlfn.WEBSERVICE(N798),IF(MapcodeAPIBackup="","NO CONNECTION",IFERROR(_xlfn.WEBSERVICE(MapcodeAPIBackup&amp;MID(N798,LEN(MapcodeAPI)+1,999)),"NO CONNECTION"))))</f>
        <v/>
      </c>
      <c r="P798" t="inlineStr">
        <is>
          <t xml:space="preserve"> </t>
        </is>
      </c>
      <c r="R798" s="50">
        <f>IFERROR(IF(AND(TRIM(B798&amp;"")="",TRIM(C798&amp;"")=""),"",TRIM(IF(ISNUMBER(B798),SUBSTITUTE(B798&amp;"",MID(1/2,2,1),"."),B798&amp;"")&amp;IF(TRIM(C798&amp;"")="",""," | "&amp;IF(ISNUMBER(C798),SUBSTITUTE(C798&amp;"",MID(1/2,2,1),"."),C798&amp;"")))),"(error value)")</f>
        <v/>
      </c>
      <c r="S798" s="50">
        <f>IF(R798="","","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"&amp;IFERROR(IF(AND(LEN(R798)-LEN(SUBSTITUTE(R798,"/",""))=1,ISNUMBER(FIND(" ",TRIM(LEFT(R798,FIND("/",R798)-1))))),LEFT(R798,FIND("/",R798)-1),R798),R798)&amp;" ")," "," "),"﻿"," "),"​"," "),"⁠"," ")," "," ")," "," "),CHAR(9)," "),CHAR(10)," "),CHAR(13)," "),"−","-"),"–","-"),"—","-"),"LATITUDE"," "),"LONGITUDE"," "),"COORDINATES"," "),"COORDS"," "),"NORTH"," N "),"SOUTH"," S "),"EAST"," E "),"WEST"," W "),"DEGREES"," "),"DEG"," "),"GPS"," "),"LONG"," "),"LNG"," "),"LON"," "),"LAT"," ")," AND "," "),"&amp;"," ")&amp;" ")</f>
        <v/>
      </c>
      <c r="T798" s="50">
        <f>IF(S798="","",IF(LEN(S798)-LEN(SUBSTITUTE(S798,".",""))&gt;0,SUBSTITUTE(S798,","," "),IF(LEN(S798)-LEN(SUBSTITUTE(S798,",",""))=3,SUBSTITUTE(SUBSTITUTE(S798,",",";",2),",","."),IF(LEN(S798)-LEN(SUBSTITUTE(S798,",",""))=2,SUBSTITUTE(S798,",","."),SUBSTITUTE(S798,","," ")))))</f>
        <v/>
      </c>
      <c r="U798" s="50">
        <f>IF(ISNUMBER(FIND("S",T798)),-1,IF(ISNUMBER(FIND("N",T798)),1,0))</f>
        <v/>
      </c>
      <c r="V798" s="50">
        <f>IF(ISNUMBER(FIND("W",T798)),-1,IF(ISNUMBER(FIND("E",T798)),1,0))</f>
        <v/>
      </c>
      <c r="W798" s="50">
        <f>AND(MIN(IFERROR(FIND("N",T798),999),IFERROR(FIND("S",T798),999))&lt;999,MIN(IFERROR(FIND("E",T798),999),IFERROR(FIND("W",T798),999))&lt;999,MIN(IFERROR(FIND("E",T798),999),IFERROR(FIND("W",T798),999))&lt;MIN(IFERROR(FIND("N",T798),999),IFERROR(FIND("S",T798),999)))</f>
        <v/>
      </c>
      <c r="X798" s="50">
        <f>IF(T798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798,"°"," "),"º"," "),"˚"," "),"'"," "),CHAR(34)," "),"′"," "),"’"," "),"‘"," "),"″"," "),"”"," "),"“"," "),"("," "),")"," "),"["," "),"]"," "),"{"," "),"}"," "),";"," "),"|"," "),"/"," "),"\"," "),":"," "),"="," "),"*"," "),","," "),"N"," "),"S"," "),"E"," "),"W"," "),"_"," ")))</f>
        <v/>
      </c>
      <c r="Y798" s="50">
        <f>IF(X798="","",SUBSTITUTE(SUBSTITUTE(SUBSTITUTE(SUBSTITUTE(SUBSTITUTE(SUBSTITUTE(SUBSTITUTE(SUBSTITUTE(SUBSTITUTE(SUBSTITUTE(SUBSTITUTE(SUBSTITUTE(SUBSTITUTE(X798,"0",""),"1",""),"2",""),"3",""),"4",""),"5",""),"6",""),"7",""),"8",""),"9",""),".",""),"-","")," ",""))</f>
        <v/>
      </c>
      <c r="Z798" s="50">
        <f>IF(X798="",0,LEN(X798)-LEN(SUBSTITUTE(X798," ",""))+1)</f>
        <v/>
      </c>
      <c r="AA798" s="50">
        <f>IF(Z798&lt;1,"",IFERROR(VALUE(SUBSTITUTE(TRIM(MID(SUBSTITUTE(X798," ",REPT(" ",60)),1,60)),".",MID(1/2,2,1))),""))</f>
        <v/>
      </c>
      <c r="AB798" s="50">
        <f>IF(Z798&lt;2,"",IFERROR(VALUE(SUBSTITUTE(TRIM(MID(SUBSTITUTE(X798," ",REPT(" ",60)),61,60)),".",MID(1/2,2,1))),""))</f>
        <v/>
      </c>
      <c r="AC798" s="50">
        <f>IF(Z798&lt;3,"",IFERROR(VALUE(SUBSTITUTE(TRIM(MID(SUBSTITUTE(X798," ",REPT(" ",60)),121,60)),".",MID(1/2,2,1))),""))</f>
        <v/>
      </c>
      <c r="AD798" s="50">
        <f>IF(Z798&lt;4,"",IFERROR(VALUE(SUBSTITUTE(TRIM(MID(SUBSTITUTE(X798," ",REPT(" ",60)),181,60)),".",MID(1/2,2,1))),""))</f>
        <v/>
      </c>
      <c r="AE798" s="50">
        <f>IF(Z798&lt;5,"",IFERROR(VALUE(SUBSTITUTE(TRIM(MID(SUBSTITUTE(X798," ",REPT(" ",60)),241,60)),".",MID(1/2,2,1))),""))</f>
        <v/>
      </c>
      <c r="AF798" s="50">
        <f>IF(Z798&lt;6,"",IFERROR(VALUE(SUBSTITUTE(TRIM(MID(SUBSTITUTE(X798," ",REPT(" ",60)),301,60)),".",MID(1/2,2,1))),""))</f>
        <v/>
      </c>
      <c r="AG798" s="50">
        <f>IFERROR(IF(Z798=2,AA798,IF(Z798=4,IF(AA798&lt;0,-1,1)*(ABS(AA798)+AB798/60),IF(Z798=6,IF(AA798&lt;0,-1,1)*(ABS(AA798)+AB798/60+AC798/3600),""))),"")</f>
        <v/>
      </c>
      <c r="AH798" s="50">
        <f>IFERROR(IF(Z798=2,AB798,IF(Z798=4,IF(AC798&lt;0,-1,1)*(ABS(AC798)+AD798/60),IF(Z798=6,IF(AD798&lt;0,-1,1)*(ABS(AD798)+AE798/60+AF798/3600),""))),"")</f>
        <v/>
      </c>
      <c r="AI798" s="50">
        <f>IF(W798,AH798,AG798)</f>
        <v/>
      </c>
      <c r="AJ798" s="50">
        <f>IF(W798,AG798,AH798)</f>
        <v/>
      </c>
      <c r="AK798" s="50">
        <f>IFERROR(IF(U798=0,AI798,U798*ABS(AI798)),"")</f>
        <v/>
      </c>
      <c r="AL798" s="50">
        <f>IFERROR(IF(V798=0,AJ798,V798*ABS(AJ798)),"")</f>
        <v/>
      </c>
      <c r="AM798" s="50">
        <f>IFERROR(AND(U798=0,V798=0,ABS(AK798)&gt;90,ABS(AK798)&lt;=180,ABS(AL798)&lt;=90),FALSE)</f>
        <v/>
      </c>
      <c r="AN798" s="50">
        <f>IF(AM798,AL798,AK798)</f>
        <v/>
      </c>
      <c r="AO798" s="50">
        <f>IF(AM798,AK798,AL798)</f>
        <v/>
      </c>
      <c r="AP798" s="50">
        <f>IF(R798="","",IF(Y798&lt;&gt;"","Contains words or symbols that aren't part of a coordinate.",IF(NOT(OR(Z798=2,Z798=4,Z798=6)),"Couldn't find a latitude and a longitude ("&amp;Z798&amp;IF(Z798=1," number"," numbers")&amp;" found).",IF(COUNT(AA798:AF798)&lt;&gt;Z798,"Some of the numbers couldn't be read.",IF(OR(AND(Z798=4,OR(AB798&lt;0,AB798&gt;=60,AD798&lt;0,AD798&gt;=60)),AND(Z798=6,OR(AB798&lt;0,AB798&gt;=60,AC798&lt;0,AC798&gt;=60,AE798&lt;0,AE798&gt;=60,AF798&lt;0,AF798&gt;=60))),"Minutes and seconds must be between 0 and 60.",IF(OR(ABS(AN798)&gt;90,ABS(AO798)&gt;180),"Out of range: latitude must be between -90 and 90, and longitude between -180 and 180.",""))))))</f>
        <v/>
      </c>
    </row>
    <row r="799">
      <c r="B799" s="44" t="n"/>
      <c r="C799" s="44" t="n"/>
      <c r="D799" s="45">
        <f>IF(R799="","",IF(AP799&lt;&gt;"","NOT VALID GPS COORDINATES",IF(O799="NO CONNECTION","NO CONNECTION",IF(E799="","NOT FOUND",IF(OR(AM799,AND(AN799=0,AO799=0)),"CONVERTED – PLEASE CHECK","CONVERTED")))))</f>
        <v/>
      </c>
      <c r="E799" s="45">
        <f>IF(OR(O799="",O799="NO CONNECTION"),"",IFERROR(_xlfn.FILTERXML(O799,"//local/territory")&amp;" "&amp;_xlfn.FILTERXML(O799,"//local/mapcode"),IFERROR(_xlfn.FILTERXML(O799,"//international/mapcode"),"")))</f>
        <v/>
      </c>
      <c r="F799" s="46">
        <f>IF(E799="","",IFERROR(_xlfn.FILTERXML(O799,"//local/territory"),""))</f>
        <v/>
      </c>
      <c r="G799" s="46">
        <f>IF(E799="","",IFERROR(_xlfn.FILTERXML(O799,"//local/mapcode"),""))</f>
        <v/>
      </c>
      <c r="H799" s="46">
        <f>IF(E799="","",IFERROR(_xlfn.FILTERXML(O799,"//international/mapcode"),""))</f>
        <v/>
      </c>
      <c r="I799" s="46">
        <f>IF(E799="","",IFERROR(HYPERLINK("https://www.mymapcodes.com/go/?t="&amp;IF(G799&lt;&gt;"",F799,"AAA")&amp;"&amp;ma="&amp;LEFT(IF(G799&lt;&gt;"",G799,H799),FIND(".",IF(G799&lt;&gt;"",G799,H799))-1)&amp;"&amp;mb="&amp;MID(IF(G799&lt;&gt;"",G799,H799),FIND(".",IF(G799&lt;&gt;"",G799,H799))+1,99),"Open on MyMapcodes →"),""))</f>
        <v/>
      </c>
      <c r="J799" s="47">
        <f>IF(OR(R799="",AP799&lt;&gt;""),"",ROUND(AN799,6))</f>
        <v/>
      </c>
      <c r="K799" s="47">
        <f>IF(OR(R799="",AP799&lt;&gt;""),"",ROUND(AO799,6))</f>
        <v/>
      </c>
      <c r="L799" s="48">
        <f>IF(R799="","",IF(AP799&lt;&gt;"",AP799,IF(O799="NO CONNECTION","Excel couldn't reach the mapcode service. Click the REFRESH RESULTS box just above the table.",IF(E799="","The mapcode service didn't return a mapcode for this point.",IF(AM799,"Latitude and longitude seemed to be the wrong way round, so they've been swapped. Please check.",IF(AND(AN799=0,AO799=0),"0, 0 is in the sea off West Africa. Please check this is the location you meant.",IF(W799,"Longitude came first, so the order has been switched.",IF(Z799=6,"Converted from degrees, minutes and seconds.",IF(Z799=4,"Converted from degrees and decimal minutes.","")))))))))</f>
        <v/>
      </c>
      <c r="N799" s="49">
        <f>IF(J799="","",MapcodeAPI&amp;"codes/"&amp;SUBSTITUTE(J799&amp;"",MID(1/2,2,1),".")&amp;","&amp;SUBSTITUTE(K799&amp;"",MID(1/2,2,1),"."))&amp;LEFT($B$13,0)</f>
        <v/>
      </c>
      <c r="O799" s="49">
        <f>IF(N799="","",IFERROR(_xlfn.WEBSERVICE(N799),IF(MapcodeAPIBackup="","NO CONNECTION",IFERROR(_xlfn.WEBSERVICE(MapcodeAPIBackup&amp;MID(N799,LEN(MapcodeAPI)+1,999)),"NO CONNECTION"))))</f>
        <v/>
      </c>
      <c r="P799" t="inlineStr">
        <is>
          <t xml:space="preserve"> </t>
        </is>
      </c>
      <c r="R799" s="50">
        <f>IFERROR(IF(AND(TRIM(B799&amp;"")="",TRIM(C799&amp;"")=""),"",TRIM(IF(ISNUMBER(B799),SUBSTITUTE(B799&amp;"",MID(1/2,2,1),"."),B799&amp;"")&amp;IF(TRIM(C799&amp;"")="",""," | "&amp;IF(ISNUMBER(C799),SUBSTITUTE(C799&amp;"",MID(1/2,2,1),"."),C799&amp;"")))),"(error value)")</f>
        <v/>
      </c>
      <c r="S799" s="50">
        <f>IF(R799="","","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"&amp;IFERROR(IF(AND(LEN(R799)-LEN(SUBSTITUTE(R799,"/",""))=1,ISNUMBER(FIND(" ",TRIM(LEFT(R799,FIND("/",R799)-1))))),LEFT(R799,FIND("/",R799)-1),R799),R799)&amp;" ")," "," "),"﻿"," "),"​"," "),"⁠"," ")," "," ")," "," "),CHAR(9)," "),CHAR(10)," "),CHAR(13)," "),"−","-"),"–","-"),"—","-"),"LATITUDE"," "),"LONGITUDE"," "),"COORDINATES"," "),"COORDS"," "),"NORTH"," N "),"SOUTH"," S "),"EAST"," E "),"WEST"," W "),"DEGREES"," "),"DEG"," "),"GPS"," "),"LONG"," "),"LNG"," "),"LON"," "),"LAT"," ")," AND "," "),"&amp;"," ")&amp;" ")</f>
        <v/>
      </c>
      <c r="T799" s="50">
        <f>IF(S799="","",IF(LEN(S799)-LEN(SUBSTITUTE(S799,".",""))&gt;0,SUBSTITUTE(S799,","," "),IF(LEN(S799)-LEN(SUBSTITUTE(S799,",",""))=3,SUBSTITUTE(SUBSTITUTE(S799,",",";",2),",","."),IF(LEN(S799)-LEN(SUBSTITUTE(S799,",",""))=2,SUBSTITUTE(S799,",","."),SUBSTITUTE(S799,","," ")))))</f>
        <v/>
      </c>
      <c r="U799" s="50">
        <f>IF(ISNUMBER(FIND("S",T799)),-1,IF(ISNUMBER(FIND("N",T799)),1,0))</f>
        <v/>
      </c>
      <c r="V799" s="50">
        <f>IF(ISNUMBER(FIND("W",T799)),-1,IF(ISNUMBER(FIND("E",T799)),1,0))</f>
        <v/>
      </c>
      <c r="W799" s="50">
        <f>AND(MIN(IFERROR(FIND("N",T799),999),IFERROR(FIND("S",T799),999))&lt;999,MIN(IFERROR(FIND("E",T799),999),IFERROR(FIND("W",T799),999))&lt;999,MIN(IFERROR(FIND("E",T799),999),IFERROR(FIND("W",T799),999))&lt;MIN(IFERROR(FIND("N",T799),999),IFERROR(FIND("S",T799),999)))</f>
        <v/>
      </c>
      <c r="X799" s="50">
        <f>IF(T799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799,"°"," "),"º"," "),"˚"," "),"'"," "),CHAR(34)," "),"′"," "),"’"," "),"‘"," "),"″"," "),"”"," "),"“"," "),"("," "),")"," "),"["," "),"]"," "),"{"," "),"}"," "),";"," "),"|"," "),"/"," "),"\"," "),":"," "),"="," "),"*"," "),","," "),"N"," "),"S"," "),"E"," "),"W"," "),"_"," ")))</f>
        <v/>
      </c>
      <c r="Y799" s="50">
        <f>IF(X799="","",SUBSTITUTE(SUBSTITUTE(SUBSTITUTE(SUBSTITUTE(SUBSTITUTE(SUBSTITUTE(SUBSTITUTE(SUBSTITUTE(SUBSTITUTE(SUBSTITUTE(SUBSTITUTE(SUBSTITUTE(SUBSTITUTE(X799,"0",""),"1",""),"2",""),"3",""),"4",""),"5",""),"6",""),"7",""),"8",""),"9",""),".",""),"-","")," ",""))</f>
        <v/>
      </c>
      <c r="Z799" s="50">
        <f>IF(X799="",0,LEN(X799)-LEN(SUBSTITUTE(X799," ",""))+1)</f>
        <v/>
      </c>
      <c r="AA799" s="50">
        <f>IF(Z799&lt;1,"",IFERROR(VALUE(SUBSTITUTE(TRIM(MID(SUBSTITUTE(X799," ",REPT(" ",60)),1,60)),".",MID(1/2,2,1))),""))</f>
        <v/>
      </c>
      <c r="AB799" s="50">
        <f>IF(Z799&lt;2,"",IFERROR(VALUE(SUBSTITUTE(TRIM(MID(SUBSTITUTE(X799," ",REPT(" ",60)),61,60)),".",MID(1/2,2,1))),""))</f>
        <v/>
      </c>
      <c r="AC799" s="50">
        <f>IF(Z799&lt;3,"",IFERROR(VALUE(SUBSTITUTE(TRIM(MID(SUBSTITUTE(X799," ",REPT(" ",60)),121,60)),".",MID(1/2,2,1))),""))</f>
        <v/>
      </c>
      <c r="AD799" s="50">
        <f>IF(Z799&lt;4,"",IFERROR(VALUE(SUBSTITUTE(TRIM(MID(SUBSTITUTE(X799," ",REPT(" ",60)),181,60)),".",MID(1/2,2,1))),""))</f>
        <v/>
      </c>
      <c r="AE799" s="50">
        <f>IF(Z799&lt;5,"",IFERROR(VALUE(SUBSTITUTE(TRIM(MID(SUBSTITUTE(X799," ",REPT(" ",60)),241,60)),".",MID(1/2,2,1))),""))</f>
        <v/>
      </c>
      <c r="AF799" s="50">
        <f>IF(Z799&lt;6,"",IFERROR(VALUE(SUBSTITUTE(TRIM(MID(SUBSTITUTE(X799," ",REPT(" ",60)),301,60)),".",MID(1/2,2,1))),""))</f>
        <v/>
      </c>
      <c r="AG799" s="50">
        <f>IFERROR(IF(Z799=2,AA799,IF(Z799=4,IF(AA799&lt;0,-1,1)*(ABS(AA799)+AB799/60),IF(Z799=6,IF(AA799&lt;0,-1,1)*(ABS(AA799)+AB799/60+AC799/3600),""))),"")</f>
        <v/>
      </c>
      <c r="AH799" s="50">
        <f>IFERROR(IF(Z799=2,AB799,IF(Z799=4,IF(AC799&lt;0,-1,1)*(ABS(AC799)+AD799/60),IF(Z799=6,IF(AD799&lt;0,-1,1)*(ABS(AD799)+AE799/60+AF799/3600),""))),"")</f>
        <v/>
      </c>
      <c r="AI799" s="50">
        <f>IF(W799,AH799,AG799)</f>
        <v/>
      </c>
      <c r="AJ799" s="50">
        <f>IF(W799,AG799,AH799)</f>
        <v/>
      </c>
      <c r="AK799" s="50">
        <f>IFERROR(IF(U799=0,AI799,U799*ABS(AI799)),"")</f>
        <v/>
      </c>
      <c r="AL799" s="50">
        <f>IFERROR(IF(V799=0,AJ799,V799*ABS(AJ799)),"")</f>
        <v/>
      </c>
      <c r="AM799" s="50">
        <f>IFERROR(AND(U799=0,V799=0,ABS(AK799)&gt;90,ABS(AK799)&lt;=180,ABS(AL799)&lt;=90),FALSE)</f>
        <v/>
      </c>
      <c r="AN799" s="50">
        <f>IF(AM799,AL799,AK799)</f>
        <v/>
      </c>
      <c r="AO799" s="50">
        <f>IF(AM799,AK799,AL799)</f>
        <v/>
      </c>
      <c r="AP799" s="50">
        <f>IF(R799="","",IF(Y799&lt;&gt;"","Contains words or symbols that aren't part of a coordinate.",IF(NOT(OR(Z799=2,Z799=4,Z799=6)),"Couldn't find a latitude and a longitude ("&amp;Z799&amp;IF(Z799=1," number"," numbers")&amp;" found).",IF(COUNT(AA799:AF799)&lt;&gt;Z799,"Some of the numbers couldn't be read.",IF(OR(AND(Z799=4,OR(AB799&lt;0,AB799&gt;=60,AD799&lt;0,AD799&gt;=60)),AND(Z799=6,OR(AB799&lt;0,AB799&gt;=60,AC799&lt;0,AC799&gt;=60,AE799&lt;0,AE799&gt;=60,AF799&lt;0,AF799&gt;=60))),"Minutes and seconds must be between 0 and 60.",IF(OR(ABS(AN799)&gt;90,ABS(AO799)&gt;180),"Out of range: latitude must be between -90 and 90, and longitude between -180 and 180.",""))))))</f>
        <v/>
      </c>
    </row>
    <row r="800">
      <c r="B800" s="44" t="n"/>
      <c r="C800" s="44" t="n"/>
      <c r="D800" s="45">
        <f>IF(R800="","",IF(AP800&lt;&gt;"","NOT VALID GPS COORDINATES",IF(O800="NO CONNECTION","NO CONNECTION",IF(E800="","NOT FOUND",IF(OR(AM800,AND(AN800=0,AO800=0)),"CONVERTED – PLEASE CHECK","CONVERTED")))))</f>
        <v/>
      </c>
      <c r="E800" s="45">
        <f>IF(OR(O800="",O800="NO CONNECTION"),"",IFERROR(_xlfn.FILTERXML(O800,"//local/territory")&amp;" "&amp;_xlfn.FILTERXML(O800,"//local/mapcode"),IFERROR(_xlfn.FILTERXML(O800,"//international/mapcode"),"")))</f>
        <v/>
      </c>
      <c r="F800" s="46">
        <f>IF(E800="","",IFERROR(_xlfn.FILTERXML(O800,"//local/territory"),""))</f>
        <v/>
      </c>
      <c r="G800" s="46">
        <f>IF(E800="","",IFERROR(_xlfn.FILTERXML(O800,"//local/mapcode"),""))</f>
        <v/>
      </c>
      <c r="H800" s="46">
        <f>IF(E800="","",IFERROR(_xlfn.FILTERXML(O800,"//international/mapcode"),""))</f>
        <v/>
      </c>
      <c r="I800" s="46">
        <f>IF(E800="","",IFERROR(HYPERLINK("https://www.mymapcodes.com/go/?t="&amp;IF(G800&lt;&gt;"",F800,"AAA")&amp;"&amp;ma="&amp;LEFT(IF(G800&lt;&gt;"",G800,H800),FIND(".",IF(G800&lt;&gt;"",G800,H800))-1)&amp;"&amp;mb="&amp;MID(IF(G800&lt;&gt;"",G800,H800),FIND(".",IF(G800&lt;&gt;"",G800,H800))+1,99),"Open on MyMapcodes →"),""))</f>
        <v/>
      </c>
      <c r="J800" s="47">
        <f>IF(OR(R800="",AP800&lt;&gt;""),"",ROUND(AN800,6))</f>
        <v/>
      </c>
      <c r="K800" s="47">
        <f>IF(OR(R800="",AP800&lt;&gt;""),"",ROUND(AO800,6))</f>
        <v/>
      </c>
      <c r="L800" s="48">
        <f>IF(R800="","",IF(AP800&lt;&gt;"",AP800,IF(O800="NO CONNECTION","Excel couldn't reach the mapcode service. Click the REFRESH RESULTS box just above the table.",IF(E800="","The mapcode service didn't return a mapcode for this point.",IF(AM800,"Latitude and longitude seemed to be the wrong way round, so they've been swapped. Please check.",IF(AND(AN800=0,AO800=0),"0, 0 is in the sea off West Africa. Please check this is the location you meant.",IF(W800,"Longitude came first, so the order has been switched.",IF(Z800=6,"Converted from degrees, minutes and seconds.",IF(Z800=4,"Converted from degrees and decimal minutes.","")))))))))</f>
        <v/>
      </c>
      <c r="N800" s="49">
        <f>IF(J800="","",MapcodeAPI&amp;"codes/"&amp;SUBSTITUTE(J800&amp;"",MID(1/2,2,1),".")&amp;","&amp;SUBSTITUTE(K800&amp;"",MID(1/2,2,1),"."))&amp;LEFT($B$13,0)</f>
        <v/>
      </c>
      <c r="O800" s="49">
        <f>IF(N800="","",IFERROR(_xlfn.WEBSERVICE(N800),IF(MapcodeAPIBackup="","NO CONNECTION",IFERROR(_xlfn.WEBSERVICE(MapcodeAPIBackup&amp;MID(N800,LEN(MapcodeAPI)+1,999)),"NO CONNECTION"))))</f>
        <v/>
      </c>
      <c r="P800" t="inlineStr">
        <is>
          <t xml:space="preserve"> </t>
        </is>
      </c>
      <c r="R800" s="50">
        <f>IFERROR(IF(AND(TRIM(B800&amp;"")="",TRIM(C800&amp;"")=""),"",TRIM(IF(ISNUMBER(B800),SUBSTITUTE(B800&amp;"",MID(1/2,2,1),"."),B800&amp;"")&amp;IF(TRIM(C800&amp;"")="",""," | "&amp;IF(ISNUMBER(C800),SUBSTITUTE(C800&amp;"",MID(1/2,2,1),"."),C800&amp;"")))),"(error value)")</f>
        <v/>
      </c>
      <c r="S800" s="50">
        <f>IF(R800="","","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"&amp;IFERROR(IF(AND(LEN(R800)-LEN(SUBSTITUTE(R800,"/",""))=1,ISNUMBER(FIND(" ",TRIM(LEFT(R800,FIND("/",R800)-1))))),LEFT(R800,FIND("/",R800)-1),R800),R800)&amp;" ")," "," "),"﻿"," "),"​"," "),"⁠"," ")," "," ")," "," "),CHAR(9)," "),CHAR(10)," "),CHAR(13)," "),"−","-"),"–","-"),"—","-"),"LATITUDE"," "),"LONGITUDE"," "),"COORDINATES"," "),"COORDS"," "),"NORTH"," N "),"SOUTH"," S "),"EAST"," E "),"WEST"," W "),"DEGREES"," "),"DEG"," "),"GPS"," "),"LONG"," "),"LNG"," "),"LON"," "),"LAT"," ")," AND "," "),"&amp;"," ")&amp;" ")</f>
        <v/>
      </c>
      <c r="T800" s="50">
        <f>IF(S800="","",IF(LEN(S800)-LEN(SUBSTITUTE(S800,".",""))&gt;0,SUBSTITUTE(S800,","," "),IF(LEN(S800)-LEN(SUBSTITUTE(S800,",",""))=3,SUBSTITUTE(SUBSTITUTE(S800,",",";",2),",","."),IF(LEN(S800)-LEN(SUBSTITUTE(S800,",",""))=2,SUBSTITUTE(S800,",","."),SUBSTITUTE(S800,","," ")))))</f>
        <v/>
      </c>
      <c r="U800" s="50">
        <f>IF(ISNUMBER(FIND("S",T800)),-1,IF(ISNUMBER(FIND("N",T800)),1,0))</f>
        <v/>
      </c>
      <c r="V800" s="50">
        <f>IF(ISNUMBER(FIND("W",T800)),-1,IF(ISNUMBER(FIND("E",T800)),1,0))</f>
        <v/>
      </c>
      <c r="W800" s="50">
        <f>AND(MIN(IFERROR(FIND("N",T800),999),IFERROR(FIND("S",T800),999))&lt;999,MIN(IFERROR(FIND("E",T800),999),IFERROR(FIND("W",T800),999))&lt;999,MIN(IFERROR(FIND("E",T800),999),IFERROR(FIND("W",T800),999))&lt;MIN(IFERROR(FIND("N",T800),999),IFERROR(FIND("S",T800),999)))</f>
        <v/>
      </c>
      <c r="X800" s="50">
        <f>IF(T800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800,"°"," "),"º"," "),"˚"," "),"'"," "),CHAR(34)," "),"′"," "),"’"," "),"‘"," "),"″"," "),"”"," "),"“"," "),"("," "),")"," "),"["," "),"]"," "),"{"," "),"}"," "),";"," "),"|"," "),"/"," "),"\"," "),":"," "),"="," "),"*"," "),","," "),"N"," "),"S"," "),"E"," "),"W"," "),"_"," ")))</f>
        <v/>
      </c>
      <c r="Y800" s="50">
        <f>IF(X800="","",SUBSTITUTE(SUBSTITUTE(SUBSTITUTE(SUBSTITUTE(SUBSTITUTE(SUBSTITUTE(SUBSTITUTE(SUBSTITUTE(SUBSTITUTE(SUBSTITUTE(SUBSTITUTE(SUBSTITUTE(SUBSTITUTE(X800,"0",""),"1",""),"2",""),"3",""),"4",""),"5",""),"6",""),"7",""),"8",""),"9",""),".",""),"-","")," ",""))</f>
        <v/>
      </c>
      <c r="Z800" s="50">
        <f>IF(X800="",0,LEN(X800)-LEN(SUBSTITUTE(X800," ",""))+1)</f>
        <v/>
      </c>
      <c r="AA800" s="50">
        <f>IF(Z800&lt;1,"",IFERROR(VALUE(SUBSTITUTE(TRIM(MID(SUBSTITUTE(X800," ",REPT(" ",60)),1,60)),".",MID(1/2,2,1))),""))</f>
        <v/>
      </c>
      <c r="AB800" s="50">
        <f>IF(Z800&lt;2,"",IFERROR(VALUE(SUBSTITUTE(TRIM(MID(SUBSTITUTE(X800," ",REPT(" ",60)),61,60)),".",MID(1/2,2,1))),""))</f>
        <v/>
      </c>
      <c r="AC800" s="50">
        <f>IF(Z800&lt;3,"",IFERROR(VALUE(SUBSTITUTE(TRIM(MID(SUBSTITUTE(X800," ",REPT(" ",60)),121,60)),".",MID(1/2,2,1))),""))</f>
        <v/>
      </c>
      <c r="AD800" s="50">
        <f>IF(Z800&lt;4,"",IFERROR(VALUE(SUBSTITUTE(TRIM(MID(SUBSTITUTE(X800," ",REPT(" ",60)),181,60)),".",MID(1/2,2,1))),""))</f>
        <v/>
      </c>
      <c r="AE800" s="50">
        <f>IF(Z800&lt;5,"",IFERROR(VALUE(SUBSTITUTE(TRIM(MID(SUBSTITUTE(X800," ",REPT(" ",60)),241,60)),".",MID(1/2,2,1))),""))</f>
        <v/>
      </c>
      <c r="AF800" s="50">
        <f>IF(Z800&lt;6,"",IFERROR(VALUE(SUBSTITUTE(TRIM(MID(SUBSTITUTE(X800," ",REPT(" ",60)),301,60)),".",MID(1/2,2,1))),""))</f>
        <v/>
      </c>
      <c r="AG800" s="50">
        <f>IFERROR(IF(Z800=2,AA800,IF(Z800=4,IF(AA800&lt;0,-1,1)*(ABS(AA800)+AB800/60),IF(Z800=6,IF(AA800&lt;0,-1,1)*(ABS(AA800)+AB800/60+AC800/3600),""))),"")</f>
        <v/>
      </c>
      <c r="AH800" s="50">
        <f>IFERROR(IF(Z800=2,AB800,IF(Z800=4,IF(AC800&lt;0,-1,1)*(ABS(AC800)+AD800/60),IF(Z800=6,IF(AD800&lt;0,-1,1)*(ABS(AD800)+AE800/60+AF800/3600),""))),"")</f>
        <v/>
      </c>
      <c r="AI800" s="50">
        <f>IF(W800,AH800,AG800)</f>
        <v/>
      </c>
      <c r="AJ800" s="50">
        <f>IF(W800,AG800,AH800)</f>
        <v/>
      </c>
      <c r="AK800" s="50">
        <f>IFERROR(IF(U800=0,AI800,U800*ABS(AI800)),"")</f>
        <v/>
      </c>
      <c r="AL800" s="50">
        <f>IFERROR(IF(V800=0,AJ800,V800*ABS(AJ800)),"")</f>
        <v/>
      </c>
      <c r="AM800" s="50">
        <f>IFERROR(AND(U800=0,V800=0,ABS(AK800)&gt;90,ABS(AK800)&lt;=180,ABS(AL800)&lt;=90),FALSE)</f>
        <v/>
      </c>
      <c r="AN800" s="50">
        <f>IF(AM800,AL800,AK800)</f>
        <v/>
      </c>
      <c r="AO800" s="50">
        <f>IF(AM800,AK800,AL800)</f>
        <v/>
      </c>
      <c r="AP800" s="50">
        <f>IF(R800="","",IF(Y800&lt;&gt;"","Contains words or symbols that aren't part of a coordinate.",IF(NOT(OR(Z800=2,Z800=4,Z800=6)),"Couldn't find a latitude and a longitude ("&amp;Z800&amp;IF(Z800=1," number"," numbers")&amp;" found).",IF(COUNT(AA800:AF800)&lt;&gt;Z800,"Some of the numbers couldn't be read.",IF(OR(AND(Z800=4,OR(AB800&lt;0,AB800&gt;=60,AD800&lt;0,AD800&gt;=60)),AND(Z800=6,OR(AB800&lt;0,AB800&gt;=60,AC800&lt;0,AC800&gt;=60,AE800&lt;0,AE800&gt;=60,AF800&lt;0,AF800&gt;=60))),"Minutes and seconds must be between 0 and 60.",IF(OR(ABS(AN800)&gt;90,ABS(AO800)&gt;180),"Out of range: latitude must be between -90 and 90, and longitude between -180 and 180.",""))))))</f>
        <v/>
      </c>
    </row>
    <row r="801">
      <c r="B801" s="44" t="n"/>
      <c r="C801" s="44" t="n"/>
      <c r="D801" s="45">
        <f>IF(R801="","",IF(AP801&lt;&gt;"","NOT VALID GPS COORDINATES",IF(O801="NO CONNECTION","NO CONNECTION",IF(E801="","NOT FOUND",IF(OR(AM801,AND(AN801=0,AO801=0)),"CONVERTED – PLEASE CHECK","CONVERTED")))))</f>
        <v/>
      </c>
      <c r="E801" s="45">
        <f>IF(OR(O801="",O801="NO CONNECTION"),"",IFERROR(_xlfn.FILTERXML(O801,"//local/territory")&amp;" "&amp;_xlfn.FILTERXML(O801,"//local/mapcode"),IFERROR(_xlfn.FILTERXML(O801,"//international/mapcode"),"")))</f>
        <v/>
      </c>
      <c r="F801" s="46">
        <f>IF(E801="","",IFERROR(_xlfn.FILTERXML(O801,"//local/territory"),""))</f>
        <v/>
      </c>
      <c r="G801" s="46">
        <f>IF(E801="","",IFERROR(_xlfn.FILTERXML(O801,"//local/mapcode"),""))</f>
        <v/>
      </c>
      <c r="H801" s="46">
        <f>IF(E801="","",IFERROR(_xlfn.FILTERXML(O801,"//international/mapcode"),""))</f>
        <v/>
      </c>
      <c r="I801" s="46">
        <f>IF(E801="","",IFERROR(HYPERLINK("https://www.mymapcodes.com/go/?t="&amp;IF(G801&lt;&gt;"",F801,"AAA")&amp;"&amp;ma="&amp;LEFT(IF(G801&lt;&gt;"",G801,H801),FIND(".",IF(G801&lt;&gt;"",G801,H801))-1)&amp;"&amp;mb="&amp;MID(IF(G801&lt;&gt;"",G801,H801),FIND(".",IF(G801&lt;&gt;"",G801,H801))+1,99),"Open on MyMapcodes →"),""))</f>
        <v/>
      </c>
      <c r="J801" s="47">
        <f>IF(OR(R801="",AP801&lt;&gt;""),"",ROUND(AN801,6))</f>
        <v/>
      </c>
      <c r="K801" s="47">
        <f>IF(OR(R801="",AP801&lt;&gt;""),"",ROUND(AO801,6))</f>
        <v/>
      </c>
      <c r="L801" s="48">
        <f>IF(R801="","",IF(AP801&lt;&gt;"",AP801,IF(O801="NO CONNECTION","Excel couldn't reach the mapcode service. Click the REFRESH RESULTS box just above the table.",IF(E801="","The mapcode service didn't return a mapcode for this point.",IF(AM801,"Latitude and longitude seemed to be the wrong way round, so they've been swapped. Please check.",IF(AND(AN801=0,AO801=0),"0, 0 is in the sea off West Africa. Please check this is the location you meant.",IF(W801,"Longitude came first, so the order has been switched.",IF(Z801=6,"Converted from degrees, minutes and seconds.",IF(Z801=4,"Converted from degrees and decimal minutes.","")))))))))</f>
        <v/>
      </c>
      <c r="N801" s="49">
        <f>IF(J801="","",MapcodeAPI&amp;"codes/"&amp;SUBSTITUTE(J801&amp;"",MID(1/2,2,1),".")&amp;","&amp;SUBSTITUTE(K801&amp;"",MID(1/2,2,1),"."))&amp;LEFT($B$13,0)</f>
        <v/>
      </c>
      <c r="O801" s="49">
        <f>IF(N801="","",IFERROR(_xlfn.WEBSERVICE(N801),IF(MapcodeAPIBackup="","NO CONNECTION",IFERROR(_xlfn.WEBSERVICE(MapcodeAPIBackup&amp;MID(N801,LEN(MapcodeAPI)+1,999)),"NO CONNECTION"))))</f>
        <v/>
      </c>
      <c r="P801" t="inlineStr">
        <is>
          <t xml:space="preserve"> </t>
        </is>
      </c>
      <c r="R801" s="50">
        <f>IFERROR(IF(AND(TRIM(B801&amp;"")="",TRIM(C801&amp;"")=""),"",TRIM(IF(ISNUMBER(B801),SUBSTITUTE(B801&amp;"",MID(1/2,2,1),"."),B801&amp;"")&amp;IF(TRIM(C801&amp;"")="",""," | "&amp;IF(ISNUMBER(C801),SUBSTITUTE(C801&amp;"",MID(1/2,2,1),"."),C801&amp;"")))),"(error value)")</f>
        <v/>
      </c>
      <c r="S801" s="50">
        <f>IF(R801="","","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"&amp;IFERROR(IF(AND(LEN(R801)-LEN(SUBSTITUTE(R801,"/",""))=1,ISNUMBER(FIND(" ",TRIM(LEFT(R801,FIND("/",R801)-1))))),LEFT(R801,FIND("/",R801)-1),R801),R801)&amp;" ")," "," "),"﻿"," "),"​"," "),"⁠"," ")," "," ")," "," "),CHAR(9)," "),CHAR(10)," "),CHAR(13)," "),"−","-"),"–","-"),"—","-"),"LATITUDE"," "),"LONGITUDE"," "),"COORDINATES"," "),"COORDS"," "),"NORTH"," N "),"SOUTH"," S "),"EAST"," E "),"WEST"," W "),"DEGREES"," "),"DEG"," "),"GPS"," "),"LONG"," "),"LNG"," "),"LON"," "),"LAT"," ")," AND "," "),"&amp;"," ")&amp;" ")</f>
        <v/>
      </c>
      <c r="T801" s="50">
        <f>IF(S801="","",IF(LEN(S801)-LEN(SUBSTITUTE(S801,".",""))&gt;0,SUBSTITUTE(S801,","," "),IF(LEN(S801)-LEN(SUBSTITUTE(S801,",",""))=3,SUBSTITUTE(SUBSTITUTE(S801,",",";",2),",","."),IF(LEN(S801)-LEN(SUBSTITUTE(S801,",",""))=2,SUBSTITUTE(S801,",","."),SUBSTITUTE(S801,","," ")))))</f>
        <v/>
      </c>
      <c r="U801" s="50">
        <f>IF(ISNUMBER(FIND("S",T801)),-1,IF(ISNUMBER(FIND("N",T801)),1,0))</f>
        <v/>
      </c>
      <c r="V801" s="50">
        <f>IF(ISNUMBER(FIND("W",T801)),-1,IF(ISNUMBER(FIND("E",T801)),1,0))</f>
        <v/>
      </c>
      <c r="W801" s="50">
        <f>AND(MIN(IFERROR(FIND("N",T801),999),IFERROR(FIND("S",T801),999))&lt;999,MIN(IFERROR(FIND("E",T801),999),IFERROR(FIND("W",T801),999))&lt;999,MIN(IFERROR(FIND("E",T801),999),IFERROR(FIND("W",T801),999))&lt;MIN(IFERROR(FIND("N",T801),999),IFERROR(FIND("S",T801),999)))</f>
        <v/>
      </c>
      <c r="X801" s="50">
        <f>IF(T801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801,"°"," "),"º"," "),"˚"," "),"'"," "),CHAR(34)," "),"′"," "),"’"," "),"‘"," "),"″"," "),"”"," "),"“"," "),"("," "),")"," "),"["," "),"]"," "),"{"," "),"}"," "),";"," "),"|"," "),"/"," "),"\"," "),":"," "),"="," "),"*"," "),","," "),"N"," "),"S"," "),"E"," "),"W"," "),"_"," ")))</f>
        <v/>
      </c>
      <c r="Y801" s="50">
        <f>IF(X801="","",SUBSTITUTE(SUBSTITUTE(SUBSTITUTE(SUBSTITUTE(SUBSTITUTE(SUBSTITUTE(SUBSTITUTE(SUBSTITUTE(SUBSTITUTE(SUBSTITUTE(SUBSTITUTE(SUBSTITUTE(SUBSTITUTE(X801,"0",""),"1",""),"2",""),"3",""),"4",""),"5",""),"6",""),"7",""),"8",""),"9",""),".",""),"-","")," ",""))</f>
        <v/>
      </c>
      <c r="Z801" s="50">
        <f>IF(X801="",0,LEN(X801)-LEN(SUBSTITUTE(X801," ",""))+1)</f>
        <v/>
      </c>
      <c r="AA801" s="50">
        <f>IF(Z801&lt;1,"",IFERROR(VALUE(SUBSTITUTE(TRIM(MID(SUBSTITUTE(X801," ",REPT(" ",60)),1,60)),".",MID(1/2,2,1))),""))</f>
        <v/>
      </c>
      <c r="AB801" s="50">
        <f>IF(Z801&lt;2,"",IFERROR(VALUE(SUBSTITUTE(TRIM(MID(SUBSTITUTE(X801," ",REPT(" ",60)),61,60)),".",MID(1/2,2,1))),""))</f>
        <v/>
      </c>
      <c r="AC801" s="50">
        <f>IF(Z801&lt;3,"",IFERROR(VALUE(SUBSTITUTE(TRIM(MID(SUBSTITUTE(X801," ",REPT(" ",60)),121,60)),".",MID(1/2,2,1))),""))</f>
        <v/>
      </c>
      <c r="AD801" s="50">
        <f>IF(Z801&lt;4,"",IFERROR(VALUE(SUBSTITUTE(TRIM(MID(SUBSTITUTE(X801," ",REPT(" ",60)),181,60)),".",MID(1/2,2,1))),""))</f>
        <v/>
      </c>
      <c r="AE801" s="50">
        <f>IF(Z801&lt;5,"",IFERROR(VALUE(SUBSTITUTE(TRIM(MID(SUBSTITUTE(X801," ",REPT(" ",60)),241,60)),".",MID(1/2,2,1))),""))</f>
        <v/>
      </c>
      <c r="AF801" s="50">
        <f>IF(Z801&lt;6,"",IFERROR(VALUE(SUBSTITUTE(TRIM(MID(SUBSTITUTE(X801," ",REPT(" ",60)),301,60)),".",MID(1/2,2,1))),""))</f>
        <v/>
      </c>
      <c r="AG801" s="50">
        <f>IFERROR(IF(Z801=2,AA801,IF(Z801=4,IF(AA801&lt;0,-1,1)*(ABS(AA801)+AB801/60),IF(Z801=6,IF(AA801&lt;0,-1,1)*(ABS(AA801)+AB801/60+AC801/3600),""))),"")</f>
        <v/>
      </c>
      <c r="AH801" s="50">
        <f>IFERROR(IF(Z801=2,AB801,IF(Z801=4,IF(AC801&lt;0,-1,1)*(ABS(AC801)+AD801/60),IF(Z801=6,IF(AD801&lt;0,-1,1)*(ABS(AD801)+AE801/60+AF801/3600),""))),"")</f>
        <v/>
      </c>
      <c r="AI801" s="50">
        <f>IF(W801,AH801,AG801)</f>
        <v/>
      </c>
      <c r="AJ801" s="50">
        <f>IF(W801,AG801,AH801)</f>
        <v/>
      </c>
      <c r="AK801" s="50">
        <f>IFERROR(IF(U801=0,AI801,U801*ABS(AI801)),"")</f>
        <v/>
      </c>
      <c r="AL801" s="50">
        <f>IFERROR(IF(V801=0,AJ801,V801*ABS(AJ801)),"")</f>
        <v/>
      </c>
      <c r="AM801" s="50">
        <f>IFERROR(AND(U801=0,V801=0,ABS(AK801)&gt;90,ABS(AK801)&lt;=180,ABS(AL801)&lt;=90),FALSE)</f>
        <v/>
      </c>
      <c r="AN801" s="50">
        <f>IF(AM801,AL801,AK801)</f>
        <v/>
      </c>
      <c r="AO801" s="50">
        <f>IF(AM801,AK801,AL801)</f>
        <v/>
      </c>
      <c r="AP801" s="50">
        <f>IF(R801="","",IF(Y801&lt;&gt;"","Contains words or symbols that aren't part of a coordinate.",IF(NOT(OR(Z801=2,Z801=4,Z801=6)),"Couldn't find a latitude and a longitude ("&amp;Z801&amp;IF(Z801=1," number"," numbers")&amp;" found).",IF(COUNT(AA801:AF801)&lt;&gt;Z801,"Some of the numbers couldn't be read.",IF(OR(AND(Z801=4,OR(AB801&lt;0,AB801&gt;=60,AD801&lt;0,AD801&gt;=60)),AND(Z801=6,OR(AB801&lt;0,AB801&gt;=60,AC801&lt;0,AC801&gt;=60,AE801&lt;0,AE801&gt;=60,AF801&lt;0,AF801&gt;=60))),"Minutes and seconds must be between 0 and 60.",IF(OR(ABS(AN801)&gt;90,ABS(AO801)&gt;180),"Out of range: latitude must be between -90 and 90, and longitude between -180 and 180.",""))))))</f>
        <v/>
      </c>
    </row>
    <row r="802">
      <c r="B802" s="44" t="n"/>
      <c r="C802" s="44" t="n"/>
      <c r="D802" s="45">
        <f>IF(R802="","",IF(AP802&lt;&gt;"","NOT VALID GPS COORDINATES",IF(O802="NO CONNECTION","NO CONNECTION",IF(E802="","NOT FOUND",IF(OR(AM802,AND(AN802=0,AO802=0)),"CONVERTED – PLEASE CHECK","CONVERTED")))))</f>
        <v/>
      </c>
      <c r="E802" s="45">
        <f>IF(OR(O802="",O802="NO CONNECTION"),"",IFERROR(_xlfn.FILTERXML(O802,"//local/territory")&amp;" "&amp;_xlfn.FILTERXML(O802,"//local/mapcode"),IFERROR(_xlfn.FILTERXML(O802,"//international/mapcode"),"")))</f>
        <v/>
      </c>
      <c r="F802" s="46">
        <f>IF(E802="","",IFERROR(_xlfn.FILTERXML(O802,"//local/territory"),""))</f>
        <v/>
      </c>
      <c r="G802" s="46">
        <f>IF(E802="","",IFERROR(_xlfn.FILTERXML(O802,"//local/mapcode"),""))</f>
        <v/>
      </c>
      <c r="H802" s="46">
        <f>IF(E802="","",IFERROR(_xlfn.FILTERXML(O802,"//international/mapcode"),""))</f>
        <v/>
      </c>
      <c r="I802" s="46">
        <f>IF(E802="","",IFERROR(HYPERLINK("https://www.mymapcodes.com/go/?t="&amp;IF(G802&lt;&gt;"",F802,"AAA")&amp;"&amp;ma="&amp;LEFT(IF(G802&lt;&gt;"",G802,H802),FIND(".",IF(G802&lt;&gt;"",G802,H802))-1)&amp;"&amp;mb="&amp;MID(IF(G802&lt;&gt;"",G802,H802),FIND(".",IF(G802&lt;&gt;"",G802,H802))+1,99),"Open on MyMapcodes →"),""))</f>
        <v/>
      </c>
      <c r="J802" s="47">
        <f>IF(OR(R802="",AP802&lt;&gt;""),"",ROUND(AN802,6))</f>
        <v/>
      </c>
      <c r="K802" s="47">
        <f>IF(OR(R802="",AP802&lt;&gt;""),"",ROUND(AO802,6))</f>
        <v/>
      </c>
      <c r="L802" s="48">
        <f>IF(R802="","",IF(AP802&lt;&gt;"",AP802,IF(O802="NO CONNECTION","Excel couldn't reach the mapcode service. Click the REFRESH RESULTS box just above the table.",IF(E802="","The mapcode service didn't return a mapcode for this point.",IF(AM802,"Latitude and longitude seemed to be the wrong way round, so they've been swapped. Please check.",IF(AND(AN802=0,AO802=0),"0, 0 is in the sea off West Africa. Please check this is the location you meant.",IF(W802,"Longitude came first, so the order has been switched.",IF(Z802=6,"Converted from degrees, minutes and seconds.",IF(Z802=4,"Converted from degrees and decimal minutes.","")))))))))</f>
        <v/>
      </c>
      <c r="N802" s="49">
        <f>IF(J802="","",MapcodeAPI&amp;"codes/"&amp;SUBSTITUTE(J802&amp;"",MID(1/2,2,1),".")&amp;","&amp;SUBSTITUTE(K802&amp;"",MID(1/2,2,1),"."))&amp;LEFT($B$13,0)</f>
        <v/>
      </c>
      <c r="O802" s="49">
        <f>IF(N802="","",IFERROR(_xlfn.WEBSERVICE(N802),IF(MapcodeAPIBackup="","NO CONNECTION",IFERROR(_xlfn.WEBSERVICE(MapcodeAPIBackup&amp;MID(N802,LEN(MapcodeAPI)+1,999)),"NO CONNECTION"))))</f>
        <v/>
      </c>
      <c r="P802" t="inlineStr">
        <is>
          <t xml:space="preserve"> </t>
        </is>
      </c>
      <c r="R802" s="50">
        <f>IFERROR(IF(AND(TRIM(B802&amp;"")="",TRIM(C802&amp;"")=""),"",TRIM(IF(ISNUMBER(B802),SUBSTITUTE(B802&amp;"",MID(1/2,2,1),"."),B802&amp;"")&amp;IF(TRIM(C802&amp;"")="",""," | "&amp;IF(ISNUMBER(C802),SUBSTITUTE(C802&amp;"",MID(1/2,2,1),"."),C802&amp;"")))),"(error value)")</f>
        <v/>
      </c>
      <c r="S802" s="50">
        <f>IF(R802="","","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"&amp;IFERROR(IF(AND(LEN(R802)-LEN(SUBSTITUTE(R802,"/",""))=1,ISNUMBER(FIND(" ",TRIM(LEFT(R802,FIND("/",R802)-1))))),LEFT(R802,FIND("/",R802)-1),R802),R802)&amp;" ")," "," "),"﻿"," "),"​"," "),"⁠"," ")," "," ")," "," "),CHAR(9)," "),CHAR(10)," "),CHAR(13)," "),"−","-"),"–","-"),"—","-"),"LATITUDE"," "),"LONGITUDE"," "),"COORDINATES"," "),"COORDS"," "),"NORTH"," N "),"SOUTH"," S "),"EAST"," E "),"WEST"," W "),"DEGREES"," "),"DEG"," "),"GPS"," "),"LONG"," "),"LNG"," "),"LON"," "),"LAT"," ")," AND "," "),"&amp;"," ")&amp;" ")</f>
        <v/>
      </c>
      <c r="T802" s="50">
        <f>IF(S802="","",IF(LEN(S802)-LEN(SUBSTITUTE(S802,".",""))&gt;0,SUBSTITUTE(S802,","," "),IF(LEN(S802)-LEN(SUBSTITUTE(S802,",",""))=3,SUBSTITUTE(SUBSTITUTE(S802,",",";",2),",","."),IF(LEN(S802)-LEN(SUBSTITUTE(S802,",",""))=2,SUBSTITUTE(S802,",","."),SUBSTITUTE(S802,","," ")))))</f>
        <v/>
      </c>
      <c r="U802" s="50">
        <f>IF(ISNUMBER(FIND("S",T802)),-1,IF(ISNUMBER(FIND("N",T802)),1,0))</f>
        <v/>
      </c>
      <c r="V802" s="50">
        <f>IF(ISNUMBER(FIND("W",T802)),-1,IF(ISNUMBER(FIND("E",T802)),1,0))</f>
        <v/>
      </c>
      <c r="W802" s="50">
        <f>AND(MIN(IFERROR(FIND("N",T802),999),IFERROR(FIND("S",T802),999))&lt;999,MIN(IFERROR(FIND("E",T802),999),IFERROR(FIND("W",T802),999))&lt;999,MIN(IFERROR(FIND("E",T802),999),IFERROR(FIND("W",T802),999))&lt;MIN(IFERROR(FIND("N",T802),999),IFERROR(FIND("S",T802),999)))</f>
        <v/>
      </c>
      <c r="X802" s="50">
        <f>IF(T802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802,"°"," "),"º"," "),"˚"," "),"'"," "),CHAR(34)," "),"′"," "),"’"," "),"‘"," "),"″"," "),"”"," "),"“"," "),"("," "),")"," "),"["," "),"]"," "),"{"," "),"}"," "),";"," "),"|"," "),"/"," "),"\"," "),":"," "),"="," "),"*"," "),","," "),"N"," "),"S"," "),"E"," "),"W"," "),"_"," ")))</f>
        <v/>
      </c>
      <c r="Y802" s="50">
        <f>IF(X802="","",SUBSTITUTE(SUBSTITUTE(SUBSTITUTE(SUBSTITUTE(SUBSTITUTE(SUBSTITUTE(SUBSTITUTE(SUBSTITUTE(SUBSTITUTE(SUBSTITUTE(SUBSTITUTE(SUBSTITUTE(SUBSTITUTE(X802,"0",""),"1",""),"2",""),"3",""),"4",""),"5",""),"6",""),"7",""),"8",""),"9",""),".",""),"-","")," ",""))</f>
        <v/>
      </c>
      <c r="Z802" s="50">
        <f>IF(X802="",0,LEN(X802)-LEN(SUBSTITUTE(X802," ",""))+1)</f>
        <v/>
      </c>
      <c r="AA802" s="50">
        <f>IF(Z802&lt;1,"",IFERROR(VALUE(SUBSTITUTE(TRIM(MID(SUBSTITUTE(X802," ",REPT(" ",60)),1,60)),".",MID(1/2,2,1))),""))</f>
        <v/>
      </c>
      <c r="AB802" s="50">
        <f>IF(Z802&lt;2,"",IFERROR(VALUE(SUBSTITUTE(TRIM(MID(SUBSTITUTE(X802," ",REPT(" ",60)),61,60)),".",MID(1/2,2,1))),""))</f>
        <v/>
      </c>
      <c r="AC802" s="50">
        <f>IF(Z802&lt;3,"",IFERROR(VALUE(SUBSTITUTE(TRIM(MID(SUBSTITUTE(X802," ",REPT(" ",60)),121,60)),".",MID(1/2,2,1))),""))</f>
        <v/>
      </c>
      <c r="AD802" s="50">
        <f>IF(Z802&lt;4,"",IFERROR(VALUE(SUBSTITUTE(TRIM(MID(SUBSTITUTE(X802," ",REPT(" ",60)),181,60)),".",MID(1/2,2,1))),""))</f>
        <v/>
      </c>
      <c r="AE802" s="50">
        <f>IF(Z802&lt;5,"",IFERROR(VALUE(SUBSTITUTE(TRIM(MID(SUBSTITUTE(X802," ",REPT(" ",60)),241,60)),".",MID(1/2,2,1))),""))</f>
        <v/>
      </c>
      <c r="AF802" s="50">
        <f>IF(Z802&lt;6,"",IFERROR(VALUE(SUBSTITUTE(TRIM(MID(SUBSTITUTE(X802," ",REPT(" ",60)),301,60)),".",MID(1/2,2,1))),""))</f>
        <v/>
      </c>
      <c r="AG802" s="50">
        <f>IFERROR(IF(Z802=2,AA802,IF(Z802=4,IF(AA802&lt;0,-1,1)*(ABS(AA802)+AB802/60),IF(Z802=6,IF(AA802&lt;0,-1,1)*(ABS(AA802)+AB802/60+AC802/3600),""))),"")</f>
        <v/>
      </c>
      <c r="AH802" s="50">
        <f>IFERROR(IF(Z802=2,AB802,IF(Z802=4,IF(AC802&lt;0,-1,1)*(ABS(AC802)+AD802/60),IF(Z802=6,IF(AD802&lt;0,-1,1)*(ABS(AD802)+AE802/60+AF802/3600),""))),"")</f>
        <v/>
      </c>
      <c r="AI802" s="50">
        <f>IF(W802,AH802,AG802)</f>
        <v/>
      </c>
      <c r="AJ802" s="50">
        <f>IF(W802,AG802,AH802)</f>
        <v/>
      </c>
      <c r="AK802" s="50">
        <f>IFERROR(IF(U802=0,AI802,U802*ABS(AI802)),"")</f>
        <v/>
      </c>
      <c r="AL802" s="50">
        <f>IFERROR(IF(V802=0,AJ802,V802*ABS(AJ802)),"")</f>
        <v/>
      </c>
      <c r="AM802" s="50">
        <f>IFERROR(AND(U802=0,V802=0,ABS(AK802)&gt;90,ABS(AK802)&lt;=180,ABS(AL802)&lt;=90),FALSE)</f>
        <v/>
      </c>
      <c r="AN802" s="50">
        <f>IF(AM802,AL802,AK802)</f>
        <v/>
      </c>
      <c r="AO802" s="50">
        <f>IF(AM802,AK802,AL802)</f>
        <v/>
      </c>
      <c r="AP802" s="50">
        <f>IF(R802="","",IF(Y802&lt;&gt;"","Contains words or symbols that aren't part of a coordinate.",IF(NOT(OR(Z802=2,Z802=4,Z802=6)),"Couldn't find a latitude and a longitude ("&amp;Z802&amp;IF(Z802=1," number"," numbers")&amp;" found).",IF(COUNT(AA802:AF802)&lt;&gt;Z802,"Some of the numbers couldn't be read.",IF(OR(AND(Z802=4,OR(AB802&lt;0,AB802&gt;=60,AD802&lt;0,AD802&gt;=60)),AND(Z802=6,OR(AB802&lt;0,AB802&gt;=60,AC802&lt;0,AC802&gt;=60,AE802&lt;0,AE802&gt;=60,AF802&lt;0,AF802&gt;=60))),"Minutes and seconds must be between 0 and 60.",IF(OR(ABS(AN802)&gt;90,ABS(AO802)&gt;180),"Out of range: latitude must be between -90 and 90, and longitude between -180 and 180.",""))))))</f>
        <v/>
      </c>
    </row>
    <row r="803">
      <c r="B803" s="44" t="n"/>
      <c r="C803" s="44" t="n"/>
      <c r="D803" s="45">
        <f>IF(R803="","",IF(AP803&lt;&gt;"","NOT VALID GPS COORDINATES",IF(O803="NO CONNECTION","NO CONNECTION",IF(E803="","NOT FOUND",IF(OR(AM803,AND(AN803=0,AO803=0)),"CONVERTED – PLEASE CHECK","CONVERTED")))))</f>
        <v/>
      </c>
      <c r="E803" s="45">
        <f>IF(OR(O803="",O803="NO CONNECTION"),"",IFERROR(_xlfn.FILTERXML(O803,"//local/territory")&amp;" "&amp;_xlfn.FILTERXML(O803,"//local/mapcode"),IFERROR(_xlfn.FILTERXML(O803,"//international/mapcode"),"")))</f>
        <v/>
      </c>
      <c r="F803" s="46">
        <f>IF(E803="","",IFERROR(_xlfn.FILTERXML(O803,"//local/territory"),""))</f>
        <v/>
      </c>
      <c r="G803" s="46">
        <f>IF(E803="","",IFERROR(_xlfn.FILTERXML(O803,"//local/mapcode"),""))</f>
        <v/>
      </c>
      <c r="H803" s="46">
        <f>IF(E803="","",IFERROR(_xlfn.FILTERXML(O803,"//international/mapcode"),""))</f>
        <v/>
      </c>
      <c r="I803" s="46">
        <f>IF(E803="","",IFERROR(HYPERLINK("https://www.mymapcodes.com/go/?t="&amp;IF(G803&lt;&gt;"",F803,"AAA")&amp;"&amp;ma="&amp;LEFT(IF(G803&lt;&gt;"",G803,H803),FIND(".",IF(G803&lt;&gt;"",G803,H803))-1)&amp;"&amp;mb="&amp;MID(IF(G803&lt;&gt;"",G803,H803),FIND(".",IF(G803&lt;&gt;"",G803,H803))+1,99),"Open on MyMapcodes →"),""))</f>
        <v/>
      </c>
      <c r="J803" s="47">
        <f>IF(OR(R803="",AP803&lt;&gt;""),"",ROUND(AN803,6))</f>
        <v/>
      </c>
      <c r="K803" s="47">
        <f>IF(OR(R803="",AP803&lt;&gt;""),"",ROUND(AO803,6))</f>
        <v/>
      </c>
      <c r="L803" s="48">
        <f>IF(R803="","",IF(AP803&lt;&gt;"",AP803,IF(O803="NO CONNECTION","Excel couldn't reach the mapcode service. Click the REFRESH RESULTS box just above the table.",IF(E803="","The mapcode service didn't return a mapcode for this point.",IF(AM803,"Latitude and longitude seemed to be the wrong way round, so they've been swapped. Please check.",IF(AND(AN803=0,AO803=0),"0, 0 is in the sea off West Africa. Please check this is the location you meant.",IF(W803,"Longitude came first, so the order has been switched.",IF(Z803=6,"Converted from degrees, minutes and seconds.",IF(Z803=4,"Converted from degrees and decimal minutes.","")))))))))</f>
        <v/>
      </c>
      <c r="N803" s="49">
        <f>IF(J803="","",MapcodeAPI&amp;"codes/"&amp;SUBSTITUTE(J803&amp;"",MID(1/2,2,1),".")&amp;","&amp;SUBSTITUTE(K803&amp;"",MID(1/2,2,1),"."))&amp;LEFT($B$13,0)</f>
        <v/>
      </c>
      <c r="O803" s="49">
        <f>IF(N803="","",IFERROR(_xlfn.WEBSERVICE(N803),IF(MapcodeAPIBackup="","NO CONNECTION",IFERROR(_xlfn.WEBSERVICE(MapcodeAPIBackup&amp;MID(N803,LEN(MapcodeAPI)+1,999)),"NO CONNECTION"))))</f>
        <v/>
      </c>
      <c r="P803" t="inlineStr">
        <is>
          <t xml:space="preserve"> </t>
        </is>
      </c>
      <c r="R803" s="50">
        <f>IFERROR(IF(AND(TRIM(B803&amp;"")="",TRIM(C803&amp;"")=""),"",TRIM(IF(ISNUMBER(B803),SUBSTITUTE(B803&amp;"",MID(1/2,2,1),"."),B803&amp;"")&amp;IF(TRIM(C803&amp;"")="",""," | "&amp;IF(ISNUMBER(C803),SUBSTITUTE(C803&amp;"",MID(1/2,2,1),"."),C803&amp;"")))),"(error value)")</f>
        <v/>
      </c>
      <c r="S803" s="50">
        <f>IF(R803="","","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"&amp;IFERROR(IF(AND(LEN(R803)-LEN(SUBSTITUTE(R803,"/",""))=1,ISNUMBER(FIND(" ",TRIM(LEFT(R803,FIND("/",R803)-1))))),LEFT(R803,FIND("/",R803)-1),R803),R803)&amp;" ")," "," "),"﻿"," "),"​"," "),"⁠"," ")," "," ")," "," "),CHAR(9)," "),CHAR(10)," "),CHAR(13)," "),"−","-"),"–","-"),"—","-"),"LATITUDE"," "),"LONGITUDE"," "),"COORDINATES"," "),"COORDS"," "),"NORTH"," N "),"SOUTH"," S "),"EAST"," E "),"WEST"," W "),"DEGREES"," "),"DEG"," "),"GPS"," "),"LONG"," "),"LNG"," "),"LON"," "),"LAT"," ")," AND "," "),"&amp;"," ")&amp;" ")</f>
        <v/>
      </c>
      <c r="T803" s="50">
        <f>IF(S803="","",IF(LEN(S803)-LEN(SUBSTITUTE(S803,".",""))&gt;0,SUBSTITUTE(S803,","," "),IF(LEN(S803)-LEN(SUBSTITUTE(S803,",",""))=3,SUBSTITUTE(SUBSTITUTE(S803,",",";",2),",","."),IF(LEN(S803)-LEN(SUBSTITUTE(S803,",",""))=2,SUBSTITUTE(S803,",","."),SUBSTITUTE(S803,","," ")))))</f>
        <v/>
      </c>
      <c r="U803" s="50">
        <f>IF(ISNUMBER(FIND("S",T803)),-1,IF(ISNUMBER(FIND("N",T803)),1,0))</f>
        <v/>
      </c>
      <c r="V803" s="50">
        <f>IF(ISNUMBER(FIND("W",T803)),-1,IF(ISNUMBER(FIND("E",T803)),1,0))</f>
        <v/>
      </c>
      <c r="W803" s="50">
        <f>AND(MIN(IFERROR(FIND("N",T803),999),IFERROR(FIND("S",T803),999))&lt;999,MIN(IFERROR(FIND("E",T803),999),IFERROR(FIND("W",T803),999))&lt;999,MIN(IFERROR(FIND("E",T803),999),IFERROR(FIND("W",T803),999))&lt;MIN(IFERROR(FIND("N",T803),999),IFERROR(FIND("S",T803),999)))</f>
        <v/>
      </c>
      <c r="X803" s="50">
        <f>IF(T803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803,"°"," "),"º"," "),"˚"," "),"'"," "),CHAR(34)," "),"′"," "),"’"," "),"‘"," "),"″"," "),"”"," "),"“"," "),"("," "),")"," "),"["," "),"]"," "),"{"," "),"}"," "),";"," "),"|"," "),"/"," "),"\"," "),":"," "),"="," "),"*"," "),","," "),"N"," "),"S"," "),"E"," "),"W"," "),"_"," ")))</f>
        <v/>
      </c>
      <c r="Y803" s="50">
        <f>IF(X803="","",SUBSTITUTE(SUBSTITUTE(SUBSTITUTE(SUBSTITUTE(SUBSTITUTE(SUBSTITUTE(SUBSTITUTE(SUBSTITUTE(SUBSTITUTE(SUBSTITUTE(SUBSTITUTE(SUBSTITUTE(SUBSTITUTE(X803,"0",""),"1",""),"2",""),"3",""),"4",""),"5",""),"6",""),"7",""),"8",""),"9",""),".",""),"-","")," ",""))</f>
        <v/>
      </c>
      <c r="Z803" s="50">
        <f>IF(X803="",0,LEN(X803)-LEN(SUBSTITUTE(X803," ",""))+1)</f>
        <v/>
      </c>
      <c r="AA803" s="50">
        <f>IF(Z803&lt;1,"",IFERROR(VALUE(SUBSTITUTE(TRIM(MID(SUBSTITUTE(X803," ",REPT(" ",60)),1,60)),".",MID(1/2,2,1))),""))</f>
        <v/>
      </c>
      <c r="AB803" s="50">
        <f>IF(Z803&lt;2,"",IFERROR(VALUE(SUBSTITUTE(TRIM(MID(SUBSTITUTE(X803," ",REPT(" ",60)),61,60)),".",MID(1/2,2,1))),""))</f>
        <v/>
      </c>
      <c r="AC803" s="50">
        <f>IF(Z803&lt;3,"",IFERROR(VALUE(SUBSTITUTE(TRIM(MID(SUBSTITUTE(X803," ",REPT(" ",60)),121,60)),".",MID(1/2,2,1))),""))</f>
        <v/>
      </c>
      <c r="AD803" s="50">
        <f>IF(Z803&lt;4,"",IFERROR(VALUE(SUBSTITUTE(TRIM(MID(SUBSTITUTE(X803," ",REPT(" ",60)),181,60)),".",MID(1/2,2,1))),""))</f>
        <v/>
      </c>
      <c r="AE803" s="50">
        <f>IF(Z803&lt;5,"",IFERROR(VALUE(SUBSTITUTE(TRIM(MID(SUBSTITUTE(X803," ",REPT(" ",60)),241,60)),".",MID(1/2,2,1))),""))</f>
        <v/>
      </c>
      <c r="AF803" s="50">
        <f>IF(Z803&lt;6,"",IFERROR(VALUE(SUBSTITUTE(TRIM(MID(SUBSTITUTE(X803," ",REPT(" ",60)),301,60)),".",MID(1/2,2,1))),""))</f>
        <v/>
      </c>
      <c r="AG803" s="50">
        <f>IFERROR(IF(Z803=2,AA803,IF(Z803=4,IF(AA803&lt;0,-1,1)*(ABS(AA803)+AB803/60),IF(Z803=6,IF(AA803&lt;0,-1,1)*(ABS(AA803)+AB803/60+AC803/3600),""))),"")</f>
        <v/>
      </c>
      <c r="AH803" s="50">
        <f>IFERROR(IF(Z803=2,AB803,IF(Z803=4,IF(AC803&lt;0,-1,1)*(ABS(AC803)+AD803/60),IF(Z803=6,IF(AD803&lt;0,-1,1)*(ABS(AD803)+AE803/60+AF803/3600),""))),"")</f>
        <v/>
      </c>
      <c r="AI803" s="50">
        <f>IF(W803,AH803,AG803)</f>
        <v/>
      </c>
      <c r="AJ803" s="50">
        <f>IF(W803,AG803,AH803)</f>
        <v/>
      </c>
      <c r="AK803" s="50">
        <f>IFERROR(IF(U803=0,AI803,U803*ABS(AI803)),"")</f>
        <v/>
      </c>
      <c r="AL803" s="50">
        <f>IFERROR(IF(V803=0,AJ803,V803*ABS(AJ803)),"")</f>
        <v/>
      </c>
      <c r="AM803" s="50">
        <f>IFERROR(AND(U803=0,V803=0,ABS(AK803)&gt;90,ABS(AK803)&lt;=180,ABS(AL803)&lt;=90),FALSE)</f>
        <v/>
      </c>
      <c r="AN803" s="50">
        <f>IF(AM803,AL803,AK803)</f>
        <v/>
      </c>
      <c r="AO803" s="50">
        <f>IF(AM803,AK803,AL803)</f>
        <v/>
      </c>
      <c r="AP803" s="50">
        <f>IF(R803="","",IF(Y803&lt;&gt;"","Contains words or symbols that aren't part of a coordinate.",IF(NOT(OR(Z803=2,Z803=4,Z803=6)),"Couldn't find a latitude and a longitude ("&amp;Z803&amp;IF(Z803=1," number"," numbers")&amp;" found).",IF(COUNT(AA803:AF803)&lt;&gt;Z803,"Some of the numbers couldn't be read.",IF(OR(AND(Z803=4,OR(AB803&lt;0,AB803&gt;=60,AD803&lt;0,AD803&gt;=60)),AND(Z803=6,OR(AB803&lt;0,AB803&gt;=60,AC803&lt;0,AC803&gt;=60,AE803&lt;0,AE803&gt;=60,AF803&lt;0,AF803&gt;=60))),"Minutes and seconds must be between 0 and 60.",IF(OR(ABS(AN803)&gt;90,ABS(AO803)&gt;180),"Out of range: latitude must be between -90 and 90, and longitude between -180 and 180.",""))))))</f>
        <v/>
      </c>
    </row>
    <row r="804">
      <c r="B804" s="44" t="n"/>
      <c r="C804" s="44" t="n"/>
      <c r="D804" s="45">
        <f>IF(R804="","",IF(AP804&lt;&gt;"","NOT VALID GPS COORDINATES",IF(O804="NO CONNECTION","NO CONNECTION",IF(E804="","NOT FOUND",IF(OR(AM804,AND(AN804=0,AO804=0)),"CONVERTED – PLEASE CHECK","CONVERTED")))))</f>
        <v/>
      </c>
      <c r="E804" s="45">
        <f>IF(OR(O804="",O804="NO CONNECTION"),"",IFERROR(_xlfn.FILTERXML(O804,"//local/territory")&amp;" "&amp;_xlfn.FILTERXML(O804,"//local/mapcode"),IFERROR(_xlfn.FILTERXML(O804,"//international/mapcode"),"")))</f>
        <v/>
      </c>
      <c r="F804" s="46">
        <f>IF(E804="","",IFERROR(_xlfn.FILTERXML(O804,"//local/territory"),""))</f>
        <v/>
      </c>
      <c r="G804" s="46">
        <f>IF(E804="","",IFERROR(_xlfn.FILTERXML(O804,"//local/mapcode"),""))</f>
        <v/>
      </c>
      <c r="H804" s="46">
        <f>IF(E804="","",IFERROR(_xlfn.FILTERXML(O804,"//international/mapcode"),""))</f>
        <v/>
      </c>
      <c r="I804" s="46">
        <f>IF(E804="","",IFERROR(HYPERLINK("https://www.mymapcodes.com/go/?t="&amp;IF(G804&lt;&gt;"",F804,"AAA")&amp;"&amp;ma="&amp;LEFT(IF(G804&lt;&gt;"",G804,H804),FIND(".",IF(G804&lt;&gt;"",G804,H804))-1)&amp;"&amp;mb="&amp;MID(IF(G804&lt;&gt;"",G804,H804),FIND(".",IF(G804&lt;&gt;"",G804,H804))+1,99),"Open on MyMapcodes →"),""))</f>
        <v/>
      </c>
      <c r="J804" s="47">
        <f>IF(OR(R804="",AP804&lt;&gt;""),"",ROUND(AN804,6))</f>
        <v/>
      </c>
      <c r="K804" s="47">
        <f>IF(OR(R804="",AP804&lt;&gt;""),"",ROUND(AO804,6))</f>
        <v/>
      </c>
      <c r="L804" s="48">
        <f>IF(R804="","",IF(AP804&lt;&gt;"",AP804,IF(O804="NO CONNECTION","Excel couldn't reach the mapcode service. Click the REFRESH RESULTS box just above the table.",IF(E804="","The mapcode service didn't return a mapcode for this point.",IF(AM804,"Latitude and longitude seemed to be the wrong way round, so they've been swapped. Please check.",IF(AND(AN804=0,AO804=0),"0, 0 is in the sea off West Africa. Please check this is the location you meant.",IF(W804,"Longitude came first, so the order has been switched.",IF(Z804=6,"Converted from degrees, minutes and seconds.",IF(Z804=4,"Converted from degrees and decimal minutes.","")))))))))</f>
        <v/>
      </c>
      <c r="N804" s="49">
        <f>IF(J804="","",MapcodeAPI&amp;"codes/"&amp;SUBSTITUTE(J804&amp;"",MID(1/2,2,1),".")&amp;","&amp;SUBSTITUTE(K804&amp;"",MID(1/2,2,1),"."))&amp;LEFT($B$13,0)</f>
        <v/>
      </c>
      <c r="O804" s="49">
        <f>IF(N804="","",IFERROR(_xlfn.WEBSERVICE(N804),IF(MapcodeAPIBackup="","NO CONNECTION",IFERROR(_xlfn.WEBSERVICE(MapcodeAPIBackup&amp;MID(N804,LEN(MapcodeAPI)+1,999)),"NO CONNECTION"))))</f>
        <v/>
      </c>
      <c r="P804" t="inlineStr">
        <is>
          <t xml:space="preserve"> </t>
        </is>
      </c>
      <c r="R804" s="50">
        <f>IFERROR(IF(AND(TRIM(B804&amp;"")="",TRIM(C804&amp;"")=""),"",TRIM(IF(ISNUMBER(B804),SUBSTITUTE(B804&amp;"",MID(1/2,2,1),"."),B804&amp;"")&amp;IF(TRIM(C804&amp;"")="",""," | "&amp;IF(ISNUMBER(C804),SUBSTITUTE(C804&amp;"",MID(1/2,2,1),"."),C804&amp;"")))),"(error value)")</f>
        <v/>
      </c>
      <c r="S804" s="50">
        <f>IF(R804="","","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"&amp;IFERROR(IF(AND(LEN(R804)-LEN(SUBSTITUTE(R804,"/",""))=1,ISNUMBER(FIND(" ",TRIM(LEFT(R804,FIND("/",R804)-1))))),LEFT(R804,FIND("/",R804)-1),R804),R804)&amp;" ")," "," "),"﻿"," "),"​"," "),"⁠"," ")," "," ")," "," "),CHAR(9)," "),CHAR(10)," "),CHAR(13)," "),"−","-"),"–","-"),"—","-"),"LATITUDE"," "),"LONGITUDE"," "),"COORDINATES"," "),"COORDS"," "),"NORTH"," N "),"SOUTH"," S "),"EAST"," E "),"WEST"," W "),"DEGREES"," "),"DEG"," "),"GPS"," "),"LONG"," "),"LNG"," "),"LON"," "),"LAT"," ")," AND "," "),"&amp;"," ")&amp;" ")</f>
        <v/>
      </c>
      <c r="T804" s="50">
        <f>IF(S804="","",IF(LEN(S804)-LEN(SUBSTITUTE(S804,".",""))&gt;0,SUBSTITUTE(S804,","," "),IF(LEN(S804)-LEN(SUBSTITUTE(S804,",",""))=3,SUBSTITUTE(SUBSTITUTE(S804,",",";",2),",","."),IF(LEN(S804)-LEN(SUBSTITUTE(S804,",",""))=2,SUBSTITUTE(S804,",","."),SUBSTITUTE(S804,","," ")))))</f>
        <v/>
      </c>
      <c r="U804" s="50">
        <f>IF(ISNUMBER(FIND("S",T804)),-1,IF(ISNUMBER(FIND("N",T804)),1,0))</f>
        <v/>
      </c>
      <c r="V804" s="50">
        <f>IF(ISNUMBER(FIND("W",T804)),-1,IF(ISNUMBER(FIND("E",T804)),1,0))</f>
        <v/>
      </c>
      <c r="W804" s="50">
        <f>AND(MIN(IFERROR(FIND("N",T804),999),IFERROR(FIND("S",T804),999))&lt;999,MIN(IFERROR(FIND("E",T804),999),IFERROR(FIND("W",T804),999))&lt;999,MIN(IFERROR(FIND("E",T804),999),IFERROR(FIND("W",T804),999))&lt;MIN(IFERROR(FIND("N",T804),999),IFERROR(FIND("S",T804),999)))</f>
        <v/>
      </c>
      <c r="X804" s="50">
        <f>IF(T804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804,"°"," "),"º"," "),"˚"," "),"'"," "),CHAR(34)," "),"′"," "),"’"," "),"‘"," "),"″"," "),"”"," "),"“"," "),"("," "),")"," "),"["," "),"]"," "),"{"," "),"}"," "),";"," "),"|"," "),"/"," "),"\"," "),":"," "),"="," "),"*"," "),","," "),"N"," "),"S"," "),"E"," "),"W"," "),"_"," ")))</f>
        <v/>
      </c>
      <c r="Y804" s="50">
        <f>IF(X804="","",SUBSTITUTE(SUBSTITUTE(SUBSTITUTE(SUBSTITUTE(SUBSTITUTE(SUBSTITUTE(SUBSTITUTE(SUBSTITUTE(SUBSTITUTE(SUBSTITUTE(SUBSTITUTE(SUBSTITUTE(SUBSTITUTE(X804,"0",""),"1",""),"2",""),"3",""),"4",""),"5",""),"6",""),"7",""),"8",""),"9",""),".",""),"-","")," ",""))</f>
        <v/>
      </c>
      <c r="Z804" s="50">
        <f>IF(X804="",0,LEN(X804)-LEN(SUBSTITUTE(X804," ",""))+1)</f>
        <v/>
      </c>
      <c r="AA804" s="50">
        <f>IF(Z804&lt;1,"",IFERROR(VALUE(SUBSTITUTE(TRIM(MID(SUBSTITUTE(X804," ",REPT(" ",60)),1,60)),".",MID(1/2,2,1))),""))</f>
        <v/>
      </c>
      <c r="AB804" s="50">
        <f>IF(Z804&lt;2,"",IFERROR(VALUE(SUBSTITUTE(TRIM(MID(SUBSTITUTE(X804," ",REPT(" ",60)),61,60)),".",MID(1/2,2,1))),""))</f>
        <v/>
      </c>
      <c r="AC804" s="50">
        <f>IF(Z804&lt;3,"",IFERROR(VALUE(SUBSTITUTE(TRIM(MID(SUBSTITUTE(X804," ",REPT(" ",60)),121,60)),".",MID(1/2,2,1))),""))</f>
        <v/>
      </c>
      <c r="AD804" s="50">
        <f>IF(Z804&lt;4,"",IFERROR(VALUE(SUBSTITUTE(TRIM(MID(SUBSTITUTE(X804," ",REPT(" ",60)),181,60)),".",MID(1/2,2,1))),""))</f>
        <v/>
      </c>
      <c r="AE804" s="50">
        <f>IF(Z804&lt;5,"",IFERROR(VALUE(SUBSTITUTE(TRIM(MID(SUBSTITUTE(X804," ",REPT(" ",60)),241,60)),".",MID(1/2,2,1))),""))</f>
        <v/>
      </c>
      <c r="AF804" s="50">
        <f>IF(Z804&lt;6,"",IFERROR(VALUE(SUBSTITUTE(TRIM(MID(SUBSTITUTE(X804," ",REPT(" ",60)),301,60)),".",MID(1/2,2,1))),""))</f>
        <v/>
      </c>
      <c r="AG804" s="50">
        <f>IFERROR(IF(Z804=2,AA804,IF(Z804=4,IF(AA804&lt;0,-1,1)*(ABS(AA804)+AB804/60),IF(Z804=6,IF(AA804&lt;0,-1,1)*(ABS(AA804)+AB804/60+AC804/3600),""))),"")</f>
        <v/>
      </c>
      <c r="AH804" s="50">
        <f>IFERROR(IF(Z804=2,AB804,IF(Z804=4,IF(AC804&lt;0,-1,1)*(ABS(AC804)+AD804/60),IF(Z804=6,IF(AD804&lt;0,-1,1)*(ABS(AD804)+AE804/60+AF804/3600),""))),"")</f>
        <v/>
      </c>
      <c r="AI804" s="50">
        <f>IF(W804,AH804,AG804)</f>
        <v/>
      </c>
      <c r="AJ804" s="50">
        <f>IF(W804,AG804,AH804)</f>
        <v/>
      </c>
      <c r="AK804" s="50">
        <f>IFERROR(IF(U804=0,AI804,U804*ABS(AI804)),"")</f>
        <v/>
      </c>
      <c r="AL804" s="50">
        <f>IFERROR(IF(V804=0,AJ804,V804*ABS(AJ804)),"")</f>
        <v/>
      </c>
      <c r="AM804" s="50">
        <f>IFERROR(AND(U804=0,V804=0,ABS(AK804)&gt;90,ABS(AK804)&lt;=180,ABS(AL804)&lt;=90),FALSE)</f>
        <v/>
      </c>
      <c r="AN804" s="50">
        <f>IF(AM804,AL804,AK804)</f>
        <v/>
      </c>
      <c r="AO804" s="50">
        <f>IF(AM804,AK804,AL804)</f>
        <v/>
      </c>
      <c r="AP804" s="50">
        <f>IF(R804="","",IF(Y804&lt;&gt;"","Contains words or symbols that aren't part of a coordinate.",IF(NOT(OR(Z804=2,Z804=4,Z804=6)),"Couldn't find a latitude and a longitude ("&amp;Z804&amp;IF(Z804=1," number"," numbers")&amp;" found).",IF(COUNT(AA804:AF804)&lt;&gt;Z804,"Some of the numbers couldn't be read.",IF(OR(AND(Z804=4,OR(AB804&lt;0,AB804&gt;=60,AD804&lt;0,AD804&gt;=60)),AND(Z804=6,OR(AB804&lt;0,AB804&gt;=60,AC804&lt;0,AC804&gt;=60,AE804&lt;0,AE804&gt;=60,AF804&lt;0,AF804&gt;=60))),"Minutes and seconds must be between 0 and 60.",IF(OR(ABS(AN804)&gt;90,ABS(AO804)&gt;180),"Out of range: latitude must be between -90 and 90, and longitude between -180 and 180.",""))))))</f>
        <v/>
      </c>
    </row>
    <row r="805">
      <c r="B805" s="44" t="n"/>
      <c r="C805" s="44" t="n"/>
      <c r="D805" s="45">
        <f>IF(R805="","",IF(AP805&lt;&gt;"","NOT VALID GPS COORDINATES",IF(O805="NO CONNECTION","NO CONNECTION",IF(E805="","NOT FOUND",IF(OR(AM805,AND(AN805=0,AO805=0)),"CONVERTED – PLEASE CHECK","CONVERTED")))))</f>
        <v/>
      </c>
      <c r="E805" s="45">
        <f>IF(OR(O805="",O805="NO CONNECTION"),"",IFERROR(_xlfn.FILTERXML(O805,"//local/territory")&amp;" "&amp;_xlfn.FILTERXML(O805,"//local/mapcode"),IFERROR(_xlfn.FILTERXML(O805,"//international/mapcode"),"")))</f>
        <v/>
      </c>
      <c r="F805" s="46">
        <f>IF(E805="","",IFERROR(_xlfn.FILTERXML(O805,"//local/territory"),""))</f>
        <v/>
      </c>
      <c r="G805" s="46">
        <f>IF(E805="","",IFERROR(_xlfn.FILTERXML(O805,"//local/mapcode"),""))</f>
        <v/>
      </c>
      <c r="H805" s="46">
        <f>IF(E805="","",IFERROR(_xlfn.FILTERXML(O805,"//international/mapcode"),""))</f>
        <v/>
      </c>
      <c r="I805" s="46">
        <f>IF(E805="","",IFERROR(HYPERLINK("https://www.mymapcodes.com/go/?t="&amp;IF(G805&lt;&gt;"",F805,"AAA")&amp;"&amp;ma="&amp;LEFT(IF(G805&lt;&gt;"",G805,H805),FIND(".",IF(G805&lt;&gt;"",G805,H805))-1)&amp;"&amp;mb="&amp;MID(IF(G805&lt;&gt;"",G805,H805),FIND(".",IF(G805&lt;&gt;"",G805,H805))+1,99),"Open on MyMapcodes →"),""))</f>
        <v/>
      </c>
      <c r="J805" s="47">
        <f>IF(OR(R805="",AP805&lt;&gt;""),"",ROUND(AN805,6))</f>
        <v/>
      </c>
      <c r="K805" s="47">
        <f>IF(OR(R805="",AP805&lt;&gt;""),"",ROUND(AO805,6))</f>
        <v/>
      </c>
      <c r="L805" s="48">
        <f>IF(R805="","",IF(AP805&lt;&gt;"",AP805,IF(O805="NO CONNECTION","Excel couldn't reach the mapcode service. Click the REFRESH RESULTS box just above the table.",IF(E805="","The mapcode service didn't return a mapcode for this point.",IF(AM805,"Latitude and longitude seemed to be the wrong way round, so they've been swapped. Please check.",IF(AND(AN805=0,AO805=0),"0, 0 is in the sea off West Africa. Please check this is the location you meant.",IF(W805,"Longitude came first, so the order has been switched.",IF(Z805=6,"Converted from degrees, minutes and seconds.",IF(Z805=4,"Converted from degrees and decimal minutes.","")))))))))</f>
        <v/>
      </c>
      <c r="N805" s="49">
        <f>IF(J805="","",MapcodeAPI&amp;"codes/"&amp;SUBSTITUTE(J805&amp;"",MID(1/2,2,1),".")&amp;","&amp;SUBSTITUTE(K805&amp;"",MID(1/2,2,1),"."))&amp;LEFT($B$13,0)</f>
        <v/>
      </c>
      <c r="O805" s="49">
        <f>IF(N805="","",IFERROR(_xlfn.WEBSERVICE(N805),IF(MapcodeAPIBackup="","NO CONNECTION",IFERROR(_xlfn.WEBSERVICE(MapcodeAPIBackup&amp;MID(N805,LEN(MapcodeAPI)+1,999)),"NO CONNECTION"))))</f>
        <v/>
      </c>
      <c r="P805" t="inlineStr">
        <is>
          <t xml:space="preserve"> </t>
        </is>
      </c>
      <c r="R805" s="50">
        <f>IFERROR(IF(AND(TRIM(B805&amp;"")="",TRIM(C805&amp;"")=""),"",TRIM(IF(ISNUMBER(B805),SUBSTITUTE(B805&amp;"",MID(1/2,2,1),"."),B805&amp;"")&amp;IF(TRIM(C805&amp;"")="",""," | "&amp;IF(ISNUMBER(C805),SUBSTITUTE(C805&amp;"",MID(1/2,2,1),"."),C805&amp;"")))),"(error value)")</f>
        <v/>
      </c>
      <c r="S805" s="50">
        <f>IF(R805="","","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"&amp;IFERROR(IF(AND(LEN(R805)-LEN(SUBSTITUTE(R805,"/",""))=1,ISNUMBER(FIND(" ",TRIM(LEFT(R805,FIND("/",R805)-1))))),LEFT(R805,FIND("/",R805)-1),R805),R805)&amp;" ")," "," "),"﻿"," "),"​"," "),"⁠"," ")," "," ")," "," "),CHAR(9)," "),CHAR(10)," "),CHAR(13)," "),"−","-"),"–","-"),"—","-"),"LATITUDE"," "),"LONGITUDE"," "),"COORDINATES"," "),"COORDS"," "),"NORTH"," N "),"SOUTH"," S "),"EAST"," E "),"WEST"," W "),"DEGREES"," "),"DEG"," "),"GPS"," "),"LONG"," "),"LNG"," "),"LON"," "),"LAT"," ")," AND "," "),"&amp;"," ")&amp;" ")</f>
        <v/>
      </c>
      <c r="T805" s="50">
        <f>IF(S805="","",IF(LEN(S805)-LEN(SUBSTITUTE(S805,".",""))&gt;0,SUBSTITUTE(S805,","," "),IF(LEN(S805)-LEN(SUBSTITUTE(S805,",",""))=3,SUBSTITUTE(SUBSTITUTE(S805,",",";",2),",","."),IF(LEN(S805)-LEN(SUBSTITUTE(S805,",",""))=2,SUBSTITUTE(S805,",","."),SUBSTITUTE(S805,","," ")))))</f>
        <v/>
      </c>
      <c r="U805" s="50">
        <f>IF(ISNUMBER(FIND("S",T805)),-1,IF(ISNUMBER(FIND("N",T805)),1,0))</f>
        <v/>
      </c>
      <c r="V805" s="50">
        <f>IF(ISNUMBER(FIND("W",T805)),-1,IF(ISNUMBER(FIND("E",T805)),1,0))</f>
        <v/>
      </c>
      <c r="W805" s="50">
        <f>AND(MIN(IFERROR(FIND("N",T805),999),IFERROR(FIND("S",T805),999))&lt;999,MIN(IFERROR(FIND("E",T805),999),IFERROR(FIND("W",T805),999))&lt;999,MIN(IFERROR(FIND("E",T805),999),IFERROR(FIND("W",T805),999))&lt;MIN(IFERROR(FIND("N",T805),999),IFERROR(FIND("S",T805),999)))</f>
        <v/>
      </c>
      <c r="X805" s="50">
        <f>IF(T805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805,"°"," "),"º"," "),"˚"," "),"'"," "),CHAR(34)," "),"′"," "),"’"," "),"‘"," "),"″"," "),"”"," "),"“"," "),"("," "),")"," "),"["," "),"]"," "),"{"," "),"}"," "),";"," "),"|"," "),"/"," "),"\"," "),":"," "),"="," "),"*"," "),","," "),"N"," "),"S"," "),"E"," "),"W"," "),"_"," ")))</f>
        <v/>
      </c>
      <c r="Y805" s="50">
        <f>IF(X805="","",SUBSTITUTE(SUBSTITUTE(SUBSTITUTE(SUBSTITUTE(SUBSTITUTE(SUBSTITUTE(SUBSTITUTE(SUBSTITUTE(SUBSTITUTE(SUBSTITUTE(SUBSTITUTE(SUBSTITUTE(SUBSTITUTE(X805,"0",""),"1",""),"2",""),"3",""),"4",""),"5",""),"6",""),"7",""),"8",""),"9",""),".",""),"-","")," ",""))</f>
        <v/>
      </c>
      <c r="Z805" s="50">
        <f>IF(X805="",0,LEN(X805)-LEN(SUBSTITUTE(X805," ",""))+1)</f>
        <v/>
      </c>
      <c r="AA805" s="50">
        <f>IF(Z805&lt;1,"",IFERROR(VALUE(SUBSTITUTE(TRIM(MID(SUBSTITUTE(X805," ",REPT(" ",60)),1,60)),".",MID(1/2,2,1))),""))</f>
        <v/>
      </c>
      <c r="AB805" s="50">
        <f>IF(Z805&lt;2,"",IFERROR(VALUE(SUBSTITUTE(TRIM(MID(SUBSTITUTE(X805," ",REPT(" ",60)),61,60)),".",MID(1/2,2,1))),""))</f>
        <v/>
      </c>
      <c r="AC805" s="50">
        <f>IF(Z805&lt;3,"",IFERROR(VALUE(SUBSTITUTE(TRIM(MID(SUBSTITUTE(X805," ",REPT(" ",60)),121,60)),".",MID(1/2,2,1))),""))</f>
        <v/>
      </c>
      <c r="AD805" s="50">
        <f>IF(Z805&lt;4,"",IFERROR(VALUE(SUBSTITUTE(TRIM(MID(SUBSTITUTE(X805," ",REPT(" ",60)),181,60)),".",MID(1/2,2,1))),""))</f>
        <v/>
      </c>
      <c r="AE805" s="50">
        <f>IF(Z805&lt;5,"",IFERROR(VALUE(SUBSTITUTE(TRIM(MID(SUBSTITUTE(X805," ",REPT(" ",60)),241,60)),".",MID(1/2,2,1))),""))</f>
        <v/>
      </c>
      <c r="AF805" s="50">
        <f>IF(Z805&lt;6,"",IFERROR(VALUE(SUBSTITUTE(TRIM(MID(SUBSTITUTE(X805," ",REPT(" ",60)),301,60)),".",MID(1/2,2,1))),""))</f>
        <v/>
      </c>
      <c r="AG805" s="50">
        <f>IFERROR(IF(Z805=2,AA805,IF(Z805=4,IF(AA805&lt;0,-1,1)*(ABS(AA805)+AB805/60),IF(Z805=6,IF(AA805&lt;0,-1,1)*(ABS(AA805)+AB805/60+AC805/3600),""))),"")</f>
        <v/>
      </c>
      <c r="AH805" s="50">
        <f>IFERROR(IF(Z805=2,AB805,IF(Z805=4,IF(AC805&lt;0,-1,1)*(ABS(AC805)+AD805/60),IF(Z805=6,IF(AD805&lt;0,-1,1)*(ABS(AD805)+AE805/60+AF805/3600),""))),"")</f>
        <v/>
      </c>
      <c r="AI805" s="50">
        <f>IF(W805,AH805,AG805)</f>
        <v/>
      </c>
      <c r="AJ805" s="50">
        <f>IF(W805,AG805,AH805)</f>
        <v/>
      </c>
      <c r="AK805" s="50">
        <f>IFERROR(IF(U805=0,AI805,U805*ABS(AI805)),"")</f>
        <v/>
      </c>
      <c r="AL805" s="50">
        <f>IFERROR(IF(V805=0,AJ805,V805*ABS(AJ805)),"")</f>
        <v/>
      </c>
      <c r="AM805" s="50">
        <f>IFERROR(AND(U805=0,V805=0,ABS(AK805)&gt;90,ABS(AK805)&lt;=180,ABS(AL805)&lt;=90),FALSE)</f>
        <v/>
      </c>
      <c r="AN805" s="50">
        <f>IF(AM805,AL805,AK805)</f>
        <v/>
      </c>
      <c r="AO805" s="50">
        <f>IF(AM805,AK805,AL805)</f>
        <v/>
      </c>
      <c r="AP805" s="50">
        <f>IF(R805="","",IF(Y805&lt;&gt;"","Contains words or symbols that aren't part of a coordinate.",IF(NOT(OR(Z805=2,Z805=4,Z805=6)),"Couldn't find a latitude and a longitude ("&amp;Z805&amp;IF(Z805=1," number"," numbers")&amp;" found).",IF(COUNT(AA805:AF805)&lt;&gt;Z805,"Some of the numbers couldn't be read.",IF(OR(AND(Z805=4,OR(AB805&lt;0,AB805&gt;=60,AD805&lt;0,AD805&gt;=60)),AND(Z805=6,OR(AB805&lt;0,AB805&gt;=60,AC805&lt;0,AC805&gt;=60,AE805&lt;0,AE805&gt;=60,AF805&lt;0,AF805&gt;=60))),"Minutes and seconds must be between 0 and 60.",IF(OR(ABS(AN805)&gt;90,ABS(AO805)&gt;180),"Out of range: latitude must be between -90 and 90, and longitude between -180 and 180.",""))))))</f>
        <v/>
      </c>
    </row>
    <row r="806">
      <c r="B806" s="44" t="n"/>
      <c r="C806" s="44" t="n"/>
      <c r="D806" s="45">
        <f>IF(R806="","",IF(AP806&lt;&gt;"","NOT VALID GPS COORDINATES",IF(O806="NO CONNECTION","NO CONNECTION",IF(E806="","NOT FOUND",IF(OR(AM806,AND(AN806=0,AO806=0)),"CONVERTED – PLEASE CHECK","CONVERTED")))))</f>
        <v/>
      </c>
      <c r="E806" s="45">
        <f>IF(OR(O806="",O806="NO CONNECTION"),"",IFERROR(_xlfn.FILTERXML(O806,"//local/territory")&amp;" "&amp;_xlfn.FILTERXML(O806,"//local/mapcode"),IFERROR(_xlfn.FILTERXML(O806,"//international/mapcode"),"")))</f>
        <v/>
      </c>
      <c r="F806" s="46">
        <f>IF(E806="","",IFERROR(_xlfn.FILTERXML(O806,"//local/territory"),""))</f>
        <v/>
      </c>
      <c r="G806" s="46">
        <f>IF(E806="","",IFERROR(_xlfn.FILTERXML(O806,"//local/mapcode"),""))</f>
        <v/>
      </c>
      <c r="H806" s="46">
        <f>IF(E806="","",IFERROR(_xlfn.FILTERXML(O806,"//international/mapcode"),""))</f>
        <v/>
      </c>
      <c r="I806" s="46">
        <f>IF(E806="","",IFERROR(HYPERLINK("https://www.mymapcodes.com/go/?t="&amp;IF(G806&lt;&gt;"",F806,"AAA")&amp;"&amp;ma="&amp;LEFT(IF(G806&lt;&gt;"",G806,H806),FIND(".",IF(G806&lt;&gt;"",G806,H806))-1)&amp;"&amp;mb="&amp;MID(IF(G806&lt;&gt;"",G806,H806),FIND(".",IF(G806&lt;&gt;"",G806,H806))+1,99),"Open on MyMapcodes →"),""))</f>
        <v/>
      </c>
      <c r="J806" s="47">
        <f>IF(OR(R806="",AP806&lt;&gt;""),"",ROUND(AN806,6))</f>
        <v/>
      </c>
      <c r="K806" s="47">
        <f>IF(OR(R806="",AP806&lt;&gt;""),"",ROUND(AO806,6))</f>
        <v/>
      </c>
      <c r="L806" s="48">
        <f>IF(R806="","",IF(AP806&lt;&gt;"",AP806,IF(O806="NO CONNECTION","Excel couldn't reach the mapcode service. Click the REFRESH RESULTS box just above the table.",IF(E806="","The mapcode service didn't return a mapcode for this point.",IF(AM806,"Latitude and longitude seemed to be the wrong way round, so they've been swapped. Please check.",IF(AND(AN806=0,AO806=0),"0, 0 is in the sea off West Africa. Please check this is the location you meant.",IF(W806,"Longitude came first, so the order has been switched.",IF(Z806=6,"Converted from degrees, minutes and seconds.",IF(Z806=4,"Converted from degrees and decimal minutes.","")))))))))</f>
        <v/>
      </c>
      <c r="N806" s="49">
        <f>IF(J806="","",MapcodeAPI&amp;"codes/"&amp;SUBSTITUTE(J806&amp;"",MID(1/2,2,1),".")&amp;","&amp;SUBSTITUTE(K806&amp;"",MID(1/2,2,1),"."))&amp;LEFT($B$13,0)</f>
        <v/>
      </c>
      <c r="O806" s="49">
        <f>IF(N806="","",IFERROR(_xlfn.WEBSERVICE(N806),IF(MapcodeAPIBackup="","NO CONNECTION",IFERROR(_xlfn.WEBSERVICE(MapcodeAPIBackup&amp;MID(N806,LEN(MapcodeAPI)+1,999)),"NO CONNECTION"))))</f>
        <v/>
      </c>
      <c r="P806" t="inlineStr">
        <is>
          <t xml:space="preserve"> </t>
        </is>
      </c>
      <c r="R806" s="50">
        <f>IFERROR(IF(AND(TRIM(B806&amp;"")="",TRIM(C806&amp;"")=""),"",TRIM(IF(ISNUMBER(B806),SUBSTITUTE(B806&amp;"",MID(1/2,2,1),"."),B806&amp;"")&amp;IF(TRIM(C806&amp;"")="",""," | "&amp;IF(ISNUMBER(C806),SUBSTITUTE(C806&amp;"",MID(1/2,2,1),"."),C806&amp;"")))),"(error value)")</f>
        <v/>
      </c>
      <c r="S806" s="50">
        <f>IF(R806="","","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"&amp;IFERROR(IF(AND(LEN(R806)-LEN(SUBSTITUTE(R806,"/",""))=1,ISNUMBER(FIND(" ",TRIM(LEFT(R806,FIND("/",R806)-1))))),LEFT(R806,FIND("/",R806)-1),R806),R806)&amp;" ")," "," "),"﻿"," "),"​"," "),"⁠"," ")," "," ")," "," "),CHAR(9)," "),CHAR(10)," "),CHAR(13)," "),"−","-"),"–","-"),"—","-"),"LATITUDE"," "),"LONGITUDE"," "),"COORDINATES"," "),"COORDS"," "),"NORTH"," N "),"SOUTH"," S "),"EAST"," E "),"WEST"," W "),"DEGREES"," "),"DEG"," "),"GPS"," "),"LONG"," "),"LNG"," "),"LON"," "),"LAT"," ")," AND "," "),"&amp;"," ")&amp;" ")</f>
        <v/>
      </c>
      <c r="T806" s="50">
        <f>IF(S806="","",IF(LEN(S806)-LEN(SUBSTITUTE(S806,".",""))&gt;0,SUBSTITUTE(S806,","," "),IF(LEN(S806)-LEN(SUBSTITUTE(S806,",",""))=3,SUBSTITUTE(SUBSTITUTE(S806,",",";",2),",","."),IF(LEN(S806)-LEN(SUBSTITUTE(S806,",",""))=2,SUBSTITUTE(S806,",","."),SUBSTITUTE(S806,","," ")))))</f>
        <v/>
      </c>
      <c r="U806" s="50">
        <f>IF(ISNUMBER(FIND("S",T806)),-1,IF(ISNUMBER(FIND("N",T806)),1,0))</f>
        <v/>
      </c>
      <c r="V806" s="50">
        <f>IF(ISNUMBER(FIND("W",T806)),-1,IF(ISNUMBER(FIND("E",T806)),1,0))</f>
        <v/>
      </c>
      <c r="W806" s="50">
        <f>AND(MIN(IFERROR(FIND("N",T806),999),IFERROR(FIND("S",T806),999))&lt;999,MIN(IFERROR(FIND("E",T806),999),IFERROR(FIND("W",T806),999))&lt;999,MIN(IFERROR(FIND("E",T806),999),IFERROR(FIND("W",T806),999))&lt;MIN(IFERROR(FIND("N",T806),999),IFERROR(FIND("S",T806),999)))</f>
        <v/>
      </c>
      <c r="X806" s="50">
        <f>IF(T806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806,"°"," "),"º"," "),"˚"," "),"'"," "),CHAR(34)," "),"′"," "),"’"," "),"‘"," "),"″"," "),"”"," "),"“"," "),"("," "),")"," "),"["," "),"]"," "),"{"," "),"}"," "),";"," "),"|"," "),"/"," "),"\"," "),":"," "),"="," "),"*"," "),","," "),"N"," "),"S"," "),"E"," "),"W"," "),"_"," ")))</f>
        <v/>
      </c>
      <c r="Y806" s="50">
        <f>IF(X806="","",SUBSTITUTE(SUBSTITUTE(SUBSTITUTE(SUBSTITUTE(SUBSTITUTE(SUBSTITUTE(SUBSTITUTE(SUBSTITUTE(SUBSTITUTE(SUBSTITUTE(SUBSTITUTE(SUBSTITUTE(SUBSTITUTE(X806,"0",""),"1",""),"2",""),"3",""),"4",""),"5",""),"6",""),"7",""),"8",""),"9",""),".",""),"-","")," ",""))</f>
        <v/>
      </c>
      <c r="Z806" s="50">
        <f>IF(X806="",0,LEN(X806)-LEN(SUBSTITUTE(X806," ",""))+1)</f>
        <v/>
      </c>
      <c r="AA806" s="50">
        <f>IF(Z806&lt;1,"",IFERROR(VALUE(SUBSTITUTE(TRIM(MID(SUBSTITUTE(X806," ",REPT(" ",60)),1,60)),".",MID(1/2,2,1))),""))</f>
        <v/>
      </c>
      <c r="AB806" s="50">
        <f>IF(Z806&lt;2,"",IFERROR(VALUE(SUBSTITUTE(TRIM(MID(SUBSTITUTE(X806," ",REPT(" ",60)),61,60)),".",MID(1/2,2,1))),""))</f>
        <v/>
      </c>
      <c r="AC806" s="50">
        <f>IF(Z806&lt;3,"",IFERROR(VALUE(SUBSTITUTE(TRIM(MID(SUBSTITUTE(X806," ",REPT(" ",60)),121,60)),".",MID(1/2,2,1))),""))</f>
        <v/>
      </c>
      <c r="AD806" s="50">
        <f>IF(Z806&lt;4,"",IFERROR(VALUE(SUBSTITUTE(TRIM(MID(SUBSTITUTE(X806," ",REPT(" ",60)),181,60)),".",MID(1/2,2,1))),""))</f>
        <v/>
      </c>
      <c r="AE806" s="50">
        <f>IF(Z806&lt;5,"",IFERROR(VALUE(SUBSTITUTE(TRIM(MID(SUBSTITUTE(X806," ",REPT(" ",60)),241,60)),".",MID(1/2,2,1))),""))</f>
        <v/>
      </c>
      <c r="AF806" s="50">
        <f>IF(Z806&lt;6,"",IFERROR(VALUE(SUBSTITUTE(TRIM(MID(SUBSTITUTE(X806," ",REPT(" ",60)),301,60)),".",MID(1/2,2,1))),""))</f>
        <v/>
      </c>
      <c r="AG806" s="50">
        <f>IFERROR(IF(Z806=2,AA806,IF(Z806=4,IF(AA806&lt;0,-1,1)*(ABS(AA806)+AB806/60),IF(Z806=6,IF(AA806&lt;0,-1,1)*(ABS(AA806)+AB806/60+AC806/3600),""))),"")</f>
        <v/>
      </c>
      <c r="AH806" s="50">
        <f>IFERROR(IF(Z806=2,AB806,IF(Z806=4,IF(AC806&lt;0,-1,1)*(ABS(AC806)+AD806/60),IF(Z806=6,IF(AD806&lt;0,-1,1)*(ABS(AD806)+AE806/60+AF806/3600),""))),"")</f>
        <v/>
      </c>
      <c r="AI806" s="50">
        <f>IF(W806,AH806,AG806)</f>
        <v/>
      </c>
      <c r="AJ806" s="50">
        <f>IF(W806,AG806,AH806)</f>
        <v/>
      </c>
      <c r="AK806" s="50">
        <f>IFERROR(IF(U806=0,AI806,U806*ABS(AI806)),"")</f>
        <v/>
      </c>
      <c r="AL806" s="50">
        <f>IFERROR(IF(V806=0,AJ806,V806*ABS(AJ806)),"")</f>
        <v/>
      </c>
      <c r="AM806" s="50">
        <f>IFERROR(AND(U806=0,V806=0,ABS(AK806)&gt;90,ABS(AK806)&lt;=180,ABS(AL806)&lt;=90),FALSE)</f>
        <v/>
      </c>
      <c r="AN806" s="50">
        <f>IF(AM806,AL806,AK806)</f>
        <v/>
      </c>
      <c r="AO806" s="50">
        <f>IF(AM806,AK806,AL806)</f>
        <v/>
      </c>
      <c r="AP806" s="50">
        <f>IF(R806="","",IF(Y806&lt;&gt;"","Contains words or symbols that aren't part of a coordinate.",IF(NOT(OR(Z806=2,Z806=4,Z806=6)),"Couldn't find a latitude and a longitude ("&amp;Z806&amp;IF(Z806=1," number"," numbers")&amp;" found).",IF(COUNT(AA806:AF806)&lt;&gt;Z806,"Some of the numbers couldn't be read.",IF(OR(AND(Z806=4,OR(AB806&lt;0,AB806&gt;=60,AD806&lt;0,AD806&gt;=60)),AND(Z806=6,OR(AB806&lt;0,AB806&gt;=60,AC806&lt;0,AC806&gt;=60,AE806&lt;0,AE806&gt;=60,AF806&lt;0,AF806&gt;=60))),"Minutes and seconds must be between 0 and 60.",IF(OR(ABS(AN806)&gt;90,ABS(AO806)&gt;180),"Out of range: latitude must be between -90 and 90, and longitude between -180 and 180.",""))))))</f>
        <v/>
      </c>
    </row>
    <row r="807">
      <c r="B807" s="44" t="n"/>
      <c r="C807" s="44" t="n"/>
      <c r="D807" s="45">
        <f>IF(R807="","",IF(AP807&lt;&gt;"","NOT VALID GPS COORDINATES",IF(O807="NO CONNECTION","NO CONNECTION",IF(E807="","NOT FOUND",IF(OR(AM807,AND(AN807=0,AO807=0)),"CONVERTED – PLEASE CHECK","CONVERTED")))))</f>
        <v/>
      </c>
      <c r="E807" s="45">
        <f>IF(OR(O807="",O807="NO CONNECTION"),"",IFERROR(_xlfn.FILTERXML(O807,"//local/territory")&amp;" "&amp;_xlfn.FILTERXML(O807,"//local/mapcode"),IFERROR(_xlfn.FILTERXML(O807,"//international/mapcode"),"")))</f>
        <v/>
      </c>
      <c r="F807" s="46">
        <f>IF(E807="","",IFERROR(_xlfn.FILTERXML(O807,"//local/territory"),""))</f>
        <v/>
      </c>
      <c r="G807" s="46">
        <f>IF(E807="","",IFERROR(_xlfn.FILTERXML(O807,"//local/mapcode"),""))</f>
        <v/>
      </c>
      <c r="H807" s="46">
        <f>IF(E807="","",IFERROR(_xlfn.FILTERXML(O807,"//international/mapcode"),""))</f>
        <v/>
      </c>
      <c r="I807" s="46">
        <f>IF(E807="","",IFERROR(HYPERLINK("https://www.mymapcodes.com/go/?t="&amp;IF(G807&lt;&gt;"",F807,"AAA")&amp;"&amp;ma="&amp;LEFT(IF(G807&lt;&gt;"",G807,H807),FIND(".",IF(G807&lt;&gt;"",G807,H807))-1)&amp;"&amp;mb="&amp;MID(IF(G807&lt;&gt;"",G807,H807),FIND(".",IF(G807&lt;&gt;"",G807,H807))+1,99),"Open on MyMapcodes →"),""))</f>
        <v/>
      </c>
      <c r="J807" s="47">
        <f>IF(OR(R807="",AP807&lt;&gt;""),"",ROUND(AN807,6))</f>
        <v/>
      </c>
      <c r="K807" s="47">
        <f>IF(OR(R807="",AP807&lt;&gt;""),"",ROUND(AO807,6))</f>
        <v/>
      </c>
      <c r="L807" s="48">
        <f>IF(R807="","",IF(AP807&lt;&gt;"",AP807,IF(O807="NO CONNECTION","Excel couldn't reach the mapcode service. Click the REFRESH RESULTS box just above the table.",IF(E807="","The mapcode service didn't return a mapcode for this point.",IF(AM807,"Latitude and longitude seemed to be the wrong way round, so they've been swapped. Please check.",IF(AND(AN807=0,AO807=0),"0, 0 is in the sea off West Africa. Please check this is the location you meant.",IF(W807,"Longitude came first, so the order has been switched.",IF(Z807=6,"Converted from degrees, minutes and seconds.",IF(Z807=4,"Converted from degrees and decimal minutes.","")))))))))</f>
        <v/>
      </c>
      <c r="N807" s="49">
        <f>IF(J807="","",MapcodeAPI&amp;"codes/"&amp;SUBSTITUTE(J807&amp;"",MID(1/2,2,1),".")&amp;","&amp;SUBSTITUTE(K807&amp;"",MID(1/2,2,1),"."))&amp;LEFT($B$13,0)</f>
        <v/>
      </c>
      <c r="O807" s="49">
        <f>IF(N807="","",IFERROR(_xlfn.WEBSERVICE(N807),IF(MapcodeAPIBackup="","NO CONNECTION",IFERROR(_xlfn.WEBSERVICE(MapcodeAPIBackup&amp;MID(N807,LEN(MapcodeAPI)+1,999)),"NO CONNECTION"))))</f>
        <v/>
      </c>
      <c r="P807" t="inlineStr">
        <is>
          <t xml:space="preserve"> </t>
        </is>
      </c>
      <c r="R807" s="50">
        <f>IFERROR(IF(AND(TRIM(B807&amp;"")="",TRIM(C807&amp;"")=""),"",TRIM(IF(ISNUMBER(B807),SUBSTITUTE(B807&amp;"",MID(1/2,2,1),"."),B807&amp;"")&amp;IF(TRIM(C807&amp;"")="",""," | "&amp;IF(ISNUMBER(C807),SUBSTITUTE(C807&amp;"",MID(1/2,2,1),"."),C807&amp;"")))),"(error value)")</f>
        <v/>
      </c>
      <c r="S807" s="50">
        <f>IF(R807="","","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"&amp;IFERROR(IF(AND(LEN(R807)-LEN(SUBSTITUTE(R807,"/",""))=1,ISNUMBER(FIND(" ",TRIM(LEFT(R807,FIND("/",R807)-1))))),LEFT(R807,FIND("/",R807)-1),R807),R807)&amp;" ")," "," "),"﻿"," "),"​"," "),"⁠"," ")," "," ")," "," "),CHAR(9)," "),CHAR(10)," "),CHAR(13)," "),"−","-"),"–","-"),"—","-"),"LATITUDE"," "),"LONGITUDE"," "),"COORDINATES"," "),"COORDS"," "),"NORTH"," N "),"SOUTH"," S "),"EAST"," E "),"WEST"," W "),"DEGREES"," "),"DEG"," "),"GPS"," "),"LONG"," "),"LNG"," "),"LON"," "),"LAT"," ")," AND "," "),"&amp;"," ")&amp;" ")</f>
        <v/>
      </c>
      <c r="T807" s="50">
        <f>IF(S807="","",IF(LEN(S807)-LEN(SUBSTITUTE(S807,".",""))&gt;0,SUBSTITUTE(S807,","," "),IF(LEN(S807)-LEN(SUBSTITUTE(S807,",",""))=3,SUBSTITUTE(SUBSTITUTE(S807,",",";",2),",","."),IF(LEN(S807)-LEN(SUBSTITUTE(S807,",",""))=2,SUBSTITUTE(S807,",","."),SUBSTITUTE(S807,","," ")))))</f>
        <v/>
      </c>
      <c r="U807" s="50">
        <f>IF(ISNUMBER(FIND("S",T807)),-1,IF(ISNUMBER(FIND("N",T807)),1,0))</f>
        <v/>
      </c>
      <c r="V807" s="50">
        <f>IF(ISNUMBER(FIND("W",T807)),-1,IF(ISNUMBER(FIND("E",T807)),1,0))</f>
        <v/>
      </c>
      <c r="W807" s="50">
        <f>AND(MIN(IFERROR(FIND("N",T807),999),IFERROR(FIND("S",T807),999))&lt;999,MIN(IFERROR(FIND("E",T807),999),IFERROR(FIND("W",T807),999))&lt;999,MIN(IFERROR(FIND("E",T807),999),IFERROR(FIND("W",T807),999))&lt;MIN(IFERROR(FIND("N",T807),999),IFERROR(FIND("S",T807),999)))</f>
        <v/>
      </c>
      <c r="X807" s="50">
        <f>IF(T807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807,"°"," "),"º"," "),"˚"," "),"'"," "),CHAR(34)," "),"′"," "),"’"," "),"‘"," "),"″"," "),"”"," "),"“"," "),"("," "),")"," "),"["," "),"]"," "),"{"," "),"}"," "),";"," "),"|"," "),"/"," "),"\"," "),":"," "),"="," "),"*"," "),","," "),"N"," "),"S"," "),"E"," "),"W"," "),"_"," ")))</f>
        <v/>
      </c>
      <c r="Y807" s="50">
        <f>IF(X807="","",SUBSTITUTE(SUBSTITUTE(SUBSTITUTE(SUBSTITUTE(SUBSTITUTE(SUBSTITUTE(SUBSTITUTE(SUBSTITUTE(SUBSTITUTE(SUBSTITUTE(SUBSTITUTE(SUBSTITUTE(SUBSTITUTE(X807,"0",""),"1",""),"2",""),"3",""),"4",""),"5",""),"6",""),"7",""),"8",""),"9",""),".",""),"-","")," ",""))</f>
        <v/>
      </c>
      <c r="Z807" s="50">
        <f>IF(X807="",0,LEN(X807)-LEN(SUBSTITUTE(X807," ",""))+1)</f>
        <v/>
      </c>
      <c r="AA807" s="50">
        <f>IF(Z807&lt;1,"",IFERROR(VALUE(SUBSTITUTE(TRIM(MID(SUBSTITUTE(X807," ",REPT(" ",60)),1,60)),".",MID(1/2,2,1))),""))</f>
        <v/>
      </c>
      <c r="AB807" s="50">
        <f>IF(Z807&lt;2,"",IFERROR(VALUE(SUBSTITUTE(TRIM(MID(SUBSTITUTE(X807," ",REPT(" ",60)),61,60)),".",MID(1/2,2,1))),""))</f>
        <v/>
      </c>
      <c r="AC807" s="50">
        <f>IF(Z807&lt;3,"",IFERROR(VALUE(SUBSTITUTE(TRIM(MID(SUBSTITUTE(X807," ",REPT(" ",60)),121,60)),".",MID(1/2,2,1))),""))</f>
        <v/>
      </c>
      <c r="AD807" s="50">
        <f>IF(Z807&lt;4,"",IFERROR(VALUE(SUBSTITUTE(TRIM(MID(SUBSTITUTE(X807," ",REPT(" ",60)),181,60)),".",MID(1/2,2,1))),""))</f>
        <v/>
      </c>
      <c r="AE807" s="50">
        <f>IF(Z807&lt;5,"",IFERROR(VALUE(SUBSTITUTE(TRIM(MID(SUBSTITUTE(X807," ",REPT(" ",60)),241,60)),".",MID(1/2,2,1))),""))</f>
        <v/>
      </c>
      <c r="AF807" s="50">
        <f>IF(Z807&lt;6,"",IFERROR(VALUE(SUBSTITUTE(TRIM(MID(SUBSTITUTE(X807," ",REPT(" ",60)),301,60)),".",MID(1/2,2,1))),""))</f>
        <v/>
      </c>
      <c r="AG807" s="50">
        <f>IFERROR(IF(Z807=2,AA807,IF(Z807=4,IF(AA807&lt;0,-1,1)*(ABS(AA807)+AB807/60),IF(Z807=6,IF(AA807&lt;0,-1,1)*(ABS(AA807)+AB807/60+AC807/3600),""))),"")</f>
        <v/>
      </c>
      <c r="AH807" s="50">
        <f>IFERROR(IF(Z807=2,AB807,IF(Z807=4,IF(AC807&lt;0,-1,1)*(ABS(AC807)+AD807/60),IF(Z807=6,IF(AD807&lt;0,-1,1)*(ABS(AD807)+AE807/60+AF807/3600),""))),"")</f>
        <v/>
      </c>
      <c r="AI807" s="50">
        <f>IF(W807,AH807,AG807)</f>
        <v/>
      </c>
      <c r="AJ807" s="50">
        <f>IF(W807,AG807,AH807)</f>
        <v/>
      </c>
      <c r="AK807" s="50">
        <f>IFERROR(IF(U807=0,AI807,U807*ABS(AI807)),"")</f>
        <v/>
      </c>
      <c r="AL807" s="50">
        <f>IFERROR(IF(V807=0,AJ807,V807*ABS(AJ807)),"")</f>
        <v/>
      </c>
      <c r="AM807" s="50">
        <f>IFERROR(AND(U807=0,V807=0,ABS(AK807)&gt;90,ABS(AK807)&lt;=180,ABS(AL807)&lt;=90),FALSE)</f>
        <v/>
      </c>
      <c r="AN807" s="50">
        <f>IF(AM807,AL807,AK807)</f>
        <v/>
      </c>
      <c r="AO807" s="50">
        <f>IF(AM807,AK807,AL807)</f>
        <v/>
      </c>
      <c r="AP807" s="50">
        <f>IF(R807="","",IF(Y807&lt;&gt;"","Contains words or symbols that aren't part of a coordinate.",IF(NOT(OR(Z807=2,Z807=4,Z807=6)),"Couldn't find a latitude and a longitude ("&amp;Z807&amp;IF(Z807=1," number"," numbers")&amp;" found).",IF(COUNT(AA807:AF807)&lt;&gt;Z807,"Some of the numbers couldn't be read.",IF(OR(AND(Z807=4,OR(AB807&lt;0,AB807&gt;=60,AD807&lt;0,AD807&gt;=60)),AND(Z807=6,OR(AB807&lt;0,AB807&gt;=60,AC807&lt;0,AC807&gt;=60,AE807&lt;0,AE807&gt;=60,AF807&lt;0,AF807&gt;=60))),"Minutes and seconds must be between 0 and 60.",IF(OR(ABS(AN807)&gt;90,ABS(AO807)&gt;180),"Out of range: latitude must be between -90 and 90, and longitude between -180 and 180.",""))))))</f>
        <v/>
      </c>
    </row>
    <row r="808">
      <c r="B808" s="44" t="n"/>
      <c r="C808" s="44" t="n"/>
      <c r="D808" s="45">
        <f>IF(R808="","",IF(AP808&lt;&gt;"","NOT VALID GPS COORDINATES",IF(O808="NO CONNECTION","NO CONNECTION",IF(E808="","NOT FOUND",IF(OR(AM808,AND(AN808=0,AO808=0)),"CONVERTED – PLEASE CHECK","CONVERTED")))))</f>
        <v/>
      </c>
      <c r="E808" s="45">
        <f>IF(OR(O808="",O808="NO CONNECTION"),"",IFERROR(_xlfn.FILTERXML(O808,"//local/territory")&amp;" "&amp;_xlfn.FILTERXML(O808,"//local/mapcode"),IFERROR(_xlfn.FILTERXML(O808,"//international/mapcode"),"")))</f>
        <v/>
      </c>
      <c r="F808" s="46">
        <f>IF(E808="","",IFERROR(_xlfn.FILTERXML(O808,"//local/territory"),""))</f>
        <v/>
      </c>
      <c r="G808" s="46">
        <f>IF(E808="","",IFERROR(_xlfn.FILTERXML(O808,"//local/mapcode"),""))</f>
        <v/>
      </c>
      <c r="H808" s="46">
        <f>IF(E808="","",IFERROR(_xlfn.FILTERXML(O808,"//international/mapcode"),""))</f>
        <v/>
      </c>
      <c r="I808" s="46">
        <f>IF(E808="","",IFERROR(HYPERLINK("https://www.mymapcodes.com/go/?t="&amp;IF(G808&lt;&gt;"",F808,"AAA")&amp;"&amp;ma="&amp;LEFT(IF(G808&lt;&gt;"",G808,H808),FIND(".",IF(G808&lt;&gt;"",G808,H808))-1)&amp;"&amp;mb="&amp;MID(IF(G808&lt;&gt;"",G808,H808),FIND(".",IF(G808&lt;&gt;"",G808,H808))+1,99),"Open on MyMapcodes →"),""))</f>
        <v/>
      </c>
      <c r="J808" s="47">
        <f>IF(OR(R808="",AP808&lt;&gt;""),"",ROUND(AN808,6))</f>
        <v/>
      </c>
      <c r="K808" s="47">
        <f>IF(OR(R808="",AP808&lt;&gt;""),"",ROUND(AO808,6))</f>
        <v/>
      </c>
      <c r="L808" s="48">
        <f>IF(R808="","",IF(AP808&lt;&gt;"",AP808,IF(O808="NO CONNECTION","Excel couldn't reach the mapcode service. Click the REFRESH RESULTS box just above the table.",IF(E808="","The mapcode service didn't return a mapcode for this point.",IF(AM808,"Latitude and longitude seemed to be the wrong way round, so they've been swapped. Please check.",IF(AND(AN808=0,AO808=0),"0, 0 is in the sea off West Africa. Please check this is the location you meant.",IF(W808,"Longitude came first, so the order has been switched.",IF(Z808=6,"Converted from degrees, minutes and seconds.",IF(Z808=4,"Converted from degrees and decimal minutes.","")))))))))</f>
        <v/>
      </c>
      <c r="N808" s="49">
        <f>IF(J808="","",MapcodeAPI&amp;"codes/"&amp;SUBSTITUTE(J808&amp;"",MID(1/2,2,1),".")&amp;","&amp;SUBSTITUTE(K808&amp;"",MID(1/2,2,1),"."))&amp;LEFT($B$13,0)</f>
        <v/>
      </c>
      <c r="O808" s="49">
        <f>IF(N808="","",IFERROR(_xlfn.WEBSERVICE(N808),IF(MapcodeAPIBackup="","NO CONNECTION",IFERROR(_xlfn.WEBSERVICE(MapcodeAPIBackup&amp;MID(N808,LEN(MapcodeAPI)+1,999)),"NO CONNECTION"))))</f>
        <v/>
      </c>
      <c r="P808" t="inlineStr">
        <is>
          <t xml:space="preserve"> </t>
        </is>
      </c>
      <c r="R808" s="50">
        <f>IFERROR(IF(AND(TRIM(B808&amp;"")="",TRIM(C808&amp;"")=""),"",TRIM(IF(ISNUMBER(B808),SUBSTITUTE(B808&amp;"",MID(1/2,2,1),"."),B808&amp;"")&amp;IF(TRIM(C808&amp;"")="",""," | "&amp;IF(ISNUMBER(C808),SUBSTITUTE(C808&amp;"",MID(1/2,2,1),"."),C808&amp;"")))),"(error value)")</f>
        <v/>
      </c>
      <c r="S808" s="50">
        <f>IF(R808="","","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"&amp;IFERROR(IF(AND(LEN(R808)-LEN(SUBSTITUTE(R808,"/",""))=1,ISNUMBER(FIND(" ",TRIM(LEFT(R808,FIND("/",R808)-1))))),LEFT(R808,FIND("/",R808)-1),R808),R808)&amp;" ")," "," "),"﻿"," "),"​"," "),"⁠"," ")," "," ")," "," "),CHAR(9)," "),CHAR(10)," "),CHAR(13)," "),"−","-"),"–","-"),"—","-"),"LATITUDE"," "),"LONGITUDE"," "),"COORDINATES"," "),"COORDS"," "),"NORTH"," N "),"SOUTH"," S "),"EAST"," E "),"WEST"," W "),"DEGREES"," "),"DEG"," "),"GPS"," "),"LONG"," "),"LNG"," "),"LON"," "),"LAT"," ")," AND "," "),"&amp;"," ")&amp;" ")</f>
        <v/>
      </c>
      <c r="T808" s="50">
        <f>IF(S808="","",IF(LEN(S808)-LEN(SUBSTITUTE(S808,".",""))&gt;0,SUBSTITUTE(S808,","," "),IF(LEN(S808)-LEN(SUBSTITUTE(S808,",",""))=3,SUBSTITUTE(SUBSTITUTE(S808,",",";",2),",","."),IF(LEN(S808)-LEN(SUBSTITUTE(S808,",",""))=2,SUBSTITUTE(S808,",","."),SUBSTITUTE(S808,","," ")))))</f>
        <v/>
      </c>
      <c r="U808" s="50">
        <f>IF(ISNUMBER(FIND("S",T808)),-1,IF(ISNUMBER(FIND("N",T808)),1,0))</f>
        <v/>
      </c>
      <c r="V808" s="50">
        <f>IF(ISNUMBER(FIND("W",T808)),-1,IF(ISNUMBER(FIND("E",T808)),1,0))</f>
        <v/>
      </c>
      <c r="W808" s="50">
        <f>AND(MIN(IFERROR(FIND("N",T808),999),IFERROR(FIND("S",T808),999))&lt;999,MIN(IFERROR(FIND("E",T808),999),IFERROR(FIND("W",T808),999))&lt;999,MIN(IFERROR(FIND("E",T808),999),IFERROR(FIND("W",T808),999))&lt;MIN(IFERROR(FIND("N",T808),999),IFERROR(FIND("S",T808),999)))</f>
        <v/>
      </c>
      <c r="X808" s="50">
        <f>IF(T808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808,"°"," "),"º"," "),"˚"," "),"'"," "),CHAR(34)," "),"′"," "),"’"," "),"‘"," "),"″"," "),"”"," "),"“"," "),"("," "),")"," "),"["," "),"]"," "),"{"," "),"}"," "),";"," "),"|"," "),"/"," "),"\"," "),":"," "),"="," "),"*"," "),","," "),"N"," "),"S"," "),"E"," "),"W"," "),"_"," ")))</f>
        <v/>
      </c>
      <c r="Y808" s="50">
        <f>IF(X808="","",SUBSTITUTE(SUBSTITUTE(SUBSTITUTE(SUBSTITUTE(SUBSTITUTE(SUBSTITUTE(SUBSTITUTE(SUBSTITUTE(SUBSTITUTE(SUBSTITUTE(SUBSTITUTE(SUBSTITUTE(SUBSTITUTE(X808,"0",""),"1",""),"2",""),"3",""),"4",""),"5",""),"6",""),"7",""),"8",""),"9",""),".",""),"-","")," ",""))</f>
        <v/>
      </c>
      <c r="Z808" s="50">
        <f>IF(X808="",0,LEN(X808)-LEN(SUBSTITUTE(X808," ",""))+1)</f>
        <v/>
      </c>
      <c r="AA808" s="50">
        <f>IF(Z808&lt;1,"",IFERROR(VALUE(SUBSTITUTE(TRIM(MID(SUBSTITUTE(X808," ",REPT(" ",60)),1,60)),".",MID(1/2,2,1))),""))</f>
        <v/>
      </c>
      <c r="AB808" s="50">
        <f>IF(Z808&lt;2,"",IFERROR(VALUE(SUBSTITUTE(TRIM(MID(SUBSTITUTE(X808," ",REPT(" ",60)),61,60)),".",MID(1/2,2,1))),""))</f>
        <v/>
      </c>
      <c r="AC808" s="50">
        <f>IF(Z808&lt;3,"",IFERROR(VALUE(SUBSTITUTE(TRIM(MID(SUBSTITUTE(X808," ",REPT(" ",60)),121,60)),".",MID(1/2,2,1))),""))</f>
        <v/>
      </c>
      <c r="AD808" s="50">
        <f>IF(Z808&lt;4,"",IFERROR(VALUE(SUBSTITUTE(TRIM(MID(SUBSTITUTE(X808," ",REPT(" ",60)),181,60)),".",MID(1/2,2,1))),""))</f>
        <v/>
      </c>
      <c r="AE808" s="50">
        <f>IF(Z808&lt;5,"",IFERROR(VALUE(SUBSTITUTE(TRIM(MID(SUBSTITUTE(X808," ",REPT(" ",60)),241,60)),".",MID(1/2,2,1))),""))</f>
        <v/>
      </c>
      <c r="AF808" s="50">
        <f>IF(Z808&lt;6,"",IFERROR(VALUE(SUBSTITUTE(TRIM(MID(SUBSTITUTE(X808," ",REPT(" ",60)),301,60)),".",MID(1/2,2,1))),""))</f>
        <v/>
      </c>
      <c r="AG808" s="50">
        <f>IFERROR(IF(Z808=2,AA808,IF(Z808=4,IF(AA808&lt;0,-1,1)*(ABS(AA808)+AB808/60),IF(Z808=6,IF(AA808&lt;0,-1,1)*(ABS(AA808)+AB808/60+AC808/3600),""))),"")</f>
        <v/>
      </c>
      <c r="AH808" s="50">
        <f>IFERROR(IF(Z808=2,AB808,IF(Z808=4,IF(AC808&lt;0,-1,1)*(ABS(AC808)+AD808/60),IF(Z808=6,IF(AD808&lt;0,-1,1)*(ABS(AD808)+AE808/60+AF808/3600),""))),"")</f>
        <v/>
      </c>
      <c r="AI808" s="50">
        <f>IF(W808,AH808,AG808)</f>
        <v/>
      </c>
      <c r="AJ808" s="50">
        <f>IF(W808,AG808,AH808)</f>
        <v/>
      </c>
      <c r="AK808" s="50">
        <f>IFERROR(IF(U808=0,AI808,U808*ABS(AI808)),"")</f>
        <v/>
      </c>
      <c r="AL808" s="50">
        <f>IFERROR(IF(V808=0,AJ808,V808*ABS(AJ808)),"")</f>
        <v/>
      </c>
      <c r="AM808" s="50">
        <f>IFERROR(AND(U808=0,V808=0,ABS(AK808)&gt;90,ABS(AK808)&lt;=180,ABS(AL808)&lt;=90),FALSE)</f>
        <v/>
      </c>
      <c r="AN808" s="50">
        <f>IF(AM808,AL808,AK808)</f>
        <v/>
      </c>
      <c r="AO808" s="50">
        <f>IF(AM808,AK808,AL808)</f>
        <v/>
      </c>
      <c r="AP808" s="50">
        <f>IF(R808="","",IF(Y808&lt;&gt;"","Contains words or symbols that aren't part of a coordinate.",IF(NOT(OR(Z808=2,Z808=4,Z808=6)),"Couldn't find a latitude and a longitude ("&amp;Z808&amp;IF(Z808=1," number"," numbers")&amp;" found).",IF(COUNT(AA808:AF808)&lt;&gt;Z808,"Some of the numbers couldn't be read.",IF(OR(AND(Z808=4,OR(AB808&lt;0,AB808&gt;=60,AD808&lt;0,AD808&gt;=60)),AND(Z808=6,OR(AB808&lt;0,AB808&gt;=60,AC808&lt;0,AC808&gt;=60,AE808&lt;0,AE808&gt;=60,AF808&lt;0,AF808&gt;=60))),"Minutes and seconds must be between 0 and 60.",IF(OR(ABS(AN808)&gt;90,ABS(AO808)&gt;180),"Out of range: latitude must be between -90 and 90, and longitude between -180 and 180.",""))))))</f>
        <v/>
      </c>
    </row>
    <row r="809">
      <c r="B809" s="44" t="n"/>
      <c r="C809" s="44" t="n"/>
      <c r="D809" s="45">
        <f>IF(R809="","",IF(AP809&lt;&gt;"","NOT VALID GPS COORDINATES",IF(O809="NO CONNECTION","NO CONNECTION",IF(E809="","NOT FOUND",IF(OR(AM809,AND(AN809=0,AO809=0)),"CONVERTED – PLEASE CHECK","CONVERTED")))))</f>
        <v/>
      </c>
      <c r="E809" s="45">
        <f>IF(OR(O809="",O809="NO CONNECTION"),"",IFERROR(_xlfn.FILTERXML(O809,"//local/territory")&amp;" "&amp;_xlfn.FILTERXML(O809,"//local/mapcode"),IFERROR(_xlfn.FILTERXML(O809,"//international/mapcode"),"")))</f>
        <v/>
      </c>
      <c r="F809" s="46">
        <f>IF(E809="","",IFERROR(_xlfn.FILTERXML(O809,"//local/territory"),""))</f>
        <v/>
      </c>
      <c r="G809" s="46">
        <f>IF(E809="","",IFERROR(_xlfn.FILTERXML(O809,"//local/mapcode"),""))</f>
        <v/>
      </c>
      <c r="H809" s="46">
        <f>IF(E809="","",IFERROR(_xlfn.FILTERXML(O809,"//international/mapcode"),""))</f>
        <v/>
      </c>
      <c r="I809" s="46">
        <f>IF(E809="","",IFERROR(HYPERLINK("https://www.mymapcodes.com/go/?t="&amp;IF(G809&lt;&gt;"",F809,"AAA")&amp;"&amp;ma="&amp;LEFT(IF(G809&lt;&gt;"",G809,H809),FIND(".",IF(G809&lt;&gt;"",G809,H809))-1)&amp;"&amp;mb="&amp;MID(IF(G809&lt;&gt;"",G809,H809),FIND(".",IF(G809&lt;&gt;"",G809,H809))+1,99),"Open on MyMapcodes →"),""))</f>
        <v/>
      </c>
      <c r="J809" s="47">
        <f>IF(OR(R809="",AP809&lt;&gt;""),"",ROUND(AN809,6))</f>
        <v/>
      </c>
      <c r="K809" s="47">
        <f>IF(OR(R809="",AP809&lt;&gt;""),"",ROUND(AO809,6))</f>
        <v/>
      </c>
      <c r="L809" s="48">
        <f>IF(R809="","",IF(AP809&lt;&gt;"",AP809,IF(O809="NO CONNECTION","Excel couldn't reach the mapcode service. Click the REFRESH RESULTS box just above the table.",IF(E809="","The mapcode service didn't return a mapcode for this point.",IF(AM809,"Latitude and longitude seemed to be the wrong way round, so they've been swapped. Please check.",IF(AND(AN809=0,AO809=0),"0, 0 is in the sea off West Africa. Please check this is the location you meant.",IF(W809,"Longitude came first, so the order has been switched.",IF(Z809=6,"Converted from degrees, minutes and seconds.",IF(Z809=4,"Converted from degrees and decimal minutes.","")))))))))</f>
        <v/>
      </c>
      <c r="N809" s="49">
        <f>IF(J809="","",MapcodeAPI&amp;"codes/"&amp;SUBSTITUTE(J809&amp;"",MID(1/2,2,1),".")&amp;","&amp;SUBSTITUTE(K809&amp;"",MID(1/2,2,1),"."))&amp;LEFT($B$13,0)</f>
        <v/>
      </c>
      <c r="O809" s="49">
        <f>IF(N809="","",IFERROR(_xlfn.WEBSERVICE(N809),IF(MapcodeAPIBackup="","NO CONNECTION",IFERROR(_xlfn.WEBSERVICE(MapcodeAPIBackup&amp;MID(N809,LEN(MapcodeAPI)+1,999)),"NO CONNECTION"))))</f>
        <v/>
      </c>
      <c r="P809" t="inlineStr">
        <is>
          <t xml:space="preserve"> </t>
        </is>
      </c>
      <c r="R809" s="50">
        <f>IFERROR(IF(AND(TRIM(B809&amp;"")="",TRIM(C809&amp;"")=""),"",TRIM(IF(ISNUMBER(B809),SUBSTITUTE(B809&amp;"",MID(1/2,2,1),"."),B809&amp;"")&amp;IF(TRIM(C809&amp;"")="",""," | "&amp;IF(ISNUMBER(C809),SUBSTITUTE(C809&amp;"",MID(1/2,2,1),"."),C809&amp;"")))),"(error value)")</f>
        <v/>
      </c>
      <c r="S809" s="50">
        <f>IF(R809="","","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"&amp;IFERROR(IF(AND(LEN(R809)-LEN(SUBSTITUTE(R809,"/",""))=1,ISNUMBER(FIND(" ",TRIM(LEFT(R809,FIND("/",R809)-1))))),LEFT(R809,FIND("/",R809)-1),R809),R809)&amp;" ")," "," "),"﻿"," "),"​"," "),"⁠"," ")," "," ")," "," "),CHAR(9)," "),CHAR(10)," "),CHAR(13)," "),"−","-"),"–","-"),"—","-"),"LATITUDE"," "),"LONGITUDE"," "),"COORDINATES"," "),"COORDS"," "),"NORTH"," N "),"SOUTH"," S "),"EAST"," E "),"WEST"," W "),"DEGREES"," "),"DEG"," "),"GPS"," "),"LONG"," "),"LNG"," "),"LON"," "),"LAT"," ")," AND "," "),"&amp;"," ")&amp;" ")</f>
        <v/>
      </c>
      <c r="T809" s="50">
        <f>IF(S809="","",IF(LEN(S809)-LEN(SUBSTITUTE(S809,".",""))&gt;0,SUBSTITUTE(S809,","," "),IF(LEN(S809)-LEN(SUBSTITUTE(S809,",",""))=3,SUBSTITUTE(SUBSTITUTE(S809,",",";",2),",","."),IF(LEN(S809)-LEN(SUBSTITUTE(S809,",",""))=2,SUBSTITUTE(S809,",","."),SUBSTITUTE(S809,","," ")))))</f>
        <v/>
      </c>
      <c r="U809" s="50">
        <f>IF(ISNUMBER(FIND("S",T809)),-1,IF(ISNUMBER(FIND("N",T809)),1,0))</f>
        <v/>
      </c>
      <c r="V809" s="50">
        <f>IF(ISNUMBER(FIND("W",T809)),-1,IF(ISNUMBER(FIND("E",T809)),1,0))</f>
        <v/>
      </c>
      <c r="W809" s="50">
        <f>AND(MIN(IFERROR(FIND("N",T809),999),IFERROR(FIND("S",T809),999))&lt;999,MIN(IFERROR(FIND("E",T809),999),IFERROR(FIND("W",T809),999))&lt;999,MIN(IFERROR(FIND("E",T809),999),IFERROR(FIND("W",T809),999))&lt;MIN(IFERROR(FIND("N",T809),999),IFERROR(FIND("S",T809),999)))</f>
        <v/>
      </c>
      <c r="X809" s="50">
        <f>IF(T809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809,"°"," "),"º"," "),"˚"," "),"'"," "),CHAR(34)," "),"′"," "),"’"," "),"‘"," "),"″"," "),"”"," "),"“"," "),"("," "),")"," "),"["," "),"]"," "),"{"," "),"}"," "),";"," "),"|"," "),"/"," "),"\"," "),":"," "),"="," "),"*"," "),","," "),"N"," "),"S"," "),"E"," "),"W"," "),"_"," ")))</f>
        <v/>
      </c>
      <c r="Y809" s="50">
        <f>IF(X809="","",SUBSTITUTE(SUBSTITUTE(SUBSTITUTE(SUBSTITUTE(SUBSTITUTE(SUBSTITUTE(SUBSTITUTE(SUBSTITUTE(SUBSTITUTE(SUBSTITUTE(SUBSTITUTE(SUBSTITUTE(SUBSTITUTE(X809,"0",""),"1",""),"2",""),"3",""),"4",""),"5",""),"6",""),"7",""),"8",""),"9",""),".",""),"-","")," ",""))</f>
        <v/>
      </c>
      <c r="Z809" s="50">
        <f>IF(X809="",0,LEN(X809)-LEN(SUBSTITUTE(X809," ",""))+1)</f>
        <v/>
      </c>
      <c r="AA809" s="50">
        <f>IF(Z809&lt;1,"",IFERROR(VALUE(SUBSTITUTE(TRIM(MID(SUBSTITUTE(X809," ",REPT(" ",60)),1,60)),".",MID(1/2,2,1))),""))</f>
        <v/>
      </c>
      <c r="AB809" s="50">
        <f>IF(Z809&lt;2,"",IFERROR(VALUE(SUBSTITUTE(TRIM(MID(SUBSTITUTE(X809," ",REPT(" ",60)),61,60)),".",MID(1/2,2,1))),""))</f>
        <v/>
      </c>
      <c r="AC809" s="50">
        <f>IF(Z809&lt;3,"",IFERROR(VALUE(SUBSTITUTE(TRIM(MID(SUBSTITUTE(X809," ",REPT(" ",60)),121,60)),".",MID(1/2,2,1))),""))</f>
        <v/>
      </c>
      <c r="AD809" s="50">
        <f>IF(Z809&lt;4,"",IFERROR(VALUE(SUBSTITUTE(TRIM(MID(SUBSTITUTE(X809," ",REPT(" ",60)),181,60)),".",MID(1/2,2,1))),""))</f>
        <v/>
      </c>
      <c r="AE809" s="50">
        <f>IF(Z809&lt;5,"",IFERROR(VALUE(SUBSTITUTE(TRIM(MID(SUBSTITUTE(X809," ",REPT(" ",60)),241,60)),".",MID(1/2,2,1))),""))</f>
        <v/>
      </c>
      <c r="AF809" s="50">
        <f>IF(Z809&lt;6,"",IFERROR(VALUE(SUBSTITUTE(TRIM(MID(SUBSTITUTE(X809," ",REPT(" ",60)),301,60)),".",MID(1/2,2,1))),""))</f>
        <v/>
      </c>
      <c r="AG809" s="50">
        <f>IFERROR(IF(Z809=2,AA809,IF(Z809=4,IF(AA809&lt;0,-1,1)*(ABS(AA809)+AB809/60),IF(Z809=6,IF(AA809&lt;0,-1,1)*(ABS(AA809)+AB809/60+AC809/3600),""))),"")</f>
        <v/>
      </c>
      <c r="AH809" s="50">
        <f>IFERROR(IF(Z809=2,AB809,IF(Z809=4,IF(AC809&lt;0,-1,1)*(ABS(AC809)+AD809/60),IF(Z809=6,IF(AD809&lt;0,-1,1)*(ABS(AD809)+AE809/60+AF809/3600),""))),"")</f>
        <v/>
      </c>
      <c r="AI809" s="50">
        <f>IF(W809,AH809,AG809)</f>
        <v/>
      </c>
      <c r="AJ809" s="50">
        <f>IF(W809,AG809,AH809)</f>
        <v/>
      </c>
      <c r="AK809" s="50">
        <f>IFERROR(IF(U809=0,AI809,U809*ABS(AI809)),"")</f>
        <v/>
      </c>
      <c r="AL809" s="50">
        <f>IFERROR(IF(V809=0,AJ809,V809*ABS(AJ809)),"")</f>
        <v/>
      </c>
      <c r="AM809" s="50">
        <f>IFERROR(AND(U809=0,V809=0,ABS(AK809)&gt;90,ABS(AK809)&lt;=180,ABS(AL809)&lt;=90),FALSE)</f>
        <v/>
      </c>
      <c r="AN809" s="50">
        <f>IF(AM809,AL809,AK809)</f>
        <v/>
      </c>
      <c r="AO809" s="50">
        <f>IF(AM809,AK809,AL809)</f>
        <v/>
      </c>
      <c r="AP809" s="50">
        <f>IF(R809="","",IF(Y809&lt;&gt;"","Contains words or symbols that aren't part of a coordinate.",IF(NOT(OR(Z809=2,Z809=4,Z809=6)),"Couldn't find a latitude and a longitude ("&amp;Z809&amp;IF(Z809=1," number"," numbers")&amp;" found).",IF(COUNT(AA809:AF809)&lt;&gt;Z809,"Some of the numbers couldn't be read.",IF(OR(AND(Z809=4,OR(AB809&lt;0,AB809&gt;=60,AD809&lt;0,AD809&gt;=60)),AND(Z809=6,OR(AB809&lt;0,AB809&gt;=60,AC809&lt;0,AC809&gt;=60,AE809&lt;0,AE809&gt;=60,AF809&lt;0,AF809&gt;=60))),"Minutes and seconds must be between 0 and 60.",IF(OR(ABS(AN809)&gt;90,ABS(AO809)&gt;180),"Out of range: latitude must be between -90 and 90, and longitude between -180 and 180.",""))))))</f>
        <v/>
      </c>
    </row>
    <row r="810">
      <c r="B810" s="44" t="n"/>
      <c r="C810" s="44" t="n"/>
      <c r="D810" s="45">
        <f>IF(R810="","",IF(AP810&lt;&gt;"","NOT VALID GPS COORDINATES",IF(O810="NO CONNECTION","NO CONNECTION",IF(E810="","NOT FOUND",IF(OR(AM810,AND(AN810=0,AO810=0)),"CONVERTED – PLEASE CHECK","CONVERTED")))))</f>
        <v/>
      </c>
      <c r="E810" s="45">
        <f>IF(OR(O810="",O810="NO CONNECTION"),"",IFERROR(_xlfn.FILTERXML(O810,"//local/territory")&amp;" "&amp;_xlfn.FILTERXML(O810,"//local/mapcode"),IFERROR(_xlfn.FILTERXML(O810,"//international/mapcode"),"")))</f>
        <v/>
      </c>
      <c r="F810" s="46">
        <f>IF(E810="","",IFERROR(_xlfn.FILTERXML(O810,"//local/territory"),""))</f>
        <v/>
      </c>
      <c r="G810" s="46">
        <f>IF(E810="","",IFERROR(_xlfn.FILTERXML(O810,"//local/mapcode"),""))</f>
        <v/>
      </c>
      <c r="H810" s="46">
        <f>IF(E810="","",IFERROR(_xlfn.FILTERXML(O810,"//international/mapcode"),""))</f>
        <v/>
      </c>
      <c r="I810" s="46">
        <f>IF(E810="","",IFERROR(HYPERLINK("https://www.mymapcodes.com/go/?t="&amp;IF(G810&lt;&gt;"",F810,"AAA")&amp;"&amp;ma="&amp;LEFT(IF(G810&lt;&gt;"",G810,H810),FIND(".",IF(G810&lt;&gt;"",G810,H810))-1)&amp;"&amp;mb="&amp;MID(IF(G810&lt;&gt;"",G810,H810),FIND(".",IF(G810&lt;&gt;"",G810,H810))+1,99),"Open on MyMapcodes →"),""))</f>
        <v/>
      </c>
      <c r="J810" s="47">
        <f>IF(OR(R810="",AP810&lt;&gt;""),"",ROUND(AN810,6))</f>
        <v/>
      </c>
      <c r="K810" s="47">
        <f>IF(OR(R810="",AP810&lt;&gt;""),"",ROUND(AO810,6))</f>
        <v/>
      </c>
      <c r="L810" s="48">
        <f>IF(R810="","",IF(AP810&lt;&gt;"",AP810,IF(O810="NO CONNECTION","Excel couldn't reach the mapcode service. Click the REFRESH RESULTS box just above the table.",IF(E810="","The mapcode service didn't return a mapcode for this point.",IF(AM810,"Latitude and longitude seemed to be the wrong way round, so they've been swapped. Please check.",IF(AND(AN810=0,AO810=0),"0, 0 is in the sea off West Africa. Please check this is the location you meant.",IF(W810,"Longitude came first, so the order has been switched.",IF(Z810=6,"Converted from degrees, minutes and seconds.",IF(Z810=4,"Converted from degrees and decimal minutes.","")))))))))</f>
        <v/>
      </c>
      <c r="N810" s="49">
        <f>IF(J810="","",MapcodeAPI&amp;"codes/"&amp;SUBSTITUTE(J810&amp;"",MID(1/2,2,1),".")&amp;","&amp;SUBSTITUTE(K810&amp;"",MID(1/2,2,1),"."))&amp;LEFT($B$13,0)</f>
        <v/>
      </c>
      <c r="O810" s="49">
        <f>IF(N810="","",IFERROR(_xlfn.WEBSERVICE(N810),IF(MapcodeAPIBackup="","NO CONNECTION",IFERROR(_xlfn.WEBSERVICE(MapcodeAPIBackup&amp;MID(N810,LEN(MapcodeAPI)+1,999)),"NO CONNECTION"))))</f>
        <v/>
      </c>
      <c r="P810" t="inlineStr">
        <is>
          <t xml:space="preserve"> </t>
        </is>
      </c>
      <c r="R810" s="50">
        <f>IFERROR(IF(AND(TRIM(B810&amp;"")="",TRIM(C810&amp;"")=""),"",TRIM(IF(ISNUMBER(B810),SUBSTITUTE(B810&amp;"",MID(1/2,2,1),"."),B810&amp;"")&amp;IF(TRIM(C810&amp;"")="",""," | "&amp;IF(ISNUMBER(C810),SUBSTITUTE(C810&amp;"",MID(1/2,2,1),"."),C810&amp;"")))),"(error value)")</f>
        <v/>
      </c>
      <c r="S810" s="50">
        <f>IF(R810="","","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"&amp;IFERROR(IF(AND(LEN(R810)-LEN(SUBSTITUTE(R810,"/",""))=1,ISNUMBER(FIND(" ",TRIM(LEFT(R810,FIND("/",R810)-1))))),LEFT(R810,FIND("/",R810)-1),R810),R810)&amp;" ")," "," "),"﻿"," "),"​"," "),"⁠"," ")," "," ")," "," "),CHAR(9)," "),CHAR(10)," "),CHAR(13)," "),"−","-"),"–","-"),"—","-"),"LATITUDE"," "),"LONGITUDE"," "),"COORDINATES"," "),"COORDS"," "),"NORTH"," N "),"SOUTH"," S "),"EAST"," E "),"WEST"," W "),"DEGREES"," "),"DEG"," "),"GPS"," "),"LONG"," "),"LNG"," "),"LON"," "),"LAT"," ")," AND "," "),"&amp;"," ")&amp;" ")</f>
        <v/>
      </c>
      <c r="T810" s="50">
        <f>IF(S810="","",IF(LEN(S810)-LEN(SUBSTITUTE(S810,".",""))&gt;0,SUBSTITUTE(S810,","," "),IF(LEN(S810)-LEN(SUBSTITUTE(S810,",",""))=3,SUBSTITUTE(SUBSTITUTE(S810,",",";",2),",","."),IF(LEN(S810)-LEN(SUBSTITUTE(S810,",",""))=2,SUBSTITUTE(S810,",","."),SUBSTITUTE(S810,","," ")))))</f>
        <v/>
      </c>
      <c r="U810" s="50">
        <f>IF(ISNUMBER(FIND("S",T810)),-1,IF(ISNUMBER(FIND("N",T810)),1,0))</f>
        <v/>
      </c>
      <c r="V810" s="50">
        <f>IF(ISNUMBER(FIND("W",T810)),-1,IF(ISNUMBER(FIND("E",T810)),1,0))</f>
        <v/>
      </c>
      <c r="W810" s="50">
        <f>AND(MIN(IFERROR(FIND("N",T810),999),IFERROR(FIND("S",T810),999))&lt;999,MIN(IFERROR(FIND("E",T810),999),IFERROR(FIND("W",T810),999))&lt;999,MIN(IFERROR(FIND("E",T810),999),IFERROR(FIND("W",T810),999))&lt;MIN(IFERROR(FIND("N",T810),999),IFERROR(FIND("S",T810),999)))</f>
        <v/>
      </c>
      <c r="X810" s="50">
        <f>IF(T810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810,"°"," "),"º"," "),"˚"," "),"'"," "),CHAR(34)," "),"′"," "),"’"," "),"‘"," "),"″"," "),"”"," "),"“"," "),"("," "),")"," "),"["," "),"]"," "),"{"," "),"}"," "),";"," "),"|"," "),"/"," "),"\"," "),":"," "),"="," "),"*"," "),","," "),"N"," "),"S"," "),"E"," "),"W"," "),"_"," ")))</f>
        <v/>
      </c>
      <c r="Y810" s="50">
        <f>IF(X810="","",SUBSTITUTE(SUBSTITUTE(SUBSTITUTE(SUBSTITUTE(SUBSTITUTE(SUBSTITUTE(SUBSTITUTE(SUBSTITUTE(SUBSTITUTE(SUBSTITUTE(SUBSTITUTE(SUBSTITUTE(SUBSTITUTE(X810,"0",""),"1",""),"2",""),"3",""),"4",""),"5",""),"6",""),"7",""),"8",""),"9",""),".",""),"-","")," ",""))</f>
        <v/>
      </c>
      <c r="Z810" s="50">
        <f>IF(X810="",0,LEN(X810)-LEN(SUBSTITUTE(X810," ",""))+1)</f>
        <v/>
      </c>
      <c r="AA810" s="50">
        <f>IF(Z810&lt;1,"",IFERROR(VALUE(SUBSTITUTE(TRIM(MID(SUBSTITUTE(X810," ",REPT(" ",60)),1,60)),".",MID(1/2,2,1))),""))</f>
        <v/>
      </c>
      <c r="AB810" s="50">
        <f>IF(Z810&lt;2,"",IFERROR(VALUE(SUBSTITUTE(TRIM(MID(SUBSTITUTE(X810," ",REPT(" ",60)),61,60)),".",MID(1/2,2,1))),""))</f>
        <v/>
      </c>
      <c r="AC810" s="50">
        <f>IF(Z810&lt;3,"",IFERROR(VALUE(SUBSTITUTE(TRIM(MID(SUBSTITUTE(X810," ",REPT(" ",60)),121,60)),".",MID(1/2,2,1))),""))</f>
        <v/>
      </c>
      <c r="AD810" s="50">
        <f>IF(Z810&lt;4,"",IFERROR(VALUE(SUBSTITUTE(TRIM(MID(SUBSTITUTE(X810," ",REPT(" ",60)),181,60)),".",MID(1/2,2,1))),""))</f>
        <v/>
      </c>
      <c r="AE810" s="50">
        <f>IF(Z810&lt;5,"",IFERROR(VALUE(SUBSTITUTE(TRIM(MID(SUBSTITUTE(X810," ",REPT(" ",60)),241,60)),".",MID(1/2,2,1))),""))</f>
        <v/>
      </c>
      <c r="AF810" s="50">
        <f>IF(Z810&lt;6,"",IFERROR(VALUE(SUBSTITUTE(TRIM(MID(SUBSTITUTE(X810," ",REPT(" ",60)),301,60)),".",MID(1/2,2,1))),""))</f>
        <v/>
      </c>
      <c r="AG810" s="50">
        <f>IFERROR(IF(Z810=2,AA810,IF(Z810=4,IF(AA810&lt;0,-1,1)*(ABS(AA810)+AB810/60),IF(Z810=6,IF(AA810&lt;0,-1,1)*(ABS(AA810)+AB810/60+AC810/3600),""))),"")</f>
        <v/>
      </c>
      <c r="AH810" s="50">
        <f>IFERROR(IF(Z810=2,AB810,IF(Z810=4,IF(AC810&lt;0,-1,1)*(ABS(AC810)+AD810/60),IF(Z810=6,IF(AD810&lt;0,-1,1)*(ABS(AD810)+AE810/60+AF810/3600),""))),"")</f>
        <v/>
      </c>
      <c r="AI810" s="50">
        <f>IF(W810,AH810,AG810)</f>
        <v/>
      </c>
      <c r="AJ810" s="50">
        <f>IF(W810,AG810,AH810)</f>
        <v/>
      </c>
      <c r="AK810" s="50">
        <f>IFERROR(IF(U810=0,AI810,U810*ABS(AI810)),"")</f>
        <v/>
      </c>
      <c r="AL810" s="50">
        <f>IFERROR(IF(V810=0,AJ810,V810*ABS(AJ810)),"")</f>
        <v/>
      </c>
      <c r="AM810" s="50">
        <f>IFERROR(AND(U810=0,V810=0,ABS(AK810)&gt;90,ABS(AK810)&lt;=180,ABS(AL810)&lt;=90),FALSE)</f>
        <v/>
      </c>
      <c r="AN810" s="50">
        <f>IF(AM810,AL810,AK810)</f>
        <v/>
      </c>
      <c r="AO810" s="50">
        <f>IF(AM810,AK810,AL810)</f>
        <v/>
      </c>
      <c r="AP810" s="50">
        <f>IF(R810="","",IF(Y810&lt;&gt;"","Contains words or symbols that aren't part of a coordinate.",IF(NOT(OR(Z810=2,Z810=4,Z810=6)),"Couldn't find a latitude and a longitude ("&amp;Z810&amp;IF(Z810=1," number"," numbers")&amp;" found).",IF(COUNT(AA810:AF810)&lt;&gt;Z810,"Some of the numbers couldn't be read.",IF(OR(AND(Z810=4,OR(AB810&lt;0,AB810&gt;=60,AD810&lt;0,AD810&gt;=60)),AND(Z810=6,OR(AB810&lt;0,AB810&gt;=60,AC810&lt;0,AC810&gt;=60,AE810&lt;0,AE810&gt;=60,AF810&lt;0,AF810&gt;=60))),"Minutes and seconds must be between 0 and 60.",IF(OR(ABS(AN810)&gt;90,ABS(AO810)&gt;180),"Out of range: latitude must be between -90 and 90, and longitude between -180 and 180.",""))))))</f>
        <v/>
      </c>
    </row>
    <row r="811">
      <c r="B811" s="44" t="n"/>
      <c r="C811" s="44" t="n"/>
      <c r="D811" s="45">
        <f>IF(R811="","",IF(AP811&lt;&gt;"","NOT VALID GPS COORDINATES",IF(O811="NO CONNECTION","NO CONNECTION",IF(E811="","NOT FOUND",IF(OR(AM811,AND(AN811=0,AO811=0)),"CONVERTED – PLEASE CHECK","CONVERTED")))))</f>
        <v/>
      </c>
      <c r="E811" s="45">
        <f>IF(OR(O811="",O811="NO CONNECTION"),"",IFERROR(_xlfn.FILTERXML(O811,"//local/territory")&amp;" "&amp;_xlfn.FILTERXML(O811,"//local/mapcode"),IFERROR(_xlfn.FILTERXML(O811,"//international/mapcode"),"")))</f>
        <v/>
      </c>
      <c r="F811" s="46">
        <f>IF(E811="","",IFERROR(_xlfn.FILTERXML(O811,"//local/territory"),""))</f>
        <v/>
      </c>
      <c r="G811" s="46">
        <f>IF(E811="","",IFERROR(_xlfn.FILTERXML(O811,"//local/mapcode"),""))</f>
        <v/>
      </c>
      <c r="H811" s="46">
        <f>IF(E811="","",IFERROR(_xlfn.FILTERXML(O811,"//international/mapcode"),""))</f>
        <v/>
      </c>
      <c r="I811" s="46">
        <f>IF(E811="","",IFERROR(HYPERLINK("https://www.mymapcodes.com/go/?t="&amp;IF(G811&lt;&gt;"",F811,"AAA")&amp;"&amp;ma="&amp;LEFT(IF(G811&lt;&gt;"",G811,H811),FIND(".",IF(G811&lt;&gt;"",G811,H811))-1)&amp;"&amp;mb="&amp;MID(IF(G811&lt;&gt;"",G811,H811),FIND(".",IF(G811&lt;&gt;"",G811,H811))+1,99),"Open on MyMapcodes →"),""))</f>
        <v/>
      </c>
      <c r="J811" s="47">
        <f>IF(OR(R811="",AP811&lt;&gt;""),"",ROUND(AN811,6))</f>
        <v/>
      </c>
      <c r="K811" s="47">
        <f>IF(OR(R811="",AP811&lt;&gt;""),"",ROUND(AO811,6))</f>
        <v/>
      </c>
      <c r="L811" s="48">
        <f>IF(R811="","",IF(AP811&lt;&gt;"",AP811,IF(O811="NO CONNECTION","Excel couldn't reach the mapcode service. Click the REFRESH RESULTS box just above the table.",IF(E811="","The mapcode service didn't return a mapcode for this point.",IF(AM811,"Latitude and longitude seemed to be the wrong way round, so they've been swapped. Please check.",IF(AND(AN811=0,AO811=0),"0, 0 is in the sea off West Africa. Please check this is the location you meant.",IF(W811,"Longitude came first, so the order has been switched.",IF(Z811=6,"Converted from degrees, minutes and seconds.",IF(Z811=4,"Converted from degrees and decimal minutes.","")))))))))</f>
        <v/>
      </c>
      <c r="N811" s="49">
        <f>IF(J811="","",MapcodeAPI&amp;"codes/"&amp;SUBSTITUTE(J811&amp;"",MID(1/2,2,1),".")&amp;","&amp;SUBSTITUTE(K811&amp;"",MID(1/2,2,1),"."))&amp;LEFT($B$13,0)</f>
        <v/>
      </c>
      <c r="O811" s="49">
        <f>IF(N811="","",IFERROR(_xlfn.WEBSERVICE(N811),IF(MapcodeAPIBackup="","NO CONNECTION",IFERROR(_xlfn.WEBSERVICE(MapcodeAPIBackup&amp;MID(N811,LEN(MapcodeAPI)+1,999)),"NO CONNECTION"))))</f>
        <v/>
      </c>
      <c r="P811" t="inlineStr">
        <is>
          <t xml:space="preserve"> </t>
        </is>
      </c>
      <c r="R811" s="50">
        <f>IFERROR(IF(AND(TRIM(B811&amp;"")="",TRIM(C811&amp;"")=""),"",TRIM(IF(ISNUMBER(B811),SUBSTITUTE(B811&amp;"",MID(1/2,2,1),"."),B811&amp;"")&amp;IF(TRIM(C811&amp;"")="",""," | "&amp;IF(ISNUMBER(C811),SUBSTITUTE(C811&amp;"",MID(1/2,2,1),"."),C811&amp;"")))),"(error value)")</f>
        <v/>
      </c>
      <c r="S811" s="50">
        <f>IF(R811="","","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"&amp;IFERROR(IF(AND(LEN(R811)-LEN(SUBSTITUTE(R811,"/",""))=1,ISNUMBER(FIND(" ",TRIM(LEFT(R811,FIND("/",R811)-1))))),LEFT(R811,FIND("/",R811)-1),R811),R811)&amp;" ")," "," "),"﻿"," "),"​"," "),"⁠"," ")," "," ")," "," "),CHAR(9)," "),CHAR(10)," "),CHAR(13)," "),"−","-"),"–","-"),"—","-"),"LATITUDE"," "),"LONGITUDE"," "),"COORDINATES"," "),"COORDS"," "),"NORTH"," N "),"SOUTH"," S "),"EAST"," E "),"WEST"," W "),"DEGREES"," "),"DEG"," "),"GPS"," "),"LONG"," "),"LNG"," "),"LON"," "),"LAT"," ")," AND "," "),"&amp;"," ")&amp;" ")</f>
        <v/>
      </c>
      <c r="T811" s="50">
        <f>IF(S811="","",IF(LEN(S811)-LEN(SUBSTITUTE(S811,".",""))&gt;0,SUBSTITUTE(S811,","," "),IF(LEN(S811)-LEN(SUBSTITUTE(S811,",",""))=3,SUBSTITUTE(SUBSTITUTE(S811,",",";",2),",","."),IF(LEN(S811)-LEN(SUBSTITUTE(S811,",",""))=2,SUBSTITUTE(S811,",","."),SUBSTITUTE(S811,","," ")))))</f>
        <v/>
      </c>
      <c r="U811" s="50">
        <f>IF(ISNUMBER(FIND("S",T811)),-1,IF(ISNUMBER(FIND("N",T811)),1,0))</f>
        <v/>
      </c>
      <c r="V811" s="50">
        <f>IF(ISNUMBER(FIND("W",T811)),-1,IF(ISNUMBER(FIND("E",T811)),1,0))</f>
        <v/>
      </c>
      <c r="W811" s="50">
        <f>AND(MIN(IFERROR(FIND("N",T811),999),IFERROR(FIND("S",T811),999))&lt;999,MIN(IFERROR(FIND("E",T811),999),IFERROR(FIND("W",T811),999))&lt;999,MIN(IFERROR(FIND("E",T811),999),IFERROR(FIND("W",T811),999))&lt;MIN(IFERROR(FIND("N",T811),999),IFERROR(FIND("S",T811),999)))</f>
        <v/>
      </c>
      <c r="X811" s="50">
        <f>IF(T811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811,"°"," "),"º"," "),"˚"," "),"'"," "),CHAR(34)," "),"′"," "),"’"," "),"‘"," "),"″"," "),"”"," "),"“"," "),"("," "),")"," "),"["," "),"]"," "),"{"," "),"}"," "),";"," "),"|"," "),"/"," "),"\"," "),":"," "),"="," "),"*"," "),","," "),"N"," "),"S"," "),"E"," "),"W"," "),"_"," ")))</f>
        <v/>
      </c>
      <c r="Y811" s="50">
        <f>IF(X811="","",SUBSTITUTE(SUBSTITUTE(SUBSTITUTE(SUBSTITUTE(SUBSTITUTE(SUBSTITUTE(SUBSTITUTE(SUBSTITUTE(SUBSTITUTE(SUBSTITUTE(SUBSTITUTE(SUBSTITUTE(SUBSTITUTE(X811,"0",""),"1",""),"2",""),"3",""),"4",""),"5",""),"6",""),"7",""),"8",""),"9",""),".",""),"-","")," ",""))</f>
        <v/>
      </c>
      <c r="Z811" s="50">
        <f>IF(X811="",0,LEN(X811)-LEN(SUBSTITUTE(X811," ",""))+1)</f>
        <v/>
      </c>
      <c r="AA811" s="50">
        <f>IF(Z811&lt;1,"",IFERROR(VALUE(SUBSTITUTE(TRIM(MID(SUBSTITUTE(X811," ",REPT(" ",60)),1,60)),".",MID(1/2,2,1))),""))</f>
        <v/>
      </c>
      <c r="AB811" s="50">
        <f>IF(Z811&lt;2,"",IFERROR(VALUE(SUBSTITUTE(TRIM(MID(SUBSTITUTE(X811," ",REPT(" ",60)),61,60)),".",MID(1/2,2,1))),""))</f>
        <v/>
      </c>
      <c r="AC811" s="50">
        <f>IF(Z811&lt;3,"",IFERROR(VALUE(SUBSTITUTE(TRIM(MID(SUBSTITUTE(X811," ",REPT(" ",60)),121,60)),".",MID(1/2,2,1))),""))</f>
        <v/>
      </c>
      <c r="AD811" s="50">
        <f>IF(Z811&lt;4,"",IFERROR(VALUE(SUBSTITUTE(TRIM(MID(SUBSTITUTE(X811," ",REPT(" ",60)),181,60)),".",MID(1/2,2,1))),""))</f>
        <v/>
      </c>
      <c r="AE811" s="50">
        <f>IF(Z811&lt;5,"",IFERROR(VALUE(SUBSTITUTE(TRIM(MID(SUBSTITUTE(X811," ",REPT(" ",60)),241,60)),".",MID(1/2,2,1))),""))</f>
        <v/>
      </c>
      <c r="AF811" s="50">
        <f>IF(Z811&lt;6,"",IFERROR(VALUE(SUBSTITUTE(TRIM(MID(SUBSTITUTE(X811," ",REPT(" ",60)),301,60)),".",MID(1/2,2,1))),""))</f>
        <v/>
      </c>
      <c r="AG811" s="50">
        <f>IFERROR(IF(Z811=2,AA811,IF(Z811=4,IF(AA811&lt;0,-1,1)*(ABS(AA811)+AB811/60),IF(Z811=6,IF(AA811&lt;0,-1,1)*(ABS(AA811)+AB811/60+AC811/3600),""))),"")</f>
        <v/>
      </c>
      <c r="AH811" s="50">
        <f>IFERROR(IF(Z811=2,AB811,IF(Z811=4,IF(AC811&lt;0,-1,1)*(ABS(AC811)+AD811/60),IF(Z811=6,IF(AD811&lt;0,-1,1)*(ABS(AD811)+AE811/60+AF811/3600),""))),"")</f>
        <v/>
      </c>
      <c r="AI811" s="50">
        <f>IF(W811,AH811,AG811)</f>
        <v/>
      </c>
      <c r="AJ811" s="50">
        <f>IF(W811,AG811,AH811)</f>
        <v/>
      </c>
      <c r="AK811" s="50">
        <f>IFERROR(IF(U811=0,AI811,U811*ABS(AI811)),"")</f>
        <v/>
      </c>
      <c r="AL811" s="50">
        <f>IFERROR(IF(V811=0,AJ811,V811*ABS(AJ811)),"")</f>
        <v/>
      </c>
      <c r="AM811" s="50">
        <f>IFERROR(AND(U811=0,V811=0,ABS(AK811)&gt;90,ABS(AK811)&lt;=180,ABS(AL811)&lt;=90),FALSE)</f>
        <v/>
      </c>
      <c r="AN811" s="50">
        <f>IF(AM811,AL811,AK811)</f>
        <v/>
      </c>
      <c r="AO811" s="50">
        <f>IF(AM811,AK811,AL811)</f>
        <v/>
      </c>
      <c r="AP811" s="50">
        <f>IF(R811="","",IF(Y811&lt;&gt;"","Contains words or symbols that aren't part of a coordinate.",IF(NOT(OR(Z811=2,Z811=4,Z811=6)),"Couldn't find a latitude and a longitude ("&amp;Z811&amp;IF(Z811=1," number"," numbers")&amp;" found).",IF(COUNT(AA811:AF811)&lt;&gt;Z811,"Some of the numbers couldn't be read.",IF(OR(AND(Z811=4,OR(AB811&lt;0,AB811&gt;=60,AD811&lt;0,AD811&gt;=60)),AND(Z811=6,OR(AB811&lt;0,AB811&gt;=60,AC811&lt;0,AC811&gt;=60,AE811&lt;0,AE811&gt;=60,AF811&lt;0,AF811&gt;=60))),"Minutes and seconds must be between 0 and 60.",IF(OR(ABS(AN811)&gt;90,ABS(AO811)&gt;180),"Out of range: latitude must be between -90 and 90, and longitude between -180 and 180.",""))))))</f>
        <v/>
      </c>
    </row>
    <row r="812">
      <c r="B812" s="44" t="n"/>
      <c r="C812" s="44" t="n"/>
      <c r="D812" s="45">
        <f>IF(R812="","",IF(AP812&lt;&gt;"","NOT VALID GPS COORDINATES",IF(O812="NO CONNECTION","NO CONNECTION",IF(E812="","NOT FOUND",IF(OR(AM812,AND(AN812=0,AO812=0)),"CONVERTED – PLEASE CHECK","CONVERTED")))))</f>
        <v/>
      </c>
      <c r="E812" s="45">
        <f>IF(OR(O812="",O812="NO CONNECTION"),"",IFERROR(_xlfn.FILTERXML(O812,"//local/territory")&amp;" "&amp;_xlfn.FILTERXML(O812,"//local/mapcode"),IFERROR(_xlfn.FILTERXML(O812,"//international/mapcode"),"")))</f>
        <v/>
      </c>
      <c r="F812" s="46">
        <f>IF(E812="","",IFERROR(_xlfn.FILTERXML(O812,"//local/territory"),""))</f>
        <v/>
      </c>
      <c r="G812" s="46">
        <f>IF(E812="","",IFERROR(_xlfn.FILTERXML(O812,"//local/mapcode"),""))</f>
        <v/>
      </c>
      <c r="H812" s="46">
        <f>IF(E812="","",IFERROR(_xlfn.FILTERXML(O812,"//international/mapcode"),""))</f>
        <v/>
      </c>
      <c r="I812" s="46">
        <f>IF(E812="","",IFERROR(HYPERLINK("https://www.mymapcodes.com/go/?t="&amp;IF(G812&lt;&gt;"",F812,"AAA")&amp;"&amp;ma="&amp;LEFT(IF(G812&lt;&gt;"",G812,H812),FIND(".",IF(G812&lt;&gt;"",G812,H812))-1)&amp;"&amp;mb="&amp;MID(IF(G812&lt;&gt;"",G812,H812),FIND(".",IF(G812&lt;&gt;"",G812,H812))+1,99),"Open on MyMapcodes →"),""))</f>
        <v/>
      </c>
      <c r="J812" s="47">
        <f>IF(OR(R812="",AP812&lt;&gt;""),"",ROUND(AN812,6))</f>
        <v/>
      </c>
      <c r="K812" s="47">
        <f>IF(OR(R812="",AP812&lt;&gt;""),"",ROUND(AO812,6))</f>
        <v/>
      </c>
      <c r="L812" s="48">
        <f>IF(R812="","",IF(AP812&lt;&gt;"",AP812,IF(O812="NO CONNECTION","Excel couldn't reach the mapcode service. Click the REFRESH RESULTS box just above the table.",IF(E812="","The mapcode service didn't return a mapcode for this point.",IF(AM812,"Latitude and longitude seemed to be the wrong way round, so they've been swapped. Please check.",IF(AND(AN812=0,AO812=0),"0, 0 is in the sea off West Africa. Please check this is the location you meant.",IF(W812,"Longitude came first, so the order has been switched.",IF(Z812=6,"Converted from degrees, minutes and seconds.",IF(Z812=4,"Converted from degrees and decimal minutes.","")))))))))</f>
        <v/>
      </c>
      <c r="N812" s="49">
        <f>IF(J812="","",MapcodeAPI&amp;"codes/"&amp;SUBSTITUTE(J812&amp;"",MID(1/2,2,1),".")&amp;","&amp;SUBSTITUTE(K812&amp;"",MID(1/2,2,1),"."))&amp;LEFT($B$13,0)</f>
        <v/>
      </c>
      <c r="O812" s="49">
        <f>IF(N812="","",IFERROR(_xlfn.WEBSERVICE(N812),IF(MapcodeAPIBackup="","NO CONNECTION",IFERROR(_xlfn.WEBSERVICE(MapcodeAPIBackup&amp;MID(N812,LEN(MapcodeAPI)+1,999)),"NO CONNECTION"))))</f>
        <v/>
      </c>
      <c r="P812" t="inlineStr">
        <is>
          <t xml:space="preserve"> </t>
        </is>
      </c>
      <c r="R812" s="50">
        <f>IFERROR(IF(AND(TRIM(B812&amp;"")="",TRIM(C812&amp;"")=""),"",TRIM(IF(ISNUMBER(B812),SUBSTITUTE(B812&amp;"",MID(1/2,2,1),"."),B812&amp;"")&amp;IF(TRIM(C812&amp;"")="",""," | "&amp;IF(ISNUMBER(C812),SUBSTITUTE(C812&amp;"",MID(1/2,2,1),"."),C812&amp;"")))),"(error value)")</f>
        <v/>
      </c>
      <c r="S812" s="50">
        <f>IF(R812="","","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"&amp;IFERROR(IF(AND(LEN(R812)-LEN(SUBSTITUTE(R812,"/",""))=1,ISNUMBER(FIND(" ",TRIM(LEFT(R812,FIND("/",R812)-1))))),LEFT(R812,FIND("/",R812)-1),R812),R812)&amp;" ")," "," "),"﻿"," "),"​"," "),"⁠"," ")," "," ")," "," "),CHAR(9)," "),CHAR(10)," "),CHAR(13)," "),"−","-"),"–","-"),"—","-"),"LATITUDE"," "),"LONGITUDE"," "),"COORDINATES"," "),"COORDS"," "),"NORTH"," N "),"SOUTH"," S "),"EAST"," E "),"WEST"," W "),"DEGREES"," "),"DEG"," "),"GPS"," "),"LONG"," "),"LNG"," "),"LON"," "),"LAT"," ")," AND "," "),"&amp;"," ")&amp;" ")</f>
        <v/>
      </c>
      <c r="T812" s="50">
        <f>IF(S812="","",IF(LEN(S812)-LEN(SUBSTITUTE(S812,".",""))&gt;0,SUBSTITUTE(S812,","," "),IF(LEN(S812)-LEN(SUBSTITUTE(S812,",",""))=3,SUBSTITUTE(SUBSTITUTE(S812,",",";",2),",","."),IF(LEN(S812)-LEN(SUBSTITUTE(S812,",",""))=2,SUBSTITUTE(S812,",","."),SUBSTITUTE(S812,","," ")))))</f>
        <v/>
      </c>
      <c r="U812" s="50">
        <f>IF(ISNUMBER(FIND("S",T812)),-1,IF(ISNUMBER(FIND("N",T812)),1,0))</f>
        <v/>
      </c>
      <c r="V812" s="50">
        <f>IF(ISNUMBER(FIND("W",T812)),-1,IF(ISNUMBER(FIND("E",T812)),1,0))</f>
        <v/>
      </c>
      <c r="W812" s="50">
        <f>AND(MIN(IFERROR(FIND("N",T812),999),IFERROR(FIND("S",T812),999))&lt;999,MIN(IFERROR(FIND("E",T812),999),IFERROR(FIND("W",T812),999))&lt;999,MIN(IFERROR(FIND("E",T812),999),IFERROR(FIND("W",T812),999))&lt;MIN(IFERROR(FIND("N",T812),999),IFERROR(FIND("S",T812),999)))</f>
        <v/>
      </c>
      <c r="X812" s="50">
        <f>IF(T812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812,"°"," "),"º"," "),"˚"," "),"'"," "),CHAR(34)," "),"′"," "),"’"," "),"‘"," "),"″"," "),"”"," "),"“"," "),"("," "),")"," "),"["," "),"]"," "),"{"," "),"}"," "),";"," "),"|"," "),"/"," "),"\"," "),":"," "),"="," "),"*"," "),","," "),"N"," "),"S"," "),"E"," "),"W"," "),"_"," ")))</f>
        <v/>
      </c>
      <c r="Y812" s="50">
        <f>IF(X812="","",SUBSTITUTE(SUBSTITUTE(SUBSTITUTE(SUBSTITUTE(SUBSTITUTE(SUBSTITUTE(SUBSTITUTE(SUBSTITUTE(SUBSTITUTE(SUBSTITUTE(SUBSTITUTE(SUBSTITUTE(SUBSTITUTE(X812,"0",""),"1",""),"2",""),"3",""),"4",""),"5",""),"6",""),"7",""),"8",""),"9",""),".",""),"-","")," ",""))</f>
        <v/>
      </c>
      <c r="Z812" s="50">
        <f>IF(X812="",0,LEN(X812)-LEN(SUBSTITUTE(X812," ",""))+1)</f>
        <v/>
      </c>
      <c r="AA812" s="50">
        <f>IF(Z812&lt;1,"",IFERROR(VALUE(SUBSTITUTE(TRIM(MID(SUBSTITUTE(X812," ",REPT(" ",60)),1,60)),".",MID(1/2,2,1))),""))</f>
        <v/>
      </c>
      <c r="AB812" s="50">
        <f>IF(Z812&lt;2,"",IFERROR(VALUE(SUBSTITUTE(TRIM(MID(SUBSTITUTE(X812," ",REPT(" ",60)),61,60)),".",MID(1/2,2,1))),""))</f>
        <v/>
      </c>
      <c r="AC812" s="50">
        <f>IF(Z812&lt;3,"",IFERROR(VALUE(SUBSTITUTE(TRIM(MID(SUBSTITUTE(X812," ",REPT(" ",60)),121,60)),".",MID(1/2,2,1))),""))</f>
        <v/>
      </c>
      <c r="AD812" s="50">
        <f>IF(Z812&lt;4,"",IFERROR(VALUE(SUBSTITUTE(TRIM(MID(SUBSTITUTE(X812," ",REPT(" ",60)),181,60)),".",MID(1/2,2,1))),""))</f>
        <v/>
      </c>
      <c r="AE812" s="50">
        <f>IF(Z812&lt;5,"",IFERROR(VALUE(SUBSTITUTE(TRIM(MID(SUBSTITUTE(X812," ",REPT(" ",60)),241,60)),".",MID(1/2,2,1))),""))</f>
        <v/>
      </c>
      <c r="AF812" s="50">
        <f>IF(Z812&lt;6,"",IFERROR(VALUE(SUBSTITUTE(TRIM(MID(SUBSTITUTE(X812," ",REPT(" ",60)),301,60)),".",MID(1/2,2,1))),""))</f>
        <v/>
      </c>
      <c r="AG812" s="50">
        <f>IFERROR(IF(Z812=2,AA812,IF(Z812=4,IF(AA812&lt;0,-1,1)*(ABS(AA812)+AB812/60),IF(Z812=6,IF(AA812&lt;0,-1,1)*(ABS(AA812)+AB812/60+AC812/3600),""))),"")</f>
        <v/>
      </c>
      <c r="AH812" s="50">
        <f>IFERROR(IF(Z812=2,AB812,IF(Z812=4,IF(AC812&lt;0,-1,1)*(ABS(AC812)+AD812/60),IF(Z812=6,IF(AD812&lt;0,-1,1)*(ABS(AD812)+AE812/60+AF812/3600),""))),"")</f>
        <v/>
      </c>
      <c r="AI812" s="50">
        <f>IF(W812,AH812,AG812)</f>
        <v/>
      </c>
      <c r="AJ812" s="50">
        <f>IF(W812,AG812,AH812)</f>
        <v/>
      </c>
      <c r="AK812" s="50">
        <f>IFERROR(IF(U812=0,AI812,U812*ABS(AI812)),"")</f>
        <v/>
      </c>
      <c r="AL812" s="50">
        <f>IFERROR(IF(V812=0,AJ812,V812*ABS(AJ812)),"")</f>
        <v/>
      </c>
      <c r="AM812" s="50">
        <f>IFERROR(AND(U812=0,V812=0,ABS(AK812)&gt;90,ABS(AK812)&lt;=180,ABS(AL812)&lt;=90),FALSE)</f>
        <v/>
      </c>
      <c r="AN812" s="50">
        <f>IF(AM812,AL812,AK812)</f>
        <v/>
      </c>
      <c r="AO812" s="50">
        <f>IF(AM812,AK812,AL812)</f>
        <v/>
      </c>
      <c r="AP812" s="50">
        <f>IF(R812="","",IF(Y812&lt;&gt;"","Contains words or symbols that aren't part of a coordinate.",IF(NOT(OR(Z812=2,Z812=4,Z812=6)),"Couldn't find a latitude and a longitude ("&amp;Z812&amp;IF(Z812=1," number"," numbers")&amp;" found).",IF(COUNT(AA812:AF812)&lt;&gt;Z812,"Some of the numbers couldn't be read.",IF(OR(AND(Z812=4,OR(AB812&lt;0,AB812&gt;=60,AD812&lt;0,AD812&gt;=60)),AND(Z812=6,OR(AB812&lt;0,AB812&gt;=60,AC812&lt;0,AC812&gt;=60,AE812&lt;0,AE812&gt;=60,AF812&lt;0,AF812&gt;=60))),"Minutes and seconds must be between 0 and 60.",IF(OR(ABS(AN812)&gt;90,ABS(AO812)&gt;180),"Out of range: latitude must be between -90 and 90, and longitude between -180 and 180.",""))))))</f>
        <v/>
      </c>
    </row>
    <row r="813">
      <c r="B813" s="44" t="n"/>
      <c r="C813" s="44" t="n"/>
      <c r="D813" s="45">
        <f>IF(R813="","",IF(AP813&lt;&gt;"","NOT VALID GPS COORDINATES",IF(O813="NO CONNECTION","NO CONNECTION",IF(E813="","NOT FOUND",IF(OR(AM813,AND(AN813=0,AO813=0)),"CONVERTED – PLEASE CHECK","CONVERTED")))))</f>
        <v/>
      </c>
      <c r="E813" s="45">
        <f>IF(OR(O813="",O813="NO CONNECTION"),"",IFERROR(_xlfn.FILTERXML(O813,"//local/territory")&amp;" "&amp;_xlfn.FILTERXML(O813,"//local/mapcode"),IFERROR(_xlfn.FILTERXML(O813,"//international/mapcode"),"")))</f>
        <v/>
      </c>
      <c r="F813" s="46">
        <f>IF(E813="","",IFERROR(_xlfn.FILTERXML(O813,"//local/territory"),""))</f>
        <v/>
      </c>
      <c r="G813" s="46">
        <f>IF(E813="","",IFERROR(_xlfn.FILTERXML(O813,"//local/mapcode"),""))</f>
        <v/>
      </c>
      <c r="H813" s="46">
        <f>IF(E813="","",IFERROR(_xlfn.FILTERXML(O813,"//international/mapcode"),""))</f>
        <v/>
      </c>
      <c r="I813" s="46">
        <f>IF(E813="","",IFERROR(HYPERLINK("https://www.mymapcodes.com/go/?t="&amp;IF(G813&lt;&gt;"",F813,"AAA")&amp;"&amp;ma="&amp;LEFT(IF(G813&lt;&gt;"",G813,H813),FIND(".",IF(G813&lt;&gt;"",G813,H813))-1)&amp;"&amp;mb="&amp;MID(IF(G813&lt;&gt;"",G813,H813),FIND(".",IF(G813&lt;&gt;"",G813,H813))+1,99),"Open on MyMapcodes →"),""))</f>
        <v/>
      </c>
      <c r="J813" s="47">
        <f>IF(OR(R813="",AP813&lt;&gt;""),"",ROUND(AN813,6))</f>
        <v/>
      </c>
      <c r="K813" s="47">
        <f>IF(OR(R813="",AP813&lt;&gt;""),"",ROUND(AO813,6))</f>
        <v/>
      </c>
      <c r="L813" s="48">
        <f>IF(R813="","",IF(AP813&lt;&gt;"",AP813,IF(O813="NO CONNECTION","Excel couldn't reach the mapcode service. Click the REFRESH RESULTS box just above the table.",IF(E813="","The mapcode service didn't return a mapcode for this point.",IF(AM813,"Latitude and longitude seemed to be the wrong way round, so they've been swapped. Please check.",IF(AND(AN813=0,AO813=0),"0, 0 is in the sea off West Africa. Please check this is the location you meant.",IF(W813,"Longitude came first, so the order has been switched.",IF(Z813=6,"Converted from degrees, minutes and seconds.",IF(Z813=4,"Converted from degrees and decimal minutes.","")))))))))</f>
        <v/>
      </c>
      <c r="N813" s="49">
        <f>IF(J813="","",MapcodeAPI&amp;"codes/"&amp;SUBSTITUTE(J813&amp;"",MID(1/2,2,1),".")&amp;","&amp;SUBSTITUTE(K813&amp;"",MID(1/2,2,1),"."))&amp;LEFT($B$13,0)</f>
        <v/>
      </c>
      <c r="O813" s="49">
        <f>IF(N813="","",IFERROR(_xlfn.WEBSERVICE(N813),IF(MapcodeAPIBackup="","NO CONNECTION",IFERROR(_xlfn.WEBSERVICE(MapcodeAPIBackup&amp;MID(N813,LEN(MapcodeAPI)+1,999)),"NO CONNECTION"))))</f>
        <v/>
      </c>
      <c r="P813" t="inlineStr">
        <is>
          <t xml:space="preserve"> </t>
        </is>
      </c>
      <c r="R813" s="50">
        <f>IFERROR(IF(AND(TRIM(B813&amp;"")="",TRIM(C813&amp;"")=""),"",TRIM(IF(ISNUMBER(B813),SUBSTITUTE(B813&amp;"",MID(1/2,2,1),"."),B813&amp;"")&amp;IF(TRIM(C813&amp;"")="",""," | "&amp;IF(ISNUMBER(C813),SUBSTITUTE(C813&amp;"",MID(1/2,2,1),"."),C813&amp;"")))),"(error value)")</f>
        <v/>
      </c>
      <c r="S813" s="50">
        <f>IF(R813="","","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"&amp;IFERROR(IF(AND(LEN(R813)-LEN(SUBSTITUTE(R813,"/",""))=1,ISNUMBER(FIND(" ",TRIM(LEFT(R813,FIND("/",R813)-1))))),LEFT(R813,FIND("/",R813)-1),R813),R813)&amp;" ")," "," "),"﻿"," "),"​"," "),"⁠"," ")," "," ")," "," "),CHAR(9)," "),CHAR(10)," "),CHAR(13)," "),"−","-"),"–","-"),"—","-"),"LATITUDE"," "),"LONGITUDE"," "),"COORDINATES"," "),"COORDS"," "),"NORTH"," N "),"SOUTH"," S "),"EAST"," E "),"WEST"," W "),"DEGREES"," "),"DEG"," "),"GPS"," "),"LONG"," "),"LNG"," "),"LON"," "),"LAT"," ")," AND "," "),"&amp;"," ")&amp;" ")</f>
        <v/>
      </c>
      <c r="T813" s="50">
        <f>IF(S813="","",IF(LEN(S813)-LEN(SUBSTITUTE(S813,".",""))&gt;0,SUBSTITUTE(S813,","," "),IF(LEN(S813)-LEN(SUBSTITUTE(S813,",",""))=3,SUBSTITUTE(SUBSTITUTE(S813,",",";",2),",","."),IF(LEN(S813)-LEN(SUBSTITUTE(S813,",",""))=2,SUBSTITUTE(S813,",","."),SUBSTITUTE(S813,","," ")))))</f>
        <v/>
      </c>
      <c r="U813" s="50">
        <f>IF(ISNUMBER(FIND("S",T813)),-1,IF(ISNUMBER(FIND("N",T813)),1,0))</f>
        <v/>
      </c>
      <c r="V813" s="50">
        <f>IF(ISNUMBER(FIND("W",T813)),-1,IF(ISNUMBER(FIND("E",T813)),1,0))</f>
        <v/>
      </c>
      <c r="W813" s="50">
        <f>AND(MIN(IFERROR(FIND("N",T813),999),IFERROR(FIND("S",T813),999))&lt;999,MIN(IFERROR(FIND("E",T813),999),IFERROR(FIND("W",T813),999))&lt;999,MIN(IFERROR(FIND("E",T813),999),IFERROR(FIND("W",T813),999))&lt;MIN(IFERROR(FIND("N",T813),999),IFERROR(FIND("S",T813),999)))</f>
        <v/>
      </c>
      <c r="X813" s="50">
        <f>IF(T813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813,"°"," "),"º"," "),"˚"," "),"'"," "),CHAR(34)," "),"′"," "),"’"," "),"‘"," "),"″"," "),"”"," "),"“"," "),"("," "),")"," "),"["," "),"]"," "),"{"," "),"}"," "),";"," "),"|"," "),"/"," "),"\"," "),":"," "),"="," "),"*"," "),","," "),"N"," "),"S"," "),"E"," "),"W"," "),"_"," ")))</f>
        <v/>
      </c>
      <c r="Y813" s="50">
        <f>IF(X813="","",SUBSTITUTE(SUBSTITUTE(SUBSTITUTE(SUBSTITUTE(SUBSTITUTE(SUBSTITUTE(SUBSTITUTE(SUBSTITUTE(SUBSTITUTE(SUBSTITUTE(SUBSTITUTE(SUBSTITUTE(SUBSTITUTE(X813,"0",""),"1",""),"2",""),"3",""),"4",""),"5",""),"6",""),"7",""),"8",""),"9",""),".",""),"-","")," ",""))</f>
        <v/>
      </c>
      <c r="Z813" s="50">
        <f>IF(X813="",0,LEN(X813)-LEN(SUBSTITUTE(X813," ",""))+1)</f>
        <v/>
      </c>
      <c r="AA813" s="50">
        <f>IF(Z813&lt;1,"",IFERROR(VALUE(SUBSTITUTE(TRIM(MID(SUBSTITUTE(X813," ",REPT(" ",60)),1,60)),".",MID(1/2,2,1))),""))</f>
        <v/>
      </c>
      <c r="AB813" s="50">
        <f>IF(Z813&lt;2,"",IFERROR(VALUE(SUBSTITUTE(TRIM(MID(SUBSTITUTE(X813," ",REPT(" ",60)),61,60)),".",MID(1/2,2,1))),""))</f>
        <v/>
      </c>
      <c r="AC813" s="50">
        <f>IF(Z813&lt;3,"",IFERROR(VALUE(SUBSTITUTE(TRIM(MID(SUBSTITUTE(X813," ",REPT(" ",60)),121,60)),".",MID(1/2,2,1))),""))</f>
        <v/>
      </c>
      <c r="AD813" s="50">
        <f>IF(Z813&lt;4,"",IFERROR(VALUE(SUBSTITUTE(TRIM(MID(SUBSTITUTE(X813," ",REPT(" ",60)),181,60)),".",MID(1/2,2,1))),""))</f>
        <v/>
      </c>
      <c r="AE813" s="50">
        <f>IF(Z813&lt;5,"",IFERROR(VALUE(SUBSTITUTE(TRIM(MID(SUBSTITUTE(X813," ",REPT(" ",60)),241,60)),".",MID(1/2,2,1))),""))</f>
        <v/>
      </c>
      <c r="AF813" s="50">
        <f>IF(Z813&lt;6,"",IFERROR(VALUE(SUBSTITUTE(TRIM(MID(SUBSTITUTE(X813," ",REPT(" ",60)),301,60)),".",MID(1/2,2,1))),""))</f>
        <v/>
      </c>
      <c r="AG813" s="50">
        <f>IFERROR(IF(Z813=2,AA813,IF(Z813=4,IF(AA813&lt;0,-1,1)*(ABS(AA813)+AB813/60),IF(Z813=6,IF(AA813&lt;0,-1,1)*(ABS(AA813)+AB813/60+AC813/3600),""))),"")</f>
        <v/>
      </c>
      <c r="AH813" s="50">
        <f>IFERROR(IF(Z813=2,AB813,IF(Z813=4,IF(AC813&lt;0,-1,1)*(ABS(AC813)+AD813/60),IF(Z813=6,IF(AD813&lt;0,-1,1)*(ABS(AD813)+AE813/60+AF813/3600),""))),"")</f>
        <v/>
      </c>
      <c r="AI813" s="50">
        <f>IF(W813,AH813,AG813)</f>
        <v/>
      </c>
      <c r="AJ813" s="50">
        <f>IF(W813,AG813,AH813)</f>
        <v/>
      </c>
      <c r="AK813" s="50">
        <f>IFERROR(IF(U813=0,AI813,U813*ABS(AI813)),"")</f>
        <v/>
      </c>
      <c r="AL813" s="50">
        <f>IFERROR(IF(V813=0,AJ813,V813*ABS(AJ813)),"")</f>
        <v/>
      </c>
      <c r="AM813" s="50">
        <f>IFERROR(AND(U813=0,V813=0,ABS(AK813)&gt;90,ABS(AK813)&lt;=180,ABS(AL813)&lt;=90),FALSE)</f>
        <v/>
      </c>
      <c r="AN813" s="50">
        <f>IF(AM813,AL813,AK813)</f>
        <v/>
      </c>
      <c r="AO813" s="50">
        <f>IF(AM813,AK813,AL813)</f>
        <v/>
      </c>
      <c r="AP813" s="50">
        <f>IF(R813="","",IF(Y813&lt;&gt;"","Contains words or symbols that aren't part of a coordinate.",IF(NOT(OR(Z813=2,Z813=4,Z813=6)),"Couldn't find a latitude and a longitude ("&amp;Z813&amp;IF(Z813=1," number"," numbers")&amp;" found).",IF(COUNT(AA813:AF813)&lt;&gt;Z813,"Some of the numbers couldn't be read.",IF(OR(AND(Z813=4,OR(AB813&lt;0,AB813&gt;=60,AD813&lt;0,AD813&gt;=60)),AND(Z813=6,OR(AB813&lt;0,AB813&gt;=60,AC813&lt;0,AC813&gt;=60,AE813&lt;0,AE813&gt;=60,AF813&lt;0,AF813&gt;=60))),"Minutes and seconds must be between 0 and 60.",IF(OR(ABS(AN813)&gt;90,ABS(AO813)&gt;180),"Out of range: latitude must be between -90 and 90, and longitude between -180 and 180.",""))))))</f>
        <v/>
      </c>
    </row>
    <row r="814">
      <c r="B814" s="44" t="n"/>
      <c r="C814" s="44" t="n"/>
      <c r="D814" s="45">
        <f>IF(R814="","",IF(AP814&lt;&gt;"","NOT VALID GPS COORDINATES",IF(O814="NO CONNECTION","NO CONNECTION",IF(E814="","NOT FOUND",IF(OR(AM814,AND(AN814=0,AO814=0)),"CONVERTED – PLEASE CHECK","CONVERTED")))))</f>
        <v/>
      </c>
      <c r="E814" s="45">
        <f>IF(OR(O814="",O814="NO CONNECTION"),"",IFERROR(_xlfn.FILTERXML(O814,"//local/territory")&amp;" "&amp;_xlfn.FILTERXML(O814,"//local/mapcode"),IFERROR(_xlfn.FILTERXML(O814,"//international/mapcode"),"")))</f>
        <v/>
      </c>
      <c r="F814" s="46">
        <f>IF(E814="","",IFERROR(_xlfn.FILTERXML(O814,"//local/territory"),""))</f>
        <v/>
      </c>
      <c r="G814" s="46">
        <f>IF(E814="","",IFERROR(_xlfn.FILTERXML(O814,"//local/mapcode"),""))</f>
        <v/>
      </c>
      <c r="H814" s="46">
        <f>IF(E814="","",IFERROR(_xlfn.FILTERXML(O814,"//international/mapcode"),""))</f>
        <v/>
      </c>
      <c r="I814" s="46">
        <f>IF(E814="","",IFERROR(HYPERLINK("https://www.mymapcodes.com/go/?t="&amp;IF(G814&lt;&gt;"",F814,"AAA")&amp;"&amp;ma="&amp;LEFT(IF(G814&lt;&gt;"",G814,H814),FIND(".",IF(G814&lt;&gt;"",G814,H814))-1)&amp;"&amp;mb="&amp;MID(IF(G814&lt;&gt;"",G814,H814),FIND(".",IF(G814&lt;&gt;"",G814,H814))+1,99),"Open on MyMapcodes →"),""))</f>
        <v/>
      </c>
      <c r="J814" s="47">
        <f>IF(OR(R814="",AP814&lt;&gt;""),"",ROUND(AN814,6))</f>
        <v/>
      </c>
      <c r="K814" s="47">
        <f>IF(OR(R814="",AP814&lt;&gt;""),"",ROUND(AO814,6))</f>
        <v/>
      </c>
      <c r="L814" s="48">
        <f>IF(R814="","",IF(AP814&lt;&gt;"",AP814,IF(O814="NO CONNECTION","Excel couldn't reach the mapcode service. Click the REFRESH RESULTS box just above the table.",IF(E814="","The mapcode service didn't return a mapcode for this point.",IF(AM814,"Latitude and longitude seemed to be the wrong way round, so they've been swapped. Please check.",IF(AND(AN814=0,AO814=0),"0, 0 is in the sea off West Africa. Please check this is the location you meant.",IF(W814,"Longitude came first, so the order has been switched.",IF(Z814=6,"Converted from degrees, minutes and seconds.",IF(Z814=4,"Converted from degrees and decimal minutes.","")))))))))</f>
        <v/>
      </c>
      <c r="N814" s="49">
        <f>IF(J814="","",MapcodeAPI&amp;"codes/"&amp;SUBSTITUTE(J814&amp;"",MID(1/2,2,1),".")&amp;","&amp;SUBSTITUTE(K814&amp;"",MID(1/2,2,1),"."))&amp;LEFT($B$13,0)</f>
        <v/>
      </c>
      <c r="O814" s="49">
        <f>IF(N814="","",IFERROR(_xlfn.WEBSERVICE(N814),IF(MapcodeAPIBackup="","NO CONNECTION",IFERROR(_xlfn.WEBSERVICE(MapcodeAPIBackup&amp;MID(N814,LEN(MapcodeAPI)+1,999)),"NO CONNECTION"))))</f>
        <v/>
      </c>
      <c r="P814" t="inlineStr">
        <is>
          <t xml:space="preserve"> </t>
        </is>
      </c>
      <c r="R814" s="50">
        <f>IFERROR(IF(AND(TRIM(B814&amp;"")="",TRIM(C814&amp;"")=""),"",TRIM(IF(ISNUMBER(B814),SUBSTITUTE(B814&amp;"",MID(1/2,2,1),"."),B814&amp;"")&amp;IF(TRIM(C814&amp;"")="",""," | "&amp;IF(ISNUMBER(C814),SUBSTITUTE(C814&amp;"",MID(1/2,2,1),"."),C814&amp;"")))),"(error value)")</f>
        <v/>
      </c>
      <c r="S814" s="50">
        <f>IF(R814="","","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"&amp;IFERROR(IF(AND(LEN(R814)-LEN(SUBSTITUTE(R814,"/",""))=1,ISNUMBER(FIND(" ",TRIM(LEFT(R814,FIND("/",R814)-1))))),LEFT(R814,FIND("/",R814)-1),R814),R814)&amp;" ")," "," "),"﻿"," "),"​"," "),"⁠"," ")," "," ")," "," "),CHAR(9)," "),CHAR(10)," "),CHAR(13)," "),"−","-"),"–","-"),"—","-"),"LATITUDE"," "),"LONGITUDE"," "),"COORDINATES"," "),"COORDS"," "),"NORTH"," N "),"SOUTH"," S "),"EAST"," E "),"WEST"," W "),"DEGREES"," "),"DEG"," "),"GPS"," "),"LONG"," "),"LNG"," "),"LON"," "),"LAT"," ")," AND "," "),"&amp;"," ")&amp;" ")</f>
        <v/>
      </c>
      <c r="T814" s="50">
        <f>IF(S814="","",IF(LEN(S814)-LEN(SUBSTITUTE(S814,".",""))&gt;0,SUBSTITUTE(S814,","," "),IF(LEN(S814)-LEN(SUBSTITUTE(S814,",",""))=3,SUBSTITUTE(SUBSTITUTE(S814,",",";",2),",","."),IF(LEN(S814)-LEN(SUBSTITUTE(S814,",",""))=2,SUBSTITUTE(S814,",","."),SUBSTITUTE(S814,","," ")))))</f>
        <v/>
      </c>
      <c r="U814" s="50">
        <f>IF(ISNUMBER(FIND("S",T814)),-1,IF(ISNUMBER(FIND("N",T814)),1,0))</f>
        <v/>
      </c>
      <c r="V814" s="50">
        <f>IF(ISNUMBER(FIND("W",T814)),-1,IF(ISNUMBER(FIND("E",T814)),1,0))</f>
        <v/>
      </c>
      <c r="W814" s="50">
        <f>AND(MIN(IFERROR(FIND("N",T814),999),IFERROR(FIND("S",T814),999))&lt;999,MIN(IFERROR(FIND("E",T814),999),IFERROR(FIND("W",T814),999))&lt;999,MIN(IFERROR(FIND("E",T814),999),IFERROR(FIND("W",T814),999))&lt;MIN(IFERROR(FIND("N",T814),999),IFERROR(FIND("S",T814),999)))</f>
        <v/>
      </c>
      <c r="X814" s="50">
        <f>IF(T814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814,"°"," "),"º"," "),"˚"," "),"'"," "),CHAR(34)," "),"′"," "),"’"," "),"‘"," "),"″"," "),"”"," "),"“"," "),"("," "),")"," "),"["," "),"]"," "),"{"," "),"}"," "),";"," "),"|"," "),"/"," "),"\"," "),":"," "),"="," "),"*"," "),","," "),"N"," "),"S"," "),"E"," "),"W"," "),"_"," ")))</f>
        <v/>
      </c>
      <c r="Y814" s="50">
        <f>IF(X814="","",SUBSTITUTE(SUBSTITUTE(SUBSTITUTE(SUBSTITUTE(SUBSTITUTE(SUBSTITUTE(SUBSTITUTE(SUBSTITUTE(SUBSTITUTE(SUBSTITUTE(SUBSTITUTE(SUBSTITUTE(SUBSTITUTE(X814,"0",""),"1",""),"2",""),"3",""),"4",""),"5",""),"6",""),"7",""),"8",""),"9",""),".",""),"-","")," ",""))</f>
        <v/>
      </c>
      <c r="Z814" s="50">
        <f>IF(X814="",0,LEN(X814)-LEN(SUBSTITUTE(X814," ",""))+1)</f>
        <v/>
      </c>
      <c r="AA814" s="50">
        <f>IF(Z814&lt;1,"",IFERROR(VALUE(SUBSTITUTE(TRIM(MID(SUBSTITUTE(X814," ",REPT(" ",60)),1,60)),".",MID(1/2,2,1))),""))</f>
        <v/>
      </c>
      <c r="AB814" s="50">
        <f>IF(Z814&lt;2,"",IFERROR(VALUE(SUBSTITUTE(TRIM(MID(SUBSTITUTE(X814," ",REPT(" ",60)),61,60)),".",MID(1/2,2,1))),""))</f>
        <v/>
      </c>
      <c r="AC814" s="50">
        <f>IF(Z814&lt;3,"",IFERROR(VALUE(SUBSTITUTE(TRIM(MID(SUBSTITUTE(X814," ",REPT(" ",60)),121,60)),".",MID(1/2,2,1))),""))</f>
        <v/>
      </c>
      <c r="AD814" s="50">
        <f>IF(Z814&lt;4,"",IFERROR(VALUE(SUBSTITUTE(TRIM(MID(SUBSTITUTE(X814," ",REPT(" ",60)),181,60)),".",MID(1/2,2,1))),""))</f>
        <v/>
      </c>
      <c r="AE814" s="50">
        <f>IF(Z814&lt;5,"",IFERROR(VALUE(SUBSTITUTE(TRIM(MID(SUBSTITUTE(X814," ",REPT(" ",60)),241,60)),".",MID(1/2,2,1))),""))</f>
        <v/>
      </c>
      <c r="AF814" s="50">
        <f>IF(Z814&lt;6,"",IFERROR(VALUE(SUBSTITUTE(TRIM(MID(SUBSTITUTE(X814," ",REPT(" ",60)),301,60)),".",MID(1/2,2,1))),""))</f>
        <v/>
      </c>
      <c r="AG814" s="50">
        <f>IFERROR(IF(Z814=2,AA814,IF(Z814=4,IF(AA814&lt;0,-1,1)*(ABS(AA814)+AB814/60),IF(Z814=6,IF(AA814&lt;0,-1,1)*(ABS(AA814)+AB814/60+AC814/3600),""))),"")</f>
        <v/>
      </c>
      <c r="AH814" s="50">
        <f>IFERROR(IF(Z814=2,AB814,IF(Z814=4,IF(AC814&lt;0,-1,1)*(ABS(AC814)+AD814/60),IF(Z814=6,IF(AD814&lt;0,-1,1)*(ABS(AD814)+AE814/60+AF814/3600),""))),"")</f>
        <v/>
      </c>
      <c r="AI814" s="50">
        <f>IF(W814,AH814,AG814)</f>
        <v/>
      </c>
      <c r="AJ814" s="50">
        <f>IF(W814,AG814,AH814)</f>
        <v/>
      </c>
      <c r="AK814" s="50">
        <f>IFERROR(IF(U814=0,AI814,U814*ABS(AI814)),"")</f>
        <v/>
      </c>
      <c r="AL814" s="50">
        <f>IFERROR(IF(V814=0,AJ814,V814*ABS(AJ814)),"")</f>
        <v/>
      </c>
      <c r="AM814" s="50">
        <f>IFERROR(AND(U814=0,V814=0,ABS(AK814)&gt;90,ABS(AK814)&lt;=180,ABS(AL814)&lt;=90),FALSE)</f>
        <v/>
      </c>
      <c r="AN814" s="50">
        <f>IF(AM814,AL814,AK814)</f>
        <v/>
      </c>
      <c r="AO814" s="50">
        <f>IF(AM814,AK814,AL814)</f>
        <v/>
      </c>
      <c r="AP814" s="50">
        <f>IF(R814="","",IF(Y814&lt;&gt;"","Contains words or symbols that aren't part of a coordinate.",IF(NOT(OR(Z814=2,Z814=4,Z814=6)),"Couldn't find a latitude and a longitude ("&amp;Z814&amp;IF(Z814=1," number"," numbers")&amp;" found).",IF(COUNT(AA814:AF814)&lt;&gt;Z814,"Some of the numbers couldn't be read.",IF(OR(AND(Z814=4,OR(AB814&lt;0,AB814&gt;=60,AD814&lt;0,AD814&gt;=60)),AND(Z814=6,OR(AB814&lt;0,AB814&gt;=60,AC814&lt;0,AC814&gt;=60,AE814&lt;0,AE814&gt;=60,AF814&lt;0,AF814&gt;=60))),"Minutes and seconds must be between 0 and 60.",IF(OR(ABS(AN814)&gt;90,ABS(AO814)&gt;180),"Out of range: latitude must be between -90 and 90, and longitude between -180 and 180.",""))))))</f>
        <v/>
      </c>
    </row>
    <row r="815">
      <c r="B815" s="44" t="n"/>
      <c r="C815" s="44" t="n"/>
      <c r="D815" s="45">
        <f>IF(R815="","",IF(AP815&lt;&gt;"","NOT VALID GPS COORDINATES",IF(O815="NO CONNECTION","NO CONNECTION",IF(E815="","NOT FOUND",IF(OR(AM815,AND(AN815=0,AO815=0)),"CONVERTED – PLEASE CHECK","CONVERTED")))))</f>
        <v/>
      </c>
      <c r="E815" s="45">
        <f>IF(OR(O815="",O815="NO CONNECTION"),"",IFERROR(_xlfn.FILTERXML(O815,"//local/territory")&amp;" "&amp;_xlfn.FILTERXML(O815,"//local/mapcode"),IFERROR(_xlfn.FILTERXML(O815,"//international/mapcode"),"")))</f>
        <v/>
      </c>
      <c r="F815" s="46">
        <f>IF(E815="","",IFERROR(_xlfn.FILTERXML(O815,"//local/territory"),""))</f>
        <v/>
      </c>
      <c r="G815" s="46">
        <f>IF(E815="","",IFERROR(_xlfn.FILTERXML(O815,"//local/mapcode"),""))</f>
        <v/>
      </c>
      <c r="H815" s="46">
        <f>IF(E815="","",IFERROR(_xlfn.FILTERXML(O815,"//international/mapcode"),""))</f>
        <v/>
      </c>
      <c r="I815" s="46">
        <f>IF(E815="","",IFERROR(HYPERLINK("https://www.mymapcodes.com/go/?t="&amp;IF(G815&lt;&gt;"",F815,"AAA")&amp;"&amp;ma="&amp;LEFT(IF(G815&lt;&gt;"",G815,H815),FIND(".",IF(G815&lt;&gt;"",G815,H815))-1)&amp;"&amp;mb="&amp;MID(IF(G815&lt;&gt;"",G815,H815),FIND(".",IF(G815&lt;&gt;"",G815,H815))+1,99),"Open on MyMapcodes →"),""))</f>
        <v/>
      </c>
      <c r="J815" s="47">
        <f>IF(OR(R815="",AP815&lt;&gt;""),"",ROUND(AN815,6))</f>
        <v/>
      </c>
      <c r="K815" s="47">
        <f>IF(OR(R815="",AP815&lt;&gt;""),"",ROUND(AO815,6))</f>
        <v/>
      </c>
      <c r="L815" s="48">
        <f>IF(R815="","",IF(AP815&lt;&gt;"",AP815,IF(O815="NO CONNECTION","Excel couldn't reach the mapcode service. Click the REFRESH RESULTS box just above the table.",IF(E815="","The mapcode service didn't return a mapcode for this point.",IF(AM815,"Latitude and longitude seemed to be the wrong way round, so they've been swapped. Please check.",IF(AND(AN815=0,AO815=0),"0, 0 is in the sea off West Africa. Please check this is the location you meant.",IF(W815,"Longitude came first, so the order has been switched.",IF(Z815=6,"Converted from degrees, minutes and seconds.",IF(Z815=4,"Converted from degrees and decimal minutes.","")))))))))</f>
        <v/>
      </c>
      <c r="N815" s="49">
        <f>IF(J815="","",MapcodeAPI&amp;"codes/"&amp;SUBSTITUTE(J815&amp;"",MID(1/2,2,1),".")&amp;","&amp;SUBSTITUTE(K815&amp;"",MID(1/2,2,1),"."))&amp;LEFT($B$13,0)</f>
        <v/>
      </c>
      <c r="O815" s="49">
        <f>IF(N815="","",IFERROR(_xlfn.WEBSERVICE(N815),IF(MapcodeAPIBackup="","NO CONNECTION",IFERROR(_xlfn.WEBSERVICE(MapcodeAPIBackup&amp;MID(N815,LEN(MapcodeAPI)+1,999)),"NO CONNECTION"))))</f>
        <v/>
      </c>
      <c r="P815" t="inlineStr">
        <is>
          <t xml:space="preserve"> </t>
        </is>
      </c>
      <c r="R815" s="50">
        <f>IFERROR(IF(AND(TRIM(B815&amp;"")="",TRIM(C815&amp;"")=""),"",TRIM(IF(ISNUMBER(B815),SUBSTITUTE(B815&amp;"",MID(1/2,2,1),"."),B815&amp;"")&amp;IF(TRIM(C815&amp;"")="",""," | "&amp;IF(ISNUMBER(C815),SUBSTITUTE(C815&amp;"",MID(1/2,2,1),"."),C815&amp;"")))),"(error value)")</f>
        <v/>
      </c>
      <c r="S815" s="50">
        <f>IF(R815="","","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"&amp;IFERROR(IF(AND(LEN(R815)-LEN(SUBSTITUTE(R815,"/",""))=1,ISNUMBER(FIND(" ",TRIM(LEFT(R815,FIND("/",R815)-1))))),LEFT(R815,FIND("/",R815)-1),R815),R815)&amp;" ")," "," "),"﻿"," "),"​"," "),"⁠"," ")," "," ")," "," "),CHAR(9)," "),CHAR(10)," "),CHAR(13)," "),"−","-"),"–","-"),"—","-"),"LATITUDE"," "),"LONGITUDE"," "),"COORDINATES"," "),"COORDS"," "),"NORTH"," N "),"SOUTH"," S "),"EAST"," E "),"WEST"," W "),"DEGREES"," "),"DEG"," "),"GPS"," "),"LONG"," "),"LNG"," "),"LON"," "),"LAT"," ")," AND "," "),"&amp;"," ")&amp;" ")</f>
        <v/>
      </c>
      <c r="T815" s="50">
        <f>IF(S815="","",IF(LEN(S815)-LEN(SUBSTITUTE(S815,".",""))&gt;0,SUBSTITUTE(S815,","," "),IF(LEN(S815)-LEN(SUBSTITUTE(S815,",",""))=3,SUBSTITUTE(SUBSTITUTE(S815,",",";",2),",","."),IF(LEN(S815)-LEN(SUBSTITUTE(S815,",",""))=2,SUBSTITUTE(S815,",","."),SUBSTITUTE(S815,","," ")))))</f>
        <v/>
      </c>
      <c r="U815" s="50">
        <f>IF(ISNUMBER(FIND("S",T815)),-1,IF(ISNUMBER(FIND("N",T815)),1,0))</f>
        <v/>
      </c>
      <c r="V815" s="50">
        <f>IF(ISNUMBER(FIND("W",T815)),-1,IF(ISNUMBER(FIND("E",T815)),1,0))</f>
        <v/>
      </c>
      <c r="W815" s="50">
        <f>AND(MIN(IFERROR(FIND("N",T815),999),IFERROR(FIND("S",T815),999))&lt;999,MIN(IFERROR(FIND("E",T815),999),IFERROR(FIND("W",T815),999))&lt;999,MIN(IFERROR(FIND("E",T815),999),IFERROR(FIND("W",T815),999))&lt;MIN(IFERROR(FIND("N",T815),999),IFERROR(FIND("S",T815),999)))</f>
        <v/>
      </c>
      <c r="X815" s="50">
        <f>IF(T815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815,"°"," "),"º"," "),"˚"," "),"'"," "),CHAR(34)," "),"′"," "),"’"," "),"‘"," "),"″"," "),"”"," "),"“"," "),"("," "),")"," "),"["," "),"]"," "),"{"," "),"}"," "),";"," "),"|"," "),"/"," "),"\"," "),":"," "),"="," "),"*"," "),","," "),"N"," "),"S"," "),"E"," "),"W"," "),"_"," ")))</f>
        <v/>
      </c>
      <c r="Y815" s="50">
        <f>IF(X815="","",SUBSTITUTE(SUBSTITUTE(SUBSTITUTE(SUBSTITUTE(SUBSTITUTE(SUBSTITUTE(SUBSTITUTE(SUBSTITUTE(SUBSTITUTE(SUBSTITUTE(SUBSTITUTE(SUBSTITUTE(SUBSTITUTE(X815,"0",""),"1",""),"2",""),"3",""),"4",""),"5",""),"6",""),"7",""),"8",""),"9",""),".",""),"-","")," ",""))</f>
        <v/>
      </c>
      <c r="Z815" s="50">
        <f>IF(X815="",0,LEN(X815)-LEN(SUBSTITUTE(X815," ",""))+1)</f>
        <v/>
      </c>
      <c r="AA815" s="50">
        <f>IF(Z815&lt;1,"",IFERROR(VALUE(SUBSTITUTE(TRIM(MID(SUBSTITUTE(X815," ",REPT(" ",60)),1,60)),".",MID(1/2,2,1))),""))</f>
        <v/>
      </c>
      <c r="AB815" s="50">
        <f>IF(Z815&lt;2,"",IFERROR(VALUE(SUBSTITUTE(TRIM(MID(SUBSTITUTE(X815," ",REPT(" ",60)),61,60)),".",MID(1/2,2,1))),""))</f>
        <v/>
      </c>
      <c r="AC815" s="50">
        <f>IF(Z815&lt;3,"",IFERROR(VALUE(SUBSTITUTE(TRIM(MID(SUBSTITUTE(X815," ",REPT(" ",60)),121,60)),".",MID(1/2,2,1))),""))</f>
        <v/>
      </c>
      <c r="AD815" s="50">
        <f>IF(Z815&lt;4,"",IFERROR(VALUE(SUBSTITUTE(TRIM(MID(SUBSTITUTE(X815," ",REPT(" ",60)),181,60)),".",MID(1/2,2,1))),""))</f>
        <v/>
      </c>
      <c r="AE815" s="50">
        <f>IF(Z815&lt;5,"",IFERROR(VALUE(SUBSTITUTE(TRIM(MID(SUBSTITUTE(X815," ",REPT(" ",60)),241,60)),".",MID(1/2,2,1))),""))</f>
        <v/>
      </c>
      <c r="AF815" s="50">
        <f>IF(Z815&lt;6,"",IFERROR(VALUE(SUBSTITUTE(TRIM(MID(SUBSTITUTE(X815," ",REPT(" ",60)),301,60)),".",MID(1/2,2,1))),""))</f>
        <v/>
      </c>
      <c r="AG815" s="50">
        <f>IFERROR(IF(Z815=2,AA815,IF(Z815=4,IF(AA815&lt;0,-1,1)*(ABS(AA815)+AB815/60),IF(Z815=6,IF(AA815&lt;0,-1,1)*(ABS(AA815)+AB815/60+AC815/3600),""))),"")</f>
        <v/>
      </c>
      <c r="AH815" s="50">
        <f>IFERROR(IF(Z815=2,AB815,IF(Z815=4,IF(AC815&lt;0,-1,1)*(ABS(AC815)+AD815/60),IF(Z815=6,IF(AD815&lt;0,-1,1)*(ABS(AD815)+AE815/60+AF815/3600),""))),"")</f>
        <v/>
      </c>
      <c r="AI815" s="50">
        <f>IF(W815,AH815,AG815)</f>
        <v/>
      </c>
      <c r="AJ815" s="50">
        <f>IF(W815,AG815,AH815)</f>
        <v/>
      </c>
      <c r="AK815" s="50">
        <f>IFERROR(IF(U815=0,AI815,U815*ABS(AI815)),"")</f>
        <v/>
      </c>
      <c r="AL815" s="50">
        <f>IFERROR(IF(V815=0,AJ815,V815*ABS(AJ815)),"")</f>
        <v/>
      </c>
      <c r="AM815" s="50">
        <f>IFERROR(AND(U815=0,V815=0,ABS(AK815)&gt;90,ABS(AK815)&lt;=180,ABS(AL815)&lt;=90),FALSE)</f>
        <v/>
      </c>
      <c r="AN815" s="50">
        <f>IF(AM815,AL815,AK815)</f>
        <v/>
      </c>
      <c r="AO815" s="50">
        <f>IF(AM815,AK815,AL815)</f>
        <v/>
      </c>
      <c r="AP815" s="50">
        <f>IF(R815="","",IF(Y815&lt;&gt;"","Contains words or symbols that aren't part of a coordinate.",IF(NOT(OR(Z815=2,Z815=4,Z815=6)),"Couldn't find a latitude and a longitude ("&amp;Z815&amp;IF(Z815=1," number"," numbers")&amp;" found).",IF(COUNT(AA815:AF815)&lt;&gt;Z815,"Some of the numbers couldn't be read.",IF(OR(AND(Z815=4,OR(AB815&lt;0,AB815&gt;=60,AD815&lt;0,AD815&gt;=60)),AND(Z815=6,OR(AB815&lt;0,AB815&gt;=60,AC815&lt;0,AC815&gt;=60,AE815&lt;0,AE815&gt;=60,AF815&lt;0,AF815&gt;=60))),"Minutes and seconds must be between 0 and 60.",IF(OR(ABS(AN815)&gt;90,ABS(AO815)&gt;180),"Out of range: latitude must be between -90 and 90, and longitude between -180 and 180.",""))))))</f>
        <v/>
      </c>
    </row>
    <row r="816">
      <c r="B816" s="44" t="n"/>
      <c r="C816" s="44" t="n"/>
      <c r="D816" s="45">
        <f>IF(R816="","",IF(AP816&lt;&gt;"","NOT VALID GPS COORDINATES",IF(O816="NO CONNECTION","NO CONNECTION",IF(E816="","NOT FOUND",IF(OR(AM816,AND(AN816=0,AO816=0)),"CONVERTED – PLEASE CHECK","CONVERTED")))))</f>
        <v/>
      </c>
      <c r="E816" s="45">
        <f>IF(OR(O816="",O816="NO CONNECTION"),"",IFERROR(_xlfn.FILTERXML(O816,"//local/territory")&amp;" "&amp;_xlfn.FILTERXML(O816,"//local/mapcode"),IFERROR(_xlfn.FILTERXML(O816,"//international/mapcode"),"")))</f>
        <v/>
      </c>
      <c r="F816" s="46">
        <f>IF(E816="","",IFERROR(_xlfn.FILTERXML(O816,"//local/territory"),""))</f>
        <v/>
      </c>
      <c r="G816" s="46">
        <f>IF(E816="","",IFERROR(_xlfn.FILTERXML(O816,"//local/mapcode"),""))</f>
        <v/>
      </c>
      <c r="H816" s="46">
        <f>IF(E816="","",IFERROR(_xlfn.FILTERXML(O816,"//international/mapcode"),""))</f>
        <v/>
      </c>
      <c r="I816" s="46">
        <f>IF(E816="","",IFERROR(HYPERLINK("https://www.mymapcodes.com/go/?t="&amp;IF(G816&lt;&gt;"",F816,"AAA")&amp;"&amp;ma="&amp;LEFT(IF(G816&lt;&gt;"",G816,H816),FIND(".",IF(G816&lt;&gt;"",G816,H816))-1)&amp;"&amp;mb="&amp;MID(IF(G816&lt;&gt;"",G816,H816),FIND(".",IF(G816&lt;&gt;"",G816,H816))+1,99),"Open on MyMapcodes →"),""))</f>
        <v/>
      </c>
      <c r="J816" s="47">
        <f>IF(OR(R816="",AP816&lt;&gt;""),"",ROUND(AN816,6))</f>
        <v/>
      </c>
      <c r="K816" s="47">
        <f>IF(OR(R816="",AP816&lt;&gt;""),"",ROUND(AO816,6))</f>
        <v/>
      </c>
      <c r="L816" s="48">
        <f>IF(R816="","",IF(AP816&lt;&gt;"",AP816,IF(O816="NO CONNECTION","Excel couldn't reach the mapcode service. Click the REFRESH RESULTS box just above the table.",IF(E816="","The mapcode service didn't return a mapcode for this point.",IF(AM816,"Latitude and longitude seemed to be the wrong way round, so they've been swapped. Please check.",IF(AND(AN816=0,AO816=0),"0, 0 is in the sea off West Africa. Please check this is the location you meant.",IF(W816,"Longitude came first, so the order has been switched.",IF(Z816=6,"Converted from degrees, minutes and seconds.",IF(Z816=4,"Converted from degrees and decimal minutes.","")))))))))</f>
        <v/>
      </c>
      <c r="N816" s="49">
        <f>IF(J816="","",MapcodeAPI&amp;"codes/"&amp;SUBSTITUTE(J816&amp;"",MID(1/2,2,1),".")&amp;","&amp;SUBSTITUTE(K816&amp;"",MID(1/2,2,1),"."))&amp;LEFT($B$13,0)</f>
        <v/>
      </c>
      <c r="O816" s="49">
        <f>IF(N816="","",IFERROR(_xlfn.WEBSERVICE(N816),IF(MapcodeAPIBackup="","NO CONNECTION",IFERROR(_xlfn.WEBSERVICE(MapcodeAPIBackup&amp;MID(N816,LEN(MapcodeAPI)+1,999)),"NO CONNECTION"))))</f>
        <v/>
      </c>
      <c r="P816" t="inlineStr">
        <is>
          <t xml:space="preserve"> </t>
        </is>
      </c>
      <c r="R816" s="50">
        <f>IFERROR(IF(AND(TRIM(B816&amp;"")="",TRIM(C816&amp;"")=""),"",TRIM(IF(ISNUMBER(B816),SUBSTITUTE(B816&amp;"",MID(1/2,2,1),"."),B816&amp;"")&amp;IF(TRIM(C816&amp;"")="",""," | "&amp;IF(ISNUMBER(C816),SUBSTITUTE(C816&amp;"",MID(1/2,2,1),"."),C816&amp;"")))),"(error value)")</f>
        <v/>
      </c>
      <c r="S816" s="50">
        <f>IF(R816="","","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"&amp;IFERROR(IF(AND(LEN(R816)-LEN(SUBSTITUTE(R816,"/",""))=1,ISNUMBER(FIND(" ",TRIM(LEFT(R816,FIND("/",R816)-1))))),LEFT(R816,FIND("/",R816)-1),R816),R816)&amp;" ")," "," "),"﻿"," "),"​"," "),"⁠"," ")," "," ")," "," "),CHAR(9)," "),CHAR(10)," "),CHAR(13)," "),"−","-"),"–","-"),"—","-"),"LATITUDE"," "),"LONGITUDE"," "),"COORDINATES"," "),"COORDS"," "),"NORTH"," N "),"SOUTH"," S "),"EAST"," E "),"WEST"," W "),"DEGREES"," "),"DEG"," "),"GPS"," "),"LONG"," "),"LNG"," "),"LON"," "),"LAT"," ")," AND "," "),"&amp;"," ")&amp;" ")</f>
        <v/>
      </c>
      <c r="T816" s="50">
        <f>IF(S816="","",IF(LEN(S816)-LEN(SUBSTITUTE(S816,".",""))&gt;0,SUBSTITUTE(S816,","," "),IF(LEN(S816)-LEN(SUBSTITUTE(S816,",",""))=3,SUBSTITUTE(SUBSTITUTE(S816,",",";",2),",","."),IF(LEN(S816)-LEN(SUBSTITUTE(S816,",",""))=2,SUBSTITUTE(S816,",","."),SUBSTITUTE(S816,","," ")))))</f>
        <v/>
      </c>
      <c r="U816" s="50">
        <f>IF(ISNUMBER(FIND("S",T816)),-1,IF(ISNUMBER(FIND("N",T816)),1,0))</f>
        <v/>
      </c>
      <c r="V816" s="50">
        <f>IF(ISNUMBER(FIND("W",T816)),-1,IF(ISNUMBER(FIND("E",T816)),1,0))</f>
        <v/>
      </c>
      <c r="W816" s="50">
        <f>AND(MIN(IFERROR(FIND("N",T816),999),IFERROR(FIND("S",T816),999))&lt;999,MIN(IFERROR(FIND("E",T816),999),IFERROR(FIND("W",T816),999))&lt;999,MIN(IFERROR(FIND("E",T816),999),IFERROR(FIND("W",T816),999))&lt;MIN(IFERROR(FIND("N",T816),999),IFERROR(FIND("S",T816),999)))</f>
        <v/>
      </c>
      <c r="X816" s="50">
        <f>IF(T816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816,"°"," "),"º"," "),"˚"," "),"'"," "),CHAR(34)," "),"′"," "),"’"," "),"‘"," "),"″"," "),"”"," "),"“"," "),"("," "),")"," "),"["," "),"]"," "),"{"," "),"}"," "),";"," "),"|"," "),"/"," "),"\"," "),":"," "),"="," "),"*"," "),","," "),"N"," "),"S"," "),"E"," "),"W"," "),"_"," ")))</f>
        <v/>
      </c>
      <c r="Y816" s="50">
        <f>IF(X816="","",SUBSTITUTE(SUBSTITUTE(SUBSTITUTE(SUBSTITUTE(SUBSTITUTE(SUBSTITUTE(SUBSTITUTE(SUBSTITUTE(SUBSTITUTE(SUBSTITUTE(SUBSTITUTE(SUBSTITUTE(SUBSTITUTE(X816,"0",""),"1",""),"2",""),"3",""),"4",""),"5",""),"6",""),"7",""),"8",""),"9",""),".",""),"-","")," ",""))</f>
        <v/>
      </c>
      <c r="Z816" s="50">
        <f>IF(X816="",0,LEN(X816)-LEN(SUBSTITUTE(X816," ",""))+1)</f>
        <v/>
      </c>
      <c r="AA816" s="50">
        <f>IF(Z816&lt;1,"",IFERROR(VALUE(SUBSTITUTE(TRIM(MID(SUBSTITUTE(X816," ",REPT(" ",60)),1,60)),".",MID(1/2,2,1))),""))</f>
        <v/>
      </c>
      <c r="AB816" s="50">
        <f>IF(Z816&lt;2,"",IFERROR(VALUE(SUBSTITUTE(TRIM(MID(SUBSTITUTE(X816," ",REPT(" ",60)),61,60)),".",MID(1/2,2,1))),""))</f>
        <v/>
      </c>
      <c r="AC816" s="50">
        <f>IF(Z816&lt;3,"",IFERROR(VALUE(SUBSTITUTE(TRIM(MID(SUBSTITUTE(X816," ",REPT(" ",60)),121,60)),".",MID(1/2,2,1))),""))</f>
        <v/>
      </c>
      <c r="AD816" s="50">
        <f>IF(Z816&lt;4,"",IFERROR(VALUE(SUBSTITUTE(TRIM(MID(SUBSTITUTE(X816," ",REPT(" ",60)),181,60)),".",MID(1/2,2,1))),""))</f>
        <v/>
      </c>
      <c r="AE816" s="50">
        <f>IF(Z816&lt;5,"",IFERROR(VALUE(SUBSTITUTE(TRIM(MID(SUBSTITUTE(X816," ",REPT(" ",60)),241,60)),".",MID(1/2,2,1))),""))</f>
        <v/>
      </c>
      <c r="AF816" s="50">
        <f>IF(Z816&lt;6,"",IFERROR(VALUE(SUBSTITUTE(TRIM(MID(SUBSTITUTE(X816," ",REPT(" ",60)),301,60)),".",MID(1/2,2,1))),""))</f>
        <v/>
      </c>
      <c r="AG816" s="50">
        <f>IFERROR(IF(Z816=2,AA816,IF(Z816=4,IF(AA816&lt;0,-1,1)*(ABS(AA816)+AB816/60),IF(Z816=6,IF(AA816&lt;0,-1,1)*(ABS(AA816)+AB816/60+AC816/3600),""))),"")</f>
        <v/>
      </c>
      <c r="AH816" s="50">
        <f>IFERROR(IF(Z816=2,AB816,IF(Z816=4,IF(AC816&lt;0,-1,1)*(ABS(AC816)+AD816/60),IF(Z816=6,IF(AD816&lt;0,-1,1)*(ABS(AD816)+AE816/60+AF816/3600),""))),"")</f>
        <v/>
      </c>
      <c r="AI816" s="50">
        <f>IF(W816,AH816,AG816)</f>
        <v/>
      </c>
      <c r="AJ816" s="50">
        <f>IF(W816,AG816,AH816)</f>
        <v/>
      </c>
      <c r="AK816" s="50">
        <f>IFERROR(IF(U816=0,AI816,U816*ABS(AI816)),"")</f>
        <v/>
      </c>
      <c r="AL816" s="50">
        <f>IFERROR(IF(V816=0,AJ816,V816*ABS(AJ816)),"")</f>
        <v/>
      </c>
      <c r="AM816" s="50">
        <f>IFERROR(AND(U816=0,V816=0,ABS(AK816)&gt;90,ABS(AK816)&lt;=180,ABS(AL816)&lt;=90),FALSE)</f>
        <v/>
      </c>
      <c r="AN816" s="50">
        <f>IF(AM816,AL816,AK816)</f>
        <v/>
      </c>
      <c r="AO816" s="50">
        <f>IF(AM816,AK816,AL816)</f>
        <v/>
      </c>
      <c r="AP816" s="50">
        <f>IF(R816="","",IF(Y816&lt;&gt;"","Contains words or symbols that aren't part of a coordinate.",IF(NOT(OR(Z816=2,Z816=4,Z816=6)),"Couldn't find a latitude and a longitude ("&amp;Z816&amp;IF(Z816=1," number"," numbers")&amp;" found).",IF(COUNT(AA816:AF816)&lt;&gt;Z816,"Some of the numbers couldn't be read.",IF(OR(AND(Z816=4,OR(AB816&lt;0,AB816&gt;=60,AD816&lt;0,AD816&gt;=60)),AND(Z816=6,OR(AB816&lt;0,AB816&gt;=60,AC816&lt;0,AC816&gt;=60,AE816&lt;0,AE816&gt;=60,AF816&lt;0,AF816&gt;=60))),"Minutes and seconds must be between 0 and 60.",IF(OR(ABS(AN816)&gt;90,ABS(AO816)&gt;180),"Out of range: latitude must be between -90 and 90, and longitude between -180 and 180.",""))))))</f>
        <v/>
      </c>
    </row>
    <row r="817">
      <c r="B817" s="44" t="n"/>
      <c r="C817" s="44" t="n"/>
      <c r="D817" s="45">
        <f>IF(R817="","",IF(AP817&lt;&gt;"","NOT VALID GPS COORDINATES",IF(O817="NO CONNECTION","NO CONNECTION",IF(E817="","NOT FOUND",IF(OR(AM817,AND(AN817=0,AO817=0)),"CONVERTED – PLEASE CHECK","CONVERTED")))))</f>
        <v/>
      </c>
      <c r="E817" s="45">
        <f>IF(OR(O817="",O817="NO CONNECTION"),"",IFERROR(_xlfn.FILTERXML(O817,"//local/territory")&amp;" "&amp;_xlfn.FILTERXML(O817,"//local/mapcode"),IFERROR(_xlfn.FILTERXML(O817,"//international/mapcode"),"")))</f>
        <v/>
      </c>
      <c r="F817" s="46">
        <f>IF(E817="","",IFERROR(_xlfn.FILTERXML(O817,"//local/territory"),""))</f>
        <v/>
      </c>
      <c r="G817" s="46">
        <f>IF(E817="","",IFERROR(_xlfn.FILTERXML(O817,"//local/mapcode"),""))</f>
        <v/>
      </c>
      <c r="H817" s="46">
        <f>IF(E817="","",IFERROR(_xlfn.FILTERXML(O817,"//international/mapcode"),""))</f>
        <v/>
      </c>
      <c r="I817" s="46">
        <f>IF(E817="","",IFERROR(HYPERLINK("https://www.mymapcodes.com/go/?t="&amp;IF(G817&lt;&gt;"",F817,"AAA")&amp;"&amp;ma="&amp;LEFT(IF(G817&lt;&gt;"",G817,H817),FIND(".",IF(G817&lt;&gt;"",G817,H817))-1)&amp;"&amp;mb="&amp;MID(IF(G817&lt;&gt;"",G817,H817),FIND(".",IF(G817&lt;&gt;"",G817,H817))+1,99),"Open on MyMapcodes →"),""))</f>
        <v/>
      </c>
      <c r="J817" s="47">
        <f>IF(OR(R817="",AP817&lt;&gt;""),"",ROUND(AN817,6))</f>
        <v/>
      </c>
      <c r="K817" s="47">
        <f>IF(OR(R817="",AP817&lt;&gt;""),"",ROUND(AO817,6))</f>
        <v/>
      </c>
      <c r="L817" s="48">
        <f>IF(R817="","",IF(AP817&lt;&gt;"",AP817,IF(O817="NO CONNECTION","Excel couldn't reach the mapcode service. Click the REFRESH RESULTS box just above the table.",IF(E817="","The mapcode service didn't return a mapcode for this point.",IF(AM817,"Latitude and longitude seemed to be the wrong way round, so they've been swapped. Please check.",IF(AND(AN817=0,AO817=0),"0, 0 is in the sea off West Africa. Please check this is the location you meant.",IF(W817,"Longitude came first, so the order has been switched.",IF(Z817=6,"Converted from degrees, minutes and seconds.",IF(Z817=4,"Converted from degrees and decimal minutes.","")))))))))</f>
        <v/>
      </c>
      <c r="N817" s="49">
        <f>IF(J817="","",MapcodeAPI&amp;"codes/"&amp;SUBSTITUTE(J817&amp;"",MID(1/2,2,1),".")&amp;","&amp;SUBSTITUTE(K817&amp;"",MID(1/2,2,1),"."))&amp;LEFT($B$13,0)</f>
        <v/>
      </c>
      <c r="O817" s="49">
        <f>IF(N817="","",IFERROR(_xlfn.WEBSERVICE(N817),IF(MapcodeAPIBackup="","NO CONNECTION",IFERROR(_xlfn.WEBSERVICE(MapcodeAPIBackup&amp;MID(N817,LEN(MapcodeAPI)+1,999)),"NO CONNECTION"))))</f>
        <v/>
      </c>
      <c r="P817" t="inlineStr">
        <is>
          <t xml:space="preserve"> </t>
        </is>
      </c>
      <c r="R817" s="50">
        <f>IFERROR(IF(AND(TRIM(B817&amp;"")="",TRIM(C817&amp;"")=""),"",TRIM(IF(ISNUMBER(B817),SUBSTITUTE(B817&amp;"",MID(1/2,2,1),"."),B817&amp;"")&amp;IF(TRIM(C817&amp;"")="",""," | "&amp;IF(ISNUMBER(C817),SUBSTITUTE(C817&amp;"",MID(1/2,2,1),"."),C817&amp;"")))),"(error value)")</f>
        <v/>
      </c>
      <c r="S817" s="50">
        <f>IF(R817="","","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"&amp;IFERROR(IF(AND(LEN(R817)-LEN(SUBSTITUTE(R817,"/",""))=1,ISNUMBER(FIND(" ",TRIM(LEFT(R817,FIND("/",R817)-1))))),LEFT(R817,FIND("/",R817)-1),R817),R817)&amp;" ")," "," "),"﻿"," "),"​"," "),"⁠"," ")," "," ")," "," "),CHAR(9)," "),CHAR(10)," "),CHAR(13)," "),"−","-"),"–","-"),"—","-"),"LATITUDE"," "),"LONGITUDE"," "),"COORDINATES"," "),"COORDS"," "),"NORTH"," N "),"SOUTH"," S "),"EAST"," E "),"WEST"," W "),"DEGREES"," "),"DEG"," "),"GPS"," "),"LONG"," "),"LNG"," "),"LON"," "),"LAT"," ")," AND "," "),"&amp;"," ")&amp;" ")</f>
        <v/>
      </c>
      <c r="T817" s="50">
        <f>IF(S817="","",IF(LEN(S817)-LEN(SUBSTITUTE(S817,".",""))&gt;0,SUBSTITUTE(S817,","," "),IF(LEN(S817)-LEN(SUBSTITUTE(S817,",",""))=3,SUBSTITUTE(SUBSTITUTE(S817,",",";",2),",","."),IF(LEN(S817)-LEN(SUBSTITUTE(S817,",",""))=2,SUBSTITUTE(S817,",","."),SUBSTITUTE(S817,","," ")))))</f>
        <v/>
      </c>
      <c r="U817" s="50">
        <f>IF(ISNUMBER(FIND("S",T817)),-1,IF(ISNUMBER(FIND("N",T817)),1,0))</f>
        <v/>
      </c>
      <c r="V817" s="50">
        <f>IF(ISNUMBER(FIND("W",T817)),-1,IF(ISNUMBER(FIND("E",T817)),1,0))</f>
        <v/>
      </c>
      <c r="W817" s="50">
        <f>AND(MIN(IFERROR(FIND("N",T817),999),IFERROR(FIND("S",T817),999))&lt;999,MIN(IFERROR(FIND("E",T817),999),IFERROR(FIND("W",T817),999))&lt;999,MIN(IFERROR(FIND("E",T817),999),IFERROR(FIND("W",T817),999))&lt;MIN(IFERROR(FIND("N",T817),999),IFERROR(FIND("S",T817),999)))</f>
        <v/>
      </c>
      <c r="X817" s="50">
        <f>IF(T817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817,"°"," "),"º"," "),"˚"," "),"'"," "),CHAR(34)," "),"′"," "),"’"," "),"‘"," "),"″"," "),"”"," "),"“"," "),"("," "),")"," "),"["," "),"]"," "),"{"," "),"}"," "),";"," "),"|"," "),"/"," "),"\"," "),":"," "),"="," "),"*"," "),","," "),"N"," "),"S"," "),"E"," "),"W"," "),"_"," ")))</f>
        <v/>
      </c>
      <c r="Y817" s="50">
        <f>IF(X817="","",SUBSTITUTE(SUBSTITUTE(SUBSTITUTE(SUBSTITUTE(SUBSTITUTE(SUBSTITUTE(SUBSTITUTE(SUBSTITUTE(SUBSTITUTE(SUBSTITUTE(SUBSTITUTE(SUBSTITUTE(SUBSTITUTE(X817,"0",""),"1",""),"2",""),"3",""),"4",""),"5",""),"6",""),"7",""),"8",""),"9",""),".",""),"-","")," ",""))</f>
        <v/>
      </c>
      <c r="Z817" s="50">
        <f>IF(X817="",0,LEN(X817)-LEN(SUBSTITUTE(X817," ",""))+1)</f>
        <v/>
      </c>
      <c r="AA817" s="50">
        <f>IF(Z817&lt;1,"",IFERROR(VALUE(SUBSTITUTE(TRIM(MID(SUBSTITUTE(X817," ",REPT(" ",60)),1,60)),".",MID(1/2,2,1))),""))</f>
        <v/>
      </c>
      <c r="AB817" s="50">
        <f>IF(Z817&lt;2,"",IFERROR(VALUE(SUBSTITUTE(TRIM(MID(SUBSTITUTE(X817," ",REPT(" ",60)),61,60)),".",MID(1/2,2,1))),""))</f>
        <v/>
      </c>
      <c r="AC817" s="50">
        <f>IF(Z817&lt;3,"",IFERROR(VALUE(SUBSTITUTE(TRIM(MID(SUBSTITUTE(X817," ",REPT(" ",60)),121,60)),".",MID(1/2,2,1))),""))</f>
        <v/>
      </c>
      <c r="AD817" s="50">
        <f>IF(Z817&lt;4,"",IFERROR(VALUE(SUBSTITUTE(TRIM(MID(SUBSTITUTE(X817," ",REPT(" ",60)),181,60)),".",MID(1/2,2,1))),""))</f>
        <v/>
      </c>
      <c r="AE817" s="50">
        <f>IF(Z817&lt;5,"",IFERROR(VALUE(SUBSTITUTE(TRIM(MID(SUBSTITUTE(X817," ",REPT(" ",60)),241,60)),".",MID(1/2,2,1))),""))</f>
        <v/>
      </c>
      <c r="AF817" s="50">
        <f>IF(Z817&lt;6,"",IFERROR(VALUE(SUBSTITUTE(TRIM(MID(SUBSTITUTE(X817," ",REPT(" ",60)),301,60)),".",MID(1/2,2,1))),""))</f>
        <v/>
      </c>
      <c r="AG817" s="50">
        <f>IFERROR(IF(Z817=2,AA817,IF(Z817=4,IF(AA817&lt;0,-1,1)*(ABS(AA817)+AB817/60),IF(Z817=6,IF(AA817&lt;0,-1,1)*(ABS(AA817)+AB817/60+AC817/3600),""))),"")</f>
        <v/>
      </c>
      <c r="AH817" s="50">
        <f>IFERROR(IF(Z817=2,AB817,IF(Z817=4,IF(AC817&lt;0,-1,1)*(ABS(AC817)+AD817/60),IF(Z817=6,IF(AD817&lt;0,-1,1)*(ABS(AD817)+AE817/60+AF817/3600),""))),"")</f>
        <v/>
      </c>
      <c r="AI817" s="50">
        <f>IF(W817,AH817,AG817)</f>
        <v/>
      </c>
      <c r="AJ817" s="50">
        <f>IF(W817,AG817,AH817)</f>
        <v/>
      </c>
      <c r="AK817" s="50">
        <f>IFERROR(IF(U817=0,AI817,U817*ABS(AI817)),"")</f>
        <v/>
      </c>
      <c r="AL817" s="50">
        <f>IFERROR(IF(V817=0,AJ817,V817*ABS(AJ817)),"")</f>
        <v/>
      </c>
      <c r="AM817" s="50">
        <f>IFERROR(AND(U817=0,V817=0,ABS(AK817)&gt;90,ABS(AK817)&lt;=180,ABS(AL817)&lt;=90),FALSE)</f>
        <v/>
      </c>
      <c r="AN817" s="50">
        <f>IF(AM817,AL817,AK817)</f>
        <v/>
      </c>
      <c r="AO817" s="50">
        <f>IF(AM817,AK817,AL817)</f>
        <v/>
      </c>
      <c r="AP817" s="50">
        <f>IF(R817="","",IF(Y817&lt;&gt;"","Contains words or symbols that aren't part of a coordinate.",IF(NOT(OR(Z817=2,Z817=4,Z817=6)),"Couldn't find a latitude and a longitude ("&amp;Z817&amp;IF(Z817=1," number"," numbers")&amp;" found).",IF(COUNT(AA817:AF817)&lt;&gt;Z817,"Some of the numbers couldn't be read.",IF(OR(AND(Z817=4,OR(AB817&lt;0,AB817&gt;=60,AD817&lt;0,AD817&gt;=60)),AND(Z817=6,OR(AB817&lt;0,AB817&gt;=60,AC817&lt;0,AC817&gt;=60,AE817&lt;0,AE817&gt;=60,AF817&lt;0,AF817&gt;=60))),"Minutes and seconds must be between 0 and 60.",IF(OR(ABS(AN817)&gt;90,ABS(AO817)&gt;180),"Out of range: latitude must be between -90 and 90, and longitude between -180 and 180.",""))))))</f>
        <v/>
      </c>
    </row>
    <row r="818">
      <c r="B818" s="44" t="n"/>
      <c r="C818" s="44" t="n"/>
      <c r="D818" s="45">
        <f>IF(R818="","",IF(AP818&lt;&gt;"","NOT VALID GPS COORDINATES",IF(O818="NO CONNECTION","NO CONNECTION",IF(E818="","NOT FOUND",IF(OR(AM818,AND(AN818=0,AO818=0)),"CONVERTED – PLEASE CHECK","CONVERTED")))))</f>
        <v/>
      </c>
      <c r="E818" s="45">
        <f>IF(OR(O818="",O818="NO CONNECTION"),"",IFERROR(_xlfn.FILTERXML(O818,"//local/territory")&amp;" "&amp;_xlfn.FILTERXML(O818,"//local/mapcode"),IFERROR(_xlfn.FILTERXML(O818,"//international/mapcode"),"")))</f>
        <v/>
      </c>
      <c r="F818" s="46">
        <f>IF(E818="","",IFERROR(_xlfn.FILTERXML(O818,"//local/territory"),""))</f>
        <v/>
      </c>
      <c r="G818" s="46">
        <f>IF(E818="","",IFERROR(_xlfn.FILTERXML(O818,"//local/mapcode"),""))</f>
        <v/>
      </c>
      <c r="H818" s="46">
        <f>IF(E818="","",IFERROR(_xlfn.FILTERXML(O818,"//international/mapcode"),""))</f>
        <v/>
      </c>
      <c r="I818" s="46">
        <f>IF(E818="","",IFERROR(HYPERLINK("https://www.mymapcodes.com/go/?t="&amp;IF(G818&lt;&gt;"",F818,"AAA")&amp;"&amp;ma="&amp;LEFT(IF(G818&lt;&gt;"",G818,H818),FIND(".",IF(G818&lt;&gt;"",G818,H818))-1)&amp;"&amp;mb="&amp;MID(IF(G818&lt;&gt;"",G818,H818),FIND(".",IF(G818&lt;&gt;"",G818,H818))+1,99),"Open on MyMapcodes →"),""))</f>
        <v/>
      </c>
      <c r="J818" s="47">
        <f>IF(OR(R818="",AP818&lt;&gt;""),"",ROUND(AN818,6))</f>
        <v/>
      </c>
      <c r="K818" s="47">
        <f>IF(OR(R818="",AP818&lt;&gt;""),"",ROUND(AO818,6))</f>
        <v/>
      </c>
      <c r="L818" s="48">
        <f>IF(R818="","",IF(AP818&lt;&gt;"",AP818,IF(O818="NO CONNECTION","Excel couldn't reach the mapcode service. Click the REFRESH RESULTS box just above the table.",IF(E818="","The mapcode service didn't return a mapcode for this point.",IF(AM818,"Latitude and longitude seemed to be the wrong way round, so they've been swapped. Please check.",IF(AND(AN818=0,AO818=0),"0, 0 is in the sea off West Africa. Please check this is the location you meant.",IF(W818,"Longitude came first, so the order has been switched.",IF(Z818=6,"Converted from degrees, minutes and seconds.",IF(Z818=4,"Converted from degrees and decimal minutes.","")))))))))</f>
        <v/>
      </c>
      <c r="N818" s="49">
        <f>IF(J818="","",MapcodeAPI&amp;"codes/"&amp;SUBSTITUTE(J818&amp;"",MID(1/2,2,1),".")&amp;","&amp;SUBSTITUTE(K818&amp;"",MID(1/2,2,1),"."))&amp;LEFT($B$13,0)</f>
        <v/>
      </c>
      <c r="O818" s="49">
        <f>IF(N818="","",IFERROR(_xlfn.WEBSERVICE(N818),IF(MapcodeAPIBackup="","NO CONNECTION",IFERROR(_xlfn.WEBSERVICE(MapcodeAPIBackup&amp;MID(N818,LEN(MapcodeAPI)+1,999)),"NO CONNECTION"))))</f>
        <v/>
      </c>
      <c r="P818" t="inlineStr">
        <is>
          <t xml:space="preserve"> </t>
        </is>
      </c>
      <c r="R818" s="50">
        <f>IFERROR(IF(AND(TRIM(B818&amp;"")="",TRIM(C818&amp;"")=""),"",TRIM(IF(ISNUMBER(B818),SUBSTITUTE(B818&amp;"",MID(1/2,2,1),"."),B818&amp;"")&amp;IF(TRIM(C818&amp;"")="",""," | "&amp;IF(ISNUMBER(C818),SUBSTITUTE(C818&amp;"",MID(1/2,2,1),"."),C818&amp;"")))),"(error value)")</f>
        <v/>
      </c>
      <c r="S818" s="50">
        <f>IF(R818="","","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"&amp;IFERROR(IF(AND(LEN(R818)-LEN(SUBSTITUTE(R818,"/",""))=1,ISNUMBER(FIND(" ",TRIM(LEFT(R818,FIND("/",R818)-1))))),LEFT(R818,FIND("/",R818)-1),R818),R818)&amp;" ")," "," "),"﻿"," "),"​"," "),"⁠"," ")," "," ")," "," "),CHAR(9)," "),CHAR(10)," "),CHAR(13)," "),"−","-"),"–","-"),"—","-"),"LATITUDE"," "),"LONGITUDE"," "),"COORDINATES"," "),"COORDS"," "),"NORTH"," N "),"SOUTH"," S "),"EAST"," E "),"WEST"," W "),"DEGREES"," "),"DEG"," "),"GPS"," "),"LONG"," "),"LNG"," "),"LON"," "),"LAT"," ")," AND "," "),"&amp;"," ")&amp;" ")</f>
        <v/>
      </c>
      <c r="T818" s="50">
        <f>IF(S818="","",IF(LEN(S818)-LEN(SUBSTITUTE(S818,".",""))&gt;0,SUBSTITUTE(S818,","," "),IF(LEN(S818)-LEN(SUBSTITUTE(S818,",",""))=3,SUBSTITUTE(SUBSTITUTE(S818,",",";",2),",","."),IF(LEN(S818)-LEN(SUBSTITUTE(S818,",",""))=2,SUBSTITUTE(S818,",","."),SUBSTITUTE(S818,","," ")))))</f>
        <v/>
      </c>
      <c r="U818" s="50">
        <f>IF(ISNUMBER(FIND("S",T818)),-1,IF(ISNUMBER(FIND("N",T818)),1,0))</f>
        <v/>
      </c>
      <c r="V818" s="50">
        <f>IF(ISNUMBER(FIND("W",T818)),-1,IF(ISNUMBER(FIND("E",T818)),1,0))</f>
        <v/>
      </c>
      <c r="W818" s="50">
        <f>AND(MIN(IFERROR(FIND("N",T818),999),IFERROR(FIND("S",T818),999))&lt;999,MIN(IFERROR(FIND("E",T818),999),IFERROR(FIND("W",T818),999))&lt;999,MIN(IFERROR(FIND("E",T818),999),IFERROR(FIND("W",T818),999))&lt;MIN(IFERROR(FIND("N",T818),999),IFERROR(FIND("S",T818),999)))</f>
        <v/>
      </c>
      <c r="X818" s="50">
        <f>IF(T818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818,"°"," "),"º"," "),"˚"," "),"'"," "),CHAR(34)," "),"′"," "),"’"," "),"‘"," "),"″"," "),"”"," "),"“"," "),"("," "),")"," "),"["," "),"]"," "),"{"," "),"}"," "),";"," "),"|"," "),"/"," "),"\"," "),":"," "),"="," "),"*"," "),","," "),"N"," "),"S"," "),"E"," "),"W"," "),"_"," ")))</f>
        <v/>
      </c>
      <c r="Y818" s="50">
        <f>IF(X818="","",SUBSTITUTE(SUBSTITUTE(SUBSTITUTE(SUBSTITUTE(SUBSTITUTE(SUBSTITUTE(SUBSTITUTE(SUBSTITUTE(SUBSTITUTE(SUBSTITUTE(SUBSTITUTE(SUBSTITUTE(SUBSTITUTE(X818,"0",""),"1",""),"2",""),"3",""),"4",""),"5",""),"6",""),"7",""),"8",""),"9",""),".",""),"-","")," ",""))</f>
        <v/>
      </c>
      <c r="Z818" s="50">
        <f>IF(X818="",0,LEN(X818)-LEN(SUBSTITUTE(X818," ",""))+1)</f>
        <v/>
      </c>
      <c r="AA818" s="50">
        <f>IF(Z818&lt;1,"",IFERROR(VALUE(SUBSTITUTE(TRIM(MID(SUBSTITUTE(X818," ",REPT(" ",60)),1,60)),".",MID(1/2,2,1))),""))</f>
        <v/>
      </c>
      <c r="AB818" s="50">
        <f>IF(Z818&lt;2,"",IFERROR(VALUE(SUBSTITUTE(TRIM(MID(SUBSTITUTE(X818," ",REPT(" ",60)),61,60)),".",MID(1/2,2,1))),""))</f>
        <v/>
      </c>
      <c r="AC818" s="50">
        <f>IF(Z818&lt;3,"",IFERROR(VALUE(SUBSTITUTE(TRIM(MID(SUBSTITUTE(X818," ",REPT(" ",60)),121,60)),".",MID(1/2,2,1))),""))</f>
        <v/>
      </c>
      <c r="AD818" s="50">
        <f>IF(Z818&lt;4,"",IFERROR(VALUE(SUBSTITUTE(TRIM(MID(SUBSTITUTE(X818," ",REPT(" ",60)),181,60)),".",MID(1/2,2,1))),""))</f>
        <v/>
      </c>
      <c r="AE818" s="50">
        <f>IF(Z818&lt;5,"",IFERROR(VALUE(SUBSTITUTE(TRIM(MID(SUBSTITUTE(X818," ",REPT(" ",60)),241,60)),".",MID(1/2,2,1))),""))</f>
        <v/>
      </c>
      <c r="AF818" s="50">
        <f>IF(Z818&lt;6,"",IFERROR(VALUE(SUBSTITUTE(TRIM(MID(SUBSTITUTE(X818," ",REPT(" ",60)),301,60)),".",MID(1/2,2,1))),""))</f>
        <v/>
      </c>
      <c r="AG818" s="50">
        <f>IFERROR(IF(Z818=2,AA818,IF(Z818=4,IF(AA818&lt;0,-1,1)*(ABS(AA818)+AB818/60),IF(Z818=6,IF(AA818&lt;0,-1,1)*(ABS(AA818)+AB818/60+AC818/3600),""))),"")</f>
        <v/>
      </c>
      <c r="AH818" s="50">
        <f>IFERROR(IF(Z818=2,AB818,IF(Z818=4,IF(AC818&lt;0,-1,1)*(ABS(AC818)+AD818/60),IF(Z818=6,IF(AD818&lt;0,-1,1)*(ABS(AD818)+AE818/60+AF818/3600),""))),"")</f>
        <v/>
      </c>
      <c r="AI818" s="50">
        <f>IF(W818,AH818,AG818)</f>
        <v/>
      </c>
      <c r="AJ818" s="50">
        <f>IF(W818,AG818,AH818)</f>
        <v/>
      </c>
      <c r="AK818" s="50">
        <f>IFERROR(IF(U818=0,AI818,U818*ABS(AI818)),"")</f>
        <v/>
      </c>
      <c r="AL818" s="50">
        <f>IFERROR(IF(V818=0,AJ818,V818*ABS(AJ818)),"")</f>
        <v/>
      </c>
      <c r="AM818" s="50">
        <f>IFERROR(AND(U818=0,V818=0,ABS(AK818)&gt;90,ABS(AK818)&lt;=180,ABS(AL818)&lt;=90),FALSE)</f>
        <v/>
      </c>
      <c r="AN818" s="50">
        <f>IF(AM818,AL818,AK818)</f>
        <v/>
      </c>
      <c r="AO818" s="50">
        <f>IF(AM818,AK818,AL818)</f>
        <v/>
      </c>
      <c r="AP818" s="50">
        <f>IF(R818="","",IF(Y818&lt;&gt;"","Contains words or symbols that aren't part of a coordinate.",IF(NOT(OR(Z818=2,Z818=4,Z818=6)),"Couldn't find a latitude and a longitude ("&amp;Z818&amp;IF(Z818=1," number"," numbers")&amp;" found).",IF(COUNT(AA818:AF818)&lt;&gt;Z818,"Some of the numbers couldn't be read.",IF(OR(AND(Z818=4,OR(AB818&lt;0,AB818&gt;=60,AD818&lt;0,AD818&gt;=60)),AND(Z818=6,OR(AB818&lt;0,AB818&gt;=60,AC818&lt;0,AC818&gt;=60,AE818&lt;0,AE818&gt;=60,AF818&lt;0,AF818&gt;=60))),"Minutes and seconds must be between 0 and 60.",IF(OR(ABS(AN818)&gt;90,ABS(AO818)&gt;180),"Out of range: latitude must be between -90 and 90, and longitude between -180 and 180.",""))))))</f>
        <v/>
      </c>
    </row>
    <row r="819">
      <c r="B819" s="44" t="n"/>
      <c r="C819" s="44" t="n"/>
      <c r="D819" s="45">
        <f>IF(R819="","",IF(AP819&lt;&gt;"","NOT VALID GPS COORDINATES",IF(O819="NO CONNECTION","NO CONNECTION",IF(E819="","NOT FOUND",IF(OR(AM819,AND(AN819=0,AO819=0)),"CONVERTED – PLEASE CHECK","CONVERTED")))))</f>
        <v/>
      </c>
      <c r="E819" s="45">
        <f>IF(OR(O819="",O819="NO CONNECTION"),"",IFERROR(_xlfn.FILTERXML(O819,"//local/territory")&amp;" "&amp;_xlfn.FILTERXML(O819,"//local/mapcode"),IFERROR(_xlfn.FILTERXML(O819,"//international/mapcode"),"")))</f>
        <v/>
      </c>
      <c r="F819" s="46">
        <f>IF(E819="","",IFERROR(_xlfn.FILTERXML(O819,"//local/territory"),""))</f>
        <v/>
      </c>
      <c r="G819" s="46">
        <f>IF(E819="","",IFERROR(_xlfn.FILTERXML(O819,"//local/mapcode"),""))</f>
        <v/>
      </c>
      <c r="H819" s="46">
        <f>IF(E819="","",IFERROR(_xlfn.FILTERXML(O819,"//international/mapcode"),""))</f>
        <v/>
      </c>
      <c r="I819" s="46">
        <f>IF(E819="","",IFERROR(HYPERLINK("https://www.mymapcodes.com/go/?t="&amp;IF(G819&lt;&gt;"",F819,"AAA")&amp;"&amp;ma="&amp;LEFT(IF(G819&lt;&gt;"",G819,H819),FIND(".",IF(G819&lt;&gt;"",G819,H819))-1)&amp;"&amp;mb="&amp;MID(IF(G819&lt;&gt;"",G819,H819),FIND(".",IF(G819&lt;&gt;"",G819,H819))+1,99),"Open on MyMapcodes →"),""))</f>
        <v/>
      </c>
      <c r="J819" s="47">
        <f>IF(OR(R819="",AP819&lt;&gt;""),"",ROUND(AN819,6))</f>
        <v/>
      </c>
      <c r="K819" s="47">
        <f>IF(OR(R819="",AP819&lt;&gt;""),"",ROUND(AO819,6))</f>
        <v/>
      </c>
      <c r="L819" s="48">
        <f>IF(R819="","",IF(AP819&lt;&gt;"",AP819,IF(O819="NO CONNECTION","Excel couldn't reach the mapcode service. Click the REFRESH RESULTS box just above the table.",IF(E819="","The mapcode service didn't return a mapcode for this point.",IF(AM819,"Latitude and longitude seemed to be the wrong way round, so they've been swapped. Please check.",IF(AND(AN819=0,AO819=0),"0, 0 is in the sea off West Africa. Please check this is the location you meant.",IF(W819,"Longitude came first, so the order has been switched.",IF(Z819=6,"Converted from degrees, minutes and seconds.",IF(Z819=4,"Converted from degrees and decimal minutes.","")))))))))</f>
        <v/>
      </c>
      <c r="N819" s="49">
        <f>IF(J819="","",MapcodeAPI&amp;"codes/"&amp;SUBSTITUTE(J819&amp;"",MID(1/2,2,1),".")&amp;","&amp;SUBSTITUTE(K819&amp;"",MID(1/2,2,1),"."))&amp;LEFT($B$13,0)</f>
        <v/>
      </c>
      <c r="O819" s="49">
        <f>IF(N819="","",IFERROR(_xlfn.WEBSERVICE(N819),IF(MapcodeAPIBackup="","NO CONNECTION",IFERROR(_xlfn.WEBSERVICE(MapcodeAPIBackup&amp;MID(N819,LEN(MapcodeAPI)+1,999)),"NO CONNECTION"))))</f>
        <v/>
      </c>
      <c r="P819" t="inlineStr">
        <is>
          <t xml:space="preserve"> </t>
        </is>
      </c>
      <c r="R819" s="50">
        <f>IFERROR(IF(AND(TRIM(B819&amp;"")="",TRIM(C819&amp;"")=""),"",TRIM(IF(ISNUMBER(B819),SUBSTITUTE(B819&amp;"",MID(1/2,2,1),"."),B819&amp;"")&amp;IF(TRIM(C819&amp;"")="",""," | "&amp;IF(ISNUMBER(C819),SUBSTITUTE(C819&amp;"",MID(1/2,2,1),"."),C819&amp;"")))),"(error value)")</f>
        <v/>
      </c>
      <c r="S819" s="50">
        <f>IF(R819="","","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"&amp;IFERROR(IF(AND(LEN(R819)-LEN(SUBSTITUTE(R819,"/",""))=1,ISNUMBER(FIND(" ",TRIM(LEFT(R819,FIND("/",R819)-1))))),LEFT(R819,FIND("/",R819)-1),R819),R819)&amp;" ")," "," "),"﻿"," "),"​"," "),"⁠"," ")," "," ")," "," "),CHAR(9)," "),CHAR(10)," "),CHAR(13)," "),"−","-"),"–","-"),"—","-"),"LATITUDE"," "),"LONGITUDE"," "),"COORDINATES"," "),"COORDS"," "),"NORTH"," N "),"SOUTH"," S "),"EAST"," E "),"WEST"," W "),"DEGREES"," "),"DEG"," "),"GPS"," "),"LONG"," "),"LNG"," "),"LON"," "),"LAT"," ")," AND "," "),"&amp;"," ")&amp;" ")</f>
        <v/>
      </c>
      <c r="T819" s="50">
        <f>IF(S819="","",IF(LEN(S819)-LEN(SUBSTITUTE(S819,".",""))&gt;0,SUBSTITUTE(S819,","," "),IF(LEN(S819)-LEN(SUBSTITUTE(S819,",",""))=3,SUBSTITUTE(SUBSTITUTE(S819,",",";",2),",","."),IF(LEN(S819)-LEN(SUBSTITUTE(S819,",",""))=2,SUBSTITUTE(S819,",","."),SUBSTITUTE(S819,","," ")))))</f>
        <v/>
      </c>
      <c r="U819" s="50">
        <f>IF(ISNUMBER(FIND("S",T819)),-1,IF(ISNUMBER(FIND("N",T819)),1,0))</f>
        <v/>
      </c>
      <c r="V819" s="50">
        <f>IF(ISNUMBER(FIND("W",T819)),-1,IF(ISNUMBER(FIND("E",T819)),1,0))</f>
        <v/>
      </c>
      <c r="W819" s="50">
        <f>AND(MIN(IFERROR(FIND("N",T819),999),IFERROR(FIND("S",T819),999))&lt;999,MIN(IFERROR(FIND("E",T819),999),IFERROR(FIND("W",T819),999))&lt;999,MIN(IFERROR(FIND("E",T819),999),IFERROR(FIND("W",T819),999))&lt;MIN(IFERROR(FIND("N",T819),999),IFERROR(FIND("S",T819),999)))</f>
        <v/>
      </c>
      <c r="X819" s="50">
        <f>IF(T819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819,"°"," "),"º"," "),"˚"," "),"'"," "),CHAR(34)," "),"′"," "),"’"," "),"‘"," "),"″"," "),"”"," "),"“"," "),"("," "),")"," "),"["," "),"]"," "),"{"," "),"}"," "),";"," "),"|"," "),"/"," "),"\"," "),":"," "),"="," "),"*"," "),","," "),"N"," "),"S"," "),"E"," "),"W"," "),"_"," ")))</f>
        <v/>
      </c>
      <c r="Y819" s="50">
        <f>IF(X819="","",SUBSTITUTE(SUBSTITUTE(SUBSTITUTE(SUBSTITUTE(SUBSTITUTE(SUBSTITUTE(SUBSTITUTE(SUBSTITUTE(SUBSTITUTE(SUBSTITUTE(SUBSTITUTE(SUBSTITUTE(SUBSTITUTE(X819,"0",""),"1",""),"2",""),"3",""),"4",""),"5",""),"6",""),"7",""),"8",""),"9",""),".",""),"-","")," ",""))</f>
        <v/>
      </c>
      <c r="Z819" s="50">
        <f>IF(X819="",0,LEN(X819)-LEN(SUBSTITUTE(X819," ",""))+1)</f>
        <v/>
      </c>
      <c r="AA819" s="50">
        <f>IF(Z819&lt;1,"",IFERROR(VALUE(SUBSTITUTE(TRIM(MID(SUBSTITUTE(X819," ",REPT(" ",60)),1,60)),".",MID(1/2,2,1))),""))</f>
        <v/>
      </c>
      <c r="AB819" s="50">
        <f>IF(Z819&lt;2,"",IFERROR(VALUE(SUBSTITUTE(TRIM(MID(SUBSTITUTE(X819," ",REPT(" ",60)),61,60)),".",MID(1/2,2,1))),""))</f>
        <v/>
      </c>
      <c r="AC819" s="50">
        <f>IF(Z819&lt;3,"",IFERROR(VALUE(SUBSTITUTE(TRIM(MID(SUBSTITUTE(X819," ",REPT(" ",60)),121,60)),".",MID(1/2,2,1))),""))</f>
        <v/>
      </c>
      <c r="AD819" s="50">
        <f>IF(Z819&lt;4,"",IFERROR(VALUE(SUBSTITUTE(TRIM(MID(SUBSTITUTE(X819," ",REPT(" ",60)),181,60)),".",MID(1/2,2,1))),""))</f>
        <v/>
      </c>
      <c r="AE819" s="50">
        <f>IF(Z819&lt;5,"",IFERROR(VALUE(SUBSTITUTE(TRIM(MID(SUBSTITUTE(X819," ",REPT(" ",60)),241,60)),".",MID(1/2,2,1))),""))</f>
        <v/>
      </c>
      <c r="AF819" s="50">
        <f>IF(Z819&lt;6,"",IFERROR(VALUE(SUBSTITUTE(TRIM(MID(SUBSTITUTE(X819," ",REPT(" ",60)),301,60)),".",MID(1/2,2,1))),""))</f>
        <v/>
      </c>
      <c r="AG819" s="50">
        <f>IFERROR(IF(Z819=2,AA819,IF(Z819=4,IF(AA819&lt;0,-1,1)*(ABS(AA819)+AB819/60),IF(Z819=6,IF(AA819&lt;0,-1,1)*(ABS(AA819)+AB819/60+AC819/3600),""))),"")</f>
        <v/>
      </c>
      <c r="AH819" s="50">
        <f>IFERROR(IF(Z819=2,AB819,IF(Z819=4,IF(AC819&lt;0,-1,1)*(ABS(AC819)+AD819/60),IF(Z819=6,IF(AD819&lt;0,-1,1)*(ABS(AD819)+AE819/60+AF819/3600),""))),"")</f>
        <v/>
      </c>
      <c r="AI819" s="50">
        <f>IF(W819,AH819,AG819)</f>
        <v/>
      </c>
      <c r="AJ819" s="50">
        <f>IF(W819,AG819,AH819)</f>
        <v/>
      </c>
      <c r="AK819" s="50">
        <f>IFERROR(IF(U819=0,AI819,U819*ABS(AI819)),"")</f>
        <v/>
      </c>
      <c r="AL819" s="50">
        <f>IFERROR(IF(V819=0,AJ819,V819*ABS(AJ819)),"")</f>
        <v/>
      </c>
      <c r="AM819" s="50">
        <f>IFERROR(AND(U819=0,V819=0,ABS(AK819)&gt;90,ABS(AK819)&lt;=180,ABS(AL819)&lt;=90),FALSE)</f>
        <v/>
      </c>
      <c r="AN819" s="50">
        <f>IF(AM819,AL819,AK819)</f>
        <v/>
      </c>
      <c r="AO819" s="50">
        <f>IF(AM819,AK819,AL819)</f>
        <v/>
      </c>
      <c r="AP819" s="50">
        <f>IF(R819="","",IF(Y819&lt;&gt;"","Contains words or symbols that aren't part of a coordinate.",IF(NOT(OR(Z819=2,Z819=4,Z819=6)),"Couldn't find a latitude and a longitude ("&amp;Z819&amp;IF(Z819=1," number"," numbers")&amp;" found).",IF(COUNT(AA819:AF819)&lt;&gt;Z819,"Some of the numbers couldn't be read.",IF(OR(AND(Z819=4,OR(AB819&lt;0,AB819&gt;=60,AD819&lt;0,AD819&gt;=60)),AND(Z819=6,OR(AB819&lt;0,AB819&gt;=60,AC819&lt;0,AC819&gt;=60,AE819&lt;0,AE819&gt;=60,AF819&lt;0,AF819&gt;=60))),"Minutes and seconds must be between 0 and 60.",IF(OR(ABS(AN819)&gt;90,ABS(AO819)&gt;180),"Out of range: latitude must be between -90 and 90, and longitude between -180 and 180.",""))))))</f>
        <v/>
      </c>
    </row>
    <row r="820">
      <c r="B820" s="44" t="n"/>
      <c r="C820" s="44" t="n"/>
      <c r="D820" s="45">
        <f>IF(R820="","",IF(AP820&lt;&gt;"","NOT VALID GPS COORDINATES",IF(O820="NO CONNECTION","NO CONNECTION",IF(E820="","NOT FOUND",IF(OR(AM820,AND(AN820=0,AO820=0)),"CONVERTED – PLEASE CHECK","CONVERTED")))))</f>
        <v/>
      </c>
      <c r="E820" s="45">
        <f>IF(OR(O820="",O820="NO CONNECTION"),"",IFERROR(_xlfn.FILTERXML(O820,"//local/territory")&amp;" "&amp;_xlfn.FILTERXML(O820,"//local/mapcode"),IFERROR(_xlfn.FILTERXML(O820,"//international/mapcode"),"")))</f>
        <v/>
      </c>
      <c r="F820" s="46">
        <f>IF(E820="","",IFERROR(_xlfn.FILTERXML(O820,"//local/territory"),""))</f>
        <v/>
      </c>
      <c r="G820" s="46">
        <f>IF(E820="","",IFERROR(_xlfn.FILTERXML(O820,"//local/mapcode"),""))</f>
        <v/>
      </c>
      <c r="H820" s="46">
        <f>IF(E820="","",IFERROR(_xlfn.FILTERXML(O820,"//international/mapcode"),""))</f>
        <v/>
      </c>
      <c r="I820" s="46">
        <f>IF(E820="","",IFERROR(HYPERLINK("https://www.mymapcodes.com/go/?t="&amp;IF(G820&lt;&gt;"",F820,"AAA")&amp;"&amp;ma="&amp;LEFT(IF(G820&lt;&gt;"",G820,H820),FIND(".",IF(G820&lt;&gt;"",G820,H820))-1)&amp;"&amp;mb="&amp;MID(IF(G820&lt;&gt;"",G820,H820),FIND(".",IF(G820&lt;&gt;"",G820,H820))+1,99),"Open on MyMapcodes →"),""))</f>
        <v/>
      </c>
      <c r="J820" s="47">
        <f>IF(OR(R820="",AP820&lt;&gt;""),"",ROUND(AN820,6))</f>
        <v/>
      </c>
      <c r="K820" s="47">
        <f>IF(OR(R820="",AP820&lt;&gt;""),"",ROUND(AO820,6))</f>
        <v/>
      </c>
      <c r="L820" s="48">
        <f>IF(R820="","",IF(AP820&lt;&gt;"",AP820,IF(O820="NO CONNECTION","Excel couldn't reach the mapcode service. Click the REFRESH RESULTS box just above the table.",IF(E820="","The mapcode service didn't return a mapcode for this point.",IF(AM820,"Latitude and longitude seemed to be the wrong way round, so they've been swapped. Please check.",IF(AND(AN820=0,AO820=0),"0, 0 is in the sea off West Africa. Please check this is the location you meant.",IF(W820,"Longitude came first, so the order has been switched.",IF(Z820=6,"Converted from degrees, minutes and seconds.",IF(Z820=4,"Converted from degrees and decimal minutes.","")))))))))</f>
        <v/>
      </c>
      <c r="N820" s="49">
        <f>IF(J820="","",MapcodeAPI&amp;"codes/"&amp;SUBSTITUTE(J820&amp;"",MID(1/2,2,1),".")&amp;","&amp;SUBSTITUTE(K820&amp;"",MID(1/2,2,1),"."))&amp;LEFT($B$13,0)</f>
        <v/>
      </c>
      <c r="O820" s="49">
        <f>IF(N820="","",IFERROR(_xlfn.WEBSERVICE(N820),IF(MapcodeAPIBackup="","NO CONNECTION",IFERROR(_xlfn.WEBSERVICE(MapcodeAPIBackup&amp;MID(N820,LEN(MapcodeAPI)+1,999)),"NO CONNECTION"))))</f>
        <v/>
      </c>
      <c r="P820" t="inlineStr">
        <is>
          <t xml:space="preserve"> </t>
        </is>
      </c>
      <c r="R820" s="50">
        <f>IFERROR(IF(AND(TRIM(B820&amp;"")="",TRIM(C820&amp;"")=""),"",TRIM(IF(ISNUMBER(B820),SUBSTITUTE(B820&amp;"",MID(1/2,2,1),"."),B820&amp;"")&amp;IF(TRIM(C820&amp;"")="",""," | "&amp;IF(ISNUMBER(C820),SUBSTITUTE(C820&amp;"",MID(1/2,2,1),"."),C820&amp;"")))),"(error value)")</f>
        <v/>
      </c>
      <c r="S820" s="50">
        <f>IF(R820="","","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"&amp;IFERROR(IF(AND(LEN(R820)-LEN(SUBSTITUTE(R820,"/",""))=1,ISNUMBER(FIND(" ",TRIM(LEFT(R820,FIND("/",R820)-1))))),LEFT(R820,FIND("/",R820)-1),R820),R820)&amp;" ")," "," "),"﻿"," "),"​"," "),"⁠"," ")," "," ")," "," "),CHAR(9)," "),CHAR(10)," "),CHAR(13)," "),"−","-"),"–","-"),"—","-"),"LATITUDE"," "),"LONGITUDE"," "),"COORDINATES"," "),"COORDS"," "),"NORTH"," N "),"SOUTH"," S "),"EAST"," E "),"WEST"," W "),"DEGREES"," "),"DEG"," "),"GPS"," "),"LONG"," "),"LNG"," "),"LON"," "),"LAT"," ")," AND "," "),"&amp;"," ")&amp;" ")</f>
        <v/>
      </c>
      <c r="T820" s="50">
        <f>IF(S820="","",IF(LEN(S820)-LEN(SUBSTITUTE(S820,".",""))&gt;0,SUBSTITUTE(S820,","," "),IF(LEN(S820)-LEN(SUBSTITUTE(S820,",",""))=3,SUBSTITUTE(SUBSTITUTE(S820,",",";",2),",","."),IF(LEN(S820)-LEN(SUBSTITUTE(S820,",",""))=2,SUBSTITUTE(S820,",","."),SUBSTITUTE(S820,","," ")))))</f>
        <v/>
      </c>
      <c r="U820" s="50">
        <f>IF(ISNUMBER(FIND("S",T820)),-1,IF(ISNUMBER(FIND("N",T820)),1,0))</f>
        <v/>
      </c>
      <c r="V820" s="50">
        <f>IF(ISNUMBER(FIND("W",T820)),-1,IF(ISNUMBER(FIND("E",T820)),1,0))</f>
        <v/>
      </c>
      <c r="W820" s="50">
        <f>AND(MIN(IFERROR(FIND("N",T820),999),IFERROR(FIND("S",T820),999))&lt;999,MIN(IFERROR(FIND("E",T820),999),IFERROR(FIND("W",T820),999))&lt;999,MIN(IFERROR(FIND("E",T820),999),IFERROR(FIND("W",T820),999))&lt;MIN(IFERROR(FIND("N",T820),999),IFERROR(FIND("S",T820),999)))</f>
        <v/>
      </c>
      <c r="X820" s="50">
        <f>IF(T820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820,"°"," "),"º"," "),"˚"," "),"'"," "),CHAR(34)," "),"′"," "),"’"," "),"‘"," "),"″"," "),"”"," "),"“"," "),"("," "),")"," "),"["," "),"]"," "),"{"," "),"}"," "),";"," "),"|"," "),"/"," "),"\"," "),":"," "),"="," "),"*"," "),","," "),"N"," "),"S"," "),"E"," "),"W"," "),"_"," ")))</f>
        <v/>
      </c>
      <c r="Y820" s="50">
        <f>IF(X820="","",SUBSTITUTE(SUBSTITUTE(SUBSTITUTE(SUBSTITUTE(SUBSTITUTE(SUBSTITUTE(SUBSTITUTE(SUBSTITUTE(SUBSTITUTE(SUBSTITUTE(SUBSTITUTE(SUBSTITUTE(SUBSTITUTE(X820,"0",""),"1",""),"2",""),"3",""),"4",""),"5",""),"6",""),"7",""),"8",""),"9",""),".",""),"-","")," ",""))</f>
        <v/>
      </c>
      <c r="Z820" s="50">
        <f>IF(X820="",0,LEN(X820)-LEN(SUBSTITUTE(X820," ",""))+1)</f>
        <v/>
      </c>
      <c r="AA820" s="50">
        <f>IF(Z820&lt;1,"",IFERROR(VALUE(SUBSTITUTE(TRIM(MID(SUBSTITUTE(X820," ",REPT(" ",60)),1,60)),".",MID(1/2,2,1))),""))</f>
        <v/>
      </c>
      <c r="AB820" s="50">
        <f>IF(Z820&lt;2,"",IFERROR(VALUE(SUBSTITUTE(TRIM(MID(SUBSTITUTE(X820," ",REPT(" ",60)),61,60)),".",MID(1/2,2,1))),""))</f>
        <v/>
      </c>
      <c r="AC820" s="50">
        <f>IF(Z820&lt;3,"",IFERROR(VALUE(SUBSTITUTE(TRIM(MID(SUBSTITUTE(X820," ",REPT(" ",60)),121,60)),".",MID(1/2,2,1))),""))</f>
        <v/>
      </c>
      <c r="AD820" s="50">
        <f>IF(Z820&lt;4,"",IFERROR(VALUE(SUBSTITUTE(TRIM(MID(SUBSTITUTE(X820," ",REPT(" ",60)),181,60)),".",MID(1/2,2,1))),""))</f>
        <v/>
      </c>
      <c r="AE820" s="50">
        <f>IF(Z820&lt;5,"",IFERROR(VALUE(SUBSTITUTE(TRIM(MID(SUBSTITUTE(X820," ",REPT(" ",60)),241,60)),".",MID(1/2,2,1))),""))</f>
        <v/>
      </c>
      <c r="AF820" s="50">
        <f>IF(Z820&lt;6,"",IFERROR(VALUE(SUBSTITUTE(TRIM(MID(SUBSTITUTE(X820," ",REPT(" ",60)),301,60)),".",MID(1/2,2,1))),""))</f>
        <v/>
      </c>
      <c r="AG820" s="50">
        <f>IFERROR(IF(Z820=2,AA820,IF(Z820=4,IF(AA820&lt;0,-1,1)*(ABS(AA820)+AB820/60),IF(Z820=6,IF(AA820&lt;0,-1,1)*(ABS(AA820)+AB820/60+AC820/3600),""))),"")</f>
        <v/>
      </c>
      <c r="AH820" s="50">
        <f>IFERROR(IF(Z820=2,AB820,IF(Z820=4,IF(AC820&lt;0,-1,1)*(ABS(AC820)+AD820/60),IF(Z820=6,IF(AD820&lt;0,-1,1)*(ABS(AD820)+AE820/60+AF820/3600),""))),"")</f>
        <v/>
      </c>
      <c r="AI820" s="50">
        <f>IF(W820,AH820,AG820)</f>
        <v/>
      </c>
      <c r="AJ820" s="50">
        <f>IF(W820,AG820,AH820)</f>
        <v/>
      </c>
      <c r="AK820" s="50">
        <f>IFERROR(IF(U820=0,AI820,U820*ABS(AI820)),"")</f>
        <v/>
      </c>
      <c r="AL820" s="50">
        <f>IFERROR(IF(V820=0,AJ820,V820*ABS(AJ820)),"")</f>
        <v/>
      </c>
      <c r="AM820" s="50">
        <f>IFERROR(AND(U820=0,V820=0,ABS(AK820)&gt;90,ABS(AK820)&lt;=180,ABS(AL820)&lt;=90),FALSE)</f>
        <v/>
      </c>
      <c r="AN820" s="50">
        <f>IF(AM820,AL820,AK820)</f>
        <v/>
      </c>
      <c r="AO820" s="50">
        <f>IF(AM820,AK820,AL820)</f>
        <v/>
      </c>
      <c r="AP820" s="50">
        <f>IF(R820="","",IF(Y820&lt;&gt;"","Contains words or symbols that aren't part of a coordinate.",IF(NOT(OR(Z820=2,Z820=4,Z820=6)),"Couldn't find a latitude and a longitude ("&amp;Z820&amp;IF(Z820=1," number"," numbers")&amp;" found).",IF(COUNT(AA820:AF820)&lt;&gt;Z820,"Some of the numbers couldn't be read.",IF(OR(AND(Z820=4,OR(AB820&lt;0,AB820&gt;=60,AD820&lt;0,AD820&gt;=60)),AND(Z820=6,OR(AB820&lt;0,AB820&gt;=60,AC820&lt;0,AC820&gt;=60,AE820&lt;0,AE820&gt;=60,AF820&lt;0,AF820&gt;=60))),"Minutes and seconds must be between 0 and 60.",IF(OR(ABS(AN820)&gt;90,ABS(AO820)&gt;180),"Out of range: latitude must be between -90 and 90, and longitude between -180 and 180.",""))))))</f>
        <v/>
      </c>
    </row>
    <row r="821">
      <c r="B821" s="44" t="n"/>
      <c r="C821" s="44" t="n"/>
      <c r="D821" s="45">
        <f>IF(R821="","",IF(AP821&lt;&gt;"","NOT VALID GPS COORDINATES",IF(O821="NO CONNECTION","NO CONNECTION",IF(E821="","NOT FOUND",IF(OR(AM821,AND(AN821=0,AO821=0)),"CONVERTED – PLEASE CHECK","CONVERTED")))))</f>
        <v/>
      </c>
      <c r="E821" s="45">
        <f>IF(OR(O821="",O821="NO CONNECTION"),"",IFERROR(_xlfn.FILTERXML(O821,"//local/territory")&amp;" "&amp;_xlfn.FILTERXML(O821,"//local/mapcode"),IFERROR(_xlfn.FILTERXML(O821,"//international/mapcode"),"")))</f>
        <v/>
      </c>
      <c r="F821" s="46">
        <f>IF(E821="","",IFERROR(_xlfn.FILTERXML(O821,"//local/territory"),""))</f>
        <v/>
      </c>
      <c r="G821" s="46">
        <f>IF(E821="","",IFERROR(_xlfn.FILTERXML(O821,"//local/mapcode"),""))</f>
        <v/>
      </c>
      <c r="H821" s="46">
        <f>IF(E821="","",IFERROR(_xlfn.FILTERXML(O821,"//international/mapcode"),""))</f>
        <v/>
      </c>
      <c r="I821" s="46">
        <f>IF(E821="","",IFERROR(HYPERLINK("https://www.mymapcodes.com/go/?t="&amp;IF(G821&lt;&gt;"",F821,"AAA")&amp;"&amp;ma="&amp;LEFT(IF(G821&lt;&gt;"",G821,H821),FIND(".",IF(G821&lt;&gt;"",G821,H821))-1)&amp;"&amp;mb="&amp;MID(IF(G821&lt;&gt;"",G821,H821),FIND(".",IF(G821&lt;&gt;"",G821,H821))+1,99),"Open on MyMapcodes →"),""))</f>
        <v/>
      </c>
      <c r="J821" s="47">
        <f>IF(OR(R821="",AP821&lt;&gt;""),"",ROUND(AN821,6))</f>
        <v/>
      </c>
      <c r="K821" s="47">
        <f>IF(OR(R821="",AP821&lt;&gt;""),"",ROUND(AO821,6))</f>
        <v/>
      </c>
      <c r="L821" s="48">
        <f>IF(R821="","",IF(AP821&lt;&gt;"",AP821,IF(O821="NO CONNECTION","Excel couldn't reach the mapcode service. Click the REFRESH RESULTS box just above the table.",IF(E821="","The mapcode service didn't return a mapcode for this point.",IF(AM821,"Latitude and longitude seemed to be the wrong way round, so they've been swapped. Please check.",IF(AND(AN821=0,AO821=0),"0, 0 is in the sea off West Africa. Please check this is the location you meant.",IF(W821,"Longitude came first, so the order has been switched.",IF(Z821=6,"Converted from degrees, minutes and seconds.",IF(Z821=4,"Converted from degrees and decimal minutes.","")))))))))</f>
        <v/>
      </c>
      <c r="N821" s="49">
        <f>IF(J821="","",MapcodeAPI&amp;"codes/"&amp;SUBSTITUTE(J821&amp;"",MID(1/2,2,1),".")&amp;","&amp;SUBSTITUTE(K821&amp;"",MID(1/2,2,1),"."))&amp;LEFT($B$13,0)</f>
        <v/>
      </c>
      <c r="O821" s="49">
        <f>IF(N821="","",IFERROR(_xlfn.WEBSERVICE(N821),IF(MapcodeAPIBackup="","NO CONNECTION",IFERROR(_xlfn.WEBSERVICE(MapcodeAPIBackup&amp;MID(N821,LEN(MapcodeAPI)+1,999)),"NO CONNECTION"))))</f>
        <v/>
      </c>
      <c r="P821" t="inlineStr">
        <is>
          <t xml:space="preserve"> </t>
        </is>
      </c>
      <c r="R821" s="50">
        <f>IFERROR(IF(AND(TRIM(B821&amp;"")="",TRIM(C821&amp;"")=""),"",TRIM(IF(ISNUMBER(B821),SUBSTITUTE(B821&amp;"",MID(1/2,2,1),"."),B821&amp;"")&amp;IF(TRIM(C821&amp;"")="",""," | "&amp;IF(ISNUMBER(C821),SUBSTITUTE(C821&amp;"",MID(1/2,2,1),"."),C821&amp;"")))),"(error value)")</f>
        <v/>
      </c>
      <c r="S821" s="50">
        <f>IF(R821="","","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"&amp;IFERROR(IF(AND(LEN(R821)-LEN(SUBSTITUTE(R821,"/",""))=1,ISNUMBER(FIND(" ",TRIM(LEFT(R821,FIND("/",R821)-1))))),LEFT(R821,FIND("/",R821)-1),R821),R821)&amp;" ")," "," "),"﻿"," "),"​"," "),"⁠"," ")," "," ")," "," "),CHAR(9)," "),CHAR(10)," "),CHAR(13)," "),"−","-"),"–","-"),"—","-"),"LATITUDE"," "),"LONGITUDE"," "),"COORDINATES"," "),"COORDS"," "),"NORTH"," N "),"SOUTH"," S "),"EAST"," E "),"WEST"," W "),"DEGREES"," "),"DEG"," "),"GPS"," "),"LONG"," "),"LNG"," "),"LON"," "),"LAT"," ")," AND "," "),"&amp;"," ")&amp;" ")</f>
        <v/>
      </c>
      <c r="T821" s="50">
        <f>IF(S821="","",IF(LEN(S821)-LEN(SUBSTITUTE(S821,".",""))&gt;0,SUBSTITUTE(S821,","," "),IF(LEN(S821)-LEN(SUBSTITUTE(S821,",",""))=3,SUBSTITUTE(SUBSTITUTE(S821,",",";",2),",","."),IF(LEN(S821)-LEN(SUBSTITUTE(S821,",",""))=2,SUBSTITUTE(S821,",","."),SUBSTITUTE(S821,","," ")))))</f>
        <v/>
      </c>
      <c r="U821" s="50">
        <f>IF(ISNUMBER(FIND("S",T821)),-1,IF(ISNUMBER(FIND("N",T821)),1,0))</f>
        <v/>
      </c>
      <c r="V821" s="50">
        <f>IF(ISNUMBER(FIND("W",T821)),-1,IF(ISNUMBER(FIND("E",T821)),1,0))</f>
        <v/>
      </c>
      <c r="W821" s="50">
        <f>AND(MIN(IFERROR(FIND("N",T821),999),IFERROR(FIND("S",T821),999))&lt;999,MIN(IFERROR(FIND("E",T821),999),IFERROR(FIND("W",T821),999))&lt;999,MIN(IFERROR(FIND("E",T821),999),IFERROR(FIND("W",T821),999))&lt;MIN(IFERROR(FIND("N",T821),999),IFERROR(FIND("S",T821),999)))</f>
        <v/>
      </c>
      <c r="X821" s="50">
        <f>IF(T821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821,"°"," "),"º"," "),"˚"," "),"'"," "),CHAR(34)," "),"′"," "),"’"," "),"‘"," "),"″"," "),"”"," "),"“"," "),"("," "),")"," "),"["," "),"]"," "),"{"," "),"}"," "),";"," "),"|"," "),"/"," "),"\"," "),":"," "),"="," "),"*"," "),","," "),"N"," "),"S"," "),"E"," "),"W"," "),"_"," ")))</f>
        <v/>
      </c>
      <c r="Y821" s="50">
        <f>IF(X821="","",SUBSTITUTE(SUBSTITUTE(SUBSTITUTE(SUBSTITUTE(SUBSTITUTE(SUBSTITUTE(SUBSTITUTE(SUBSTITUTE(SUBSTITUTE(SUBSTITUTE(SUBSTITUTE(SUBSTITUTE(SUBSTITUTE(X821,"0",""),"1",""),"2",""),"3",""),"4",""),"5",""),"6",""),"7",""),"8",""),"9",""),".",""),"-","")," ",""))</f>
        <v/>
      </c>
      <c r="Z821" s="50">
        <f>IF(X821="",0,LEN(X821)-LEN(SUBSTITUTE(X821," ",""))+1)</f>
        <v/>
      </c>
      <c r="AA821" s="50">
        <f>IF(Z821&lt;1,"",IFERROR(VALUE(SUBSTITUTE(TRIM(MID(SUBSTITUTE(X821," ",REPT(" ",60)),1,60)),".",MID(1/2,2,1))),""))</f>
        <v/>
      </c>
      <c r="AB821" s="50">
        <f>IF(Z821&lt;2,"",IFERROR(VALUE(SUBSTITUTE(TRIM(MID(SUBSTITUTE(X821," ",REPT(" ",60)),61,60)),".",MID(1/2,2,1))),""))</f>
        <v/>
      </c>
      <c r="AC821" s="50">
        <f>IF(Z821&lt;3,"",IFERROR(VALUE(SUBSTITUTE(TRIM(MID(SUBSTITUTE(X821," ",REPT(" ",60)),121,60)),".",MID(1/2,2,1))),""))</f>
        <v/>
      </c>
      <c r="AD821" s="50">
        <f>IF(Z821&lt;4,"",IFERROR(VALUE(SUBSTITUTE(TRIM(MID(SUBSTITUTE(X821," ",REPT(" ",60)),181,60)),".",MID(1/2,2,1))),""))</f>
        <v/>
      </c>
      <c r="AE821" s="50">
        <f>IF(Z821&lt;5,"",IFERROR(VALUE(SUBSTITUTE(TRIM(MID(SUBSTITUTE(X821," ",REPT(" ",60)),241,60)),".",MID(1/2,2,1))),""))</f>
        <v/>
      </c>
      <c r="AF821" s="50">
        <f>IF(Z821&lt;6,"",IFERROR(VALUE(SUBSTITUTE(TRIM(MID(SUBSTITUTE(X821," ",REPT(" ",60)),301,60)),".",MID(1/2,2,1))),""))</f>
        <v/>
      </c>
      <c r="AG821" s="50">
        <f>IFERROR(IF(Z821=2,AA821,IF(Z821=4,IF(AA821&lt;0,-1,1)*(ABS(AA821)+AB821/60),IF(Z821=6,IF(AA821&lt;0,-1,1)*(ABS(AA821)+AB821/60+AC821/3600),""))),"")</f>
        <v/>
      </c>
      <c r="AH821" s="50">
        <f>IFERROR(IF(Z821=2,AB821,IF(Z821=4,IF(AC821&lt;0,-1,1)*(ABS(AC821)+AD821/60),IF(Z821=6,IF(AD821&lt;0,-1,1)*(ABS(AD821)+AE821/60+AF821/3600),""))),"")</f>
        <v/>
      </c>
      <c r="AI821" s="50">
        <f>IF(W821,AH821,AG821)</f>
        <v/>
      </c>
      <c r="AJ821" s="50">
        <f>IF(W821,AG821,AH821)</f>
        <v/>
      </c>
      <c r="AK821" s="50">
        <f>IFERROR(IF(U821=0,AI821,U821*ABS(AI821)),"")</f>
        <v/>
      </c>
      <c r="AL821" s="50">
        <f>IFERROR(IF(V821=0,AJ821,V821*ABS(AJ821)),"")</f>
        <v/>
      </c>
      <c r="AM821" s="50">
        <f>IFERROR(AND(U821=0,V821=0,ABS(AK821)&gt;90,ABS(AK821)&lt;=180,ABS(AL821)&lt;=90),FALSE)</f>
        <v/>
      </c>
      <c r="AN821" s="50">
        <f>IF(AM821,AL821,AK821)</f>
        <v/>
      </c>
      <c r="AO821" s="50">
        <f>IF(AM821,AK821,AL821)</f>
        <v/>
      </c>
      <c r="AP821" s="50">
        <f>IF(R821="","",IF(Y821&lt;&gt;"","Contains words or symbols that aren't part of a coordinate.",IF(NOT(OR(Z821=2,Z821=4,Z821=6)),"Couldn't find a latitude and a longitude ("&amp;Z821&amp;IF(Z821=1," number"," numbers")&amp;" found).",IF(COUNT(AA821:AF821)&lt;&gt;Z821,"Some of the numbers couldn't be read.",IF(OR(AND(Z821=4,OR(AB821&lt;0,AB821&gt;=60,AD821&lt;0,AD821&gt;=60)),AND(Z821=6,OR(AB821&lt;0,AB821&gt;=60,AC821&lt;0,AC821&gt;=60,AE821&lt;0,AE821&gt;=60,AF821&lt;0,AF821&gt;=60))),"Minutes and seconds must be between 0 and 60.",IF(OR(ABS(AN821)&gt;90,ABS(AO821)&gt;180),"Out of range: latitude must be between -90 and 90, and longitude between -180 and 180.",""))))))</f>
        <v/>
      </c>
    </row>
    <row r="822">
      <c r="B822" s="44" t="n"/>
      <c r="C822" s="44" t="n"/>
      <c r="D822" s="45">
        <f>IF(R822="","",IF(AP822&lt;&gt;"","NOT VALID GPS COORDINATES",IF(O822="NO CONNECTION","NO CONNECTION",IF(E822="","NOT FOUND",IF(OR(AM822,AND(AN822=0,AO822=0)),"CONVERTED – PLEASE CHECK","CONVERTED")))))</f>
        <v/>
      </c>
      <c r="E822" s="45">
        <f>IF(OR(O822="",O822="NO CONNECTION"),"",IFERROR(_xlfn.FILTERXML(O822,"//local/territory")&amp;" "&amp;_xlfn.FILTERXML(O822,"//local/mapcode"),IFERROR(_xlfn.FILTERXML(O822,"//international/mapcode"),"")))</f>
        <v/>
      </c>
      <c r="F822" s="46">
        <f>IF(E822="","",IFERROR(_xlfn.FILTERXML(O822,"//local/territory"),""))</f>
        <v/>
      </c>
      <c r="G822" s="46">
        <f>IF(E822="","",IFERROR(_xlfn.FILTERXML(O822,"//local/mapcode"),""))</f>
        <v/>
      </c>
      <c r="H822" s="46">
        <f>IF(E822="","",IFERROR(_xlfn.FILTERXML(O822,"//international/mapcode"),""))</f>
        <v/>
      </c>
      <c r="I822" s="46">
        <f>IF(E822="","",IFERROR(HYPERLINK("https://www.mymapcodes.com/go/?t="&amp;IF(G822&lt;&gt;"",F822,"AAA")&amp;"&amp;ma="&amp;LEFT(IF(G822&lt;&gt;"",G822,H822),FIND(".",IF(G822&lt;&gt;"",G822,H822))-1)&amp;"&amp;mb="&amp;MID(IF(G822&lt;&gt;"",G822,H822),FIND(".",IF(G822&lt;&gt;"",G822,H822))+1,99),"Open on MyMapcodes →"),""))</f>
        <v/>
      </c>
      <c r="J822" s="47">
        <f>IF(OR(R822="",AP822&lt;&gt;""),"",ROUND(AN822,6))</f>
        <v/>
      </c>
      <c r="K822" s="47">
        <f>IF(OR(R822="",AP822&lt;&gt;""),"",ROUND(AO822,6))</f>
        <v/>
      </c>
      <c r="L822" s="48">
        <f>IF(R822="","",IF(AP822&lt;&gt;"",AP822,IF(O822="NO CONNECTION","Excel couldn't reach the mapcode service. Click the REFRESH RESULTS box just above the table.",IF(E822="","The mapcode service didn't return a mapcode for this point.",IF(AM822,"Latitude and longitude seemed to be the wrong way round, so they've been swapped. Please check.",IF(AND(AN822=0,AO822=0),"0, 0 is in the sea off West Africa. Please check this is the location you meant.",IF(W822,"Longitude came first, so the order has been switched.",IF(Z822=6,"Converted from degrees, minutes and seconds.",IF(Z822=4,"Converted from degrees and decimal minutes.","")))))))))</f>
        <v/>
      </c>
      <c r="N822" s="49">
        <f>IF(J822="","",MapcodeAPI&amp;"codes/"&amp;SUBSTITUTE(J822&amp;"",MID(1/2,2,1),".")&amp;","&amp;SUBSTITUTE(K822&amp;"",MID(1/2,2,1),"."))&amp;LEFT($B$13,0)</f>
        <v/>
      </c>
      <c r="O822" s="49">
        <f>IF(N822="","",IFERROR(_xlfn.WEBSERVICE(N822),IF(MapcodeAPIBackup="","NO CONNECTION",IFERROR(_xlfn.WEBSERVICE(MapcodeAPIBackup&amp;MID(N822,LEN(MapcodeAPI)+1,999)),"NO CONNECTION"))))</f>
        <v/>
      </c>
      <c r="P822" t="inlineStr">
        <is>
          <t xml:space="preserve"> </t>
        </is>
      </c>
      <c r="R822" s="50">
        <f>IFERROR(IF(AND(TRIM(B822&amp;"")="",TRIM(C822&amp;"")=""),"",TRIM(IF(ISNUMBER(B822),SUBSTITUTE(B822&amp;"",MID(1/2,2,1),"."),B822&amp;"")&amp;IF(TRIM(C822&amp;"")="",""," | "&amp;IF(ISNUMBER(C822),SUBSTITUTE(C822&amp;"",MID(1/2,2,1),"."),C822&amp;"")))),"(error value)")</f>
        <v/>
      </c>
      <c r="S822" s="50">
        <f>IF(R822="","","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"&amp;IFERROR(IF(AND(LEN(R822)-LEN(SUBSTITUTE(R822,"/",""))=1,ISNUMBER(FIND(" ",TRIM(LEFT(R822,FIND("/",R822)-1))))),LEFT(R822,FIND("/",R822)-1),R822),R822)&amp;" ")," "," "),"﻿"," "),"​"," "),"⁠"," ")," "," ")," "," "),CHAR(9)," "),CHAR(10)," "),CHAR(13)," "),"−","-"),"–","-"),"—","-"),"LATITUDE"," "),"LONGITUDE"," "),"COORDINATES"," "),"COORDS"," "),"NORTH"," N "),"SOUTH"," S "),"EAST"," E "),"WEST"," W "),"DEGREES"," "),"DEG"," "),"GPS"," "),"LONG"," "),"LNG"," "),"LON"," "),"LAT"," ")," AND "," "),"&amp;"," ")&amp;" ")</f>
        <v/>
      </c>
      <c r="T822" s="50">
        <f>IF(S822="","",IF(LEN(S822)-LEN(SUBSTITUTE(S822,".",""))&gt;0,SUBSTITUTE(S822,","," "),IF(LEN(S822)-LEN(SUBSTITUTE(S822,",",""))=3,SUBSTITUTE(SUBSTITUTE(S822,",",";",2),",","."),IF(LEN(S822)-LEN(SUBSTITUTE(S822,",",""))=2,SUBSTITUTE(S822,",","."),SUBSTITUTE(S822,","," ")))))</f>
        <v/>
      </c>
      <c r="U822" s="50">
        <f>IF(ISNUMBER(FIND("S",T822)),-1,IF(ISNUMBER(FIND("N",T822)),1,0))</f>
        <v/>
      </c>
      <c r="V822" s="50">
        <f>IF(ISNUMBER(FIND("W",T822)),-1,IF(ISNUMBER(FIND("E",T822)),1,0))</f>
        <v/>
      </c>
      <c r="W822" s="50">
        <f>AND(MIN(IFERROR(FIND("N",T822),999),IFERROR(FIND("S",T822),999))&lt;999,MIN(IFERROR(FIND("E",T822),999),IFERROR(FIND("W",T822),999))&lt;999,MIN(IFERROR(FIND("E",T822),999),IFERROR(FIND("W",T822),999))&lt;MIN(IFERROR(FIND("N",T822),999),IFERROR(FIND("S",T822),999)))</f>
        <v/>
      </c>
      <c r="X822" s="50">
        <f>IF(T822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822,"°"," "),"º"," "),"˚"," "),"'"," "),CHAR(34)," "),"′"," "),"’"," "),"‘"," "),"″"," "),"”"," "),"“"," "),"("," "),")"," "),"["," "),"]"," "),"{"," "),"}"," "),";"," "),"|"," "),"/"," "),"\"," "),":"," "),"="," "),"*"," "),","," "),"N"," "),"S"," "),"E"," "),"W"," "),"_"," ")))</f>
        <v/>
      </c>
      <c r="Y822" s="50">
        <f>IF(X822="","",SUBSTITUTE(SUBSTITUTE(SUBSTITUTE(SUBSTITUTE(SUBSTITUTE(SUBSTITUTE(SUBSTITUTE(SUBSTITUTE(SUBSTITUTE(SUBSTITUTE(SUBSTITUTE(SUBSTITUTE(SUBSTITUTE(X822,"0",""),"1",""),"2",""),"3",""),"4",""),"5",""),"6",""),"7",""),"8",""),"9",""),".",""),"-","")," ",""))</f>
        <v/>
      </c>
      <c r="Z822" s="50">
        <f>IF(X822="",0,LEN(X822)-LEN(SUBSTITUTE(X822," ",""))+1)</f>
        <v/>
      </c>
      <c r="AA822" s="50">
        <f>IF(Z822&lt;1,"",IFERROR(VALUE(SUBSTITUTE(TRIM(MID(SUBSTITUTE(X822," ",REPT(" ",60)),1,60)),".",MID(1/2,2,1))),""))</f>
        <v/>
      </c>
      <c r="AB822" s="50">
        <f>IF(Z822&lt;2,"",IFERROR(VALUE(SUBSTITUTE(TRIM(MID(SUBSTITUTE(X822," ",REPT(" ",60)),61,60)),".",MID(1/2,2,1))),""))</f>
        <v/>
      </c>
      <c r="AC822" s="50">
        <f>IF(Z822&lt;3,"",IFERROR(VALUE(SUBSTITUTE(TRIM(MID(SUBSTITUTE(X822," ",REPT(" ",60)),121,60)),".",MID(1/2,2,1))),""))</f>
        <v/>
      </c>
      <c r="AD822" s="50">
        <f>IF(Z822&lt;4,"",IFERROR(VALUE(SUBSTITUTE(TRIM(MID(SUBSTITUTE(X822," ",REPT(" ",60)),181,60)),".",MID(1/2,2,1))),""))</f>
        <v/>
      </c>
      <c r="AE822" s="50">
        <f>IF(Z822&lt;5,"",IFERROR(VALUE(SUBSTITUTE(TRIM(MID(SUBSTITUTE(X822," ",REPT(" ",60)),241,60)),".",MID(1/2,2,1))),""))</f>
        <v/>
      </c>
      <c r="AF822" s="50">
        <f>IF(Z822&lt;6,"",IFERROR(VALUE(SUBSTITUTE(TRIM(MID(SUBSTITUTE(X822," ",REPT(" ",60)),301,60)),".",MID(1/2,2,1))),""))</f>
        <v/>
      </c>
      <c r="AG822" s="50">
        <f>IFERROR(IF(Z822=2,AA822,IF(Z822=4,IF(AA822&lt;0,-1,1)*(ABS(AA822)+AB822/60),IF(Z822=6,IF(AA822&lt;0,-1,1)*(ABS(AA822)+AB822/60+AC822/3600),""))),"")</f>
        <v/>
      </c>
      <c r="AH822" s="50">
        <f>IFERROR(IF(Z822=2,AB822,IF(Z822=4,IF(AC822&lt;0,-1,1)*(ABS(AC822)+AD822/60),IF(Z822=6,IF(AD822&lt;0,-1,1)*(ABS(AD822)+AE822/60+AF822/3600),""))),"")</f>
        <v/>
      </c>
      <c r="AI822" s="50">
        <f>IF(W822,AH822,AG822)</f>
        <v/>
      </c>
      <c r="AJ822" s="50">
        <f>IF(W822,AG822,AH822)</f>
        <v/>
      </c>
      <c r="AK822" s="50">
        <f>IFERROR(IF(U822=0,AI822,U822*ABS(AI822)),"")</f>
        <v/>
      </c>
      <c r="AL822" s="50">
        <f>IFERROR(IF(V822=0,AJ822,V822*ABS(AJ822)),"")</f>
        <v/>
      </c>
      <c r="AM822" s="50">
        <f>IFERROR(AND(U822=0,V822=0,ABS(AK822)&gt;90,ABS(AK822)&lt;=180,ABS(AL822)&lt;=90),FALSE)</f>
        <v/>
      </c>
      <c r="AN822" s="50">
        <f>IF(AM822,AL822,AK822)</f>
        <v/>
      </c>
      <c r="AO822" s="50">
        <f>IF(AM822,AK822,AL822)</f>
        <v/>
      </c>
      <c r="AP822" s="50">
        <f>IF(R822="","",IF(Y822&lt;&gt;"","Contains words or symbols that aren't part of a coordinate.",IF(NOT(OR(Z822=2,Z822=4,Z822=6)),"Couldn't find a latitude and a longitude ("&amp;Z822&amp;IF(Z822=1," number"," numbers")&amp;" found).",IF(COUNT(AA822:AF822)&lt;&gt;Z822,"Some of the numbers couldn't be read.",IF(OR(AND(Z822=4,OR(AB822&lt;0,AB822&gt;=60,AD822&lt;0,AD822&gt;=60)),AND(Z822=6,OR(AB822&lt;0,AB822&gt;=60,AC822&lt;0,AC822&gt;=60,AE822&lt;0,AE822&gt;=60,AF822&lt;0,AF822&gt;=60))),"Minutes and seconds must be between 0 and 60.",IF(OR(ABS(AN822)&gt;90,ABS(AO822)&gt;180),"Out of range: latitude must be between -90 and 90, and longitude between -180 and 180.",""))))))</f>
        <v/>
      </c>
    </row>
    <row r="823">
      <c r="B823" s="44" t="n"/>
      <c r="C823" s="44" t="n"/>
      <c r="D823" s="45">
        <f>IF(R823="","",IF(AP823&lt;&gt;"","NOT VALID GPS COORDINATES",IF(O823="NO CONNECTION","NO CONNECTION",IF(E823="","NOT FOUND",IF(OR(AM823,AND(AN823=0,AO823=0)),"CONVERTED – PLEASE CHECK","CONVERTED")))))</f>
        <v/>
      </c>
      <c r="E823" s="45">
        <f>IF(OR(O823="",O823="NO CONNECTION"),"",IFERROR(_xlfn.FILTERXML(O823,"//local/territory")&amp;" "&amp;_xlfn.FILTERXML(O823,"//local/mapcode"),IFERROR(_xlfn.FILTERXML(O823,"//international/mapcode"),"")))</f>
        <v/>
      </c>
      <c r="F823" s="46">
        <f>IF(E823="","",IFERROR(_xlfn.FILTERXML(O823,"//local/territory"),""))</f>
        <v/>
      </c>
      <c r="G823" s="46">
        <f>IF(E823="","",IFERROR(_xlfn.FILTERXML(O823,"//local/mapcode"),""))</f>
        <v/>
      </c>
      <c r="H823" s="46">
        <f>IF(E823="","",IFERROR(_xlfn.FILTERXML(O823,"//international/mapcode"),""))</f>
        <v/>
      </c>
      <c r="I823" s="46">
        <f>IF(E823="","",IFERROR(HYPERLINK("https://www.mymapcodes.com/go/?t="&amp;IF(G823&lt;&gt;"",F823,"AAA")&amp;"&amp;ma="&amp;LEFT(IF(G823&lt;&gt;"",G823,H823),FIND(".",IF(G823&lt;&gt;"",G823,H823))-1)&amp;"&amp;mb="&amp;MID(IF(G823&lt;&gt;"",G823,H823),FIND(".",IF(G823&lt;&gt;"",G823,H823))+1,99),"Open on MyMapcodes →"),""))</f>
        <v/>
      </c>
      <c r="J823" s="47">
        <f>IF(OR(R823="",AP823&lt;&gt;""),"",ROUND(AN823,6))</f>
        <v/>
      </c>
      <c r="K823" s="47">
        <f>IF(OR(R823="",AP823&lt;&gt;""),"",ROUND(AO823,6))</f>
        <v/>
      </c>
      <c r="L823" s="48">
        <f>IF(R823="","",IF(AP823&lt;&gt;"",AP823,IF(O823="NO CONNECTION","Excel couldn't reach the mapcode service. Click the REFRESH RESULTS box just above the table.",IF(E823="","The mapcode service didn't return a mapcode for this point.",IF(AM823,"Latitude and longitude seemed to be the wrong way round, so they've been swapped. Please check.",IF(AND(AN823=0,AO823=0),"0, 0 is in the sea off West Africa. Please check this is the location you meant.",IF(W823,"Longitude came first, so the order has been switched.",IF(Z823=6,"Converted from degrees, minutes and seconds.",IF(Z823=4,"Converted from degrees and decimal minutes.","")))))))))</f>
        <v/>
      </c>
      <c r="N823" s="49">
        <f>IF(J823="","",MapcodeAPI&amp;"codes/"&amp;SUBSTITUTE(J823&amp;"",MID(1/2,2,1),".")&amp;","&amp;SUBSTITUTE(K823&amp;"",MID(1/2,2,1),"."))&amp;LEFT($B$13,0)</f>
        <v/>
      </c>
      <c r="O823" s="49">
        <f>IF(N823="","",IFERROR(_xlfn.WEBSERVICE(N823),IF(MapcodeAPIBackup="","NO CONNECTION",IFERROR(_xlfn.WEBSERVICE(MapcodeAPIBackup&amp;MID(N823,LEN(MapcodeAPI)+1,999)),"NO CONNECTION"))))</f>
        <v/>
      </c>
      <c r="P823" t="inlineStr">
        <is>
          <t xml:space="preserve"> </t>
        </is>
      </c>
      <c r="R823" s="50">
        <f>IFERROR(IF(AND(TRIM(B823&amp;"")="",TRIM(C823&amp;"")=""),"",TRIM(IF(ISNUMBER(B823),SUBSTITUTE(B823&amp;"",MID(1/2,2,1),"."),B823&amp;"")&amp;IF(TRIM(C823&amp;"")="",""," | "&amp;IF(ISNUMBER(C823),SUBSTITUTE(C823&amp;"",MID(1/2,2,1),"."),C823&amp;"")))),"(error value)")</f>
        <v/>
      </c>
      <c r="S823" s="50">
        <f>IF(R823="","","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"&amp;IFERROR(IF(AND(LEN(R823)-LEN(SUBSTITUTE(R823,"/",""))=1,ISNUMBER(FIND(" ",TRIM(LEFT(R823,FIND("/",R823)-1))))),LEFT(R823,FIND("/",R823)-1),R823),R823)&amp;" ")," "," "),"﻿"," "),"​"," "),"⁠"," ")," "," ")," "," "),CHAR(9)," "),CHAR(10)," "),CHAR(13)," "),"−","-"),"–","-"),"—","-"),"LATITUDE"," "),"LONGITUDE"," "),"COORDINATES"," "),"COORDS"," "),"NORTH"," N "),"SOUTH"," S "),"EAST"," E "),"WEST"," W "),"DEGREES"," "),"DEG"," "),"GPS"," "),"LONG"," "),"LNG"," "),"LON"," "),"LAT"," ")," AND "," "),"&amp;"," ")&amp;" ")</f>
        <v/>
      </c>
      <c r="T823" s="50">
        <f>IF(S823="","",IF(LEN(S823)-LEN(SUBSTITUTE(S823,".",""))&gt;0,SUBSTITUTE(S823,","," "),IF(LEN(S823)-LEN(SUBSTITUTE(S823,",",""))=3,SUBSTITUTE(SUBSTITUTE(S823,",",";",2),",","."),IF(LEN(S823)-LEN(SUBSTITUTE(S823,",",""))=2,SUBSTITUTE(S823,",","."),SUBSTITUTE(S823,","," ")))))</f>
        <v/>
      </c>
      <c r="U823" s="50">
        <f>IF(ISNUMBER(FIND("S",T823)),-1,IF(ISNUMBER(FIND("N",T823)),1,0))</f>
        <v/>
      </c>
      <c r="V823" s="50">
        <f>IF(ISNUMBER(FIND("W",T823)),-1,IF(ISNUMBER(FIND("E",T823)),1,0))</f>
        <v/>
      </c>
      <c r="W823" s="50">
        <f>AND(MIN(IFERROR(FIND("N",T823),999),IFERROR(FIND("S",T823),999))&lt;999,MIN(IFERROR(FIND("E",T823),999),IFERROR(FIND("W",T823),999))&lt;999,MIN(IFERROR(FIND("E",T823),999),IFERROR(FIND("W",T823),999))&lt;MIN(IFERROR(FIND("N",T823),999),IFERROR(FIND("S",T823),999)))</f>
        <v/>
      </c>
      <c r="X823" s="50">
        <f>IF(T823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823,"°"," "),"º"," "),"˚"," "),"'"," "),CHAR(34)," "),"′"," "),"’"," "),"‘"," "),"″"," "),"”"," "),"“"," "),"("," "),")"," "),"["," "),"]"," "),"{"," "),"}"," "),";"," "),"|"," "),"/"," "),"\"," "),":"," "),"="," "),"*"," "),","," "),"N"," "),"S"," "),"E"," "),"W"," "),"_"," ")))</f>
        <v/>
      </c>
      <c r="Y823" s="50">
        <f>IF(X823="","",SUBSTITUTE(SUBSTITUTE(SUBSTITUTE(SUBSTITUTE(SUBSTITUTE(SUBSTITUTE(SUBSTITUTE(SUBSTITUTE(SUBSTITUTE(SUBSTITUTE(SUBSTITUTE(SUBSTITUTE(SUBSTITUTE(X823,"0",""),"1",""),"2",""),"3",""),"4",""),"5",""),"6",""),"7",""),"8",""),"9",""),".",""),"-","")," ",""))</f>
        <v/>
      </c>
      <c r="Z823" s="50">
        <f>IF(X823="",0,LEN(X823)-LEN(SUBSTITUTE(X823," ",""))+1)</f>
        <v/>
      </c>
      <c r="AA823" s="50">
        <f>IF(Z823&lt;1,"",IFERROR(VALUE(SUBSTITUTE(TRIM(MID(SUBSTITUTE(X823," ",REPT(" ",60)),1,60)),".",MID(1/2,2,1))),""))</f>
        <v/>
      </c>
      <c r="AB823" s="50">
        <f>IF(Z823&lt;2,"",IFERROR(VALUE(SUBSTITUTE(TRIM(MID(SUBSTITUTE(X823," ",REPT(" ",60)),61,60)),".",MID(1/2,2,1))),""))</f>
        <v/>
      </c>
      <c r="AC823" s="50">
        <f>IF(Z823&lt;3,"",IFERROR(VALUE(SUBSTITUTE(TRIM(MID(SUBSTITUTE(X823," ",REPT(" ",60)),121,60)),".",MID(1/2,2,1))),""))</f>
        <v/>
      </c>
      <c r="AD823" s="50">
        <f>IF(Z823&lt;4,"",IFERROR(VALUE(SUBSTITUTE(TRIM(MID(SUBSTITUTE(X823," ",REPT(" ",60)),181,60)),".",MID(1/2,2,1))),""))</f>
        <v/>
      </c>
      <c r="AE823" s="50">
        <f>IF(Z823&lt;5,"",IFERROR(VALUE(SUBSTITUTE(TRIM(MID(SUBSTITUTE(X823," ",REPT(" ",60)),241,60)),".",MID(1/2,2,1))),""))</f>
        <v/>
      </c>
      <c r="AF823" s="50">
        <f>IF(Z823&lt;6,"",IFERROR(VALUE(SUBSTITUTE(TRIM(MID(SUBSTITUTE(X823," ",REPT(" ",60)),301,60)),".",MID(1/2,2,1))),""))</f>
        <v/>
      </c>
      <c r="AG823" s="50">
        <f>IFERROR(IF(Z823=2,AA823,IF(Z823=4,IF(AA823&lt;0,-1,1)*(ABS(AA823)+AB823/60),IF(Z823=6,IF(AA823&lt;0,-1,1)*(ABS(AA823)+AB823/60+AC823/3600),""))),"")</f>
        <v/>
      </c>
      <c r="AH823" s="50">
        <f>IFERROR(IF(Z823=2,AB823,IF(Z823=4,IF(AC823&lt;0,-1,1)*(ABS(AC823)+AD823/60),IF(Z823=6,IF(AD823&lt;0,-1,1)*(ABS(AD823)+AE823/60+AF823/3600),""))),"")</f>
        <v/>
      </c>
      <c r="AI823" s="50">
        <f>IF(W823,AH823,AG823)</f>
        <v/>
      </c>
      <c r="AJ823" s="50">
        <f>IF(W823,AG823,AH823)</f>
        <v/>
      </c>
      <c r="AK823" s="50">
        <f>IFERROR(IF(U823=0,AI823,U823*ABS(AI823)),"")</f>
        <v/>
      </c>
      <c r="AL823" s="50">
        <f>IFERROR(IF(V823=0,AJ823,V823*ABS(AJ823)),"")</f>
        <v/>
      </c>
      <c r="AM823" s="50">
        <f>IFERROR(AND(U823=0,V823=0,ABS(AK823)&gt;90,ABS(AK823)&lt;=180,ABS(AL823)&lt;=90),FALSE)</f>
        <v/>
      </c>
      <c r="AN823" s="50">
        <f>IF(AM823,AL823,AK823)</f>
        <v/>
      </c>
      <c r="AO823" s="50">
        <f>IF(AM823,AK823,AL823)</f>
        <v/>
      </c>
      <c r="AP823" s="50">
        <f>IF(R823="","",IF(Y823&lt;&gt;"","Contains words or symbols that aren't part of a coordinate.",IF(NOT(OR(Z823=2,Z823=4,Z823=6)),"Couldn't find a latitude and a longitude ("&amp;Z823&amp;IF(Z823=1," number"," numbers")&amp;" found).",IF(COUNT(AA823:AF823)&lt;&gt;Z823,"Some of the numbers couldn't be read.",IF(OR(AND(Z823=4,OR(AB823&lt;0,AB823&gt;=60,AD823&lt;0,AD823&gt;=60)),AND(Z823=6,OR(AB823&lt;0,AB823&gt;=60,AC823&lt;0,AC823&gt;=60,AE823&lt;0,AE823&gt;=60,AF823&lt;0,AF823&gt;=60))),"Minutes and seconds must be between 0 and 60.",IF(OR(ABS(AN823)&gt;90,ABS(AO823)&gt;180),"Out of range: latitude must be between -90 and 90, and longitude between -180 and 180.",""))))))</f>
        <v/>
      </c>
    </row>
    <row r="824">
      <c r="B824" s="44" t="n"/>
      <c r="C824" s="44" t="n"/>
      <c r="D824" s="45">
        <f>IF(R824="","",IF(AP824&lt;&gt;"","NOT VALID GPS COORDINATES",IF(O824="NO CONNECTION","NO CONNECTION",IF(E824="","NOT FOUND",IF(OR(AM824,AND(AN824=0,AO824=0)),"CONVERTED – PLEASE CHECK","CONVERTED")))))</f>
        <v/>
      </c>
      <c r="E824" s="45">
        <f>IF(OR(O824="",O824="NO CONNECTION"),"",IFERROR(_xlfn.FILTERXML(O824,"//local/territory")&amp;" "&amp;_xlfn.FILTERXML(O824,"//local/mapcode"),IFERROR(_xlfn.FILTERXML(O824,"//international/mapcode"),"")))</f>
        <v/>
      </c>
      <c r="F824" s="46">
        <f>IF(E824="","",IFERROR(_xlfn.FILTERXML(O824,"//local/territory"),""))</f>
        <v/>
      </c>
      <c r="G824" s="46">
        <f>IF(E824="","",IFERROR(_xlfn.FILTERXML(O824,"//local/mapcode"),""))</f>
        <v/>
      </c>
      <c r="H824" s="46">
        <f>IF(E824="","",IFERROR(_xlfn.FILTERXML(O824,"//international/mapcode"),""))</f>
        <v/>
      </c>
      <c r="I824" s="46">
        <f>IF(E824="","",IFERROR(HYPERLINK("https://www.mymapcodes.com/go/?t="&amp;IF(G824&lt;&gt;"",F824,"AAA")&amp;"&amp;ma="&amp;LEFT(IF(G824&lt;&gt;"",G824,H824),FIND(".",IF(G824&lt;&gt;"",G824,H824))-1)&amp;"&amp;mb="&amp;MID(IF(G824&lt;&gt;"",G824,H824),FIND(".",IF(G824&lt;&gt;"",G824,H824))+1,99),"Open on MyMapcodes →"),""))</f>
        <v/>
      </c>
      <c r="J824" s="47">
        <f>IF(OR(R824="",AP824&lt;&gt;""),"",ROUND(AN824,6))</f>
        <v/>
      </c>
      <c r="K824" s="47">
        <f>IF(OR(R824="",AP824&lt;&gt;""),"",ROUND(AO824,6))</f>
        <v/>
      </c>
      <c r="L824" s="48">
        <f>IF(R824="","",IF(AP824&lt;&gt;"",AP824,IF(O824="NO CONNECTION","Excel couldn't reach the mapcode service. Click the REFRESH RESULTS box just above the table.",IF(E824="","The mapcode service didn't return a mapcode for this point.",IF(AM824,"Latitude and longitude seemed to be the wrong way round, so they've been swapped. Please check.",IF(AND(AN824=0,AO824=0),"0, 0 is in the sea off West Africa. Please check this is the location you meant.",IF(W824,"Longitude came first, so the order has been switched.",IF(Z824=6,"Converted from degrees, minutes and seconds.",IF(Z824=4,"Converted from degrees and decimal minutes.","")))))))))</f>
        <v/>
      </c>
      <c r="N824" s="49">
        <f>IF(J824="","",MapcodeAPI&amp;"codes/"&amp;SUBSTITUTE(J824&amp;"",MID(1/2,2,1),".")&amp;","&amp;SUBSTITUTE(K824&amp;"",MID(1/2,2,1),"."))&amp;LEFT($B$13,0)</f>
        <v/>
      </c>
      <c r="O824" s="49">
        <f>IF(N824="","",IFERROR(_xlfn.WEBSERVICE(N824),IF(MapcodeAPIBackup="","NO CONNECTION",IFERROR(_xlfn.WEBSERVICE(MapcodeAPIBackup&amp;MID(N824,LEN(MapcodeAPI)+1,999)),"NO CONNECTION"))))</f>
        <v/>
      </c>
      <c r="P824" t="inlineStr">
        <is>
          <t xml:space="preserve"> </t>
        </is>
      </c>
      <c r="R824" s="50">
        <f>IFERROR(IF(AND(TRIM(B824&amp;"")="",TRIM(C824&amp;"")=""),"",TRIM(IF(ISNUMBER(B824),SUBSTITUTE(B824&amp;"",MID(1/2,2,1),"."),B824&amp;"")&amp;IF(TRIM(C824&amp;"")="",""," | "&amp;IF(ISNUMBER(C824),SUBSTITUTE(C824&amp;"",MID(1/2,2,1),"."),C824&amp;"")))),"(error value)")</f>
        <v/>
      </c>
      <c r="S824" s="50">
        <f>IF(R824="","","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"&amp;IFERROR(IF(AND(LEN(R824)-LEN(SUBSTITUTE(R824,"/",""))=1,ISNUMBER(FIND(" ",TRIM(LEFT(R824,FIND("/",R824)-1))))),LEFT(R824,FIND("/",R824)-1),R824),R824)&amp;" ")," "," "),"﻿"," "),"​"," "),"⁠"," ")," "," ")," "," "),CHAR(9)," "),CHAR(10)," "),CHAR(13)," "),"−","-"),"–","-"),"—","-"),"LATITUDE"," "),"LONGITUDE"," "),"COORDINATES"," "),"COORDS"," "),"NORTH"," N "),"SOUTH"," S "),"EAST"," E "),"WEST"," W "),"DEGREES"," "),"DEG"," "),"GPS"," "),"LONG"," "),"LNG"," "),"LON"," "),"LAT"," ")," AND "," "),"&amp;"," ")&amp;" ")</f>
        <v/>
      </c>
      <c r="T824" s="50">
        <f>IF(S824="","",IF(LEN(S824)-LEN(SUBSTITUTE(S824,".",""))&gt;0,SUBSTITUTE(S824,","," "),IF(LEN(S824)-LEN(SUBSTITUTE(S824,",",""))=3,SUBSTITUTE(SUBSTITUTE(S824,",",";",2),",","."),IF(LEN(S824)-LEN(SUBSTITUTE(S824,",",""))=2,SUBSTITUTE(S824,",","."),SUBSTITUTE(S824,","," ")))))</f>
        <v/>
      </c>
      <c r="U824" s="50">
        <f>IF(ISNUMBER(FIND("S",T824)),-1,IF(ISNUMBER(FIND("N",T824)),1,0))</f>
        <v/>
      </c>
      <c r="V824" s="50">
        <f>IF(ISNUMBER(FIND("W",T824)),-1,IF(ISNUMBER(FIND("E",T824)),1,0))</f>
        <v/>
      </c>
      <c r="W824" s="50">
        <f>AND(MIN(IFERROR(FIND("N",T824),999),IFERROR(FIND("S",T824),999))&lt;999,MIN(IFERROR(FIND("E",T824),999),IFERROR(FIND("W",T824),999))&lt;999,MIN(IFERROR(FIND("E",T824),999),IFERROR(FIND("W",T824),999))&lt;MIN(IFERROR(FIND("N",T824),999),IFERROR(FIND("S",T824),999)))</f>
        <v/>
      </c>
      <c r="X824" s="50">
        <f>IF(T824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824,"°"," "),"º"," "),"˚"," "),"'"," "),CHAR(34)," "),"′"," "),"’"," "),"‘"," "),"″"," "),"”"," "),"“"," "),"("," "),")"," "),"["," "),"]"," "),"{"," "),"}"," "),";"," "),"|"," "),"/"," "),"\"," "),":"," "),"="," "),"*"," "),","," "),"N"," "),"S"," "),"E"," "),"W"," "),"_"," ")))</f>
        <v/>
      </c>
      <c r="Y824" s="50">
        <f>IF(X824="","",SUBSTITUTE(SUBSTITUTE(SUBSTITUTE(SUBSTITUTE(SUBSTITUTE(SUBSTITUTE(SUBSTITUTE(SUBSTITUTE(SUBSTITUTE(SUBSTITUTE(SUBSTITUTE(SUBSTITUTE(SUBSTITUTE(X824,"0",""),"1",""),"2",""),"3",""),"4",""),"5",""),"6",""),"7",""),"8",""),"9",""),".",""),"-","")," ",""))</f>
        <v/>
      </c>
      <c r="Z824" s="50">
        <f>IF(X824="",0,LEN(X824)-LEN(SUBSTITUTE(X824," ",""))+1)</f>
        <v/>
      </c>
      <c r="AA824" s="50">
        <f>IF(Z824&lt;1,"",IFERROR(VALUE(SUBSTITUTE(TRIM(MID(SUBSTITUTE(X824," ",REPT(" ",60)),1,60)),".",MID(1/2,2,1))),""))</f>
        <v/>
      </c>
      <c r="AB824" s="50">
        <f>IF(Z824&lt;2,"",IFERROR(VALUE(SUBSTITUTE(TRIM(MID(SUBSTITUTE(X824," ",REPT(" ",60)),61,60)),".",MID(1/2,2,1))),""))</f>
        <v/>
      </c>
      <c r="AC824" s="50">
        <f>IF(Z824&lt;3,"",IFERROR(VALUE(SUBSTITUTE(TRIM(MID(SUBSTITUTE(X824," ",REPT(" ",60)),121,60)),".",MID(1/2,2,1))),""))</f>
        <v/>
      </c>
      <c r="AD824" s="50">
        <f>IF(Z824&lt;4,"",IFERROR(VALUE(SUBSTITUTE(TRIM(MID(SUBSTITUTE(X824," ",REPT(" ",60)),181,60)),".",MID(1/2,2,1))),""))</f>
        <v/>
      </c>
      <c r="AE824" s="50">
        <f>IF(Z824&lt;5,"",IFERROR(VALUE(SUBSTITUTE(TRIM(MID(SUBSTITUTE(X824," ",REPT(" ",60)),241,60)),".",MID(1/2,2,1))),""))</f>
        <v/>
      </c>
      <c r="AF824" s="50">
        <f>IF(Z824&lt;6,"",IFERROR(VALUE(SUBSTITUTE(TRIM(MID(SUBSTITUTE(X824," ",REPT(" ",60)),301,60)),".",MID(1/2,2,1))),""))</f>
        <v/>
      </c>
      <c r="AG824" s="50">
        <f>IFERROR(IF(Z824=2,AA824,IF(Z824=4,IF(AA824&lt;0,-1,1)*(ABS(AA824)+AB824/60),IF(Z824=6,IF(AA824&lt;0,-1,1)*(ABS(AA824)+AB824/60+AC824/3600),""))),"")</f>
        <v/>
      </c>
      <c r="AH824" s="50">
        <f>IFERROR(IF(Z824=2,AB824,IF(Z824=4,IF(AC824&lt;0,-1,1)*(ABS(AC824)+AD824/60),IF(Z824=6,IF(AD824&lt;0,-1,1)*(ABS(AD824)+AE824/60+AF824/3600),""))),"")</f>
        <v/>
      </c>
      <c r="AI824" s="50">
        <f>IF(W824,AH824,AG824)</f>
        <v/>
      </c>
      <c r="AJ824" s="50">
        <f>IF(W824,AG824,AH824)</f>
        <v/>
      </c>
      <c r="AK824" s="50">
        <f>IFERROR(IF(U824=0,AI824,U824*ABS(AI824)),"")</f>
        <v/>
      </c>
      <c r="AL824" s="50">
        <f>IFERROR(IF(V824=0,AJ824,V824*ABS(AJ824)),"")</f>
        <v/>
      </c>
      <c r="AM824" s="50">
        <f>IFERROR(AND(U824=0,V824=0,ABS(AK824)&gt;90,ABS(AK824)&lt;=180,ABS(AL824)&lt;=90),FALSE)</f>
        <v/>
      </c>
      <c r="AN824" s="50">
        <f>IF(AM824,AL824,AK824)</f>
        <v/>
      </c>
      <c r="AO824" s="50">
        <f>IF(AM824,AK824,AL824)</f>
        <v/>
      </c>
      <c r="AP824" s="50">
        <f>IF(R824="","",IF(Y824&lt;&gt;"","Contains words or symbols that aren't part of a coordinate.",IF(NOT(OR(Z824=2,Z824=4,Z824=6)),"Couldn't find a latitude and a longitude ("&amp;Z824&amp;IF(Z824=1," number"," numbers")&amp;" found).",IF(COUNT(AA824:AF824)&lt;&gt;Z824,"Some of the numbers couldn't be read.",IF(OR(AND(Z824=4,OR(AB824&lt;0,AB824&gt;=60,AD824&lt;0,AD824&gt;=60)),AND(Z824=6,OR(AB824&lt;0,AB824&gt;=60,AC824&lt;0,AC824&gt;=60,AE824&lt;0,AE824&gt;=60,AF824&lt;0,AF824&gt;=60))),"Minutes and seconds must be between 0 and 60.",IF(OR(ABS(AN824)&gt;90,ABS(AO824)&gt;180),"Out of range: latitude must be between -90 and 90, and longitude between -180 and 180.",""))))))</f>
        <v/>
      </c>
    </row>
    <row r="825">
      <c r="B825" s="44" t="n"/>
      <c r="C825" s="44" t="n"/>
      <c r="D825" s="45">
        <f>IF(R825="","",IF(AP825&lt;&gt;"","NOT VALID GPS COORDINATES",IF(O825="NO CONNECTION","NO CONNECTION",IF(E825="","NOT FOUND",IF(OR(AM825,AND(AN825=0,AO825=0)),"CONVERTED – PLEASE CHECK","CONVERTED")))))</f>
        <v/>
      </c>
      <c r="E825" s="45">
        <f>IF(OR(O825="",O825="NO CONNECTION"),"",IFERROR(_xlfn.FILTERXML(O825,"//local/territory")&amp;" "&amp;_xlfn.FILTERXML(O825,"//local/mapcode"),IFERROR(_xlfn.FILTERXML(O825,"//international/mapcode"),"")))</f>
        <v/>
      </c>
      <c r="F825" s="46">
        <f>IF(E825="","",IFERROR(_xlfn.FILTERXML(O825,"//local/territory"),""))</f>
        <v/>
      </c>
      <c r="G825" s="46">
        <f>IF(E825="","",IFERROR(_xlfn.FILTERXML(O825,"//local/mapcode"),""))</f>
        <v/>
      </c>
      <c r="H825" s="46">
        <f>IF(E825="","",IFERROR(_xlfn.FILTERXML(O825,"//international/mapcode"),""))</f>
        <v/>
      </c>
      <c r="I825" s="46">
        <f>IF(E825="","",IFERROR(HYPERLINK("https://www.mymapcodes.com/go/?t="&amp;IF(G825&lt;&gt;"",F825,"AAA")&amp;"&amp;ma="&amp;LEFT(IF(G825&lt;&gt;"",G825,H825),FIND(".",IF(G825&lt;&gt;"",G825,H825))-1)&amp;"&amp;mb="&amp;MID(IF(G825&lt;&gt;"",G825,H825),FIND(".",IF(G825&lt;&gt;"",G825,H825))+1,99),"Open on MyMapcodes →"),""))</f>
        <v/>
      </c>
      <c r="J825" s="47">
        <f>IF(OR(R825="",AP825&lt;&gt;""),"",ROUND(AN825,6))</f>
        <v/>
      </c>
      <c r="K825" s="47">
        <f>IF(OR(R825="",AP825&lt;&gt;""),"",ROUND(AO825,6))</f>
        <v/>
      </c>
      <c r="L825" s="48">
        <f>IF(R825="","",IF(AP825&lt;&gt;"",AP825,IF(O825="NO CONNECTION","Excel couldn't reach the mapcode service. Click the REFRESH RESULTS box just above the table.",IF(E825="","The mapcode service didn't return a mapcode for this point.",IF(AM825,"Latitude and longitude seemed to be the wrong way round, so they've been swapped. Please check.",IF(AND(AN825=0,AO825=0),"0, 0 is in the sea off West Africa. Please check this is the location you meant.",IF(W825,"Longitude came first, so the order has been switched.",IF(Z825=6,"Converted from degrees, minutes and seconds.",IF(Z825=4,"Converted from degrees and decimal minutes.","")))))))))</f>
        <v/>
      </c>
      <c r="N825" s="49">
        <f>IF(J825="","",MapcodeAPI&amp;"codes/"&amp;SUBSTITUTE(J825&amp;"",MID(1/2,2,1),".")&amp;","&amp;SUBSTITUTE(K825&amp;"",MID(1/2,2,1),"."))&amp;LEFT($B$13,0)</f>
        <v/>
      </c>
      <c r="O825" s="49">
        <f>IF(N825="","",IFERROR(_xlfn.WEBSERVICE(N825),IF(MapcodeAPIBackup="","NO CONNECTION",IFERROR(_xlfn.WEBSERVICE(MapcodeAPIBackup&amp;MID(N825,LEN(MapcodeAPI)+1,999)),"NO CONNECTION"))))</f>
        <v/>
      </c>
      <c r="P825" t="inlineStr">
        <is>
          <t xml:space="preserve"> </t>
        </is>
      </c>
      <c r="R825" s="50">
        <f>IFERROR(IF(AND(TRIM(B825&amp;"")="",TRIM(C825&amp;"")=""),"",TRIM(IF(ISNUMBER(B825),SUBSTITUTE(B825&amp;"",MID(1/2,2,1),"."),B825&amp;"")&amp;IF(TRIM(C825&amp;"")="",""," | "&amp;IF(ISNUMBER(C825),SUBSTITUTE(C825&amp;"",MID(1/2,2,1),"."),C825&amp;"")))),"(error value)")</f>
        <v/>
      </c>
      <c r="S825" s="50">
        <f>IF(R825="","","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"&amp;IFERROR(IF(AND(LEN(R825)-LEN(SUBSTITUTE(R825,"/",""))=1,ISNUMBER(FIND(" ",TRIM(LEFT(R825,FIND("/",R825)-1))))),LEFT(R825,FIND("/",R825)-1),R825),R825)&amp;" ")," "," "),"﻿"," "),"​"," "),"⁠"," ")," "," ")," "," "),CHAR(9)," "),CHAR(10)," "),CHAR(13)," "),"−","-"),"–","-"),"—","-"),"LATITUDE"," "),"LONGITUDE"," "),"COORDINATES"," "),"COORDS"," "),"NORTH"," N "),"SOUTH"," S "),"EAST"," E "),"WEST"," W "),"DEGREES"," "),"DEG"," "),"GPS"," "),"LONG"," "),"LNG"," "),"LON"," "),"LAT"," ")," AND "," "),"&amp;"," ")&amp;" ")</f>
        <v/>
      </c>
      <c r="T825" s="50">
        <f>IF(S825="","",IF(LEN(S825)-LEN(SUBSTITUTE(S825,".",""))&gt;0,SUBSTITUTE(S825,","," "),IF(LEN(S825)-LEN(SUBSTITUTE(S825,",",""))=3,SUBSTITUTE(SUBSTITUTE(S825,",",";",2),",","."),IF(LEN(S825)-LEN(SUBSTITUTE(S825,",",""))=2,SUBSTITUTE(S825,",","."),SUBSTITUTE(S825,","," ")))))</f>
        <v/>
      </c>
      <c r="U825" s="50">
        <f>IF(ISNUMBER(FIND("S",T825)),-1,IF(ISNUMBER(FIND("N",T825)),1,0))</f>
        <v/>
      </c>
      <c r="V825" s="50">
        <f>IF(ISNUMBER(FIND("W",T825)),-1,IF(ISNUMBER(FIND("E",T825)),1,0))</f>
        <v/>
      </c>
      <c r="W825" s="50">
        <f>AND(MIN(IFERROR(FIND("N",T825),999),IFERROR(FIND("S",T825),999))&lt;999,MIN(IFERROR(FIND("E",T825),999),IFERROR(FIND("W",T825),999))&lt;999,MIN(IFERROR(FIND("E",T825),999),IFERROR(FIND("W",T825),999))&lt;MIN(IFERROR(FIND("N",T825),999),IFERROR(FIND("S",T825),999)))</f>
        <v/>
      </c>
      <c r="X825" s="50">
        <f>IF(T825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825,"°"," "),"º"," "),"˚"," "),"'"," "),CHAR(34)," "),"′"," "),"’"," "),"‘"," "),"″"," "),"”"," "),"“"," "),"("," "),")"," "),"["," "),"]"," "),"{"," "),"}"," "),";"," "),"|"," "),"/"," "),"\"," "),":"," "),"="," "),"*"," "),","," "),"N"," "),"S"," "),"E"," "),"W"," "),"_"," ")))</f>
        <v/>
      </c>
      <c r="Y825" s="50">
        <f>IF(X825="","",SUBSTITUTE(SUBSTITUTE(SUBSTITUTE(SUBSTITUTE(SUBSTITUTE(SUBSTITUTE(SUBSTITUTE(SUBSTITUTE(SUBSTITUTE(SUBSTITUTE(SUBSTITUTE(SUBSTITUTE(SUBSTITUTE(X825,"0",""),"1",""),"2",""),"3",""),"4",""),"5",""),"6",""),"7",""),"8",""),"9",""),".",""),"-","")," ",""))</f>
        <v/>
      </c>
      <c r="Z825" s="50">
        <f>IF(X825="",0,LEN(X825)-LEN(SUBSTITUTE(X825," ",""))+1)</f>
        <v/>
      </c>
      <c r="AA825" s="50">
        <f>IF(Z825&lt;1,"",IFERROR(VALUE(SUBSTITUTE(TRIM(MID(SUBSTITUTE(X825," ",REPT(" ",60)),1,60)),".",MID(1/2,2,1))),""))</f>
        <v/>
      </c>
      <c r="AB825" s="50">
        <f>IF(Z825&lt;2,"",IFERROR(VALUE(SUBSTITUTE(TRIM(MID(SUBSTITUTE(X825," ",REPT(" ",60)),61,60)),".",MID(1/2,2,1))),""))</f>
        <v/>
      </c>
      <c r="AC825" s="50">
        <f>IF(Z825&lt;3,"",IFERROR(VALUE(SUBSTITUTE(TRIM(MID(SUBSTITUTE(X825," ",REPT(" ",60)),121,60)),".",MID(1/2,2,1))),""))</f>
        <v/>
      </c>
      <c r="AD825" s="50">
        <f>IF(Z825&lt;4,"",IFERROR(VALUE(SUBSTITUTE(TRIM(MID(SUBSTITUTE(X825," ",REPT(" ",60)),181,60)),".",MID(1/2,2,1))),""))</f>
        <v/>
      </c>
      <c r="AE825" s="50">
        <f>IF(Z825&lt;5,"",IFERROR(VALUE(SUBSTITUTE(TRIM(MID(SUBSTITUTE(X825," ",REPT(" ",60)),241,60)),".",MID(1/2,2,1))),""))</f>
        <v/>
      </c>
      <c r="AF825" s="50">
        <f>IF(Z825&lt;6,"",IFERROR(VALUE(SUBSTITUTE(TRIM(MID(SUBSTITUTE(X825," ",REPT(" ",60)),301,60)),".",MID(1/2,2,1))),""))</f>
        <v/>
      </c>
      <c r="AG825" s="50">
        <f>IFERROR(IF(Z825=2,AA825,IF(Z825=4,IF(AA825&lt;0,-1,1)*(ABS(AA825)+AB825/60),IF(Z825=6,IF(AA825&lt;0,-1,1)*(ABS(AA825)+AB825/60+AC825/3600),""))),"")</f>
        <v/>
      </c>
      <c r="AH825" s="50">
        <f>IFERROR(IF(Z825=2,AB825,IF(Z825=4,IF(AC825&lt;0,-1,1)*(ABS(AC825)+AD825/60),IF(Z825=6,IF(AD825&lt;0,-1,1)*(ABS(AD825)+AE825/60+AF825/3600),""))),"")</f>
        <v/>
      </c>
      <c r="AI825" s="50">
        <f>IF(W825,AH825,AG825)</f>
        <v/>
      </c>
      <c r="AJ825" s="50">
        <f>IF(W825,AG825,AH825)</f>
        <v/>
      </c>
      <c r="AK825" s="50">
        <f>IFERROR(IF(U825=0,AI825,U825*ABS(AI825)),"")</f>
        <v/>
      </c>
      <c r="AL825" s="50">
        <f>IFERROR(IF(V825=0,AJ825,V825*ABS(AJ825)),"")</f>
        <v/>
      </c>
      <c r="AM825" s="50">
        <f>IFERROR(AND(U825=0,V825=0,ABS(AK825)&gt;90,ABS(AK825)&lt;=180,ABS(AL825)&lt;=90),FALSE)</f>
        <v/>
      </c>
      <c r="AN825" s="50">
        <f>IF(AM825,AL825,AK825)</f>
        <v/>
      </c>
      <c r="AO825" s="50">
        <f>IF(AM825,AK825,AL825)</f>
        <v/>
      </c>
      <c r="AP825" s="50">
        <f>IF(R825="","",IF(Y825&lt;&gt;"","Contains words or symbols that aren't part of a coordinate.",IF(NOT(OR(Z825=2,Z825=4,Z825=6)),"Couldn't find a latitude and a longitude ("&amp;Z825&amp;IF(Z825=1," number"," numbers")&amp;" found).",IF(COUNT(AA825:AF825)&lt;&gt;Z825,"Some of the numbers couldn't be read.",IF(OR(AND(Z825=4,OR(AB825&lt;0,AB825&gt;=60,AD825&lt;0,AD825&gt;=60)),AND(Z825=6,OR(AB825&lt;0,AB825&gt;=60,AC825&lt;0,AC825&gt;=60,AE825&lt;0,AE825&gt;=60,AF825&lt;0,AF825&gt;=60))),"Minutes and seconds must be between 0 and 60.",IF(OR(ABS(AN825)&gt;90,ABS(AO825)&gt;180),"Out of range: latitude must be between -90 and 90, and longitude between -180 and 180.",""))))))</f>
        <v/>
      </c>
    </row>
    <row r="826">
      <c r="B826" s="44" t="n"/>
      <c r="C826" s="44" t="n"/>
      <c r="D826" s="45">
        <f>IF(R826="","",IF(AP826&lt;&gt;"","NOT VALID GPS COORDINATES",IF(O826="NO CONNECTION","NO CONNECTION",IF(E826="","NOT FOUND",IF(OR(AM826,AND(AN826=0,AO826=0)),"CONVERTED – PLEASE CHECK","CONVERTED")))))</f>
        <v/>
      </c>
      <c r="E826" s="45">
        <f>IF(OR(O826="",O826="NO CONNECTION"),"",IFERROR(_xlfn.FILTERXML(O826,"//local/territory")&amp;" "&amp;_xlfn.FILTERXML(O826,"//local/mapcode"),IFERROR(_xlfn.FILTERXML(O826,"//international/mapcode"),"")))</f>
        <v/>
      </c>
      <c r="F826" s="46">
        <f>IF(E826="","",IFERROR(_xlfn.FILTERXML(O826,"//local/territory"),""))</f>
        <v/>
      </c>
      <c r="G826" s="46">
        <f>IF(E826="","",IFERROR(_xlfn.FILTERXML(O826,"//local/mapcode"),""))</f>
        <v/>
      </c>
      <c r="H826" s="46">
        <f>IF(E826="","",IFERROR(_xlfn.FILTERXML(O826,"//international/mapcode"),""))</f>
        <v/>
      </c>
      <c r="I826" s="46">
        <f>IF(E826="","",IFERROR(HYPERLINK("https://www.mymapcodes.com/go/?t="&amp;IF(G826&lt;&gt;"",F826,"AAA")&amp;"&amp;ma="&amp;LEFT(IF(G826&lt;&gt;"",G826,H826),FIND(".",IF(G826&lt;&gt;"",G826,H826))-1)&amp;"&amp;mb="&amp;MID(IF(G826&lt;&gt;"",G826,H826),FIND(".",IF(G826&lt;&gt;"",G826,H826))+1,99),"Open on MyMapcodes →"),""))</f>
        <v/>
      </c>
      <c r="J826" s="47">
        <f>IF(OR(R826="",AP826&lt;&gt;""),"",ROUND(AN826,6))</f>
        <v/>
      </c>
      <c r="K826" s="47">
        <f>IF(OR(R826="",AP826&lt;&gt;""),"",ROUND(AO826,6))</f>
        <v/>
      </c>
      <c r="L826" s="48">
        <f>IF(R826="","",IF(AP826&lt;&gt;"",AP826,IF(O826="NO CONNECTION","Excel couldn't reach the mapcode service. Click the REFRESH RESULTS box just above the table.",IF(E826="","The mapcode service didn't return a mapcode for this point.",IF(AM826,"Latitude and longitude seemed to be the wrong way round, so they've been swapped. Please check.",IF(AND(AN826=0,AO826=0),"0, 0 is in the sea off West Africa. Please check this is the location you meant.",IF(W826,"Longitude came first, so the order has been switched.",IF(Z826=6,"Converted from degrees, minutes and seconds.",IF(Z826=4,"Converted from degrees and decimal minutes.","")))))))))</f>
        <v/>
      </c>
      <c r="N826" s="49">
        <f>IF(J826="","",MapcodeAPI&amp;"codes/"&amp;SUBSTITUTE(J826&amp;"",MID(1/2,2,1),".")&amp;","&amp;SUBSTITUTE(K826&amp;"",MID(1/2,2,1),"."))&amp;LEFT($B$13,0)</f>
        <v/>
      </c>
      <c r="O826" s="49">
        <f>IF(N826="","",IFERROR(_xlfn.WEBSERVICE(N826),IF(MapcodeAPIBackup="","NO CONNECTION",IFERROR(_xlfn.WEBSERVICE(MapcodeAPIBackup&amp;MID(N826,LEN(MapcodeAPI)+1,999)),"NO CONNECTION"))))</f>
        <v/>
      </c>
      <c r="P826" t="inlineStr">
        <is>
          <t xml:space="preserve"> </t>
        </is>
      </c>
      <c r="R826" s="50">
        <f>IFERROR(IF(AND(TRIM(B826&amp;"")="",TRIM(C826&amp;"")=""),"",TRIM(IF(ISNUMBER(B826),SUBSTITUTE(B826&amp;"",MID(1/2,2,1),"."),B826&amp;"")&amp;IF(TRIM(C826&amp;"")="",""," | "&amp;IF(ISNUMBER(C826),SUBSTITUTE(C826&amp;"",MID(1/2,2,1),"."),C826&amp;"")))),"(error value)")</f>
        <v/>
      </c>
      <c r="S826" s="50">
        <f>IF(R826="","","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"&amp;IFERROR(IF(AND(LEN(R826)-LEN(SUBSTITUTE(R826,"/",""))=1,ISNUMBER(FIND(" ",TRIM(LEFT(R826,FIND("/",R826)-1))))),LEFT(R826,FIND("/",R826)-1),R826),R826)&amp;" ")," "," "),"﻿"," "),"​"," "),"⁠"," ")," "," ")," "," "),CHAR(9)," "),CHAR(10)," "),CHAR(13)," "),"−","-"),"–","-"),"—","-"),"LATITUDE"," "),"LONGITUDE"," "),"COORDINATES"," "),"COORDS"," "),"NORTH"," N "),"SOUTH"," S "),"EAST"," E "),"WEST"," W "),"DEGREES"," "),"DEG"," "),"GPS"," "),"LONG"," "),"LNG"," "),"LON"," "),"LAT"," ")," AND "," "),"&amp;"," ")&amp;" ")</f>
        <v/>
      </c>
      <c r="T826" s="50">
        <f>IF(S826="","",IF(LEN(S826)-LEN(SUBSTITUTE(S826,".",""))&gt;0,SUBSTITUTE(S826,","," "),IF(LEN(S826)-LEN(SUBSTITUTE(S826,",",""))=3,SUBSTITUTE(SUBSTITUTE(S826,",",";",2),",","."),IF(LEN(S826)-LEN(SUBSTITUTE(S826,",",""))=2,SUBSTITUTE(S826,",","."),SUBSTITUTE(S826,","," ")))))</f>
        <v/>
      </c>
      <c r="U826" s="50">
        <f>IF(ISNUMBER(FIND("S",T826)),-1,IF(ISNUMBER(FIND("N",T826)),1,0))</f>
        <v/>
      </c>
      <c r="V826" s="50">
        <f>IF(ISNUMBER(FIND("W",T826)),-1,IF(ISNUMBER(FIND("E",T826)),1,0))</f>
        <v/>
      </c>
      <c r="W826" s="50">
        <f>AND(MIN(IFERROR(FIND("N",T826),999),IFERROR(FIND("S",T826),999))&lt;999,MIN(IFERROR(FIND("E",T826),999),IFERROR(FIND("W",T826),999))&lt;999,MIN(IFERROR(FIND("E",T826),999),IFERROR(FIND("W",T826),999))&lt;MIN(IFERROR(FIND("N",T826),999),IFERROR(FIND("S",T826),999)))</f>
        <v/>
      </c>
      <c r="X826" s="50">
        <f>IF(T826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826,"°"," "),"º"," "),"˚"," "),"'"," "),CHAR(34)," "),"′"," "),"’"," "),"‘"," "),"″"," "),"”"," "),"“"," "),"("," "),")"," "),"["," "),"]"," "),"{"," "),"}"," "),";"," "),"|"," "),"/"," "),"\"," "),":"," "),"="," "),"*"," "),","," "),"N"," "),"S"," "),"E"," "),"W"," "),"_"," ")))</f>
        <v/>
      </c>
      <c r="Y826" s="50">
        <f>IF(X826="","",SUBSTITUTE(SUBSTITUTE(SUBSTITUTE(SUBSTITUTE(SUBSTITUTE(SUBSTITUTE(SUBSTITUTE(SUBSTITUTE(SUBSTITUTE(SUBSTITUTE(SUBSTITUTE(SUBSTITUTE(SUBSTITUTE(X826,"0",""),"1",""),"2",""),"3",""),"4",""),"5",""),"6",""),"7",""),"8",""),"9",""),".",""),"-","")," ",""))</f>
        <v/>
      </c>
      <c r="Z826" s="50">
        <f>IF(X826="",0,LEN(X826)-LEN(SUBSTITUTE(X826," ",""))+1)</f>
        <v/>
      </c>
      <c r="AA826" s="50">
        <f>IF(Z826&lt;1,"",IFERROR(VALUE(SUBSTITUTE(TRIM(MID(SUBSTITUTE(X826," ",REPT(" ",60)),1,60)),".",MID(1/2,2,1))),""))</f>
        <v/>
      </c>
      <c r="AB826" s="50">
        <f>IF(Z826&lt;2,"",IFERROR(VALUE(SUBSTITUTE(TRIM(MID(SUBSTITUTE(X826," ",REPT(" ",60)),61,60)),".",MID(1/2,2,1))),""))</f>
        <v/>
      </c>
      <c r="AC826" s="50">
        <f>IF(Z826&lt;3,"",IFERROR(VALUE(SUBSTITUTE(TRIM(MID(SUBSTITUTE(X826," ",REPT(" ",60)),121,60)),".",MID(1/2,2,1))),""))</f>
        <v/>
      </c>
      <c r="AD826" s="50">
        <f>IF(Z826&lt;4,"",IFERROR(VALUE(SUBSTITUTE(TRIM(MID(SUBSTITUTE(X826," ",REPT(" ",60)),181,60)),".",MID(1/2,2,1))),""))</f>
        <v/>
      </c>
      <c r="AE826" s="50">
        <f>IF(Z826&lt;5,"",IFERROR(VALUE(SUBSTITUTE(TRIM(MID(SUBSTITUTE(X826," ",REPT(" ",60)),241,60)),".",MID(1/2,2,1))),""))</f>
        <v/>
      </c>
      <c r="AF826" s="50">
        <f>IF(Z826&lt;6,"",IFERROR(VALUE(SUBSTITUTE(TRIM(MID(SUBSTITUTE(X826," ",REPT(" ",60)),301,60)),".",MID(1/2,2,1))),""))</f>
        <v/>
      </c>
      <c r="AG826" s="50">
        <f>IFERROR(IF(Z826=2,AA826,IF(Z826=4,IF(AA826&lt;0,-1,1)*(ABS(AA826)+AB826/60),IF(Z826=6,IF(AA826&lt;0,-1,1)*(ABS(AA826)+AB826/60+AC826/3600),""))),"")</f>
        <v/>
      </c>
      <c r="AH826" s="50">
        <f>IFERROR(IF(Z826=2,AB826,IF(Z826=4,IF(AC826&lt;0,-1,1)*(ABS(AC826)+AD826/60),IF(Z826=6,IF(AD826&lt;0,-1,1)*(ABS(AD826)+AE826/60+AF826/3600),""))),"")</f>
        <v/>
      </c>
      <c r="AI826" s="50">
        <f>IF(W826,AH826,AG826)</f>
        <v/>
      </c>
      <c r="AJ826" s="50">
        <f>IF(W826,AG826,AH826)</f>
        <v/>
      </c>
      <c r="AK826" s="50">
        <f>IFERROR(IF(U826=0,AI826,U826*ABS(AI826)),"")</f>
        <v/>
      </c>
      <c r="AL826" s="50">
        <f>IFERROR(IF(V826=0,AJ826,V826*ABS(AJ826)),"")</f>
        <v/>
      </c>
      <c r="AM826" s="50">
        <f>IFERROR(AND(U826=0,V826=0,ABS(AK826)&gt;90,ABS(AK826)&lt;=180,ABS(AL826)&lt;=90),FALSE)</f>
        <v/>
      </c>
      <c r="AN826" s="50">
        <f>IF(AM826,AL826,AK826)</f>
        <v/>
      </c>
      <c r="AO826" s="50">
        <f>IF(AM826,AK826,AL826)</f>
        <v/>
      </c>
      <c r="AP826" s="50">
        <f>IF(R826="","",IF(Y826&lt;&gt;"","Contains words or symbols that aren't part of a coordinate.",IF(NOT(OR(Z826=2,Z826=4,Z826=6)),"Couldn't find a latitude and a longitude ("&amp;Z826&amp;IF(Z826=1," number"," numbers")&amp;" found).",IF(COUNT(AA826:AF826)&lt;&gt;Z826,"Some of the numbers couldn't be read.",IF(OR(AND(Z826=4,OR(AB826&lt;0,AB826&gt;=60,AD826&lt;0,AD826&gt;=60)),AND(Z826=6,OR(AB826&lt;0,AB826&gt;=60,AC826&lt;0,AC826&gt;=60,AE826&lt;0,AE826&gt;=60,AF826&lt;0,AF826&gt;=60))),"Minutes and seconds must be between 0 and 60.",IF(OR(ABS(AN826)&gt;90,ABS(AO826)&gt;180),"Out of range: latitude must be between -90 and 90, and longitude between -180 and 180.",""))))))</f>
        <v/>
      </c>
    </row>
    <row r="827">
      <c r="B827" s="44" t="n"/>
      <c r="C827" s="44" t="n"/>
      <c r="D827" s="45">
        <f>IF(R827="","",IF(AP827&lt;&gt;"","NOT VALID GPS COORDINATES",IF(O827="NO CONNECTION","NO CONNECTION",IF(E827="","NOT FOUND",IF(OR(AM827,AND(AN827=0,AO827=0)),"CONVERTED – PLEASE CHECK","CONVERTED")))))</f>
        <v/>
      </c>
      <c r="E827" s="45">
        <f>IF(OR(O827="",O827="NO CONNECTION"),"",IFERROR(_xlfn.FILTERXML(O827,"//local/territory")&amp;" "&amp;_xlfn.FILTERXML(O827,"//local/mapcode"),IFERROR(_xlfn.FILTERXML(O827,"//international/mapcode"),"")))</f>
        <v/>
      </c>
      <c r="F827" s="46">
        <f>IF(E827="","",IFERROR(_xlfn.FILTERXML(O827,"//local/territory"),""))</f>
        <v/>
      </c>
      <c r="G827" s="46">
        <f>IF(E827="","",IFERROR(_xlfn.FILTERXML(O827,"//local/mapcode"),""))</f>
        <v/>
      </c>
      <c r="H827" s="46">
        <f>IF(E827="","",IFERROR(_xlfn.FILTERXML(O827,"//international/mapcode"),""))</f>
        <v/>
      </c>
      <c r="I827" s="46">
        <f>IF(E827="","",IFERROR(HYPERLINK("https://www.mymapcodes.com/go/?t="&amp;IF(G827&lt;&gt;"",F827,"AAA")&amp;"&amp;ma="&amp;LEFT(IF(G827&lt;&gt;"",G827,H827),FIND(".",IF(G827&lt;&gt;"",G827,H827))-1)&amp;"&amp;mb="&amp;MID(IF(G827&lt;&gt;"",G827,H827),FIND(".",IF(G827&lt;&gt;"",G827,H827))+1,99),"Open on MyMapcodes →"),""))</f>
        <v/>
      </c>
      <c r="J827" s="47">
        <f>IF(OR(R827="",AP827&lt;&gt;""),"",ROUND(AN827,6))</f>
        <v/>
      </c>
      <c r="K827" s="47">
        <f>IF(OR(R827="",AP827&lt;&gt;""),"",ROUND(AO827,6))</f>
        <v/>
      </c>
      <c r="L827" s="48">
        <f>IF(R827="","",IF(AP827&lt;&gt;"",AP827,IF(O827="NO CONNECTION","Excel couldn't reach the mapcode service. Click the REFRESH RESULTS box just above the table.",IF(E827="","The mapcode service didn't return a mapcode for this point.",IF(AM827,"Latitude and longitude seemed to be the wrong way round, so they've been swapped. Please check.",IF(AND(AN827=0,AO827=0),"0, 0 is in the sea off West Africa. Please check this is the location you meant.",IF(W827,"Longitude came first, so the order has been switched.",IF(Z827=6,"Converted from degrees, minutes and seconds.",IF(Z827=4,"Converted from degrees and decimal minutes.","")))))))))</f>
        <v/>
      </c>
      <c r="N827" s="49">
        <f>IF(J827="","",MapcodeAPI&amp;"codes/"&amp;SUBSTITUTE(J827&amp;"",MID(1/2,2,1),".")&amp;","&amp;SUBSTITUTE(K827&amp;"",MID(1/2,2,1),"."))&amp;LEFT($B$13,0)</f>
        <v/>
      </c>
      <c r="O827" s="49">
        <f>IF(N827="","",IFERROR(_xlfn.WEBSERVICE(N827),IF(MapcodeAPIBackup="","NO CONNECTION",IFERROR(_xlfn.WEBSERVICE(MapcodeAPIBackup&amp;MID(N827,LEN(MapcodeAPI)+1,999)),"NO CONNECTION"))))</f>
        <v/>
      </c>
      <c r="P827" t="inlineStr">
        <is>
          <t xml:space="preserve"> </t>
        </is>
      </c>
      <c r="R827" s="50">
        <f>IFERROR(IF(AND(TRIM(B827&amp;"")="",TRIM(C827&amp;"")=""),"",TRIM(IF(ISNUMBER(B827),SUBSTITUTE(B827&amp;"",MID(1/2,2,1),"."),B827&amp;"")&amp;IF(TRIM(C827&amp;"")="",""," | "&amp;IF(ISNUMBER(C827),SUBSTITUTE(C827&amp;"",MID(1/2,2,1),"."),C827&amp;"")))),"(error value)")</f>
        <v/>
      </c>
      <c r="S827" s="50">
        <f>IF(R827="","","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"&amp;IFERROR(IF(AND(LEN(R827)-LEN(SUBSTITUTE(R827,"/",""))=1,ISNUMBER(FIND(" ",TRIM(LEFT(R827,FIND("/",R827)-1))))),LEFT(R827,FIND("/",R827)-1),R827),R827)&amp;" ")," "," "),"﻿"," "),"​"," "),"⁠"," ")," "," ")," "," "),CHAR(9)," "),CHAR(10)," "),CHAR(13)," "),"−","-"),"–","-"),"—","-"),"LATITUDE"," "),"LONGITUDE"," "),"COORDINATES"," "),"COORDS"," "),"NORTH"," N "),"SOUTH"," S "),"EAST"," E "),"WEST"," W "),"DEGREES"," "),"DEG"," "),"GPS"," "),"LONG"," "),"LNG"," "),"LON"," "),"LAT"," ")," AND "," "),"&amp;"," ")&amp;" ")</f>
        <v/>
      </c>
      <c r="T827" s="50">
        <f>IF(S827="","",IF(LEN(S827)-LEN(SUBSTITUTE(S827,".",""))&gt;0,SUBSTITUTE(S827,","," "),IF(LEN(S827)-LEN(SUBSTITUTE(S827,",",""))=3,SUBSTITUTE(SUBSTITUTE(S827,",",";",2),",","."),IF(LEN(S827)-LEN(SUBSTITUTE(S827,",",""))=2,SUBSTITUTE(S827,",","."),SUBSTITUTE(S827,","," ")))))</f>
        <v/>
      </c>
      <c r="U827" s="50">
        <f>IF(ISNUMBER(FIND("S",T827)),-1,IF(ISNUMBER(FIND("N",T827)),1,0))</f>
        <v/>
      </c>
      <c r="V827" s="50">
        <f>IF(ISNUMBER(FIND("W",T827)),-1,IF(ISNUMBER(FIND("E",T827)),1,0))</f>
        <v/>
      </c>
      <c r="W827" s="50">
        <f>AND(MIN(IFERROR(FIND("N",T827),999),IFERROR(FIND("S",T827),999))&lt;999,MIN(IFERROR(FIND("E",T827),999),IFERROR(FIND("W",T827),999))&lt;999,MIN(IFERROR(FIND("E",T827),999),IFERROR(FIND("W",T827),999))&lt;MIN(IFERROR(FIND("N",T827),999),IFERROR(FIND("S",T827),999)))</f>
        <v/>
      </c>
      <c r="X827" s="50">
        <f>IF(T827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827,"°"," "),"º"," "),"˚"," "),"'"," "),CHAR(34)," "),"′"," "),"’"," "),"‘"," "),"″"," "),"”"," "),"“"," "),"("," "),")"," "),"["," "),"]"," "),"{"," "),"}"," "),";"," "),"|"," "),"/"," "),"\"," "),":"," "),"="," "),"*"," "),","," "),"N"," "),"S"," "),"E"," "),"W"," "),"_"," ")))</f>
        <v/>
      </c>
      <c r="Y827" s="50">
        <f>IF(X827="","",SUBSTITUTE(SUBSTITUTE(SUBSTITUTE(SUBSTITUTE(SUBSTITUTE(SUBSTITUTE(SUBSTITUTE(SUBSTITUTE(SUBSTITUTE(SUBSTITUTE(SUBSTITUTE(SUBSTITUTE(SUBSTITUTE(X827,"0",""),"1",""),"2",""),"3",""),"4",""),"5",""),"6",""),"7",""),"8",""),"9",""),".",""),"-","")," ",""))</f>
        <v/>
      </c>
      <c r="Z827" s="50">
        <f>IF(X827="",0,LEN(X827)-LEN(SUBSTITUTE(X827," ",""))+1)</f>
        <v/>
      </c>
      <c r="AA827" s="50">
        <f>IF(Z827&lt;1,"",IFERROR(VALUE(SUBSTITUTE(TRIM(MID(SUBSTITUTE(X827," ",REPT(" ",60)),1,60)),".",MID(1/2,2,1))),""))</f>
        <v/>
      </c>
      <c r="AB827" s="50">
        <f>IF(Z827&lt;2,"",IFERROR(VALUE(SUBSTITUTE(TRIM(MID(SUBSTITUTE(X827," ",REPT(" ",60)),61,60)),".",MID(1/2,2,1))),""))</f>
        <v/>
      </c>
      <c r="AC827" s="50">
        <f>IF(Z827&lt;3,"",IFERROR(VALUE(SUBSTITUTE(TRIM(MID(SUBSTITUTE(X827," ",REPT(" ",60)),121,60)),".",MID(1/2,2,1))),""))</f>
        <v/>
      </c>
      <c r="AD827" s="50">
        <f>IF(Z827&lt;4,"",IFERROR(VALUE(SUBSTITUTE(TRIM(MID(SUBSTITUTE(X827," ",REPT(" ",60)),181,60)),".",MID(1/2,2,1))),""))</f>
        <v/>
      </c>
      <c r="AE827" s="50">
        <f>IF(Z827&lt;5,"",IFERROR(VALUE(SUBSTITUTE(TRIM(MID(SUBSTITUTE(X827," ",REPT(" ",60)),241,60)),".",MID(1/2,2,1))),""))</f>
        <v/>
      </c>
      <c r="AF827" s="50">
        <f>IF(Z827&lt;6,"",IFERROR(VALUE(SUBSTITUTE(TRIM(MID(SUBSTITUTE(X827," ",REPT(" ",60)),301,60)),".",MID(1/2,2,1))),""))</f>
        <v/>
      </c>
      <c r="AG827" s="50">
        <f>IFERROR(IF(Z827=2,AA827,IF(Z827=4,IF(AA827&lt;0,-1,1)*(ABS(AA827)+AB827/60),IF(Z827=6,IF(AA827&lt;0,-1,1)*(ABS(AA827)+AB827/60+AC827/3600),""))),"")</f>
        <v/>
      </c>
      <c r="AH827" s="50">
        <f>IFERROR(IF(Z827=2,AB827,IF(Z827=4,IF(AC827&lt;0,-1,1)*(ABS(AC827)+AD827/60),IF(Z827=6,IF(AD827&lt;0,-1,1)*(ABS(AD827)+AE827/60+AF827/3600),""))),"")</f>
        <v/>
      </c>
      <c r="AI827" s="50">
        <f>IF(W827,AH827,AG827)</f>
        <v/>
      </c>
      <c r="AJ827" s="50">
        <f>IF(W827,AG827,AH827)</f>
        <v/>
      </c>
      <c r="AK827" s="50">
        <f>IFERROR(IF(U827=0,AI827,U827*ABS(AI827)),"")</f>
        <v/>
      </c>
      <c r="AL827" s="50">
        <f>IFERROR(IF(V827=0,AJ827,V827*ABS(AJ827)),"")</f>
        <v/>
      </c>
      <c r="AM827" s="50">
        <f>IFERROR(AND(U827=0,V827=0,ABS(AK827)&gt;90,ABS(AK827)&lt;=180,ABS(AL827)&lt;=90),FALSE)</f>
        <v/>
      </c>
      <c r="AN827" s="50">
        <f>IF(AM827,AL827,AK827)</f>
        <v/>
      </c>
      <c r="AO827" s="50">
        <f>IF(AM827,AK827,AL827)</f>
        <v/>
      </c>
      <c r="AP827" s="50">
        <f>IF(R827="","",IF(Y827&lt;&gt;"","Contains words or symbols that aren't part of a coordinate.",IF(NOT(OR(Z827=2,Z827=4,Z827=6)),"Couldn't find a latitude and a longitude ("&amp;Z827&amp;IF(Z827=1," number"," numbers")&amp;" found).",IF(COUNT(AA827:AF827)&lt;&gt;Z827,"Some of the numbers couldn't be read.",IF(OR(AND(Z827=4,OR(AB827&lt;0,AB827&gt;=60,AD827&lt;0,AD827&gt;=60)),AND(Z827=6,OR(AB827&lt;0,AB827&gt;=60,AC827&lt;0,AC827&gt;=60,AE827&lt;0,AE827&gt;=60,AF827&lt;0,AF827&gt;=60))),"Minutes and seconds must be between 0 and 60.",IF(OR(ABS(AN827)&gt;90,ABS(AO827)&gt;180),"Out of range: latitude must be between -90 and 90, and longitude between -180 and 180.",""))))))</f>
        <v/>
      </c>
    </row>
    <row r="828">
      <c r="B828" s="44" t="n"/>
      <c r="C828" s="44" t="n"/>
      <c r="D828" s="45">
        <f>IF(R828="","",IF(AP828&lt;&gt;"","NOT VALID GPS COORDINATES",IF(O828="NO CONNECTION","NO CONNECTION",IF(E828="","NOT FOUND",IF(OR(AM828,AND(AN828=0,AO828=0)),"CONVERTED – PLEASE CHECK","CONVERTED")))))</f>
        <v/>
      </c>
      <c r="E828" s="45">
        <f>IF(OR(O828="",O828="NO CONNECTION"),"",IFERROR(_xlfn.FILTERXML(O828,"//local/territory")&amp;" "&amp;_xlfn.FILTERXML(O828,"//local/mapcode"),IFERROR(_xlfn.FILTERXML(O828,"//international/mapcode"),"")))</f>
        <v/>
      </c>
      <c r="F828" s="46">
        <f>IF(E828="","",IFERROR(_xlfn.FILTERXML(O828,"//local/territory"),""))</f>
        <v/>
      </c>
      <c r="G828" s="46">
        <f>IF(E828="","",IFERROR(_xlfn.FILTERXML(O828,"//local/mapcode"),""))</f>
        <v/>
      </c>
      <c r="H828" s="46">
        <f>IF(E828="","",IFERROR(_xlfn.FILTERXML(O828,"//international/mapcode"),""))</f>
        <v/>
      </c>
      <c r="I828" s="46">
        <f>IF(E828="","",IFERROR(HYPERLINK("https://www.mymapcodes.com/go/?t="&amp;IF(G828&lt;&gt;"",F828,"AAA")&amp;"&amp;ma="&amp;LEFT(IF(G828&lt;&gt;"",G828,H828),FIND(".",IF(G828&lt;&gt;"",G828,H828))-1)&amp;"&amp;mb="&amp;MID(IF(G828&lt;&gt;"",G828,H828),FIND(".",IF(G828&lt;&gt;"",G828,H828))+1,99),"Open on MyMapcodes →"),""))</f>
        <v/>
      </c>
      <c r="J828" s="47">
        <f>IF(OR(R828="",AP828&lt;&gt;""),"",ROUND(AN828,6))</f>
        <v/>
      </c>
      <c r="K828" s="47">
        <f>IF(OR(R828="",AP828&lt;&gt;""),"",ROUND(AO828,6))</f>
        <v/>
      </c>
      <c r="L828" s="48">
        <f>IF(R828="","",IF(AP828&lt;&gt;"",AP828,IF(O828="NO CONNECTION","Excel couldn't reach the mapcode service. Click the REFRESH RESULTS box just above the table.",IF(E828="","The mapcode service didn't return a mapcode for this point.",IF(AM828,"Latitude and longitude seemed to be the wrong way round, so they've been swapped. Please check.",IF(AND(AN828=0,AO828=0),"0, 0 is in the sea off West Africa. Please check this is the location you meant.",IF(W828,"Longitude came first, so the order has been switched.",IF(Z828=6,"Converted from degrees, minutes and seconds.",IF(Z828=4,"Converted from degrees and decimal minutes.","")))))))))</f>
        <v/>
      </c>
      <c r="N828" s="49">
        <f>IF(J828="","",MapcodeAPI&amp;"codes/"&amp;SUBSTITUTE(J828&amp;"",MID(1/2,2,1),".")&amp;","&amp;SUBSTITUTE(K828&amp;"",MID(1/2,2,1),"."))&amp;LEFT($B$13,0)</f>
        <v/>
      </c>
      <c r="O828" s="49">
        <f>IF(N828="","",IFERROR(_xlfn.WEBSERVICE(N828),IF(MapcodeAPIBackup="","NO CONNECTION",IFERROR(_xlfn.WEBSERVICE(MapcodeAPIBackup&amp;MID(N828,LEN(MapcodeAPI)+1,999)),"NO CONNECTION"))))</f>
        <v/>
      </c>
      <c r="P828" t="inlineStr">
        <is>
          <t xml:space="preserve"> </t>
        </is>
      </c>
      <c r="R828" s="50">
        <f>IFERROR(IF(AND(TRIM(B828&amp;"")="",TRIM(C828&amp;"")=""),"",TRIM(IF(ISNUMBER(B828),SUBSTITUTE(B828&amp;"",MID(1/2,2,1),"."),B828&amp;"")&amp;IF(TRIM(C828&amp;"")="",""," | "&amp;IF(ISNUMBER(C828),SUBSTITUTE(C828&amp;"",MID(1/2,2,1),"."),C828&amp;"")))),"(error value)")</f>
        <v/>
      </c>
      <c r="S828" s="50">
        <f>IF(R828="","","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"&amp;IFERROR(IF(AND(LEN(R828)-LEN(SUBSTITUTE(R828,"/",""))=1,ISNUMBER(FIND(" ",TRIM(LEFT(R828,FIND("/",R828)-1))))),LEFT(R828,FIND("/",R828)-1),R828),R828)&amp;" ")," "," "),"﻿"," "),"​"," "),"⁠"," ")," "," ")," "," "),CHAR(9)," "),CHAR(10)," "),CHAR(13)," "),"−","-"),"–","-"),"—","-"),"LATITUDE"," "),"LONGITUDE"," "),"COORDINATES"," "),"COORDS"," "),"NORTH"," N "),"SOUTH"," S "),"EAST"," E "),"WEST"," W "),"DEGREES"," "),"DEG"," "),"GPS"," "),"LONG"," "),"LNG"," "),"LON"," "),"LAT"," ")," AND "," "),"&amp;"," ")&amp;" ")</f>
        <v/>
      </c>
      <c r="T828" s="50">
        <f>IF(S828="","",IF(LEN(S828)-LEN(SUBSTITUTE(S828,".",""))&gt;0,SUBSTITUTE(S828,","," "),IF(LEN(S828)-LEN(SUBSTITUTE(S828,",",""))=3,SUBSTITUTE(SUBSTITUTE(S828,",",";",2),",","."),IF(LEN(S828)-LEN(SUBSTITUTE(S828,",",""))=2,SUBSTITUTE(S828,",","."),SUBSTITUTE(S828,","," ")))))</f>
        <v/>
      </c>
      <c r="U828" s="50">
        <f>IF(ISNUMBER(FIND("S",T828)),-1,IF(ISNUMBER(FIND("N",T828)),1,0))</f>
        <v/>
      </c>
      <c r="V828" s="50">
        <f>IF(ISNUMBER(FIND("W",T828)),-1,IF(ISNUMBER(FIND("E",T828)),1,0))</f>
        <v/>
      </c>
      <c r="W828" s="50">
        <f>AND(MIN(IFERROR(FIND("N",T828),999),IFERROR(FIND("S",T828),999))&lt;999,MIN(IFERROR(FIND("E",T828),999),IFERROR(FIND("W",T828),999))&lt;999,MIN(IFERROR(FIND("E",T828),999),IFERROR(FIND("W",T828),999))&lt;MIN(IFERROR(FIND("N",T828),999),IFERROR(FIND("S",T828),999)))</f>
        <v/>
      </c>
      <c r="X828" s="50">
        <f>IF(T828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828,"°"," "),"º"," "),"˚"," "),"'"," "),CHAR(34)," "),"′"," "),"’"," "),"‘"," "),"″"," "),"”"," "),"“"," "),"("," "),")"," "),"["," "),"]"," "),"{"," "),"}"," "),";"," "),"|"," "),"/"," "),"\"," "),":"," "),"="," "),"*"," "),","," "),"N"," "),"S"," "),"E"," "),"W"," "),"_"," ")))</f>
        <v/>
      </c>
      <c r="Y828" s="50">
        <f>IF(X828="","",SUBSTITUTE(SUBSTITUTE(SUBSTITUTE(SUBSTITUTE(SUBSTITUTE(SUBSTITUTE(SUBSTITUTE(SUBSTITUTE(SUBSTITUTE(SUBSTITUTE(SUBSTITUTE(SUBSTITUTE(SUBSTITUTE(X828,"0",""),"1",""),"2",""),"3",""),"4",""),"5",""),"6",""),"7",""),"8",""),"9",""),".",""),"-","")," ",""))</f>
        <v/>
      </c>
      <c r="Z828" s="50">
        <f>IF(X828="",0,LEN(X828)-LEN(SUBSTITUTE(X828," ",""))+1)</f>
        <v/>
      </c>
      <c r="AA828" s="50">
        <f>IF(Z828&lt;1,"",IFERROR(VALUE(SUBSTITUTE(TRIM(MID(SUBSTITUTE(X828," ",REPT(" ",60)),1,60)),".",MID(1/2,2,1))),""))</f>
        <v/>
      </c>
      <c r="AB828" s="50">
        <f>IF(Z828&lt;2,"",IFERROR(VALUE(SUBSTITUTE(TRIM(MID(SUBSTITUTE(X828," ",REPT(" ",60)),61,60)),".",MID(1/2,2,1))),""))</f>
        <v/>
      </c>
      <c r="AC828" s="50">
        <f>IF(Z828&lt;3,"",IFERROR(VALUE(SUBSTITUTE(TRIM(MID(SUBSTITUTE(X828," ",REPT(" ",60)),121,60)),".",MID(1/2,2,1))),""))</f>
        <v/>
      </c>
      <c r="AD828" s="50">
        <f>IF(Z828&lt;4,"",IFERROR(VALUE(SUBSTITUTE(TRIM(MID(SUBSTITUTE(X828," ",REPT(" ",60)),181,60)),".",MID(1/2,2,1))),""))</f>
        <v/>
      </c>
      <c r="AE828" s="50">
        <f>IF(Z828&lt;5,"",IFERROR(VALUE(SUBSTITUTE(TRIM(MID(SUBSTITUTE(X828," ",REPT(" ",60)),241,60)),".",MID(1/2,2,1))),""))</f>
        <v/>
      </c>
      <c r="AF828" s="50">
        <f>IF(Z828&lt;6,"",IFERROR(VALUE(SUBSTITUTE(TRIM(MID(SUBSTITUTE(X828," ",REPT(" ",60)),301,60)),".",MID(1/2,2,1))),""))</f>
        <v/>
      </c>
      <c r="AG828" s="50">
        <f>IFERROR(IF(Z828=2,AA828,IF(Z828=4,IF(AA828&lt;0,-1,1)*(ABS(AA828)+AB828/60),IF(Z828=6,IF(AA828&lt;0,-1,1)*(ABS(AA828)+AB828/60+AC828/3600),""))),"")</f>
        <v/>
      </c>
      <c r="AH828" s="50">
        <f>IFERROR(IF(Z828=2,AB828,IF(Z828=4,IF(AC828&lt;0,-1,1)*(ABS(AC828)+AD828/60),IF(Z828=6,IF(AD828&lt;0,-1,1)*(ABS(AD828)+AE828/60+AF828/3600),""))),"")</f>
        <v/>
      </c>
      <c r="AI828" s="50">
        <f>IF(W828,AH828,AG828)</f>
        <v/>
      </c>
      <c r="AJ828" s="50">
        <f>IF(W828,AG828,AH828)</f>
        <v/>
      </c>
      <c r="AK828" s="50">
        <f>IFERROR(IF(U828=0,AI828,U828*ABS(AI828)),"")</f>
        <v/>
      </c>
      <c r="AL828" s="50">
        <f>IFERROR(IF(V828=0,AJ828,V828*ABS(AJ828)),"")</f>
        <v/>
      </c>
      <c r="AM828" s="50">
        <f>IFERROR(AND(U828=0,V828=0,ABS(AK828)&gt;90,ABS(AK828)&lt;=180,ABS(AL828)&lt;=90),FALSE)</f>
        <v/>
      </c>
      <c r="AN828" s="50">
        <f>IF(AM828,AL828,AK828)</f>
        <v/>
      </c>
      <c r="AO828" s="50">
        <f>IF(AM828,AK828,AL828)</f>
        <v/>
      </c>
      <c r="AP828" s="50">
        <f>IF(R828="","",IF(Y828&lt;&gt;"","Contains words or symbols that aren't part of a coordinate.",IF(NOT(OR(Z828=2,Z828=4,Z828=6)),"Couldn't find a latitude and a longitude ("&amp;Z828&amp;IF(Z828=1," number"," numbers")&amp;" found).",IF(COUNT(AA828:AF828)&lt;&gt;Z828,"Some of the numbers couldn't be read.",IF(OR(AND(Z828=4,OR(AB828&lt;0,AB828&gt;=60,AD828&lt;0,AD828&gt;=60)),AND(Z828=6,OR(AB828&lt;0,AB828&gt;=60,AC828&lt;0,AC828&gt;=60,AE828&lt;0,AE828&gt;=60,AF828&lt;0,AF828&gt;=60))),"Minutes and seconds must be between 0 and 60.",IF(OR(ABS(AN828)&gt;90,ABS(AO828)&gt;180),"Out of range: latitude must be between -90 and 90, and longitude between -180 and 180.",""))))))</f>
        <v/>
      </c>
    </row>
    <row r="829">
      <c r="B829" s="44" t="n"/>
      <c r="C829" s="44" t="n"/>
      <c r="D829" s="45">
        <f>IF(R829="","",IF(AP829&lt;&gt;"","NOT VALID GPS COORDINATES",IF(O829="NO CONNECTION","NO CONNECTION",IF(E829="","NOT FOUND",IF(OR(AM829,AND(AN829=0,AO829=0)),"CONVERTED – PLEASE CHECK","CONVERTED")))))</f>
        <v/>
      </c>
      <c r="E829" s="45">
        <f>IF(OR(O829="",O829="NO CONNECTION"),"",IFERROR(_xlfn.FILTERXML(O829,"//local/territory")&amp;" "&amp;_xlfn.FILTERXML(O829,"//local/mapcode"),IFERROR(_xlfn.FILTERXML(O829,"//international/mapcode"),"")))</f>
        <v/>
      </c>
      <c r="F829" s="46">
        <f>IF(E829="","",IFERROR(_xlfn.FILTERXML(O829,"//local/territory"),""))</f>
        <v/>
      </c>
      <c r="G829" s="46">
        <f>IF(E829="","",IFERROR(_xlfn.FILTERXML(O829,"//local/mapcode"),""))</f>
        <v/>
      </c>
      <c r="H829" s="46">
        <f>IF(E829="","",IFERROR(_xlfn.FILTERXML(O829,"//international/mapcode"),""))</f>
        <v/>
      </c>
      <c r="I829" s="46">
        <f>IF(E829="","",IFERROR(HYPERLINK("https://www.mymapcodes.com/go/?t="&amp;IF(G829&lt;&gt;"",F829,"AAA")&amp;"&amp;ma="&amp;LEFT(IF(G829&lt;&gt;"",G829,H829),FIND(".",IF(G829&lt;&gt;"",G829,H829))-1)&amp;"&amp;mb="&amp;MID(IF(G829&lt;&gt;"",G829,H829),FIND(".",IF(G829&lt;&gt;"",G829,H829))+1,99),"Open on MyMapcodes →"),""))</f>
        <v/>
      </c>
      <c r="J829" s="47">
        <f>IF(OR(R829="",AP829&lt;&gt;""),"",ROUND(AN829,6))</f>
        <v/>
      </c>
      <c r="K829" s="47">
        <f>IF(OR(R829="",AP829&lt;&gt;""),"",ROUND(AO829,6))</f>
        <v/>
      </c>
      <c r="L829" s="48">
        <f>IF(R829="","",IF(AP829&lt;&gt;"",AP829,IF(O829="NO CONNECTION","Excel couldn't reach the mapcode service. Click the REFRESH RESULTS box just above the table.",IF(E829="","The mapcode service didn't return a mapcode for this point.",IF(AM829,"Latitude and longitude seemed to be the wrong way round, so they've been swapped. Please check.",IF(AND(AN829=0,AO829=0),"0, 0 is in the sea off West Africa. Please check this is the location you meant.",IF(W829,"Longitude came first, so the order has been switched.",IF(Z829=6,"Converted from degrees, minutes and seconds.",IF(Z829=4,"Converted from degrees and decimal minutes.","")))))))))</f>
        <v/>
      </c>
      <c r="N829" s="49">
        <f>IF(J829="","",MapcodeAPI&amp;"codes/"&amp;SUBSTITUTE(J829&amp;"",MID(1/2,2,1),".")&amp;","&amp;SUBSTITUTE(K829&amp;"",MID(1/2,2,1),"."))&amp;LEFT($B$13,0)</f>
        <v/>
      </c>
      <c r="O829" s="49">
        <f>IF(N829="","",IFERROR(_xlfn.WEBSERVICE(N829),IF(MapcodeAPIBackup="","NO CONNECTION",IFERROR(_xlfn.WEBSERVICE(MapcodeAPIBackup&amp;MID(N829,LEN(MapcodeAPI)+1,999)),"NO CONNECTION"))))</f>
        <v/>
      </c>
      <c r="P829" t="inlineStr">
        <is>
          <t xml:space="preserve"> </t>
        </is>
      </c>
      <c r="R829" s="50">
        <f>IFERROR(IF(AND(TRIM(B829&amp;"")="",TRIM(C829&amp;"")=""),"",TRIM(IF(ISNUMBER(B829),SUBSTITUTE(B829&amp;"",MID(1/2,2,1),"."),B829&amp;"")&amp;IF(TRIM(C829&amp;"")="",""," | "&amp;IF(ISNUMBER(C829),SUBSTITUTE(C829&amp;"",MID(1/2,2,1),"."),C829&amp;"")))),"(error value)")</f>
        <v/>
      </c>
      <c r="S829" s="50">
        <f>IF(R829="","","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"&amp;IFERROR(IF(AND(LEN(R829)-LEN(SUBSTITUTE(R829,"/",""))=1,ISNUMBER(FIND(" ",TRIM(LEFT(R829,FIND("/",R829)-1))))),LEFT(R829,FIND("/",R829)-1),R829),R829)&amp;" ")," "," "),"﻿"," "),"​"," "),"⁠"," ")," "," ")," "," "),CHAR(9)," "),CHAR(10)," "),CHAR(13)," "),"−","-"),"–","-"),"—","-"),"LATITUDE"," "),"LONGITUDE"," "),"COORDINATES"," "),"COORDS"," "),"NORTH"," N "),"SOUTH"," S "),"EAST"," E "),"WEST"," W "),"DEGREES"," "),"DEG"," "),"GPS"," "),"LONG"," "),"LNG"," "),"LON"," "),"LAT"," ")," AND "," "),"&amp;"," ")&amp;" ")</f>
        <v/>
      </c>
      <c r="T829" s="50">
        <f>IF(S829="","",IF(LEN(S829)-LEN(SUBSTITUTE(S829,".",""))&gt;0,SUBSTITUTE(S829,","," "),IF(LEN(S829)-LEN(SUBSTITUTE(S829,",",""))=3,SUBSTITUTE(SUBSTITUTE(S829,",",";",2),",","."),IF(LEN(S829)-LEN(SUBSTITUTE(S829,",",""))=2,SUBSTITUTE(S829,",","."),SUBSTITUTE(S829,","," ")))))</f>
        <v/>
      </c>
      <c r="U829" s="50">
        <f>IF(ISNUMBER(FIND("S",T829)),-1,IF(ISNUMBER(FIND("N",T829)),1,0))</f>
        <v/>
      </c>
      <c r="V829" s="50">
        <f>IF(ISNUMBER(FIND("W",T829)),-1,IF(ISNUMBER(FIND("E",T829)),1,0))</f>
        <v/>
      </c>
      <c r="W829" s="50">
        <f>AND(MIN(IFERROR(FIND("N",T829),999),IFERROR(FIND("S",T829),999))&lt;999,MIN(IFERROR(FIND("E",T829),999),IFERROR(FIND("W",T829),999))&lt;999,MIN(IFERROR(FIND("E",T829),999),IFERROR(FIND("W",T829),999))&lt;MIN(IFERROR(FIND("N",T829),999),IFERROR(FIND("S",T829),999)))</f>
        <v/>
      </c>
      <c r="X829" s="50">
        <f>IF(T829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829,"°"," "),"º"," "),"˚"," "),"'"," "),CHAR(34)," "),"′"," "),"’"," "),"‘"," "),"″"," "),"”"," "),"“"," "),"("," "),")"," "),"["," "),"]"," "),"{"," "),"}"," "),";"," "),"|"," "),"/"," "),"\"," "),":"," "),"="," "),"*"," "),","," "),"N"," "),"S"," "),"E"," "),"W"," "),"_"," ")))</f>
        <v/>
      </c>
      <c r="Y829" s="50">
        <f>IF(X829="","",SUBSTITUTE(SUBSTITUTE(SUBSTITUTE(SUBSTITUTE(SUBSTITUTE(SUBSTITUTE(SUBSTITUTE(SUBSTITUTE(SUBSTITUTE(SUBSTITUTE(SUBSTITUTE(SUBSTITUTE(SUBSTITUTE(X829,"0",""),"1",""),"2",""),"3",""),"4",""),"5",""),"6",""),"7",""),"8",""),"9",""),".",""),"-","")," ",""))</f>
        <v/>
      </c>
      <c r="Z829" s="50">
        <f>IF(X829="",0,LEN(X829)-LEN(SUBSTITUTE(X829," ",""))+1)</f>
        <v/>
      </c>
      <c r="AA829" s="50">
        <f>IF(Z829&lt;1,"",IFERROR(VALUE(SUBSTITUTE(TRIM(MID(SUBSTITUTE(X829," ",REPT(" ",60)),1,60)),".",MID(1/2,2,1))),""))</f>
        <v/>
      </c>
      <c r="AB829" s="50">
        <f>IF(Z829&lt;2,"",IFERROR(VALUE(SUBSTITUTE(TRIM(MID(SUBSTITUTE(X829," ",REPT(" ",60)),61,60)),".",MID(1/2,2,1))),""))</f>
        <v/>
      </c>
      <c r="AC829" s="50">
        <f>IF(Z829&lt;3,"",IFERROR(VALUE(SUBSTITUTE(TRIM(MID(SUBSTITUTE(X829," ",REPT(" ",60)),121,60)),".",MID(1/2,2,1))),""))</f>
        <v/>
      </c>
      <c r="AD829" s="50">
        <f>IF(Z829&lt;4,"",IFERROR(VALUE(SUBSTITUTE(TRIM(MID(SUBSTITUTE(X829," ",REPT(" ",60)),181,60)),".",MID(1/2,2,1))),""))</f>
        <v/>
      </c>
      <c r="AE829" s="50">
        <f>IF(Z829&lt;5,"",IFERROR(VALUE(SUBSTITUTE(TRIM(MID(SUBSTITUTE(X829," ",REPT(" ",60)),241,60)),".",MID(1/2,2,1))),""))</f>
        <v/>
      </c>
      <c r="AF829" s="50">
        <f>IF(Z829&lt;6,"",IFERROR(VALUE(SUBSTITUTE(TRIM(MID(SUBSTITUTE(X829," ",REPT(" ",60)),301,60)),".",MID(1/2,2,1))),""))</f>
        <v/>
      </c>
      <c r="AG829" s="50">
        <f>IFERROR(IF(Z829=2,AA829,IF(Z829=4,IF(AA829&lt;0,-1,1)*(ABS(AA829)+AB829/60),IF(Z829=6,IF(AA829&lt;0,-1,1)*(ABS(AA829)+AB829/60+AC829/3600),""))),"")</f>
        <v/>
      </c>
      <c r="AH829" s="50">
        <f>IFERROR(IF(Z829=2,AB829,IF(Z829=4,IF(AC829&lt;0,-1,1)*(ABS(AC829)+AD829/60),IF(Z829=6,IF(AD829&lt;0,-1,1)*(ABS(AD829)+AE829/60+AF829/3600),""))),"")</f>
        <v/>
      </c>
      <c r="AI829" s="50">
        <f>IF(W829,AH829,AG829)</f>
        <v/>
      </c>
      <c r="AJ829" s="50">
        <f>IF(W829,AG829,AH829)</f>
        <v/>
      </c>
      <c r="AK829" s="50">
        <f>IFERROR(IF(U829=0,AI829,U829*ABS(AI829)),"")</f>
        <v/>
      </c>
      <c r="AL829" s="50">
        <f>IFERROR(IF(V829=0,AJ829,V829*ABS(AJ829)),"")</f>
        <v/>
      </c>
      <c r="AM829" s="50">
        <f>IFERROR(AND(U829=0,V829=0,ABS(AK829)&gt;90,ABS(AK829)&lt;=180,ABS(AL829)&lt;=90),FALSE)</f>
        <v/>
      </c>
      <c r="AN829" s="50">
        <f>IF(AM829,AL829,AK829)</f>
        <v/>
      </c>
      <c r="AO829" s="50">
        <f>IF(AM829,AK829,AL829)</f>
        <v/>
      </c>
      <c r="AP829" s="50">
        <f>IF(R829="","",IF(Y829&lt;&gt;"","Contains words or symbols that aren't part of a coordinate.",IF(NOT(OR(Z829=2,Z829=4,Z829=6)),"Couldn't find a latitude and a longitude ("&amp;Z829&amp;IF(Z829=1," number"," numbers")&amp;" found).",IF(COUNT(AA829:AF829)&lt;&gt;Z829,"Some of the numbers couldn't be read.",IF(OR(AND(Z829=4,OR(AB829&lt;0,AB829&gt;=60,AD829&lt;0,AD829&gt;=60)),AND(Z829=6,OR(AB829&lt;0,AB829&gt;=60,AC829&lt;0,AC829&gt;=60,AE829&lt;0,AE829&gt;=60,AF829&lt;0,AF829&gt;=60))),"Minutes and seconds must be between 0 and 60.",IF(OR(ABS(AN829)&gt;90,ABS(AO829)&gt;180),"Out of range: latitude must be between -90 and 90, and longitude between -180 and 180.",""))))))</f>
        <v/>
      </c>
    </row>
    <row r="830">
      <c r="B830" s="44" t="n"/>
      <c r="C830" s="44" t="n"/>
      <c r="D830" s="45">
        <f>IF(R830="","",IF(AP830&lt;&gt;"","NOT VALID GPS COORDINATES",IF(O830="NO CONNECTION","NO CONNECTION",IF(E830="","NOT FOUND",IF(OR(AM830,AND(AN830=0,AO830=0)),"CONVERTED – PLEASE CHECK","CONVERTED")))))</f>
        <v/>
      </c>
      <c r="E830" s="45">
        <f>IF(OR(O830="",O830="NO CONNECTION"),"",IFERROR(_xlfn.FILTERXML(O830,"//local/territory")&amp;" "&amp;_xlfn.FILTERXML(O830,"//local/mapcode"),IFERROR(_xlfn.FILTERXML(O830,"//international/mapcode"),"")))</f>
        <v/>
      </c>
      <c r="F830" s="46">
        <f>IF(E830="","",IFERROR(_xlfn.FILTERXML(O830,"//local/territory"),""))</f>
        <v/>
      </c>
      <c r="G830" s="46">
        <f>IF(E830="","",IFERROR(_xlfn.FILTERXML(O830,"//local/mapcode"),""))</f>
        <v/>
      </c>
      <c r="H830" s="46">
        <f>IF(E830="","",IFERROR(_xlfn.FILTERXML(O830,"//international/mapcode"),""))</f>
        <v/>
      </c>
      <c r="I830" s="46">
        <f>IF(E830="","",IFERROR(HYPERLINK("https://www.mymapcodes.com/go/?t="&amp;IF(G830&lt;&gt;"",F830,"AAA")&amp;"&amp;ma="&amp;LEFT(IF(G830&lt;&gt;"",G830,H830),FIND(".",IF(G830&lt;&gt;"",G830,H830))-1)&amp;"&amp;mb="&amp;MID(IF(G830&lt;&gt;"",G830,H830),FIND(".",IF(G830&lt;&gt;"",G830,H830))+1,99),"Open on MyMapcodes →"),""))</f>
        <v/>
      </c>
      <c r="J830" s="47">
        <f>IF(OR(R830="",AP830&lt;&gt;""),"",ROUND(AN830,6))</f>
        <v/>
      </c>
      <c r="K830" s="47">
        <f>IF(OR(R830="",AP830&lt;&gt;""),"",ROUND(AO830,6))</f>
        <v/>
      </c>
      <c r="L830" s="48">
        <f>IF(R830="","",IF(AP830&lt;&gt;"",AP830,IF(O830="NO CONNECTION","Excel couldn't reach the mapcode service. Click the REFRESH RESULTS box just above the table.",IF(E830="","The mapcode service didn't return a mapcode for this point.",IF(AM830,"Latitude and longitude seemed to be the wrong way round, so they've been swapped. Please check.",IF(AND(AN830=0,AO830=0),"0, 0 is in the sea off West Africa. Please check this is the location you meant.",IF(W830,"Longitude came first, so the order has been switched.",IF(Z830=6,"Converted from degrees, minutes and seconds.",IF(Z830=4,"Converted from degrees and decimal minutes.","")))))))))</f>
        <v/>
      </c>
      <c r="N830" s="49">
        <f>IF(J830="","",MapcodeAPI&amp;"codes/"&amp;SUBSTITUTE(J830&amp;"",MID(1/2,2,1),".")&amp;","&amp;SUBSTITUTE(K830&amp;"",MID(1/2,2,1),"."))&amp;LEFT($B$13,0)</f>
        <v/>
      </c>
      <c r="O830" s="49">
        <f>IF(N830="","",IFERROR(_xlfn.WEBSERVICE(N830),IF(MapcodeAPIBackup="","NO CONNECTION",IFERROR(_xlfn.WEBSERVICE(MapcodeAPIBackup&amp;MID(N830,LEN(MapcodeAPI)+1,999)),"NO CONNECTION"))))</f>
        <v/>
      </c>
      <c r="P830" t="inlineStr">
        <is>
          <t xml:space="preserve"> </t>
        </is>
      </c>
      <c r="R830" s="50">
        <f>IFERROR(IF(AND(TRIM(B830&amp;"")="",TRIM(C830&amp;"")=""),"",TRIM(IF(ISNUMBER(B830),SUBSTITUTE(B830&amp;"",MID(1/2,2,1),"."),B830&amp;"")&amp;IF(TRIM(C830&amp;"")="",""," | "&amp;IF(ISNUMBER(C830),SUBSTITUTE(C830&amp;"",MID(1/2,2,1),"."),C830&amp;"")))),"(error value)")</f>
        <v/>
      </c>
      <c r="S830" s="50">
        <f>IF(R830="","","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"&amp;IFERROR(IF(AND(LEN(R830)-LEN(SUBSTITUTE(R830,"/",""))=1,ISNUMBER(FIND(" ",TRIM(LEFT(R830,FIND("/",R830)-1))))),LEFT(R830,FIND("/",R830)-1),R830),R830)&amp;" ")," "," "),"﻿"," "),"​"," "),"⁠"," ")," "," ")," "," "),CHAR(9)," "),CHAR(10)," "),CHAR(13)," "),"−","-"),"–","-"),"—","-"),"LATITUDE"," "),"LONGITUDE"," "),"COORDINATES"," "),"COORDS"," "),"NORTH"," N "),"SOUTH"," S "),"EAST"," E "),"WEST"," W "),"DEGREES"," "),"DEG"," "),"GPS"," "),"LONG"," "),"LNG"," "),"LON"," "),"LAT"," ")," AND "," "),"&amp;"," ")&amp;" ")</f>
        <v/>
      </c>
      <c r="T830" s="50">
        <f>IF(S830="","",IF(LEN(S830)-LEN(SUBSTITUTE(S830,".",""))&gt;0,SUBSTITUTE(S830,","," "),IF(LEN(S830)-LEN(SUBSTITUTE(S830,",",""))=3,SUBSTITUTE(SUBSTITUTE(S830,",",";",2),",","."),IF(LEN(S830)-LEN(SUBSTITUTE(S830,",",""))=2,SUBSTITUTE(S830,",","."),SUBSTITUTE(S830,","," ")))))</f>
        <v/>
      </c>
      <c r="U830" s="50">
        <f>IF(ISNUMBER(FIND("S",T830)),-1,IF(ISNUMBER(FIND("N",T830)),1,0))</f>
        <v/>
      </c>
      <c r="V830" s="50">
        <f>IF(ISNUMBER(FIND("W",T830)),-1,IF(ISNUMBER(FIND("E",T830)),1,0))</f>
        <v/>
      </c>
      <c r="W830" s="50">
        <f>AND(MIN(IFERROR(FIND("N",T830),999),IFERROR(FIND("S",T830),999))&lt;999,MIN(IFERROR(FIND("E",T830),999),IFERROR(FIND("W",T830),999))&lt;999,MIN(IFERROR(FIND("E",T830),999),IFERROR(FIND("W",T830),999))&lt;MIN(IFERROR(FIND("N",T830),999),IFERROR(FIND("S",T830),999)))</f>
        <v/>
      </c>
      <c r="X830" s="50">
        <f>IF(T830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830,"°"," "),"º"," "),"˚"," "),"'"," "),CHAR(34)," "),"′"," "),"’"," "),"‘"," "),"″"," "),"”"," "),"“"," "),"("," "),")"," "),"["," "),"]"," "),"{"," "),"}"," "),";"," "),"|"," "),"/"," "),"\"," "),":"," "),"="," "),"*"," "),","," "),"N"," "),"S"," "),"E"," "),"W"," "),"_"," ")))</f>
        <v/>
      </c>
      <c r="Y830" s="50">
        <f>IF(X830="","",SUBSTITUTE(SUBSTITUTE(SUBSTITUTE(SUBSTITUTE(SUBSTITUTE(SUBSTITUTE(SUBSTITUTE(SUBSTITUTE(SUBSTITUTE(SUBSTITUTE(SUBSTITUTE(SUBSTITUTE(SUBSTITUTE(X830,"0",""),"1",""),"2",""),"3",""),"4",""),"5",""),"6",""),"7",""),"8",""),"9",""),".",""),"-","")," ",""))</f>
        <v/>
      </c>
      <c r="Z830" s="50">
        <f>IF(X830="",0,LEN(X830)-LEN(SUBSTITUTE(X830," ",""))+1)</f>
        <v/>
      </c>
      <c r="AA830" s="50">
        <f>IF(Z830&lt;1,"",IFERROR(VALUE(SUBSTITUTE(TRIM(MID(SUBSTITUTE(X830," ",REPT(" ",60)),1,60)),".",MID(1/2,2,1))),""))</f>
        <v/>
      </c>
      <c r="AB830" s="50">
        <f>IF(Z830&lt;2,"",IFERROR(VALUE(SUBSTITUTE(TRIM(MID(SUBSTITUTE(X830," ",REPT(" ",60)),61,60)),".",MID(1/2,2,1))),""))</f>
        <v/>
      </c>
      <c r="AC830" s="50">
        <f>IF(Z830&lt;3,"",IFERROR(VALUE(SUBSTITUTE(TRIM(MID(SUBSTITUTE(X830," ",REPT(" ",60)),121,60)),".",MID(1/2,2,1))),""))</f>
        <v/>
      </c>
      <c r="AD830" s="50">
        <f>IF(Z830&lt;4,"",IFERROR(VALUE(SUBSTITUTE(TRIM(MID(SUBSTITUTE(X830," ",REPT(" ",60)),181,60)),".",MID(1/2,2,1))),""))</f>
        <v/>
      </c>
      <c r="AE830" s="50">
        <f>IF(Z830&lt;5,"",IFERROR(VALUE(SUBSTITUTE(TRIM(MID(SUBSTITUTE(X830," ",REPT(" ",60)),241,60)),".",MID(1/2,2,1))),""))</f>
        <v/>
      </c>
      <c r="AF830" s="50">
        <f>IF(Z830&lt;6,"",IFERROR(VALUE(SUBSTITUTE(TRIM(MID(SUBSTITUTE(X830," ",REPT(" ",60)),301,60)),".",MID(1/2,2,1))),""))</f>
        <v/>
      </c>
      <c r="AG830" s="50">
        <f>IFERROR(IF(Z830=2,AA830,IF(Z830=4,IF(AA830&lt;0,-1,1)*(ABS(AA830)+AB830/60),IF(Z830=6,IF(AA830&lt;0,-1,1)*(ABS(AA830)+AB830/60+AC830/3600),""))),"")</f>
        <v/>
      </c>
      <c r="AH830" s="50">
        <f>IFERROR(IF(Z830=2,AB830,IF(Z830=4,IF(AC830&lt;0,-1,1)*(ABS(AC830)+AD830/60),IF(Z830=6,IF(AD830&lt;0,-1,1)*(ABS(AD830)+AE830/60+AF830/3600),""))),"")</f>
        <v/>
      </c>
      <c r="AI830" s="50">
        <f>IF(W830,AH830,AG830)</f>
        <v/>
      </c>
      <c r="AJ830" s="50">
        <f>IF(W830,AG830,AH830)</f>
        <v/>
      </c>
      <c r="AK830" s="50">
        <f>IFERROR(IF(U830=0,AI830,U830*ABS(AI830)),"")</f>
        <v/>
      </c>
      <c r="AL830" s="50">
        <f>IFERROR(IF(V830=0,AJ830,V830*ABS(AJ830)),"")</f>
        <v/>
      </c>
      <c r="AM830" s="50">
        <f>IFERROR(AND(U830=0,V830=0,ABS(AK830)&gt;90,ABS(AK830)&lt;=180,ABS(AL830)&lt;=90),FALSE)</f>
        <v/>
      </c>
      <c r="AN830" s="50">
        <f>IF(AM830,AL830,AK830)</f>
        <v/>
      </c>
      <c r="AO830" s="50">
        <f>IF(AM830,AK830,AL830)</f>
        <v/>
      </c>
      <c r="AP830" s="50">
        <f>IF(R830="","",IF(Y830&lt;&gt;"","Contains words or symbols that aren't part of a coordinate.",IF(NOT(OR(Z830=2,Z830=4,Z830=6)),"Couldn't find a latitude and a longitude ("&amp;Z830&amp;IF(Z830=1," number"," numbers")&amp;" found).",IF(COUNT(AA830:AF830)&lt;&gt;Z830,"Some of the numbers couldn't be read.",IF(OR(AND(Z830=4,OR(AB830&lt;0,AB830&gt;=60,AD830&lt;0,AD830&gt;=60)),AND(Z830=6,OR(AB830&lt;0,AB830&gt;=60,AC830&lt;0,AC830&gt;=60,AE830&lt;0,AE830&gt;=60,AF830&lt;0,AF830&gt;=60))),"Minutes and seconds must be between 0 and 60.",IF(OR(ABS(AN830)&gt;90,ABS(AO830)&gt;180),"Out of range: latitude must be between -90 and 90, and longitude between -180 and 180.",""))))))</f>
        <v/>
      </c>
    </row>
    <row r="831">
      <c r="B831" s="44" t="n"/>
      <c r="C831" s="44" t="n"/>
      <c r="D831" s="45">
        <f>IF(R831="","",IF(AP831&lt;&gt;"","NOT VALID GPS COORDINATES",IF(O831="NO CONNECTION","NO CONNECTION",IF(E831="","NOT FOUND",IF(OR(AM831,AND(AN831=0,AO831=0)),"CONVERTED – PLEASE CHECK","CONVERTED")))))</f>
        <v/>
      </c>
      <c r="E831" s="45">
        <f>IF(OR(O831="",O831="NO CONNECTION"),"",IFERROR(_xlfn.FILTERXML(O831,"//local/territory")&amp;" "&amp;_xlfn.FILTERXML(O831,"//local/mapcode"),IFERROR(_xlfn.FILTERXML(O831,"//international/mapcode"),"")))</f>
        <v/>
      </c>
      <c r="F831" s="46">
        <f>IF(E831="","",IFERROR(_xlfn.FILTERXML(O831,"//local/territory"),""))</f>
        <v/>
      </c>
      <c r="G831" s="46">
        <f>IF(E831="","",IFERROR(_xlfn.FILTERXML(O831,"//local/mapcode"),""))</f>
        <v/>
      </c>
      <c r="H831" s="46">
        <f>IF(E831="","",IFERROR(_xlfn.FILTERXML(O831,"//international/mapcode"),""))</f>
        <v/>
      </c>
      <c r="I831" s="46">
        <f>IF(E831="","",IFERROR(HYPERLINK("https://www.mymapcodes.com/go/?t="&amp;IF(G831&lt;&gt;"",F831,"AAA")&amp;"&amp;ma="&amp;LEFT(IF(G831&lt;&gt;"",G831,H831),FIND(".",IF(G831&lt;&gt;"",G831,H831))-1)&amp;"&amp;mb="&amp;MID(IF(G831&lt;&gt;"",G831,H831),FIND(".",IF(G831&lt;&gt;"",G831,H831))+1,99),"Open on MyMapcodes →"),""))</f>
        <v/>
      </c>
      <c r="J831" s="47">
        <f>IF(OR(R831="",AP831&lt;&gt;""),"",ROUND(AN831,6))</f>
        <v/>
      </c>
      <c r="K831" s="47">
        <f>IF(OR(R831="",AP831&lt;&gt;""),"",ROUND(AO831,6))</f>
        <v/>
      </c>
      <c r="L831" s="48">
        <f>IF(R831="","",IF(AP831&lt;&gt;"",AP831,IF(O831="NO CONNECTION","Excel couldn't reach the mapcode service. Click the REFRESH RESULTS box just above the table.",IF(E831="","The mapcode service didn't return a mapcode for this point.",IF(AM831,"Latitude and longitude seemed to be the wrong way round, so they've been swapped. Please check.",IF(AND(AN831=0,AO831=0),"0, 0 is in the sea off West Africa. Please check this is the location you meant.",IF(W831,"Longitude came first, so the order has been switched.",IF(Z831=6,"Converted from degrees, minutes and seconds.",IF(Z831=4,"Converted from degrees and decimal minutes.","")))))))))</f>
        <v/>
      </c>
      <c r="N831" s="49">
        <f>IF(J831="","",MapcodeAPI&amp;"codes/"&amp;SUBSTITUTE(J831&amp;"",MID(1/2,2,1),".")&amp;","&amp;SUBSTITUTE(K831&amp;"",MID(1/2,2,1),"."))&amp;LEFT($B$13,0)</f>
        <v/>
      </c>
      <c r="O831" s="49">
        <f>IF(N831="","",IFERROR(_xlfn.WEBSERVICE(N831),IF(MapcodeAPIBackup="","NO CONNECTION",IFERROR(_xlfn.WEBSERVICE(MapcodeAPIBackup&amp;MID(N831,LEN(MapcodeAPI)+1,999)),"NO CONNECTION"))))</f>
        <v/>
      </c>
      <c r="P831" t="inlineStr">
        <is>
          <t xml:space="preserve"> </t>
        </is>
      </c>
      <c r="R831" s="50">
        <f>IFERROR(IF(AND(TRIM(B831&amp;"")="",TRIM(C831&amp;"")=""),"",TRIM(IF(ISNUMBER(B831),SUBSTITUTE(B831&amp;"",MID(1/2,2,1),"."),B831&amp;"")&amp;IF(TRIM(C831&amp;"")="",""," | "&amp;IF(ISNUMBER(C831),SUBSTITUTE(C831&amp;"",MID(1/2,2,1),"."),C831&amp;"")))),"(error value)")</f>
        <v/>
      </c>
      <c r="S831" s="50">
        <f>IF(R831="","","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"&amp;IFERROR(IF(AND(LEN(R831)-LEN(SUBSTITUTE(R831,"/",""))=1,ISNUMBER(FIND(" ",TRIM(LEFT(R831,FIND("/",R831)-1))))),LEFT(R831,FIND("/",R831)-1),R831),R831)&amp;" ")," "," "),"﻿"," "),"​"," "),"⁠"," ")," "," ")," "," "),CHAR(9)," "),CHAR(10)," "),CHAR(13)," "),"−","-"),"–","-"),"—","-"),"LATITUDE"," "),"LONGITUDE"," "),"COORDINATES"," "),"COORDS"," "),"NORTH"," N "),"SOUTH"," S "),"EAST"," E "),"WEST"," W "),"DEGREES"," "),"DEG"," "),"GPS"," "),"LONG"," "),"LNG"," "),"LON"," "),"LAT"," ")," AND "," "),"&amp;"," ")&amp;" ")</f>
        <v/>
      </c>
      <c r="T831" s="50">
        <f>IF(S831="","",IF(LEN(S831)-LEN(SUBSTITUTE(S831,".",""))&gt;0,SUBSTITUTE(S831,","," "),IF(LEN(S831)-LEN(SUBSTITUTE(S831,",",""))=3,SUBSTITUTE(SUBSTITUTE(S831,",",";",2),",","."),IF(LEN(S831)-LEN(SUBSTITUTE(S831,",",""))=2,SUBSTITUTE(S831,",","."),SUBSTITUTE(S831,","," ")))))</f>
        <v/>
      </c>
      <c r="U831" s="50">
        <f>IF(ISNUMBER(FIND("S",T831)),-1,IF(ISNUMBER(FIND("N",T831)),1,0))</f>
        <v/>
      </c>
      <c r="V831" s="50">
        <f>IF(ISNUMBER(FIND("W",T831)),-1,IF(ISNUMBER(FIND("E",T831)),1,0))</f>
        <v/>
      </c>
      <c r="W831" s="50">
        <f>AND(MIN(IFERROR(FIND("N",T831),999),IFERROR(FIND("S",T831),999))&lt;999,MIN(IFERROR(FIND("E",T831),999),IFERROR(FIND("W",T831),999))&lt;999,MIN(IFERROR(FIND("E",T831),999),IFERROR(FIND("W",T831),999))&lt;MIN(IFERROR(FIND("N",T831),999),IFERROR(FIND("S",T831),999)))</f>
        <v/>
      </c>
      <c r="X831" s="50">
        <f>IF(T831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831,"°"," "),"º"," "),"˚"," "),"'"," "),CHAR(34)," "),"′"," "),"’"," "),"‘"," "),"″"," "),"”"," "),"“"," "),"("," "),")"," "),"["," "),"]"," "),"{"," "),"}"," "),";"," "),"|"," "),"/"," "),"\"," "),":"," "),"="," "),"*"," "),","," "),"N"," "),"S"," "),"E"," "),"W"," "),"_"," ")))</f>
        <v/>
      </c>
      <c r="Y831" s="50">
        <f>IF(X831="","",SUBSTITUTE(SUBSTITUTE(SUBSTITUTE(SUBSTITUTE(SUBSTITUTE(SUBSTITUTE(SUBSTITUTE(SUBSTITUTE(SUBSTITUTE(SUBSTITUTE(SUBSTITUTE(SUBSTITUTE(SUBSTITUTE(X831,"0",""),"1",""),"2",""),"3",""),"4",""),"5",""),"6",""),"7",""),"8",""),"9",""),".",""),"-","")," ",""))</f>
        <v/>
      </c>
      <c r="Z831" s="50">
        <f>IF(X831="",0,LEN(X831)-LEN(SUBSTITUTE(X831," ",""))+1)</f>
        <v/>
      </c>
      <c r="AA831" s="50">
        <f>IF(Z831&lt;1,"",IFERROR(VALUE(SUBSTITUTE(TRIM(MID(SUBSTITUTE(X831," ",REPT(" ",60)),1,60)),".",MID(1/2,2,1))),""))</f>
        <v/>
      </c>
      <c r="AB831" s="50">
        <f>IF(Z831&lt;2,"",IFERROR(VALUE(SUBSTITUTE(TRIM(MID(SUBSTITUTE(X831," ",REPT(" ",60)),61,60)),".",MID(1/2,2,1))),""))</f>
        <v/>
      </c>
      <c r="AC831" s="50">
        <f>IF(Z831&lt;3,"",IFERROR(VALUE(SUBSTITUTE(TRIM(MID(SUBSTITUTE(X831," ",REPT(" ",60)),121,60)),".",MID(1/2,2,1))),""))</f>
        <v/>
      </c>
      <c r="AD831" s="50">
        <f>IF(Z831&lt;4,"",IFERROR(VALUE(SUBSTITUTE(TRIM(MID(SUBSTITUTE(X831," ",REPT(" ",60)),181,60)),".",MID(1/2,2,1))),""))</f>
        <v/>
      </c>
      <c r="AE831" s="50">
        <f>IF(Z831&lt;5,"",IFERROR(VALUE(SUBSTITUTE(TRIM(MID(SUBSTITUTE(X831," ",REPT(" ",60)),241,60)),".",MID(1/2,2,1))),""))</f>
        <v/>
      </c>
      <c r="AF831" s="50">
        <f>IF(Z831&lt;6,"",IFERROR(VALUE(SUBSTITUTE(TRIM(MID(SUBSTITUTE(X831," ",REPT(" ",60)),301,60)),".",MID(1/2,2,1))),""))</f>
        <v/>
      </c>
      <c r="AG831" s="50">
        <f>IFERROR(IF(Z831=2,AA831,IF(Z831=4,IF(AA831&lt;0,-1,1)*(ABS(AA831)+AB831/60),IF(Z831=6,IF(AA831&lt;0,-1,1)*(ABS(AA831)+AB831/60+AC831/3600),""))),"")</f>
        <v/>
      </c>
      <c r="AH831" s="50">
        <f>IFERROR(IF(Z831=2,AB831,IF(Z831=4,IF(AC831&lt;0,-1,1)*(ABS(AC831)+AD831/60),IF(Z831=6,IF(AD831&lt;0,-1,1)*(ABS(AD831)+AE831/60+AF831/3600),""))),"")</f>
        <v/>
      </c>
      <c r="AI831" s="50">
        <f>IF(W831,AH831,AG831)</f>
        <v/>
      </c>
      <c r="AJ831" s="50">
        <f>IF(W831,AG831,AH831)</f>
        <v/>
      </c>
      <c r="AK831" s="50">
        <f>IFERROR(IF(U831=0,AI831,U831*ABS(AI831)),"")</f>
        <v/>
      </c>
      <c r="AL831" s="50">
        <f>IFERROR(IF(V831=0,AJ831,V831*ABS(AJ831)),"")</f>
        <v/>
      </c>
      <c r="AM831" s="50">
        <f>IFERROR(AND(U831=0,V831=0,ABS(AK831)&gt;90,ABS(AK831)&lt;=180,ABS(AL831)&lt;=90),FALSE)</f>
        <v/>
      </c>
      <c r="AN831" s="50">
        <f>IF(AM831,AL831,AK831)</f>
        <v/>
      </c>
      <c r="AO831" s="50">
        <f>IF(AM831,AK831,AL831)</f>
        <v/>
      </c>
      <c r="AP831" s="50">
        <f>IF(R831="","",IF(Y831&lt;&gt;"","Contains words or symbols that aren't part of a coordinate.",IF(NOT(OR(Z831=2,Z831=4,Z831=6)),"Couldn't find a latitude and a longitude ("&amp;Z831&amp;IF(Z831=1," number"," numbers")&amp;" found).",IF(COUNT(AA831:AF831)&lt;&gt;Z831,"Some of the numbers couldn't be read.",IF(OR(AND(Z831=4,OR(AB831&lt;0,AB831&gt;=60,AD831&lt;0,AD831&gt;=60)),AND(Z831=6,OR(AB831&lt;0,AB831&gt;=60,AC831&lt;0,AC831&gt;=60,AE831&lt;0,AE831&gt;=60,AF831&lt;0,AF831&gt;=60))),"Minutes and seconds must be between 0 and 60.",IF(OR(ABS(AN831)&gt;90,ABS(AO831)&gt;180),"Out of range: latitude must be between -90 and 90, and longitude between -180 and 180.",""))))))</f>
        <v/>
      </c>
    </row>
    <row r="832">
      <c r="B832" s="44" t="n"/>
      <c r="C832" s="44" t="n"/>
      <c r="D832" s="45">
        <f>IF(R832="","",IF(AP832&lt;&gt;"","NOT VALID GPS COORDINATES",IF(O832="NO CONNECTION","NO CONNECTION",IF(E832="","NOT FOUND",IF(OR(AM832,AND(AN832=0,AO832=0)),"CONVERTED – PLEASE CHECK","CONVERTED")))))</f>
        <v/>
      </c>
      <c r="E832" s="45">
        <f>IF(OR(O832="",O832="NO CONNECTION"),"",IFERROR(_xlfn.FILTERXML(O832,"//local/territory")&amp;" "&amp;_xlfn.FILTERXML(O832,"//local/mapcode"),IFERROR(_xlfn.FILTERXML(O832,"//international/mapcode"),"")))</f>
        <v/>
      </c>
      <c r="F832" s="46">
        <f>IF(E832="","",IFERROR(_xlfn.FILTERXML(O832,"//local/territory"),""))</f>
        <v/>
      </c>
      <c r="G832" s="46">
        <f>IF(E832="","",IFERROR(_xlfn.FILTERXML(O832,"//local/mapcode"),""))</f>
        <v/>
      </c>
      <c r="H832" s="46">
        <f>IF(E832="","",IFERROR(_xlfn.FILTERXML(O832,"//international/mapcode"),""))</f>
        <v/>
      </c>
      <c r="I832" s="46">
        <f>IF(E832="","",IFERROR(HYPERLINK("https://www.mymapcodes.com/go/?t="&amp;IF(G832&lt;&gt;"",F832,"AAA")&amp;"&amp;ma="&amp;LEFT(IF(G832&lt;&gt;"",G832,H832),FIND(".",IF(G832&lt;&gt;"",G832,H832))-1)&amp;"&amp;mb="&amp;MID(IF(G832&lt;&gt;"",G832,H832),FIND(".",IF(G832&lt;&gt;"",G832,H832))+1,99),"Open on MyMapcodes →"),""))</f>
        <v/>
      </c>
      <c r="J832" s="47">
        <f>IF(OR(R832="",AP832&lt;&gt;""),"",ROUND(AN832,6))</f>
        <v/>
      </c>
      <c r="K832" s="47">
        <f>IF(OR(R832="",AP832&lt;&gt;""),"",ROUND(AO832,6))</f>
        <v/>
      </c>
      <c r="L832" s="48">
        <f>IF(R832="","",IF(AP832&lt;&gt;"",AP832,IF(O832="NO CONNECTION","Excel couldn't reach the mapcode service. Click the REFRESH RESULTS box just above the table.",IF(E832="","The mapcode service didn't return a mapcode for this point.",IF(AM832,"Latitude and longitude seemed to be the wrong way round, so they've been swapped. Please check.",IF(AND(AN832=0,AO832=0),"0, 0 is in the sea off West Africa. Please check this is the location you meant.",IF(W832,"Longitude came first, so the order has been switched.",IF(Z832=6,"Converted from degrees, minutes and seconds.",IF(Z832=4,"Converted from degrees and decimal minutes.","")))))))))</f>
        <v/>
      </c>
      <c r="N832" s="49">
        <f>IF(J832="","",MapcodeAPI&amp;"codes/"&amp;SUBSTITUTE(J832&amp;"",MID(1/2,2,1),".")&amp;","&amp;SUBSTITUTE(K832&amp;"",MID(1/2,2,1),"."))&amp;LEFT($B$13,0)</f>
        <v/>
      </c>
      <c r="O832" s="49">
        <f>IF(N832="","",IFERROR(_xlfn.WEBSERVICE(N832),IF(MapcodeAPIBackup="","NO CONNECTION",IFERROR(_xlfn.WEBSERVICE(MapcodeAPIBackup&amp;MID(N832,LEN(MapcodeAPI)+1,999)),"NO CONNECTION"))))</f>
        <v/>
      </c>
      <c r="P832" t="inlineStr">
        <is>
          <t xml:space="preserve"> </t>
        </is>
      </c>
      <c r="R832" s="50">
        <f>IFERROR(IF(AND(TRIM(B832&amp;"")="",TRIM(C832&amp;"")=""),"",TRIM(IF(ISNUMBER(B832),SUBSTITUTE(B832&amp;"",MID(1/2,2,1),"."),B832&amp;"")&amp;IF(TRIM(C832&amp;"")="",""," | "&amp;IF(ISNUMBER(C832),SUBSTITUTE(C832&amp;"",MID(1/2,2,1),"."),C832&amp;"")))),"(error value)")</f>
        <v/>
      </c>
      <c r="S832" s="50">
        <f>IF(R832="","","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"&amp;IFERROR(IF(AND(LEN(R832)-LEN(SUBSTITUTE(R832,"/",""))=1,ISNUMBER(FIND(" ",TRIM(LEFT(R832,FIND("/",R832)-1))))),LEFT(R832,FIND("/",R832)-1),R832),R832)&amp;" ")," "," "),"﻿"," "),"​"," "),"⁠"," ")," "," ")," "," "),CHAR(9)," "),CHAR(10)," "),CHAR(13)," "),"−","-"),"–","-"),"—","-"),"LATITUDE"," "),"LONGITUDE"," "),"COORDINATES"," "),"COORDS"," "),"NORTH"," N "),"SOUTH"," S "),"EAST"," E "),"WEST"," W "),"DEGREES"," "),"DEG"," "),"GPS"," "),"LONG"," "),"LNG"," "),"LON"," "),"LAT"," ")," AND "," "),"&amp;"," ")&amp;" ")</f>
        <v/>
      </c>
      <c r="T832" s="50">
        <f>IF(S832="","",IF(LEN(S832)-LEN(SUBSTITUTE(S832,".",""))&gt;0,SUBSTITUTE(S832,","," "),IF(LEN(S832)-LEN(SUBSTITUTE(S832,",",""))=3,SUBSTITUTE(SUBSTITUTE(S832,",",";",2),",","."),IF(LEN(S832)-LEN(SUBSTITUTE(S832,",",""))=2,SUBSTITUTE(S832,",","."),SUBSTITUTE(S832,","," ")))))</f>
        <v/>
      </c>
      <c r="U832" s="50">
        <f>IF(ISNUMBER(FIND("S",T832)),-1,IF(ISNUMBER(FIND("N",T832)),1,0))</f>
        <v/>
      </c>
      <c r="V832" s="50">
        <f>IF(ISNUMBER(FIND("W",T832)),-1,IF(ISNUMBER(FIND("E",T832)),1,0))</f>
        <v/>
      </c>
      <c r="W832" s="50">
        <f>AND(MIN(IFERROR(FIND("N",T832),999),IFERROR(FIND("S",T832),999))&lt;999,MIN(IFERROR(FIND("E",T832),999),IFERROR(FIND("W",T832),999))&lt;999,MIN(IFERROR(FIND("E",T832),999),IFERROR(FIND("W",T832),999))&lt;MIN(IFERROR(FIND("N",T832),999),IFERROR(FIND("S",T832),999)))</f>
        <v/>
      </c>
      <c r="X832" s="50">
        <f>IF(T832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832,"°"," "),"º"," "),"˚"," "),"'"," "),CHAR(34)," "),"′"," "),"’"," "),"‘"," "),"″"," "),"”"," "),"“"," "),"("," "),")"," "),"["," "),"]"," "),"{"," "),"}"," "),";"," "),"|"," "),"/"," "),"\"," "),":"," "),"="," "),"*"," "),","," "),"N"," "),"S"," "),"E"," "),"W"," "),"_"," ")))</f>
        <v/>
      </c>
      <c r="Y832" s="50">
        <f>IF(X832="","",SUBSTITUTE(SUBSTITUTE(SUBSTITUTE(SUBSTITUTE(SUBSTITUTE(SUBSTITUTE(SUBSTITUTE(SUBSTITUTE(SUBSTITUTE(SUBSTITUTE(SUBSTITUTE(SUBSTITUTE(SUBSTITUTE(X832,"0",""),"1",""),"2",""),"3",""),"4",""),"5",""),"6",""),"7",""),"8",""),"9",""),".",""),"-","")," ",""))</f>
        <v/>
      </c>
      <c r="Z832" s="50">
        <f>IF(X832="",0,LEN(X832)-LEN(SUBSTITUTE(X832," ",""))+1)</f>
        <v/>
      </c>
      <c r="AA832" s="50">
        <f>IF(Z832&lt;1,"",IFERROR(VALUE(SUBSTITUTE(TRIM(MID(SUBSTITUTE(X832," ",REPT(" ",60)),1,60)),".",MID(1/2,2,1))),""))</f>
        <v/>
      </c>
      <c r="AB832" s="50">
        <f>IF(Z832&lt;2,"",IFERROR(VALUE(SUBSTITUTE(TRIM(MID(SUBSTITUTE(X832," ",REPT(" ",60)),61,60)),".",MID(1/2,2,1))),""))</f>
        <v/>
      </c>
      <c r="AC832" s="50">
        <f>IF(Z832&lt;3,"",IFERROR(VALUE(SUBSTITUTE(TRIM(MID(SUBSTITUTE(X832," ",REPT(" ",60)),121,60)),".",MID(1/2,2,1))),""))</f>
        <v/>
      </c>
      <c r="AD832" s="50">
        <f>IF(Z832&lt;4,"",IFERROR(VALUE(SUBSTITUTE(TRIM(MID(SUBSTITUTE(X832," ",REPT(" ",60)),181,60)),".",MID(1/2,2,1))),""))</f>
        <v/>
      </c>
      <c r="AE832" s="50">
        <f>IF(Z832&lt;5,"",IFERROR(VALUE(SUBSTITUTE(TRIM(MID(SUBSTITUTE(X832," ",REPT(" ",60)),241,60)),".",MID(1/2,2,1))),""))</f>
        <v/>
      </c>
      <c r="AF832" s="50">
        <f>IF(Z832&lt;6,"",IFERROR(VALUE(SUBSTITUTE(TRIM(MID(SUBSTITUTE(X832," ",REPT(" ",60)),301,60)),".",MID(1/2,2,1))),""))</f>
        <v/>
      </c>
      <c r="AG832" s="50">
        <f>IFERROR(IF(Z832=2,AA832,IF(Z832=4,IF(AA832&lt;0,-1,1)*(ABS(AA832)+AB832/60),IF(Z832=6,IF(AA832&lt;0,-1,1)*(ABS(AA832)+AB832/60+AC832/3600),""))),"")</f>
        <v/>
      </c>
      <c r="AH832" s="50">
        <f>IFERROR(IF(Z832=2,AB832,IF(Z832=4,IF(AC832&lt;0,-1,1)*(ABS(AC832)+AD832/60),IF(Z832=6,IF(AD832&lt;0,-1,1)*(ABS(AD832)+AE832/60+AF832/3600),""))),"")</f>
        <v/>
      </c>
      <c r="AI832" s="50">
        <f>IF(W832,AH832,AG832)</f>
        <v/>
      </c>
      <c r="AJ832" s="50">
        <f>IF(W832,AG832,AH832)</f>
        <v/>
      </c>
      <c r="AK832" s="50">
        <f>IFERROR(IF(U832=0,AI832,U832*ABS(AI832)),"")</f>
        <v/>
      </c>
      <c r="AL832" s="50">
        <f>IFERROR(IF(V832=0,AJ832,V832*ABS(AJ832)),"")</f>
        <v/>
      </c>
      <c r="AM832" s="50">
        <f>IFERROR(AND(U832=0,V832=0,ABS(AK832)&gt;90,ABS(AK832)&lt;=180,ABS(AL832)&lt;=90),FALSE)</f>
        <v/>
      </c>
      <c r="AN832" s="50">
        <f>IF(AM832,AL832,AK832)</f>
        <v/>
      </c>
      <c r="AO832" s="50">
        <f>IF(AM832,AK832,AL832)</f>
        <v/>
      </c>
      <c r="AP832" s="50">
        <f>IF(R832="","",IF(Y832&lt;&gt;"","Contains words or symbols that aren't part of a coordinate.",IF(NOT(OR(Z832=2,Z832=4,Z832=6)),"Couldn't find a latitude and a longitude ("&amp;Z832&amp;IF(Z832=1," number"," numbers")&amp;" found).",IF(COUNT(AA832:AF832)&lt;&gt;Z832,"Some of the numbers couldn't be read.",IF(OR(AND(Z832=4,OR(AB832&lt;0,AB832&gt;=60,AD832&lt;0,AD832&gt;=60)),AND(Z832=6,OR(AB832&lt;0,AB832&gt;=60,AC832&lt;0,AC832&gt;=60,AE832&lt;0,AE832&gt;=60,AF832&lt;0,AF832&gt;=60))),"Minutes and seconds must be between 0 and 60.",IF(OR(ABS(AN832)&gt;90,ABS(AO832)&gt;180),"Out of range: latitude must be between -90 and 90, and longitude between -180 and 180.",""))))))</f>
        <v/>
      </c>
    </row>
    <row r="833">
      <c r="B833" s="44" t="n"/>
      <c r="C833" s="44" t="n"/>
      <c r="D833" s="45">
        <f>IF(R833="","",IF(AP833&lt;&gt;"","NOT VALID GPS COORDINATES",IF(O833="NO CONNECTION","NO CONNECTION",IF(E833="","NOT FOUND",IF(OR(AM833,AND(AN833=0,AO833=0)),"CONVERTED – PLEASE CHECK","CONVERTED")))))</f>
        <v/>
      </c>
      <c r="E833" s="45">
        <f>IF(OR(O833="",O833="NO CONNECTION"),"",IFERROR(_xlfn.FILTERXML(O833,"//local/territory")&amp;" "&amp;_xlfn.FILTERXML(O833,"//local/mapcode"),IFERROR(_xlfn.FILTERXML(O833,"//international/mapcode"),"")))</f>
        <v/>
      </c>
      <c r="F833" s="46">
        <f>IF(E833="","",IFERROR(_xlfn.FILTERXML(O833,"//local/territory"),""))</f>
        <v/>
      </c>
      <c r="G833" s="46">
        <f>IF(E833="","",IFERROR(_xlfn.FILTERXML(O833,"//local/mapcode"),""))</f>
        <v/>
      </c>
      <c r="H833" s="46">
        <f>IF(E833="","",IFERROR(_xlfn.FILTERXML(O833,"//international/mapcode"),""))</f>
        <v/>
      </c>
      <c r="I833" s="46">
        <f>IF(E833="","",IFERROR(HYPERLINK("https://www.mymapcodes.com/go/?t="&amp;IF(G833&lt;&gt;"",F833,"AAA")&amp;"&amp;ma="&amp;LEFT(IF(G833&lt;&gt;"",G833,H833),FIND(".",IF(G833&lt;&gt;"",G833,H833))-1)&amp;"&amp;mb="&amp;MID(IF(G833&lt;&gt;"",G833,H833),FIND(".",IF(G833&lt;&gt;"",G833,H833))+1,99),"Open on MyMapcodes →"),""))</f>
        <v/>
      </c>
      <c r="J833" s="47">
        <f>IF(OR(R833="",AP833&lt;&gt;""),"",ROUND(AN833,6))</f>
        <v/>
      </c>
      <c r="K833" s="47">
        <f>IF(OR(R833="",AP833&lt;&gt;""),"",ROUND(AO833,6))</f>
        <v/>
      </c>
      <c r="L833" s="48">
        <f>IF(R833="","",IF(AP833&lt;&gt;"",AP833,IF(O833="NO CONNECTION","Excel couldn't reach the mapcode service. Click the REFRESH RESULTS box just above the table.",IF(E833="","The mapcode service didn't return a mapcode for this point.",IF(AM833,"Latitude and longitude seemed to be the wrong way round, so they've been swapped. Please check.",IF(AND(AN833=0,AO833=0),"0, 0 is in the sea off West Africa. Please check this is the location you meant.",IF(W833,"Longitude came first, so the order has been switched.",IF(Z833=6,"Converted from degrees, minutes and seconds.",IF(Z833=4,"Converted from degrees and decimal minutes.","")))))))))</f>
        <v/>
      </c>
      <c r="N833" s="49">
        <f>IF(J833="","",MapcodeAPI&amp;"codes/"&amp;SUBSTITUTE(J833&amp;"",MID(1/2,2,1),".")&amp;","&amp;SUBSTITUTE(K833&amp;"",MID(1/2,2,1),"."))&amp;LEFT($B$13,0)</f>
        <v/>
      </c>
      <c r="O833" s="49">
        <f>IF(N833="","",IFERROR(_xlfn.WEBSERVICE(N833),IF(MapcodeAPIBackup="","NO CONNECTION",IFERROR(_xlfn.WEBSERVICE(MapcodeAPIBackup&amp;MID(N833,LEN(MapcodeAPI)+1,999)),"NO CONNECTION"))))</f>
        <v/>
      </c>
      <c r="P833" t="inlineStr">
        <is>
          <t xml:space="preserve"> </t>
        </is>
      </c>
      <c r="R833" s="50">
        <f>IFERROR(IF(AND(TRIM(B833&amp;"")="",TRIM(C833&amp;"")=""),"",TRIM(IF(ISNUMBER(B833),SUBSTITUTE(B833&amp;"",MID(1/2,2,1),"."),B833&amp;"")&amp;IF(TRIM(C833&amp;"")="",""," | "&amp;IF(ISNUMBER(C833),SUBSTITUTE(C833&amp;"",MID(1/2,2,1),"."),C833&amp;"")))),"(error value)")</f>
        <v/>
      </c>
      <c r="S833" s="50">
        <f>IF(R833="","","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"&amp;IFERROR(IF(AND(LEN(R833)-LEN(SUBSTITUTE(R833,"/",""))=1,ISNUMBER(FIND(" ",TRIM(LEFT(R833,FIND("/",R833)-1))))),LEFT(R833,FIND("/",R833)-1),R833),R833)&amp;" ")," "," "),"﻿"," "),"​"," "),"⁠"," ")," "," ")," "," "),CHAR(9)," "),CHAR(10)," "),CHAR(13)," "),"−","-"),"–","-"),"—","-"),"LATITUDE"," "),"LONGITUDE"," "),"COORDINATES"," "),"COORDS"," "),"NORTH"," N "),"SOUTH"," S "),"EAST"," E "),"WEST"," W "),"DEGREES"," "),"DEG"," "),"GPS"," "),"LONG"," "),"LNG"," "),"LON"," "),"LAT"," ")," AND "," "),"&amp;"," ")&amp;" ")</f>
        <v/>
      </c>
      <c r="T833" s="50">
        <f>IF(S833="","",IF(LEN(S833)-LEN(SUBSTITUTE(S833,".",""))&gt;0,SUBSTITUTE(S833,","," "),IF(LEN(S833)-LEN(SUBSTITUTE(S833,",",""))=3,SUBSTITUTE(SUBSTITUTE(S833,",",";",2),",","."),IF(LEN(S833)-LEN(SUBSTITUTE(S833,",",""))=2,SUBSTITUTE(S833,",","."),SUBSTITUTE(S833,","," ")))))</f>
        <v/>
      </c>
      <c r="U833" s="50">
        <f>IF(ISNUMBER(FIND("S",T833)),-1,IF(ISNUMBER(FIND("N",T833)),1,0))</f>
        <v/>
      </c>
      <c r="V833" s="50">
        <f>IF(ISNUMBER(FIND("W",T833)),-1,IF(ISNUMBER(FIND("E",T833)),1,0))</f>
        <v/>
      </c>
      <c r="W833" s="50">
        <f>AND(MIN(IFERROR(FIND("N",T833),999),IFERROR(FIND("S",T833),999))&lt;999,MIN(IFERROR(FIND("E",T833),999),IFERROR(FIND("W",T833),999))&lt;999,MIN(IFERROR(FIND("E",T833),999),IFERROR(FIND("W",T833),999))&lt;MIN(IFERROR(FIND("N",T833),999),IFERROR(FIND("S",T833),999)))</f>
        <v/>
      </c>
      <c r="X833" s="50">
        <f>IF(T833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833,"°"," "),"º"," "),"˚"," "),"'"," "),CHAR(34)," "),"′"," "),"’"," "),"‘"," "),"″"," "),"”"," "),"“"," "),"("," "),")"," "),"["," "),"]"," "),"{"," "),"}"," "),";"," "),"|"," "),"/"," "),"\"," "),":"," "),"="," "),"*"," "),","," "),"N"," "),"S"," "),"E"," "),"W"," "),"_"," ")))</f>
        <v/>
      </c>
      <c r="Y833" s="50">
        <f>IF(X833="","",SUBSTITUTE(SUBSTITUTE(SUBSTITUTE(SUBSTITUTE(SUBSTITUTE(SUBSTITUTE(SUBSTITUTE(SUBSTITUTE(SUBSTITUTE(SUBSTITUTE(SUBSTITUTE(SUBSTITUTE(SUBSTITUTE(X833,"0",""),"1",""),"2",""),"3",""),"4",""),"5",""),"6",""),"7",""),"8",""),"9",""),".",""),"-","")," ",""))</f>
        <v/>
      </c>
      <c r="Z833" s="50">
        <f>IF(X833="",0,LEN(X833)-LEN(SUBSTITUTE(X833," ",""))+1)</f>
        <v/>
      </c>
      <c r="AA833" s="50">
        <f>IF(Z833&lt;1,"",IFERROR(VALUE(SUBSTITUTE(TRIM(MID(SUBSTITUTE(X833," ",REPT(" ",60)),1,60)),".",MID(1/2,2,1))),""))</f>
        <v/>
      </c>
      <c r="AB833" s="50">
        <f>IF(Z833&lt;2,"",IFERROR(VALUE(SUBSTITUTE(TRIM(MID(SUBSTITUTE(X833," ",REPT(" ",60)),61,60)),".",MID(1/2,2,1))),""))</f>
        <v/>
      </c>
      <c r="AC833" s="50">
        <f>IF(Z833&lt;3,"",IFERROR(VALUE(SUBSTITUTE(TRIM(MID(SUBSTITUTE(X833," ",REPT(" ",60)),121,60)),".",MID(1/2,2,1))),""))</f>
        <v/>
      </c>
      <c r="AD833" s="50">
        <f>IF(Z833&lt;4,"",IFERROR(VALUE(SUBSTITUTE(TRIM(MID(SUBSTITUTE(X833," ",REPT(" ",60)),181,60)),".",MID(1/2,2,1))),""))</f>
        <v/>
      </c>
      <c r="AE833" s="50">
        <f>IF(Z833&lt;5,"",IFERROR(VALUE(SUBSTITUTE(TRIM(MID(SUBSTITUTE(X833," ",REPT(" ",60)),241,60)),".",MID(1/2,2,1))),""))</f>
        <v/>
      </c>
      <c r="AF833" s="50">
        <f>IF(Z833&lt;6,"",IFERROR(VALUE(SUBSTITUTE(TRIM(MID(SUBSTITUTE(X833," ",REPT(" ",60)),301,60)),".",MID(1/2,2,1))),""))</f>
        <v/>
      </c>
      <c r="AG833" s="50">
        <f>IFERROR(IF(Z833=2,AA833,IF(Z833=4,IF(AA833&lt;0,-1,1)*(ABS(AA833)+AB833/60),IF(Z833=6,IF(AA833&lt;0,-1,1)*(ABS(AA833)+AB833/60+AC833/3600),""))),"")</f>
        <v/>
      </c>
      <c r="AH833" s="50">
        <f>IFERROR(IF(Z833=2,AB833,IF(Z833=4,IF(AC833&lt;0,-1,1)*(ABS(AC833)+AD833/60),IF(Z833=6,IF(AD833&lt;0,-1,1)*(ABS(AD833)+AE833/60+AF833/3600),""))),"")</f>
        <v/>
      </c>
      <c r="AI833" s="50">
        <f>IF(W833,AH833,AG833)</f>
        <v/>
      </c>
      <c r="AJ833" s="50">
        <f>IF(W833,AG833,AH833)</f>
        <v/>
      </c>
      <c r="AK833" s="50">
        <f>IFERROR(IF(U833=0,AI833,U833*ABS(AI833)),"")</f>
        <v/>
      </c>
      <c r="AL833" s="50">
        <f>IFERROR(IF(V833=0,AJ833,V833*ABS(AJ833)),"")</f>
        <v/>
      </c>
      <c r="AM833" s="50">
        <f>IFERROR(AND(U833=0,V833=0,ABS(AK833)&gt;90,ABS(AK833)&lt;=180,ABS(AL833)&lt;=90),FALSE)</f>
        <v/>
      </c>
      <c r="AN833" s="50">
        <f>IF(AM833,AL833,AK833)</f>
        <v/>
      </c>
      <c r="AO833" s="50">
        <f>IF(AM833,AK833,AL833)</f>
        <v/>
      </c>
      <c r="AP833" s="50">
        <f>IF(R833="","",IF(Y833&lt;&gt;"","Contains words or symbols that aren't part of a coordinate.",IF(NOT(OR(Z833=2,Z833=4,Z833=6)),"Couldn't find a latitude and a longitude ("&amp;Z833&amp;IF(Z833=1," number"," numbers")&amp;" found).",IF(COUNT(AA833:AF833)&lt;&gt;Z833,"Some of the numbers couldn't be read.",IF(OR(AND(Z833=4,OR(AB833&lt;0,AB833&gt;=60,AD833&lt;0,AD833&gt;=60)),AND(Z833=6,OR(AB833&lt;0,AB833&gt;=60,AC833&lt;0,AC833&gt;=60,AE833&lt;0,AE833&gt;=60,AF833&lt;0,AF833&gt;=60))),"Minutes and seconds must be between 0 and 60.",IF(OR(ABS(AN833)&gt;90,ABS(AO833)&gt;180),"Out of range: latitude must be between -90 and 90, and longitude between -180 and 180.",""))))))</f>
        <v/>
      </c>
    </row>
    <row r="834">
      <c r="B834" s="44" t="n"/>
      <c r="C834" s="44" t="n"/>
      <c r="D834" s="45">
        <f>IF(R834="","",IF(AP834&lt;&gt;"","NOT VALID GPS COORDINATES",IF(O834="NO CONNECTION","NO CONNECTION",IF(E834="","NOT FOUND",IF(OR(AM834,AND(AN834=0,AO834=0)),"CONVERTED – PLEASE CHECK","CONVERTED")))))</f>
        <v/>
      </c>
      <c r="E834" s="45">
        <f>IF(OR(O834="",O834="NO CONNECTION"),"",IFERROR(_xlfn.FILTERXML(O834,"//local/territory")&amp;" "&amp;_xlfn.FILTERXML(O834,"//local/mapcode"),IFERROR(_xlfn.FILTERXML(O834,"//international/mapcode"),"")))</f>
        <v/>
      </c>
      <c r="F834" s="46">
        <f>IF(E834="","",IFERROR(_xlfn.FILTERXML(O834,"//local/territory"),""))</f>
        <v/>
      </c>
      <c r="G834" s="46">
        <f>IF(E834="","",IFERROR(_xlfn.FILTERXML(O834,"//local/mapcode"),""))</f>
        <v/>
      </c>
      <c r="H834" s="46">
        <f>IF(E834="","",IFERROR(_xlfn.FILTERXML(O834,"//international/mapcode"),""))</f>
        <v/>
      </c>
      <c r="I834" s="46">
        <f>IF(E834="","",IFERROR(HYPERLINK("https://www.mymapcodes.com/go/?t="&amp;IF(G834&lt;&gt;"",F834,"AAA")&amp;"&amp;ma="&amp;LEFT(IF(G834&lt;&gt;"",G834,H834),FIND(".",IF(G834&lt;&gt;"",G834,H834))-1)&amp;"&amp;mb="&amp;MID(IF(G834&lt;&gt;"",G834,H834),FIND(".",IF(G834&lt;&gt;"",G834,H834))+1,99),"Open on MyMapcodes →"),""))</f>
        <v/>
      </c>
      <c r="J834" s="47">
        <f>IF(OR(R834="",AP834&lt;&gt;""),"",ROUND(AN834,6))</f>
        <v/>
      </c>
      <c r="K834" s="47">
        <f>IF(OR(R834="",AP834&lt;&gt;""),"",ROUND(AO834,6))</f>
        <v/>
      </c>
      <c r="L834" s="48">
        <f>IF(R834="","",IF(AP834&lt;&gt;"",AP834,IF(O834="NO CONNECTION","Excel couldn't reach the mapcode service. Click the REFRESH RESULTS box just above the table.",IF(E834="","The mapcode service didn't return a mapcode for this point.",IF(AM834,"Latitude and longitude seemed to be the wrong way round, so they've been swapped. Please check.",IF(AND(AN834=0,AO834=0),"0, 0 is in the sea off West Africa. Please check this is the location you meant.",IF(W834,"Longitude came first, so the order has been switched.",IF(Z834=6,"Converted from degrees, minutes and seconds.",IF(Z834=4,"Converted from degrees and decimal minutes.","")))))))))</f>
        <v/>
      </c>
      <c r="N834" s="49">
        <f>IF(J834="","",MapcodeAPI&amp;"codes/"&amp;SUBSTITUTE(J834&amp;"",MID(1/2,2,1),".")&amp;","&amp;SUBSTITUTE(K834&amp;"",MID(1/2,2,1),"."))&amp;LEFT($B$13,0)</f>
        <v/>
      </c>
      <c r="O834" s="49">
        <f>IF(N834="","",IFERROR(_xlfn.WEBSERVICE(N834),IF(MapcodeAPIBackup="","NO CONNECTION",IFERROR(_xlfn.WEBSERVICE(MapcodeAPIBackup&amp;MID(N834,LEN(MapcodeAPI)+1,999)),"NO CONNECTION"))))</f>
        <v/>
      </c>
      <c r="P834" t="inlineStr">
        <is>
          <t xml:space="preserve"> </t>
        </is>
      </c>
      <c r="R834" s="50">
        <f>IFERROR(IF(AND(TRIM(B834&amp;"")="",TRIM(C834&amp;"")=""),"",TRIM(IF(ISNUMBER(B834),SUBSTITUTE(B834&amp;"",MID(1/2,2,1),"."),B834&amp;"")&amp;IF(TRIM(C834&amp;"")="",""," | "&amp;IF(ISNUMBER(C834),SUBSTITUTE(C834&amp;"",MID(1/2,2,1),"."),C834&amp;"")))),"(error value)")</f>
        <v/>
      </c>
      <c r="S834" s="50">
        <f>IF(R834="","","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"&amp;IFERROR(IF(AND(LEN(R834)-LEN(SUBSTITUTE(R834,"/",""))=1,ISNUMBER(FIND(" ",TRIM(LEFT(R834,FIND("/",R834)-1))))),LEFT(R834,FIND("/",R834)-1),R834),R834)&amp;" ")," "," "),"﻿"," "),"​"," "),"⁠"," ")," "," ")," "," "),CHAR(9)," "),CHAR(10)," "),CHAR(13)," "),"−","-"),"–","-"),"—","-"),"LATITUDE"," "),"LONGITUDE"," "),"COORDINATES"," "),"COORDS"," "),"NORTH"," N "),"SOUTH"," S "),"EAST"," E "),"WEST"," W "),"DEGREES"," "),"DEG"," "),"GPS"," "),"LONG"," "),"LNG"," "),"LON"," "),"LAT"," ")," AND "," "),"&amp;"," ")&amp;" ")</f>
        <v/>
      </c>
      <c r="T834" s="50">
        <f>IF(S834="","",IF(LEN(S834)-LEN(SUBSTITUTE(S834,".",""))&gt;0,SUBSTITUTE(S834,","," "),IF(LEN(S834)-LEN(SUBSTITUTE(S834,",",""))=3,SUBSTITUTE(SUBSTITUTE(S834,",",";",2),",","."),IF(LEN(S834)-LEN(SUBSTITUTE(S834,",",""))=2,SUBSTITUTE(S834,",","."),SUBSTITUTE(S834,","," ")))))</f>
        <v/>
      </c>
      <c r="U834" s="50">
        <f>IF(ISNUMBER(FIND("S",T834)),-1,IF(ISNUMBER(FIND("N",T834)),1,0))</f>
        <v/>
      </c>
      <c r="V834" s="50">
        <f>IF(ISNUMBER(FIND("W",T834)),-1,IF(ISNUMBER(FIND("E",T834)),1,0))</f>
        <v/>
      </c>
      <c r="W834" s="50">
        <f>AND(MIN(IFERROR(FIND("N",T834),999),IFERROR(FIND("S",T834),999))&lt;999,MIN(IFERROR(FIND("E",T834),999),IFERROR(FIND("W",T834),999))&lt;999,MIN(IFERROR(FIND("E",T834),999),IFERROR(FIND("W",T834),999))&lt;MIN(IFERROR(FIND("N",T834),999),IFERROR(FIND("S",T834),999)))</f>
        <v/>
      </c>
      <c r="X834" s="50">
        <f>IF(T834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834,"°"," "),"º"," "),"˚"," "),"'"," "),CHAR(34)," "),"′"," "),"’"," "),"‘"," "),"″"," "),"”"," "),"“"," "),"("," "),")"," "),"["," "),"]"," "),"{"," "),"}"," "),";"," "),"|"," "),"/"," "),"\"," "),":"," "),"="," "),"*"," "),","," "),"N"," "),"S"," "),"E"," "),"W"," "),"_"," ")))</f>
        <v/>
      </c>
      <c r="Y834" s="50">
        <f>IF(X834="","",SUBSTITUTE(SUBSTITUTE(SUBSTITUTE(SUBSTITUTE(SUBSTITUTE(SUBSTITUTE(SUBSTITUTE(SUBSTITUTE(SUBSTITUTE(SUBSTITUTE(SUBSTITUTE(SUBSTITUTE(SUBSTITUTE(X834,"0",""),"1",""),"2",""),"3",""),"4",""),"5",""),"6",""),"7",""),"8",""),"9",""),".",""),"-","")," ",""))</f>
        <v/>
      </c>
      <c r="Z834" s="50">
        <f>IF(X834="",0,LEN(X834)-LEN(SUBSTITUTE(X834," ",""))+1)</f>
        <v/>
      </c>
      <c r="AA834" s="50">
        <f>IF(Z834&lt;1,"",IFERROR(VALUE(SUBSTITUTE(TRIM(MID(SUBSTITUTE(X834," ",REPT(" ",60)),1,60)),".",MID(1/2,2,1))),""))</f>
        <v/>
      </c>
      <c r="AB834" s="50">
        <f>IF(Z834&lt;2,"",IFERROR(VALUE(SUBSTITUTE(TRIM(MID(SUBSTITUTE(X834," ",REPT(" ",60)),61,60)),".",MID(1/2,2,1))),""))</f>
        <v/>
      </c>
      <c r="AC834" s="50">
        <f>IF(Z834&lt;3,"",IFERROR(VALUE(SUBSTITUTE(TRIM(MID(SUBSTITUTE(X834," ",REPT(" ",60)),121,60)),".",MID(1/2,2,1))),""))</f>
        <v/>
      </c>
      <c r="AD834" s="50">
        <f>IF(Z834&lt;4,"",IFERROR(VALUE(SUBSTITUTE(TRIM(MID(SUBSTITUTE(X834," ",REPT(" ",60)),181,60)),".",MID(1/2,2,1))),""))</f>
        <v/>
      </c>
      <c r="AE834" s="50">
        <f>IF(Z834&lt;5,"",IFERROR(VALUE(SUBSTITUTE(TRIM(MID(SUBSTITUTE(X834," ",REPT(" ",60)),241,60)),".",MID(1/2,2,1))),""))</f>
        <v/>
      </c>
      <c r="AF834" s="50">
        <f>IF(Z834&lt;6,"",IFERROR(VALUE(SUBSTITUTE(TRIM(MID(SUBSTITUTE(X834," ",REPT(" ",60)),301,60)),".",MID(1/2,2,1))),""))</f>
        <v/>
      </c>
      <c r="AG834" s="50">
        <f>IFERROR(IF(Z834=2,AA834,IF(Z834=4,IF(AA834&lt;0,-1,1)*(ABS(AA834)+AB834/60),IF(Z834=6,IF(AA834&lt;0,-1,1)*(ABS(AA834)+AB834/60+AC834/3600),""))),"")</f>
        <v/>
      </c>
      <c r="AH834" s="50">
        <f>IFERROR(IF(Z834=2,AB834,IF(Z834=4,IF(AC834&lt;0,-1,1)*(ABS(AC834)+AD834/60),IF(Z834=6,IF(AD834&lt;0,-1,1)*(ABS(AD834)+AE834/60+AF834/3600),""))),"")</f>
        <v/>
      </c>
      <c r="AI834" s="50">
        <f>IF(W834,AH834,AG834)</f>
        <v/>
      </c>
      <c r="AJ834" s="50">
        <f>IF(W834,AG834,AH834)</f>
        <v/>
      </c>
      <c r="AK834" s="50">
        <f>IFERROR(IF(U834=0,AI834,U834*ABS(AI834)),"")</f>
        <v/>
      </c>
      <c r="AL834" s="50">
        <f>IFERROR(IF(V834=0,AJ834,V834*ABS(AJ834)),"")</f>
        <v/>
      </c>
      <c r="AM834" s="50">
        <f>IFERROR(AND(U834=0,V834=0,ABS(AK834)&gt;90,ABS(AK834)&lt;=180,ABS(AL834)&lt;=90),FALSE)</f>
        <v/>
      </c>
      <c r="AN834" s="50">
        <f>IF(AM834,AL834,AK834)</f>
        <v/>
      </c>
      <c r="AO834" s="50">
        <f>IF(AM834,AK834,AL834)</f>
        <v/>
      </c>
      <c r="AP834" s="50">
        <f>IF(R834="","",IF(Y834&lt;&gt;"","Contains words or symbols that aren't part of a coordinate.",IF(NOT(OR(Z834=2,Z834=4,Z834=6)),"Couldn't find a latitude and a longitude ("&amp;Z834&amp;IF(Z834=1," number"," numbers")&amp;" found).",IF(COUNT(AA834:AF834)&lt;&gt;Z834,"Some of the numbers couldn't be read.",IF(OR(AND(Z834=4,OR(AB834&lt;0,AB834&gt;=60,AD834&lt;0,AD834&gt;=60)),AND(Z834=6,OR(AB834&lt;0,AB834&gt;=60,AC834&lt;0,AC834&gt;=60,AE834&lt;0,AE834&gt;=60,AF834&lt;0,AF834&gt;=60))),"Minutes and seconds must be between 0 and 60.",IF(OR(ABS(AN834)&gt;90,ABS(AO834)&gt;180),"Out of range: latitude must be between -90 and 90, and longitude between -180 and 180.",""))))))</f>
        <v/>
      </c>
    </row>
    <row r="835">
      <c r="B835" s="44" t="n"/>
      <c r="C835" s="44" t="n"/>
      <c r="D835" s="45">
        <f>IF(R835="","",IF(AP835&lt;&gt;"","NOT VALID GPS COORDINATES",IF(O835="NO CONNECTION","NO CONNECTION",IF(E835="","NOT FOUND",IF(OR(AM835,AND(AN835=0,AO835=0)),"CONVERTED – PLEASE CHECK","CONVERTED")))))</f>
        <v/>
      </c>
      <c r="E835" s="45">
        <f>IF(OR(O835="",O835="NO CONNECTION"),"",IFERROR(_xlfn.FILTERXML(O835,"//local/territory")&amp;" "&amp;_xlfn.FILTERXML(O835,"//local/mapcode"),IFERROR(_xlfn.FILTERXML(O835,"//international/mapcode"),"")))</f>
        <v/>
      </c>
      <c r="F835" s="46">
        <f>IF(E835="","",IFERROR(_xlfn.FILTERXML(O835,"//local/territory"),""))</f>
        <v/>
      </c>
      <c r="G835" s="46">
        <f>IF(E835="","",IFERROR(_xlfn.FILTERXML(O835,"//local/mapcode"),""))</f>
        <v/>
      </c>
      <c r="H835" s="46">
        <f>IF(E835="","",IFERROR(_xlfn.FILTERXML(O835,"//international/mapcode"),""))</f>
        <v/>
      </c>
      <c r="I835" s="46">
        <f>IF(E835="","",IFERROR(HYPERLINK("https://www.mymapcodes.com/go/?t="&amp;IF(G835&lt;&gt;"",F835,"AAA")&amp;"&amp;ma="&amp;LEFT(IF(G835&lt;&gt;"",G835,H835),FIND(".",IF(G835&lt;&gt;"",G835,H835))-1)&amp;"&amp;mb="&amp;MID(IF(G835&lt;&gt;"",G835,H835),FIND(".",IF(G835&lt;&gt;"",G835,H835))+1,99),"Open on MyMapcodes →"),""))</f>
        <v/>
      </c>
      <c r="J835" s="47">
        <f>IF(OR(R835="",AP835&lt;&gt;""),"",ROUND(AN835,6))</f>
        <v/>
      </c>
      <c r="K835" s="47">
        <f>IF(OR(R835="",AP835&lt;&gt;""),"",ROUND(AO835,6))</f>
        <v/>
      </c>
      <c r="L835" s="48">
        <f>IF(R835="","",IF(AP835&lt;&gt;"",AP835,IF(O835="NO CONNECTION","Excel couldn't reach the mapcode service. Click the REFRESH RESULTS box just above the table.",IF(E835="","The mapcode service didn't return a mapcode for this point.",IF(AM835,"Latitude and longitude seemed to be the wrong way round, so they've been swapped. Please check.",IF(AND(AN835=0,AO835=0),"0, 0 is in the sea off West Africa. Please check this is the location you meant.",IF(W835,"Longitude came first, so the order has been switched.",IF(Z835=6,"Converted from degrees, minutes and seconds.",IF(Z835=4,"Converted from degrees and decimal minutes.","")))))))))</f>
        <v/>
      </c>
      <c r="N835" s="49">
        <f>IF(J835="","",MapcodeAPI&amp;"codes/"&amp;SUBSTITUTE(J835&amp;"",MID(1/2,2,1),".")&amp;","&amp;SUBSTITUTE(K835&amp;"",MID(1/2,2,1),"."))&amp;LEFT($B$13,0)</f>
        <v/>
      </c>
      <c r="O835" s="49">
        <f>IF(N835="","",IFERROR(_xlfn.WEBSERVICE(N835),IF(MapcodeAPIBackup="","NO CONNECTION",IFERROR(_xlfn.WEBSERVICE(MapcodeAPIBackup&amp;MID(N835,LEN(MapcodeAPI)+1,999)),"NO CONNECTION"))))</f>
        <v/>
      </c>
      <c r="P835" t="inlineStr">
        <is>
          <t xml:space="preserve"> </t>
        </is>
      </c>
      <c r="R835" s="50">
        <f>IFERROR(IF(AND(TRIM(B835&amp;"")="",TRIM(C835&amp;"")=""),"",TRIM(IF(ISNUMBER(B835),SUBSTITUTE(B835&amp;"",MID(1/2,2,1),"."),B835&amp;"")&amp;IF(TRIM(C835&amp;"")="",""," | "&amp;IF(ISNUMBER(C835),SUBSTITUTE(C835&amp;"",MID(1/2,2,1),"."),C835&amp;"")))),"(error value)")</f>
        <v/>
      </c>
      <c r="S835" s="50">
        <f>IF(R835="","","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"&amp;IFERROR(IF(AND(LEN(R835)-LEN(SUBSTITUTE(R835,"/",""))=1,ISNUMBER(FIND(" ",TRIM(LEFT(R835,FIND("/",R835)-1))))),LEFT(R835,FIND("/",R835)-1),R835),R835)&amp;" ")," "," "),"﻿"," "),"​"," "),"⁠"," ")," "," ")," "," "),CHAR(9)," "),CHAR(10)," "),CHAR(13)," "),"−","-"),"–","-"),"—","-"),"LATITUDE"," "),"LONGITUDE"," "),"COORDINATES"," "),"COORDS"," "),"NORTH"," N "),"SOUTH"," S "),"EAST"," E "),"WEST"," W "),"DEGREES"," "),"DEG"," "),"GPS"," "),"LONG"," "),"LNG"," "),"LON"," "),"LAT"," ")," AND "," "),"&amp;"," ")&amp;" ")</f>
        <v/>
      </c>
      <c r="T835" s="50">
        <f>IF(S835="","",IF(LEN(S835)-LEN(SUBSTITUTE(S835,".",""))&gt;0,SUBSTITUTE(S835,","," "),IF(LEN(S835)-LEN(SUBSTITUTE(S835,",",""))=3,SUBSTITUTE(SUBSTITUTE(S835,",",";",2),",","."),IF(LEN(S835)-LEN(SUBSTITUTE(S835,",",""))=2,SUBSTITUTE(S835,",","."),SUBSTITUTE(S835,","," ")))))</f>
        <v/>
      </c>
      <c r="U835" s="50">
        <f>IF(ISNUMBER(FIND("S",T835)),-1,IF(ISNUMBER(FIND("N",T835)),1,0))</f>
        <v/>
      </c>
      <c r="V835" s="50">
        <f>IF(ISNUMBER(FIND("W",T835)),-1,IF(ISNUMBER(FIND("E",T835)),1,0))</f>
        <v/>
      </c>
      <c r="W835" s="50">
        <f>AND(MIN(IFERROR(FIND("N",T835),999),IFERROR(FIND("S",T835),999))&lt;999,MIN(IFERROR(FIND("E",T835),999),IFERROR(FIND("W",T835),999))&lt;999,MIN(IFERROR(FIND("E",T835),999),IFERROR(FIND("W",T835),999))&lt;MIN(IFERROR(FIND("N",T835),999),IFERROR(FIND("S",T835),999)))</f>
        <v/>
      </c>
      <c r="X835" s="50">
        <f>IF(T835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835,"°"," "),"º"," "),"˚"," "),"'"," "),CHAR(34)," "),"′"," "),"’"," "),"‘"," "),"″"," "),"”"," "),"“"," "),"("," "),")"," "),"["," "),"]"," "),"{"," "),"}"," "),";"," "),"|"," "),"/"," "),"\"," "),":"," "),"="," "),"*"," "),","," "),"N"," "),"S"," "),"E"," "),"W"," "),"_"," ")))</f>
        <v/>
      </c>
      <c r="Y835" s="50">
        <f>IF(X835="","",SUBSTITUTE(SUBSTITUTE(SUBSTITUTE(SUBSTITUTE(SUBSTITUTE(SUBSTITUTE(SUBSTITUTE(SUBSTITUTE(SUBSTITUTE(SUBSTITUTE(SUBSTITUTE(SUBSTITUTE(SUBSTITUTE(X835,"0",""),"1",""),"2",""),"3",""),"4",""),"5",""),"6",""),"7",""),"8",""),"9",""),".",""),"-","")," ",""))</f>
        <v/>
      </c>
      <c r="Z835" s="50">
        <f>IF(X835="",0,LEN(X835)-LEN(SUBSTITUTE(X835," ",""))+1)</f>
        <v/>
      </c>
      <c r="AA835" s="50">
        <f>IF(Z835&lt;1,"",IFERROR(VALUE(SUBSTITUTE(TRIM(MID(SUBSTITUTE(X835," ",REPT(" ",60)),1,60)),".",MID(1/2,2,1))),""))</f>
        <v/>
      </c>
      <c r="AB835" s="50">
        <f>IF(Z835&lt;2,"",IFERROR(VALUE(SUBSTITUTE(TRIM(MID(SUBSTITUTE(X835," ",REPT(" ",60)),61,60)),".",MID(1/2,2,1))),""))</f>
        <v/>
      </c>
      <c r="AC835" s="50">
        <f>IF(Z835&lt;3,"",IFERROR(VALUE(SUBSTITUTE(TRIM(MID(SUBSTITUTE(X835," ",REPT(" ",60)),121,60)),".",MID(1/2,2,1))),""))</f>
        <v/>
      </c>
      <c r="AD835" s="50">
        <f>IF(Z835&lt;4,"",IFERROR(VALUE(SUBSTITUTE(TRIM(MID(SUBSTITUTE(X835," ",REPT(" ",60)),181,60)),".",MID(1/2,2,1))),""))</f>
        <v/>
      </c>
      <c r="AE835" s="50">
        <f>IF(Z835&lt;5,"",IFERROR(VALUE(SUBSTITUTE(TRIM(MID(SUBSTITUTE(X835," ",REPT(" ",60)),241,60)),".",MID(1/2,2,1))),""))</f>
        <v/>
      </c>
      <c r="AF835" s="50">
        <f>IF(Z835&lt;6,"",IFERROR(VALUE(SUBSTITUTE(TRIM(MID(SUBSTITUTE(X835," ",REPT(" ",60)),301,60)),".",MID(1/2,2,1))),""))</f>
        <v/>
      </c>
      <c r="AG835" s="50">
        <f>IFERROR(IF(Z835=2,AA835,IF(Z835=4,IF(AA835&lt;0,-1,1)*(ABS(AA835)+AB835/60),IF(Z835=6,IF(AA835&lt;0,-1,1)*(ABS(AA835)+AB835/60+AC835/3600),""))),"")</f>
        <v/>
      </c>
      <c r="AH835" s="50">
        <f>IFERROR(IF(Z835=2,AB835,IF(Z835=4,IF(AC835&lt;0,-1,1)*(ABS(AC835)+AD835/60),IF(Z835=6,IF(AD835&lt;0,-1,1)*(ABS(AD835)+AE835/60+AF835/3600),""))),"")</f>
        <v/>
      </c>
      <c r="AI835" s="50">
        <f>IF(W835,AH835,AG835)</f>
        <v/>
      </c>
      <c r="AJ835" s="50">
        <f>IF(W835,AG835,AH835)</f>
        <v/>
      </c>
      <c r="AK835" s="50">
        <f>IFERROR(IF(U835=0,AI835,U835*ABS(AI835)),"")</f>
        <v/>
      </c>
      <c r="AL835" s="50">
        <f>IFERROR(IF(V835=0,AJ835,V835*ABS(AJ835)),"")</f>
        <v/>
      </c>
      <c r="AM835" s="50">
        <f>IFERROR(AND(U835=0,V835=0,ABS(AK835)&gt;90,ABS(AK835)&lt;=180,ABS(AL835)&lt;=90),FALSE)</f>
        <v/>
      </c>
      <c r="AN835" s="50">
        <f>IF(AM835,AL835,AK835)</f>
        <v/>
      </c>
      <c r="AO835" s="50">
        <f>IF(AM835,AK835,AL835)</f>
        <v/>
      </c>
      <c r="AP835" s="50">
        <f>IF(R835="","",IF(Y835&lt;&gt;"","Contains words or symbols that aren't part of a coordinate.",IF(NOT(OR(Z835=2,Z835=4,Z835=6)),"Couldn't find a latitude and a longitude ("&amp;Z835&amp;IF(Z835=1," number"," numbers")&amp;" found).",IF(COUNT(AA835:AF835)&lt;&gt;Z835,"Some of the numbers couldn't be read.",IF(OR(AND(Z835=4,OR(AB835&lt;0,AB835&gt;=60,AD835&lt;0,AD835&gt;=60)),AND(Z835=6,OR(AB835&lt;0,AB835&gt;=60,AC835&lt;0,AC835&gt;=60,AE835&lt;0,AE835&gt;=60,AF835&lt;0,AF835&gt;=60))),"Minutes and seconds must be between 0 and 60.",IF(OR(ABS(AN835)&gt;90,ABS(AO835)&gt;180),"Out of range: latitude must be between -90 and 90, and longitude between -180 and 180.",""))))))</f>
        <v/>
      </c>
    </row>
    <row r="836">
      <c r="B836" s="44" t="n"/>
      <c r="C836" s="44" t="n"/>
      <c r="D836" s="45">
        <f>IF(R836="","",IF(AP836&lt;&gt;"","NOT VALID GPS COORDINATES",IF(O836="NO CONNECTION","NO CONNECTION",IF(E836="","NOT FOUND",IF(OR(AM836,AND(AN836=0,AO836=0)),"CONVERTED – PLEASE CHECK","CONVERTED")))))</f>
        <v/>
      </c>
      <c r="E836" s="45">
        <f>IF(OR(O836="",O836="NO CONNECTION"),"",IFERROR(_xlfn.FILTERXML(O836,"//local/territory")&amp;" "&amp;_xlfn.FILTERXML(O836,"//local/mapcode"),IFERROR(_xlfn.FILTERXML(O836,"//international/mapcode"),"")))</f>
        <v/>
      </c>
      <c r="F836" s="46">
        <f>IF(E836="","",IFERROR(_xlfn.FILTERXML(O836,"//local/territory"),""))</f>
        <v/>
      </c>
      <c r="G836" s="46">
        <f>IF(E836="","",IFERROR(_xlfn.FILTERXML(O836,"//local/mapcode"),""))</f>
        <v/>
      </c>
      <c r="H836" s="46">
        <f>IF(E836="","",IFERROR(_xlfn.FILTERXML(O836,"//international/mapcode"),""))</f>
        <v/>
      </c>
      <c r="I836" s="46">
        <f>IF(E836="","",IFERROR(HYPERLINK("https://www.mymapcodes.com/go/?t="&amp;IF(G836&lt;&gt;"",F836,"AAA")&amp;"&amp;ma="&amp;LEFT(IF(G836&lt;&gt;"",G836,H836),FIND(".",IF(G836&lt;&gt;"",G836,H836))-1)&amp;"&amp;mb="&amp;MID(IF(G836&lt;&gt;"",G836,H836),FIND(".",IF(G836&lt;&gt;"",G836,H836))+1,99),"Open on MyMapcodes →"),""))</f>
        <v/>
      </c>
      <c r="J836" s="47">
        <f>IF(OR(R836="",AP836&lt;&gt;""),"",ROUND(AN836,6))</f>
        <v/>
      </c>
      <c r="K836" s="47">
        <f>IF(OR(R836="",AP836&lt;&gt;""),"",ROUND(AO836,6))</f>
        <v/>
      </c>
      <c r="L836" s="48">
        <f>IF(R836="","",IF(AP836&lt;&gt;"",AP836,IF(O836="NO CONNECTION","Excel couldn't reach the mapcode service. Click the REFRESH RESULTS box just above the table.",IF(E836="","The mapcode service didn't return a mapcode for this point.",IF(AM836,"Latitude and longitude seemed to be the wrong way round, so they've been swapped. Please check.",IF(AND(AN836=0,AO836=0),"0, 0 is in the sea off West Africa. Please check this is the location you meant.",IF(W836,"Longitude came first, so the order has been switched.",IF(Z836=6,"Converted from degrees, minutes and seconds.",IF(Z836=4,"Converted from degrees and decimal minutes.","")))))))))</f>
        <v/>
      </c>
      <c r="N836" s="49">
        <f>IF(J836="","",MapcodeAPI&amp;"codes/"&amp;SUBSTITUTE(J836&amp;"",MID(1/2,2,1),".")&amp;","&amp;SUBSTITUTE(K836&amp;"",MID(1/2,2,1),"."))&amp;LEFT($B$13,0)</f>
        <v/>
      </c>
      <c r="O836" s="49">
        <f>IF(N836="","",IFERROR(_xlfn.WEBSERVICE(N836),IF(MapcodeAPIBackup="","NO CONNECTION",IFERROR(_xlfn.WEBSERVICE(MapcodeAPIBackup&amp;MID(N836,LEN(MapcodeAPI)+1,999)),"NO CONNECTION"))))</f>
        <v/>
      </c>
      <c r="P836" t="inlineStr">
        <is>
          <t xml:space="preserve"> </t>
        </is>
      </c>
      <c r="R836" s="50">
        <f>IFERROR(IF(AND(TRIM(B836&amp;"")="",TRIM(C836&amp;"")=""),"",TRIM(IF(ISNUMBER(B836),SUBSTITUTE(B836&amp;"",MID(1/2,2,1),"."),B836&amp;"")&amp;IF(TRIM(C836&amp;"")="",""," | "&amp;IF(ISNUMBER(C836),SUBSTITUTE(C836&amp;"",MID(1/2,2,1),"."),C836&amp;"")))),"(error value)")</f>
        <v/>
      </c>
      <c r="S836" s="50">
        <f>IF(R836="","","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"&amp;IFERROR(IF(AND(LEN(R836)-LEN(SUBSTITUTE(R836,"/",""))=1,ISNUMBER(FIND(" ",TRIM(LEFT(R836,FIND("/",R836)-1))))),LEFT(R836,FIND("/",R836)-1),R836),R836)&amp;" ")," "," "),"﻿"," "),"​"," "),"⁠"," ")," "," ")," "," "),CHAR(9)," "),CHAR(10)," "),CHAR(13)," "),"−","-"),"–","-"),"—","-"),"LATITUDE"," "),"LONGITUDE"," "),"COORDINATES"," "),"COORDS"," "),"NORTH"," N "),"SOUTH"," S "),"EAST"," E "),"WEST"," W "),"DEGREES"," "),"DEG"," "),"GPS"," "),"LONG"," "),"LNG"," "),"LON"," "),"LAT"," ")," AND "," "),"&amp;"," ")&amp;" ")</f>
        <v/>
      </c>
      <c r="T836" s="50">
        <f>IF(S836="","",IF(LEN(S836)-LEN(SUBSTITUTE(S836,".",""))&gt;0,SUBSTITUTE(S836,","," "),IF(LEN(S836)-LEN(SUBSTITUTE(S836,",",""))=3,SUBSTITUTE(SUBSTITUTE(S836,",",";",2),",","."),IF(LEN(S836)-LEN(SUBSTITUTE(S836,",",""))=2,SUBSTITUTE(S836,",","."),SUBSTITUTE(S836,","," ")))))</f>
        <v/>
      </c>
      <c r="U836" s="50">
        <f>IF(ISNUMBER(FIND("S",T836)),-1,IF(ISNUMBER(FIND("N",T836)),1,0))</f>
        <v/>
      </c>
      <c r="V836" s="50">
        <f>IF(ISNUMBER(FIND("W",T836)),-1,IF(ISNUMBER(FIND("E",T836)),1,0))</f>
        <v/>
      </c>
      <c r="W836" s="50">
        <f>AND(MIN(IFERROR(FIND("N",T836),999),IFERROR(FIND("S",T836),999))&lt;999,MIN(IFERROR(FIND("E",T836),999),IFERROR(FIND("W",T836),999))&lt;999,MIN(IFERROR(FIND("E",T836),999),IFERROR(FIND("W",T836),999))&lt;MIN(IFERROR(FIND("N",T836),999),IFERROR(FIND("S",T836),999)))</f>
        <v/>
      </c>
      <c r="X836" s="50">
        <f>IF(T836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836,"°"," "),"º"," "),"˚"," "),"'"," "),CHAR(34)," "),"′"," "),"’"," "),"‘"," "),"″"," "),"”"," "),"“"," "),"("," "),")"," "),"["," "),"]"," "),"{"," "),"}"," "),";"," "),"|"," "),"/"," "),"\"," "),":"," "),"="," "),"*"," "),","," "),"N"," "),"S"," "),"E"," "),"W"," "),"_"," ")))</f>
        <v/>
      </c>
      <c r="Y836" s="50">
        <f>IF(X836="","",SUBSTITUTE(SUBSTITUTE(SUBSTITUTE(SUBSTITUTE(SUBSTITUTE(SUBSTITUTE(SUBSTITUTE(SUBSTITUTE(SUBSTITUTE(SUBSTITUTE(SUBSTITUTE(SUBSTITUTE(SUBSTITUTE(X836,"0",""),"1",""),"2",""),"3",""),"4",""),"5",""),"6",""),"7",""),"8",""),"9",""),".",""),"-","")," ",""))</f>
        <v/>
      </c>
      <c r="Z836" s="50">
        <f>IF(X836="",0,LEN(X836)-LEN(SUBSTITUTE(X836," ",""))+1)</f>
        <v/>
      </c>
      <c r="AA836" s="50">
        <f>IF(Z836&lt;1,"",IFERROR(VALUE(SUBSTITUTE(TRIM(MID(SUBSTITUTE(X836," ",REPT(" ",60)),1,60)),".",MID(1/2,2,1))),""))</f>
        <v/>
      </c>
      <c r="AB836" s="50">
        <f>IF(Z836&lt;2,"",IFERROR(VALUE(SUBSTITUTE(TRIM(MID(SUBSTITUTE(X836," ",REPT(" ",60)),61,60)),".",MID(1/2,2,1))),""))</f>
        <v/>
      </c>
      <c r="AC836" s="50">
        <f>IF(Z836&lt;3,"",IFERROR(VALUE(SUBSTITUTE(TRIM(MID(SUBSTITUTE(X836," ",REPT(" ",60)),121,60)),".",MID(1/2,2,1))),""))</f>
        <v/>
      </c>
      <c r="AD836" s="50">
        <f>IF(Z836&lt;4,"",IFERROR(VALUE(SUBSTITUTE(TRIM(MID(SUBSTITUTE(X836," ",REPT(" ",60)),181,60)),".",MID(1/2,2,1))),""))</f>
        <v/>
      </c>
      <c r="AE836" s="50">
        <f>IF(Z836&lt;5,"",IFERROR(VALUE(SUBSTITUTE(TRIM(MID(SUBSTITUTE(X836," ",REPT(" ",60)),241,60)),".",MID(1/2,2,1))),""))</f>
        <v/>
      </c>
      <c r="AF836" s="50">
        <f>IF(Z836&lt;6,"",IFERROR(VALUE(SUBSTITUTE(TRIM(MID(SUBSTITUTE(X836," ",REPT(" ",60)),301,60)),".",MID(1/2,2,1))),""))</f>
        <v/>
      </c>
      <c r="AG836" s="50">
        <f>IFERROR(IF(Z836=2,AA836,IF(Z836=4,IF(AA836&lt;0,-1,1)*(ABS(AA836)+AB836/60),IF(Z836=6,IF(AA836&lt;0,-1,1)*(ABS(AA836)+AB836/60+AC836/3600),""))),"")</f>
        <v/>
      </c>
      <c r="AH836" s="50">
        <f>IFERROR(IF(Z836=2,AB836,IF(Z836=4,IF(AC836&lt;0,-1,1)*(ABS(AC836)+AD836/60),IF(Z836=6,IF(AD836&lt;0,-1,1)*(ABS(AD836)+AE836/60+AF836/3600),""))),"")</f>
        <v/>
      </c>
      <c r="AI836" s="50">
        <f>IF(W836,AH836,AG836)</f>
        <v/>
      </c>
      <c r="AJ836" s="50">
        <f>IF(W836,AG836,AH836)</f>
        <v/>
      </c>
      <c r="AK836" s="50">
        <f>IFERROR(IF(U836=0,AI836,U836*ABS(AI836)),"")</f>
        <v/>
      </c>
      <c r="AL836" s="50">
        <f>IFERROR(IF(V836=0,AJ836,V836*ABS(AJ836)),"")</f>
        <v/>
      </c>
      <c r="AM836" s="50">
        <f>IFERROR(AND(U836=0,V836=0,ABS(AK836)&gt;90,ABS(AK836)&lt;=180,ABS(AL836)&lt;=90),FALSE)</f>
        <v/>
      </c>
      <c r="AN836" s="50">
        <f>IF(AM836,AL836,AK836)</f>
        <v/>
      </c>
      <c r="AO836" s="50">
        <f>IF(AM836,AK836,AL836)</f>
        <v/>
      </c>
      <c r="AP836" s="50">
        <f>IF(R836="","",IF(Y836&lt;&gt;"","Contains words or symbols that aren't part of a coordinate.",IF(NOT(OR(Z836=2,Z836=4,Z836=6)),"Couldn't find a latitude and a longitude ("&amp;Z836&amp;IF(Z836=1," number"," numbers")&amp;" found).",IF(COUNT(AA836:AF836)&lt;&gt;Z836,"Some of the numbers couldn't be read.",IF(OR(AND(Z836=4,OR(AB836&lt;0,AB836&gt;=60,AD836&lt;0,AD836&gt;=60)),AND(Z836=6,OR(AB836&lt;0,AB836&gt;=60,AC836&lt;0,AC836&gt;=60,AE836&lt;0,AE836&gt;=60,AF836&lt;0,AF836&gt;=60))),"Minutes and seconds must be between 0 and 60.",IF(OR(ABS(AN836)&gt;90,ABS(AO836)&gt;180),"Out of range: latitude must be between -90 and 90, and longitude between -180 and 180.",""))))))</f>
        <v/>
      </c>
    </row>
    <row r="837">
      <c r="B837" s="44" t="n"/>
      <c r="C837" s="44" t="n"/>
      <c r="D837" s="45">
        <f>IF(R837="","",IF(AP837&lt;&gt;"","NOT VALID GPS COORDINATES",IF(O837="NO CONNECTION","NO CONNECTION",IF(E837="","NOT FOUND",IF(OR(AM837,AND(AN837=0,AO837=0)),"CONVERTED – PLEASE CHECK","CONVERTED")))))</f>
        <v/>
      </c>
      <c r="E837" s="45">
        <f>IF(OR(O837="",O837="NO CONNECTION"),"",IFERROR(_xlfn.FILTERXML(O837,"//local/territory")&amp;" "&amp;_xlfn.FILTERXML(O837,"//local/mapcode"),IFERROR(_xlfn.FILTERXML(O837,"//international/mapcode"),"")))</f>
        <v/>
      </c>
      <c r="F837" s="46">
        <f>IF(E837="","",IFERROR(_xlfn.FILTERXML(O837,"//local/territory"),""))</f>
        <v/>
      </c>
      <c r="G837" s="46">
        <f>IF(E837="","",IFERROR(_xlfn.FILTERXML(O837,"//local/mapcode"),""))</f>
        <v/>
      </c>
      <c r="H837" s="46">
        <f>IF(E837="","",IFERROR(_xlfn.FILTERXML(O837,"//international/mapcode"),""))</f>
        <v/>
      </c>
      <c r="I837" s="46">
        <f>IF(E837="","",IFERROR(HYPERLINK("https://www.mymapcodes.com/go/?t="&amp;IF(G837&lt;&gt;"",F837,"AAA")&amp;"&amp;ma="&amp;LEFT(IF(G837&lt;&gt;"",G837,H837),FIND(".",IF(G837&lt;&gt;"",G837,H837))-1)&amp;"&amp;mb="&amp;MID(IF(G837&lt;&gt;"",G837,H837),FIND(".",IF(G837&lt;&gt;"",G837,H837))+1,99),"Open on MyMapcodes →"),""))</f>
        <v/>
      </c>
      <c r="J837" s="47">
        <f>IF(OR(R837="",AP837&lt;&gt;""),"",ROUND(AN837,6))</f>
        <v/>
      </c>
      <c r="K837" s="47">
        <f>IF(OR(R837="",AP837&lt;&gt;""),"",ROUND(AO837,6))</f>
        <v/>
      </c>
      <c r="L837" s="48">
        <f>IF(R837="","",IF(AP837&lt;&gt;"",AP837,IF(O837="NO CONNECTION","Excel couldn't reach the mapcode service. Click the REFRESH RESULTS box just above the table.",IF(E837="","The mapcode service didn't return a mapcode for this point.",IF(AM837,"Latitude and longitude seemed to be the wrong way round, so they've been swapped. Please check.",IF(AND(AN837=0,AO837=0),"0, 0 is in the sea off West Africa. Please check this is the location you meant.",IF(W837,"Longitude came first, so the order has been switched.",IF(Z837=6,"Converted from degrees, minutes and seconds.",IF(Z837=4,"Converted from degrees and decimal minutes.","")))))))))</f>
        <v/>
      </c>
      <c r="N837" s="49">
        <f>IF(J837="","",MapcodeAPI&amp;"codes/"&amp;SUBSTITUTE(J837&amp;"",MID(1/2,2,1),".")&amp;","&amp;SUBSTITUTE(K837&amp;"",MID(1/2,2,1),"."))&amp;LEFT($B$13,0)</f>
        <v/>
      </c>
      <c r="O837" s="49">
        <f>IF(N837="","",IFERROR(_xlfn.WEBSERVICE(N837),IF(MapcodeAPIBackup="","NO CONNECTION",IFERROR(_xlfn.WEBSERVICE(MapcodeAPIBackup&amp;MID(N837,LEN(MapcodeAPI)+1,999)),"NO CONNECTION"))))</f>
        <v/>
      </c>
      <c r="P837" t="inlineStr">
        <is>
          <t xml:space="preserve"> </t>
        </is>
      </c>
      <c r="R837" s="50">
        <f>IFERROR(IF(AND(TRIM(B837&amp;"")="",TRIM(C837&amp;"")=""),"",TRIM(IF(ISNUMBER(B837),SUBSTITUTE(B837&amp;"",MID(1/2,2,1),"."),B837&amp;"")&amp;IF(TRIM(C837&amp;"")="",""," | "&amp;IF(ISNUMBER(C837),SUBSTITUTE(C837&amp;"",MID(1/2,2,1),"."),C837&amp;"")))),"(error value)")</f>
        <v/>
      </c>
      <c r="S837" s="50">
        <f>IF(R837="","","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"&amp;IFERROR(IF(AND(LEN(R837)-LEN(SUBSTITUTE(R837,"/",""))=1,ISNUMBER(FIND(" ",TRIM(LEFT(R837,FIND("/",R837)-1))))),LEFT(R837,FIND("/",R837)-1),R837),R837)&amp;" ")," "," "),"﻿"," "),"​"," "),"⁠"," ")," "," ")," "," "),CHAR(9)," "),CHAR(10)," "),CHAR(13)," "),"−","-"),"–","-"),"—","-"),"LATITUDE"," "),"LONGITUDE"," "),"COORDINATES"," "),"COORDS"," "),"NORTH"," N "),"SOUTH"," S "),"EAST"," E "),"WEST"," W "),"DEGREES"," "),"DEG"," "),"GPS"," "),"LONG"," "),"LNG"," "),"LON"," "),"LAT"," ")," AND "," "),"&amp;"," ")&amp;" ")</f>
        <v/>
      </c>
      <c r="T837" s="50">
        <f>IF(S837="","",IF(LEN(S837)-LEN(SUBSTITUTE(S837,".",""))&gt;0,SUBSTITUTE(S837,","," "),IF(LEN(S837)-LEN(SUBSTITUTE(S837,",",""))=3,SUBSTITUTE(SUBSTITUTE(S837,",",";",2),",","."),IF(LEN(S837)-LEN(SUBSTITUTE(S837,",",""))=2,SUBSTITUTE(S837,",","."),SUBSTITUTE(S837,","," ")))))</f>
        <v/>
      </c>
      <c r="U837" s="50">
        <f>IF(ISNUMBER(FIND("S",T837)),-1,IF(ISNUMBER(FIND("N",T837)),1,0))</f>
        <v/>
      </c>
      <c r="V837" s="50">
        <f>IF(ISNUMBER(FIND("W",T837)),-1,IF(ISNUMBER(FIND("E",T837)),1,0))</f>
        <v/>
      </c>
      <c r="W837" s="50">
        <f>AND(MIN(IFERROR(FIND("N",T837),999),IFERROR(FIND("S",T837),999))&lt;999,MIN(IFERROR(FIND("E",T837),999),IFERROR(FIND("W",T837),999))&lt;999,MIN(IFERROR(FIND("E",T837),999),IFERROR(FIND("W",T837),999))&lt;MIN(IFERROR(FIND("N",T837),999),IFERROR(FIND("S",T837),999)))</f>
        <v/>
      </c>
      <c r="X837" s="50">
        <f>IF(T837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837,"°"," "),"º"," "),"˚"," "),"'"," "),CHAR(34)," "),"′"," "),"’"," "),"‘"," "),"″"," "),"”"," "),"“"," "),"("," "),")"," "),"["," "),"]"," "),"{"," "),"}"," "),";"," "),"|"," "),"/"," "),"\"," "),":"," "),"="," "),"*"," "),","," "),"N"," "),"S"," "),"E"," "),"W"," "),"_"," ")))</f>
        <v/>
      </c>
      <c r="Y837" s="50">
        <f>IF(X837="","",SUBSTITUTE(SUBSTITUTE(SUBSTITUTE(SUBSTITUTE(SUBSTITUTE(SUBSTITUTE(SUBSTITUTE(SUBSTITUTE(SUBSTITUTE(SUBSTITUTE(SUBSTITUTE(SUBSTITUTE(SUBSTITUTE(X837,"0",""),"1",""),"2",""),"3",""),"4",""),"5",""),"6",""),"7",""),"8",""),"9",""),".",""),"-","")," ",""))</f>
        <v/>
      </c>
      <c r="Z837" s="50">
        <f>IF(X837="",0,LEN(X837)-LEN(SUBSTITUTE(X837," ",""))+1)</f>
        <v/>
      </c>
      <c r="AA837" s="50">
        <f>IF(Z837&lt;1,"",IFERROR(VALUE(SUBSTITUTE(TRIM(MID(SUBSTITUTE(X837," ",REPT(" ",60)),1,60)),".",MID(1/2,2,1))),""))</f>
        <v/>
      </c>
      <c r="AB837" s="50">
        <f>IF(Z837&lt;2,"",IFERROR(VALUE(SUBSTITUTE(TRIM(MID(SUBSTITUTE(X837," ",REPT(" ",60)),61,60)),".",MID(1/2,2,1))),""))</f>
        <v/>
      </c>
      <c r="AC837" s="50">
        <f>IF(Z837&lt;3,"",IFERROR(VALUE(SUBSTITUTE(TRIM(MID(SUBSTITUTE(X837," ",REPT(" ",60)),121,60)),".",MID(1/2,2,1))),""))</f>
        <v/>
      </c>
      <c r="AD837" s="50">
        <f>IF(Z837&lt;4,"",IFERROR(VALUE(SUBSTITUTE(TRIM(MID(SUBSTITUTE(X837," ",REPT(" ",60)),181,60)),".",MID(1/2,2,1))),""))</f>
        <v/>
      </c>
      <c r="AE837" s="50">
        <f>IF(Z837&lt;5,"",IFERROR(VALUE(SUBSTITUTE(TRIM(MID(SUBSTITUTE(X837," ",REPT(" ",60)),241,60)),".",MID(1/2,2,1))),""))</f>
        <v/>
      </c>
      <c r="AF837" s="50">
        <f>IF(Z837&lt;6,"",IFERROR(VALUE(SUBSTITUTE(TRIM(MID(SUBSTITUTE(X837," ",REPT(" ",60)),301,60)),".",MID(1/2,2,1))),""))</f>
        <v/>
      </c>
      <c r="AG837" s="50">
        <f>IFERROR(IF(Z837=2,AA837,IF(Z837=4,IF(AA837&lt;0,-1,1)*(ABS(AA837)+AB837/60),IF(Z837=6,IF(AA837&lt;0,-1,1)*(ABS(AA837)+AB837/60+AC837/3600),""))),"")</f>
        <v/>
      </c>
      <c r="AH837" s="50">
        <f>IFERROR(IF(Z837=2,AB837,IF(Z837=4,IF(AC837&lt;0,-1,1)*(ABS(AC837)+AD837/60),IF(Z837=6,IF(AD837&lt;0,-1,1)*(ABS(AD837)+AE837/60+AF837/3600),""))),"")</f>
        <v/>
      </c>
      <c r="AI837" s="50">
        <f>IF(W837,AH837,AG837)</f>
        <v/>
      </c>
      <c r="AJ837" s="50">
        <f>IF(W837,AG837,AH837)</f>
        <v/>
      </c>
      <c r="AK837" s="50">
        <f>IFERROR(IF(U837=0,AI837,U837*ABS(AI837)),"")</f>
        <v/>
      </c>
      <c r="AL837" s="50">
        <f>IFERROR(IF(V837=0,AJ837,V837*ABS(AJ837)),"")</f>
        <v/>
      </c>
      <c r="AM837" s="50">
        <f>IFERROR(AND(U837=0,V837=0,ABS(AK837)&gt;90,ABS(AK837)&lt;=180,ABS(AL837)&lt;=90),FALSE)</f>
        <v/>
      </c>
      <c r="AN837" s="50">
        <f>IF(AM837,AL837,AK837)</f>
        <v/>
      </c>
      <c r="AO837" s="50">
        <f>IF(AM837,AK837,AL837)</f>
        <v/>
      </c>
      <c r="AP837" s="50">
        <f>IF(R837="","",IF(Y837&lt;&gt;"","Contains words or symbols that aren't part of a coordinate.",IF(NOT(OR(Z837=2,Z837=4,Z837=6)),"Couldn't find a latitude and a longitude ("&amp;Z837&amp;IF(Z837=1," number"," numbers")&amp;" found).",IF(COUNT(AA837:AF837)&lt;&gt;Z837,"Some of the numbers couldn't be read.",IF(OR(AND(Z837=4,OR(AB837&lt;0,AB837&gt;=60,AD837&lt;0,AD837&gt;=60)),AND(Z837=6,OR(AB837&lt;0,AB837&gt;=60,AC837&lt;0,AC837&gt;=60,AE837&lt;0,AE837&gt;=60,AF837&lt;0,AF837&gt;=60))),"Minutes and seconds must be between 0 and 60.",IF(OR(ABS(AN837)&gt;90,ABS(AO837)&gt;180),"Out of range: latitude must be between -90 and 90, and longitude between -180 and 180.",""))))))</f>
        <v/>
      </c>
    </row>
    <row r="838">
      <c r="B838" s="44" t="n"/>
      <c r="C838" s="44" t="n"/>
      <c r="D838" s="45">
        <f>IF(R838="","",IF(AP838&lt;&gt;"","NOT VALID GPS COORDINATES",IF(O838="NO CONNECTION","NO CONNECTION",IF(E838="","NOT FOUND",IF(OR(AM838,AND(AN838=0,AO838=0)),"CONVERTED – PLEASE CHECK","CONVERTED")))))</f>
        <v/>
      </c>
      <c r="E838" s="45">
        <f>IF(OR(O838="",O838="NO CONNECTION"),"",IFERROR(_xlfn.FILTERXML(O838,"//local/territory")&amp;" "&amp;_xlfn.FILTERXML(O838,"//local/mapcode"),IFERROR(_xlfn.FILTERXML(O838,"//international/mapcode"),"")))</f>
        <v/>
      </c>
      <c r="F838" s="46">
        <f>IF(E838="","",IFERROR(_xlfn.FILTERXML(O838,"//local/territory"),""))</f>
        <v/>
      </c>
      <c r="G838" s="46">
        <f>IF(E838="","",IFERROR(_xlfn.FILTERXML(O838,"//local/mapcode"),""))</f>
        <v/>
      </c>
      <c r="H838" s="46">
        <f>IF(E838="","",IFERROR(_xlfn.FILTERXML(O838,"//international/mapcode"),""))</f>
        <v/>
      </c>
      <c r="I838" s="46">
        <f>IF(E838="","",IFERROR(HYPERLINK("https://www.mymapcodes.com/go/?t="&amp;IF(G838&lt;&gt;"",F838,"AAA")&amp;"&amp;ma="&amp;LEFT(IF(G838&lt;&gt;"",G838,H838),FIND(".",IF(G838&lt;&gt;"",G838,H838))-1)&amp;"&amp;mb="&amp;MID(IF(G838&lt;&gt;"",G838,H838),FIND(".",IF(G838&lt;&gt;"",G838,H838))+1,99),"Open on MyMapcodes →"),""))</f>
        <v/>
      </c>
      <c r="J838" s="47">
        <f>IF(OR(R838="",AP838&lt;&gt;""),"",ROUND(AN838,6))</f>
        <v/>
      </c>
      <c r="K838" s="47">
        <f>IF(OR(R838="",AP838&lt;&gt;""),"",ROUND(AO838,6))</f>
        <v/>
      </c>
      <c r="L838" s="48">
        <f>IF(R838="","",IF(AP838&lt;&gt;"",AP838,IF(O838="NO CONNECTION","Excel couldn't reach the mapcode service. Click the REFRESH RESULTS box just above the table.",IF(E838="","The mapcode service didn't return a mapcode for this point.",IF(AM838,"Latitude and longitude seemed to be the wrong way round, so they've been swapped. Please check.",IF(AND(AN838=0,AO838=0),"0, 0 is in the sea off West Africa. Please check this is the location you meant.",IF(W838,"Longitude came first, so the order has been switched.",IF(Z838=6,"Converted from degrees, minutes and seconds.",IF(Z838=4,"Converted from degrees and decimal minutes.","")))))))))</f>
        <v/>
      </c>
      <c r="N838" s="49">
        <f>IF(J838="","",MapcodeAPI&amp;"codes/"&amp;SUBSTITUTE(J838&amp;"",MID(1/2,2,1),".")&amp;","&amp;SUBSTITUTE(K838&amp;"",MID(1/2,2,1),"."))&amp;LEFT($B$13,0)</f>
        <v/>
      </c>
      <c r="O838" s="49">
        <f>IF(N838="","",IFERROR(_xlfn.WEBSERVICE(N838),IF(MapcodeAPIBackup="","NO CONNECTION",IFERROR(_xlfn.WEBSERVICE(MapcodeAPIBackup&amp;MID(N838,LEN(MapcodeAPI)+1,999)),"NO CONNECTION"))))</f>
        <v/>
      </c>
      <c r="P838" t="inlineStr">
        <is>
          <t xml:space="preserve"> </t>
        </is>
      </c>
      <c r="R838" s="50">
        <f>IFERROR(IF(AND(TRIM(B838&amp;"")="",TRIM(C838&amp;"")=""),"",TRIM(IF(ISNUMBER(B838),SUBSTITUTE(B838&amp;"",MID(1/2,2,1),"."),B838&amp;"")&amp;IF(TRIM(C838&amp;"")="",""," | "&amp;IF(ISNUMBER(C838),SUBSTITUTE(C838&amp;"",MID(1/2,2,1),"."),C838&amp;"")))),"(error value)")</f>
        <v/>
      </c>
      <c r="S838" s="50">
        <f>IF(R838="","","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"&amp;IFERROR(IF(AND(LEN(R838)-LEN(SUBSTITUTE(R838,"/",""))=1,ISNUMBER(FIND(" ",TRIM(LEFT(R838,FIND("/",R838)-1))))),LEFT(R838,FIND("/",R838)-1),R838),R838)&amp;" ")," "," "),"﻿"," "),"​"," "),"⁠"," ")," "," ")," "," "),CHAR(9)," "),CHAR(10)," "),CHAR(13)," "),"−","-"),"–","-"),"—","-"),"LATITUDE"," "),"LONGITUDE"," "),"COORDINATES"," "),"COORDS"," "),"NORTH"," N "),"SOUTH"," S "),"EAST"," E "),"WEST"," W "),"DEGREES"," "),"DEG"," "),"GPS"," "),"LONG"," "),"LNG"," "),"LON"," "),"LAT"," ")," AND "," "),"&amp;"," ")&amp;" ")</f>
        <v/>
      </c>
      <c r="T838" s="50">
        <f>IF(S838="","",IF(LEN(S838)-LEN(SUBSTITUTE(S838,".",""))&gt;0,SUBSTITUTE(S838,","," "),IF(LEN(S838)-LEN(SUBSTITUTE(S838,",",""))=3,SUBSTITUTE(SUBSTITUTE(S838,",",";",2),",","."),IF(LEN(S838)-LEN(SUBSTITUTE(S838,",",""))=2,SUBSTITUTE(S838,",","."),SUBSTITUTE(S838,","," ")))))</f>
        <v/>
      </c>
      <c r="U838" s="50">
        <f>IF(ISNUMBER(FIND("S",T838)),-1,IF(ISNUMBER(FIND("N",T838)),1,0))</f>
        <v/>
      </c>
      <c r="V838" s="50">
        <f>IF(ISNUMBER(FIND("W",T838)),-1,IF(ISNUMBER(FIND("E",T838)),1,0))</f>
        <v/>
      </c>
      <c r="W838" s="50">
        <f>AND(MIN(IFERROR(FIND("N",T838),999),IFERROR(FIND("S",T838),999))&lt;999,MIN(IFERROR(FIND("E",T838),999),IFERROR(FIND("W",T838),999))&lt;999,MIN(IFERROR(FIND("E",T838),999),IFERROR(FIND("W",T838),999))&lt;MIN(IFERROR(FIND("N",T838),999),IFERROR(FIND("S",T838),999)))</f>
        <v/>
      </c>
      <c r="X838" s="50">
        <f>IF(T838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838,"°"," "),"º"," "),"˚"," "),"'"," "),CHAR(34)," "),"′"," "),"’"," "),"‘"," "),"″"," "),"”"," "),"“"," "),"("," "),")"," "),"["," "),"]"," "),"{"," "),"}"," "),";"," "),"|"," "),"/"," "),"\"," "),":"," "),"="," "),"*"," "),","," "),"N"," "),"S"," "),"E"," "),"W"," "),"_"," ")))</f>
        <v/>
      </c>
      <c r="Y838" s="50">
        <f>IF(X838="","",SUBSTITUTE(SUBSTITUTE(SUBSTITUTE(SUBSTITUTE(SUBSTITUTE(SUBSTITUTE(SUBSTITUTE(SUBSTITUTE(SUBSTITUTE(SUBSTITUTE(SUBSTITUTE(SUBSTITUTE(SUBSTITUTE(X838,"0",""),"1",""),"2",""),"3",""),"4",""),"5",""),"6",""),"7",""),"8",""),"9",""),".",""),"-","")," ",""))</f>
        <v/>
      </c>
      <c r="Z838" s="50">
        <f>IF(X838="",0,LEN(X838)-LEN(SUBSTITUTE(X838," ",""))+1)</f>
        <v/>
      </c>
      <c r="AA838" s="50">
        <f>IF(Z838&lt;1,"",IFERROR(VALUE(SUBSTITUTE(TRIM(MID(SUBSTITUTE(X838," ",REPT(" ",60)),1,60)),".",MID(1/2,2,1))),""))</f>
        <v/>
      </c>
      <c r="AB838" s="50">
        <f>IF(Z838&lt;2,"",IFERROR(VALUE(SUBSTITUTE(TRIM(MID(SUBSTITUTE(X838," ",REPT(" ",60)),61,60)),".",MID(1/2,2,1))),""))</f>
        <v/>
      </c>
      <c r="AC838" s="50">
        <f>IF(Z838&lt;3,"",IFERROR(VALUE(SUBSTITUTE(TRIM(MID(SUBSTITUTE(X838," ",REPT(" ",60)),121,60)),".",MID(1/2,2,1))),""))</f>
        <v/>
      </c>
      <c r="AD838" s="50">
        <f>IF(Z838&lt;4,"",IFERROR(VALUE(SUBSTITUTE(TRIM(MID(SUBSTITUTE(X838," ",REPT(" ",60)),181,60)),".",MID(1/2,2,1))),""))</f>
        <v/>
      </c>
      <c r="AE838" s="50">
        <f>IF(Z838&lt;5,"",IFERROR(VALUE(SUBSTITUTE(TRIM(MID(SUBSTITUTE(X838," ",REPT(" ",60)),241,60)),".",MID(1/2,2,1))),""))</f>
        <v/>
      </c>
      <c r="AF838" s="50">
        <f>IF(Z838&lt;6,"",IFERROR(VALUE(SUBSTITUTE(TRIM(MID(SUBSTITUTE(X838," ",REPT(" ",60)),301,60)),".",MID(1/2,2,1))),""))</f>
        <v/>
      </c>
      <c r="AG838" s="50">
        <f>IFERROR(IF(Z838=2,AA838,IF(Z838=4,IF(AA838&lt;0,-1,1)*(ABS(AA838)+AB838/60),IF(Z838=6,IF(AA838&lt;0,-1,1)*(ABS(AA838)+AB838/60+AC838/3600),""))),"")</f>
        <v/>
      </c>
      <c r="AH838" s="50">
        <f>IFERROR(IF(Z838=2,AB838,IF(Z838=4,IF(AC838&lt;0,-1,1)*(ABS(AC838)+AD838/60),IF(Z838=6,IF(AD838&lt;0,-1,1)*(ABS(AD838)+AE838/60+AF838/3600),""))),"")</f>
        <v/>
      </c>
      <c r="AI838" s="50">
        <f>IF(W838,AH838,AG838)</f>
        <v/>
      </c>
      <c r="AJ838" s="50">
        <f>IF(W838,AG838,AH838)</f>
        <v/>
      </c>
      <c r="AK838" s="50">
        <f>IFERROR(IF(U838=0,AI838,U838*ABS(AI838)),"")</f>
        <v/>
      </c>
      <c r="AL838" s="50">
        <f>IFERROR(IF(V838=0,AJ838,V838*ABS(AJ838)),"")</f>
        <v/>
      </c>
      <c r="AM838" s="50">
        <f>IFERROR(AND(U838=0,V838=0,ABS(AK838)&gt;90,ABS(AK838)&lt;=180,ABS(AL838)&lt;=90),FALSE)</f>
        <v/>
      </c>
      <c r="AN838" s="50">
        <f>IF(AM838,AL838,AK838)</f>
        <v/>
      </c>
      <c r="AO838" s="50">
        <f>IF(AM838,AK838,AL838)</f>
        <v/>
      </c>
      <c r="AP838" s="50">
        <f>IF(R838="","",IF(Y838&lt;&gt;"","Contains words or symbols that aren't part of a coordinate.",IF(NOT(OR(Z838=2,Z838=4,Z838=6)),"Couldn't find a latitude and a longitude ("&amp;Z838&amp;IF(Z838=1," number"," numbers")&amp;" found).",IF(COUNT(AA838:AF838)&lt;&gt;Z838,"Some of the numbers couldn't be read.",IF(OR(AND(Z838=4,OR(AB838&lt;0,AB838&gt;=60,AD838&lt;0,AD838&gt;=60)),AND(Z838=6,OR(AB838&lt;0,AB838&gt;=60,AC838&lt;0,AC838&gt;=60,AE838&lt;0,AE838&gt;=60,AF838&lt;0,AF838&gt;=60))),"Minutes and seconds must be between 0 and 60.",IF(OR(ABS(AN838)&gt;90,ABS(AO838)&gt;180),"Out of range: latitude must be between -90 and 90, and longitude between -180 and 180.",""))))))</f>
        <v/>
      </c>
    </row>
    <row r="839">
      <c r="B839" s="44" t="n"/>
      <c r="C839" s="44" t="n"/>
      <c r="D839" s="45">
        <f>IF(R839="","",IF(AP839&lt;&gt;"","NOT VALID GPS COORDINATES",IF(O839="NO CONNECTION","NO CONNECTION",IF(E839="","NOT FOUND",IF(OR(AM839,AND(AN839=0,AO839=0)),"CONVERTED – PLEASE CHECK","CONVERTED")))))</f>
        <v/>
      </c>
      <c r="E839" s="45">
        <f>IF(OR(O839="",O839="NO CONNECTION"),"",IFERROR(_xlfn.FILTERXML(O839,"//local/territory")&amp;" "&amp;_xlfn.FILTERXML(O839,"//local/mapcode"),IFERROR(_xlfn.FILTERXML(O839,"//international/mapcode"),"")))</f>
        <v/>
      </c>
      <c r="F839" s="46">
        <f>IF(E839="","",IFERROR(_xlfn.FILTERXML(O839,"//local/territory"),""))</f>
        <v/>
      </c>
      <c r="G839" s="46">
        <f>IF(E839="","",IFERROR(_xlfn.FILTERXML(O839,"//local/mapcode"),""))</f>
        <v/>
      </c>
      <c r="H839" s="46">
        <f>IF(E839="","",IFERROR(_xlfn.FILTERXML(O839,"//international/mapcode"),""))</f>
        <v/>
      </c>
      <c r="I839" s="46">
        <f>IF(E839="","",IFERROR(HYPERLINK("https://www.mymapcodes.com/go/?t="&amp;IF(G839&lt;&gt;"",F839,"AAA")&amp;"&amp;ma="&amp;LEFT(IF(G839&lt;&gt;"",G839,H839),FIND(".",IF(G839&lt;&gt;"",G839,H839))-1)&amp;"&amp;mb="&amp;MID(IF(G839&lt;&gt;"",G839,H839),FIND(".",IF(G839&lt;&gt;"",G839,H839))+1,99),"Open on MyMapcodes →"),""))</f>
        <v/>
      </c>
      <c r="J839" s="47">
        <f>IF(OR(R839="",AP839&lt;&gt;""),"",ROUND(AN839,6))</f>
        <v/>
      </c>
      <c r="K839" s="47">
        <f>IF(OR(R839="",AP839&lt;&gt;""),"",ROUND(AO839,6))</f>
        <v/>
      </c>
      <c r="L839" s="48">
        <f>IF(R839="","",IF(AP839&lt;&gt;"",AP839,IF(O839="NO CONNECTION","Excel couldn't reach the mapcode service. Click the REFRESH RESULTS box just above the table.",IF(E839="","The mapcode service didn't return a mapcode for this point.",IF(AM839,"Latitude and longitude seemed to be the wrong way round, so they've been swapped. Please check.",IF(AND(AN839=0,AO839=0),"0, 0 is in the sea off West Africa. Please check this is the location you meant.",IF(W839,"Longitude came first, so the order has been switched.",IF(Z839=6,"Converted from degrees, minutes and seconds.",IF(Z839=4,"Converted from degrees and decimal minutes.","")))))))))</f>
        <v/>
      </c>
      <c r="N839" s="49">
        <f>IF(J839="","",MapcodeAPI&amp;"codes/"&amp;SUBSTITUTE(J839&amp;"",MID(1/2,2,1),".")&amp;","&amp;SUBSTITUTE(K839&amp;"",MID(1/2,2,1),"."))&amp;LEFT($B$13,0)</f>
        <v/>
      </c>
      <c r="O839" s="49">
        <f>IF(N839="","",IFERROR(_xlfn.WEBSERVICE(N839),IF(MapcodeAPIBackup="","NO CONNECTION",IFERROR(_xlfn.WEBSERVICE(MapcodeAPIBackup&amp;MID(N839,LEN(MapcodeAPI)+1,999)),"NO CONNECTION"))))</f>
        <v/>
      </c>
      <c r="P839" t="inlineStr">
        <is>
          <t xml:space="preserve"> </t>
        </is>
      </c>
      <c r="R839" s="50">
        <f>IFERROR(IF(AND(TRIM(B839&amp;"")="",TRIM(C839&amp;"")=""),"",TRIM(IF(ISNUMBER(B839),SUBSTITUTE(B839&amp;"",MID(1/2,2,1),"."),B839&amp;"")&amp;IF(TRIM(C839&amp;"")="",""," | "&amp;IF(ISNUMBER(C839),SUBSTITUTE(C839&amp;"",MID(1/2,2,1),"."),C839&amp;"")))),"(error value)")</f>
        <v/>
      </c>
      <c r="S839" s="50">
        <f>IF(R839="","","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"&amp;IFERROR(IF(AND(LEN(R839)-LEN(SUBSTITUTE(R839,"/",""))=1,ISNUMBER(FIND(" ",TRIM(LEFT(R839,FIND("/",R839)-1))))),LEFT(R839,FIND("/",R839)-1),R839),R839)&amp;" ")," "," "),"﻿"," "),"​"," "),"⁠"," ")," "," ")," "," "),CHAR(9)," "),CHAR(10)," "),CHAR(13)," "),"−","-"),"–","-"),"—","-"),"LATITUDE"," "),"LONGITUDE"," "),"COORDINATES"," "),"COORDS"," "),"NORTH"," N "),"SOUTH"," S "),"EAST"," E "),"WEST"," W "),"DEGREES"," "),"DEG"," "),"GPS"," "),"LONG"," "),"LNG"," "),"LON"," "),"LAT"," ")," AND "," "),"&amp;"," ")&amp;" ")</f>
        <v/>
      </c>
      <c r="T839" s="50">
        <f>IF(S839="","",IF(LEN(S839)-LEN(SUBSTITUTE(S839,".",""))&gt;0,SUBSTITUTE(S839,","," "),IF(LEN(S839)-LEN(SUBSTITUTE(S839,",",""))=3,SUBSTITUTE(SUBSTITUTE(S839,",",";",2),",","."),IF(LEN(S839)-LEN(SUBSTITUTE(S839,",",""))=2,SUBSTITUTE(S839,",","."),SUBSTITUTE(S839,","," ")))))</f>
        <v/>
      </c>
      <c r="U839" s="50">
        <f>IF(ISNUMBER(FIND("S",T839)),-1,IF(ISNUMBER(FIND("N",T839)),1,0))</f>
        <v/>
      </c>
      <c r="V839" s="50">
        <f>IF(ISNUMBER(FIND("W",T839)),-1,IF(ISNUMBER(FIND("E",T839)),1,0))</f>
        <v/>
      </c>
      <c r="W839" s="50">
        <f>AND(MIN(IFERROR(FIND("N",T839),999),IFERROR(FIND("S",T839),999))&lt;999,MIN(IFERROR(FIND("E",T839),999),IFERROR(FIND("W",T839),999))&lt;999,MIN(IFERROR(FIND("E",T839),999),IFERROR(FIND("W",T839),999))&lt;MIN(IFERROR(FIND("N",T839),999),IFERROR(FIND("S",T839),999)))</f>
        <v/>
      </c>
      <c r="X839" s="50">
        <f>IF(T839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839,"°"," "),"º"," "),"˚"," "),"'"," "),CHAR(34)," "),"′"," "),"’"," "),"‘"," "),"″"," "),"”"," "),"“"," "),"("," "),")"," "),"["," "),"]"," "),"{"," "),"}"," "),";"," "),"|"," "),"/"," "),"\"," "),":"," "),"="," "),"*"," "),","," "),"N"," "),"S"," "),"E"," "),"W"," "),"_"," ")))</f>
        <v/>
      </c>
      <c r="Y839" s="50">
        <f>IF(X839="","",SUBSTITUTE(SUBSTITUTE(SUBSTITUTE(SUBSTITUTE(SUBSTITUTE(SUBSTITUTE(SUBSTITUTE(SUBSTITUTE(SUBSTITUTE(SUBSTITUTE(SUBSTITUTE(SUBSTITUTE(SUBSTITUTE(X839,"0",""),"1",""),"2",""),"3",""),"4",""),"5",""),"6",""),"7",""),"8",""),"9",""),".",""),"-","")," ",""))</f>
        <v/>
      </c>
      <c r="Z839" s="50">
        <f>IF(X839="",0,LEN(X839)-LEN(SUBSTITUTE(X839," ",""))+1)</f>
        <v/>
      </c>
      <c r="AA839" s="50">
        <f>IF(Z839&lt;1,"",IFERROR(VALUE(SUBSTITUTE(TRIM(MID(SUBSTITUTE(X839," ",REPT(" ",60)),1,60)),".",MID(1/2,2,1))),""))</f>
        <v/>
      </c>
      <c r="AB839" s="50">
        <f>IF(Z839&lt;2,"",IFERROR(VALUE(SUBSTITUTE(TRIM(MID(SUBSTITUTE(X839," ",REPT(" ",60)),61,60)),".",MID(1/2,2,1))),""))</f>
        <v/>
      </c>
      <c r="AC839" s="50">
        <f>IF(Z839&lt;3,"",IFERROR(VALUE(SUBSTITUTE(TRIM(MID(SUBSTITUTE(X839," ",REPT(" ",60)),121,60)),".",MID(1/2,2,1))),""))</f>
        <v/>
      </c>
      <c r="AD839" s="50">
        <f>IF(Z839&lt;4,"",IFERROR(VALUE(SUBSTITUTE(TRIM(MID(SUBSTITUTE(X839," ",REPT(" ",60)),181,60)),".",MID(1/2,2,1))),""))</f>
        <v/>
      </c>
      <c r="AE839" s="50">
        <f>IF(Z839&lt;5,"",IFERROR(VALUE(SUBSTITUTE(TRIM(MID(SUBSTITUTE(X839," ",REPT(" ",60)),241,60)),".",MID(1/2,2,1))),""))</f>
        <v/>
      </c>
      <c r="AF839" s="50">
        <f>IF(Z839&lt;6,"",IFERROR(VALUE(SUBSTITUTE(TRIM(MID(SUBSTITUTE(X839," ",REPT(" ",60)),301,60)),".",MID(1/2,2,1))),""))</f>
        <v/>
      </c>
      <c r="AG839" s="50">
        <f>IFERROR(IF(Z839=2,AA839,IF(Z839=4,IF(AA839&lt;0,-1,1)*(ABS(AA839)+AB839/60),IF(Z839=6,IF(AA839&lt;0,-1,1)*(ABS(AA839)+AB839/60+AC839/3600),""))),"")</f>
        <v/>
      </c>
      <c r="AH839" s="50">
        <f>IFERROR(IF(Z839=2,AB839,IF(Z839=4,IF(AC839&lt;0,-1,1)*(ABS(AC839)+AD839/60),IF(Z839=6,IF(AD839&lt;0,-1,1)*(ABS(AD839)+AE839/60+AF839/3600),""))),"")</f>
        <v/>
      </c>
      <c r="AI839" s="50">
        <f>IF(W839,AH839,AG839)</f>
        <v/>
      </c>
      <c r="AJ839" s="50">
        <f>IF(W839,AG839,AH839)</f>
        <v/>
      </c>
      <c r="AK839" s="50">
        <f>IFERROR(IF(U839=0,AI839,U839*ABS(AI839)),"")</f>
        <v/>
      </c>
      <c r="AL839" s="50">
        <f>IFERROR(IF(V839=0,AJ839,V839*ABS(AJ839)),"")</f>
        <v/>
      </c>
      <c r="AM839" s="50">
        <f>IFERROR(AND(U839=0,V839=0,ABS(AK839)&gt;90,ABS(AK839)&lt;=180,ABS(AL839)&lt;=90),FALSE)</f>
        <v/>
      </c>
      <c r="AN839" s="50">
        <f>IF(AM839,AL839,AK839)</f>
        <v/>
      </c>
      <c r="AO839" s="50">
        <f>IF(AM839,AK839,AL839)</f>
        <v/>
      </c>
      <c r="AP839" s="50">
        <f>IF(R839="","",IF(Y839&lt;&gt;"","Contains words or symbols that aren't part of a coordinate.",IF(NOT(OR(Z839=2,Z839=4,Z839=6)),"Couldn't find a latitude and a longitude ("&amp;Z839&amp;IF(Z839=1," number"," numbers")&amp;" found).",IF(COUNT(AA839:AF839)&lt;&gt;Z839,"Some of the numbers couldn't be read.",IF(OR(AND(Z839=4,OR(AB839&lt;0,AB839&gt;=60,AD839&lt;0,AD839&gt;=60)),AND(Z839=6,OR(AB839&lt;0,AB839&gt;=60,AC839&lt;0,AC839&gt;=60,AE839&lt;0,AE839&gt;=60,AF839&lt;0,AF839&gt;=60))),"Minutes and seconds must be between 0 and 60.",IF(OR(ABS(AN839)&gt;90,ABS(AO839)&gt;180),"Out of range: latitude must be between -90 and 90, and longitude between -180 and 180.",""))))))</f>
        <v/>
      </c>
    </row>
    <row r="840">
      <c r="B840" s="44" t="n"/>
      <c r="C840" s="44" t="n"/>
      <c r="D840" s="45">
        <f>IF(R840="","",IF(AP840&lt;&gt;"","NOT VALID GPS COORDINATES",IF(O840="NO CONNECTION","NO CONNECTION",IF(E840="","NOT FOUND",IF(OR(AM840,AND(AN840=0,AO840=0)),"CONVERTED – PLEASE CHECK","CONVERTED")))))</f>
        <v/>
      </c>
      <c r="E840" s="45">
        <f>IF(OR(O840="",O840="NO CONNECTION"),"",IFERROR(_xlfn.FILTERXML(O840,"//local/territory")&amp;" "&amp;_xlfn.FILTERXML(O840,"//local/mapcode"),IFERROR(_xlfn.FILTERXML(O840,"//international/mapcode"),"")))</f>
        <v/>
      </c>
      <c r="F840" s="46">
        <f>IF(E840="","",IFERROR(_xlfn.FILTERXML(O840,"//local/territory"),""))</f>
        <v/>
      </c>
      <c r="G840" s="46">
        <f>IF(E840="","",IFERROR(_xlfn.FILTERXML(O840,"//local/mapcode"),""))</f>
        <v/>
      </c>
      <c r="H840" s="46">
        <f>IF(E840="","",IFERROR(_xlfn.FILTERXML(O840,"//international/mapcode"),""))</f>
        <v/>
      </c>
      <c r="I840" s="46">
        <f>IF(E840="","",IFERROR(HYPERLINK("https://www.mymapcodes.com/go/?t="&amp;IF(G840&lt;&gt;"",F840,"AAA")&amp;"&amp;ma="&amp;LEFT(IF(G840&lt;&gt;"",G840,H840),FIND(".",IF(G840&lt;&gt;"",G840,H840))-1)&amp;"&amp;mb="&amp;MID(IF(G840&lt;&gt;"",G840,H840),FIND(".",IF(G840&lt;&gt;"",G840,H840))+1,99),"Open on MyMapcodes →"),""))</f>
        <v/>
      </c>
      <c r="J840" s="47">
        <f>IF(OR(R840="",AP840&lt;&gt;""),"",ROUND(AN840,6))</f>
        <v/>
      </c>
      <c r="K840" s="47">
        <f>IF(OR(R840="",AP840&lt;&gt;""),"",ROUND(AO840,6))</f>
        <v/>
      </c>
      <c r="L840" s="48">
        <f>IF(R840="","",IF(AP840&lt;&gt;"",AP840,IF(O840="NO CONNECTION","Excel couldn't reach the mapcode service. Click the REFRESH RESULTS box just above the table.",IF(E840="","The mapcode service didn't return a mapcode for this point.",IF(AM840,"Latitude and longitude seemed to be the wrong way round, so they've been swapped. Please check.",IF(AND(AN840=0,AO840=0),"0, 0 is in the sea off West Africa. Please check this is the location you meant.",IF(W840,"Longitude came first, so the order has been switched.",IF(Z840=6,"Converted from degrees, minutes and seconds.",IF(Z840=4,"Converted from degrees and decimal minutes.","")))))))))</f>
        <v/>
      </c>
      <c r="N840" s="49">
        <f>IF(J840="","",MapcodeAPI&amp;"codes/"&amp;SUBSTITUTE(J840&amp;"",MID(1/2,2,1),".")&amp;","&amp;SUBSTITUTE(K840&amp;"",MID(1/2,2,1),"."))&amp;LEFT($B$13,0)</f>
        <v/>
      </c>
      <c r="O840" s="49">
        <f>IF(N840="","",IFERROR(_xlfn.WEBSERVICE(N840),IF(MapcodeAPIBackup="","NO CONNECTION",IFERROR(_xlfn.WEBSERVICE(MapcodeAPIBackup&amp;MID(N840,LEN(MapcodeAPI)+1,999)),"NO CONNECTION"))))</f>
        <v/>
      </c>
      <c r="P840" t="inlineStr">
        <is>
          <t xml:space="preserve"> </t>
        </is>
      </c>
      <c r="R840" s="50">
        <f>IFERROR(IF(AND(TRIM(B840&amp;"")="",TRIM(C840&amp;"")=""),"",TRIM(IF(ISNUMBER(B840),SUBSTITUTE(B840&amp;"",MID(1/2,2,1),"."),B840&amp;"")&amp;IF(TRIM(C840&amp;"")="",""," | "&amp;IF(ISNUMBER(C840),SUBSTITUTE(C840&amp;"",MID(1/2,2,1),"."),C840&amp;"")))),"(error value)")</f>
        <v/>
      </c>
      <c r="S840" s="50">
        <f>IF(R840="","","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"&amp;IFERROR(IF(AND(LEN(R840)-LEN(SUBSTITUTE(R840,"/",""))=1,ISNUMBER(FIND(" ",TRIM(LEFT(R840,FIND("/",R840)-1))))),LEFT(R840,FIND("/",R840)-1),R840),R840)&amp;" ")," "," "),"﻿"," "),"​"," "),"⁠"," ")," "," ")," "," "),CHAR(9)," "),CHAR(10)," "),CHAR(13)," "),"−","-"),"–","-"),"—","-"),"LATITUDE"," "),"LONGITUDE"," "),"COORDINATES"," "),"COORDS"," "),"NORTH"," N "),"SOUTH"," S "),"EAST"," E "),"WEST"," W "),"DEGREES"," "),"DEG"," "),"GPS"," "),"LONG"," "),"LNG"," "),"LON"," "),"LAT"," ")," AND "," "),"&amp;"," ")&amp;" ")</f>
        <v/>
      </c>
      <c r="T840" s="50">
        <f>IF(S840="","",IF(LEN(S840)-LEN(SUBSTITUTE(S840,".",""))&gt;0,SUBSTITUTE(S840,","," "),IF(LEN(S840)-LEN(SUBSTITUTE(S840,",",""))=3,SUBSTITUTE(SUBSTITUTE(S840,",",";",2),",","."),IF(LEN(S840)-LEN(SUBSTITUTE(S840,",",""))=2,SUBSTITUTE(S840,",","."),SUBSTITUTE(S840,","," ")))))</f>
        <v/>
      </c>
      <c r="U840" s="50">
        <f>IF(ISNUMBER(FIND("S",T840)),-1,IF(ISNUMBER(FIND("N",T840)),1,0))</f>
        <v/>
      </c>
      <c r="V840" s="50">
        <f>IF(ISNUMBER(FIND("W",T840)),-1,IF(ISNUMBER(FIND("E",T840)),1,0))</f>
        <v/>
      </c>
      <c r="W840" s="50">
        <f>AND(MIN(IFERROR(FIND("N",T840),999),IFERROR(FIND("S",T840),999))&lt;999,MIN(IFERROR(FIND("E",T840),999),IFERROR(FIND("W",T840),999))&lt;999,MIN(IFERROR(FIND("E",T840),999),IFERROR(FIND("W",T840),999))&lt;MIN(IFERROR(FIND("N",T840),999),IFERROR(FIND("S",T840),999)))</f>
        <v/>
      </c>
      <c r="X840" s="50">
        <f>IF(T840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840,"°"," "),"º"," "),"˚"," "),"'"," "),CHAR(34)," "),"′"," "),"’"," "),"‘"," "),"″"," "),"”"," "),"“"," "),"("," "),")"," "),"["," "),"]"," "),"{"," "),"}"," "),";"," "),"|"," "),"/"," "),"\"," "),":"," "),"="," "),"*"," "),","," "),"N"," "),"S"," "),"E"," "),"W"," "),"_"," ")))</f>
        <v/>
      </c>
      <c r="Y840" s="50">
        <f>IF(X840="","",SUBSTITUTE(SUBSTITUTE(SUBSTITUTE(SUBSTITUTE(SUBSTITUTE(SUBSTITUTE(SUBSTITUTE(SUBSTITUTE(SUBSTITUTE(SUBSTITUTE(SUBSTITUTE(SUBSTITUTE(SUBSTITUTE(X840,"0",""),"1",""),"2",""),"3",""),"4",""),"5",""),"6",""),"7",""),"8",""),"9",""),".",""),"-","")," ",""))</f>
        <v/>
      </c>
      <c r="Z840" s="50">
        <f>IF(X840="",0,LEN(X840)-LEN(SUBSTITUTE(X840," ",""))+1)</f>
        <v/>
      </c>
      <c r="AA840" s="50">
        <f>IF(Z840&lt;1,"",IFERROR(VALUE(SUBSTITUTE(TRIM(MID(SUBSTITUTE(X840," ",REPT(" ",60)),1,60)),".",MID(1/2,2,1))),""))</f>
        <v/>
      </c>
      <c r="AB840" s="50">
        <f>IF(Z840&lt;2,"",IFERROR(VALUE(SUBSTITUTE(TRIM(MID(SUBSTITUTE(X840," ",REPT(" ",60)),61,60)),".",MID(1/2,2,1))),""))</f>
        <v/>
      </c>
      <c r="AC840" s="50">
        <f>IF(Z840&lt;3,"",IFERROR(VALUE(SUBSTITUTE(TRIM(MID(SUBSTITUTE(X840," ",REPT(" ",60)),121,60)),".",MID(1/2,2,1))),""))</f>
        <v/>
      </c>
      <c r="AD840" s="50">
        <f>IF(Z840&lt;4,"",IFERROR(VALUE(SUBSTITUTE(TRIM(MID(SUBSTITUTE(X840," ",REPT(" ",60)),181,60)),".",MID(1/2,2,1))),""))</f>
        <v/>
      </c>
      <c r="AE840" s="50">
        <f>IF(Z840&lt;5,"",IFERROR(VALUE(SUBSTITUTE(TRIM(MID(SUBSTITUTE(X840," ",REPT(" ",60)),241,60)),".",MID(1/2,2,1))),""))</f>
        <v/>
      </c>
      <c r="AF840" s="50">
        <f>IF(Z840&lt;6,"",IFERROR(VALUE(SUBSTITUTE(TRIM(MID(SUBSTITUTE(X840," ",REPT(" ",60)),301,60)),".",MID(1/2,2,1))),""))</f>
        <v/>
      </c>
      <c r="AG840" s="50">
        <f>IFERROR(IF(Z840=2,AA840,IF(Z840=4,IF(AA840&lt;0,-1,1)*(ABS(AA840)+AB840/60),IF(Z840=6,IF(AA840&lt;0,-1,1)*(ABS(AA840)+AB840/60+AC840/3600),""))),"")</f>
        <v/>
      </c>
      <c r="AH840" s="50">
        <f>IFERROR(IF(Z840=2,AB840,IF(Z840=4,IF(AC840&lt;0,-1,1)*(ABS(AC840)+AD840/60),IF(Z840=6,IF(AD840&lt;0,-1,1)*(ABS(AD840)+AE840/60+AF840/3600),""))),"")</f>
        <v/>
      </c>
      <c r="AI840" s="50">
        <f>IF(W840,AH840,AG840)</f>
        <v/>
      </c>
      <c r="AJ840" s="50">
        <f>IF(W840,AG840,AH840)</f>
        <v/>
      </c>
      <c r="AK840" s="50">
        <f>IFERROR(IF(U840=0,AI840,U840*ABS(AI840)),"")</f>
        <v/>
      </c>
      <c r="AL840" s="50">
        <f>IFERROR(IF(V840=0,AJ840,V840*ABS(AJ840)),"")</f>
        <v/>
      </c>
      <c r="AM840" s="50">
        <f>IFERROR(AND(U840=0,V840=0,ABS(AK840)&gt;90,ABS(AK840)&lt;=180,ABS(AL840)&lt;=90),FALSE)</f>
        <v/>
      </c>
      <c r="AN840" s="50">
        <f>IF(AM840,AL840,AK840)</f>
        <v/>
      </c>
      <c r="AO840" s="50">
        <f>IF(AM840,AK840,AL840)</f>
        <v/>
      </c>
      <c r="AP840" s="50">
        <f>IF(R840="","",IF(Y840&lt;&gt;"","Contains words or symbols that aren't part of a coordinate.",IF(NOT(OR(Z840=2,Z840=4,Z840=6)),"Couldn't find a latitude and a longitude ("&amp;Z840&amp;IF(Z840=1," number"," numbers")&amp;" found).",IF(COUNT(AA840:AF840)&lt;&gt;Z840,"Some of the numbers couldn't be read.",IF(OR(AND(Z840=4,OR(AB840&lt;0,AB840&gt;=60,AD840&lt;0,AD840&gt;=60)),AND(Z840=6,OR(AB840&lt;0,AB840&gt;=60,AC840&lt;0,AC840&gt;=60,AE840&lt;0,AE840&gt;=60,AF840&lt;0,AF840&gt;=60))),"Minutes and seconds must be between 0 and 60.",IF(OR(ABS(AN840)&gt;90,ABS(AO840)&gt;180),"Out of range: latitude must be between -90 and 90, and longitude between -180 and 180.",""))))))</f>
        <v/>
      </c>
    </row>
    <row r="841">
      <c r="B841" s="44" t="n"/>
      <c r="C841" s="44" t="n"/>
      <c r="D841" s="45">
        <f>IF(R841="","",IF(AP841&lt;&gt;"","NOT VALID GPS COORDINATES",IF(O841="NO CONNECTION","NO CONNECTION",IF(E841="","NOT FOUND",IF(OR(AM841,AND(AN841=0,AO841=0)),"CONVERTED – PLEASE CHECK","CONVERTED")))))</f>
        <v/>
      </c>
      <c r="E841" s="45">
        <f>IF(OR(O841="",O841="NO CONNECTION"),"",IFERROR(_xlfn.FILTERXML(O841,"//local/territory")&amp;" "&amp;_xlfn.FILTERXML(O841,"//local/mapcode"),IFERROR(_xlfn.FILTERXML(O841,"//international/mapcode"),"")))</f>
        <v/>
      </c>
      <c r="F841" s="46">
        <f>IF(E841="","",IFERROR(_xlfn.FILTERXML(O841,"//local/territory"),""))</f>
        <v/>
      </c>
      <c r="G841" s="46">
        <f>IF(E841="","",IFERROR(_xlfn.FILTERXML(O841,"//local/mapcode"),""))</f>
        <v/>
      </c>
      <c r="H841" s="46">
        <f>IF(E841="","",IFERROR(_xlfn.FILTERXML(O841,"//international/mapcode"),""))</f>
        <v/>
      </c>
      <c r="I841" s="46">
        <f>IF(E841="","",IFERROR(HYPERLINK("https://www.mymapcodes.com/go/?t="&amp;IF(G841&lt;&gt;"",F841,"AAA")&amp;"&amp;ma="&amp;LEFT(IF(G841&lt;&gt;"",G841,H841),FIND(".",IF(G841&lt;&gt;"",G841,H841))-1)&amp;"&amp;mb="&amp;MID(IF(G841&lt;&gt;"",G841,H841),FIND(".",IF(G841&lt;&gt;"",G841,H841))+1,99),"Open on MyMapcodes →"),""))</f>
        <v/>
      </c>
      <c r="J841" s="47">
        <f>IF(OR(R841="",AP841&lt;&gt;""),"",ROUND(AN841,6))</f>
        <v/>
      </c>
      <c r="K841" s="47">
        <f>IF(OR(R841="",AP841&lt;&gt;""),"",ROUND(AO841,6))</f>
        <v/>
      </c>
      <c r="L841" s="48">
        <f>IF(R841="","",IF(AP841&lt;&gt;"",AP841,IF(O841="NO CONNECTION","Excel couldn't reach the mapcode service. Click the REFRESH RESULTS box just above the table.",IF(E841="","The mapcode service didn't return a mapcode for this point.",IF(AM841,"Latitude and longitude seemed to be the wrong way round, so they've been swapped. Please check.",IF(AND(AN841=0,AO841=0),"0, 0 is in the sea off West Africa. Please check this is the location you meant.",IF(W841,"Longitude came first, so the order has been switched.",IF(Z841=6,"Converted from degrees, minutes and seconds.",IF(Z841=4,"Converted from degrees and decimal minutes.","")))))))))</f>
        <v/>
      </c>
      <c r="N841" s="49">
        <f>IF(J841="","",MapcodeAPI&amp;"codes/"&amp;SUBSTITUTE(J841&amp;"",MID(1/2,2,1),".")&amp;","&amp;SUBSTITUTE(K841&amp;"",MID(1/2,2,1),"."))&amp;LEFT($B$13,0)</f>
        <v/>
      </c>
      <c r="O841" s="49">
        <f>IF(N841="","",IFERROR(_xlfn.WEBSERVICE(N841),IF(MapcodeAPIBackup="","NO CONNECTION",IFERROR(_xlfn.WEBSERVICE(MapcodeAPIBackup&amp;MID(N841,LEN(MapcodeAPI)+1,999)),"NO CONNECTION"))))</f>
        <v/>
      </c>
      <c r="P841" t="inlineStr">
        <is>
          <t xml:space="preserve"> </t>
        </is>
      </c>
      <c r="R841" s="50">
        <f>IFERROR(IF(AND(TRIM(B841&amp;"")="",TRIM(C841&amp;"")=""),"",TRIM(IF(ISNUMBER(B841),SUBSTITUTE(B841&amp;"",MID(1/2,2,1),"."),B841&amp;"")&amp;IF(TRIM(C841&amp;"")="",""," | "&amp;IF(ISNUMBER(C841),SUBSTITUTE(C841&amp;"",MID(1/2,2,1),"."),C841&amp;"")))),"(error value)")</f>
        <v/>
      </c>
      <c r="S841" s="50">
        <f>IF(R841="","","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"&amp;IFERROR(IF(AND(LEN(R841)-LEN(SUBSTITUTE(R841,"/",""))=1,ISNUMBER(FIND(" ",TRIM(LEFT(R841,FIND("/",R841)-1))))),LEFT(R841,FIND("/",R841)-1),R841),R841)&amp;" ")," "," "),"﻿"," "),"​"," "),"⁠"," ")," "," ")," "," "),CHAR(9)," "),CHAR(10)," "),CHAR(13)," "),"−","-"),"–","-"),"—","-"),"LATITUDE"," "),"LONGITUDE"," "),"COORDINATES"," "),"COORDS"," "),"NORTH"," N "),"SOUTH"," S "),"EAST"," E "),"WEST"," W "),"DEGREES"," "),"DEG"," "),"GPS"," "),"LONG"," "),"LNG"," "),"LON"," "),"LAT"," ")," AND "," "),"&amp;"," ")&amp;" ")</f>
        <v/>
      </c>
      <c r="T841" s="50">
        <f>IF(S841="","",IF(LEN(S841)-LEN(SUBSTITUTE(S841,".",""))&gt;0,SUBSTITUTE(S841,","," "),IF(LEN(S841)-LEN(SUBSTITUTE(S841,",",""))=3,SUBSTITUTE(SUBSTITUTE(S841,",",";",2),",","."),IF(LEN(S841)-LEN(SUBSTITUTE(S841,",",""))=2,SUBSTITUTE(S841,",","."),SUBSTITUTE(S841,","," ")))))</f>
        <v/>
      </c>
      <c r="U841" s="50">
        <f>IF(ISNUMBER(FIND("S",T841)),-1,IF(ISNUMBER(FIND("N",T841)),1,0))</f>
        <v/>
      </c>
      <c r="V841" s="50">
        <f>IF(ISNUMBER(FIND("W",T841)),-1,IF(ISNUMBER(FIND("E",T841)),1,0))</f>
        <v/>
      </c>
      <c r="W841" s="50">
        <f>AND(MIN(IFERROR(FIND("N",T841),999),IFERROR(FIND("S",T841),999))&lt;999,MIN(IFERROR(FIND("E",T841),999),IFERROR(FIND("W",T841),999))&lt;999,MIN(IFERROR(FIND("E",T841),999),IFERROR(FIND("W",T841),999))&lt;MIN(IFERROR(FIND("N",T841),999),IFERROR(FIND("S",T841),999)))</f>
        <v/>
      </c>
      <c r="X841" s="50">
        <f>IF(T841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841,"°"," "),"º"," "),"˚"," "),"'"," "),CHAR(34)," "),"′"," "),"’"," "),"‘"," "),"″"," "),"”"," "),"“"," "),"("," "),")"," "),"["," "),"]"," "),"{"," "),"}"," "),";"," "),"|"," "),"/"," "),"\"," "),":"," "),"="," "),"*"," "),","," "),"N"," "),"S"," "),"E"," "),"W"," "),"_"," ")))</f>
        <v/>
      </c>
      <c r="Y841" s="50">
        <f>IF(X841="","",SUBSTITUTE(SUBSTITUTE(SUBSTITUTE(SUBSTITUTE(SUBSTITUTE(SUBSTITUTE(SUBSTITUTE(SUBSTITUTE(SUBSTITUTE(SUBSTITUTE(SUBSTITUTE(SUBSTITUTE(SUBSTITUTE(X841,"0",""),"1",""),"2",""),"3",""),"4",""),"5",""),"6",""),"7",""),"8",""),"9",""),".",""),"-","")," ",""))</f>
        <v/>
      </c>
      <c r="Z841" s="50">
        <f>IF(X841="",0,LEN(X841)-LEN(SUBSTITUTE(X841," ",""))+1)</f>
        <v/>
      </c>
      <c r="AA841" s="50">
        <f>IF(Z841&lt;1,"",IFERROR(VALUE(SUBSTITUTE(TRIM(MID(SUBSTITUTE(X841," ",REPT(" ",60)),1,60)),".",MID(1/2,2,1))),""))</f>
        <v/>
      </c>
      <c r="AB841" s="50">
        <f>IF(Z841&lt;2,"",IFERROR(VALUE(SUBSTITUTE(TRIM(MID(SUBSTITUTE(X841," ",REPT(" ",60)),61,60)),".",MID(1/2,2,1))),""))</f>
        <v/>
      </c>
      <c r="AC841" s="50">
        <f>IF(Z841&lt;3,"",IFERROR(VALUE(SUBSTITUTE(TRIM(MID(SUBSTITUTE(X841," ",REPT(" ",60)),121,60)),".",MID(1/2,2,1))),""))</f>
        <v/>
      </c>
      <c r="AD841" s="50">
        <f>IF(Z841&lt;4,"",IFERROR(VALUE(SUBSTITUTE(TRIM(MID(SUBSTITUTE(X841," ",REPT(" ",60)),181,60)),".",MID(1/2,2,1))),""))</f>
        <v/>
      </c>
      <c r="AE841" s="50">
        <f>IF(Z841&lt;5,"",IFERROR(VALUE(SUBSTITUTE(TRIM(MID(SUBSTITUTE(X841," ",REPT(" ",60)),241,60)),".",MID(1/2,2,1))),""))</f>
        <v/>
      </c>
      <c r="AF841" s="50">
        <f>IF(Z841&lt;6,"",IFERROR(VALUE(SUBSTITUTE(TRIM(MID(SUBSTITUTE(X841," ",REPT(" ",60)),301,60)),".",MID(1/2,2,1))),""))</f>
        <v/>
      </c>
      <c r="AG841" s="50">
        <f>IFERROR(IF(Z841=2,AA841,IF(Z841=4,IF(AA841&lt;0,-1,1)*(ABS(AA841)+AB841/60),IF(Z841=6,IF(AA841&lt;0,-1,1)*(ABS(AA841)+AB841/60+AC841/3600),""))),"")</f>
        <v/>
      </c>
      <c r="AH841" s="50">
        <f>IFERROR(IF(Z841=2,AB841,IF(Z841=4,IF(AC841&lt;0,-1,1)*(ABS(AC841)+AD841/60),IF(Z841=6,IF(AD841&lt;0,-1,1)*(ABS(AD841)+AE841/60+AF841/3600),""))),"")</f>
        <v/>
      </c>
      <c r="AI841" s="50">
        <f>IF(W841,AH841,AG841)</f>
        <v/>
      </c>
      <c r="AJ841" s="50">
        <f>IF(W841,AG841,AH841)</f>
        <v/>
      </c>
      <c r="AK841" s="50">
        <f>IFERROR(IF(U841=0,AI841,U841*ABS(AI841)),"")</f>
        <v/>
      </c>
      <c r="AL841" s="50">
        <f>IFERROR(IF(V841=0,AJ841,V841*ABS(AJ841)),"")</f>
        <v/>
      </c>
      <c r="AM841" s="50">
        <f>IFERROR(AND(U841=0,V841=0,ABS(AK841)&gt;90,ABS(AK841)&lt;=180,ABS(AL841)&lt;=90),FALSE)</f>
        <v/>
      </c>
      <c r="AN841" s="50">
        <f>IF(AM841,AL841,AK841)</f>
        <v/>
      </c>
      <c r="AO841" s="50">
        <f>IF(AM841,AK841,AL841)</f>
        <v/>
      </c>
      <c r="AP841" s="50">
        <f>IF(R841="","",IF(Y841&lt;&gt;"","Contains words or symbols that aren't part of a coordinate.",IF(NOT(OR(Z841=2,Z841=4,Z841=6)),"Couldn't find a latitude and a longitude ("&amp;Z841&amp;IF(Z841=1," number"," numbers")&amp;" found).",IF(COUNT(AA841:AF841)&lt;&gt;Z841,"Some of the numbers couldn't be read.",IF(OR(AND(Z841=4,OR(AB841&lt;0,AB841&gt;=60,AD841&lt;0,AD841&gt;=60)),AND(Z841=6,OR(AB841&lt;0,AB841&gt;=60,AC841&lt;0,AC841&gt;=60,AE841&lt;0,AE841&gt;=60,AF841&lt;0,AF841&gt;=60))),"Minutes and seconds must be between 0 and 60.",IF(OR(ABS(AN841)&gt;90,ABS(AO841)&gt;180),"Out of range: latitude must be between -90 and 90, and longitude between -180 and 180.",""))))))</f>
        <v/>
      </c>
    </row>
    <row r="842">
      <c r="B842" s="44" t="n"/>
      <c r="C842" s="44" t="n"/>
      <c r="D842" s="45">
        <f>IF(R842="","",IF(AP842&lt;&gt;"","NOT VALID GPS COORDINATES",IF(O842="NO CONNECTION","NO CONNECTION",IF(E842="","NOT FOUND",IF(OR(AM842,AND(AN842=0,AO842=0)),"CONVERTED – PLEASE CHECK","CONVERTED")))))</f>
        <v/>
      </c>
      <c r="E842" s="45">
        <f>IF(OR(O842="",O842="NO CONNECTION"),"",IFERROR(_xlfn.FILTERXML(O842,"//local/territory")&amp;" "&amp;_xlfn.FILTERXML(O842,"//local/mapcode"),IFERROR(_xlfn.FILTERXML(O842,"//international/mapcode"),"")))</f>
        <v/>
      </c>
      <c r="F842" s="46">
        <f>IF(E842="","",IFERROR(_xlfn.FILTERXML(O842,"//local/territory"),""))</f>
        <v/>
      </c>
      <c r="G842" s="46">
        <f>IF(E842="","",IFERROR(_xlfn.FILTERXML(O842,"//local/mapcode"),""))</f>
        <v/>
      </c>
      <c r="H842" s="46">
        <f>IF(E842="","",IFERROR(_xlfn.FILTERXML(O842,"//international/mapcode"),""))</f>
        <v/>
      </c>
      <c r="I842" s="46">
        <f>IF(E842="","",IFERROR(HYPERLINK("https://www.mymapcodes.com/go/?t="&amp;IF(G842&lt;&gt;"",F842,"AAA")&amp;"&amp;ma="&amp;LEFT(IF(G842&lt;&gt;"",G842,H842),FIND(".",IF(G842&lt;&gt;"",G842,H842))-1)&amp;"&amp;mb="&amp;MID(IF(G842&lt;&gt;"",G842,H842),FIND(".",IF(G842&lt;&gt;"",G842,H842))+1,99),"Open on MyMapcodes →"),""))</f>
        <v/>
      </c>
      <c r="J842" s="47">
        <f>IF(OR(R842="",AP842&lt;&gt;""),"",ROUND(AN842,6))</f>
        <v/>
      </c>
      <c r="K842" s="47">
        <f>IF(OR(R842="",AP842&lt;&gt;""),"",ROUND(AO842,6))</f>
        <v/>
      </c>
      <c r="L842" s="48">
        <f>IF(R842="","",IF(AP842&lt;&gt;"",AP842,IF(O842="NO CONNECTION","Excel couldn't reach the mapcode service. Click the REFRESH RESULTS box just above the table.",IF(E842="","The mapcode service didn't return a mapcode for this point.",IF(AM842,"Latitude and longitude seemed to be the wrong way round, so they've been swapped. Please check.",IF(AND(AN842=0,AO842=0),"0, 0 is in the sea off West Africa. Please check this is the location you meant.",IF(W842,"Longitude came first, so the order has been switched.",IF(Z842=6,"Converted from degrees, minutes and seconds.",IF(Z842=4,"Converted from degrees and decimal minutes.","")))))))))</f>
        <v/>
      </c>
      <c r="N842" s="49">
        <f>IF(J842="","",MapcodeAPI&amp;"codes/"&amp;SUBSTITUTE(J842&amp;"",MID(1/2,2,1),".")&amp;","&amp;SUBSTITUTE(K842&amp;"",MID(1/2,2,1),"."))&amp;LEFT($B$13,0)</f>
        <v/>
      </c>
      <c r="O842" s="49">
        <f>IF(N842="","",IFERROR(_xlfn.WEBSERVICE(N842),IF(MapcodeAPIBackup="","NO CONNECTION",IFERROR(_xlfn.WEBSERVICE(MapcodeAPIBackup&amp;MID(N842,LEN(MapcodeAPI)+1,999)),"NO CONNECTION"))))</f>
        <v/>
      </c>
      <c r="P842" t="inlineStr">
        <is>
          <t xml:space="preserve"> </t>
        </is>
      </c>
      <c r="R842" s="50">
        <f>IFERROR(IF(AND(TRIM(B842&amp;"")="",TRIM(C842&amp;"")=""),"",TRIM(IF(ISNUMBER(B842),SUBSTITUTE(B842&amp;"",MID(1/2,2,1),"."),B842&amp;"")&amp;IF(TRIM(C842&amp;"")="",""," | "&amp;IF(ISNUMBER(C842),SUBSTITUTE(C842&amp;"",MID(1/2,2,1),"."),C842&amp;"")))),"(error value)")</f>
        <v/>
      </c>
      <c r="S842" s="50">
        <f>IF(R842="","","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"&amp;IFERROR(IF(AND(LEN(R842)-LEN(SUBSTITUTE(R842,"/",""))=1,ISNUMBER(FIND(" ",TRIM(LEFT(R842,FIND("/",R842)-1))))),LEFT(R842,FIND("/",R842)-1),R842),R842)&amp;" ")," "," "),"﻿"," "),"​"," "),"⁠"," ")," "," ")," "," "),CHAR(9)," "),CHAR(10)," "),CHAR(13)," "),"−","-"),"–","-"),"—","-"),"LATITUDE"," "),"LONGITUDE"," "),"COORDINATES"," "),"COORDS"," "),"NORTH"," N "),"SOUTH"," S "),"EAST"," E "),"WEST"," W "),"DEGREES"," "),"DEG"," "),"GPS"," "),"LONG"," "),"LNG"," "),"LON"," "),"LAT"," ")," AND "," "),"&amp;"," ")&amp;" ")</f>
        <v/>
      </c>
      <c r="T842" s="50">
        <f>IF(S842="","",IF(LEN(S842)-LEN(SUBSTITUTE(S842,".",""))&gt;0,SUBSTITUTE(S842,","," "),IF(LEN(S842)-LEN(SUBSTITUTE(S842,",",""))=3,SUBSTITUTE(SUBSTITUTE(S842,",",";",2),",","."),IF(LEN(S842)-LEN(SUBSTITUTE(S842,",",""))=2,SUBSTITUTE(S842,",","."),SUBSTITUTE(S842,","," ")))))</f>
        <v/>
      </c>
      <c r="U842" s="50">
        <f>IF(ISNUMBER(FIND("S",T842)),-1,IF(ISNUMBER(FIND("N",T842)),1,0))</f>
        <v/>
      </c>
      <c r="V842" s="50">
        <f>IF(ISNUMBER(FIND("W",T842)),-1,IF(ISNUMBER(FIND("E",T842)),1,0))</f>
        <v/>
      </c>
      <c r="W842" s="50">
        <f>AND(MIN(IFERROR(FIND("N",T842),999),IFERROR(FIND("S",T842),999))&lt;999,MIN(IFERROR(FIND("E",T842),999),IFERROR(FIND("W",T842),999))&lt;999,MIN(IFERROR(FIND("E",T842),999),IFERROR(FIND("W",T842),999))&lt;MIN(IFERROR(FIND("N",T842),999),IFERROR(FIND("S",T842),999)))</f>
        <v/>
      </c>
      <c r="X842" s="50">
        <f>IF(T842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842,"°"," "),"º"," "),"˚"," "),"'"," "),CHAR(34)," "),"′"," "),"’"," "),"‘"," "),"″"," "),"”"," "),"“"," "),"("," "),")"," "),"["," "),"]"," "),"{"," "),"}"," "),";"," "),"|"," "),"/"," "),"\"," "),":"," "),"="," "),"*"," "),","," "),"N"," "),"S"," "),"E"," "),"W"," "),"_"," ")))</f>
        <v/>
      </c>
      <c r="Y842" s="50">
        <f>IF(X842="","",SUBSTITUTE(SUBSTITUTE(SUBSTITUTE(SUBSTITUTE(SUBSTITUTE(SUBSTITUTE(SUBSTITUTE(SUBSTITUTE(SUBSTITUTE(SUBSTITUTE(SUBSTITUTE(SUBSTITUTE(SUBSTITUTE(X842,"0",""),"1",""),"2",""),"3",""),"4",""),"5",""),"6",""),"7",""),"8",""),"9",""),".",""),"-","")," ",""))</f>
        <v/>
      </c>
      <c r="Z842" s="50">
        <f>IF(X842="",0,LEN(X842)-LEN(SUBSTITUTE(X842," ",""))+1)</f>
        <v/>
      </c>
      <c r="AA842" s="50">
        <f>IF(Z842&lt;1,"",IFERROR(VALUE(SUBSTITUTE(TRIM(MID(SUBSTITUTE(X842," ",REPT(" ",60)),1,60)),".",MID(1/2,2,1))),""))</f>
        <v/>
      </c>
      <c r="AB842" s="50">
        <f>IF(Z842&lt;2,"",IFERROR(VALUE(SUBSTITUTE(TRIM(MID(SUBSTITUTE(X842," ",REPT(" ",60)),61,60)),".",MID(1/2,2,1))),""))</f>
        <v/>
      </c>
      <c r="AC842" s="50">
        <f>IF(Z842&lt;3,"",IFERROR(VALUE(SUBSTITUTE(TRIM(MID(SUBSTITUTE(X842," ",REPT(" ",60)),121,60)),".",MID(1/2,2,1))),""))</f>
        <v/>
      </c>
      <c r="AD842" s="50">
        <f>IF(Z842&lt;4,"",IFERROR(VALUE(SUBSTITUTE(TRIM(MID(SUBSTITUTE(X842," ",REPT(" ",60)),181,60)),".",MID(1/2,2,1))),""))</f>
        <v/>
      </c>
      <c r="AE842" s="50">
        <f>IF(Z842&lt;5,"",IFERROR(VALUE(SUBSTITUTE(TRIM(MID(SUBSTITUTE(X842," ",REPT(" ",60)),241,60)),".",MID(1/2,2,1))),""))</f>
        <v/>
      </c>
      <c r="AF842" s="50">
        <f>IF(Z842&lt;6,"",IFERROR(VALUE(SUBSTITUTE(TRIM(MID(SUBSTITUTE(X842," ",REPT(" ",60)),301,60)),".",MID(1/2,2,1))),""))</f>
        <v/>
      </c>
      <c r="AG842" s="50">
        <f>IFERROR(IF(Z842=2,AA842,IF(Z842=4,IF(AA842&lt;0,-1,1)*(ABS(AA842)+AB842/60),IF(Z842=6,IF(AA842&lt;0,-1,1)*(ABS(AA842)+AB842/60+AC842/3600),""))),"")</f>
        <v/>
      </c>
      <c r="AH842" s="50">
        <f>IFERROR(IF(Z842=2,AB842,IF(Z842=4,IF(AC842&lt;0,-1,1)*(ABS(AC842)+AD842/60),IF(Z842=6,IF(AD842&lt;0,-1,1)*(ABS(AD842)+AE842/60+AF842/3600),""))),"")</f>
        <v/>
      </c>
      <c r="AI842" s="50">
        <f>IF(W842,AH842,AG842)</f>
        <v/>
      </c>
      <c r="AJ842" s="50">
        <f>IF(W842,AG842,AH842)</f>
        <v/>
      </c>
      <c r="AK842" s="50">
        <f>IFERROR(IF(U842=0,AI842,U842*ABS(AI842)),"")</f>
        <v/>
      </c>
      <c r="AL842" s="50">
        <f>IFERROR(IF(V842=0,AJ842,V842*ABS(AJ842)),"")</f>
        <v/>
      </c>
      <c r="AM842" s="50">
        <f>IFERROR(AND(U842=0,V842=0,ABS(AK842)&gt;90,ABS(AK842)&lt;=180,ABS(AL842)&lt;=90),FALSE)</f>
        <v/>
      </c>
      <c r="AN842" s="50">
        <f>IF(AM842,AL842,AK842)</f>
        <v/>
      </c>
      <c r="AO842" s="50">
        <f>IF(AM842,AK842,AL842)</f>
        <v/>
      </c>
      <c r="AP842" s="50">
        <f>IF(R842="","",IF(Y842&lt;&gt;"","Contains words or symbols that aren't part of a coordinate.",IF(NOT(OR(Z842=2,Z842=4,Z842=6)),"Couldn't find a latitude and a longitude ("&amp;Z842&amp;IF(Z842=1," number"," numbers")&amp;" found).",IF(COUNT(AA842:AF842)&lt;&gt;Z842,"Some of the numbers couldn't be read.",IF(OR(AND(Z842=4,OR(AB842&lt;0,AB842&gt;=60,AD842&lt;0,AD842&gt;=60)),AND(Z842=6,OR(AB842&lt;0,AB842&gt;=60,AC842&lt;0,AC842&gt;=60,AE842&lt;0,AE842&gt;=60,AF842&lt;0,AF842&gt;=60))),"Minutes and seconds must be between 0 and 60.",IF(OR(ABS(AN842)&gt;90,ABS(AO842)&gt;180),"Out of range: latitude must be between -90 and 90, and longitude between -180 and 180.",""))))))</f>
        <v/>
      </c>
    </row>
    <row r="843">
      <c r="B843" s="44" t="n"/>
      <c r="C843" s="44" t="n"/>
      <c r="D843" s="45">
        <f>IF(R843="","",IF(AP843&lt;&gt;"","NOT VALID GPS COORDINATES",IF(O843="NO CONNECTION","NO CONNECTION",IF(E843="","NOT FOUND",IF(OR(AM843,AND(AN843=0,AO843=0)),"CONVERTED – PLEASE CHECK","CONVERTED")))))</f>
        <v/>
      </c>
      <c r="E843" s="45">
        <f>IF(OR(O843="",O843="NO CONNECTION"),"",IFERROR(_xlfn.FILTERXML(O843,"//local/territory")&amp;" "&amp;_xlfn.FILTERXML(O843,"//local/mapcode"),IFERROR(_xlfn.FILTERXML(O843,"//international/mapcode"),"")))</f>
        <v/>
      </c>
      <c r="F843" s="46">
        <f>IF(E843="","",IFERROR(_xlfn.FILTERXML(O843,"//local/territory"),""))</f>
        <v/>
      </c>
      <c r="G843" s="46">
        <f>IF(E843="","",IFERROR(_xlfn.FILTERXML(O843,"//local/mapcode"),""))</f>
        <v/>
      </c>
      <c r="H843" s="46">
        <f>IF(E843="","",IFERROR(_xlfn.FILTERXML(O843,"//international/mapcode"),""))</f>
        <v/>
      </c>
      <c r="I843" s="46">
        <f>IF(E843="","",IFERROR(HYPERLINK("https://www.mymapcodes.com/go/?t="&amp;IF(G843&lt;&gt;"",F843,"AAA")&amp;"&amp;ma="&amp;LEFT(IF(G843&lt;&gt;"",G843,H843),FIND(".",IF(G843&lt;&gt;"",G843,H843))-1)&amp;"&amp;mb="&amp;MID(IF(G843&lt;&gt;"",G843,H843),FIND(".",IF(G843&lt;&gt;"",G843,H843))+1,99),"Open on MyMapcodes →"),""))</f>
        <v/>
      </c>
      <c r="J843" s="47">
        <f>IF(OR(R843="",AP843&lt;&gt;""),"",ROUND(AN843,6))</f>
        <v/>
      </c>
      <c r="K843" s="47">
        <f>IF(OR(R843="",AP843&lt;&gt;""),"",ROUND(AO843,6))</f>
        <v/>
      </c>
      <c r="L843" s="48">
        <f>IF(R843="","",IF(AP843&lt;&gt;"",AP843,IF(O843="NO CONNECTION","Excel couldn't reach the mapcode service. Click the REFRESH RESULTS box just above the table.",IF(E843="","The mapcode service didn't return a mapcode for this point.",IF(AM843,"Latitude and longitude seemed to be the wrong way round, so they've been swapped. Please check.",IF(AND(AN843=0,AO843=0),"0, 0 is in the sea off West Africa. Please check this is the location you meant.",IF(W843,"Longitude came first, so the order has been switched.",IF(Z843=6,"Converted from degrees, minutes and seconds.",IF(Z843=4,"Converted from degrees and decimal minutes.","")))))))))</f>
        <v/>
      </c>
      <c r="N843" s="49">
        <f>IF(J843="","",MapcodeAPI&amp;"codes/"&amp;SUBSTITUTE(J843&amp;"",MID(1/2,2,1),".")&amp;","&amp;SUBSTITUTE(K843&amp;"",MID(1/2,2,1),"."))&amp;LEFT($B$13,0)</f>
        <v/>
      </c>
      <c r="O843" s="49">
        <f>IF(N843="","",IFERROR(_xlfn.WEBSERVICE(N843),IF(MapcodeAPIBackup="","NO CONNECTION",IFERROR(_xlfn.WEBSERVICE(MapcodeAPIBackup&amp;MID(N843,LEN(MapcodeAPI)+1,999)),"NO CONNECTION"))))</f>
        <v/>
      </c>
      <c r="P843" t="inlineStr">
        <is>
          <t xml:space="preserve"> </t>
        </is>
      </c>
      <c r="R843" s="50">
        <f>IFERROR(IF(AND(TRIM(B843&amp;"")="",TRIM(C843&amp;"")=""),"",TRIM(IF(ISNUMBER(B843),SUBSTITUTE(B843&amp;"",MID(1/2,2,1),"."),B843&amp;"")&amp;IF(TRIM(C843&amp;"")="",""," | "&amp;IF(ISNUMBER(C843),SUBSTITUTE(C843&amp;"",MID(1/2,2,1),"."),C843&amp;"")))),"(error value)")</f>
        <v/>
      </c>
      <c r="S843" s="50">
        <f>IF(R843="","","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"&amp;IFERROR(IF(AND(LEN(R843)-LEN(SUBSTITUTE(R843,"/",""))=1,ISNUMBER(FIND(" ",TRIM(LEFT(R843,FIND("/",R843)-1))))),LEFT(R843,FIND("/",R843)-1),R843),R843)&amp;" ")," "," "),"﻿"," "),"​"," "),"⁠"," ")," "," ")," "," "),CHAR(9)," "),CHAR(10)," "),CHAR(13)," "),"−","-"),"–","-"),"—","-"),"LATITUDE"," "),"LONGITUDE"," "),"COORDINATES"," "),"COORDS"," "),"NORTH"," N "),"SOUTH"," S "),"EAST"," E "),"WEST"," W "),"DEGREES"," "),"DEG"," "),"GPS"," "),"LONG"," "),"LNG"," "),"LON"," "),"LAT"," ")," AND "," "),"&amp;"," ")&amp;" ")</f>
        <v/>
      </c>
      <c r="T843" s="50">
        <f>IF(S843="","",IF(LEN(S843)-LEN(SUBSTITUTE(S843,".",""))&gt;0,SUBSTITUTE(S843,","," "),IF(LEN(S843)-LEN(SUBSTITUTE(S843,",",""))=3,SUBSTITUTE(SUBSTITUTE(S843,",",";",2),",","."),IF(LEN(S843)-LEN(SUBSTITUTE(S843,",",""))=2,SUBSTITUTE(S843,",","."),SUBSTITUTE(S843,","," ")))))</f>
        <v/>
      </c>
      <c r="U843" s="50">
        <f>IF(ISNUMBER(FIND("S",T843)),-1,IF(ISNUMBER(FIND("N",T843)),1,0))</f>
        <v/>
      </c>
      <c r="V843" s="50">
        <f>IF(ISNUMBER(FIND("W",T843)),-1,IF(ISNUMBER(FIND("E",T843)),1,0))</f>
        <v/>
      </c>
      <c r="W843" s="50">
        <f>AND(MIN(IFERROR(FIND("N",T843),999),IFERROR(FIND("S",T843),999))&lt;999,MIN(IFERROR(FIND("E",T843),999),IFERROR(FIND("W",T843),999))&lt;999,MIN(IFERROR(FIND("E",T843),999),IFERROR(FIND("W",T843),999))&lt;MIN(IFERROR(FIND("N",T843),999),IFERROR(FIND("S",T843),999)))</f>
        <v/>
      </c>
      <c r="X843" s="50">
        <f>IF(T843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843,"°"," "),"º"," "),"˚"," "),"'"," "),CHAR(34)," "),"′"," "),"’"," "),"‘"," "),"″"," "),"”"," "),"“"," "),"("," "),")"," "),"["," "),"]"," "),"{"," "),"}"," "),";"," "),"|"," "),"/"," "),"\"," "),":"," "),"="," "),"*"," "),","," "),"N"," "),"S"," "),"E"," "),"W"," "),"_"," ")))</f>
        <v/>
      </c>
      <c r="Y843" s="50">
        <f>IF(X843="","",SUBSTITUTE(SUBSTITUTE(SUBSTITUTE(SUBSTITUTE(SUBSTITUTE(SUBSTITUTE(SUBSTITUTE(SUBSTITUTE(SUBSTITUTE(SUBSTITUTE(SUBSTITUTE(SUBSTITUTE(SUBSTITUTE(X843,"0",""),"1",""),"2",""),"3",""),"4",""),"5",""),"6",""),"7",""),"8",""),"9",""),".",""),"-","")," ",""))</f>
        <v/>
      </c>
      <c r="Z843" s="50">
        <f>IF(X843="",0,LEN(X843)-LEN(SUBSTITUTE(X843," ",""))+1)</f>
        <v/>
      </c>
      <c r="AA843" s="50">
        <f>IF(Z843&lt;1,"",IFERROR(VALUE(SUBSTITUTE(TRIM(MID(SUBSTITUTE(X843," ",REPT(" ",60)),1,60)),".",MID(1/2,2,1))),""))</f>
        <v/>
      </c>
      <c r="AB843" s="50">
        <f>IF(Z843&lt;2,"",IFERROR(VALUE(SUBSTITUTE(TRIM(MID(SUBSTITUTE(X843," ",REPT(" ",60)),61,60)),".",MID(1/2,2,1))),""))</f>
        <v/>
      </c>
      <c r="AC843" s="50">
        <f>IF(Z843&lt;3,"",IFERROR(VALUE(SUBSTITUTE(TRIM(MID(SUBSTITUTE(X843," ",REPT(" ",60)),121,60)),".",MID(1/2,2,1))),""))</f>
        <v/>
      </c>
      <c r="AD843" s="50">
        <f>IF(Z843&lt;4,"",IFERROR(VALUE(SUBSTITUTE(TRIM(MID(SUBSTITUTE(X843," ",REPT(" ",60)),181,60)),".",MID(1/2,2,1))),""))</f>
        <v/>
      </c>
      <c r="AE843" s="50">
        <f>IF(Z843&lt;5,"",IFERROR(VALUE(SUBSTITUTE(TRIM(MID(SUBSTITUTE(X843," ",REPT(" ",60)),241,60)),".",MID(1/2,2,1))),""))</f>
        <v/>
      </c>
      <c r="AF843" s="50">
        <f>IF(Z843&lt;6,"",IFERROR(VALUE(SUBSTITUTE(TRIM(MID(SUBSTITUTE(X843," ",REPT(" ",60)),301,60)),".",MID(1/2,2,1))),""))</f>
        <v/>
      </c>
      <c r="AG843" s="50">
        <f>IFERROR(IF(Z843=2,AA843,IF(Z843=4,IF(AA843&lt;0,-1,1)*(ABS(AA843)+AB843/60),IF(Z843=6,IF(AA843&lt;0,-1,1)*(ABS(AA843)+AB843/60+AC843/3600),""))),"")</f>
        <v/>
      </c>
      <c r="AH843" s="50">
        <f>IFERROR(IF(Z843=2,AB843,IF(Z843=4,IF(AC843&lt;0,-1,1)*(ABS(AC843)+AD843/60),IF(Z843=6,IF(AD843&lt;0,-1,1)*(ABS(AD843)+AE843/60+AF843/3600),""))),"")</f>
        <v/>
      </c>
      <c r="AI843" s="50">
        <f>IF(W843,AH843,AG843)</f>
        <v/>
      </c>
      <c r="AJ843" s="50">
        <f>IF(W843,AG843,AH843)</f>
        <v/>
      </c>
      <c r="AK843" s="50">
        <f>IFERROR(IF(U843=0,AI843,U843*ABS(AI843)),"")</f>
        <v/>
      </c>
      <c r="AL843" s="50">
        <f>IFERROR(IF(V843=0,AJ843,V843*ABS(AJ843)),"")</f>
        <v/>
      </c>
      <c r="AM843" s="50">
        <f>IFERROR(AND(U843=0,V843=0,ABS(AK843)&gt;90,ABS(AK843)&lt;=180,ABS(AL843)&lt;=90),FALSE)</f>
        <v/>
      </c>
      <c r="AN843" s="50">
        <f>IF(AM843,AL843,AK843)</f>
        <v/>
      </c>
      <c r="AO843" s="50">
        <f>IF(AM843,AK843,AL843)</f>
        <v/>
      </c>
      <c r="AP843" s="50">
        <f>IF(R843="","",IF(Y843&lt;&gt;"","Contains words or symbols that aren't part of a coordinate.",IF(NOT(OR(Z843=2,Z843=4,Z843=6)),"Couldn't find a latitude and a longitude ("&amp;Z843&amp;IF(Z843=1," number"," numbers")&amp;" found).",IF(COUNT(AA843:AF843)&lt;&gt;Z843,"Some of the numbers couldn't be read.",IF(OR(AND(Z843=4,OR(AB843&lt;0,AB843&gt;=60,AD843&lt;0,AD843&gt;=60)),AND(Z843=6,OR(AB843&lt;0,AB843&gt;=60,AC843&lt;0,AC843&gt;=60,AE843&lt;0,AE843&gt;=60,AF843&lt;0,AF843&gt;=60))),"Minutes and seconds must be between 0 and 60.",IF(OR(ABS(AN843)&gt;90,ABS(AO843)&gt;180),"Out of range: latitude must be between -90 and 90, and longitude between -180 and 180.",""))))))</f>
        <v/>
      </c>
    </row>
    <row r="844">
      <c r="B844" s="44" t="n"/>
      <c r="C844" s="44" t="n"/>
      <c r="D844" s="45">
        <f>IF(R844="","",IF(AP844&lt;&gt;"","NOT VALID GPS COORDINATES",IF(O844="NO CONNECTION","NO CONNECTION",IF(E844="","NOT FOUND",IF(OR(AM844,AND(AN844=0,AO844=0)),"CONVERTED – PLEASE CHECK","CONVERTED")))))</f>
        <v/>
      </c>
      <c r="E844" s="45">
        <f>IF(OR(O844="",O844="NO CONNECTION"),"",IFERROR(_xlfn.FILTERXML(O844,"//local/territory")&amp;" "&amp;_xlfn.FILTERXML(O844,"//local/mapcode"),IFERROR(_xlfn.FILTERXML(O844,"//international/mapcode"),"")))</f>
        <v/>
      </c>
      <c r="F844" s="46">
        <f>IF(E844="","",IFERROR(_xlfn.FILTERXML(O844,"//local/territory"),""))</f>
        <v/>
      </c>
      <c r="G844" s="46">
        <f>IF(E844="","",IFERROR(_xlfn.FILTERXML(O844,"//local/mapcode"),""))</f>
        <v/>
      </c>
      <c r="H844" s="46">
        <f>IF(E844="","",IFERROR(_xlfn.FILTERXML(O844,"//international/mapcode"),""))</f>
        <v/>
      </c>
      <c r="I844" s="46">
        <f>IF(E844="","",IFERROR(HYPERLINK("https://www.mymapcodes.com/go/?t="&amp;IF(G844&lt;&gt;"",F844,"AAA")&amp;"&amp;ma="&amp;LEFT(IF(G844&lt;&gt;"",G844,H844),FIND(".",IF(G844&lt;&gt;"",G844,H844))-1)&amp;"&amp;mb="&amp;MID(IF(G844&lt;&gt;"",G844,H844),FIND(".",IF(G844&lt;&gt;"",G844,H844))+1,99),"Open on MyMapcodes →"),""))</f>
        <v/>
      </c>
      <c r="J844" s="47">
        <f>IF(OR(R844="",AP844&lt;&gt;""),"",ROUND(AN844,6))</f>
        <v/>
      </c>
      <c r="K844" s="47">
        <f>IF(OR(R844="",AP844&lt;&gt;""),"",ROUND(AO844,6))</f>
        <v/>
      </c>
      <c r="L844" s="48">
        <f>IF(R844="","",IF(AP844&lt;&gt;"",AP844,IF(O844="NO CONNECTION","Excel couldn't reach the mapcode service. Click the REFRESH RESULTS box just above the table.",IF(E844="","The mapcode service didn't return a mapcode for this point.",IF(AM844,"Latitude and longitude seemed to be the wrong way round, so they've been swapped. Please check.",IF(AND(AN844=0,AO844=0),"0, 0 is in the sea off West Africa. Please check this is the location you meant.",IF(W844,"Longitude came first, so the order has been switched.",IF(Z844=6,"Converted from degrees, minutes and seconds.",IF(Z844=4,"Converted from degrees and decimal minutes.","")))))))))</f>
        <v/>
      </c>
      <c r="N844" s="49">
        <f>IF(J844="","",MapcodeAPI&amp;"codes/"&amp;SUBSTITUTE(J844&amp;"",MID(1/2,2,1),".")&amp;","&amp;SUBSTITUTE(K844&amp;"",MID(1/2,2,1),"."))&amp;LEFT($B$13,0)</f>
        <v/>
      </c>
      <c r="O844" s="49">
        <f>IF(N844="","",IFERROR(_xlfn.WEBSERVICE(N844),IF(MapcodeAPIBackup="","NO CONNECTION",IFERROR(_xlfn.WEBSERVICE(MapcodeAPIBackup&amp;MID(N844,LEN(MapcodeAPI)+1,999)),"NO CONNECTION"))))</f>
        <v/>
      </c>
      <c r="P844" t="inlineStr">
        <is>
          <t xml:space="preserve"> </t>
        </is>
      </c>
      <c r="R844" s="50">
        <f>IFERROR(IF(AND(TRIM(B844&amp;"")="",TRIM(C844&amp;"")=""),"",TRIM(IF(ISNUMBER(B844),SUBSTITUTE(B844&amp;"",MID(1/2,2,1),"."),B844&amp;"")&amp;IF(TRIM(C844&amp;"")="",""," | "&amp;IF(ISNUMBER(C844),SUBSTITUTE(C844&amp;"",MID(1/2,2,1),"."),C844&amp;"")))),"(error value)")</f>
        <v/>
      </c>
      <c r="S844" s="50">
        <f>IF(R844="","","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"&amp;IFERROR(IF(AND(LEN(R844)-LEN(SUBSTITUTE(R844,"/",""))=1,ISNUMBER(FIND(" ",TRIM(LEFT(R844,FIND("/",R844)-1))))),LEFT(R844,FIND("/",R844)-1),R844),R844)&amp;" ")," "," "),"﻿"," "),"​"," "),"⁠"," ")," "," ")," "," "),CHAR(9)," "),CHAR(10)," "),CHAR(13)," "),"−","-"),"–","-"),"—","-"),"LATITUDE"," "),"LONGITUDE"," "),"COORDINATES"," "),"COORDS"," "),"NORTH"," N "),"SOUTH"," S "),"EAST"," E "),"WEST"," W "),"DEGREES"," "),"DEG"," "),"GPS"," "),"LONG"," "),"LNG"," "),"LON"," "),"LAT"," ")," AND "," "),"&amp;"," ")&amp;" ")</f>
        <v/>
      </c>
      <c r="T844" s="50">
        <f>IF(S844="","",IF(LEN(S844)-LEN(SUBSTITUTE(S844,".",""))&gt;0,SUBSTITUTE(S844,","," "),IF(LEN(S844)-LEN(SUBSTITUTE(S844,",",""))=3,SUBSTITUTE(SUBSTITUTE(S844,",",";",2),",","."),IF(LEN(S844)-LEN(SUBSTITUTE(S844,",",""))=2,SUBSTITUTE(S844,",","."),SUBSTITUTE(S844,","," ")))))</f>
        <v/>
      </c>
      <c r="U844" s="50">
        <f>IF(ISNUMBER(FIND("S",T844)),-1,IF(ISNUMBER(FIND("N",T844)),1,0))</f>
        <v/>
      </c>
      <c r="V844" s="50">
        <f>IF(ISNUMBER(FIND("W",T844)),-1,IF(ISNUMBER(FIND("E",T844)),1,0))</f>
        <v/>
      </c>
      <c r="W844" s="50">
        <f>AND(MIN(IFERROR(FIND("N",T844),999),IFERROR(FIND("S",T844),999))&lt;999,MIN(IFERROR(FIND("E",T844),999),IFERROR(FIND("W",T844),999))&lt;999,MIN(IFERROR(FIND("E",T844),999),IFERROR(FIND("W",T844),999))&lt;MIN(IFERROR(FIND("N",T844),999),IFERROR(FIND("S",T844),999)))</f>
        <v/>
      </c>
      <c r="X844" s="50">
        <f>IF(T844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844,"°"," "),"º"," "),"˚"," "),"'"," "),CHAR(34)," "),"′"," "),"’"," "),"‘"," "),"″"," "),"”"," "),"“"," "),"("," "),")"," "),"["," "),"]"," "),"{"," "),"}"," "),";"," "),"|"," "),"/"," "),"\"," "),":"," "),"="," "),"*"," "),","," "),"N"," "),"S"," "),"E"," "),"W"," "),"_"," ")))</f>
        <v/>
      </c>
      <c r="Y844" s="50">
        <f>IF(X844="","",SUBSTITUTE(SUBSTITUTE(SUBSTITUTE(SUBSTITUTE(SUBSTITUTE(SUBSTITUTE(SUBSTITUTE(SUBSTITUTE(SUBSTITUTE(SUBSTITUTE(SUBSTITUTE(SUBSTITUTE(SUBSTITUTE(X844,"0",""),"1",""),"2",""),"3",""),"4",""),"5",""),"6",""),"7",""),"8",""),"9",""),".",""),"-","")," ",""))</f>
        <v/>
      </c>
      <c r="Z844" s="50">
        <f>IF(X844="",0,LEN(X844)-LEN(SUBSTITUTE(X844," ",""))+1)</f>
        <v/>
      </c>
      <c r="AA844" s="50">
        <f>IF(Z844&lt;1,"",IFERROR(VALUE(SUBSTITUTE(TRIM(MID(SUBSTITUTE(X844," ",REPT(" ",60)),1,60)),".",MID(1/2,2,1))),""))</f>
        <v/>
      </c>
      <c r="AB844" s="50">
        <f>IF(Z844&lt;2,"",IFERROR(VALUE(SUBSTITUTE(TRIM(MID(SUBSTITUTE(X844," ",REPT(" ",60)),61,60)),".",MID(1/2,2,1))),""))</f>
        <v/>
      </c>
      <c r="AC844" s="50">
        <f>IF(Z844&lt;3,"",IFERROR(VALUE(SUBSTITUTE(TRIM(MID(SUBSTITUTE(X844," ",REPT(" ",60)),121,60)),".",MID(1/2,2,1))),""))</f>
        <v/>
      </c>
      <c r="AD844" s="50">
        <f>IF(Z844&lt;4,"",IFERROR(VALUE(SUBSTITUTE(TRIM(MID(SUBSTITUTE(X844," ",REPT(" ",60)),181,60)),".",MID(1/2,2,1))),""))</f>
        <v/>
      </c>
      <c r="AE844" s="50">
        <f>IF(Z844&lt;5,"",IFERROR(VALUE(SUBSTITUTE(TRIM(MID(SUBSTITUTE(X844," ",REPT(" ",60)),241,60)),".",MID(1/2,2,1))),""))</f>
        <v/>
      </c>
      <c r="AF844" s="50">
        <f>IF(Z844&lt;6,"",IFERROR(VALUE(SUBSTITUTE(TRIM(MID(SUBSTITUTE(X844," ",REPT(" ",60)),301,60)),".",MID(1/2,2,1))),""))</f>
        <v/>
      </c>
      <c r="AG844" s="50">
        <f>IFERROR(IF(Z844=2,AA844,IF(Z844=4,IF(AA844&lt;0,-1,1)*(ABS(AA844)+AB844/60),IF(Z844=6,IF(AA844&lt;0,-1,1)*(ABS(AA844)+AB844/60+AC844/3600),""))),"")</f>
        <v/>
      </c>
      <c r="AH844" s="50">
        <f>IFERROR(IF(Z844=2,AB844,IF(Z844=4,IF(AC844&lt;0,-1,1)*(ABS(AC844)+AD844/60),IF(Z844=6,IF(AD844&lt;0,-1,1)*(ABS(AD844)+AE844/60+AF844/3600),""))),"")</f>
        <v/>
      </c>
      <c r="AI844" s="50">
        <f>IF(W844,AH844,AG844)</f>
        <v/>
      </c>
      <c r="AJ844" s="50">
        <f>IF(W844,AG844,AH844)</f>
        <v/>
      </c>
      <c r="AK844" s="50">
        <f>IFERROR(IF(U844=0,AI844,U844*ABS(AI844)),"")</f>
        <v/>
      </c>
      <c r="AL844" s="50">
        <f>IFERROR(IF(V844=0,AJ844,V844*ABS(AJ844)),"")</f>
        <v/>
      </c>
      <c r="AM844" s="50">
        <f>IFERROR(AND(U844=0,V844=0,ABS(AK844)&gt;90,ABS(AK844)&lt;=180,ABS(AL844)&lt;=90),FALSE)</f>
        <v/>
      </c>
      <c r="AN844" s="50">
        <f>IF(AM844,AL844,AK844)</f>
        <v/>
      </c>
      <c r="AO844" s="50">
        <f>IF(AM844,AK844,AL844)</f>
        <v/>
      </c>
      <c r="AP844" s="50">
        <f>IF(R844="","",IF(Y844&lt;&gt;"","Contains words or symbols that aren't part of a coordinate.",IF(NOT(OR(Z844=2,Z844=4,Z844=6)),"Couldn't find a latitude and a longitude ("&amp;Z844&amp;IF(Z844=1," number"," numbers")&amp;" found).",IF(COUNT(AA844:AF844)&lt;&gt;Z844,"Some of the numbers couldn't be read.",IF(OR(AND(Z844=4,OR(AB844&lt;0,AB844&gt;=60,AD844&lt;0,AD844&gt;=60)),AND(Z844=6,OR(AB844&lt;0,AB844&gt;=60,AC844&lt;0,AC844&gt;=60,AE844&lt;0,AE844&gt;=60,AF844&lt;0,AF844&gt;=60))),"Minutes and seconds must be between 0 and 60.",IF(OR(ABS(AN844)&gt;90,ABS(AO844)&gt;180),"Out of range: latitude must be between -90 and 90, and longitude between -180 and 180.",""))))))</f>
        <v/>
      </c>
    </row>
    <row r="845">
      <c r="B845" s="44" t="n"/>
      <c r="C845" s="44" t="n"/>
      <c r="D845" s="45">
        <f>IF(R845="","",IF(AP845&lt;&gt;"","NOT VALID GPS COORDINATES",IF(O845="NO CONNECTION","NO CONNECTION",IF(E845="","NOT FOUND",IF(OR(AM845,AND(AN845=0,AO845=0)),"CONVERTED – PLEASE CHECK","CONVERTED")))))</f>
        <v/>
      </c>
      <c r="E845" s="45">
        <f>IF(OR(O845="",O845="NO CONNECTION"),"",IFERROR(_xlfn.FILTERXML(O845,"//local/territory")&amp;" "&amp;_xlfn.FILTERXML(O845,"//local/mapcode"),IFERROR(_xlfn.FILTERXML(O845,"//international/mapcode"),"")))</f>
        <v/>
      </c>
      <c r="F845" s="46">
        <f>IF(E845="","",IFERROR(_xlfn.FILTERXML(O845,"//local/territory"),""))</f>
        <v/>
      </c>
      <c r="G845" s="46">
        <f>IF(E845="","",IFERROR(_xlfn.FILTERXML(O845,"//local/mapcode"),""))</f>
        <v/>
      </c>
      <c r="H845" s="46">
        <f>IF(E845="","",IFERROR(_xlfn.FILTERXML(O845,"//international/mapcode"),""))</f>
        <v/>
      </c>
      <c r="I845" s="46">
        <f>IF(E845="","",IFERROR(HYPERLINK("https://www.mymapcodes.com/go/?t="&amp;IF(G845&lt;&gt;"",F845,"AAA")&amp;"&amp;ma="&amp;LEFT(IF(G845&lt;&gt;"",G845,H845),FIND(".",IF(G845&lt;&gt;"",G845,H845))-1)&amp;"&amp;mb="&amp;MID(IF(G845&lt;&gt;"",G845,H845),FIND(".",IF(G845&lt;&gt;"",G845,H845))+1,99),"Open on MyMapcodes →"),""))</f>
        <v/>
      </c>
      <c r="J845" s="47">
        <f>IF(OR(R845="",AP845&lt;&gt;""),"",ROUND(AN845,6))</f>
        <v/>
      </c>
      <c r="K845" s="47">
        <f>IF(OR(R845="",AP845&lt;&gt;""),"",ROUND(AO845,6))</f>
        <v/>
      </c>
      <c r="L845" s="48">
        <f>IF(R845="","",IF(AP845&lt;&gt;"",AP845,IF(O845="NO CONNECTION","Excel couldn't reach the mapcode service. Click the REFRESH RESULTS box just above the table.",IF(E845="","The mapcode service didn't return a mapcode for this point.",IF(AM845,"Latitude and longitude seemed to be the wrong way round, so they've been swapped. Please check.",IF(AND(AN845=0,AO845=0),"0, 0 is in the sea off West Africa. Please check this is the location you meant.",IF(W845,"Longitude came first, so the order has been switched.",IF(Z845=6,"Converted from degrees, minutes and seconds.",IF(Z845=4,"Converted from degrees and decimal minutes.","")))))))))</f>
        <v/>
      </c>
      <c r="N845" s="49">
        <f>IF(J845="","",MapcodeAPI&amp;"codes/"&amp;SUBSTITUTE(J845&amp;"",MID(1/2,2,1),".")&amp;","&amp;SUBSTITUTE(K845&amp;"",MID(1/2,2,1),"."))&amp;LEFT($B$13,0)</f>
        <v/>
      </c>
      <c r="O845" s="49">
        <f>IF(N845="","",IFERROR(_xlfn.WEBSERVICE(N845),IF(MapcodeAPIBackup="","NO CONNECTION",IFERROR(_xlfn.WEBSERVICE(MapcodeAPIBackup&amp;MID(N845,LEN(MapcodeAPI)+1,999)),"NO CONNECTION"))))</f>
        <v/>
      </c>
      <c r="P845" t="inlineStr">
        <is>
          <t xml:space="preserve"> </t>
        </is>
      </c>
      <c r="R845" s="50">
        <f>IFERROR(IF(AND(TRIM(B845&amp;"")="",TRIM(C845&amp;"")=""),"",TRIM(IF(ISNUMBER(B845),SUBSTITUTE(B845&amp;"",MID(1/2,2,1),"."),B845&amp;"")&amp;IF(TRIM(C845&amp;"")="",""," | "&amp;IF(ISNUMBER(C845),SUBSTITUTE(C845&amp;"",MID(1/2,2,1),"."),C845&amp;"")))),"(error value)")</f>
        <v/>
      </c>
      <c r="S845" s="50">
        <f>IF(R845="","","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"&amp;IFERROR(IF(AND(LEN(R845)-LEN(SUBSTITUTE(R845,"/",""))=1,ISNUMBER(FIND(" ",TRIM(LEFT(R845,FIND("/",R845)-1))))),LEFT(R845,FIND("/",R845)-1),R845),R845)&amp;" ")," "," "),"﻿"," "),"​"," "),"⁠"," ")," "," ")," "," "),CHAR(9)," "),CHAR(10)," "),CHAR(13)," "),"−","-"),"–","-"),"—","-"),"LATITUDE"," "),"LONGITUDE"," "),"COORDINATES"," "),"COORDS"," "),"NORTH"," N "),"SOUTH"," S "),"EAST"," E "),"WEST"," W "),"DEGREES"," "),"DEG"," "),"GPS"," "),"LONG"," "),"LNG"," "),"LON"," "),"LAT"," ")," AND "," "),"&amp;"," ")&amp;" ")</f>
        <v/>
      </c>
      <c r="T845" s="50">
        <f>IF(S845="","",IF(LEN(S845)-LEN(SUBSTITUTE(S845,".",""))&gt;0,SUBSTITUTE(S845,","," "),IF(LEN(S845)-LEN(SUBSTITUTE(S845,",",""))=3,SUBSTITUTE(SUBSTITUTE(S845,",",";",2),",","."),IF(LEN(S845)-LEN(SUBSTITUTE(S845,",",""))=2,SUBSTITUTE(S845,",","."),SUBSTITUTE(S845,","," ")))))</f>
        <v/>
      </c>
      <c r="U845" s="50">
        <f>IF(ISNUMBER(FIND("S",T845)),-1,IF(ISNUMBER(FIND("N",T845)),1,0))</f>
        <v/>
      </c>
      <c r="V845" s="50">
        <f>IF(ISNUMBER(FIND("W",T845)),-1,IF(ISNUMBER(FIND("E",T845)),1,0))</f>
        <v/>
      </c>
      <c r="W845" s="50">
        <f>AND(MIN(IFERROR(FIND("N",T845),999),IFERROR(FIND("S",T845),999))&lt;999,MIN(IFERROR(FIND("E",T845),999),IFERROR(FIND("W",T845),999))&lt;999,MIN(IFERROR(FIND("E",T845),999),IFERROR(FIND("W",T845),999))&lt;MIN(IFERROR(FIND("N",T845),999),IFERROR(FIND("S",T845),999)))</f>
        <v/>
      </c>
      <c r="X845" s="50">
        <f>IF(T845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845,"°"," "),"º"," "),"˚"," "),"'"," "),CHAR(34)," "),"′"," "),"’"," "),"‘"," "),"″"," "),"”"," "),"“"," "),"("," "),")"," "),"["," "),"]"," "),"{"," "),"}"," "),";"," "),"|"," "),"/"," "),"\"," "),":"," "),"="," "),"*"," "),","," "),"N"," "),"S"," "),"E"," "),"W"," "),"_"," ")))</f>
        <v/>
      </c>
      <c r="Y845" s="50">
        <f>IF(X845="","",SUBSTITUTE(SUBSTITUTE(SUBSTITUTE(SUBSTITUTE(SUBSTITUTE(SUBSTITUTE(SUBSTITUTE(SUBSTITUTE(SUBSTITUTE(SUBSTITUTE(SUBSTITUTE(SUBSTITUTE(SUBSTITUTE(X845,"0",""),"1",""),"2",""),"3",""),"4",""),"5",""),"6",""),"7",""),"8",""),"9",""),".",""),"-","")," ",""))</f>
        <v/>
      </c>
      <c r="Z845" s="50">
        <f>IF(X845="",0,LEN(X845)-LEN(SUBSTITUTE(X845," ",""))+1)</f>
        <v/>
      </c>
      <c r="AA845" s="50">
        <f>IF(Z845&lt;1,"",IFERROR(VALUE(SUBSTITUTE(TRIM(MID(SUBSTITUTE(X845," ",REPT(" ",60)),1,60)),".",MID(1/2,2,1))),""))</f>
        <v/>
      </c>
      <c r="AB845" s="50">
        <f>IF(Z845&lt;2,"",IFERROR(VALUE(SUBSTITUTE(TRIM(MID(SUBSTITUTE(X845," ",REPT(" ",60)),61,60)),".",MID(1/2,2,1))),""))</f>
        <v/>
      </c>
      <c r="AC845" s="50">
        <f>IF(Z845&lt;3,"",IFERROR(VALUE(SUBSTITUTE(TRIM(MID(SUBSTITUTE(X845," ",REPT(" ",60)),121,60)),".",MID(1/2,2,1))),""))</f>
        <v/>
      </c>
      <c r="AD845" s="50">
        <f>IF(Z845&lt;4,"",IFERROR(VALUE(SUBSTITUTE(TRIM(MID(SUBSTITUTE(X845," ",REPT(" ",60)),181,60)),".",MID(1/2,2,1))),""))</f>
        <v/>
      </c>
      <c r="AE845" s="50">
        <f>IF(Z845&lt;5,"",IFERROR(VALUE(SUBSTITUTE(TRIM(MID(SUBSTITUTE(X845," ",REPT(" ",60)),241,60)),".",MID(1/2,2,1))),""))</f>
        <v/>
      </c>
      <c r="AF845" s="50">
        <f>IF(Z845&lt;6,"",IFERROR(VALUE(SUBSTITUTE(TRIM(MID(SUBSTITUTE(X845," ",REPT(" ",60)),301,60)),".",MID(1/2,2,1))),""))</f>
        <v/>
      </c>
      <c r="AG845" s="50">
        <f>IFERROR(IF(Z845=2,AA845,IF(Z845=4,IF(AA845&lt;0,-1,1)*(ABS(AA845)+AB845/60),IF(Z845=6,IF(AA845&lt;0,-1,1)*(ABS(AA845)+AB845/60+AC845/3600),""))),"")</f>
        <v/>
      </c>
      <c r="AH845" s="50">
        <f>IFERROR(IF(Z845=2,AB845,IF(Z845=4,IF(AC845&lt;0,-1,1)*(ABS(AC845)+AD845/60),IF(Z845=6,IF(AD845&lt;0,-1,1)*(ABS(AD845)+AE845/60+AF845/3600),""))),"")</f>
        <v/>
      </c>
      <c r="AI845" s="50">
        <f>IF(W845,AH845,AG845)</f>
        <v/>
      </c>
      <c r="AJ845" s="50">
        <f>IF(W845,AG845,AH845)</f>
        <v/>
      </c>
      <c r="AK845" s="50">
        <f>IFERROR(IF(U845=0,AI845,U845*ABS(AI845)),"")</f>
        <v/>
      </c>
      <c r="AL845" s="50">
        <f>IFERROR(IF(V845=0,AJ845,V845*ABS(AJ845)),"")</f>
        <v/>
      </c>
      <c r="AM845" s="50">
        <f>IFERROR(AND(U845=0,V845=0,ABS(AK845)&gt;90,ABS(AK845)&lt;=180,ABS(AL845)&lt;=90),FALSE)</f>
        <v/>
      </c>
      <c r="AN845" s="50">
        <f>IF(AM845,AL845,AK845)</f>
        <v/>
      </c>
      <c r="AO845" s="50">
        <f>IF(AM845,AK845,AL845)</f>
        <v/>
      </c>
      <c r="AP845" s="50">
        <f>IF(R845="","",IF(Y845&lt;&gt;"","Contains words or symbols that aren't part of a coordinate.",IF(NOT(OR(Z845=2,Z845=4,Z845=6)),"Couldn't find a latitude and a longitude ("&amp;Z845&amp;IF(Z845=1," number"," numbers")&amp;" found).",IF(COUNT(AA845:AF845)&lt;&gt;Z845,"Some of the numbers couldn't be read.",IF(OR(AND(Z845=4,OR(AB845&lt;0,AB845&gt;=60,AD845&lt;0,AD845&gt;=60)),AND(Z845=6,OR(AB845&lt;0,AB845&gt;=60,AC845&lt;0,AC845&gt;=60,AE845&lt;0,AE845&gt;=60,AF845&lt;0,AF845&gt;=60))),"Minutes and seconds must be between 0 and 60.",IF(OR(ABS(AN845)&gt;90,ABS(AO845)&gt;180),"Out of range: latitude must be between -90 and 90, and longitude between -180 and 180.",""))))))</f>
        <v/>
      </c>
    </row>
    <row r="846">
      <c r="B846" s="44" t="n"/>
      <c r="C846" s="44" t="n"/>
      <c r="D846" s="45">
        <f>IF(R846="","",IF(AP846&lt;&gt;"","NOT VALID GPS COORDINATES",IF(O846="NO CONNECTION","NO CONNECTION",IF(E846="","NOT FOUND",IF(OR(AM846,AND(AN846=0,AO846=0)),"CONVERTED – PLEASE CHECK","CONVERTED")))))</f>
        <v/>
      </c>
      <c r="E846" s="45">
        <f>IF(OR(O846="",O846="NO CONNECTION"),"",IFERROR(_xlfn.FILTERXML(O846,"//local/territory")&amp;" "&amp;_xlfn.FILTERXML(O846,"//local/mapcode"),IFERROR(_xlfn.FILTERXML(O846,"//international/mapcode"),"")))</f>
        <v/>
      </c>
      <c r="F846" s="46">
        <f>IF(E846="","",IFERROR(_xlfn.FILTERXML(O846,"//local/territory"),""))</f>
        <v/>
      </c>
      <c r="G846" s="46">
        <f>IF(E846="","",IFERROR(_xlfn.FILTERXML(O846,"//local/mapcode"),""))</f>
        <v/>
      </c>
      <c r="H846" s="46">
        <f>IF(E846="","",IFERROR(_xlfn.FILTERXML(O846,"//international/mapcode"),""))</f>
        <v/>
      </c>
      <c r="I846" s="46">
        <f>IF(E846="","",IFERROR(HYPERLINK("https://www.mymapcodes.com/go/?t="&amp;IF(G846&lt;&gt;"",F846,"AAA")&amp;"&amp;ma="&amp;LEFT(IF(G846&lt;&gt;"",G846,H846),FIND(".",IF(G846&lt;&gt;"",G846,H846))-1)&amp;"&amp;mb="&amp;MID(IF(G846&lt;&gt;"",G846,H846),FIND(".",IF(G846&lt;&gt;"",G846,H846))+1,99),"Open on MyMapcodes →"),""))</f>
        <v/>
      </c>
      <c r="J846" s="47">
        <f>IF(OR(R846="",AP846&lt;&gt;""),"",ROUND(AN846,6))</f>
        <v/>
      </c>
      <c r="K846" s="47">
        <f>IF(OR(R846="",AP846&lt;&gt;""),"",ROUND(AO846,6))</f>
        <v/>
      </c>
      <c r="L846" s="48">
        <f>IF(R846="","",IF(AP846&lt;&gt;"",AP846,IF(O846="NO CONNECTION","Excel couldn't reach the mapcode service. Click the REFRESH RESULTS box just above the table.",IF(E846="","The mapcode service didn't return a mapcode for this point.",IF(AM846,"Latitude and longitude seemed to be the wrong way round, so they've been swapped. Please check.",IF(AND(AN846=0,AO846=0),"0, 0 is in the sea off West Africa. Please check this is the location you meant.",IF(W846,"Longitude came first, so the order has been switched.",IF(Z846=6,"Converted from degrees, minutes and seconds.",IF(Z846=4,"Converted from degrees and decimal minutes.","")))))))))</f>
        <v/>
      </c>
      <c r="N846" s="49">
        <f>IF(J846="","",MapcodeAPI&amp;"codes/"&amp;SUBSTITUTE(J846&amp;"",MID(1/2,2,1),".")&amp;","&amp;SUBSTITUTE(K846&amp;"",MID(1/2,2,1),"."))&amp;LEFT($B$13,0)</f>
        <v/>
      </c>
      <c r="O846" s="49">
        <f>IF(N846="","",IFERROR(_xlfn.WEBSERVICE(N846),IF(MapcodeAPIBackup="","NO CONNECTION",IFERROR(_xlfn.WEBSERVICE(MapcodeAPIBackup&amp;MID(N846,LEN(MapcodeAPI)+1,999)),"NO CONNECTION"))))</f>
        <v/>
      </c>
      <c r="P846" t="inlineStr">
        <is>
          <t xml:space="preserve"> </t>
        </is>
      </c>
      <c r="R846" s="50">
        <f>IFERROR(IF(AND(TRIM(B846&amp;"")="",TRIM(C846&amp;"")=""),"",TRIM(IF(ISNUMBER(B846),SUBSTITUTE(B846&amp;"",MID(1/2,2,1),"."),B846&amp;"")&amp;IF(TRIM(C846&amp;"")="",""," | "&amp;IF(ISNUMBER(C846),SUBSTITUTE(C846&amp;"",MID(1/2,2,1),"."),C846&amp;"")))),"(error value)")</f>
        <v/>
      </c>
      <c r="S846" s="50">
        <f>IF(R846="","","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"&amp;IFERROR(IF(AND(LEN(R846)-LEN(SUBSTITUTE(R846,"/",""))=1,ISNUMBER(FIND(" ",TRIM(LEFT(R846,FIND("/",R846)-1))))),LEFT(R846,FIND("/",R846)-1),R846),R846)&amp;" ")," "," "),"﻿"," "),"​"," "),"⁠"," ")," "," ")," "," "),CHAR(9)," "),CHAR(10)," "),CHAR(13)," "),"−","-"),"–","-"),"—","-"),"LATITUDE"," "),"LONGITUDE"," "),"COORDINATES"," "),"COORDS"," "),"NORTH"," N "),"SOUTH"," S "),"EAST"," E "),"WEST"," W "),"DEGREES"," "),"DEG"," "),"GPS"," "),"LONG"," "),"LNG"," "),"LON"," "),"LAT"," ")," AND "," "),"&amp;"," ")&amp;" ")</f>
        <v/>
      </c>
      <c r="T846" s="50">
        <f>IF(S846="","",IF(LEN(S846)-LEN(SUBSTITUTE(S846,".",""))&gt;0,SUBSTITUTE(S846,","," "),IF(LEN(S846)-LEN(SUBSTITUTE(S846,",",""))=3,SUBSTITUTE(SUBSTITUTE(S846,",",";",2),",","."),IF(LEN(S846)-LEN(SUBSTITUTE(S846,",",""))=2,SUBSTITUTE(S846,",","."),SUBSTITUTE(S846,","," ")))))</f>
        <v/>
      </c>
      <c r="U846" s="50">
        <f>IF(ISNUMBER(FIND("S",T846)),-1,IF(ISNUMBER(FIND("N",T846)),1,0))</f>
        <v/>
      </c>
      <c r="V846" s="50">
        <f>IF(ISNUMBER(FIND("W",T846)),-1,IF(ISNUMBER(FIND("E",T846)),1,0))</f>
        <v/>
      </c>
      <c r="W846" s="50">
        <f>AND(MIN(IFERROR(FIND("N",T846),999),IFERROR(FIND("S",T846),999))&lt;999,MIN(IFERROR(FIND("E",T846),999),IFERROR(FIND("W",T846),999))&lt;999,MIN(IFERROR(FIND("E",T846),999),IFERROR(FIND("W",T846),999))&lt;MIN(IFERROR(FIND("N",T846),999),IFERROR(FIND("S",T846),999)))</f>
        <v/>
      </c>
      <c r="X846" s="50">
        <f>IF(T846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846,"°"," "),"º"," "),"˚"," "),"'"," "),CHAR(34)," "),"′"," "),"’"," "),"‘"," "),"″"," "),"”"," "),"“"," "),"("," "),")"," "),"["," "),"]"," "),"{"," "),"}"," "),";"," "),"|"," "),"/"," "),"\"," "),":"," "),"="," "),"*"," "),","," "),"N"," "),"S"," "),"E"," "),"W"," "),"_"," ")))</f>
        <v/>
      </c>
      <c r="Y846" s="50">
        <f>IF(X846="","",SUBSTITUTE(SUBSTITUTE(SUBSTITUTE(SUBSTITUTE(SUBSTITUTE(SUBSTITUTE(SUBSTITUTE(SUBSTITUTE(SUBSTITUTE(SUBSTITUTE(SUBSTITUTE(SUBSTITUTE(SUBSTITUTE(X846,"0",""),"1",""),"2",""),"3",""),"4",""),"5",""),"6",""),"7",""),"8",""),"9",""),".",""),"-","")," ",""))</f>
        <v/>
      </c>
      <c r="Z846" s="50">
        <f>IF(X846="",0,LEN(X846)-LEN(SUBSTITUTE(X846," ",""))+1)</f>
        <v/>
      </c>
      <c r="AA846" s="50">
        <f>IF(Z846&lt;1,"",IFERROR(VALUE(SUBSTITUTE(TRIM(MID(SUBSTITUTE(X846," ",REPT(" ",60)),1,60)),".",MID(1/2,2,1))),""))</f>
        <v/>
      </c>
      <c r="AB846" s="50">
        <f>IF(Z846&lt;2,"",IFERROR(VALUE(SUBSTITUTE(TRIM(MID(SUBSTITUTE(X846," ",REPT(" ",60)),61,60)),".",MID(1/2,2,1))),""))</f>
        <v/>
      </c>
      <c r="AC846" s="50">
        <f>IF(Z846&lt;3,"",IFERROR(VALUE(SUBSTITUTE(TRIM(MID(SUBSTITUTE(X846," ",REPT(" ",60)),121,60)),".",MID(1/2,2,1))),""))</f>
        <v/>
      </c>
      <c r="AD846" s="50">
        <f>IF(Z846&lt;4,"",IFERROR(VALUE(SUBSTITUTE(TRIM(MID(SUBSTITUTE(X846," ",REPT(" ",60)),181,60)),".",MID(1/2,2,1))),""))</f>
        <v/>
      </c>
      <c r="AE846" s="50">
        <f>IF(Z846&lt;5,"",IFERROR(VALUE(SUBSTITUTE(TRIM(MID(SUBSTITUTE(X846," ",REPT(" ",60)),241,60)),".",MID(1/2,2,1))),""))</f>
        <v/>
      </c>
      <c r="AF846" s="50">
        <f>IF(Z846&lt;6,"",IFERROR(VALUE(SUBSTITUTE(TRIM(MID(SUBSTITUTE(X846," ",REPT(" ",60)),301,60)),".",MID(1/2,2,1))),""))</f>
        <v/>
      </c>
      <c r="AG846" s="50">
        <f>IFERROR(IF(Z846=2,AA846,IF(Z846=4,IF(AA846&lt;0,-1,1)*(ABS(AA846)+AB846/60),IF(Z846=6,IF(AA846&lt;0,-1,1)*(ABS(AA846)+AB846/60+AC846/3600),""))),"")</f>
        <v/>
      </c>
      <c r="AH846" s="50">
        <f>IFERROR(IF(Z846=2,AB846,IF(Z846=4,IF(AC846&lt;0,-1,1)*(ABS(AC846)+AD846/60),IF(Z846=6,IF(AD846&lt;0,-1,1)*(ABS(AD846)+AE846/60+AF846/3600),""))),"")</f>
        <v/>
      </c>
      <c r="AI846" s="50">
        <f>IF(W846,AH846,AG846)</f>
        <v/>
      </c>
      <c r="AJ846" s="50">
        <f>IF(W846,AG846,AH846)</f>
        <v/>
      </c>
      <c r="AK846" s="50">
        <f>IFERROR(IF(U846=0,AI846,U846*ABS(AI846)),"")</f>
        <v/>
      </c>
      <c r="AL846" s="50">
        <f>IFERROR(IF(V846=0,AJ846,V846*ABS(AJ846)),"")</f>
        <v/>
      </c>
      <c r="AM846" s="50">
        <f>IFERROR(AND(U846=0,V846=0,ABS(AK846)&gt;90,ABS(AK846)&lt;=180,ABS(AL846)&lt;=90),FALSE)</f>
        <v/>
      </c>
      <c r="AN846" s="50">
        <f>IF(AM846,AL846,AK846)</f>
        <v/>
      </c>
      <c r="AO846" s="50">
        <f>IF(AM846,AK846,AL846)</f>
        <v/>
      </c>
      <c r="AP846" s="50">
        <f>IF(R846="","",IF(Y846&lt;&gt;"","Contains words or symbols that aren't part of a coordinate.",IF(NOT(OR(Z846=2,Z846=4,Z846=6)),"Couldn't find a latitude and a longitude ("&amp;Z846&amp;IF(Z846=1," number"," numbers")&amp;" found).",IF(COUNT(AA846:AF846)&lt;&gt;Z846,"Some of the numbers couldn't be read.",IF(OR(AND(Z846=4,OR(AB846&lt;0,AB846&gt;=60,AD846&lt;0,AD846&gt;=60)),AND(Z846=6,OR(AB846&lt;0,AB846&gt;=60,AC846&lt;0,AC846&gt;=60,AE846&lt;0,AE846&gt;=60,AF846&lt;0,AF846&gt;=60))),"Minutes and seconds must be between 0 and 60.",IF(OR(ABS(AN846)&gt;90,ABS(AO846)&gt;180),"Out of range: latitude must be between -90 and 90, and longitude between -180 and 180.",""))))))</f>
        <v/>
      </c>
    </row>
    <row r="847">
      <c r="B847" s="44" t="n"/>
      <c r="C847" s="44" t="n"/>
      <c r="D847" s="45">
        <f>IF(R847="","",IF(AP847&lt;&gt;"","NOT VALID GPS COORDINATES",IF(O847="NO CONNECTION","NO CONNECTION",IF(E847="","NOT FOUND",IF(OR(AM847,AND(AN847=0,AO847=0)),"CONVERTED – PLEASE CHECK","CONVERTED")))))</f>
        <v/>
      </c>
      <c r="E847" s="45">
        <f>IF(OR(O847="",O847="NO CONNECTION"),"",IFERROR(_xlfn.FILTERXML(O847,"//local/territory")&amp;" "&amp;_xlfn.FILTERXML(O847,"//local/mapcode"),IFERROR(_xlfn.FILTERXML(O847,"//international/mapcode"),"")))</f>
        <v/>
      </c>
      <c r="F847" s="46">
        <f>IF(E847="","",IFERROR(_xlfn.FILTERXML(O847,"//local/territory"),""))</f>
        <v/>
      </c>
      <c r="G847" s="46">
        <f>IF(E847="","",IFERROR(_xlfn.FILTERXML(O847,"//local/mapcode"),""))</f>
        <v/>
      </c>
      <c r="H847" s="46">
        <f>IF(E847="","",IFERROR(_xlfn.FILTERXML(O847,"//international/mapcode"),""))</f>
        <v/>
      </c>
      <c r="I847" s="46">
        <f>IF(E847="","",IFERROR(HYPERLINK("https://www.mymapcodes.com/go/?t="&amp;IF(G847&lt;&gt;"",F847,"AAA")&amp;"&amp;ma="&amp;LEFT(IF(G847&lt;&gt;"",G847,H847),FIND(".",IF(G847&lt;&gt;"",G847,H847))-1)&amp;"&amp;mb="&amp;MID(IF(G847&lt;&gt;"",G847,H847),FIND(".",IF(G847&lt;&gt;"",G847,H847))+1,99),"Open on MyMapcodes →"),""))</f>
        <v/>
      </c>
      <c r="J847" s="47">
        <f>IF(OR(R847="",AP847&lt;&gt;""),"",ROUND(AN847,6))</f>
        <v/>
      </c>
      <c r="K847" s="47">
        <f>IF(OR(R847="",AP847&lt;&gt;""),"",ROUND(AO847,6))</f>
        <v/>
      </c>
      <c r="L847" s="48">
        <f>IF(R847="","",IF(AP847&lt;&gt;"",AP847,IF(O847="NO CONNECTION","Excel couldn't reach the mapcode service. Click the REFRESH RESULTS box just above the table.",IF(E847="","The mapcode service didn't return a mapcode for this point.",IF(AM847,"Latitude and longitude seemed to be the wrong way round, so they've been swapped. Please check.",IF(AND(AN847=0,AO847=0),"0, 0 is in the sea off West Africa. Please check this is the location you meant.",IF(W847,"Longitude came first, so the order has been switched.",IF(Z847=6,"Converted from degrees, minutes and seconds.",IF(Z847=4,"Converted from degrees and decimal minutes.","")))))))))</f>
        <v/>
      </c>
      <c r="N847" s="49">
        <f>IF(J847="","",MapcodeAPI&amp;"codes/"&amp;SUBSTITUTE(J847&amp;"",MID(1/2,2,1),".")&amp;","&amp;SUBSTITUTE(K847&amp;"",MID(1/2,2,1),"."))&amp;LEFT($B$13,0)</f>
        <v/>
      </c>
      <c r="O847" s="49">
        <f>IF(N847="","",IFERROR(_xlfn.WEBSERVICE(N847),IF(MapcodeAPIBackup="","NO CONNECTION",IFERROR(_xlfn.WEBSERVICE(MapcodeAPIBackup&amp;MID(N847,LEN(MapcodeAPI)+1,999)),"NO CONNECTION"))))</f>
        <v/>
      </c>
      <c r="P847" t="inlineStr">
        <is>
          <t xml:space="preserve"> </t>
        </is>
      </c>
      <c r="R847" s="50">
        <f>IFERROR(IF(AND(TRIM(B847&amp;"")="",TRIM(C847&amp;"")=""),"",TRIM(IF(ISNUMBER(B847),SUBSTITUTE(B847&amp;"",MID(1/2,2,1),"."),B847&amp;"")&amp;IF(TRIM(C847&amp;"")="",""," | "&amp;IF(ISNUMBER(C847),SUBSTITUTE(C847&amp;"",MID(1/2,2,1),"."),C847&amp;"")))),"(error value)")</f>
        <v/>
      </c>
      <c r="S847" s="50">
        <f>IF(R847="","","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"&amp;IFERROR(IF(AND(LEN(R847)-LEN(SUBSTITUTE(R847,"/",""))=1,ISNUMBER(FIND(" ",TRIM(LEFT(R847,FIND("/",R847)-1))))),LEFT(R847,FIND("/",R847)-1),R847),R847)&amp;" ")," "," "),"﻿"," "),"​"," "),"⁠"," ")," "," ")," "," "),CHAR(9)," "),CHAR(10)," "),CHAR(13)," "),"−","-"),"–","-"),"—","-"),"LATITUDE"," "),"LONGITUDE"," "),"COORDINATES"," "),"COORDS"," "),"NORTH"," N "),"SOUTH"," S "),"EAST"," E "),"WEST"," W "),"DEGREES"," "),"DEG"," "),"GPS"," "),"LONG"," "),"LNG"," "),"LON"," "),"LAT"," ")," AND "," "),"&amp;"," ")&amp;" ")</f>
        <v/>
      </c>
      <c r="T847" s="50">
        <f>IF(S847="","",IF(LEN(S847)-LEN(SUBSTITUTE(S847,".",""))&gt;0,SUBSTITUTE(S847,","," "),IF(LEN(S847)-LEN(SUBSTITUTE(S847,",",""))=3,SUBSTITUTE(SUBSTITUTE(S847,",",";",2),",","."),IF(LEN(S847)-LEN(SUBSTITUTE(S847,",",""))=2,SUBSTITUTE(S847,",","."),SUBSTITUTE(S847,","," ")))))</f>
        <v/>
      </c>
      <c r="U847" s="50">
        <f>IF(ISNUMBER(FIND("S",T847)),-1,IF(ISNUMBER(FIND("N",T847)),1,0))</f>
        <v/>
      </c>
      <c r="V847" s="50">
        <f>IF(ISNUMBER(FIND("W",T847)),-1,IF(ISNUMBER(FIND("E",T847)),1,0))</f>
        <v/>
      </c>
      <c r="W847" s="50">
        <f>AND(MIN(IFERROR(FIND("N",T847),999),IFERROR(FIND("S",T847),999))&lt;999,MIN(IFERROR(FIND("E",T847),999),IFERROR(FIND("W",T847),999))&lt;999,MIN(IFERROR(FIND("E",T847),999),IFERROR(FIND("W",T847),999))&lt;MIN(IFERROR(FIND("N",T847),999),IFERROR(FIND("S",T847),999)))</f>
        <v/>
      </c>
      <c r="X847" s="50">
        <f>IF(T847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847,"°"," "),"º"," "),"˚"," "),"'"," "),CHAR(34)," "),"′"," "),"’"," "),"‘"," "),"″"," "),"”"," "),"“"," "),"("," "),")"," "),"["," "),"]"," "),"{"," "),"}"," "),";"," "),"|"," "),"/"," "),"\"," "),":"," "),"="," "),"*"," "),","," "),"N"," "),"S"," "),"E"," "),"W"," "),"_"," ")))</f>
        <v/>
      </c>
      <c r="Y847" s="50">
        <f>IF(X847="","",SUBSTITUTE(SUBSTITUTE(SUBSTITUTE(SUBSTITUTE(SUBSTITUTE(SUBSTITUTE(SUBSTITUTE(SUBSTITUTE(SUBSTITUTE(SUBSTITUTE(SUBSTITUTE(SUBSTITUTE(SUBSTITUTE(X847,"0",""),"1",""),"2",""),"3",""),"4",""),"5",""),"6",""),"7",""),"8",""),"9",""),".",""),"-","")," ",""))</f>
        <v/>
      </c>
      <c r="Z847" s="50">
        <f>IF(X847="",0,LEN(X847)-LEN(SUBSTITUTE(X847," ",""))+1)</f>
        <v/>
      </c>
      <c r="AA847" s="50">
        <f>IF(Z847&lt;1,"",IFERROR(VALUE(SUBSTITUTE(TRIM(MID(SUBSTITUTE(X847," ",REPT(" ",60)),1,60)),".",MID(1/2,2,1))),""))</f>
        <v/>
      </c>
      <c r="AB847" s="50">
        <f>IF(Z847&lt;2,"",IFERROR(VALUE(SUBSTITUTE(TRIM(MID(SUBSTITUTE(X847," ",REPT(" ",60)),61,60)),".",MID(1/2,2,1))),""))</f>
        <v/>
      </c>
      <c r="AC847" s="50">
        <f>IF(Z847&lt;3,"",IFERROR(VALUE(SUBSTITUTE(TRIM(MID(SUBSTITUTE(X847," ",REPT(" ",60)),121,60)),".",MID(1/2,2,1))),""))</f>
        <v/>
      </c>
      <c r="AD847" s="50">
        <f>IF(Z847&lt;4,"",IFERROR(VALUE(SUBSTITUTE(TRIM(MID(SUBSTITUTE(X847," ",REPT(" ",60)),181,60)),".",MID(1/2,2,1))),""))</f>
        <v/>
      </c>
      <c r="AE847" s="50">
        <f>IF(Z847&lt;5,"",IFERROR(VALUE(SUBSTITUTE(TRIM(MID(SUBSTITUTE(X847," ",REPT(" ",60)),241,60)),".",MID(1/2,2,1))),""))</f>
        <v/>
      </c>
      <c r="AF847" s="50">
        <f>IF(Z847&lt;6,"",IFERROR(VALUE(SUBSTITUTE(TRIM(MID(SUBSTITUTE(X847," ",REPT(" ",60)),301,60)),".",MID(1/2,2,1))),""))</f>
        <v/>
      </c>
      <c r="AG847" s="50">
        <f>IFERROR(IF(Z847=2,AA847,IF(Z847=4,IF(AA847&lt;0,-1,1)*(ABS(AA847)+AB847/60),IF(Z847=6,IF(AA847&lt;0,-1,1)*(ABS(AA847)+AB847/60+AC847/3600),""))),"")</f>
        <v/>
      </c>
      <c r="AH847" s="50">
        <f>IFERROR(IF(Z847=2,AB847,IF(Z847=4,IF(AC847&lt;0,-1,1)*(ABS(AC847)+AD847/60),IF(Z847=6,IF(AD847&lt;0,-1,1)*(ABS(AD847)+AE847/60+AF847/3600),""))),"")</f>
        <v/>
      </c>
      <c r="AI847" s="50">
        <f>IF(W847,AH847,AG847)</f>
        <v/>
      </c>
      <c r="AJ847" s="50">
        <f>IF(W847,AG847,AH847)</f>
        <v/>
      </c>
      <c r="AK847" s="50">
        <f>IFERROR(IF(U847=0,AI847,U847*ABS(AI847)),"")</f>
        <v/>
      </c>
      <c r="AL847" s="50">
        <f>IFERROR(IF(V847=0,AJ847,V847*ABS(AJ847)),"")</f>
        <v/>
      </c>
      <c r="AM847" s="50">
        <f>IFERROR(AND(U847=0,V847=0,ABS(AK847)&gt;90,ABS(AK847)&lt;=180,ABS(AL847)&lt;=90),FALSE)</f>
        <v/>
      </c>
      <c r="AN847" s="50">
        <f>IF(AM847,AL847,AK847)</f>
        <v/>
      </c>
      <c r="AO847" s="50">
        <f>IF(AM847,AK847,AL847)</f>
        <v/>
      </c>
      <c r="AP847" s="50">
        <f>IF(R847="","",IF(Y847&lt;&gt;"","Contains words or symbols that aren't part of a coordinate.",IF(NOT(OR(Z847=2,Z847=4,Z847=6)),"Couldn't find a latitude and a longitude ("&amp;Z847&amp;IF(Z847=1," number"," numbers")&amp;" found).",IF(COUNT(AA847:AF847)&lt;&gt;Z847,"Some of the numbers couldn't be read.",IF(OR(AND(Z847=4,OR(AB847&lt;0,AB847&gt;=60,AD847&lt;0,AD847&gt;=60)),AND(Z847=6,OR(AB847&lt;0,AB847&gt;=60,AC847&lt;0,AC847&gt;=60,AE847&lt;0,AE847&gt;=60,AF847&lt;0,AF847&gt;=60))),"Minutes and seconds must be between 0 and 60.",IF(OR(ABS(AN847)&gt;90,ABS(AO847)&gt;180),"Out of range: latitude must be between -90 and 90, and longitude between -180 and 180.",""))))))</f>
        <v/>
      </c>
    </row>
    <row r="848">
      <c r="B848" s="44" t="n"/>
      <c r="C848" s="44" t="n"/>
      <c r="D848" s="45">
        <f>IF(R848="","",IF(AP848&lt;&gt;"","NOT VALID GPS COORDINATES",IF(O848="NO CONNECTION","NO CONNECTION",IF(E848="","NOT FOUND",IF(OR(AM848,AND(AN848=0,AO848=0)),"CONVERTED – PLEASE CHECK","CONVERTED")))))</f>
        <v/>
      </c>
      <c r="E848" s="45">
        <f>IF(OR(O848="",O848="NO CONNECTION"),"",IFERROR(_xlfn.FILTERXML(O848,"//local/territory")&amp;" "&amp;_xlfn.FILTERXML(O848,"//local/mapcode"),IFERROR(_xlfn.FILTERXML(O848,"//international/mapcode"),"")))</f>
        <v/>
      </c>
      <c r="F848" s="46">
        <f>IF(E848="","",IFERROR(_xlfn.FILTERXML(O848,"//local/territory"),""))</f>
        <v/>
      </c>
      <c r="G848" s="46">
        <f>IF(E848="","",IFERROR(_xlfn.FILTERXML(O848,"//local/mapcode"),""))</f>
        <v/>
      </c>
      <c r="H848" s="46">
        <f>IF(E848="","",IFERROR(_xlfn.FILTERXML(O848,"//international/mapcode"),""))</f>
        <v/>
      </c>
      <c r="I848" s="46">
        <f>IF(E848="","",IFERROR(HYPERLINK("https://www.mymapcodes.com/go/?t="&amp;IF(G848&lt;&gt;"",F848,"AAA")&amp;"&amp;ma="&amp;LEFT(IF(G848&lt;&gt;"",G848,H848),FIND(".",IF(G848&lt;&gt;"",G848,H848))-1)&amp;"&amp;mb="&amp;MID(IF(G848&lt;&gt;"",G848,H848),FIND(".",IF(G848&lt;&gt;"",G848,H848))+1,99),"Open on MyMapcodes →"),""))</f>
        <v/>
      </c>
      <c r="J848" s="47">
        <f>IF(OR(R848="",AP848&lt;&gt;""),"",ROUND(AN848,6))</f>
        <v/>
      </c>
      <c r="K848" s="47">
        <f>IF(OR(R848="",AP848&lt;&gt;""),"",ROUND(AO848,6))</f>
        <v/>
      </c>
      <c r="L848" s="48">
        <f>IF(R848="","",IF(AP848&lt;&gt;"",AP848,IF(O848="NO CONNECTION","Excel couldn't reach the mapcode service. Click the REFRESH RESULTS box just above the table.",IF(E848="","The mapcode service didn't return a mapcode for this point.",IF(AM848,"Latitude and longitude seemed to be the wrong way round, so they've been swapped. Please check.",IF(AND(AN848=0,AO848=0),"0, 0 is in the sea off West Africa. Please check this is the location you meant.",IF(W848,"Longitude came first, so the order has been switched.",IF(Z848=6,"Converted from degrees, minutes and seconds.",IF(Z848=4,"Converted from degrees and decimal minutes.","")))))))))</f>
        <v/>
      </c>
      <c r="N848" s="49">
        <f>IF(J848="","",MapcodeAPI&amp;"codes/"&amp;SUBSTITUTE(J848&amp;"",MID(1/2,2,1),".")&amp;","&amp;SUBSTITUTE(K848&amp;"",MID(1/2,2,1),"."))&amp;LEFT($B$13,0)</f>
        <v/>
      </c>
      <c r="O848" s="49">
        <f>IF(N848="","",IFERROR(_xlfn.WEBSERVICE(N848),IF(MapcodeAPIBackup="","NO CONNECTION",IFERROR(_xlfn.WEBSERVICE(MapcodeAPIBackup&amp;MID(N848,LEN(MapcodeAPI)+1,999)),"NO CONNECTION"))))</f>
        <v/>
      </c>
      <c r="P848" t="inlineStr">
        <is>
          <t xml:space="preserve"> </t>
        </is>
      </c>
      <c r="R848" s="50">
        <f>IFERROR(IF(AND(TRIM(B848&amp;"")="",TRIM(C848&amp;"")=""),"",TRIM(IF(ISNUMBER(B848),SUBSTITUTE(B848&amp;"",MID(1/2,2,1),"."),B848&amp;"")&amp;IF(TRIM(C848&amp;"")="",""," | "&amp;IF(ISNUMBER(C848),SUBSTITUTE(C848&amp;"",MID(1/2,2,1),"."),C848&amp;"")))),"(error value)")</f>
        <v/>
      </c>
      <c r="S848" s="50">
        <f>IF(R848="","","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"&amp;IFERROR(IF(AND(LEN(R848)-LEN(SUBSTITUTE(R848,"/",""))=1,ISNUMBER(FIND(" ",TRIM(LEFT(R848,FIND("/",R848)-1))))),LEFT(R848,FIND("/",R848)-1),R848),R848)&amp;" ")," "," "),"﻿"," "),"​"," "),"⁠"," ")," "," ")," "," "),CHAR(9)," "),CHAR(10)," "),CHAR(13)," "),"−","-"),"–","-"),"—","-"),"LATITUDE"," "),"LONGITUDE"," "),"COORDINATES"," "),"COORDS"," "),"NORTH"," N "),"SOUTH"," S "),"EAST"," E "),"WEST"," W "),"DEGREES"," "),"DEG"," "),"GPS"," "),"LONG"," "),"LNG"," "),"LON"," "),"LAT"," ")," AND "," "),"&amp;"," ")&amp;" ")</f>
        <v/>
      </c>
      <c r="T848" s="50">
        <f>IF(S848="","",IF(LEN(S848)-LEN(SUBSTITUTE(S848,".",""))&gt;0,SUBSTITUTE(S848,","," "),IF(LEN(S848)-LEN(SUBSTITUTE(S848,",",""))=3,SUBSTITUTE(SUBSTITUTE(S848,",",";",2),",","."),IF(LEN(S848)-LEN(SUBSTITUTE(S848,",",""))=2,SUBSTITUTE(S848,",","."),SUBSTITUTE(S848,","," ")))))</f>
        <v/>
      </c>
      <c r="U848" s="50">
        <f>IF(ISNUMBER(FIND("S",T848)),-1,IF(ISNUMBER(FIND("N",T848)),1,0))</f>
        <v/>
      </c>
      <c r="V848" s="50">
        <f>IF(ISNUMBER(FIND("W",T848)),-1,IF(ISNUMBER(FIND("E",T848)),1,0))</f>
        <v/>
      </c>
      <c r="W848" s="50">
        <f>AND(MIN(IFERROR(FIND("N",T848),999),IFERROR(FIND("S",T848),999))&lt;999,MIN(IFERROR(FIND("E",T848),999),IFERROR(FIND("W",T848),999))&lt;999,MIN(IFERROR(FIND("E",T848),999),IFERROR(FIND("W",T848),999))&lt;MIN(IFERROR(FIND("N",T848),999),IFERROR(FIND("S",T848),999)))</f>
        <v/>
      </c>
      <c r="X848" s="50">
        <f>IF(T848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848,"°"," "),"º"," "),"˚"," "),"'"," "),CHAR(34)," "),"′"," "),"’"," "),"‘"," "),"″"," "),"”"," "),"“"," "),"("," "),")"," "),"["," "),"]"," "),"{"," "),"}"," "),";"," "),"|"," "),"/"," "),"\"," "),":"," "),"="," "),"*"," "),","," "),"N"," "),"S"," "),"E"," "),"W"," "),"_"," ")))</f>
        <v/>
      </c>
      <c r="Y848" s="50">
        <f>IF(X848="","",SUBSTITUTE(SUBSTITUTE(SUBSTITUTE(SUBSTITUTE(SUBSTITUTE(SUBSTITUTE(SUBSTITUTE(SUBSTITUTE(SUBSTITUTE(SUBSTITUTE(SUBSTITUTE(SUBSTITUTE(SUBSTITUTE(X848,"0",""),"1",""),"2",""),"3",""),"4",""),"5",""),"6",""),"7",""),"8",""),"9",""),".",""),"-","")," ",""))</f>
        <v/>
      </c>
      <c r="Z848" s="50">
        <f>IF(X848="",0,LEN(X848)-LEN(SUBSTITUTE(X848," ",""))+1)</f>
        <v/>
      </c>
      <c r="AA848" s="50">
        <f>IF(Z848&lt;1,"",IFERROR(VALUE(SUBSTITUTE(TRIM(MID(SUBSTITUTE(X848," ",REPT(" ",60)),1,60)),".",MID(1/2,2,1))),""))</f>
        <v/>
      </c>
      <c r="AB848" s="50">
        <f>IF(Z848&lt;2,"",IFERROR(VALUE(SUBSTITUTE(TRIM(MID(SUBSTITUTE(X848," ",REPT(" ",60)),61,60)),".",MID(1/2,2,1))),""))</f>
        <v/>
      </c>
      <c r="AC848" s="50">
        <f>IF(Z848&lt;3,"",IFERROR(VALUE(SUBSTITUTE(TRIM(MID(SUBSTITUTE(X848," ",REPT(" ",60)),121,60)),".",MID(1/2,2,1))),""))</f>
        <v/>
      </c>
      <c r="AD848" s="50">
        <f>IF(Z848&lt;4,"",IFERROR(VALUE(SUBSTITUTE(TRIM(MID(SUBSTITUTE(X848," ",REPT(" ",60)),181,60)),".",MID(1/2,2,1))),""))</f>
        <v/>
      </c>
      <c r="AE848" s="50">
        <f>IF(Z848&lt;5,"",IFERROR(VALUE(SUBSTITUTE(TRIM(MID(SUBSTITUTE(X848," ",REPT(" ",60)),241,60)),".",MID(1/2,2,1))),""))</f>
        <v/>
      </c>
      <c r="AF848" s="50">
        <f>IF(Z848&lt;6,"",IFERROR(VALUE(SUBSTITUTE(TRIM(MID(SUBSTITUTE(X848," ",REPT(" ",60)),301,60)),".",MID(1/2,2,1))),""))</f>
        <v/>
      </c>
      <c r="AG848" s="50">
        <f>IFERROR(IF(Z848=2,AA848,IF(Z848=4,IF(AA848&lt;0,-1,1)*(ABS(AA848)+AB848/60),IF(Z848=6,IF(AA848&lt;0,-1,1)*(ABS(AA848)+AB848/60+AC848/3600),""))),"")</f>
        <v/>
      </c>
      <c r="AH848" s="50">
        <f>IFERROR(IF(Z848=2,AB848,IF(Z848=4,IF(AC848&lt;0,-1,1)*(ABS(AC848)+AD848/60),IF(Z848=6,IF(AD848&lt;0,-1,1)*(ABS(AD848)+AE848/60+AF848/3600),""))),"")</f>
        <v/>
      </c>
      <c r="AI848" s="50">
        <f>IF(W848,AH848,AG848)</f>
        <v/>
      </c>
      <c r="AJ848" s="50">
        <f>IF(W848,AG848,AH848)</f>
        <v/>
      </c>
      <c r="AK848" s="50">
        <f>IFERROR(IF(U848=0,AI848,U848*ABS(AI848)),"")</f>
        <v/>
      </c>
      <c r="AL848" s="50">
        <f>IFERROR(IF(V848=0,AJ848,V848*ABS(AJ848)),"")</f>
        <v/>
      </c>
      <c r="AM848" s="50">
        <f>IFERROR(AND(U848=0,V848=0,ABS(AK848)&gt;90,ABS(AK848)&lt;=180,ABS(AL848)&lt;=90),FALSE)</f>
        <v/>
      </c>
      <c r="AN848" s="50">
        <f>IF(AM848,AL848,AK848)</f>
        <v/>
      </c>
      <c r="AO848" s="50">
        <f>IF(AM848,AK848,AL848)</f>
        <v/>
      </c>
      <c r="AP848" s="50">
        <f>IF(R848="","",IF(Y848&lt;&gt;"","Contains words or symbols that aren't part of a coordinate.",IF(NOT(OR(Z848=2,Z848=4,Z848=6)),"Couldn't find a latitude and a longitude ("&amp;Z848&amp;IF(Z848=1," number"," numbers")&amp;" found).",IF(COUNT(AA848:AF848)&lt;&gt;Z848,"Some of the numbers couldn't be read.",IF(OR(AND(Z848=4,OR(AB848&lt;0,AB848&gt;=60,AD848&lt;0,AD848&gt;=60)),AND(Z848=6,OR(AB848&lt;0,AB848&gt;=60,AC848&lt;0,AC848&gt;=60,AE848&lt;0,AE848&gt;=60,AF848&lt;0,AF848&gt;=60))),"Minutes and seconds must be between 0 and 60.",IF(OR(ABS(AN848)&gt;90,ABS(AO848)&gt;180),"Out of range: latitude must be between -90 and 90, and longitude between -180 and 180.",""))))))</f>
        <v/>
      </c>
    </row>
    <row r="849">
      <c r="B849" s="44" t="n"/>
      <c r="C849" s="44" t="n"/>
      <c r="D849" s="45">
        <f>IF(R849="","",IF(AP849&lt;&gt;"","NOT VALID GPS COORDINATES",IF(O849="NO CONNECTION","NO CONNECTION",IF(E849="","NOT FOUND",IF(OR(AM849,AND(AN849=0,AO849=0)),"CONVERTED – PLEASE CHECK","CONVERTED")))))</f>
        <v/>
      </c>
      <c r="E849" s="45">
        <f>IF(OR(O849="",O849="NO CONNECTION"),"",IFERROR(_xlfn.FILTERXML(O849,"//local/territory")&amp;" "&amp;_xlfn.FILTERXML(O849,"//local/mapcode"),IFERROR(_xlfn.FILTERXML(O849,"//international/mapcode"),"")))</f>
        <v/>
      </c>
      <c r="F849" s="46">
        <f>IF(E849="","",IFERROR(_xlfn.FILTERXML(O849,"//local/territory"),""))</f>
        <v/>
      </c>
      <c r="G849" s="46">
        <f>IF(E849="","",IFERROR(_xlfn.FILTERXML(O849,"//local/mapcode"),""))</f>
        <v/>
      </c>
      <c r="H849" s="46">
        <f>IF(E849="","",IFERROR(_xlfn.FILTERXML(O849,"//international/mapcode"),""))</f>
        <v/>
      </c>
      <c r="I849" s="46">
        <f>IF(E849="","",IFERROR(HYPERLINK("https://www.mymapcodes.com/go/?t="&amp;IF(G849&lt;&gt;"",F849,"AAA")&amp;"&amp;ma="&amp;LEFT(IF(G849&lt;&gt;"",G849,H849),FIND(".",IF(G849&lt;&gt;"",G849,H849))-1)&amp;"&amp;mb="&amp;MID(IF(G849&lt;&gt;"",G849,H849),FIND(".",IF(G849&lt;&gt;"",G849,H849))+1,99),"Open on MyMapcodes →"),""))</f>
        <v/>
      </c>
      <c r="J849" s="47">
        <f>IF(OR(R849="",AP849&lt;&gt;""),"",ROUND(AN849,6))</f>
        <v/>
      </c>
      <c r="K849" s="47">
        <f>IF(OR(R849="",AP849&lt;&gt;""),"",ROUND(AO849,6))</f>
        <v/>
      </c>
      <c r="L849" s="48">
        <f>IF(R849="","",IF(AP849&lt;&gt;"",AP849,IF(O849="NO CONNECTION","Excel couldn't reach the mapcode service. Click the REFRESH RESULTS box just above the table.",IF(E849="","The mapcode service didn't return a mapcode for this point.",IF(AM849,"Latitude and longitude seemed to be the wrong way round, so they've been swapped. Please check.",IF(AND(AN849=0,AO849=0),"0, 0 is in the sea off West Africa. Please check this is the location you meant.",IF(W849,"Longitude came first, so the order has been switched.",IF(Z849=6,"Converted from degrees, minutes and seconds.",IF(Z849=4,"Converted from degrees and decimal minutes.","")))))))))</f>
        <v/>
      </c>
      <c r="N849" s="49">
        <f>IF(J849="","",MapcodeAPI&amp;"codes/"&amp;SUBSTITUTE(J849&amp;"",MID(1/2,2,1),".")&amp;","&amp;SUBSTITUTE(K849&amp;"",MID(1/2,2,1),"."))&amp;LEFT($B$13,0)</f>
        <v/>
      </c>
      <c r="O849" s="49">
        <f>IF(N849="","",IFERROR(_xlfn.WEBSERVICE(N849),IF(MapcodeAPIBackup="","NO CONNECTION",IFERROR(_xlfn.WEBSERVICE(MapcodeAPIBackup&amp;MID(N849,LEN(MapcodeAPI)+1,999)),"NO CONNECTION"))))</f>
        <v/>
      </c>
      <c r="P849" t="inlineStr">
        <is>
          <t xml:space="preserve"> </t>
        </is>
      </c>
      <c r="R849" s="50">
        <f>IFERROR(IF(AND(TRIM(B849&amp;"")="",TRIM(C849&amp;"")=""),"",TRIM(IF(ISNUMBER(B849),SUBSTITUTE(B849&amp;"",MID(1/2,2,1),"."),B849&amp;"")&amp;IF(TRIM(C849&amp;"")="",""," | "&amp;IF(ISNUMBER(C849),SUBSTITUTE(C849&amp;"",MID(1/2,2,1),"."),C849&amp;"")))),"(error value)")</f>
        <v/>
      </c>
      <c r="S849" s="50">
        <f>IF(R849="","","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"&amp;IFERROR(IF(AND(LEN(R849)-LEN(SUBSTITUTE(R849,"/",""))=1,ISNUMBER(FIND(" ",TRIM(LEFT(R849,FIND("/",R849)-1))))),LEFT(R849,FIND("/",R849)-1),R849),R849)&amp;" ")," "," "),"﻿"," "),"​"," "),"⁠"," ")," "," ")," "," "),CHAR(9)," "),CHAR(10)," "),CHAR(13)," "),"−","-"),"–","-"),"—","-"),"LATITUDE"," "),"LONGITUDE"," "),"COORDINATES"," "),"COORDS"," "),"NORTH"," N "),"SOUTH"," S "),"EAST"," E "),"WEST"," W "),"DEGREES"," "),"DEG"," "),"GPS"," "),"LONG"," "),"LNG"," "),"LON"," "),"LAT"," ")," AND "," "),"&amp;"," ")&amp;" ")</f>
        <v/>
      </c>
      <c r="T849" s="50">
        <f>IF(S849="","",IF(LEN(S849)-LEN(SUBSTITUTE(S849,".",""))&gt;0,SUBSTITUTE(S849,","," "),IF(LEN(S849)-LEN(SUBSTITUTE(S849,",",""))=3,SUBSTITUTE(SUBSTITUTE(S849,",",";",2),",","."),IF(LEN(S849)-LEN(SUBSTITUTE(S849,",",""))=2,SUBSTITUTE(S849,",","."),SUBSTITUTE(S849,","," ")))))</f>
        <v/>
      </c>
      <c r="U849" s="50">
        <f>IF(ISNUMBER(FIND("S",T849)),-1,IF(ISNUMBER(FIND("N",T849)),1,0))</f>
        <v/>
      </c>
      <c r="V849" s="50">
        <f>IF(ISNUMBER(FIND("W",T849)),-1,IF(ISNUMBER(FIND("E",T849)),1,0))</f>
        <v/>
      </c>
      <c r="W849" s="50">
        <f>AND(MIN(IFERROR(FIND("N",T849),999),IFERROR(FIND("S",T849),999))&lt;999,MIN(IFERROR(FIND("E",T849),999),IFERROR(FIND("W",T849),999))&lt;999,MIN(IFERROR(FIND("E",T849),999),IFERROR(FIND("W",T849),999))&lt;MIN(IFERROR(FIND("N",T849),999),IFERROR(FIND("S",T849),999)))</f>
        <v/>
      </c>
      <c r="X849" s="50">
        <f>IF(T849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849,"°"," "),"º"," "),"˚"," "),"'"," "),CHAR(34)," "),"′"," "),"’"," "),"‘"," "),"″"," "),"”"," "),"“"," "),"("," "),")"," "),"["," "),"]"," "),"{"," "),"}"," "),";"," "),"|"," "),"/"," "),"\"," "),":"," "),"="," "),"*"," "),","," "),"N"," "),"S"," "),"E"," "),"W"," "),"_"," ")))</f>
        <v/>
      </c>
      <c r="Y849" s="50">
        <f>IF(X849="","",SUBSTITUTE(SUBSTITUTE(SUBSTITUTE(SUBSTITUTE(SUBSTITUTE(SUBSTITUTE(SUBSTITUTE(SUBSTITUTE(SUBSTITUTE(SUBSTITUTE(SUBSTITUTE(SUBSTITUTE(SUBSTITUTE(X849,"0",""),"1",""),"2",""),"3",""),"4",""),"5",""),"6",""),"7",""),"8",""),"9",""),".",""),"-","")," ",""))</f>
        <v/>
      </c>
      <c r="Z849" s="50">
        <f>IF(X849="",0,LEN(X849)-LEN(SUBSTITUTE(X849," ",""))+1)</f>
        <v/>
      </c>
      <c r="AA849" s="50">
        <f>IF(Z849&lt;1,"",IFERROR(VALUE(SUBSTITUTE(TRIM(MID(SUBSTITUTE(X849," ",REPT(" ",60)),1,60)),".",MID(1/2,2,1))),""))</f>
        <v/>
      </c>
      <c r="AB849" s="50">
        <f>IF(Z849&lt;2,"",IFERROR(VALUE(SUBSTITUTE(TRIM(MID(SUBSTITUTE(X849," ",REPT(" ",60)),61,60)),".",MID(1/2,2,1))),""))</f>
        <v/>
      </c>
      <c r="AC849" s="50">
        <f>IF(Z849&lt;3,"",IFERROR(VALUE(SUBSTITUTE(TRIM(MID(SUBSTITUTE(X849," ",REPT(" ",60)),121,60)),".",MID(1/2,2,1))),""))</f>
        <v/>
      </c>
      <c r="AD849" s="50">
        <f>IF(Z849&lt;4,"",IFERROR(VALUE(SUBSTITUTE(TRIM(MID(SUBSTITUTE(X849," ",REPT(" ",60)),181,60)),".",MID(1/2,2,1))),""))</f>
        <v/>
      </c>
      <c r="AE849" s="50">
        <f>IF(Z849&lt;5,"",IFERROR(VALUE(SUBSTITUTE(TRIM(MID(SUBSTITUTE(X849," ",REPT(" ",60)),241,60)),".",MID(1/2,2,1))),""))</f>
        <v/>
      </c>
      <c r="AF849" s="50">
        <f>IF(Z849&lt;6,"",IFERROR(VALUE(SUBSTITUTE(TRIM(MID(SUBSTITUTE(X849," ",REPT(" ",60)),301,60)),".",MID(1/2,2,1))),""))</f>
        <v/>
      </c>
      <c r="AG849" s="50">
        <f>IFERROR(IF(Z849=2,AA849,IF(Z849=4,IF(AA849&lt;0,-1,1)*(ABS(AA849)+AB849/60),IF(Z849=6,IF(AA849&lt;0,-1,1)*(ABS(AA849)+AB849/60+AC849/3600),""))),"")</f>
        <v/>
      </c>
      <c r="AH849" s="50">
        <f>IFERROR(IF(Z849=2,AB849,IF(Z849=4,IF(AC849&lt;0,-1,1)*(ABS(AC849)+AD849/60),IF(Z849=6,IF(AD849&lt;0,-1,1)*(ABS(AD849)+AE849/60+AF849/3600),""))),"")</f>
        <v/>
      </c>
      <c r="AI849" s="50">
        <f>IF(W849,AH849,AG849)</f>
        <v/>
      </c>
      <c r="AJ849" s="50">
        <f>IF(W849,AG849,AH849)</f>
        <v/>
      </c>
      <c r="AK849" s="50">
        <f>IFERROR(IF(U849=0,AI849,U849*ABS(AI849)),"")</f>
        <v/>
      </c>
      <c r="AL849" s="50">
        <f>IFERROR(IF(V849=0,AJ849,V849*ABS(AJ849)),"")</f>
        <v/>
      </c>
      <c r="AM849" s="50">
        <f>IFERROR(AND(U849=0,V849=0,ABS(AK849)&gt;90,ABS(AK849)&lt;=180,ABS(AL849)&lt;=90),FALSE)</f>
        <v/>
      </c>
      <c r="AN849" s="50">
        <f>IF(AM849,AL849,AK849)</f>
        <v/>
      </c>
      <c r="AO849" s="50">
        <f>IF(AM849,AK849,AL849)</f>
        <v/>
      </c>
      <c r="AP849" s="50">
        <f>IF(R849="","",IF(Y849&lt;&gt;"","Contains words or symbols that aren't part of a coordinate.",IF(NOT(OR(Z849=2,Z849=4,Z849=6)),"Couldn't find a latitude and a longitude ("&amp;Z849&amp;IF(Z849=1," number"," numbers")&amp;" found).",IF(COUNT(AA849:AF849)&lt;&gt;Z849,"Some of the numbers couldn't be read.",IF(OR(AND(Z849=4,OR(AB849&lt;0,AB849&gt;=60,AD849&lt;0,AD849&gt;=60)),AND(Z849=6,OR(AB849&lt;0,AB849&gt;=60,AC849&lt;0,AC849&gt;=60,AE849&lt;0,AE849&gt;=60,AF849&lt;0,AF849&gt;=60))),"Minutes and seconds must be between 0 and 60.",IF(OR(ABS(AN849)&gt;90,ABS(AO849)&gt;180),"Out of range: latitude must be between -90 and 90, and longitude between -180 and 180.",""))))))</f>
        <v/>
      </c>
    </row>
    <row r="850">
      <c r="B850" s="44" t="n"/>
      <c r="C850" s="44" t="n"/>
      <c r="D850" s="45">
        <f>IF(R850="","",IF(AP850&lt;&gt;"","NOT VALID GPS COORDINATES",IF(O850="NO CONNECTION","NO CONNECTION",IF(E850="","NOT FOUND",IF(OR(AM850,AND(AN850=0,AO850=0)),"CONVERTED – PLEASE CHECK","CONVERTED")))))</f>
        <v/>
      </c>
      <c r="E850" s="45">
        <f>IF(OR(O850="",O850="NO CONNECTION"),"",IFERROR(_xlfn.FILTERXML(O850,"//local/territory")&amp;" "&amp;_xlfn.FILTERXML(O850,"//local/mapcode"),IFERROR(_xlfn.FILTERXML(O850,"//international/mapcode"),"")))</f>
        <v/>
      </c>
      <c r="F850" s="46">
        <f>IF(E850="","",IFERROR(_xlfn.FILTERXML(O850,"//local/territory"),""))</f>
        <v/>
      </c>
      <c r="G850" s="46">
        <f>IF(E850="","",IFERROR(_xlfn.FILTERXML(O850,"//local/mapcode"),""))</f>
        <v/>
      </c>
      <c r="H850" s="46">
        <f>IF(E850="","",IFERROR(_xlfn.FILTERXML(O850,"//international/mapcode"),""))</f>
        <v/>
      </c>
      <c r="I850" s="46">
        <f>IF(E850="","",IFERROR(HYPERLINK("https://www.mymapcodes.com/go/?t="&amp;IF(G850&lt;&gt;"",F850,"AAA")&amp;"&amp;ma="&amp;LEFT(IF(G850&lt;&gt;"",G850,H850),FIND(".",IF(G850&lt;&gt;"",G850,H850))-1)&amp;"&amp;mb="&amp;MID(IF(G850&lt;&gt;"",G850,H850),FIND(".",IF(G850&lt;&gt;"",G850,H850))+1,99),"Open on MyMapcodes →"),""))</f>
        <v/>
      </c>
      <c r="J850" s="47">
        <f>IF(OR(R850="",AP850&lt;&gt;""),"",ROUND(AN850,6))</f>
        <v/>
      </c>
      <c r="K850" s="47">
        <f>IF(OR(R850="",AP850&lt;&gt;""),"",ROUND(AO850,6))</f>
        <v/>
      </c>
      <c r="L850" s="48">
        <f>IF(R850="","",IF(AP850&lt;&gt;"",AP850,IF(O850="NO CONNECTION","Excel couldn't reach the mapcode service. Click the REFRESH RESULTS box just above the table.",IF(E850="","The mapcode service didn't return a mapcode for this point.",IF(AM850,"Latitude and longitude seemed to be the wrong way round, so they've been swapped. Please check.",IF(AND(AN850=0,AO850=0),"0, 0 is in the sea off West Africa. Please check this is the location you meant.",IF(W850,"Longitude came first, so the order has been switched.",IF(Z850=6,"Converted from degrees, minutes and seconds.",IF(Z850=4,"Converted from degrees and decimal minutes.","")))))))))</f>
        <v/>
      </c>
      <c r="N850" s="49">
        <f>IF(J850="","",MapcodeAPI&amp;"codes/"&amp;SUBSTITUTE(J850&amp;"",MID(1/2,2,1),".")&amp;","&amp;SUBSTITUTE(K850&amp;"",MID(1/2,2,1),"."))&amp;LEFT($B$13,0)</f>
        <v/>
      </c>
      <c r="O850" s="49">
        <f>IF(N850="","",IFERROR(_xlfn.WEBSERVICE(N850),IF(MapcodeAPIBackup="","NO CONNECTION",IFERROR(_xlfn.WEBSERVICE(MapcodeAPIBackup&amp;MID(N850,LEN(MapcodeAPI)+1,999)),"NO CONNECTION"))))</f>
        <v/>
      </c>
      <c r="P850" t="inlineStr">
        <is>
          <t xml:space="preserve"> </t>
        </is>
      </c>
      <c r="R850" s="50">
        <f>IFERROR(IF(AND(TRIM(B850&amp;"")="",TRIM(C850&amp;"")=""),"",TRIM(IF(ISNUMBER(B850),SUBSTITUTE(B850&amp;"",MID(1/2,2,1),"."),B850&amp;"")&amp;IF(TRIM(C850&amp;"")="",""," | "&amp;IF(ISNUMBER(C850),SUBSTITUTE(C850&amp;"",MID(1/2,2,1),"."),C850&amp;"")))),"(error value)")</f>
        <v/>
      </c>
      <c r="S850" s="50">
        <f>IF(R850="","","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"&amp;IFERROR(IF(AND(LEN(R850)-LEN(SUBSTITUTE(R850,"/",""))=1,ISNUMBER(FIND(" ",TRIM(LEFT(R850,FIND("/",R850)-1))))),LEFT(R850,FIND("/",R850)-1),R850),R850)&amp;" ")," "," "),"﻿"," "),"​"," "),"⁠"," ")," "," ")," "," "),CHAR(9)," "),CHAR(10)," "),CHAR(13)," "),"−","-"),"–","-"),"—","-"),"LATITUDE"," "),"LONGITUDE"," "),"COORDINATES"," "),"COORDS"," "),"NORTH"," N "),"SOUTH"," S "),"EAST"," E "),"WEST"," W "),"DEGREES"," "),"DEG"," "),"GPS"," "),"LONG"," "),"LNG"," "),"LON"," "),"LAT"," ")," AND "," "),"&amp;"," ")&amp;" ")</f>
        <v/>
      </c>
      <c r="T850" s="50">
        <f>IF(S850="","",IF(LEN(S850)-LEN(SUBSTITUTE(S850,".",""))&gt;0,SUBSTITUTE(S850,","," "),IF(LEN(S850)-LEN(SUBSTITUTE(S850,",",""))=3,SUBSTITUTE(SUBSTITUTE(S850,",",";",2),",","."),IF(LEN(S850)-LEN(SUBSTITUTE(S850,",",""))=2,SUBSTITUTE(S850,",","."),SUBSTITUTE(S850,","," ")))))</f>
        <v/>
      </c>
      <c r="U850" s="50">
        <f>IF(ISNUMBER(FIND("S",T850)),-1,IF(ISNUMBER(FIND("N",T850)),1,0))</f>
        <v/>
      </c>
      <c r="V850" s="50">
        <f>IF(ISNUMBER(FIND("W",T850)),-1,IF(ISNUMBER(FIND("E",T850)),1,0))</f>
        <v/>
      </c>
      <c r="W850" s="50">
        <f>AND(MIN(IFERROR(FIND("N",T850),999),IFERROR(FIND("S",T850),999))&lt;999,MIN(IFERROR(FIND("E",T850),999),IFERROR(FIND("W",T850),999))&lt;999,MIN(IFERROR(FIND("E",T850),999),IFERROR(FIND("W",T850),999))&lt;MIN(IFERROR(FIND("N",T850),999),IFERROR(FIND("S",T850),999)))</f>
        <v/>
      </c>
      <c r="X850" s="50">
        <f>IF(T850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850,"°"," "),"º"," "),"˚"," "),"'"," "),CHAR(34)," "),"′"," "),"’"," "),"‘"," "),"″"," "),"”"," "),"“"," "),"("," "),")"," "),"["," "),"]"," "),"{"," "),"}"," "),";"," "),"|"," "),"/"," "),"\"," "),":"," "),"="," "),"*"," "),","," "),"N"," "),"S"," "),"E"," "),"W"," "),"_"," ")))</f>
        <v/>
      </c>
      <c r="Y850" s="50">
        <f>IF(X850="","",SUBSTITUTE(SUBSTITUTE(SUBSTITUTE(SUBSTITUTE(SUBSTITUTE(SUBSTITUTE(SUBSTITUTE(SUBSTITUTE(SUBSTITUTE(SUBSTITUTE(SUBSTITUTE(SUBSTITUTE(SUBSTITUTE(X850,"0",""),"1",""),"2",""),"3",""),"4",""),"5",""),"6",""),"7",""),"8",""),"9",""),".",""),"-","")," ",""))</f>
        <v/>
      </c>
      <c r="Z850" s="50">
        <f>IF(X850="",0,LEN(X850)-LEN(SUBSTITUTE(X850," ",""))+1)</f>
        <v/>
      </c>
      <c r="AA850" s="50">
        <f>IF(Z850&lt;1,"",IFERROR(VALUE(SUBSTITUTE(TRIM(MID(SUBSTITUTE(X850," ",REPT(" ",60)),1,60)),".",MID(1/2,2,1))),""))</f>
        <v/>
      </c>
      <c r="AB850" s="50">
        <f>IF(Z850&lt;2,"",IFERROR(VALUE(SUBSTITUTE(TRIM(MID(SUBSTITUTE(X850," ",REPT(" ",60)),61,60)),".",MID(1/2,2,1))),""))</f>
        <v/>
      </c>
      <c r="AC850" s="50">
        <f>IF(Z850&lt;3,"",IFERROR(VALUE(SUBSTITUTE(TRIM(MID(SUBSTITUTE(X850," ",REPT(" ",60)),121,60)),".",MID(1/2,2,1))),""))</f>
        <v/>
      </c>
      <c r="AD850" s="50">
        <f>IF(Z850&lt;4,"",IFERROR(VALUE(SUBSTITUTE(TRIM(MID(SUBSTITUTE(X850," ",REPT(" ",60)),181,60)),".",MID(1/2,2,1))),""))</f>
        <v/>
      </c>
      <c r="AE850" s="50">
        <f>IF(Z850&lt;5,"",IFERROR(VALUE(SUBSTITUTE(TRIM(MID(SUBSTITUTE(X850," ",REPT(" ",60)),241,60)),".",MID(1/2,2,1))),""))</f>
        <v/>
      </c>
      <c r="AF850" s="50">
        <f>IF(Z850&lt;6,"",IFERROR(VALUE(SUBSTITUTE(TRIM(MID(SUBSTITUTE(X850," ",REPT(" ",60)),301,60)),".",MID(1/2,2,1))),""))</f>
        <v/>
      </c>
      <c r="AG850" s="50">
        <f>IFERROR(IF(Z850=2,AA850,IF(Z850=4,IF(AA850&lt;0,-1,1)*(ABS(AA850)+AB850/60),IF(Z850=6,IF(AA850&lt;0,-1,1)*(ABS(AA850)+AB850/60+AC850/3600),""))),"")</f>
        <v/>
      </c>
      <c r="AH850" s="50">
        <f>IFERROR(IF(Z850=2,AB850,IF(Z850=4,IF(AC850&lt;0,-1,1)*(ABS(AC850)+AD850/60),IF(Z850=6,IF(AD850&lt;0,-1,1)*(ABS(AD850)+AE850/60+AF850/3600),""))),"")</f>
        <v/>
      </c>
      <c r="AI850" s="50">
        <f>IF(W850,AH850,AG850)</f>
        <v/>
      </c>
      <c r="AJ850" s="50">
        <f>IF(W850,AG850,AH850)</f>
        <v/>
      </c>
      <c r="AK850" s="50">
        <f>IFERROR(IF(U850=0,AI850,U850*ABS(AI850)),"")</f>
        <v/>
      </c>
      <c r="AL850" s="50">
        <f>IFERROR(IF(V850=0,AJ850,V850*ABS(AJ850)),"")</f>
        <v/>
      </c>
      <c r="AM850" s="50">
        <f>IFERROR(AND(U850=0,V850=0,ABS(AK850)&gt;90,ABS(AK850)&lt;=180,ABS(AL850)&lt;=90),FALSE)</f>
        <v/>
      </c>
      <c r="AN850" s="50">
        <f>IF(AM850,AL850,AK850)</f>
        <v/>
      </c>
      <c r="AO850" s="50">
        <f>IF(AM850,AK850,AL850)</f>
        <v/>
      </c>
      <c r="AP850" s="50">
        <f>IF(R850="","",IF(Y850&lt;&gt;"","Contains words or symbols that aren't part of a coordinate.",IF(NOT(OR(Z850=2,Z850=4,Z850=6)),"Couldn't find a latitude and a longitude ("&amp;Z850&amp;IF(Z850=1," number"," numbers")&amp;" found).",IF(COUNT(AA850:AF850)&lt;&gt;Z850,"Some of the numbers couldn't be read.",IF(OR(AND(Z850=4,OR(AB850&lt;0,AB850&gt;=60,AD850&lt;0,AD850&gt;=60)),AND(Z850=6,OR(AB850&lt;0,AB850&gt;=60,AC850&lt;0,AC850&gt;=60,AE850&lt;0,AE850&gt;=60,AF850&lt;0,AF850&gt;=60))),"Minutes and seconds must be between 0 and 60.",IF(OR(ABS(AN850)&gt;90,ABS(AO850)&gt;180),"Out of range: latitude must be between -90 and 90, and longitude between -180 and 180.",""))))))</f>
        <v/>
      </c>
    </row>
    <row r="851">
      <c r="B851" s="44" t="n"/>
      <c r="C851" s="44" t="n"/>
      <c r="D851" s="45">
        <f>IF(R851="","",IF(AP851&lt;&gt;"","NOT VALID GPS COORDINATES",IF(O851="NO CONNECTION","NO CONNECTION",IF(E851="","NOT FOUND",IF(OR(AM851,AND(AN851=0,AO851=0)),"CONVERTED – PLEASE CHECK","CONVERTED")))))</f>
        <v/>
      </c>
      <c r="E851" s="45">
        <f>IF(OR(O851="",O851="NO CONNECTION"),"",IFERROR(_xlfn.FILTERXML(O851,"//local/territory")&amp;" "&amp;_xlfn.FILTERXML(O851,"//local/mapcode"),IFERROR(_xlfn.FILTERXML(O851,"//international/mapcode"),"")))</f>
        <v/>
      </c>
      <c r="F851" s="46">
        <f>IF(E851="","",IFERROR(_xlfn.FILTERXML(O851,"//local/territory"),""))</f>
        <v/>
      </c>
      <c r="G851" s="46">
        <f>IF(E851="","",IFERROR(_xlfn.FILTERXML(O851,"//local/mapcode"),""))</f>
        <v/>
      </c>
      <c r="H851" s="46">
        <f>IF(E851="","",IFERROR(_xlfn.FILTERXML(O851,"//international/mapcode"),""))</f>
        <v/>
      </c>
      <c r="I851" s="46">
        <f>IF(E851="","",IFERROR(HYPERLINK("https://www.mymapcodes.com/go/?t="&amp;IF(G851&lt;&gt;"",F851,"AAA")&amp;"&amp;ma="&amp;LEFT(IF(G851&lt;&gt;"",G851,H851),FIND(".",IF(G851&lt;&gt;"",G851,H851))-1)&amp;"&amp;mb="&amp;MID(IF(G851&lt;&gt;"",G851,H851),FIND(".",IF(G851&lt;&gt;"",G851,H851))+1,99),"Open on MyMapcodes →"),""))</f>
        <v/>
      </c>
      <c r="J851" s="47">
        <f>IF(OR(R851="",AP851&lt;&gt;""),"",ROUND(AN851,6))</f>
        <v/>
      </c>
      <c r="K851" s="47">
        <f>IF(OR(R851="",AP851&lt;&gt;""),"",ROUND(AO851,6))</f>
        <v/>
      </c>
      <c r="L851" s="48">
        <f>IF(R851="","",IF(AP851&lt;&gt;"",AP851,IF(O851="NO CONNECTION","Excel couldn't reach the mapcode service. Click the REFRESH RESULTS box just above the table.",IF(E851="","The mapcode service didn't return a mapcode for this point.",IF(AM851,"Latitude and longitude seemed to be the wrong way round, so they've been swapped. Please check.",IF(AND(AN851=0,AO851=0),"0, 0 is in the sea off West Africa. Please check this is the location you meant.",IF(W851,"Longitude came first, so the order has been switched.",IF(Z851=6,"Converted from degrees, minutes and seconds.",IF(Z851=4,"Converted from degrees and decimal minutes.","")))))))))</f>
        <v/>
      </c>
      <c r="N851" s="49">
        <f>IF(J851="","",MapcodeAPI&amp;"codes/"&amp;SUBSTITUTE(J851&amp;"",MID(1/2,2,1),".")&amp;","&amp;SUBSTITUTE(K851&amp;"",MID(1/2,2,1),"."))&amp;LEFT($B$13,0)</f>
        <v/>
      </c>
      <c r="O851" s="49">
        <f>IF(N851="","",IFERROR(_xlfn.WEBSERVICE(N851),IF(MapcodeAPIBackup="","NO CONNECTION",IFERROR(_xlfn.WEBSERVICE(MapcodeAPIBackup&amp;MID(N851,LEN(MapcodeAPI)+1,999)),"NO CONNECTION"))))</f>
        <v/>
      </c>
      <c r="P851" t="inlineStr">
        <is>
          <t xml:space="preserve"> </t>
        </is>
      </c>
      <c r="R851" s="50">
        <f>IFERROR(IF(AND(TRIM(B851&amp;"")="",TRIM(C851&amp;"")=""),"",TRIM(IF(ISNUMBER(B851),SUBSTITUTE(B851&amp;"",MID(1/2,2,1),"."),B851&amp;"")&amp;IF(TRIM(C851&amp;"")="",""," | "&amp;IF(ISNUMBER(C851),SUBSTITUTE(C851&amp;"",MID(1/2,2,1),"."),C851&amp;"")))),"(error value)")</f>
        <v/>
      </c>
      <c r="S851" s="50">
        <f>IF(R851="","","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"&amp;IFERROR(IF(AND(LEN(R851)-LEN(SUBSTITUTE(R851,"/",""))=1,ISNUMBER(FIND(" ",TRIM(LEFT(R851,FIND("/",R851)-1))))),LEFT(R851,FIND("/",R851)-1),R851),R851)&amp;" ")," "," "),"﻿"," "),"​"," "),"⁠"," ")," "," ")," "," "),CHAR(9)," "),CHAR(10)," "),CHAR(13)," "),"−","-"),"–","-"),"—","-"),"LATITUDE"," "),"LONGITUDE"," "),"COORDINATES"," "),"COORDS"," "),"NORTH"," N "),"SOUTH"," S "),"EAST"," E "),"WEST"," W "),"DEGREES"," "),"DEG"," "),"GPS"," "),"LONG"," "),"LNG"," "),"LON"," "),"LAT"," ")," AND "," "),"&amp;"," ")&amp;" ")</f>
        <v/>
      </c>
      <c r="T851" s="50">
        <f>IF(S851="","",IF(LEN(S851)-LEN(SUBSTITUTE(S851,".",""))&gt;0,SUBSTITUTE(S851,","," "),IF(LEN(S851)-LEN(SUBSTITUTE(S851,",",""))=3,SUBSTITUTE(SUBSTITUTE(S851,",",";",2),",","."),IF(LEN(S851)-LEN(SUBSTITUTE(S851,",",""))=2,SUBSTITUTE(S851,",","."),SUBSTITUTE(S851,","," ")))))</f>
        <v/>
      </c>
      <c r="U851" s="50">
        <f>IF(ISNUMBER(FIND("S",T851)),-1,IF(ISNUMBER(FIND("N",T851)),1,0))</f>
        <v/>
      </c>
      <c r="V851" s="50">
        <f>IF(ISNUMBER(FIND("W",T851)),-1,IF(ISNUMBER(FIND("E",T851)),1,0))</f>
        <v/>
      </c>
      <c r="W851" s="50">
        <f>AND(MIN(IFERROR(FIND("N",T851),999),IFERROR(FIND("S",T851),999))&lt;999,MIN(IFERROR(FIND("E",T851),999),IFERROR(FIND("W",T851),999))&lt;999,MIN(IFERROR(FIND("E",T851),999),IFERROR(FIND("W",T851),999))&lt;MIN(IFERROR(FIND("N",T851),999),IFERROR(FIND("S",T851),999)))</f>
        <v/>
      </c>
      <c r="X851" s="50">
        <f>IF(T851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851,"°"," "),"º"," "),"˚"," "),"'"," "),CHAR(34)," "),"′"," "),"’"," "),"‘"," "),"″"," "),"”"," "),"“"," "),"("," "),")"," "),"["," "),"]"," "),"{"," "),"}"," "),";"," "),"|"," "),"/"," "),"\"," "),":"," "),"="," "),"*"," "),","," "),"N"," "),"S"," "),"E"," "),"W"," "),"_"," ")))</f>
        <v/>
      </c>
      <c r="Y851" s="50">
        <f>IF(X851="","",SUBSTITUTE(SUBSTITUTE(SUBSTITUTE(SUBSTITUTE(SUBSTITUTE(SUBSTITUTE(SUBSTITUTE(SUBSTITUTE(SUBSTITUTE(SUBSTITUTE(SUBSTITUTE(SUBSTITUTE(SUBSTITUTE(X851,"0",""),"1",""),"2",""),"3",""),"4",""),"5",""),"6",""),"7",""),"8",""),"9",""),".",""),"-","")," ",""))</f>
        <v/>
      </c>
      <c r="Z851" s="50">
        <f>IF(X851="",0,LEN(X851)-LEN(SUBSTITUTE(X851," ",""))+1)</f>
        <v/>
      </c>
      <c r="AA851" s="50">
        <f>IF(Z851&lt;1,"",IFERROR(VALUE(SUBSTITUTE(TRIM(MID(SUBSTITUTE(X851," ",REPT(" ",60)),1,60)),".",MID(1/2,2,1))),""))</f>
        <v/>
      </c>
      <c r="AB851" s="50">
        <f>IF(Z851&lt;2,"",IFERROR(VALUE(SUBSTITUTE(TRIM(MID(SUBSTITUTE(X851," ",REPT(" ",60)),61,60)),".",MID(1/2,2,1))),""))</f>
        <v/>
      </c>
      <c r="AC851" s="50">
        <f>IF(Z851&lt;3,"",IFERROR(VALUE(SUBSTITUTE(TRIM(MID(SUBSTITUTE(X851," ",REPT(" ",60)),121,60)),".",MID(1/2,2,1))),""))</f>
        <v/>
      </c>
      <c r="AD851" s="50">
        <f>IF(Z851&lt;4,"",IFERROR(VALUE(SUBSTITUTE(TRIM(MID(SUBSTITUTE(X851," ",REPT(" ",60)),181,60)),".",MID(1/2,2,1))),""))</f>
        <v/>
      </c>
      <c r="AE851" s="50">
        <f>IF(Z851&lt;5,"",IFERROR(VALUE(SUBSTITUTE(TRIM(MID(SUBSTITUTE(X851," ",REPT(" ",60)),241,60)),".",MID(1/2,2,1))),""))</f>
        <v/>
      </c>
      <c r="AF851" s="50">
        <f>IF(Z851&lt;6,"",IFERROR(VALUE(SUBSTITUTE(TRIM(MID(SUBSTITUTE(X851," ",REPT(" ",60)),301,60)),".",MID(1/2,2,1))),""))</f>
        <v/>
      </c>
      <c r="AG851" s="50">
        <f>IFERROR(IF(Z851=2,AA851,IF(Z851=4,IF(AA851&lt;0,-1,1)*(ABS(AA851)+AB851/60),IF(Z851=6,IF(AA851&lt;0,-1,1)*(ABS(AA851)+AB851/60+AC851/3600),""))),"")</f>
        <v/>
      </c>
      <c r="AH851" s="50">
        <f>IFERROR(IF(Z851=2,AB851,IF(Z851=4,IF(AC851&lt;0,-1,1)*(ABS(AC851)+AD851/60),IF(Z851=6,IF(AD851&lt;0,-1,1)*(ABS(AD851)+AE851/60+AF851/3600),""))),"")</f>
        <v/>
      </c>
      <c r="AI851" s="50">
        <f>IF(W851,AH851,AG851)</f>
        <v/>
      </c>
      <c r="AJ851" s="50">
        <f>IF(W851,AG851,AH851)</f>
        <v/>
      </c>
      <c r="AK851" s="50">
        <f>IFERROR(IF(U851=0,AI851,U851*ABS(AI851)),"")</f>
        <v/>
      </c>
      <c r="AL851" s="50">
        <f>IFERROR(IF(V851=0,AJ851,V851*ABS(AJ851)),"")</f>
        <v/>
      </c>
      <c r="AM851" s="50">
        <f>IFERROR(AND(U851=0,V851=0,ABS(AK851)&gt;90,ABS(AK851)&lt;=180,ABS(AL851)&lt;=90),FALSE)</f>
        <v/>
      </c>
      <c r="AN851" s="50">
        <f>IF(AM851,AL851,AK851)</f>
        <v/>
      </c>
      <c r="AO851" s="50">
        <f>IF(AM851,AK851,AL851)</f>
        <v/>
      </c>
      <c r="AP851" s="50">
        <f>IF(R851="","",IF(Y851&lt;&gt;"","Contains words or symbols that aren't part of a coordinate.",IF(NOT(OR(Z851=2,Z851=4,Z851=6)),"Couldn't find a latitude and a longitude ("&amp;Z851&amp;IF(Z851=1," number"," numbers")&amp;" found).",IF(COUNT(AA851:AF851)&lt;&gt;Z851,"Some of the numbers couldn't be read.",IF(OR(AND(Z851=4,OR(AB851&lt;0,AB851&gt;=60,AD851&lt;0,AD851&gt;=60)),AND(Z851=6,OR(AB851&lt;0,AB851&gt;=60,AC851&lt;0,AC851&gt;=60,AE851&lt;0,AE851&gt;=60,AF851&lt;0,AF851&gt;=60))),"Minutes and seconds must be between 0 and 60.",IF(OR(ABS(AN851)&gt;90,ABS(AO851)&gt;180),"Out of range: latitude must be between -90 and 90, and longitude between -180 and 180.",""))))))</f>
        <v/>
      </c>
    </row>
    <row r="852">
      <c r="B852" s="44" t="n"/>
      <c r="C852" s="44" t="n"/>
      <c r="D852" s="45">
        <f>IF(R852="","",IF(AP852&lt;&gt;"","NOT VALID GPS COORDINATES",IF(O852="NO CONNECTION","NO CONNECTION",IF(E852="","NOT FOUND",IF(OR(AM852,AND(AN852=0,AO852=0)),"CONVERTED – PLEASE CHECK","CONVERTED")))))</f>
        <v/>
      </c>
      <c r="E852" s="45">
        <f>IF(OR(O852="",O852="NO CONNECTION"),"",IFERROR(_xlfn.FILTERXML(O852,"//local/territory")&amp;" "&amp;_xlfn.FILTERXML(O852,"//local/mapcode"),IFERROR(_xlfn.FILTERXML(O852,"//international/mapcode"),"")))</f>
        <v/>
      </c>
      <c r="F852" s="46">
        <f>IF(E852="","",IFERROR(_xlfn.FILTERXML(O852,"//local/territory"),""))</f>
        <v/>
      </c>
      <c r="G852" s="46">
        <f>IF(E852="","",IFERROR(_xlfn.FILTERXML(O852,"//local/mapcode"),""))</f>
        <v/>
      </c>
      <c r="H852" s="46">
        <f>IF(E852="","",IFERROR(_xlfn.FILTERXML(O852,"//international/mapcode"),""))</f>
        <v/>
      </c>
      <c r="I852" s="46">
        <f>IF(E852="","",IFERROR(HYPERLINK("https://www.mymapcodes.com/go/?t="&amp;IF(G852&lt;&gt;"",F852,"AAA")&amp;"&amp;ma="&amp;LEFT(IF(G852&lt;&gt;"",G852,H852),FIND(".",IF(G852&lt;&gt;"",G852,H852))-1)&amp;"&amp;mb="&amp;MID(IF(G852&lt;&gt;"",G852,H852),FIND(".",IF(G852&lt;&gt;"",G852,H852))+1,99),"Open on MyMapcodes →"),""))</f>
        <v/>
      </c>
      <c r="J852" s="47">
        <f>IF(OR(R852="",AP852&lt;&gt;""),"",ROUND(AN852,6))</f>
        <v/>
      </c>
      <c r="K852" s="47">
        <f>IF(OR(R852="",AP852&lt;&gt;""),"",ROUND(AO852,6))</f>
        <v/>
      </c>
      <c r="L852" s="48">
        <f>IF(R852="","",IF(AP852&lt;&gt;"",AP852,IF(O852="NO CONNECTION","Excel couldn't reach the mapcode service. Click the REFRESH RESULTS box just above the table.",IF(E852="","The mapcode service didn't return a mapcode for this point.",IF(AM852,"Latitude and longitude seemed to be the wrong way round, so they've been swapped. Please check.",IF(AND(AN852=0,AO852=0),"0, 0 is in the sea off West Africa. Please check this is the location you meant.",IF(W852,"Longitude came first, so the order has been switched.",IF(Z852=6,"Converted from degrees, minutes and seconds.",IF(Z852=4,"Converted from degrees and decimal minutes.","")))))))))</f>
        <v/>
      </c>
      <c r="N852" s="49">
        <f>IF(J852="","",MapcodeAPI&amp;"codes/"&amp;SUBSTITUTE(J852&amp;"",MID(1/2,2,1),".")&amp;","&amp;SUBSTITUTE(K852&amp;"",MID(1/2,2,1),"."))&amp;LEFT($B$13,0)</f>
        <v/>
      </c>
      <c r="O852" s="49">
        <f>IF(N852="","",IFERROR(_xlfn.WEBSERVICE(N852),IF(MapcodeAPIBackup="","NO CONNECTION",IFERROR(_xlfn.WEBSERVICE(MapcodeAPIBackup&amp;MID(N852,LEN(MapcodeAPI)+1,999)),"NO CONNECTION"))))</f>
        <v/>
      </c>
      <c r="P852" t="inlineStr">
        <is>
          <t xml:space="preserve"> </t>
        </is>
      </c>
      <c r="R852" s="50">
        <f>IFERROR(IF(AND(TRIM(B852&amp;"")="",TRIM(C852&amp;"")=""),"",TRIM(IF(ISNUMBER(B852),SUBSTITUTE(B852&amp;"",MID(1/2,2,1),"."),B852&amp;"")&amp;IF(TRIM(C852&amp;"")="",""," | "&amp;IF(ISNUMBER(C852),SUBSTITUTE(C852&amp;"",MID(1/2,2,1),"."),C852&amp;"")))),"(error value)")</f>
        <v/>
      </c>
      <c r="S852" s="50">
        <f>IF(R852="","","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"&amp;IFERROR(IF(AND(LEN(R852)-LEN(SUBSTITUTE(R852,"/",""))=1,ISNUMBER(FIND(" ",TRIM(LEFT(R852,FIND("/",R852)-1))))),LEFT(R852,FIND("/",R852)-1),R852),R852)&amp;" ")," "," "),"﻿"," "),"​"," "),"⁠"," ")," "," ")," "," "),CHAR(9)," "),CHAR(10)," "),CHAR(13)," "),"−","-"),"–","-"),"—","-"),"LATITUDE"," "),"LONGITUDE"," "),"COORDINATES"," "),"COORDS"," "),"NORTH"," N "),"SOUTH"," S "),"EAST"," E "),"WEST"," W "),"DEGREES"," "),"DEG"," "),"GPS"," "),"LONG"," "),"LNG"," "),"LON"," "),"LAT"," ")," AND "," "),"&amp;"," ")&amp;" ")</f>
        <v/>
      </c>
      <c r="T852" s="50">
        <f>IF(S852="","",IF(LEN(S852)-LEN(SUBSTITUTE(S852,".",""))&gt;0,SUBSTITUTE(S852,","," "),IF(LEN(S852)-LEN(SUBSTITUTE(S852,",",""))=3,SUBSTITUTE(SUBSTITUTE(S852,",",";",2),",","."),IF(LEN(S852)-LEN(SUBSTITUTE(S852,",",""))=2,SUBSTITUTE(S852,",","."),SUBSTITUTE(S852,","," ")))))</f>
        <v/>
      </c>
      <c r="U852" s="50">
        <f>IF(ISNUMBER(FIND("S",T852)),-1,IF(ISNUMBER(FIND("N",T852)),1,0))</f>
        <v/>
      </c>
      <c r="V852" s="50">
        <f>IF(ISNUMBER(FIND("W",T852)),-1,IF(ISNUMBER(FIND("E",T852)),1,0))</f>
        <v/>
      </c>
      <c r="W852" s="50">
        <f>AND(MIN(IFERROR(FIND("N",T852),999),IFERROR(FIND("S",T852),999))&lt;999,MIN(IFERROR(FIND("E",T852),999),IFERROR(FIND("W",T852),999))&lt;999,MIN(IFERROR(FIND("E",T852),999),IFERROR(FIND("W",T852),999))&lt;MIN(IFERROR(FIND("N",T852),999),IFERROR(FIND("S",T852),999)))</f>
        <v/>
      </c>
      <c r="X852" s="50">
        <f>IF(T852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852,"°"," "),"º"," "),"˚"," "),"'"," "),CHAR(34)," "),"′"," "),"’"," "),"‘"," "),"″"," "),"”"," "),"“"," "),"("," "),")"," "),"["," "),"]"," "),"{"," "),"}"," "),";"," "),"|"," "),"/"," "),"\"," "),":"," "),"="," "),"*"," "),","," "),"N"," "),"S"," "),"E"," "),"W"," "),"_"," ")))</f>
        <v/>
      </c>
      <c r="Y852" s="50">
        <f>IF(X852="","",SUBSTITUTE(SUBSTITUTE(SUBSTITUTE(SUBSTITUTE(SUBSTITUTE(SUBSTITUTE(SUBSTITUTE(SUBSTITUTE(SUBSTITUTE(SUBSTITUTE(SUBSTITUTE(SUBSTITUTE(SUBSTITUTE(X852,"0",""),"1",""),"2",""),"3",""),"4",""),"5",""),"6",""),"7",""),"8",""),"9",""),".",""),"-","")," ",""))</f>
        <v/>
      </c>
      <c r="Z852" s="50">
        <f>IF(X852="",0,LEN(X852)-LEN(SUBSTITUTE(X852," ",""))+1)</f>
        <v/>
      </c>
      <c r="AA852" s="50">
        <f>IF(Z852&lt;1,"",IFERROR(VALUE(SUBSTITUTE(TRIM(MID(SUBSTITUTE(X852," ",REPT(" ",60)),1,60)),".",MID(1/2,2,1))),""))</f>
        <v/>
      </c>
      <c r="AB852" s="50">
        <f>IF(Z852&lt;2,"",IFERROR(VALUE(SUBSTITUTE(TRIM(MID(SUBSTITUTE(X852," ",REPT(" ",60)),61,60)),".",MID(1/2,2,1))),""))</f>
        <v/>
      </c>
      <c r="AC852" s="50">
        <f>IF(Z852&lt;3,"",IFERROR(VALUE(SUBSTITUTE(TRIM(MID(SUBSTITUTE(X852," ",REPT(" ",60)),121,60)),".",MID(1/2,2,1))),""))</f>
        <v/>
      </c>
      <c r="AD852" s="50">
        <f>IF(Z852&lt;4,"",IFERROR(VALUE(SUBSTITUTE(TRIM(MID(SUBSTITUTE(X852," ",REPT(" ",60)),181,60)),".",MID(1/2,2,1))),""))</f>
        <v/>
      </c>
      <c r="AE852" s="50">
        <f>IF(Z852&lt;5,"",IFERROR(VALUE(SUBSTITUTE(TRIM(MID(SUBSTITUTE(X852," ",REPT(" ",60)),241,60)),".",MID(1/2,2,1))),""))</f>
        <v/>
      </c>
      <c r="AF852" s="50">
        <f>IF(Z852&lt;6,"",IFERROR(VALUE(SUBSTITUTE(TRIM(MID(SUBSTITUTE(X852," ",REPT(" ",60)),301,60)),".",MID(1/2,2,1))),""))</f>
        <v/>
      </c>
      <c r="AG852" s="50">
        <f>IFERROR(IF(Z852=2,AA852,IF(Z852=4,IF(AA852&lt;0,-1,1)*(ABS(AA852)+AB852/60),IF(Z852=6,IF(AA852&lt;0,-1,1)*(ABS(AA852)+AB852/60+AC852/3600),""))),"")</f>
        <v/>
      </c>
      <c r="AH852" s="50">
        <f>IFERROR(IF(Z852=2,AB852,IF(Z852=4,IF(AC852&lt;0,-1,1)*(ABS(AC852)+AD852/60),IF(Z852=6,IF(AD852&lt;0,-1,1)*(ABS(AD852)+AE852/60+AF852/3600),""))),"")</f>
        <v/>
      </c>
      <c r="AI852" s="50">
        <f>IF(W852,AH852,AG852)</f>
        <v/>
      </c>
      <c r="AJ852" s="50">
        <f>IF(W852,AG852,AH852)</f>
        <v/>
      </c>
      <c r="AK852" s="50">
        <f>IFERROR(IF(U852=0,AI852,U852*ABS(AI852)),"")</f>
        <v/>
      </c>
      <c r="AL852" s="50">
        <f>IFERROR(IF(V852=0,AJ852,V852*ABS(AJ852)),"")</f>
        <v/>
      </c>
      <c r="AM852" s="50">
        <f>IFERROR(AND(U852=0,V852=0,ABS(AK852)&gt;90,ABS(AK852)&lt;=180,ABS(AL852)&lt;=90),FALSE)</f>
        <v/>
      </c>
      <c r="AN852" s="50">
        <f>IF(AM852,AL852,AK852)</f>
        <v/>
      </c>
      <c r="AO852" s="50">
        <f>IF(AM852,AK852,AL852)</f>
        <v/>
      </c>
      <c r="AP852" s="50">
        <f>IF(R852="","",IF(Y852&lt;&gt;"","Contains words or symbols that aren't part of a coordinate.",IF(NOT(OR(Z852=2,Z852=4,Z852=6)),"Couldn't find a latitude and a longitude ("&amp;Z852&amp;IF(Z852=1," number"," numbers")&amp;" found).",IF(COUNT(AA852:AF852)&lt;&gt;Z852,"Some of the numbers couldn't be read.",IF(OR(AND(Z852=4,OR(AB852&lt;0,AB852&gt;=60,AD852&lt;0,AD852&gt;=60)),AND(Z852=6,OR(AB852&lt;0,AB852&gt;=60,AC852&lt;0,AC852&gt;=60,AE852&lt;0,AE852&gt;=60,AF852&lt;0,AF852&gt;=60))),"Minutes and seconds must be between 0 and 60.",IF(OR(ABS(AN852)&gt;90,ABS(AO852)&gt;180),"Out of range: latitude must be between -90 and 90, and longitude between -180 and 180.",""))))))</f>
        <v/>
      </c>
    </row>
    <row r="853">
      <c r="B853" s="44" t="n"/>
      <c r="C853" s="44" t="n"/>
      <c r="D853" s="45">
        <f>IF(R853="","",IF(AP853&lt;&gt;"","NOT VALID GPS COORDINATES",IF(O853="NO CONNECTION","NO CONNECTION",IF(E853="","NOT FOUND",IF(OR(AM853,AND(AN853=0,AO853=0)),"CONVERTED – PLEASE CHECK","CONVERTED")))))</f>
        <v/>
      </c>
      <c r="E853" s="45">
        <f>IF(OR(O853="",O853="NO CONNECTION"),"",IFERROR(_xlfn.FILTERXML(O853,"//local/territory")&amp;" "&amp;_xlfn.FILTERXML(O853,"//local/mapcode"),IFERROR(_xlfn.FILTERXML(O853,"//international/mapcode"),"")))</f>
        <v/>
      </c>
      <c r="F853" s="46">
        <f>IF(E853="","",IFERROR(_xlfn.FILTERXML(O853,"//local/territory"),""))</f>
        <v/>
      </c>
      <c r="G853" s="46">
        <f>IF(E853="","",IFERROR(_xlfn.FILTERXML(O853,"//local/mapcode"),""))</f>
        <v/>
      </c>
      <c r="H853" s="46">
        <f>IF(E853="","",IFERROR(_xlfn.FILTERXML(O853,"//international/mapcode"),""))</f>
        <v/>
      </c>
      <c r="I853" s="46">
        <f>IF(E853="","",IFERROR(HYPERLINK("https://www.mymapcodes.com/go/?t="&amp;IF(G853&lt;&gt;"",F853,"AAA")&amp;"&amp;ma="&amp;LEFT(IF(G853&lt;&gt;"",G853,H853),FIND(".",IF(G853&lt;&gt;"",G853,H853))-1)&amp;"&amp;mb="&amp;MID(IF(G853&lt;&gt;"",G853,H853),FIND(".",IF(G853&lt;&gt;"",G853,H853))+1,99),"Open on MyMapcodes →"),""))</f>
        <v/>
      </c>
      <c r="J853" s="47">
        <f>IF(OR(R853="",AP853&lt;&gt;""),"",ROUND(AN853,6))</f>
        <v/>
      </c>
      <c r="K853" s="47">
        <f>IF(OR(R853="",AP853&lt;&gt;""),"",ROUND(AO853,6))</f>
        <v/>
      </c>
      <c r="L853" s="48">
        <f>IF(R853="","",IF(AP853&lt;&gt;"",AP853,IF(O853="NO CONNECTION","Excel couldn't reach the mapcode service. Click the REFRESH RESULTS box just above the table.",IF(E853="","The mapcode service didn't return a mapcode for this point.",IF(AM853,"Latitude and longitude seemed to be the wrong way round, so they've been swapped. Please check.",IF(AND(AN853=0,AO853=0),"0, 0 is in the sea off West Africa. Please check this is the location you meant.",IF(W853,"Longitude came first, so the order has been switched.",IF(Z853=6,"Converted from degrees, minutes and seconds.",IF(Z853=4,"Converted from degrees and decimal minutes.","")))))))))</f>
        <v/>
      </c>
      <c r="N853" s="49">
        <f>IF(J853="","",MapcodeAPI&amp;"codes/"&amp;SUBSTITUTE(J853&amp;"",MID(1/2,2,1),".")&amp;","&amp;SUBSTITUTE(K853&amp;"",MID(1/2,2,1),"."))&amp;LEFT($B$13,0)</f>
        <v/>
      </c>
      <c r="O853" s="49">
        <f>IF(N853="","",IFERROR(_xlfn.WEBSERVICE(N853),IF(MapcodeAPIBackup="","NO CONNECTION",IFERROR(_xlfn.WEBSERVICE(MapcodeAPIBackup&amp;MID(N853,LEN(MapcodeAPI)+1,999)),"NO CONNECTION"))))</f>
        <v/>
      </c>
      <c r="P853" t="inlineStr">
        <is>
          <t xml:space="preserve"> </t>
        </is>
      </c>
      <c r="R853" s="50">
        <f>IFERROR(IF(AND(TRIM(B853&amp;"")="",TRIM(C853&amp;"")=""),"",TRIM(IF(ISNUMBER(B853),SUBSTITUTE(B853&amp;"",MID(1/2,2,1),"."),B853&amp;"")&amp;IF(TRIM(C853&amp;"")="",""," | "&amp;IF(ISNUMBER(C853),SUBSTITUTE(C853&amp;"",MID(1/2,2,1),"."),C853&amp;"")))),"(error value)")</f>
        <v/>
      </c>
      <c r="S853" s="50">
        <f>IF(R853="","","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"&amp;IFERROR(IF(AND(LEN(R853)-LEN(SUBSTITUTE(R853,"/",""))=1,ISNUMBER(FIND(" ",TRIM(LEFT(R853,FIND("/",R853)-1))))),LEFT(R853,FIND("/",R853)-1),R853),R853)&amp;" ")," "," "),"﻿"," "),"​"," "),"⁠"," ")," "," ")," "," "),CHAR(9)," "),CHAR(10)," "),CHAR(13)," "),"−","-"),"–","-"),"—","-"),"LATITUDE"," "),"LONGITUDE"," "),"COORDINATES"," "),"COORDS"," "),"NORTH"," N "),"SOUTH"," S "),"EAST"," E "),"WEST"," W "),"DEGREES"," "),"DEG"," "),"GPS"," "),"LONG"," "),"LNG"," "),"LON"," "),"LAT"," ")," AND "," "),"&amp;"," ")&amp;" ")</f>
        <v/>
      </c>
      <c r="T853" s="50">
        <f>IF(S853="","",IF(LEN(S853)-LEN(SUBSTITUTE(S853,".",""))&gt;0,SUBSTITUTE(S853,","," "),IF(LEN(S853)-LEN(SUBSTITUTE(S853,",",""))=3,SUBSTITUTE(SUBSTITUTE(S853,",",";",2),",","."),IF(LEN(S853)-LEN(SUBSTITUTE(S853,",",""))=2,SUBSTITUTE(S853,",","."),SUBSTITUTE(S853,","," ")))))</f>
        <v/>
      </c>
      <c r="U853" s="50">
        <f>IF(ISNUMBER(FIND("S",T853)),-1,IF(ISNUMBER(FIND("N",T853)),1,0))</f>
        <v/>
      </c>
      <c r="V853" s="50">
        <f>IF(ISNUMBER(FIND("W",T853)),-1,IF(ISNUMBER(FIND("E",T853)),1,0))</f>
        <v/>
      </c>
      <c r="W853" s="50">
        <f>AND(MIN(IFERROR(FIND("N",T853),999),IFERROR(FIND("S",T853),999))&lt;999,MIN(IFERROR(FIND("E",T853),999),IFERROR(FIND("W",T853),999))&lt;999,MIN(IFERROR(FIND("E",T853),999),IFERROR(FIND("W",T853),999))&lt;MIN(IFERROR(FIND("N",T853),999),IFERROR(FIND("S",T853),999)))</f>
        <v/>
      </c>
      <c r="X853" s="50">
        <f>IF(T853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853,"°"," "),"º"," "),"˚"," "),"'"," "),CHAR(34)," "),"′"," "),"’"," "),"‘"," "),"″"," "),"”"," "),"“"," "),"("," "),")"," "),"["," "),"]"," "),"{"," "),"}"," "),";"," "),"|"," "),"/"," "),"\"," "),":"," "),"="," "),"*"," "),","," "),"N"," "),"S"," "),"E"," "),"W"," "),"_"," ")))</f>
        <v/>
      </c>
      <c r="Y853" s="50">
        <f>IF(X853="","",SUBSTITUTE(SUBSTITUTE(SUBSTITUTE(SUBSTITUTE(SUBSTITUTE(SUBSTITUTE(SUBSTITUTE(SUBSTITUTE(SUBSTITUTE(SUBSTITUTE(SUBSTITUTE(SUBSTITUTE(SUBSTITUTE(X853,"0",""),"1",""),"2",""),"3",""),"4",""),"5",""),"6",""),"7",""),"8",""),"9",""),".",""),"-","")," ",""))</f>
        <v/>
      </c>
      <c r="Z853" s="50">
        <f>IF(X853="",0,LEN(X853)-LEN(SUBSTITUTE(X853," ",""))+1)</f>
        <v/>
      </c>
      <c r="AA853" s="50">
        <f>IF(Z853&lt;1,"",IFERROR(VALUE(SUBSTITUTE(TRIM(MID(SUBSTITUTE(X853," ",REPT(" ",60)),1,60)),".",MID(1/2,2,1))),""))</f>
        <v/>
      </c>
      <c r="AB853" s="50">
        <f>IF(Z853&lt;2,"",IFERROR(VALUE(SUBSTITUTE(TRIM(MID(SUBSTITUTE(X853," ",REPT(" ",60)),61,60)),".",MID(1/2,2,1))),""))</f>
        <v/>
      </c>
      <c r="AC853" s="50">
        <f>IF(Z853&lt;3,"",IFERROR(VALUE(SUBSTITUTE(TRIM(MID(SUBSTITUTE(X853," ",REPT(" ",60)),121,60)),".",MID(1/2,2,1))),""))</f>
        <v/>
      </c>
      <c r="AD853" s="50">
        <f>IF(Z853&lt;4,"",IFERROR(VALUE(SUBSTITUTE(TRIM(MID(SUBSTITUTE(X853," ",REPT(" ",60)),181,60)),".",MID(1/2,2,1))),""))</f>
        <v/>
      </c>
      <c r="AE853" s="50">
        <f>IF(Z853&lt;5,"",IFERROR(VALUE(SUBSTITUTE(TRIM(MID(SUBSTITUTE(X853," ",REPT(" ",60)),241,60)),".",MID(1/2,2,1))),""))</f>
        <v/>
      </c>
      <c r="AF853" s="50">
        <f>IF(Z853&lt;6,"",IFERROR(VALUE(SUBSTITUTE(TRIM(MID(SUBSTITUTE(X853," ",REPT(" ",60)),301,60)),".",MID(1/2,2,1))),""))</f>
        <v/>
      </c>
      <c r="AG853" s="50">
        <f>IFERROR(IF(Z853=2,AA853,IF(Z853=4,IF(AA853&lt;0,-1,1)*(ABS(AA853)+AB853/60),IF(Z853=6,IF(AA853&lt;0,-1,1)*(ABS(AA853)+AB853/60+AC853/3600),""))),"")</f>
        <v/>
      </c>
      <c r="AH853" s="50">
        <f>IFERROR(IF(Z853=2,AB853,IF(Z853=4,IF(AC853&lt;0,-1,1)*(ABS(AC853)+AD853/60),IF(Z853=6,IF(AD853&lt;0,-1,1)*(ABS(AD853)+AE853/60+AF853/3600),""))),"")</f>
        <v/>
      </c>
      <c r="AI853" s="50">
        <f>IF(W853,AH853,AG853)</f>
        <v/>
      </c>
      <c r="AJ853" s="50">
        <f>IF(W853,AG853,AH853)</f>
        <v/>
      </c>
      <c r="AK853" s="50">
        <f>IFERROR(IF(U853=0,AI853,U853*ABS(AI853)),"")</f>
        <v/>
      </c>
      <c r="AL853" s="50">
        <f>IFERROR(IF(V853=0,AJ853,V853*ABS(AJ853)),"")</f>
        <v/>
      </c>
      <c r="AM853" s="50">
        <f>IFERROR(AND(U853=0,V853=0,ABS(AK853)&gt;90,ABS(AK853)&lt;=180,ABS(AL853)&lt;=90),FALSE)</f>
        <v/>
      </c>
      <c r="AN853" s="50">
        <f>IF(AM853,AL853,AK853)</f>
        <v/>
      </c>
      <c r="AO853" s="50">
        <f>IF(AM853,AK853,AL853)</f>
        <v/>
      </c>
      <c r="AP853" s="50">
        <f>IF(R853="","",IF(Y853&lt;&gt;"","Contains words or symbols that aren't part of a coordinate.",IF(NOT(OR(Z853=2,Z853=4,Z853=6)),"Couldn't find a latitude and a longitude ("&amp;Z853&amp;IF(Z853=1," number"," numbers")&amp;" found).",IF(COUNT(AA853:AF853)&lt;&gt;Z853,"Some of the numbers couldn't be read.",IF(OR(AND(Z853=4,OR(AB853&lt;0,AB853&gt;=60,AD853&lt;0,AD853&gt;=60)),AND(Z853=6,OR(AB853&lt;0,AB853&gt;=60,AC853&lt;0,AC853&gt;=60,AE853&lt;0,AE853&gt;=60,AF853&lt;0,AF853&gt;=60))),"Minutes and seconds must be between 0 and 60.",IF(OR(ABS(AN853)&gt;90,ABS(AO853)&gt;180),"Out of range: latitude must be between -90 and 90, and longitude between -180 and 180.",""))))))</f>
        <v/>
      </c>
    </row>
    <row r="854">
      <c r="B854" s="44" t="n"/>
      <c r="C854" s="44" t="n"/>
      <c r="D854" s="45">
        <f>IF(R854="","",IF(AP854&lt;&gt;"","NOT VALID GPS COORDINATES",IF(O854="NO CONNECTION","NO CONNECTION",IF(E854="","NOT FOUND",IF(OR(AM854,AND(AN854=0,AO854=0)),"CONVERTED – PLEASE CHECK","CONVERTED")))))</f>
        <v/>
      </c>
      <c r="E854" s="45">
        <f>IF(OR(O854="",O854="NO CONNECTION"),"",IFERROR(_xlfn.FILTERXML(O854,"//local/territory")&amp;" "&amp;_xlfn.FILTERXML(O854,"//local/mapcode"),IFERROR(_xlfn.FILTERXML(O854,"//international/mapcode"),"")))</f>
        <v/>
      </c>
      <c r="F854" s="46">
        <f>IF(E854="","",IFERROR(_xlfn.FILTERXML(O854,"//local/territory"),""))</f>
        <v/>
      </c>
      <c r="G854" s="46">
        <f>IF(E854="","",IFERROR(_xlfn.FILTERXML(O854,"//local/mapcode"),""))</f>
        <v/>
      </c>
      <c r="H854" s="46">
        <f>IF(E854="","",IFERROR(_xlfn.FILTERXML(O854,"//international/mapcode"),""))</f>
        <v/>
      </c>
      <c r="I854" s="46">
        <f>IF(E854="","",IFERROR(HYPERLINK("https://www.mymapcodes.com/go/?t="&amp;IF(G854&lt;&gt;"",F854,"AAA")&amp;"&amp;ma="&amp;LEFT(IF(G854&lt;&gt;"",G854,H854),FIND(".",IF(G854&lt;&gt;"",G854,H854))-1)&amp;"&amp;mb="&amp;MID(IF(G854&lt;&gt;"",G854,H854),FIND(".",IF(G854&lt;&gt;"",G854,H854))+1,99),"Open on MyMapcodes →"),""))</f>
        <v/>
      </c>
      <c r="J854" s="47">
        <f>IF(OR(R854="",AP854&lt;&gt;""),"",ROUND(AN854,6))</f>
        <v/>
      </c>
      <c r="K854" s="47">
        <f>IF(OR(R854="",AP854&lt;&gt;""),"",ROUND(AO854,6))</f>
        <v/>
      </c>
      <c r="L854" s="48">
        <f>IF(R854="","",IF(AP854&lt;&gt;"",AP854,IF(O854="NO CONNECTION","Excel couldn't reach the mapcode service. Click the REFRESH RESULTS box just above the table.",IF(E854="","The mapcode service didn't return a mapcode for this point.",IF(AM854,"Latitude and longitude seemed to be the wrong way round, so they've been swapped. Please check.",IF(AND(AN854=0,AO854=0),"0, 0 is in the sea off West Africa. Please check this is the location you meant.",IF(W854,"Longitude came first, so the order has been switched.",IF(Z854=6,"Converted from degrees, minutes and seconds.",IF(Z854=4,"Converted from degrees and decimal minutes.","")))))))))</f>
        <v/>
      </c>
      <c r="N854" s="49">
        <f>IF(J854="","",MapcodeAPI&amp;"codes/"&amp;SUBSTITUTE(J854&amp;"",MID(1/2,2,1),".")&amp;","&amp;SUBSTITUTE(K854&amp;"",MID(1/2,2,1),"."))&amp;LEFT($B$13,0)</f>
        <v/>
      </c>
      <c r="O854" s="49">
        <f>IF(N854="","",IFERROR(_xlfn.WEBSERVICE(N854),IF(MapcodeAPIBackup="","NO CONNECTION",IFERROR(_xlfn.WEBSERVICE(MapcodeAPIBackup&amp;MID(N854,LEN(MapcodeAPI)+1,999)),"NO CONNECTION"))))</f>
        <v/>
      </c>
      <c r="P854" t="inlineStr">
        <is>
          <t xml:space="preserve"> </t>
        </is>
      </c>
      <c r="R854" s="50">
        <f>IFERROR(IF(AND(TRIM(B854&amp;"")="",TRIM(C854&amp;"")=""),"",TRIM(IF(ISNUMBER(B854),SUBSTITUTE(B854&amp;"",MID(1/2,2,1),"."),B854&amp;"")&amp;IF(TRIM(C854&amp;"")="",""," | "&amp;IF(ISNUMBER(C854),SUBSTITUTE(C854&amp;"",MID(1/2,2,1),"."),C854&amp;"")))),"(error value)")</f>
        <v/>
      </c>
      <c r="S854" s="50">
        <f>IF(R854="","","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"&amp;IFERROR(IF(AND(LEN(R854)-LEN(SUBSTITUTE(R854,"/",""))=1,ISNUMBER(FIND(" ",TRIM(LEFT(R854,FIND("/",R854)-1))))),LEFT(R854,FIND("/",R854)-1),R854),R854)&amp;" ")," "," "),"﻿"," "),"​"," "),"⁠"," ")," "," ")," "," "),CHAR(9)," "),CHAR(10)," "),CHAR(13)," "),"−","-"),"–","-"),"—","-"),"LATITUDE"," "),"LONGITUDE"," "),"COORDINATES"," "),"COORDS"," "),"NORTH"," N "),"SOUTH"," S "),"EAST"," E "),"WEST"," W "),"DEGREES"," "),"DEG"," "),"GPS"," "),"LONG"," "),"LNG"," "),"LON"," "),"LAT"," ")," AND "," "),"&amp;"," ")&amp;" ")</f>
        <v/>
      </c>
      <c r="T854" s="50">
        <f>IF(S854="","",IF(LEN(S854)-LEN(SUBSTITUTE(S854,".",""))&gt;0,SUBSTITUTE(S854,","," "),IF(LEN(S854)-LEN(SUBSTITUTE(S854,",",""))=3,SUBSTITUTE(SUBSTITUTE(S854,",",";",2),",","."),IF(LEN(S854)-LEN(SUBSTITUTE(S854,",",""))=2,SUBSTITUTE(S854,",","."),SUBSTITUTE(S854,","," ")))))</f>
        <v/>
      </c>
      <c r="U854" s="50">
        <f>IF(ISNUMBER(FIND("S",T854)),-1,IF(ISNUMBER(FIND("N",T854)),1,0))</f>
        <v/>
      </c>
      <c r="V854" s="50">
        <f>IF(ISNUMBER(FIND("W",T854)),-1,IF(ISNUMBER(FIND("E",T854)),1,0))</f>
        <v/>
      </c>
      <c r="W854" s="50">
        <f>AND(MIN(IFERROR(FIND("N",T854),999),IFERROR(FIND("S",T854),999))&lt;999,MIN(IFERROR(FIND("E",T854),999),IFERROR(FIND("W",T854),999))&lt;999,MIN(IFERROR(FIND("E",T854),999),IFERROR(FIND("W",T854),999))&lt;MIN(IFERROR(FIND("N",T854),999),IFERROR(FIND("S",T854),999)))</f>
        <v/>
      </c>
      <c r="X854" s="50">
        <f>IF(T854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854,"°"," "),"º"," "),"˚"," "),"'"," "),CHAR(34)," "),"′"," "),"’"," "),"‘"," "),"″"," "),"”"," "),"“"," "),"("," "),")"," "),"["," "),"]"," "),"{"," "),"}"," "),";"," "),"|"," "),"/"," "),"\"," "),":"," "),"="," "),"*"," "),","," "),"N"," "),"S"," "),"E"," "),"W"," "),"_"," ")))</f>
        <v/>
      </c>
      <c r="Y854" s="50">
        <f>IF(X854="","",SUBSTITUTE(SUBSTITUTE(SUBSTITUTE(SUBSTITUTE(SUBSTITUTE(SUBSTITUTE(SUBSTITUTE(SUBSTITUTE(SUBSTITUTE(SUBSTITUTE(SUBSTITUTE(SUBSTITUTE(SUBSTITUTE(X854,"0",""),"1",""),"2",""),"3",""),"4",""),"5",""),"6",""),"7",""),"8",""),"9",""),".",""),"-","")," ",""))</f>
        <v/>
      </c>
      <c r="Z854" s="50">
        <f>IF(X854="",0,LEN(X854)-LEN(SUBSTITUTE(X854," ",""))+1)</f>
        <v/>
      </c>
      <c r="AA854" s="50">
        <f>IF(Z854&lt;1,"",IFERROR(VALUE(SUBSTITUTE(TRIM(MID(SUBSTITUTE(X854," ",REPT(" ",60)),1,60)),".",MID(1/2,2,1))),""))</f>
        <v/>
      </c>
      <c r="AB854" s="50">
        <f>IF(Z854&lt;2,"",IFERROR(VALUE(SUBSTITUTE(TRIM(MID(SUBSTITUTE(X854," ",REPT(" ",60)),61,60)),".",MID(1/2,2,1))),""))</f>
        <v/>
      </c>
      <c r="AC854" s="50">
        <f>IF(Z854&lt;3,"",IFERROR(VALUE(SUBSTITUTE(TRIM(MID(SUBSTITUTE(X854," ",REPT(" ",60)),121,60)),".",MID(1/2,2,1))),""))</f>
        <v/>
      </c>
      <c r="AD854" s="50">
        <f>IF(Z854&lt;4,"",IFERROR(VALUE(SUBSTITUTE(TRIM(MID(SUBSTITUTE(X854," ",REPT(" ",60)),181,60)),".",MID(1/2,2,1))),""))</f>
        <v/>
      </c>
      <c r="AE854" s="50">
        <f>IF(Z854&lt;5,"",IFERROR(VALUE(SUBSTITUTE(TRIM(MID(SUBSTITUTE(X854," ",REPT(" ",60)),241,60)),".",MID(1/2,2,1))),""))</f>
        <v/>
      </c>
      <c r="AF854" s="50">
        <f>IF(Z854&lt;6,"",IFERROR(VALUE(SUBSTITUTE(TRIM(MID(SUBSTITUTE(X854," ",REPT(" ",60)),301,60)),".",MID(1/2,2,1))),""))</f>
        <v/>
      </c>
      <c r="AG854" s="50">
        <f>IFERROR(IF(Z854=2,AA854,IF(Z854=4,IF(AA854&lt;0,-1,1)*(ABS(AA854)+AB854/60),IF(Z854=6,IF(AA854&lt;0,-1,1)*(ABS(AA854)+AB854/60+AC854/3600),""))),"")</f>
        <v/>
      </c>
      <c r="AH854" s="50">
        <f>IFERROR(IF(Z854=2,AB854,IF(Z854=4,IF(AC854&lt;0,-1,1)*(ABS(AC854)+AD854/60),IF(Z854=6,IF(AD854&lt;0,-1,1)*(ABS(AD854)+AE854/60+AF854/3600),""))),"")</f>
        <v/>
      </c>
      <c r="AI854" s="50">
        <f>IF(W854,AH854,AG854)</f>
        <v/>
      </c>
      <c r="AJ854" s="50">
        <f>IF(W854,AG854,AH854)</f>
        <v/>
      </c>
      <c r="AK854" s="50">
        <f>IFERROR(IF(U854=0,AI854,U854*ABS(AI854)),"")</f>
        <v/>
      </c>
      <c r="AL854" s="50">
        <f>IFERROR(IF(V854=0,AJ854,V854*ABS(AJ854)),"")</f>
        <v/>
      </c>
      <c r="AM854" s="50">
        <f>IFERROR(AND(U854=0,V854=0,ABS(AK854)&gt;90,ABS(AK854)&lt;=180,ABS(AL854)&lt;=90),FALSE)</f>
        <v/>
      </c>
      <c r="AN854" s="50">
        <f>IF(AM854,AL854,AK854)</f>
        <v/>
      </c>
      <c r="AO854" s="50">
        <f>IF(AM854,AK854,AL854)</f>
        <v/>
      </c>
      <c r="AP854" s="50">
        <f>IF(R854="","",IF(Y854&lt;&gt;"","Contains words or symbols that aren't part of a coordinate.",IF(NOT(OR(Z854=2,Z854=4,Z854=6)),"Couldn't find a latitude and a longitude ("&amp;Z854&amp;IF(Z854=1," number"," numbers")&amp;" found).",IF(COUNT(AA854:AF854)&lt;&gt;Z854,"Some of the numbers couldn't be read.",IF(OR(AND(Z854=4,OR(AB854&lt;0,AB854&gt;=60,AD854&lt;0,AD854&gt;=60)),AND(Z854=6,OR(AB854&lt;0,AB854&gt;=60,AC854&lt;0,AC854&gt;=60,AE854&lt;0,AE854&gt;=60,AF854&lt;0,AF854&gt;=60))),"Minutes and seconds must be between 0 and 60.",IF(OR(ABS(AN854)&gt;90,ABS(AO854)&gt;180),"Out of range: latitude must be between -90 and 90, and longitude between -180 and 180.",""))))))</f>
        <v/>
      </c>
    </row>
    <row r="855">
      <c r="B855" s="44" t="n"/>
      <c r="C855" s="44" t="n"/>
      <c r="D855" s="45">
        <f>IF(R855="","",IF(AP855&lt;&gt;"","NOT VALID GPS COORDINATES",IF(O855="NO CONNECTION","NO CONNECTION",IF(E855="","NOT FOUND",IF(OR(AM855,AND(AN855=0,AO855=0)),"CONVERTED – PLEASE CHECK","CONVERTED")))))</f>
        <v/>
      </c>
      <c r="E855" s="45">
        <f>IF(OR(O855="",O855="NO CONNECTION"),"",IFERROR(_xlfn.FILTERXML(O855,"//local/territory")&amp;" "&amp;_xlfn.FILTERXML(O855,"//local/mapcode"),IFERROR(_xlfn.FILTERXML(O855,"//international/mapcode"),"")))</f>
        <v/>
      </c>
      <c r="F855" s="46">
        <f>IF(E855="","",IFERROR(_xlfn.FILTERXML(O855,"//local/territory"),""))</f>
        <v/>
      </c>
      <c r="G855" s="46">
        <f>IF(E855="","",IFERROR(_xlfn.FILTERXML(O855,"//local/mapcode"),""))</f>
        <v/>
      </c>
      <c r="H855" s="46">
        <f>IF(E855="","",IFERROR(_xlfn.FILTERXML(O855,"//international/mapcode"),""))</f>
        <v/>
      </c>
      <c r="I855" s="46">
        <f>IF(E855="","",IFERROR(HYPERLINK("https://www.mymapcodes.com/go/?t="&amp;IF(G855&lt;&gt;"",F855,"AAA")&amp;"&amp;ma="&amp;LEFT(IF(G855&lt;&gt;"",G855,H855),FIND(".",IF(G855&lt;&gt;"",G855,H855))-1)&amp;"&amp;mb="&amp;MID(IF(G855&lt;&gt;"",G855,H855),FIND(".",IF(G855&lt;&gt;"",G855,H855))+1,99),"Open on MyMapcodes →"),""))</f>
        <v/>
      </c>
      <c r="J855" s="47">
        <f>IF(OR(R855="",AP855&lt;&gt;""),"",ROUND(AN855,6))</f>
        <v/>
      </c>
      <c r="K855" s="47">
        <f>IF(OR(R855="",AP855&lt;&gt;""),"",ROUND(AO855,6))</f>
        <v/>
      </c>
      <c r="L855" s="48">
        <f>IF(R855="","",IF(AP855&lt;&gt;"",AP855,IF(O855="NO CONNECTION","Excel couldn't reach the mapcode service. Click the REFRESH RESULTS box just above the table.",IF(E855="","The mapcode service didn't return a mapcode for this point.",IF(AM855,"Latitude and longitude seemed to be the wrong way round, so they've been swapped. Please check.",IF(AND(AN855=0,AO855=0),"0, 0 is in the sea off West Africa. Please check this is the location you meant.",IF(W855,"Longitude came first, so the order has been switched.",IF(Z855=6,"Converted from degrees, minutes and seconds.",IF(Z855=4,"Converted from degrees and decimal minutes.","")))))))))</f>
        <v/>
      </c>
      <c r="N855" s="49">
        <f>IF(J855="","",MapcodeAPI&amp;"codes/"&amp;SUBSTITUTE(J855&amp;"",MID(1/2,2,1),".")&amp;","&amp;SUBSTITUTE(K855&amp;"",MID(1/2,2,1),"."))&amp;LEFT($B$13,0)</f>
        <v/>
      </c>
      <c r="O855" s="49">
        <f>IF(N855="","",IFERROR(_xlfn.WEBSERVICE(N855),IF(MapcodeAPIBackup="","NO CONNECTION",IFERROR(_xlfn.WEBSERVICE(MapcodeAPIBackup&amp;MID(N855,LEN(MapcodeAPI)+1,999)),"NO CONNECTION"))))</f>
        <v/>
      </c>
      <c r="P855" t="inlineStr">
        <is>
          <t xml:space="preserve"> </t>
        </is>
      </c>
      <c r="R855" s="50">
        <f>IFERROR(IF(AND(TRIM(B855&amp;"")="",TRIM(C855&amp;"")=""),"",TRIM(IF(ISNUMBER(B855),SUBSTITUTE(B855&amp;"",MID(1/2,2,1),"."),B855&amp;"")&amp;IF(TRIM(C855&amp;"")="",""," | "&amp;IF(ISNUMBER(C855),SUBSTITUTE(C855&amp;"",MID(1/2,2,1),"."),C855&amp;"")))),"(error value)")</f>
        <v/>
      </c>
      <c r="S855" s="50">
        <f>IF(R855="","","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"&amp;IFERROR(IF(AND(LEN(R855)-LEN(SUBSTITUTE(R855,"/",""))=1,ISNUMBER(FIND(" ",TRIM(LEFT(R855,FIND("/",R855)-1))))),LEFT(R855,FIND("/",R855)-1),R855),R855)&amp;" ")," "," "),"﻿"," "),"​"," "),"⁠"," ")," "," ")," "," "),CHAR(9)," "),CHAR(10)," "),CHAR(13)," "),"−","-"),"–","-"),"—","-"),"LATITUDE"," "),"LONGITUDE"," "),"COORDINATES"," "),"COORDS"," "),"NORTH"," N "),"SOUTH"," S "),"EAST"," E "),"WEST"," W "),"DEGREES"," "),"DEG"," "),"GPS"," "),"LONG"," "),"LNG"," "),"LON"," "),"LAT"," ")," AND "," "),"&amp;"," ")&amp;" ")</f>
        <v/>
      </c>
      <c r="T855" s="50">
        <f>IF(S855="","",IF(LEN(S855)-LEN(SUBSTITUTE(S855,".",""))&gt;0,SUBSTITUTE(S855,","," "),IF(LEN(S855)-LEN(SUBSTITUTE(S855,",",""))=3,SUBSTITUTE(SUBSTITUTE(S855,",",";",2),",","."),IF(LEN(S855)-LEN(SUBSTITUTE(S855,",",""))=2,SUBSTITUTE(S855,",","."),SUBSTITUTE(S855,","," ")))))</f>
        <v/>
      </c>
      <c r="U855" s="50">
        <f>IF(ISNUMBER(FIND("S",T855)),-1,IF(ISNUMBER(FIND("N",T855)),1,0))</f>
        <v/>
      </c>
      <c r="V855" s="50">
        <f>IF(ISNUMBER(FIND("W",T855)),-1,IF(ISNUMBER(FIND("E",T855)),1,0))</f>
        <v/>
      </c>
      <c r="W855" s="50">
        <f>AND(MIN(IFERROR(FIND("N",T855),999),IFERROR(FIND("S",T855),999))&lt;999,MIN(IFERROR(FIND("E",T855),999),IFERROR(FIND("W",T855),999))&lt;999,MIN(IFERROR(FIND("E",T855),999),IFERROR(FIND("W",T855),999))&lt;MIN(IFERROR(FIND("N",T855),999),IFERROR(FIND("S",T855),999)))</f>
        <v/>
      </c>
      <c r="X855" s="50">
        <f>IF(T855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855,"°"," "),"º"," "),"˚"," "),"'"," "),CHAR(34)," "),"′"," "),"’"," "),"‘"," "),"″"," "),"”"," "),"“"," "),"("," "),")"," "),"["," "),"]"," "),"{"," "),"}"," "),";"," "),"|"," "),"/"," "),"\"," "),":"," "),"="," "),"*"," "),","," "),"N"," "),"S"," "),"E"," "),"W"," "),"_"," ")))</f>
        <v/>
      </c>
      <c r="Y855" s="50">
        <f>IF(X855="","",SUBSTITUTE(SUBSTITUTE(SUBSTITUTE(SUBSTITUTE(SUBSTITUTE(SUBSTITUTE(SUBSTITUTE(SUBSTITUTE(SUBSTITUTE(SUBSTITUTE(SUBSTITUTE(SUBSTITUTE(SUBSTITUTE(X855,"0",""),"1",""),"2",""),"3",""),"4",""),"5",""),"6",""),"7",""),"8",""),"9",""),".",""),"-","")," ",""))</f>
        <v/>
      </c>
      <c r="Z855" s="50">
        <f>IF(X855="",0,LEN(X855)-LEN(SUBSTITUTE(X855," ",""))+1)</f>
        <v/>
      </c>
      <c r="AA855" s="50">
        <f>IF(Z855&lt;1,"",IFERROR(VALUE(SUBSTITUTE(TRIM(MID(SUBSTITUTE(X855," ",REPT(" ",60)),1,60)),".",MID(1/2,2,1))),""))</f>
        <v/>
      </c>
      <c r="AB855" s="50">
        <f>IF(Z855&lt;2,"",IFERROR(VALUE(SUBSTITUTE(TRIM(MID(SUBSTITUTE(X855," ",REPT(" ",60)),61,60)),".",MID(1/2,2,1))),""))</f>
        <v/>
      </c>
      <c r="AC855" s="50">
        <f>IF(Z855&lt;3,"",IFERROR(VALUE(SUBSTITUTE(TRIM(MID(SUBSTITUTE(X855," ",REPT(" ",60)),121,60)),".",MID(1/2,2,1))),""))</f>
        <v/>
      </c>
      <c r="AD855" s="50">
        <f>IF(Z855&lt;4,"",IFERROR(VALUE(SUBSTITUTE(TRIM(MID(SUBSTITUTE(X855," ",REPT(" ",60)),181,60)),".",MID(1/2,2,1))),""))</f>
        <v/>
      </c>
      <c r="AE855" s="50">
        <f>IF(Z855&lt;5,"",IFERROR(VALUE(SUBSTITUTE(TRIM(MID(SUBSTITUTE(X855," ",REPT(" ",60)),241,60)),".",MID(1/2,2,1))),""))</f>
        <v/>
      </c>
      <c r="AF855" s="50">
        <f>IF(Z855&lt;6,"",IFERROR(VALUE(SUBSTITUTE(TRIM(MID(SUBSTITUTE(X855," ",REPT(" ",60)),301,60)),".",MID(1/2,2,1))),""))</f>
        <v/>
      </c>
      <c r="AG855" s="50">
        <f>IFERROR(IF(Z855=2,AA855,IF(Z855=4,IF(AA855&lt;0,-1,1)*(ABS(AA855)+AB855/60),IF(Z855=6,IF(AA855&lt;0,-1,1)*(ABS(AA855)+AB855/60+AC855/3600),""))),"")</f>
        <v/>
      </c>
      <c r="AH855" s="50">
        <f>IFERROR(IF(Z855=2,AB855,IF(Z855=4,IF(AC855&lt;0,-1,1)*(ABS(AC855)+AD855/60),IF(Z855=6,IF(AD855&lt;0,-1,1)*(ABS(AD855)+AE855/60+AF855/3600),""))),"")</f>
        <v/>
      </c>
      <c r="AI855" s="50">
        <f>IF(W855,AH855,AG855)</f>
        <v/>
      </c>
      <c r="AJ855" s="50">
        <f>IF(W855,AG855,AH855)</f>
        <v/>
      </c>
      <c r="AK855" s="50">
        <f>IFERROR(IF(U855=0,AI855,U855*ABS(AI855)),"")</f>
        <v/>
      </c>
      <c r="AL855" s="50">
        <f>IFERROR(IF(V855=0,AJ855,V855*ABS(AJ855)),"")</f>
        <v/>
      </c>
      <c r="AM855" s="50">
        <f>IFERROR(AND(U855=0,V855=0,ABS(AK855)&gt;90,ABS(AK855)&lt;=180,ABS(AL855)&lt;=90),FALSE)</f>
        <v/>
      </c>
      <c r="AN855" s="50">
        <f>IF(AM855,AL855,AK855)</f>
        <v/>
      </c>
      <c r="AO855" s="50">
        <f>IF(AM855,AK855,AL855)</f>
        <v/>
      </c>
      <c r="AP855" s="50">
        <f>IF(R855="","",IF(Y855&lt;&gt;"","Contains words or symbols that aren't part of a coordinate.",IF(NOT(OR(Z855=2,Z855=4,Z855=6)),"Couldn't find a latitude and a longitude ("&amp;Z855&amp;IF(Z855=1," number"," numbers")&amp;" found).",IF(COUNT(AA855:AF855)&lt;&gt;Z855,"Some of the numbers couldn't be read.",IF(OR(AND(Z855=4,OR(AB855&lt;0,AB855&gt;=60,AD855&lt;0,AD855&gt;=60)),AND(Z855=6,OR(AB855&lt;0,AB855&gt;=60,AC855&lt;0,AC855&gt;=60,AE855&lt;0,AE855&gt;=60,AF855&lt;0,AF855&gt;=60))),"Minutes and seconds must be between 0 and 60.",IF(OR(ABS(AN855)&gt;90,ABS(AO855)&gt;180),"Out of range: latitude must be between -90 and 90, and longitude between -180 and 180.",""))))))</f>
        <v/>
      </c>
    </row>
    <row r="856">
      <c r="B856" s="44" t="n"/>
      <c r="C856" s="44" t="n"/>
      <c r="D856" s="45">
        <f>IF(R856="","",IF(AP856&lt;&gt;"","NOT VALID GPS COORDINATES",IF(O856="NO CONNECTION","NO CONNECTION",IF(E856="","NOT FOUND",IF(OR(AM856,AND(AN856=0,AO856=0)),"CONVERTED – PLEASE CHECK","CONVERTED")))))</f>
        <v/>
      </c>
      <c r="E856" s="45">
        <f>IF(OR(O856="",O856="NO CONNECTION"),"",IFERROR(_xlfn.FILTERXML(O856,"//local/territory")&amp;" "&amp;_xlfn.FILTERXML(O856,"//local/mapcode"),IFERROR(_xlfn.FILTERXML(O856,"//international/mapcode"),"")))</f>
        <v/>
      </c>
      <c r="F856" s="46">
        <f>IF(E856="","",IFERROR(_xlfn.FILTERXML(O856,"//local/territory"),""))</f>
        <v/>
      </c>
      <c r="G856" s="46">
        <f>IF(E856="","",IFERROR(_xlfn.FILTERXML(O856,"//local/mapcode"),""))</f>
        <v/>
      </c>
      <c r="H856" s="46">
        <f>IF(E856="","",IFERROR(_xlfn.FILTERXML(O856,"//international/mapcode"),""))</f>
        <v/>
      </c>
      <c r="I856" s="46">
        <f>IF(E856="","",IFERROR(HYPERLINK("https://www.mymapcodes.com/go/?t="&amp;IF(G856&lt;&gt;"",F856,"AAA")&amp;"&amp;ma="&amp;LEFT(IF(G856&lt;&gt;"",G856,H856),FIND(".",IF(G856&lt;&gt;"",G856,H856))-1)&amp;"&amp;mb="&amp;MID(IF(G856&lt;&gt;"",G856,H856),FIND(".",IF(G856&lt;&gt;"",G856,H856))+1,99),"Open on MyMapcodes →"),""))</f>
        <v/>
      </c>
      <c r="J856" s="47">
        <f>IF(OR(R856="",AP856&lt;&gt;""),"",ROUND(AN856,6))</f>
        <v/>
      </c>
      <c r="K856" s="47">
        <f>IF(OR(R856="",AP856&lt;&gt;""),"",ROUND(AO856,6))</f>
        <v/>
      </c>
      <c r="L856" s="48">
        <f>IF(R856="","",IF(AP856&lt;&gt;"",AP856,IF(O856="NO CONNECTION","Excel couldn't reach the mapcode service. Click the REFRESH RESULTS box just above the table.",IF(E856="","The mapcode service didn't return a mapcode for this point.",IF(AM856,"Latitude and longitude seemed to be the wrong way round, so they've been swapped. Please check.",IF(AND(AN856=0,AO856=0),"0, 0 is in the sea off West Africa. Please check this is the location you meant.",IF(W856,"Longitude came first, so the order has been switched.",IF(Z856=6,"Converted from degrees, minutes and seconds.",IF(Z856=4,"Converted from degrees and decimal minutes.","")))))))))</f>
        <v/>
      </c>
      <c r="N856" s="49">
        <f>IF(J856="","",MapcodeAPI&amp;"codes/"&amp;SUBSTITUTE(J856&amp;"",MID(1/2,2,1),".")&amp;","&amp;SUBSTITUTE(K856&amp;"",MID(1/2,2,1),"."))&amp;LEFT($B$13,0)</f>
        <v/>
      </c>
      <c r="O856" s="49">
        <f>IF(N856="","",IFERROR(_xlfn.WEBSERVICE(N856),IF(MapcodeAPIBackup="","NO CONNECTION",IFERROR(_xlfn.WEBSERVICE(MapcodeAPIBackup&amp;MID(N856,LEN(MapcodeAPI)+1,999)),"NO CONNECTION"))))</f>
        <v/>
      </c>
      <c r="P856" t="inlineStr">
        <is>
          <t xml:space="preserve"> </t>
        </is>
      </c>
      <c r="R856" s="50">
        <f>IFERROR(IF(AND(TRIM(B856&amp;"")="",TRIM(C856&amp;"")=""),"",TRIM(IF(ISNUMBER(B856),SUBSTITUTE(B856&amp;"",MID(1/2,2,1),"."),B856&amp;"")&amp;IF(TRIM(C856&amp;"")="",""," | "&amp;IF(ISNUMBER(C856),SUBSTITUTE(C856&amp;"",MID(1/2,2,1),"."),C856&amp;"")))),"(error value)")</f>
        <v/>
      </c>
      <c r="S856" s="50">
        <f>IF(R856="","","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"&amp;IFERROR(IF(AND(LEN(R856)-LEN(SUBSTITUTE(R856,"/",""))=1,ISNUMBER(FIND(" ",TRIM(LEFT(R856,FIND("/",R856)-1))))),LEFT(R856,FIND("/",R856)-1),R856),R856)&amp;" ")," "," "),"﻿"," "),"​"," "),"⁠"," ")," "," ")," "," "),CHAR(9)," "),CHAR(10)," "),CHAR(13)," "),"−","-"),"–","-"),"—","-"),"LATITUDE"," "),"LONGITUDE"," "),"COORDINATES"," "),"COORDS"," "),"NORTH"," N "),"SOUTH"," S "),"EAST"," E "),"WEST"," W "),"DEGREES"," "),"DEG"," "),"GPS"," "),"LONG"," "),"LNG"," "),"LON"," "),"LAT"," ")," AND "," "),"&amp;"," ")&amp;" ")</f>
        <v/>
      </c>
      <c r="T856" s="50">
        <f>IF(S856="","",IF(LEN(S856)-LEN(SUBSTITUTE(S856,".",""))&gt;0,SUBSTITUTE(S856,","," "),IF(LEN(S856)-LEN(SUBSTITUTE(S856,",",""))=3,SUBSTITUTE(SUBSTITUTE(S856,",",";",2),",","."),IF(LEN(S856)-LEN(SUBSTITUTE(S856,",",""))=2,SUBSTITUTE(S856,",","."),SUBSTITUTE(S856,","," ")))))</f>
        <v/>
      </c>
      <c r="U856" s="50">
        <f>IF(ISNUMBER(FIND("S",T856)),-1,IF(ISNUMBER(FIND("N",T856)),1,0))</f>
        <v/>
      </c>
      <c r="V856" s="50">
        <f>IF(ISNUMBER(FIND("W",T856)),-1,IF(ISNUMBER(FIND("E",T856)),1,0))</f>
        <v/>
      </c>
      <c r="W856" s="50">
        <f>AND(MIN(IFERROR(FIND("N",T856),999),IFERROR(FIND("S",T856),999))&lt;999,MIN(IFERROR(FIND("E",T856),999),IFERROR(FIND("W",T856),999))&lt;999,MIN(IFERROR(FIND("E",T856),999),IFERROR(FIND("W",T856),999))&lt;MIN(IFERROR(FIND("N",T856),999),IFERROR(FIND("S",T856),999)))</f>
        <v/>
      </c>
      <c r="X856" s="50">
        <f>IF(T856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856,"°"," "),"º"," "),"˚"," "),"'"," "),CHAR(34)," "),"′"," "),"’"," "),"‘"," "),"″"," "),"”"," "),"“"," "),"("," "),")"," "),"["," "),"]"," "),"{"," "),"}"," "),";"," "),"|"," "),"/"," "),"\"," "),":"," "),"="," "),"*"," "),","," "),"N"," "),"S"," "),"E"," "),"W"," "),"_"," ")))</f>
        <v/>
      </c>
      <c r="Y856" s="50">
        <f>IF(X856="","",SUBSTITUTE(SUBSTITUTE(SUBSTITUTE(SUBSTITUTE(SUBSTITUTE(SUBSTITUTE(SUBSTITUTE(SUBSTITUTE(SUBSTITUTE(SUBSTITUTE(SUBSTITUTE(SUBSTITUTE(SUBSTITUTE(X856,"0",""),"1",""),"2",""),"3",""),"4",""),"5",""),"6",""),"7",""),"8",""),"9",""),".",""),"-","")," ",""))</f>
        <v/>
      </c>
      <c r="Z856" s="50">
        <f>IF(X856="",0,LEN(X856)-LEN(SUBSTITUTE(X856," ",""))+1)</f>
        <v/>
      </c>
      <c r="AA856" s="50">
        <f>IF(Z856&lt;1,"",IFERROR(VALUE(SUBSTITUTE(TRIM(MID(SUBSTITUTE(X856," ",REPT(" ",60)),1,60)),".",MID(1/2,2,1))),""))</f>
        <v/>
      </c>
      <c r="AB856" s="50">
        <f>IF(Z856&lt;2,"",IFERROR(VALUE(SUBSTITUTE(TRIM(MID(SUBSTITUTE(X856," ",REPT(" ",60)),61,60)),".",MID(1/2,2,1))),""))</f>
        <v/>
      </c>
      <c r="AC856" s="50">
        <f>IF(Z856&lt;3,"",IFERROR(VALUE(SUBSTITUTE(TRIM(MID(SUBSTITUTE(X856," ",REPT(" ",60)),121,60)),".",MID(1/2,2,1))),""))</f>
        <v/>
      </c>
      <c r="AD856" s="50">
        <f>IF(Z856&lt;4,"",IFERROR(VALUE(SUBSTITUTE(TRIM(MID(SUBSTITUTE(X856," ",REPT(" ",60)),181,60)),".",MID(1/2,2,1))),""))</f>
        <v/>
      </c>
      <c r="AE856" s="50">
        <f>IF(Z856&lt;5,"",IFERROR(VALUE(SUBSTITUTE(TRIM(MID(SUBSTITUTE(X856," ",REPT(" ",60)),241,60)),".",MID(1/2,2,1))),""))</f>
        <v/>
      </c>
      <c r="AF856" s="50">
        <f>IF(Z856&lt;6,"",IFERROR(VALUE(SUBSTITUTE(TRIM(MID(SUBSTITUTE(X856," ",REPT(" ",60)),301,60)),".",MID(1/2,2,1))),""))</f>
        <v/>
      </c>
      <c r="AG856" s="50">
        <f>IFERROR(IF(Z856=2,AA856,IF(Z856=4,IF(AA856&lt;0,-1,1)*(ABS(AA856)+AB856/60),IF(Z856=6,IF(AA856&lt;0,-1,1)*(ABS(AA856)+AB856/60+AC856/3600),""))),"")</f>
        <v/>
      </c>
      <c r="AH856" s="50">
        <f>IFERROR(IF(Z856=2,AB856,IF(Z856=4,IF(AC856&lt;0,-1,1)*(ABS(AC856)+AD856/60),IF(Z856=6,IF(AD856&lt;0,-1,1)*(ABS(AD856)+AE856/60+AF856/3600),""))),"")</f>
        <v/>
      </c>
      <c r="AI856" s="50">
        <f>IF(W856,AH856,AG856)</f>
        <v/>
      </c>
      <c r="AJ856" s="50">
        <f>IF(W856,AG856,AH856)</f>
        <v/>
      </c>
      <c r="AK856" s="50">
        <f>IFERROR(IF(U856=0,AI856,U856*ABS(AI856)),"")</f>
        <v/>
      </c>
      <c r="AL856" s="50">
        <f>IFERROR(IF(V856=0,AJ856,V856*ABS(AJ856)),"")</f>
        <v/>
      </c>
      <c r="AM856" s="50">
        <f>IFERROR(AND(U856=0,V856=0,ABS(AK856)&gt;90,ABS(AK856)&lt;=180,ABS(AL856)&lt;=90),FALSE)</f>
        <v/>
      </c>
      <c r="AN856" s="50">
        <f>IF(AM856,AL856,AK856)</f>
        <v/>
      </c>
      <c r="AO856" s="50">
        <f>IF(AM856,AK856,AL856)</f>
        <v/>
      </c>
      <c r="AP856" s="50">
        <f>IF(R856="","",IF(Y856&lt;&gt;"","Contains words or symbols that aren't part of a coordinate.",IF(NOT(OR(Z856=2,Z856=4,Z856=6)),"Couldn't find a latitude and a longitude ("&amp;Z856&amp;IF(Z856=1," number"," numbers")&amp;" found).",IF(COUNT(AA856:AF856)&lt;&gt;Z856,"Some of the numbers couldn't be read.",IF(OR(AND(Z856=4,OR(AB856&lt;0,AB856&gt;=60,AD856&lt;0,AD856&gt;=60)),AND(Z856=6,OR(AB856&lt;0,AB856&gt;=60,AC856&lt;0,AC856&gt;=60,AE856&lt;0,AE856&gt;=60,AF856&lt;0,AF856&gt;=60))),"Minutes and seconds must be between 0 and 60.",IF(OR(ABS(AN856)&gt;90,ABS(AO856)&gt;180),"Out of range: latitude must be between -90 and 90, and longitude between -180 and 180.",""))))))</f>
        <v/>
      </c>
    </row>
    <row r="857">
      <c r="B857" s="44" t="n"/>
      <c r="C857" s="44" t="n"/>
      <c r="D857" s="45">
        <f>IF(R857="","",IF(AP857&lt;&gt;"","NOT VALID GPS COORDINATES",IF(O857="NO CONNECTION","NO CONNECTION",IF(E857="","NOT FOUND",IF(OR(AM857,AND(AN857=0,AO857=0)),"CONVERTED – PLEASE CHECK","CONVERTED")))))</f>
        <v/>
      </c>
      <c r="E857" s="45">
        <f>IF(OR(O857="",O857="NO CONNECTION"),"",IFERROR(_xlfn.FILTERXML(O857,"//local/territory")&amp;" "&amp;_xlfn.FILTERXML(O857,"//local/mapcode"),IFERROR(_xlfn.FILTERXML(O857,"//international/mapcode"),"")))</f>
        <v/>
      </c>
      <c r="F857" s="46">
        <f>IF(E857="","",IFERROR(_xlfn.FILTERXML(O857,"//local/territory"),""))</f>
        <v/>
      </c>
      <c r="G857" s="46">
        <f>IF(E857="","",IFERROR(_xlfn.FILTERXML(O857,"//local/mapcode"),""))</f>
        <v/>
      </c>
      <c r="H857" s="46">
        <f>IF(E857="","",IFERROR(_xlfn.FILTERXML(O857,"//international/mapcode"),""))</f>
        <v/>
      </c>
      <c r="I857" s="46">
        <f>IF(E857="","",IFERROR(HYPERLINK("https://www.mymapcodes.com/go/?t="&amp;IF(G857&lt;&gt;"",F857,"AAA")&amp;"&amp;ma="&amp;LEFT(IF(G857&lt;&gt;"",G857,H857),FIND(".",IF(G857&lt;&gt;"",G857,H857))-1)&amp;"&amp;mb="&amp;MID(IF(G857&lt;&gt;"",G857,H857),FIND(".",IF(G857&lt;&gt;"",G857,H857))+1,99),"Open on MyMapcodes →"),""))</f>
        <v/>
      </c>
      <c r="J857" s="47">
        <f>IF(OR(R857="",AP857&lt;&gt;""),"",ROUND(AN857,6))</f>
        <v/>
      </c>
      <c r="K857" s="47">
        <f>IF(OR(R857="",AP857&lt;&gt;""),"",ROUND(AO857,6))</f>
        <v/>
      </c>
      <c r="L857" s="48">
        <f>IF(R857="","",IF(AP857&lt;&gt;"",AP857,IF(O857="NO CONNECTION","Excel couldn't reach the mapcode service. Click the REFRESH RESULTS box just above the table.",IF(E857="","The mapcode service didn't return a mapcode for this point.",IF(AM857,"Latitude and longitude seemed to be the wrong way round, so they've been swapped. Please check.",IF(AND(AN857=0,AO857=0),"0, 0 is in the sea off West Africa. Please check this is the location you meant.",IF(W857,"Longitude came first, so the order has been switched.",IF(Z857=6,"Converted from degrees, minutes and seconds.",IF(Z857=4,"Converted from degrees and decimal minutes.","")))))))))</f>
        <v/>
      </c>
      <c r="N857" s="49">
        <f>IF(J857="","",MapcodeAPI&amp;"codes/"&amp;SUBSTITUTE(J857&amp;"",MID(1/2,2,1),".")&amp;","&amp;SUBSTITUTE(K857&amp;"",MID(1/2,2,1),"."))&amp;LEFT($B$13,0)</f>
        <v/>
      </c>
      <c r="O857" s="49">
        <f>IF(N857="","",IFERROR(_xlfn.WEBSERVICE(N857),IF(MapcodeAPIBackup="","NO CONNECTION",IFERROR(_xlfn.WEBSERVICE(MapcodeAPIBackup&amp;MID(N857,LEN(MapcodeAPI)+1,999)),"NO CONNECTION"))))</f>
        <v/>
      </c>
      <c r="P857" t="inlineStr">
        <is>
          <t xml:space="preserve"> </t>
        </is>
      </c>
      <c r="R857" s="50">
        <f>IFERROR(IF(AND(TRIM(B857&amp;"")="",TRIM(C857&amp;"")=""),"",TRIM(IF(ISNUMBER(B857),SUBSTITUTE(B857&amp;"",MID(1/2,2,1),"."),B857&amp;"")&amp;IF(TRIM(C857&amp;"")="",""," | "&amp;IF(ISNUMBER(C857),SUBSTITUTE(C857&amp;"",MID(1/2,2,1),"."),C857&amp;"")))),"(error value)")</f>
        <v/>
      </c>
      <c r="S857" s="50">
        <f>IF(R857="","","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"&amp;IFERROR(IF(AND(LEN(R857)-LEN(SUBSTITUTE(R857,"/",""))=1,ISNUMBER(FIND(" ",TRIM(LEFT(R857,FIND("/",R857)-1))))),LEFT(R857,FIND("/",R857)-1),R857),R857)&amp;" ")," "," "),"﻿"," "),"​"," "),"⁠"," ")," "," ")," "," "),CHAR(9)," "),CHAR(10)," "),CHAR(13)," "),"−","-"),"–","-"),"—","-"),"LATITUDE"," "),"LONGITUDE"," "),"COORDINATES"," "),"COORDS"," "),"NORTH"," N "),"SOUTH"," S "),"EAST"," E "),"WEST"," W "),"DEGREES"," "),"DEG"," "),"GPS"," "),"LONG"," "),"LNG"," "),"LON"," "),"LAT"," ")," AND "," "),"&amp;"," ")&amp;" ")</f>
        <v/>
      </c>
      <c r="T857" s="50">
        <f>IF(S857="","",IF(LEN(S857)-LEN(SUBSTITUTE(S857,".",""))&gt;0,SUBSTITUTE(S857,","," "),IF(LEN(S857)-LEN(SUBSTITUTE(S857,",",""))=3,SUBSTITUTE(SUBSTITUTE(S857,",",";",2),",","."),IF(LEN(S857)-LEN(SUBSTITUTE(S857,",",""))=2,SUBSTITUTE(S857,",","."),SUBSTITUTE(S857,","," ")))))</f>
        <v/>
      </c>
      <c r="U857" s="50">
        <f>IF(ISNUMBER(FIND("S",T857)),-1,IF(ISNUMBER(FIND("N",T857)),1,0))</f>
        <v/>
      </c>
      <c r="V857" s="50">
        <f>IF(ISNUMBER(FIND("W",T857)),-1,IF(ISNUMBER(FIND("E",T857)),1,0))</f>
        <v/>
      </c>
      <c r="W857" s="50">
        <f>AND(MIN(IFERROR(FIND("N",T857),999),IFERROR(FIND("S",T857),999))&lt;999,MIN(IFERROR(FIND("E",T857),999),IFERROR(FIND("W",T857),999))&lt;999,MIN(IFERROR(FIND("E",T857),999),IFERROR(FIND("W",T857),999))&lt;MIN(IFERROR(FIND("N",T857),999),IFERROR(FIND("S",T857),999)))</f>
        <v/>
      </c>
      <c r="X857" s="50">
        <f>IF(T857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857,"°"," "),"º"," "),"˚"," "),"'"," "),CHAR(34)," "),"′"," "),"’"," "),"‘"," "),"″"," "),"”"," "),"“"," "),"("," "),")"," "),"["," "),"]"," "),"{"," "),"}"," "),";"," "),"|"," "),"/"," "),"\"," "),":"," "),"="," "),"*"," "),","," "),"N"," "),"S"," "),"E"," "),"W"," "),"_"," ")))</f>
        <v/>
      </c>
      <c r="Y857" s="50">
        <f>IF(X857="","",SUBSTITUTE(SUBSTITUTE(SUBSTITUTE(SUBSTITUTE(SUBSTITUTE(SUBSTITUTE(SUBSTITUTE(SUBSTITUTE(SUBSTITUTE(SUBSTITUTE(SUBSTITUTE(SUBSTITUTE(SUBSTITUTE(X857,"0",""),"1",""),"2",""),"3",""),"4",""),"5",""),"6",""),"7",""),"8",""),"9",""),".",""),"-","")," ",""))</f>
        <v/>
      </c>
      <c r="Z857" s="50">
        <f>IF(X857="",0,LEN(X857)-LEN(SUBSTITUTE(X857," ",""))+1)</f>
        <v/>
      </c>
      <c r="AA857" s="50">
        <f>IF(Z857&lt;1,"",IFERROR(VALUE(SUBSTITUTE(TRIM(MID(SUBSTITUTE(X857," ",REPT(" ",60)),1,60)),".",MID(1/2,2,1))),""))</f>
        <v/>
      </c>
      <c r="AB857" s="50">
        <f>IF(Z857&lt;2,"",IFERROR(VALUE(SUBSTITUTE(TRIM(MID(SUBSTITUTE(X857," ",REPT(" ",60)),61,60)),".",MID(1/2,2,1))),""))</f>
        <v/>
      </c>
      <c r="AC857" s="50">
        <f>IF(Z857&lt;3,"",IFERROR(VALUE(SUBSTITUTE(TRIM(MID(SUBSTITUTE(X857," ",REPT(" ",60)),121,60)),".",MID(1/2,2,1))),""))</f>
        <v/>
      </c>
      <c r="AD857" s="50">
        <f>IF(Z857&lt;4,"",IFERROR(VALUE(SUBSTITUTE(TRIM(MID(SUBSTITUTE(X857," ",REPT(" ",60)),181,60)),".",MID(1/2,2,1))),""))</f>
        <v/>
      </c>
      <c r="AE857" s="50">
        <f>IF(Z857&lt;5,"",IFERROR(VALUE(SUBSTITUTE(TRIM(MID(SUBSTITUTE(X857," ",REPT(" ",60)),241,60)),".",MID(1/2,2,1))),""))</f>
        <v/>
      </c>
      <c r="AF857" s="50">
        <f>IF(Z857&lt;6,"",IFERROR(VALUE(SUBSTITUTE(TRIM(MID(SUBSTITUTE(X857," ",REPT(" ",60)),301,60)),".",MID(1/2,2,1))),""))</f>
        <v/>
      </c>
      <c r="AG857" s="50">
        <f>IFERROR(IF(Z857=2,AA857,IF(Z857=4,IF(AA857&lt;0,-1,1)*(ABS(AA857)+AB857/60),IF(Z857=6,IF(AA857&lt;0,-1,1)*(ABS(AA857)+AB857/60+AC857/3600),""))),"")</f>
        <v/>
      </c>
      <c r="AH857" s="50">
        <f>IFERROR(IF(Z857=2,AB857,IF(Z857=4,IF(AC857&lt;0,-1,1)*(ABS(AC857)+AD857/60),IF(Z857=6,IF(AD857&lt;0,-1,1)*(ABS(AD857)+AE857/60+AF857/3600),""))),"")</f>
        <v/>
      </c>
      <c r="AI857" s="50">
        <f>IF(W857,AH857,AG857)</f>
        <v/>
      </c>
      <c r="AJ857" s="50">
        <f>IF(W857,AG857,AH857)</f>
        <v/>
      </c>
      <c r="AK857" s="50">
        <f>IFERROR(IF(U857=0,AI857,U857*ABS(AI857)),"")</f>
        <v/>
      </c>
      <c r="AL857" s="50">
        <f>IFERROR(IF(V857=0,AJ857,V857*ABS(AJ857)),"")</f>
        <v/>
      </c>
      <c r="AM857" s="50">
        <f>IFERROR(AND(U857=0,V857=0,ABS(AK857)&gt;90,ABS(AK857)&lt;=180,ABS(AL857)&lt;=90),FALSE)</f>
        <v/>
      </c>
      <c r="AN857" s="50">
        <f>IF(AM857,AL857,AK857)</f>
        <v/>
      </c>
      <c r="AO857" s="50">
        <f>IF(AM857,AK857,AL857)</f>
        <v/>
      </c>
      <c r="AP857" s="50">
        <f>IF(R857="","",IF(Y857&lt;&gt;"","Contains words or symbols that aren't part of a coordinate.",IF(NOT(OR(Z857=2,Z857=4,Z857=6)),"Couldn't find a latitude and a longitude ("&amp;Z857&amp;IF(Z857=1," number"," numbers")&amp;" found).",IF(COUNT(AA857:AF857)&lt;&gt;Z857,"Some of the numbers couldn't be read.",IF(OR(AND(Z857=4,OR(AB857&lt;0,AB857&gt;=60,AD857&lt;0,AD857&gt;=60)),AND(Z857=6,OR(AB857&lt;0,AB857&gt;=60,AC857&lt;0,AC857&gt;=60,AE857&lt;0,AE857&gt;=60,AF857&lt;0,AF857&gt;=60))),"Minutes and seconds must be between 0 and 60.",IF(OR(ABS(AN857)&gt;90,ABS(AO857)&gt;180),"Out of range: latitude must be between -90 and 90, and longitude between -180 and 180.",""))))))</f>
        <v/>
      </c>
    </row>
    <row r="858">
      <c r="B858" s="44" t="n"/>
      <c r="C858" s="44" t="n"/>
      <c r="D858" s="45">
        <f>IF(R858="","",IF(AP858&lt;&gt;"","NOT VALID GPS COORDINATES",IF(O858="NO CONNECTION","NO CONNECTION",IF(E858="","NOT FOUND",IF(OR(AM858,AND(AN858=0,AO858=0)),"CONVERTED – PLEASE CHECK","CONVERTED")))))</f>
        <v/>
      </c>
      <c r="E858" s="45">
        <f>IF(OR(O858="",O858="NO CONNECTION"),"",IFERROR(_xlfn.FILTERXML(O858,"//local/territory")&amp;" "&amp;_xlfn.FILTERXML(O858,"//local/mapcode"),IFERROR(_xlfn.FILTERXML(O858,"//international/mapcode"),"")))</f>
        <v/>
      </c>
      <c r="F858" s="46">
        <f>IF(E858="","",IFERROR(_xlfn.FILTERXML(O858,"//local/territory"),""))</f>
        <v/>
      </c>
      <c r="G858" s="46">
        <f>IF(E858="","",IFERROR(_xlfn.FILTERXML(O858,"//local/mapcode"),""))</f>
        <v/>
      </c>
      <c r="H858" s="46">
        <f>IF(E858="","",IFERROR(_xlfn.FILTERXML(O858,"//international/mapcode"),""))</f>
        <v/>
      </c>
      <c r="I858" s="46">
        <f>IF(E858="","",IFERROR(HYPERLINK("https://www.mymapcodes.com/go/?t="&amp;IF(G858&lt;&gt;"",F858,"AAA")&amp;"&amp;ma="&amp;LEFT(IF(G858&lt;&gt;"",G858,H858),FIND(".",IF(G858&lt;&gt;"",G858,H858))-1)&amp;"&amp;mb="&amp;MID(IF(G858&lt;&gt;"",G858,H858),FIND(".",IF(G858&lt;&gt;"",G858,H858))+1,99),"Open on MyMapcodes →"),""))</f>
        <v/>
      </c>
      <c r="J858" s="47">
        <f>IF(OR(R858="",AP858&lt;&gt;""),"",ROUND(AN858,6))</f>
        <v/>
      </c>
      <c r="K858" s="47">
        <f>IF(OR(R858="",AP858&lt;&gt;""),"",ROUND(AO858,6))</f>
        <v/>
      </c>
      <c r="L858" s="48">
        <f>IF(R858="","",IF(AP858&lt;&gt;"",AP858,IF(O858="NO CONNECTION","Excel couldn't reach the mapcode service. Click the REFRESH RESULTS box just above the table.",IF(E858="","The mapcode service didn't return a mapcode for this point.",IF(AM858,"Latitude and longitude seemed to be the wrong way round, so they've been swapped. Please check.",IF(AND(AN858=0,AO858=0),"0, 0 is in the sea off West Africa. Please check this is the location you meant.",IF(W858,"Longitude came first, so the order has been switched.",IF(Z858=6,"Converted from degrees, minutes and seconds.",IF(Z858=4,"Converted from degrees and decimal minutes.","")))))))))</f>
        <v/>
      </c>
      <c r="N858" s="49">
        <f>IF(J858="","",MapcodeAPI&amp;"codes/"&amp;SUBSTITUTE(J858&amp;"",MID(1/2,2,1),".")&amp;","&amp;SUBSTITUTE(K858&amp;"",MID(1/2,2,1),"."))&amp;LEFT($B$13,0)</f>
        <v/>
      </c>
      <c r="O858" s="49">
        <f>IF(N858="","",IFERROR(_xlfn.WEBSERVICE(N858),IF(MapcodeAPIBackup="","NO CONNECTION",IFERROR(_xlfn.WEBSERVICE(MapcodeAPIBackup&amp;MID(N858,LEN(MapcodeAPI)+1,999)),"NO CONNECTION"))))</f>
        <v/>
      </c>
      <c r="P858" t="inlineStr">
        <is>
          <t xml:space="preserve"> </t>
        </is>
      </c>
      <c r="R858" s="50">
        <f>IFERROR(IF(AND(TRIM(B858&amp;"")="",TRIM(C858&amp;"")=""),"",TRIM(IF(ISNUMBER(B858),SUBSTITUTE(B858&amp;"",MID(1/2,2,1),"."),B858&amp;"")&amp;IF(TRIM(C858&amp;"")="",""," | "&amp;IF(ISNUMBER(C858),SUBSTITUTE(C858&amp;"",MID(1/2,2,1),"."),C858&amp;"")))),"(error value)")</f>
        <v/>
      </c>
      <c r="S858" s="50">
        <f>IF(R858="","","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"&amp;IFERROR(IF(AND(LEN(R858)-LEN(SUBSTITUTE(R858,"/",""))=1,ISNUMBER(FIND(" ",TRIM(LEFT(R858,FIND("/",R858)-1))))),LEFT(R858,FIND("/",R858)-1),R858),R858)&amp;" ")," "," "),"﻿"," "),"​"," "),"⁠"," ")," "," ")," "," "),CHAR(9)," "),CHAR(10)," "),CHAR(13)," "),"−","-"),"–","-"),"—","-"),"LATITUDE"," "),"LONGITUDE"," "),"COORDINATES"," "),"COORDS"," "),"NORTH"," N "),"SOUTH"," S "),"EAST"," E "),"WEST"," W "),"DEGREES"," "),"DEG"," "),"GPS"," "),"LONG"," "),"LNG"," "),"LON"," "),"LAT"," ")," AND "," "),"&amp;"," ")&amp;" ")</f>
        <v/>
      </c>
      <c r="T858" s="50">
        <f>IF(S858="","",IF(LEN(S858)-LEN(SUBSTITUTE(S858,".",""))&gt;0,SUBSTITUTE(S858,","," "),IF(LEN(S858)-LEN(SUBSTITUTE(S858,",",""))=3,SUBSTITUTE(SUBSTITUTE(S858,",",";",2),",","."),IF(LEN(S858)-LEN(SUBSTITUTE(S858,",",""))=2,SUBSTITUTE(S858,",","."),SUBSTITUTE(S858,","," ")))))</f>
        <v/>
      </c>
      <c r="U858" s="50">
        <f>IF(ISNUMBER(FIND("S",T858)),-1,IF(ISNUMBER(FIND("N",T858)),1,0))</f>
        <v/>
      </c>
      <c r="V858" s="50">
        <f>IF(ISNUMBER(FIND("W",T858)),-1,IF(ISNUMBER(FIND("E",T858)),1,0))</f>
        <v/>
      </c>
      <c r="W858" s="50">
        <f>AND(MIN(IFERROR(FIND("N",T858),999),IFERROR(FIND("S",T858),999))&lt;999,MIN(IFERROR(FIND("E",T858),999),IFERROR(FIND("W",T858),999))&lt;999,MIN(IFERROR(FIND("E",T858),999),IFERROR(FIND("W",T858),999))&lt;MIN(IFERROR(FIND("N",T858),999),IFERROR(FIND("S",T858),999)))</f>
        <v/>
      </c>
      <c r="X858" s="50">
        <f>IF(T858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858,"°"," "),"º"," "),"˚"," "),"'"," "),CHAR(34)," "),"′"," "),"’"," "),"‘"," "),"″"," "),"”"," "),"“"," "),"("," "),")"," "),"["," "),"]"," "),"{"," "),"}"," "),";"," "),"|"," "),"/"," "),"\"," "),":"," "),"="," "),"*"," "),","," "),"N"," "),"S"," "),"E"," "),"W"," "),"_"," ")))</f>
        <v/>
      </c>
      <c r="Y858" s="50">
        <f>IF(X858="","",SUBSTITUTE(SUBSTITUTE(SUBSTITUTE(SUBSTITUTE(SUBSTITUTE(SUBSTITUTE(SUBSTITUTE(SUBSTITUTE(SUBSTITUTE(SUBSTITUTE(SUBSTITUTE(SUBSTITUTE(SUBSTITUTE(X858,"0",""),"1",""),"2",""),"3",""),"4",""),"5",""),"6",""),"7",""),"8",""),"9",""),".",""),"-","")," ",""))</f>
        <v/>
      </c>
      <c r="Z858" s="50">
        <f>IF(X858="",0,LEN(X858)-LEN(SUBSTITUTE(X858," ",""))+1)</f>
        <v/>
      </c>
      <c r="AA858" s="50">
        <f>IF(Z858&lt;1,"",IFERROR(VALUE(SUBSTITUTE(TRIM(MID(SUBSTITUTE(X858," ",REPT(" ",60)),1,60)),".",MID(1/2,2,1))),""))</f>
        <v/>
      </c>
      <c r="AB858" s="50">
        <f>IF(Z858&lt;2,"",IFERROR(VALUE(SUBSTITUTE(TRIM(MID(SUBSTITUTE(X858," ",REPT(" ",60)),61,60)),".",MID(1/2,2,1))),""))</f>
        <v/>
      </c>
      <c r="AC858" s="50">
        <f>IF(Z858&lt;3,"",IFERROR(VALUE(SUBSTITUTE(TRIM(MID(SUBSTITUTE(X858," ",REPT(" ",60)),121,60)),".",MID(1/2,2,1))),""))</f>
        <v/>
      </c>
      <c r="AD858" s="50">
        <f>IF(Z858&lt;4,"",IFERROR(VALUE(SUBSTITUTE(TRIM(MID(SUBSTITUTE(X858," ",REPT(" ",60)),181,60)),".",MID(1/2,2,1))),""))</f>
        <v/>
      </c>
      <c r="AE858" s="50">
        <f>IF(Z858&lt;5,"",IFERROR(VALUE(SUBSTITUTE(TRIM(MID(SUBSTITUTE(X858," ",REPT(" ",60)),241,60)),".",MID(1/2,2,1))),""))</f>
        <v/>
      </c>
      <c r="AF858" s="50">
        <f>IF(Z858&lt;6,"",IFERROR(VALUE(SUBSTITUTE(TRIM(MID(SUBSTITUTE(X858," ",REPT(" ",60)),301,60)),".",MID(1/2,2,1))),""))</f>
        <v/>
      </c>
      <c r="AG858" s="50">
        <f>IFERROR(IF(Z858=2,AA858,IF(Z858=4,IF(AA858&lt;0,-1,1)*(ABS(AA858)+AB858/60),IF(Z858=6,IF(AA858&lt;0,-1,1)*(ABS(AA858)+AB858/60+AC858/3600),""))),"")</f>
        <v/>
      </c>
      <c r="AH858" s="50">
        <f>IFERROR(IF(Z858=2,AB858,IF(Z858=4,IF(AC858&lt;0,-1,1)*(ABS(AC858)+AD858/60),IF(Z858=6,IF(AD858&lt;0,-1,1)*(ABS(AD858)+AE858/60+AF858/3600),""))),"")</f>
        <v/>
      </c>
      <c r="AI858" s="50">
        <f>IF(W858,AH858,AG858)</f>
        <v/>
      </c>
      <c r="AJ858" s="50">
        <f>IF(W858,AG858,AH858)</f>
        <v/>
      </c>
      <c r="AK858" s="50">
        <f>IFERROR(IF(U858=0,AI858,U858*ABS(AI858)),"")</f>
        <v/>
      </c>
      <c r="AL858" s="50">
        <f>IFERROR(IF(V858=0,AJ858,V858*ABS(AJ858)),"")</f>
        <v/>
      </c>
      <c r="AM858" s="50">
        <f>IFERROR(AND(U858=0,V858=0,ABS(AK858)&gt;90,ABS(AK858)&lt;=180,ABS(AL858)&lt;=90),FALSE)</f>
        <v/>
      </c>
      <c r="AN858" s="50">
        <f>IF(AM858,AL858,AK858)</f>
        <v/>
      </c>
      <c r="AO858" s="50">
        <f>IF(AM858,AK858,AL858)</f>
        <v/>
      </c>
      <c r="AP858" s="50">
        <f>IF(R858="","",IF(Y858&lt;&gt;"","Contains words or symbols that aren't part of a coordinate.",IF(NOT(OR(Z858=2,Z858=4,Z858=6)),"Couldn't find a latitude and a longitude ("&amp;Z858&amp;IF(Z858=1," number"," numbers")&amp;" found).",IF(COUNT(AA858:AF858)&lt;&gt;Z858,"Some of the numbers couldn't be read.",IF(OR(AND(Z858=4,OR(AB858&lt;0,AB858&gt;=60,AD858&lt;0,AD858&gt;=60)),AND(Z858=6,OR(AB858&lt;0,AB858&gt;=60,AC858&lt;0,AC858&gt;=60,AE858&lt;0,AE858&gt;=60,AF858&lt;0,AF858&gt;=60))),"Minutes and seconds must be between 0 and 60.",IF(OR(ABS(AN858)&gt;90,ABS(AO858)&gt;180),"Out of range: latitude must be between -90 and 90, and longitude between -180 and 180.",""))))))</f>
        <v/>
      </c>
    </row>
    <row r="859">
      <c r="B859" s="44" t="n"/>
      <c r="C859" s="44" t="n"/>
      <c r="D859" s="45">
        <f>IF(R859="","",IF(AP859&lt;&gt;"","NOT VALID GPS COORDINATES",IF(O859="NO CONNECTION","NO CONNECTION",IF(E859="","NOT FOUND",IF(OR(AM859,AND(AN859=0,AO859=0)),"CONVERTED – PLEASE CHECK","CONVERTED")))))</f>
        <v/>
      </c>
      <c r="E859" s="45">
        <f>IF(OR(O859="",O859="NO CONNECTION"),"",IFERROR(_xlfn.FILTERXML(O859,"//local/territory")&amp;" "&amp;_xlfn.FILTERXML(O859,"//local/mapcode"),IFERROR(_xlfn.FILTERXML(O859,"//international/mapcode"),"")))</f>
        <v/>
      </c>
      <c r="F859" s="46">
        <f>IF(E859="","",IFERROR(_xlfn.FILTERXML(O859,"//local/territory"),""))</f>
        <v/>
      </c>
      <c r="G859" s="46">
        <f>IF(E859="","",IFERROR(_xlfn.FILTERXML(O859,"//local/mapcode"),""))</f>
        <v/>
      </c>
      <c r="H859" s="46">
        <f>IF(E859="","",IFERROR(_xlfn.FILTERXML(O859,"//international/mapcode"),""))</f>
        <v/>
      </c>
      <c r="I859" s="46">
        <f>IF(E859="","",IFERROR(HYPERLINK("https://www.mymapcodes.com/go/?t="&amp;IF(G859&lt;&gt;"",F859,"AAA")&amp;"&amp;ma="&amp;LEFT(IF(G859&lt;&gt;"",G859,H859),FIND(".",IF(G859&lt;&gt;"",G859,H859))-1)&amp;"&amp;mb="&amp;MID(IF(G859&lt;&gt;"",G859,H859),FIND(".",IF(G859&lt;&gt;"",G859,H859))+1,99),"Open on MyMapcodes →"),""))</f>
        <v/>
      </c>
      <c r="J859" s="47">
        <f>IF(OR(R859="",AP859&lt;&gt;""),"",ROUND(AN859,6))</f>
        <v/>
      </c>
      <c r="K859" s="47">
        <f>IF(OR(R859="",AP859&lt;&gt;""),"",ROUND(AO859,6))</f>
        <v/>
      </c>
      <c r="L859" s="48">
        <f>IF(R859="","",IF(AP859&lt;&gt;"",AP859,IF(O859="NO CONNECTION","Excel couldn't reach the mapcode service. Click the REFRESH RESULTS box just above the table.",IF(E859="","The mapcode service didn't return a mapcode for this point.",IF(AM859,"Latitude and longitude seemed to be the wrong way round, so they've been swapped. Please check.",IF(AND(AN859=0,AO859=0),"0, 0 is in the sea off West Africa. Please check this is the location you meant.",IF(W859,"Longitude came first, so the order has been switched.",IF(Z859=6,"Converted from degrees, minutes and seconds.",IF(Z859=4,"Converted from degrees and decimal minutes.","")))))))))</f>
        <v/>
      </c>
      <c r="N859" s="49">
        <f>IF(J859="","",MapcodeAPI&amp;"codes/"&amp;SUBSTITUTE(J859&amp;"",MID(1/2,2,1),".")&amp;","&amp;SUBSTITUTE(K859&amp;"",MID(1/2,2,1),"."))&amp;LEFT($B$13,0)</f>
        <v/>
      </c>
      <c r="O859" s="49">
        <f>IF(N859="","",IFERROR(_xlfn.WEBSERVICE(N859),IF(MapcodeAPIBackup="","NO CONNECTION",IFERROR(_xlfn.WEBSERVICE(MapcodeAPIBackup&amp;MID(N859,LEN(MapcodeAPI)+1,999)),"NO CONNECTION"))))</f>
        <v/>
      </c>
      <c r="P859" t="inlineStr">
        <is>
          <t xml:space="preserve"> </t>
        </is>
      </c>
      <c r="R859" s="50">
        <f>IFERROR(IF(AND(TRIM(B859&amp;"")="",TRIM(C859&amp;"")=""),"",TRIM(IF(ISNUMBER(B859),SUBSTITUTE(B859&amp;"",MID(1/2,2,1),"."),B859&amp;"")&amp;IF(TRIM(C859&amp;"")="",""," | "&amp;IF(ISNUMBER(C859),SUBSTITUTE(C859&amp;"",MID(1/2,2,1),"."),C859&amp;"")))),"(error value)")</f>
        <v/>
      </c>
      <c r="S859" s="50">
        <f>IF(R859="","","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"&amp;IFERROR(IF(AND(LEN(R859)-LEN(SUBSTITUTE(R859,"/",""))=1,ISNUMBER(FIND(" ",TRIM(LEFT(R859,FIND("/",R859)-1))))),LEFT(R859,FIND("/",R859)-1),R859),R859)&amp;" ")," "," "),"﻿"," "),"​"," "),"⁠"," ")," "," ")," "," "),CHAR(9)," "),CHAR(10)," "),CHAR(13)," "),"−","-"),"–","-"),"—","-"),"LATITUDE"," "),"LONGITUDE"," "),"COORDINATES"," "),"COORDS"," "),"NORTH"," N "),"SOUTH"," S "),"EAST"," E "),"WEST"," W "),"DEGREES"," "),"DEG"," "),"GPS"," "),"LONG"," "),"LNG"," "),"LON"," "),"LAT"," ")," AND "," "),"&amp;"," ")&amp;" ")</f>
        <v/>
      </c>
      <c r="T859" s="50">
        <f>IF(S859="","",IF(LEN(S859)-LEN(SUBSTITUTE(S859,".",""))&gt;0,SUBSTITUTE(S859,","," "),IF(LEN(S859)-LEN(SUBSTITUTE(S859,",",""))=3,SUBSTITUTE(SUBSTITUTE(S859,",",";",2),",","."),IF(LEN(S859)-LEN(SUBSTITUTE(S859,",",""))=2,SUBSTITUTE(S859,",","."),SUBSTITUTE(S859,","," ")))))</f>
        <v/>
      </c>
      <c r="U859" s="50">
        <f>IF(ISNUMBER(FIND("S",T859)),-1,IF(ISNUMBER(FIND("N",T859)),1,0))</f>
        <v/>
      </c>
      <c r="V859" s="50">
        <f>IF(ISNUMBER(FIND("W",T859)),-1,IF(ISNUMBER(FIND("E",T859)),1,0))</f>
        <v/>
      </c>
      <c r="W859" s="50">
        <f>AND(MIN(IFERROR(FIND("N",T859),999),IFERROR(FIND("S",T859),999))&lt;999,MIN(IFERROR(FIND("E",T859),999),IFERROR(FIND("W",T859),999))&lt;999,MIN(IFERROR(FIND("E",T859),999),IFERROR(FIND("W",T859),999))&lt;MIN(IFERROR(FIND("N",T859),999),IFERROR(FIND("S",T859),999)))</f>
        <v/>
      </c>
      <c r="X859" s="50">
        <f>IF(T859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859,"°"," "),"º"," "),"˚"," "),"'"," "),CHAR(34)," "),"′"," "),"’"," "),"‘"," "),"″"," "),"”"," "),"“"," "),"("," "),")"," "),"["," "),"]"," "),"{"," "),"}"," "),";"," "),"|"," "),"/"," "),"\"," "),":"," "),"="," "),"*"," "),","," "),"N"," "),"S"," "),"E"," "),"W"," "),"_"," ")))</f>
        <v/>
      </c>
      <c r="Y859" s="50">
        <f>IF(X859="","",SUBSTITUTE(SUBSTITUTE(SUBSTITUTE(SUBSTITUTE(SUBSTITUTE(SUBSTITUTE(SUBSTITUTE(SUBSTITUTE(SUBSTITUTE(SUBSTITUTE(SUBSTITUTE(SUBSTITUTE(SUBSTITUTE(X859,"0",""),"1",""),"2",""),"3",""),"4",""),"5",""),"6",""),"7",""),"8",""),"9",""),".",""),"-","")," ",""))</f>
        <v/>
      </c>
      <c r="Z859" s="50">
        <f>IF(X859="",0,LEN(X859)-LEN(SUBSTITUTE(X859," ",""))+1)</f>
        <v/>
      </c>
      <c r="AA859" s="50">
        <f>IF(Z859&lt;1,"",IFERROR(VALUE(SUBSTITUTE(TRIM(MID(SUBSTITUTE(X859," ",REPT(" ",60)),1,60)),".",MID(1/2,2,1))),""))</f>
        <v/>
      </c>
      <c r="AB859" s="50">
        <f>IF(Z859&lt;2,"",IFERROR(VALUE(SUBSTITUTE(TRIM(MID(SUBSTITUTE(X859," ",REPT(" ",60)),61,60)),".",MID(1/2,2,1))),""))</f>
        <v/>
      </c>
      <c r="AC859" s="50">
        <f>IF(Z859&lt;3,"",IFERROR(VALUE(SUBSTITUTE(TRIM(MID(SUBSTITUTE(X859," ",REPT(" ",60)),121,60)),".",MID(1/2,2,1))),""))</f>
        <v/>
      </c>
      <c r="AD859" s="50">
        <f>IF(Z859&lt;4,"",IFERROR(VALUE(SUBSTITUTE(TRIM(MID(SUBSTITUTE(X859," ",REPT(" ",60)),181,60)),".",MID(1/2,2,1))),""))</f>
        <v/>
      </c>
      <c r="AE859" s="50">
        <f>IF(Z859&lt;5,"",IFERROR(VALUE(SUBSTITUTE(TRIM(MID(SUBSTITUTE(X859," ",REPT(" ",60)),241,60)),".",MID(1/2,2,1))),""))</f>
        <v/>
      </c>
      <c r="AF859" s="50">
        <f>IF(Z859&lt;6,"",IFERROR(VALUE(SUBSTITUTE(TRIM(MID(SUBSTITUTE(X859," ",REPT(" ",60)),301,60)),".",MID(1/2,2,1))),""))</f>
        <v/>
      </c>
      <c r="AG859" s="50">
        <f>IFERROR(IF(Z859=2,AA859,IF(Z859=4,IF(AA859&lt;0,-1,1)*(ABS(AA859)+AB859/60),IF(Z859=6,IF(AA859&lt;0,-1,1)*(ABS(AA859)+AB859/60+AC859/3600),""))),"")</f>
        <v/>
      </c>
      <c r="AH859" s="50">
        <f>IFERROR(IF(Z859=2,AB859,IF(Z859=4,IF(AC859&lt;0,-1,1)*(ABS(AC859)+AD859/60),IF(Z859=6,IF(AD859&lt;0,-1,1)*(ABS(AD859)+AE859/60+AF859/3600),""))),"")</f>
        <v/>
      </c>
      <c r="AI859" s="50">
        <f>IF(W859,AH859,AG859)</f>
        <v/>
      </c>
      <c r="AJ859" s="50">
        <f>IF(W859,AG859,AH859)</f>
        <v/>
      </c>
      <c r="AK859" s="50">
        <f>IFERROR(IF(U859=0,AI859,U859*ABS(AI859)),"")</f>
        <v/>
      </c>
      <c r="AL859" s="50">
        <f>IFERROR(IF(V859=0,AJ859,V859*ABS(AJ859)),"")</f>
        <v/>
      </c>
      <c r="AM859" s="50">
        <f>IFERROR(AND(U859=0,V859=0,ABS(AK859)&gt;90,ABS(AK859)&lt;=180,ABS(AL859)&lt;=90),FALSE)</f>
        <v/>
      </c>
      <c r="AN859" s="50">
        <f>IF(AM859,AL859,AK859)</f>
        <v/>
      </c>
      <c r="AO859" s="50">
        <f>IF(AM859,AK859,AL859)</f>
        <v/>
      </c>
      <c r="AP859" s="50">
        <f>IF(R859="","",IF(Y859&lt;&gt;"","Contains words or symbols that aren't part of a coordinate.",IF(NOT(OR(Z859=2,Z859=4,Z859=6)),"Couldn't find a latitude and a longitude ("&amp;Z859&amp;IF(Z859=1," number"," numbers")&amp;" found).",IF(COUNT(AA859:AF859)&lt;&gt;Z859,"Some of the numbers couldn't be read.",IF(OR(AND(Z859=4,OR(AB859&lt;0,AB859&gt;=60,AD859&lt;0,AD859&gt;=60)),AND(Z859=6,OR(AB859&lt;0,AB859&gt;=60,AC859&lt;0,AC859&gt;=60,AE859&lt;0,AE859&gt;=60,AF859&lt;0,AF859&gt;=60))),"Minutes and seconds must be between 0 and 60.",IF(OR(ABS(AN859)&gt;90,ABS(AO859)&gt;180),"Out of range: latitude must be between -90 and 90, and longitude between -180 and 180.",""))))))</f>
        <v/>
      </c>
    </row>
    <row r="860">
      <c r="B860" s="44" t="n"/>
      <c r="C860" s="44" t="n"/>
      <c r="D860" s="45">
        <f>IF(R860="","",IF(AP860&lt;&gt;"","NOT VALID GPS COORDINATES",IF(O860="NO CONNECTION","NO CONNECTION",IF(E860="","NOT FOUND",IF(OR(AM860,AND(AN860=0,AO860=0)),"CONVERTED – PLEASE CHECK","CONVERTED")))))</f>
        <v/>
      </c>
      <c r="E860" s="45">
        <f>IF(OR(O860="",O860="NO CONNECTION"),"",IFERROR(_xlfn.FILTERXML(O860,"//local/territory")&amp;" "&amp;_xlfn.FILTERXML(O860,"//local/mapcode"),IFERROR(_xlfn.FILTERXML(O860,"//international/mapcode"),"")))</f>
        <v/>
      </c>
      <c r="F860" s="46">
        <f>IF(E860="","",IFERROR(_xlfn.FILTERXML(O860,"//local/territory"),""))</f>
        <v/>
      </c>
      <c r="G860" s="46">
        <f>IF(E860="","",IFERROR(_xlfn.FILTERXML(O860,"//local/mapcode"),""))</f>
        <v/>
      </c>
      <c r="H860" s="46">
        <f>IF(E860="","",IFERROR(_xlfn.FILTERXML(O860,"//international/mapcode"),""))</f>
        <v/>
      </c>
      <c r="I860" s="46">
        <f>IF(E860="","",IFERROR(HYPERLINK("https://www.mymapcodes.com/go/?t="&amp;IF(G860&lt;&gt;"",F860,"AAA")&amp;"&amp;ma="&amp;LEFT(IF(G860&lt;&gt;"",G860,H860),FIND(".",IF(G860&lt;&gt;"",G860,H860))-1)&amp;"&amp;mb="&amp;MID(IF(G860&lt;&gt;"",G860,H860),FIND(".",IF(G860&lt;&gt;"",G860,H860))+1,99),"Open on MyMapcodes →"),""))</f>
        <v/>
      </c>
      <c r="J860" s="47">
        <f>IF(OR(R860="",AP860&lt;&gt;""),"",ROUND(AN860,6))</f>
        <v/>
      </c>
      <c r="K860" s="47">
        <f>IF(OR(R860="",AP860&lt;&gt;""),"",ROUND(AO860,6))</f>
        <v/>
      </c>
      <c r="L860" s="48">
        <f>IF(R860="","",IF(AP860&lt;&gt;"",AP860,IF(O860="NO CONNECTION","Excel couldn't reach the mapcode service. Click the REFRESH RESULTS box just above the table.",IF(E860="","The mapcode service didn't return a mapcode for this point.",IF(AM860,"Latitude and longitude seemed to be the wrong way round, so they've been swapped. Please check.",IF(AND(AN860=0,AO860=0),"0, 0 is in the sea off West Africa. Please check this is the location you meant.",IF(W860,"Longitude came first, so the order has been switched.",IF(Z860=6,"Converted from degrees, minutes and seconds.",IF(Z860=4,"Converted from degrees and decimal minutes.","")))))))))</f>
        <v/>
      </c>
      <c r="N860" s="49">
        <f>IF(J860="","",MapcodeAPI&amp;"codes/"&amp;SUBSTITUTE(J860&amp;"",MID(1/2,2,1),".")&amp;","&amp;SUBSTITUTE(K860&amp;"",MID(1/2,2,1),"."))&amp;LEFT($B$13,0)</f>
        <v/>
      </c>
      <c r="O860" s="49">
        <f>IF(N860="","",IFERROR(_xlfn.WEBSERVICE(N860),IF(MapcodeAPIBackup="","NO CONNECTION",IFERROR(_xlfn.WEBSERVICE(MapcodeAPIBackup&amp;MID(N860,LEN(MapcodeAPI)+1,999)),"NO CONNECTION"))))</f>
        <v/>
      </c>
      <c r="P860" t="inlineStr">
        <is>
          <t xml:space="preserve"> </t>
        </is>
      </c>
      <c r="R860" s="50">
        <f>IFERROR(IF(AND(TRIM(B860&amp;"")="",TRIM(C860&amp;"")=""),"",TRIM(IF(ISNUMBER(B860),SUBSTITUTE(B860&amp;"",MID(1/2,2,1),"."),B860&amp;"")&amp;IF(TRIM(C860&amp;"")="",""," | "&amp;IF(ISNUMBER(C860),SUBSTITUTE(C860&amp;"",MID(1/2,2,1),"."),C860&amp;"")))),"(error value)")</f>
        <v/>
      </c>
      <c r="S860" s="50">
        <f>IF(R860="","","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"&amp;IFERROR(IF(AND(LEN(R860)-LEN(SUBSTITUTE(R860,"/",""))=1,ISNUMBER(FIND(" ",TRIM(LEFT(R860,FIND("/",R860)-1))))),LEFT(R860,FIND("/",R860)-1),R860),R860)&amp;" ")," "," "),"﻿"," "),"​"," "),"⁠"," ")," "," ")," "," "),CHAR(9)," "),CHAR(10)," "),CHAR(13)," "),"−","-"),"–","-"),"—","-"),"LATITUDE"," "),"LONGITUDE"," "),"COORDINATES"," "),"COORDS"," "),"NORTH"," N "),"SOUTH"," S "),"EAST"," E "),"WEST"," W "),"DEGREES"," "),"DEG"," "),"GPS"," "),"LONG"," "),"LNG"," "),"LON"," "),"LAT"," ")," AND "," "),"&amp;"," ")&amp;" ")</f>
        <v/>
      </c>
      <c r="T860" s="50">
        <f>IF(S860="","",IF(LEN(S860)-LEN(SUBSTITUTE(S860,".",""))&gt;0,SUBSTITUTE(S860,","," "),IF(LEN(S860)-LEN(SUBSTITUTE(S860,",",""))=3,SUBSTITUTE(SUBSTITUTE(S860,",",";",2),",","."),IF(LEN(S860)-LEN(SUBSTITUTE(S860,",",""))=2,SUBSTITUTE(S860,",","."),SUBSTITUTE(S860,","," ")))))</f>
        <v/>
      </c>
      <c r="U860" s="50">
        <f>IF(ISNUMBER(FIND("S",T860)),-1,IF(ISNUMBER(FIND("N",T860)),1,0))</f>
        <v/>
      </c>
      <c r="V860" s="50">
        <f>IF(ISNUMBER(FIND("W",T860)),-1,IF(ISNUMBER(FIND("E",T860)),1,0))</f>
        <v/>
      </c>
      <c r="W860" s="50">
        <f>AND(MIN(IFERROR(FIND("N",T860),999),IFERROR(FIND("S",T860),999))&lt;999,MIN(IFERROR(FIND("E",T860),999),IFERROR(FIND("W",T860),999))&lt;999,MIN(IFERROR(FIND("E",T860),999),IFERROR(FIND("W",T860),999))&lt;MIN(IFERROR(FIND("N",T860),999),IFERROR(FIND("S",T860),999)))</f>
        <v/>
      </c>
      <c r="X860" s="50">
        <f>IF(T860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860,"°"," "),"º"," "),"˚"," "),"'"," "),CHAR(34)," "),"′"," "),"’"," "),"‘"," "),"″"," "),"”"," "),"“"," "),"("," "),")"," "),"["," "),"]"," "),"{"," "),"}"," "),";"," "),"|"," "),"/"," "),"\"," "),":"," "),"="," "),"*"," "),","," "),"N"," "),"S"," "),"E"," "),"W"," "),"_"," ")))</f>
        <v/>
      </c>
      <c r="Y860" s="50">
        <f>IF(X860="","",SUBSTITUTE(SUBSTITUTE(SUBSTITUTE(SUBSTITUTE(SUBSTITUTE(SUBSTITUTE(SUBSTITUTE(SUBSTITUTE(SUBSTITUTE(SUBSTITUTE(SUBSTITUTE(SUBSTITUTE(SUBSTITUTE(X860,"0",""),"1",""),"2",""),"3",""),"4",""),"5",""),"6",""),"7",""),"8",""),"9",""),".",""),"-","")," ",""))</f>
        <v/>
      </c>
      <c r="Z860" s="50">
        <f>IF(X860="",0,LEN(X860)-LEN(SUBSTITUTE(X860," ",""))+1)</f>
        <v/>
      </c>
      <c r="AA860" s="50">
        <f>IF(Z860&lt;1,"",IFERROR(VALUE(SUBSTITUTE(TRIM(MID(SUBSTITUTE(X860," ",REPT(" ",60)),1,60)),".",MID(1/2,2,1))),""))</f>
        <v/>
      </c>
      <c r="AB860" s="50">
        <f>IF(Z860&lt;2,"",IFERROR(VALUE(SUBSTITUTE(TRIM(MID(SUBSTITUTE(X860," ",REPT(" ",60)),61,60)),".",MID(1/2,2,1))),""))</f>
        <v/>
      </c>
      <c r="AC860" s="50">
        <f>IF(Z860&lt;3,"",IFERROR(VALUE(SUBSTITUTE(TRIM(MID(SUBSTITUTE(X860," ",REPT(" ",60)),121,60)),".",MID(1/2,2,1))),""))</f>
        <v/>
      </c>
      <c r="AD860" s="50">
        <f>IF(Z860&lt;4,"",IFERROR(VALUE(SUBSTITUTE(TRIM(MID(SUBSTITUTE(X860," ",REPT(" ",60)),181,60)),".",MID(1/2,2,1))),""))</f>
        <v/>
      </c>
      <c r="AE860" s="50">
        <f>IF(Z860&lt;5,"",IFERROR(VALUE(SUBSTITUTE(TRIM(MID(SUBSTITUTE(X860," ",REPT(" ",60)),241,60)),".",MID(1/2,2,1))),""))</f>
        <v/>
      </c>
      <c r="AF860" s="50">
        <f>IF(Z860&lt;6,"",IFERROR(VALUE(SUBSTITUTE(TRIM(MID(SUBSTITUTE(X860," ",REPT(" ",60)),301,60)),".",MID(1/2,2,1))),""))</f>
        <v/>
      </c>
      <c r="AG860" s="50">
        <f>IFERROR(IF(Z860=2,AA860,IF(Z860=4,IF(AA860&lt;0,-1,1)*(ABS(AA860)+AB860/60),IF(Z860=6,IF(AA860&lt;0,-1,1)*(ABS(AA860)+AB860/60+AC860/3600),""))),"")</f>
        <v/>
      </c>
      <c r="AH860" s="50">
        <f>IFERROR(IF(Z860=2,AB860,IF(Z860=4,IF(AC860&lt;0,-1,1)*(ABS(AC860)+AD860/60),IF(Z860=6,IF(AD860&lt;0,-1,1)*(ABS(AD860)+AE860/60+AF860/3600),""))),"")</f>
        <v/>
      </c>
      <c r="AI860" s="50">
        <f>IF(W860,AH860,AG860)</f>
        <v/>
      </c>
      <c r="AJ860" s="50">
        <f>IF(W860,AG860,AH860)</f>
        <v/>
      </c>
      <c r="AK860" s="50">
        <f>IFERROR(IF(U860=0,AI860,U860*ABS(AI860)),"")</f>
        <v/>
      </c>
      <c r="AL860" s="50">
        <f>IFERROR(IF(V860=0,AJ860,V860*ABS(AJ860)),"")</f>
        <v/>
      </c>
      <c r="AM860" s="50">
        <f>IFERROR(AND(U860=0,V860=0,ABS(AK860)&gt;90,ABS(AK860)&lt;=180,ABS(AL860)&lt;=90),FALSE)</f>
        <v/>
      </c>
      <c r="AN860" s="50">
        <f>IF(AM860,AL860,AK860)</f>
        <v/>
      </c>
      <c r="AO860" s="50">
        <f>IF(AM860,AK860,AL860)</f>
        <v/>
      </c>
      <c r="AP860" s="50">
        <f>IF(R860="","",IF(Y860&lt;&gt;"","Contains words or symbols that aren't part of a coordinate.",IF(NOT(OR(Z860=2,Z860=4,Z860=6)),"Couldn't find a latitude and a longitude ("&amp;Z860&amp;IF(Z860=1," number"," numbers")&amp;" found).",IF(COUNT(AA860:AF860)&lt;&gt;Z860,"Some of the numbers couldn't be read.",IF(OR(AND(Z860=4,OR(AB860&lt;0,AB860&gt;=60,AD860&lt;0,AD860&gt;=60)),AND(Z860=6,OR(AB860&lt;0,AB860&gt;=60,AC860&lt;0,AC860&gt;=60,AE860&lt;0,AE860&gt;=60,AF860&lt;0,AF860&gt;=60))),"Minutes and seconds must be between 0 and 60.",IF(OR(ABS(AN860)&gt;90,ABS(AO860)&gt;180),"Out of range: latitude must be between -90 and 90, and longitude between -180 and 180.",""))))))</f>
        <v/>
      </c>
    </row>
    <row r="861">
      <c r="B861" s="44" t="n"/>
      <c r="C861" s="44" t="n"/>
      <c r="D861" s="45">
        <f>IF(R861="","",IF(AP861&lt;&gt;"","NOT VALID GPS COORDINATES",IF(O861="NO CONNECTION","NO CONNECTION",IF(E861="","NOT FOUND",IF(OR(AM861,AND(AN861=0,AO861=0)),"CONVERTED – PLEASE CHECK","CONVERTED")))))</f>
        <v/>
      </c>
      <c r="E861" s="45">
        <f>IF(OR(O861="",O861="NO CONNECTION"),"",IFERROR(_xlfn.FILTERXML(O861,"//local/territory")&amp;" "&amp;_xlfn.FILTERXML(O861,"//local/mapcode"),IFERROR(_xlfn.FILTERXML(O861,"//international/mapcode"),"")))</f>
        <v/>
      </c>
      <c r="F861" s="46">
        <f>IF(E861="","",IFERROR(_xlfn.FILTERXML(O861,"//local/territory"),""))</f>
        <v/>
      </c>
      <c r="G861" s="46">
        <f>IF(E861="","",IFERROR(_xlfn.FILTERXML(O861,"//local/mapcode"),""))</f>
        <v/>
      </c>
      <c r="H861" s="46">
        <f>IF(E861="","",IFERROR(_xlfn.FILTERXML(O861,"//international/mapcode"),""))</f>
        <v/>
      </c>
      <c r="I861" s="46">
        <f>IF(E861="","",IFERROR(HYPERLINK("https://www.mymapcodes.com/go/?t="&amp;IF(G861&lt;&gt;"",F861,"AAA")&amp;"&amp;ma="&amp;LEFT(IF(G861&lt;&gt;"",G861,H861),FIND(".",IF(G861&lt;&gt;"",G861,H861))-1)&amp;"&amp;mb="&amp;MID(IF(G861&lt;&gt;"",G861,H861),FIND(".",IF(G861&lt;&gt;"",G861,H861))+1,99),"Open on MyMapcodes →"),""))</f>
        <v/>
      </c>
      <c r="J861" s="47">
        <f>IF(OR(R861="",AP861&lt;&gt;""),"",ROUND(AN861,6))</f>
        <v/>
      </c>
      <c r="K861" s="47">
        <f>IF(OR(R861="",AP861&lt;&gt;""),"",ROUND(AO861,6))</f>
        <v/>
      </c>
      <c r="L861" s="48">
        <f>IF(R861="","",IF(AP861&lt;&gt;"",AP861,IF(O861="NO CONNECTION","Excel couldn't reach the mapcode service. Click the REFRESH RESULTS box just above the table.",IF(E861="","The mapcode service didn't return a mapcode for this point.",IF(AM861,"Latitude and longitude seemed to be the wrong way round, so they've been swapped. Please check.",IF(AND(AN861=0,AO861=0),"0, 0 is in the sea off West Africa. Please check this is the location you meant.",IF(W861,"Longitude came first, so the order has been switched.",IF(Z861=6,"Converted from degrees, minutes and seconds.",IF(Z861=4,"Converted from degrees and decimal minutes.","")))))))))</f>
        <v/>
      </c>
      <c r="N861" s="49">
        <f>IF(J861="","",MapcodeAPI&amp;"codes/"&amp;SUBSTITUTE(J861&amp;"",MID(1/2,2,1),".")&amp;","&amp;SUBSTITUTE(K861&amp;"",MID(1/2,2,1),"."))&amp;LEFT($B$13,0)</f>
        <v/>
      </c>
      <c r="O861" s="49">
        <f>IF(N861="","",IFERROR(_xlfn.WEBSERVICE(N861),IF(MapcodeAPIBackup="","NO CONNECTION",IFERROR(_xlfn.WEBSERVICE(MapcodeAPIBackup&amp;MID(N861,LEN(MapcodeAPI)+1,999)),"NO CONNECTION"))))</f>
        <v/>
      </c>
      <c r="P861" t="inlineStr">
        <is>
          <t xml:space="preserve"> </t>
        </is>
      </c>
      <c r="R861" s="50">
        <f>IFERROR(IF(AND(TRIM(B861&amp;"")="",TRIM(C861&amp;"")=""),"",TRIM(IF(ISNUMBER(B861),SUBSTITUTE(B861&amp;"",MID(1/2,2,1),"."),B861&amp;"")&amp;IF(TRIM(C861&amp;"")="",""," | "&amp;IF(ISNUMBER(C861),SUBSTITUTE(C861&amp;"",MID(1/2,2,1),"."),C861&amp;"")))),"(error value)")</f>
        <v/>
      </c>
      <c r="S861" s="50">
        <f>IF(R861="","","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"&amp;IFERROR(IF(AND(LEN(R861)-LEN(SUBSTITUTE(R861,"/",""))=1,ISNUMBER(FIND(" ",TRIM(LEFT(R861,FIND("/",R861)-1))))),LEFT(R861,FIND("/",R861)-1),R861),R861)&amp;" ")," "," "),"﻿"," "),"​"," "),"⁠"," ")," "," ")," "," "),CHAR(9)," "),CHAR(10)," "),CHAR(13)," "),"−","-"),"–","-"),"—","-"),"LATITUDE"," "),"LONGITUDE"," "),"COORDINATES"," "),"COORDS"," "),"NORTH"," N "),"SOUTH"," S "),"EAST"," E "),"WEST"," W "),"DEGREES"," "),"DEG"," "),"GPS"," "),"LONG"," "),"LNG"," "),"LON"," "),"LAT"," ")," AND "," "),"&amp;"," ")&amp;" ")</f>
        <v/>
      </c>
      <c r="T861" s="50">
        <f>IF(S861="","",IF(LEN(S861)-LEN(SUBSTITUTE(S861,".",""))&gt;0,SUBSTITUTE(S861,","," "),IF(LEN(S861)-LEN(SUBSTITUTE(S861,",",""))=3,SUBSTITUTE(SUBSTITUTE(S861,",",";",2),",","."),IF(LEN(S861)-LEN(SUBSTITUTE(S861,",",""))=2,SUBSTITUTE(S861,",","."),SUBSTITUTE(S861,","," ")))))</f>
        <v/>
      </c>
      <c r="U861" s="50">
        <f>IF(ISNUMBER(FIND("S",T861)),-1,IF(ISNUMBER(FIND("N",T861)),1,0))</f>
        <v/>
      </c>
      <c r="V861" s="50">
        <f>IF(ISNUMBER(FIND("W",T861)),-1,IF(ISNUMBER(FIND("E",T861)),1,0))</f>
        <v/>
      </c>
      <c r="W861" s="50">
        <f>AND(MIN(IFERROR(FIND("N",T861),999),IFERROR(FIND("S",T861),999))&lt;999,MIN(IFERROR(FIND("E",T861),999),IFERROR(FIND("W",T861),999))&lt;999,MIN(IFERROR(FIND("E",T861),999),IFERROR(FIND("W",T861),999))&lt;MIN(IFERROR(FIND("N",T861),999),IFERROR(FIND("S",T861),999)))</f>
        <v/>
      </c>
      <c r="X861" s="50">
        <f>IF(T861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861,"°"," "),"º"," "),"˚"," "),"'"," "),CHAR(34)," "),"′"," "),"’"," "),"‘"," "),"″"," "),"”"," "),"“"," "),"("," "),")"," "),"["," "),"]"," "),"{"," "),"}"," "),";"," "),"|"," "),"/"," "),"\"," "),":"," "),"="," "),"*"," "),","," "),"N"," "),"S"," "),"E"," "),"W"," "),"_"," ")))</f>
        <v/>
      </c>
      <c r="Y861" s="50">
        <f>IF(X861="","",SUBSTITUTE(SUBSTITUTE(SUBSTITUTE(SUBSTITUTE(SUBSTITUTE(SUBSTITUTE(SUBSTITUTE(SUBSTITUTE(SUBSTITUTE(SUBSTITUTE(SUBSTITUTE(SUBSTITUTE(SUBSTITUTE(X861,"0",""),"1",""),"2",""),"3",""),"4",""),"5",""),"6",""),"7",""),"8",""),"9",""),".",""),"-","")," ",""))</f>
        <v/>
      </c>
      <c r="Z861" s="50">
        <f>IF(X861="",0,LEN(X861)-LEN(SUBSTITUTE(X861," ",""))+1)</f>
        <v/>
      </c>
      <c r="AA861" s="50">
        <f>IF(Z861&lt;1,"",IFERROR(VALUE(SUBSTITUTE(TRIM(MID(SUBSTITUTE(X861," ",REPT(" ",60)),1,60)),".",MID(1/2,2,1))),""))</f>
        <v/>
      </c>
      <c r="AB861" s="50">
        <f>IF(Z861&lt;2,"",IFERROR(VALUE(SUBSTITUTE(TRIM(MID(SUBSTITUTE(X861," ",REPT(" ",60)),61,60)),".",MID(1/2,2,1))),""))</f>
        <v/>
      </c>
      <c r="AC861" s="50">
        <f>IF(Z861&lt;3,"",IFERROR(VALUE(SUBSTITUTE(TRIM(MID(SUBSTITUTE(X861," ",REPT(" ",60)),121,60)),".",MID(1/2,2,1))),""))</f>
        <v/>
      </c>
      <c r="AD861" s="50">
        <f>IF(Z861&lt;4,"",IFERROR(VALUE(SUBSTITUTE(TRIM(MID(SUBSTITUTE(X861," ",REPT(" ",60)),181,60)),".",MID(1/2,2,1))),""))</f>
        <v/>
      </c>
      <c r="AE861" s="50">
        <f>IF(Z861&lt;5,"",IFERROR(VALUE(SUBSTITUTE(TRIM(MID(SUBSTITUTE(X861," ",REPT(" ",60)),241,60)),".",MID(1/2,2,1))),""))</f>
        <v/>
      </c>
      <c r="AF861" s="50">
        <f>IF(Z861&lt;6,"",IFERROR(VALUE(SUBSTITUTE(TRIM(MID(SUBSTITUTE(X861," ",REPT(" ",60)),301,60)),".",MID(1/2,2,1))),""))</f>
        <v/>
      </c>
      <c r="AG861" s="50">
        <f>IFERROR(IF(Z861=2,AA861,IF(Z861=4,IF(AA861&lt;0,-1,1)*(ABS(AA861)+AB861/60),IF(Z861=6,IF(AA861&lt;0,-1,1)*(ABS(AA861)+AB861/60+AC861/3600),""))),"")</f>
        <v/>
      </c>
      <c r="AH861" s="50">
        <f>IFERROR(IF(Z861=2,AB861,IF(Z861=4,IF(AC861&lt;0,-1,1)*(ABS(AC861)+AD861/60),IF(Z861=6,IF(AD861&lt;0,-1,1)*(ABS(AD861)+AE861/60+AF861/3600),""))),"")</f>
        <v/>
      </c>
      <c r="AI861" s="50">
        <f>IF(W861,AH861,AG861)</f>
        <v/>
      </c>
      <c r="AJ861" s="50">
        <f>IF(W861,AG861,AH861)</f>
        <v/>
      </c>
      <c r="AK861" s="50">
        <f>IFERROR(IF(U861=0,AI861,U861*ABS(AI861)),"")</f>
        <v/>
      </c>
      <c r="AL861" s="50">
        <f>IFERROR(IF(V861=0,AJ861,V861*ABS(AJ861)),"")</f>
        <v/>
      </c>
      <c r="AM861" s="50">
        <f>IFERROR(AND(U861=0,V861=0,ABS(AK861)&gt;90,ABS(AK861)&lt;=180,ABS(AL861)&lt;=90),FALSE)</f>
        <v/>
      </c>
      <c r="AN861" s="50">
        <f>IF(AM861,AL861,AK861)</f>
        <v/>
      </c>
      <c r="AO861" s="50">
        <f>IF(AM861,AK861,AL861)</f>
        <v/>
      </c>
      <c r="AP861" s="50">
        <f>IF(R861="","",IF(Y861&lt;&gt;"","Contains words or symbols that aren't part of a coordinate.",IF(NOT(OR(Z861=2,Z861=4,Z861=6)),"Couldn't find a latitude and a longitude ("&amp;Z861&amp;IF(Z861=1," number"," numbers")&amp;" found).",IF(COUNT(AA861:AF861)&lt;&gt;Z861,"Some of the numbers couldn't be read.",IF(OR(AND(Z861=4,OR(AB861&lt;0,AB861&gt;=60,AD861&lt;0,AD861&gt;=60)),AND(Z861=6,OR(AB861&lt;0,AB861&gt;=60,AC861&lt;0,AC861&gt;=60,AE861&lt;0,AE861&gt;=60,AF861&lt;0,AF861&gt;=60))),"Minutes and seconds must be between 0 and 60.",IF(OR(ABS(AN861)&gt;90,ABS(AO861)&gt;180),"Out of range: latitude must be between -90 and 90, and longitude between -180 and 180.",""))))))</f>
        <v/>
      </c>
    </row>
    <row r="862">
      <c r="B862" s="44" t="n"/>
      <c r="C862" s="44" t="n"/>
      <c r="D862" s="45">
        <f>IF(R862="","",IF(AP862&lt;&gt;"","NOT VALID GPS COORDINATES",IF(O862="NO CONNECTION","NO CONNECTION",IF(E862="","NOT FOUND",IF(OR(AM862,AND(AN862=0,AO862=0)),"CONVERTED – PLEASE CHECK","CONVERTED")))))</f>
        <v/>
      </c>
      <c r="E862" s="45">
        <f>IF(OR(O862="",O862="NO CONNECTION"),"",IFERROR(_xlfn.FILTERXML(O862,"//local/territory")&amp;" "&amp;_xlfn.FILTERXML(O862,"//local/mapcode"),IFERROR(_xlfn.FILTERXML(O862,"//international/mapcode"),"")))</f>
        <v/>
      </c>
      <c r="F862" s="46">
        <f>IF(E862="","",IFERROR(_xlfn.FILTERXML(O862,"//local/territory"),""))</f>
        <v/>
      </c>
      <c r="G862" s="46">
        <f>IF(E862="","",IFERROR(_xlfn.FILTERXML(O862,"//local/mapcode"),""))</f>
        <v/>
      </c>
      <c r="H862" s="46">
        <f>IF(E862="","",IFERROR(_xlfn.FILTERXML(O862,"//international/mapcode"),""))</f>
        <v/>
      </c>
      <c r="I862" s="46">
        <f>IF(E862="","",IFERROR(HYPERLINK("https://www.mymapcodes.com/go/?t="&amp;IF(G862&lt;&gt;"",F862,"AAA")&amp;"&amp;ma="&amp;LEFT(IF(G862&lt;&gt;"",G862,H862),FIND(".",IF(G862&lt;&gt;"",G862,H862))-1)&amp;"&amp;mb="&amp;MID(IF(G862&lt;&gt;"",G862,H862),FIND(".",IF(G862&lt;&gt;"",G862,H862))+1,99),"Open on MyMapcodes →"),""))</f>
        <v/>
      </c>
      <c r="J862" s="47">
        <f>IF(OR(R862="",AP862&lt;&gt;""),"",ROUND(AN862,6))</f>
        <v/>
      </c>
      <c r="K862" s="47">
        <f>IF(OR(R862="",AP862&lt;&gt;""),"",ROUND(AO862,6))</f>
        <v/>
      </c>
      <c r="L862" s="48">
        <f>IF(R862="","",IF(AP862&lt;&gt;"",AP862,IF(O862="NO CONNECTION","Excel couldn't reach the mapcode service. Click the REFRESH RESULTS box just above the table.",IF(E862="","The mapcode service didn't return a mapcode for this point.",IF(AM862,"Latitude and longitude seemed to be the wrong way round, so they've been swapped. Please check.",IF(AND(AN862=0,AO862=0),"0, 0 is in the sea off West Africa. Please check this is the location you meant.",IF(W862,"Longitude came first, so the order has been switched.",IF(Z862=6,"Converted from degrees, minutes and seconds.",IF(Z862=4,"Converted from degrees and decimal minutes.","")))))))))</f>
        <v/>
      </c>
      <c r="N862" s="49">
        <f>IF(J862="","",MapcodeAPI&amp;"codes/"&amp;SUBSTITUTE(J862&amp;"",MID(1/2,2,1),".")&amp;","&amp;SUBSTITUTE(K862&amp;"",MID(1/2,2,1),"."))&amp;LEFT($B$13,0)</f>
        <v/>
      </c>
      <c r="O862" s="49">
        <f>IF(N862="","",IFERROR(_xlfn.WEBSERVICE(N862),IF(MapcodeAPIBackup="","NO CONNECTION",IFERROR(_xlfn.WEBSERVICE(MapcodeAPIBackup&amp;MID(N862,LEN(MapcodeAPI)+1,999)),"NO CONNECTION"))))</f>
        <v/>
      </c>
      <c r="P862" t="inlineStr">
        <is>
          <t xml:space="preserve"> </t>
        </is>
      </c>
      <c r="R862" s="50">
        <f>IFERROR(IF(AND(TRIM(B862&amp;"")="",TRIM(C862&amp;"")=""),"",TRIM(IF(ISNUMBER(B862),SUBSTITUTE(B862&amp;"",MID(1/2,2,1),"."),B862&amp;"")&amp;IF(TRIM(C862&amp;"")="",""," | "&amp;IF(ISNUMBER(C862),SUBSTITUTE(C862&amp;"",MID(1/2,2,1),"."),C862&amp;"")))),"(error value)")</f>
        <v/>
      </c>
      <c r="S862" s="50">
        <f>IF(R862="","","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"&amp;IFERROR(IF(AND(LEN(R862)-LEN(SUBSTITUTE(R862,"/",""))=1,ISNUMBER(FIND(" ",TRIM(LEFT(R862,FIND("/",R862)-1))))),LEFT(R862,FIND("/",R862)-1),R862),R862)&amp;" ")," "," "),"﻿"," "),"​"," "),"⁠"," ")," "," ")," "," "),CHAR(9)," "),CHAR(10)," "),CHAR(13)," "),"−","-"),"–","-"),"—","-"),"LATITUDE"," "),"LONGITUDE"," "),"COORDINATES"," "),"COORDS"," "),"NORTH"," N "),"SOUTH"," S "),"EAST"," E "),"WEST"," W "),"DEGREES"," "),"DEG"," "),"GPS"," "),"LONG"," "),"LNG"," "),"LON"," "),"LAT"," ")," AND "," "),"&amp;"," ")&amp;" ")</f>
        <v/>
      </c>
      <c r="T862" s="50">
        <f>IF(S862="","",IF(LEN(S862)-LEN(SUBSTITUTE(S862,".",""))&gt;0,SUBSTITUTE(S862,","," "),IF(LEN(S862)-LEN(SUBSTITUTE(S862,",",""))=3,SUBSTITUTE(SUBSTITUTE(S862,",",";",2),",","."),IF(LEN(S862)-LEN(SUBSTITUTE(S862,",",""))=2,SUBSTITUTE(S862,",","."),SUBSTITUTE(S862,","," ")))))</f>
        <v/>
      </c>
      <c r="U862" s="50">
        <f>IF(ISNUMBER(FIND("S",T862)),-1,IF(ISNUMBER(FIND("N",T862)),1,0))</f>
        <v/>
      </c>
      <c r="V862" s="50">
        <f>IF(ISNUMBER(FIND("W",T862)),-1,IF(ISNUMBER(FIND("E",T862)),1,0))</f>
        <v/>
      </c>
      <c r="W862" s="50">
        <f>AND(MIN(IFERROR(FIND("N",T862),999),IFERROR(FIND("S",T862),999))&lt;999,MIN(IFERROR(FIND("E",T862),999),IFERROR(FIND("W",T862),999))&lt;999,MIN(IFERROR(FIND("E",T862),999),IFERROR(FIND("W",T862),999))&lt;MIN(IFERROR(FIND("N",T862),999),IFERROR(FIND("S",T862),999)))</f>
        <v/>
      </c>
      <c r="X862" s="50">
        <f>IF(T862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862,"°"," "),"º"," "),"˚"," "),"'"," "),CHAR(34)," "),"′"," "),"’"," "),"‘"," "),"″"," "),"”"," "),"“"," "),"("," "),")"," "),"["," "),"]"," "),"{"," "),"}"," "),";"," "),"|"," "),"/"," "),"\"," "),":"," "),"="," "),"*"," "),","," "),"N"," "),"S"," "),"E"," "),"W"," "),"_"," ")))</f>
        <v/>
      </c>
      <c r="Y862" s="50">
        <f>IF(X862="","",SUBSTITUTE(SUBSTITUTE(SUBSTITUTE(SUBSTITUTE(SUBSTITUTE(SUBSTITUTE(SUBSTITUTE(SUBSTITUTE(SUBSTITUTE(SUBSTITUTE(SUBSTITUTE(SUBSTITUTE(SUBSTITUTE(X862,"0",""),"1",""),"2",""),"3",""),"4",""),"5",""),"6",""),"7",""),"8",""),"9",""),".",""),"-","")," ",""))</f>
        <v/>
      </c>
      <c r="Z862" s="50">
        <f>IF(X862="",0,LEN(X862)-LEN(SUBSTITUTE(X862," ",""))+1)</f>
        <v/>
      </c>
      <c r="AA862" s="50">
        <f>IF(Z862&lt;1,"",IFERROR(VALUE(SUBSTITUTE(TRIM(MID(SUBSTITUTE(X862," ",REPT(" ",60)),1,60)),".",MID(1/2,2,1))),""))</f>
        <v/>
      </c>
      <c r="AB862" s="50">
        <f>IF(Z862&lt;2,"",IFERROR(VALUE(SUBSTITUTE(TRIM(MID(SUBSTITUTE(X862," ",REPT(" ",60)),61,60)),".",MID(1/2,2,1))),""))</f>
        <v/>
      </c>
      <c r="AC862" s="50">
        <f>IF(Z862&lt;3,"",IFERROR(VALUE(SUBSTITUTE(TRIM(MID(SUBSTITUTE(X862," ",REPT(" ",60)),121,60)),".",MID(1/2,2,1))),""))</f>
        <v/>
      </c>
      <c r="AD862" s="50">
        <f>IF(Z862&lt;4,"",IFERROR(VALUE(SUBSTITUTE(TRIM(MID(SUBSTITUTE(X862," ",REPT(" ",60)),181,60)),".",MID(1/2,2,1))),""))</f>
        <v/>
      </c>
      <c r="AE862" s="50">
        <f>IF(Z862&lt;5,"",IFERROR(VALUE(SUBSTITUTE(TRIM(MID(SUBSTITUTE(X862," ",REPT(" ",60)),241,60)),".",MID(1/2,2,1))),""))</f>
        <v/>
      </c>
      <c r="AF862" s="50">
        <f>IF(Z862&lt;6,"",IFERROR(VALUE(SUBSTITUTE(TRIM(MID(SUBSTITUTE(X862," ",REPT(" ",60)),301,60)),".",MID(1/2,2,1))),""))</f>
        <v/>
      </c>
      <c r="AG862" s="50">
        <f>IFERROR(IF(Z862=2,AA862,IF(Z862=4,IF(AA862&lt;0,-1,1)*(ABS(AA862)+AB862/60),IF(Z862=6,IF(AA862&lt;0,-1,1)*(ABS(AA862)+AB862/60+AC862/3600),""))),"")</f>
        <v/>
      </c>
      <c r="AH862" s="50">
        <f>IFERROR(IF(Z862=2,AB862,IF(Z862=4,IF(AC862&lt;0,-1,1)*(ABS(AC862)+AD862/60),IF(Z862=6,IF(AD862&lt;0,-1,1)*(ABS(AD862)+AE862/60+AF862/3600),""))),"")</f>
        <v/>
      </c>
      <c r="AI862" s="50">
        <f>IF(W862,AH862,AG862)</f>
        <v/>
      </c>
      <c r="AJ862" s="50">
        <f>IF(W862,AG862,AH862)</f>
        <v/>
      </c>
      <c r="AK862" s="50">
        <f>IFERROR(IF(U862=0,AI862,U862*ABS(AI862)),"")</f>
        <v/>
      </c>
      <c r="AL862" s="50">
        <f>IFERROR(IF(V862=0,AJ862,V862*ABS(AJ862)),"")</f>
        <v/>
      </c>
      <c r="AM862" s="50">
        <f>IFERROR(AND(U862=0,V862=0,ABS(AK862)&gt;90,ABS(AK862)&lt;=180,ABS(AL862)&lt;=90),FALSE)</f>
        <v/>
      </c>
      <c r="AN862" s="50">
        <f>IF(AM862,AL862,AK862)</f>
        <v/>
      </c>
      <c r="AO862" s="50">
        <f>IF(AM862,AK862,AL862)</f>
        <v/>
      </c>
      <c r="AP862" s="50">
        <f>IF(R862="","",IF(Y862&lt;&gt;"","Contains words or symbols that aren't part of a coordinate.",IF(NOT(OR(Z862=2,Z862=4,Z862=6)),"Couldn't find a latitude and a longitude ("&amp;Z862&amp;IF(Z862=1," number"," numbers")&amp;" found).",IF(COUNT(AA862:AF862)&lt;&gt;Z862,"Some of the numbers couldn't be read.",IF(OR(AND(Z862=4,OR(AB862&lt;0,AB862&gt;=60,AD862&lt;0,AD862&gt;=60)),AND(Z862=6,OR(AB862&lt;0,AB862&gt;=60,AC862&lt;0,AC862&gt;=60,AE862&lt;0,AE862&gt;=60,AF862&lt;0,AF862&gt;=60))),"Minutes and seconds must be between 0 and 60.",IF(OR(ABS(AN862)&gt;90,ABS(AO862)&gt;180),"Out of range: latitude must be between -90 and 90, and longitude between -180 and 180.",""))))))</f>
        <v/>
      </c>
    </row>
    <row r="863">
      <c r="B863" s="44" t="n"/>
      <c r="C863" s="44" t="n"/>
      <c r="D863" s="45">
        <f>IF(R863="","",IF(AP863&lt;&gt;"","NOT VALID GPS COORDINATES",IF(O863="NO CONNECTION","NO CONNECTION",IF(E863="","NOT FOUND",IF(OR(AM863,AND(AN863=0,AO863=0)),"CONVERTED – PLEASE CHECK","CONVERTED")))))</f>
        <v/>
      </c>
      <c r="E863" s="45">
        <f>IF(OR(O863="",O863="NO CONNECTION"),"",IFERROR(_xlfn.FILTERXML(O863,"//local/territory")&amp;" "&amp;_xlfn.FILTERXML(O863,"//local/mapcode"),IFERROR(_xlfn.FILTERXML(O863,"//international/mapcode"),"")))</f>
        <v/>
      </c>
      <c r="F863" s="46">
        <f>IF(E863="","",IFERROR(_xlfn.FILTERXML(O863,"//local/territory"),""))</f>
        <v/>
      </c>
      <c r="G863" s="46">
        <f>IF(E863="","",IFERROR(_xlfn.FILTERXML(O863,"//local/mapcode"),""))</f>
        <v/>
      </c>
      <c r="H863" s="46">
        <f>IF(E863="","",IFERROR(_xlfn.FILTERXML(O863,"//international/mapcode"),""))</f>
        <v/>
      </c>
      <c r="I863" s="46">
        <f>IF(E863="","",IFERROR(HYPERLINK("https://www.mymapcodes.com/go/?t="&amp;IF(G863&lt;&gt;"",F863,"AAA")&amp;"&amp;ma="&amp;LEFT(IF(G863&lt;&gt;"",G863,H863),FIND(".",IF(G863&lt;&gt;"",G863,H863))-1)&amp;"&amp;mb="&amp;MID(IF(G863&lt;&gt;"",G863,H863),FIND(".",IF(G863&lt;&gt;"",G863,H863))+1,99),"Open on MyMapcodes →"),""))</f>
        <v/>
      </c>
      <c r="J863" s="47">
        <f>IF(OR(R863="",AP863&lt;&gt;""),"",ROUND(AN863,6))</f>
        <v/>
      </c>
      <c r="K863" s="47">
        <f>IF(OR(R863="",AP863&lt;&gt;""),"",ROUND(AO863,6))</f>
        <v/>
      </c>
      <c r="L863" s="48">
        <f>IF(R863="","",IF(AP863&lt;&gt;"",AP863,IF(O863="NO CONNECTION","Excel couldn't reach the mapcode service. Click the REFRESH RESULTS box just above the table.",IF(E863="","The mapcode service didn't return a mapcode for this point.",IF(AM863,"Latitude and longitude seemed to be the wrong way round, so they've been swapped. Please check.",IF(AND(AN863=0,AO863=0),"0, 0 is in the sea off West Africa. Please check this is the location you meant.",IF(W863,"Longitude came first, so the order has been switched.",IF(Z863=6,"Converted from degrees, minutes and seconds.",IF(Z863=4,"Converted from degrees and decimal minutes.","")))))))))</f>
        <v/>
      </c>
      <c r="N863" s="49">
        <f>IF(J863="","",MapcodeAPI&amp;"codes/"&amp;SUBSTITUTE(J863&amp;"",MID(1/2,2,1),".")&amp;","&amp;SUBSTITUTE(K863&amp;"",MID(1/2,2,1),"."))&amp;LEFT($B$13,0)</f>
        <v/>
      </c>
      <c r="O863" s="49">
        <f>IF(N863="","",IFERROR(_xlfn.WEBSERVICE(N863),IF(MapcodeAPIBackup="","NO CONNECTION",IFERROR(_xlfn.WEBSERVICE(MapcodeAPIBackup&amp;MID(N863,LEN(MapcodeAPI)+1,999)),"NO CONNECTION"))))</f>
        <v/>
      </c>
      <c r="P863" t="inlineStr">
        <is>
          <t xml:space="preserve"> </t>
        </is>
      </c>
      <c r="R863" s="50">
        <f>IFERROR(IF(AND(TRIM(B863&amp;"")="",TRIM(C863&amp;"")=""),"",TRIM(IF(ISNUMBER(B863),SUBSTITUTE(B863&amp;"",MID(1/2,2,1),"."),B863&amp;"")&amp;IF(TRIM(C863&amp;"")="",""," | "&amp;IF(ISNUMBER(C863),SUBSTITUTE(C863&amp;"",MID(1/2,2,1),"."),C863&amp;"")))),"(error value)")</f>
        <v/>
      </c>
      <c r="S863" s="50">
        <f>IF(R863="","","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"&amp;IFERROR(IF(AND(LEN(R863)-LEN(SUBSTITUTE(R863,"/",""))=1,ISNUMBER(FIND(" ",TRIM(LEFT(R863,FIND("/",R863)-1))))),LEFT(R863,FIND("/",R863)-1),R863),R863)&amp;" ")," "," "),"﻿"," "),"​"," "),"⁠"," ")," "," ")," "," "),CHAR(9)," "),CHAR(10)," "),CHAR(13)," "),"−","-"),"–","-"),"—","-"),"LATITUDE"," "),"LONGITUDE"," "),"COORDINATES"," "),"COORDS"," "),"NORTH"," N "),"SOUTH"," S "),"EAST"," E "),"WEST"," W "),"DEGREES"," "),"DEG"," "),"GPS"," "),"LONG"," "),"LNG"," "),"LON"," "),"LAT"," ")," AND "," "),"&amp;"," ")&amp;" ")</f>
        <v/>
      </c>
      <c r="T863" s="50">
        <f>IF(S863="","",IF(LEN(S863)-LEN(SUBSTITUTE(S863,".",""))&gt;0,SUBSTITUTE(S863,","," "),IF(LEN(S863)-LEN(SUBSTITUTE(S863,",",""))=3,SUBSTITUTE(SUBSTITUTE(S863,",",";",2),",","."),IF(LEN(S863)-LEN(SUBSTITUTE(S863,",",""))=2,SUBSTITUTE(S863,",","."),SUBSTITUTE(S863,","," ")))))</f>
        <v/>
      </c>
      <c r="U863" s="50">
        <f>IF(ISNUMBER(FIND("S",T863)),-1,IF(ISNUMBER(FIND("N",T863)),1,0))</f>
        <v/>
      </c>
      <c r="V863" s="50">
        <f>IF(ISNUMBER(FIND("W",T863)),-1,IF(ISNUMBER(FIND("E",T863)),1,0))</f>
        <v/>
      </c>
      <c r="W863" s="50">
        <f>AND(MIN(IFERROR(FIND("N",T863),999),IFERROR(FIND("S",T863),999))&lt;999,MIN(IFERROR(FIND("E",T863),999),IFERROR(FIND("W",T863),999))&lt;999,MIN(IFERROR(FIND("E",T863),999),IFERROR(FIND("W",T863),999))&lt;MIN(IFERROR(FIND("N",T863),999),IFERROR(FIND("S",T863),999)))</f>
        <v/>
      </c>
      <c r="X863" s="50">
        <f>IF(T863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863,"°"," "),"º"," "),"˚"," "),"'"," "),CHAR(34)," "),"′"," "),"’"," "),"‘"," "),"″"," "),"”"," "),"“"," "),"("," "),")"," "),"["," "),"]"," "),"{"," "),"}"," "),";"," "),"|"," "),"/"," "),"\"," "),":"," "),"="," "),"*"," "),","," "),"N"," "),"S"," "),"E"," "),"W"," "),"_"," ")))</f>
        <v/>
      </c>
      <c r="Y863" s="50">
        <f>IF(X863="","",SUBSTITUTE(SUBSTITUTE(SUBSTITUTE(SUBSTITUTE(SUBSTITUTE(SUBSTITUTE(SUBSTITUTE(SUBSTITUTE(SUBSTITUTE(SUBSTITUTE(SUBSTITUTE(SUBSTITUTE(SUBSTITUTE(X863,"0",""),"1",""),"2",""),"3",""),"4",""),"5",""),"6",""),"7",""),"8",""),"9",""),".",""),"-","")," ",""))</f>
        <v/>
      </c>
      <c r="Z863" s="50">
        <f>IF(X863="",0,LEN(X863)-LEN(SUBSTITUTE(X863," ",""))+1)</f>
        <v/>
      </c>
      <c r="AA863" s="50">
        <f>IF(Z863&lt;1,"",IFERROR(VALUE(SUBSTITUTE(TRIM(MID(SUBSTITUTE(X863," ",REPT(" ",60)),1,60)),".",MID(1/2,2,1))),""))</f>
        <v/>
      </c>
      <c r="AB863" s="50">
        <f>IF(Z863&lt;2,"",IFERROR(VALUE(SUBSTITUTE(TRIM(MID(SUBSTITUTE(X863," ",REPT(" ",60)),61,60)),".",MID(1/2,2,1))),""))</f>
        <v/>
      </c>
      <c r="AC863" s="50">
        <f>IF(Z863&lt;3,"",IFERROR(VALUE(SUBSTITUTE(TRIM(MID(SUBSTITUTE(X863," ",REPT(" ",60)),121,60)),".",MID(1/2,2,1))),""))</f>
        <v/>
      </c>
      <c r="AD863" s="50">
        <f>IF(Z863&lt;4,"",IFERROR(VALUE(SUBSTITUTE(TRIM(MID(SUBSTITUTE(X863," ",REPT(" ",60)),181,60)),".",MID(1/2,2,1))),""))</f>
        <v/>
      </c>
      <c r="AE863" s="50">
        <f>IF(Z863&lt;5,"",IFERROR(VALUE(SUBSTITUTE(TRIM(MID(SUBSTITUTE(X863," ",REPT(" ",60)),241,60)),".",MID(1/2,2,1))),""))</f>
        <v/>
      </c>
      <c r="AF863" s="50">
        <f>IF(Z863&lt;6,"",IFERROR(VALUE(SUBSTITUTE(TRIM(MID(SUBSTITUTE(X863," ",REPT(" ",60)),301,60)),".",MID(1/2,2,1))),""))</f>
        <v/>
      </c>
      <c r="AG863" s="50">
        <f>IFERROR(IF(Z863=2,AA863,IF(Z863=4,IF(AA863&lt;0,-1,1)*(ABS(AA863)+AB863/60),IF(Z863=6,IF(AA863&lt;0,-1,1)*(ABS(AA863)+AB863/60+AC863/3600),""))),"")</f>
        <v/>
      </c>
      <c r="AH863" s="50">
        <f>IFERROR(IF(Z863=2,AB863,IF(Z863=4,IF(AC863&lt;0,-1,1)*(ABS(AC863)+AD863/60),IF(Z863=6,IF(AD863&lt;0,-1,1)*(ABS(AD863)+AE863/60+AF863/3600),""))),"")</f>
        <v/>
      </c>
      <c r="AI863" s="50">
        <f>IF(W863,AH863,AG863)</f>
        <v/>
      </c>
      <c r="AJ863" s="50">
        <f>IF(W863,AG863,AH863)</f>
        <v/>
      </c>
      <c r="AK863" s="50">
        <f>IFERROR(IF(U863=0,AI863,U863*ABS(AI863)),"")</f>
        <v/>
      </c>
      <c r="AL863" s="50">
        <f>IFERROR(IF(V863=0,AJ863,V863*ABS(AJ863)),"")</f>
        <v/>
      </c>
      <c r="AM863" s="50">
        <f>IFERROR(AND(U863=0,V863=0,ABS(AK863)&gt;90,ABS(AK863)&lt;=180,ABS(AL863)&lt;=90),FALSE)</f>
        <v/>
      </c>
      <c r="AN863" s="50">
        <f>IF(AM863,AL863,AK863)</f>
        <v/>
      </c>
      <c r="AO863" s="50">
        <f>IF(AM863,AK863,AL863)</f>
        <v/>
      </c>
      <c r="AP863" s="50">
        <f>IF(R863="","",IF(Y863&lt;&gt;"","Contains words or symbols that aren't part of a coordinate.",IF(NOT(OR(Z863=2,Z863=4,Z863=6)),"Couldn't find a latitude and a longitude ("&amp;Z863&amp;IF(Z863=1," number"," numbers")&amp;" found).",IF(COUNT(AA863:AF863)&lt;&gt;Z863,"Some of the numbers couldn't be read.",IF(OR(AND(Z863=4,OR(AB863&lt;0,AB863&gt;=60,AD863&lt;0,AD863&gt;=60)),AND(Z863=6,OR(AB863&lt;0,AB863&gt;=60,AC863&lt;0,AC863&gt;=60,AE863&lt;0,AE863&gt;=60,AF863&lt;0,AF863&gt;=60))),"Minutes and seconds must be between 0 and 60.",IF(OR(ABS(AN863)&gt;90,ABS(AO863)&gt;180),"Out of range: latitude must be between -90 and 90, and longitude between -180 and 180.",""))))))</f>
        <v/>
      </c>
    </row>
    <row r="864">
      <c r="B864" s="44" t="n"/>
      <c r="C864" s="44" t="n"/>
      <c r="D864" s="45">
        <f>IF(R864="","",IF(AP864&lt;&gt;"","NOT VALID GPS COORDINATES",IF(O864="NO CONNECTION","NO CONNECTION",IF(E864="","NOT FOUND",IF(OR(AM864,AND(AN864=0,AO864=0)),"CONVERTED – PLEASE CHECK","CONVERTED")))))</f>
        <v/>
      </c>
      <c r="E864" s="45">
        <f>IF(OR(O864="",O864="NO CONNECTION"),"",IFERROR(_xlfn.FILTERXML(O864,"//local/territory")&amp;" "&amp;_xlfn.FILTERXML(O864,"//local/mapcode"),IFERROR(_xlfn.FILTERXML(O864,"//international/mapcode"),"")))</f>
        <v/>
      </c>
      <c r="F864" s="46">
        <f>IF(E864="","",IFERROR(_xlfn.FILTERXML(O864,"//local/territory"),""))</f>
        <v/>
      </c>
      <c r="G864" s="46">
        <f>IF(E864="","",IFERROR(_xlfn.FILTERXML(O864,"//local/mapcode"),""))</f>
        <v/>
      </c>
      <c r="H864" s="46">
        <f>IF(E864="","",IFERROR(_xlfn.FILTERXML(O864,"//international/mapcode"),""))</f>
        <v/>
      </c>
      <c r="I864" s="46">
        <f>IF(E864="","",IFERROR(HYPERLINK("https://www.mymapcodes.com/go/?t="&amp;IF(G864&lt;&gt;"",F864,"AAA")&amp;"&amp;ma="&amp;LEFT(IF(G864&lt;&gt;"",G864,H864),FIND(".",IF(G864&lt;&gt;"",G864,H864))-1)&amp;"&amp;mb="&amp;MID(IF(G864&lt;&gt;"",G864,H864),FIND(".",IF(G864&lt;&gt;"",G864,H864))+1,99),"Open on MyMapcodes →"),""))</f>
        <v/>
      </c>
      <c r="J864" s="47">
        <f>IF(OR(R864="",AP864&lt;&gt;""),"",ROUND(AN864,6))</f>
        <v/>
      </c>
      <c r="K864" s="47">
        <f>IF(OR(R864="",AP864&lt;&gt;""),"",ROUND(AO864,6))</f>
        <v/>
      </c>
      <c r="L864" s="48">
        <f>IF(R864="","",IF(AP864&lt;&gt;"",AP864,IF(O864="NO CONNECTION","Excel couldn't reach the mapcode service. Click the REFRESH RESULTS box just above the table.",IF(E864="","The mapcode service didn't return a mapcode for this point.",IF(AM864,"Latitude and longitude seemed to be the wrong way round, so they've been swapped. Please check.",IF(AND(AN864=0,AO864=0),"0, 0 is in the sea off West Africa. Please check this is the location you meant.",IF(W864,"Longitude came first, so the order has been switched.",IF(Z864=6,"Converted from degrees, minutes and seconds.",IF(Z864=4,"Converted from degrees and decimal minutes.","")))))))))</f>
        <v/>
      </c>
      <c r="N864" s="49">
        <f>IF(J864="","",MapcodeAPI&amp;"codes/"&amp;SUBSTITUTE(J864&amp;"",MID(1/2,2,1),".")&amp;","&amp;SUBSTITUTE(K864&amp;"",MID(1/2,2,1),"."))&amp;LEFT($B$13,0)</f>
        <v/>
      </c>
      <c r="O864" s="49">
        <f>IF(N864="","",IFERROR(_xlfn.WEBSERVICE(N864),IF(MapcodeAPIBackup="","NO CONNECTION",IFERROR(_xlfn.WEBSERVICE(MapcodeAPIBackup&amp;MID(N864,LEN(MapcodeAPI)+1,999)),"NO CONNECTION"))))</f>
        <v/>
      </c>
      <c r="P864" t="inlineStr">
        <is>
          <t xml:space="preserve"> </t>
        </is>
      </c>
      <c r="R864" s="50">
        <f>IFERROR(IF(AND(TRIM(B864&amp;"")="",TRIM(C864&amp;"")=""),"",TRIM(IF(ISNUMBER(B864),SUBSTITUTE(B864&amp;"",MID(1/2,2,1),"."),B864&amp;"")&amp;IF(TRIM(C864&amp;"")="",""," | "&amp;IF(ISNUMBER(C864),SUBSTITUTE(C864&amp;"",MID(1/2,2,1),"."),C864&amp;"")))),"(error value)")</f>
        <v/>
      </c>
      <c r="S864" s="50">
        <f>IF(R864="","","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"&amp;IFERROR(IF(AND(LEN(R864)-LEN(SUBSTITUTE(R864,"/",""))=1,ISNUMBER(FIND(" ",TRIM(LEFT(R864,FIND("/",R864)-1))))),LEFT(R864,FIND("/",R864)-1),R864),R864)&amp;" ")," "," "),"﻿"," "),"​"," "),"⁠"," ")," "," ")," "," "),CHAR(9)," "),CHAR(10)," "),CHAR(13)," "),"−","-"),"–","-"),"—","-"),"LATITUDE"," "),"LONGITUDE"," "),"COORDINATES"," "),"COORDS"," "),"NORTH"," N "),"SOUTH"," S "),"EAST"," E "),"WEST"," W "),"DEGREES"," "),"DEG"," "),"GPS"," "),"LONG"," "),"LNG"," "),"LON"," "),"LAT"," ")," AND "," "),"&amp;"," ")&amp;" ")</f>
        <v/>
      </c>
      <c r="T864" s="50">
        <f>IF(S864="","",IF(LEN(S864)-LEN(SUBSTITUTE(S864,".",""))&gt;0,SUBSTITUTE(S864,","," "),IF(LEN(S864)-LEN(SUBSTITUTE(S864,",",""))=3,SUBSTITUTE(SUBSTITUTE(S864,",",";",2),",","."),IF(LEN(S864)-LEN(SUBSTITUTE(S864,",",""))=2,SUBSTITUTE(S864,",","."),SUBSTITUTE(S864,","," ")))))</f>
        <v/>
      </c>
      <c r="U864" s="50">
        <f>IF(ISNUMBER(FIND("S",T864)),-1,IF(ISNUMBER(FIND("N",T864)),1,0))</f>
        <v/>
      </c>
      <c r="V864" s="50">
        <f>IF(ISNUMBER(FIND("W",T864)),-1,IF(ISNUMBER(FIND("E",T864)),1,0))</f>
        <v/>
      </c>
      <c r="W864" s="50">
        <f>AND(MIN(IFERROR(FIND("N",T864),999),IFERROR(FIND("S",T864),999))&lt;999,MIN(IFERROR(FIND("E",T864),999),IFERROR(FIND("W",T864),999))&lt;999,MIN(IFERROR(FIND("E",T864),999),IFERROR(FIND("W",T864),999))&lt;MIN(IFERROR(FIND("N",T864),999),IFERROR(FIND("S",T864),999)))</f>
        <v/>
      </c>
      <c r="X864" s="50">
        <f>IF(T864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864,"°"," "),"º"," "),"˚"," "),"'"," "),CHAR(34)," "),"′"," "),"’"," "),"‘"," "),"″"," "),"”"," "),"“"," "),"("," "),")"," "),"["," "),"]"," "),"{"," "),"}"," "),";"," "),"|"," "),"/"," "),"\"," "),":"," "),"="," "),"*"," "),","," "),"N"," "),"S"," "),"E"," "),"W"," "),"_"," ")))</f>
        <v/>
      </c>
      <c r="Y864" s="50">
        <f>IF(X864="","",SUBSTITUTE(SUBSTITUTE(SUBSTITUTE(SUBSTITUTE(SUBSTITUTE(SUBSTITUTE(SUBSTITUTE(SUBSTITUTE(SUBSTITUTE(SUBSTITUTE(SUBSTITUTE(SUBSTITUTE(SUBSTITUTE(X864,"0",""),"1",""),"2",""),"3",""),"4",""),"5",""),"6",""),"7",""),"8",""),"9",""),".",""),"-","")," ",""))</f>
        <v/>
      </c>
      <c r="Z864" s="50">
        <f>IF(X864="",0,LEN(X864)-LEN(SUBSTITUTE(X864," ",""))+1)</f>
        <v/>
      </c>
      <c r="AA864" s="50">
        <f>IF(Z864&lt;1,"",IFERROR(VALUE(SUBSTITUTE(TRIM(MID(SUBSTITUTE(X864," ",REPT(" ",60)),1,60)),".",MID(1/2,2,1))),""))</f>
        <v/>
      </c>
      <c r="AB864" s="50">
        <f>IF(Z864&lt;2,"",IFERROR(VALUE(SUBSTITUTE(TRIM(MID(SUBSTITUTE(X864," ",REPT(" ",60)),61,60)),".",MID(1/2,2,1))),""))</f>
        <v/>
      </c>
      <c r="AC864" s="50">
        <f>IF(Z864&lt;3,"",IFERROR(VALUE(SUBSTITUTE(TRIM(MID(SUBSTITUTE(X864," ",REPT(" ",60)),121,60)),".",MID(1/2,2,1))),""))</f>
        <v/>
      </c>
      <c r="AD864" s="50">
        <f>IF(Z864&lt;4,"",IFERROR(VALUE(SUBSTITUTE(TRIM(MID(SUBSTITUTE(X864," ",REPT(" ",60)),181,60)),".",MID(1/2,2,1))),""))</f>
        <v/>
      </c>
      <c r="AE864" s="50">
        <f>IF(Z864&lt;5,"",IFERROR(VALUE(SUBSTITUTE(TRIM(MID(SUBSTITUTE(X864," ",REPT(" ",60)),241,60)),".",MID(1/2,2,1))),""))</f>
        <v/>
      </c>
      <c r="AF864" s="50">
        <f>IF(Z864&lt;6,"",IFERROR(VALUE(SUBSTITUTE(TRIM(MID(SUBSTITUTE(X864," ",REPT(" ",60)),301,60)),".",MID(1/2,2,1))),""))</f>
        <v/>
      </c>
      <c r="AG864" s="50">
        <f>IFERROR(IF(Z864=2,AA864,IF(Z864=4,IF(AA864&lt;0,-1,1)*(ABS(AA864)+AB864/60),IF(Z864=6,IF(AA864&lt;0,-1,1)*(ABS(AA864)+AB864/60+AC864/3600),""))),"")</f>
        <v/>
      </c>
      <c r="AH864" s="50">
        <f>IFERROR(IF(Z864=2,AB864,IF(Z864=4,IF(AC864&lt;0,-1,1)*(ABS(AC864)+AD864/60),IF(Z864=6,IF(AD864&lt;0,-1,1)*(ABS(AD864)+AE864/60+AF864/3600),""))),"")</f>
        <v/>
      </c>
      <c r="AI864" s="50">
        <f>IF(W864,AH864,AG864)</f>
        <v/>
      </c>
      <c r="AJ864" s="50">
        <f>IF(W864,AG864,AH864)</f>
        <v/>
      </c>
      <c r="AK864" s="50">
        <f>IFERROR(IF(U864=0,AI864,U864*ABS(AI864)),"")</f>
        <v/>
      </c>
      <c r="AL864" s="50">
        <f>IFERROR(IF(V864=0,AJ864,V864*ABS(AJ864)),"")</f>
        <v/>
      </c>
      <c r="AM864" s="50">
        <f>IFERROR(AND(U864=0,V864=0,ABS(AK864)&gt;90,ABS(AK864)&lt;=180,ABS(AL864)&lt;=90),FALSE)</f>
        <v/>
      </c>
      <c r="AN864" s="50">
        <f>IF(AM864,AL864,AK864)</f>
        <v/>
      </c>
      <c r="AO864" s="50">
        <f>IF(AM864,AK864,AL864)</f>
        <v/>
      </c>
      <c r="AP864" s="50">
        <f>IF(R864="","",IF(Y864&lt;&gt;"","Contains words or symbols that aren't part of a coordinate.",IF(NOT(OR(Z864=2,Z864=4,Z864=6)),"Couldn't find a latitude and a longitude ("&amp;Z864&amp;IF(Z864=1," number"," numbers")&amp;" found).",IF(COUNT(AA864:AF864)&lt;&gt;Z864,"Some of the numbers couldn't be read.",IF(OR(AND(Z864=4,OR(AB864&lt;0,AB864&gt;=60,AD864&lt;0,AD864&gt;=60)),AND(Z864=6,OR(AB864&lt;0,AB864&gt;=60,AC864&lt;0,AC864&gt;=60,AE864&lt;0,AE864&gt;=60,AF864&lt;0,AF864&gt;=60))),"Minutes and seconds must be between 0 and 60.",IF(OR(ABS(AN864)&gt;90,ABS(AO864)&gt;180),"Out of range: latitude must be between -90 and 90, and longitude between -180 and 180.",""))))))</f>
        <v/>
      </c>
    </row>
    <row r="865">
      <c r="B865" s="44" t="n"/>
      <c r="C865" s="44" t="n"/>
      <c r="D865" s="45">
        <f>IF(R865="","",IF(AP865&lt;&gt;"","NOT VALID GPS COORDINATES",IF(O865="NO CONNECTION","NO CONNECTION",IF(E865="","NOT FOUND",IF(OR(AM865,AND(AN865=0,AO865=0)),"CONVERTED – PLEASE CHECK","CONVERTED")))))</f>
        <v/>
      </c>
      <c r="E865" s="45">
        <f>IF(OR(O865="",O865="NO CONNECTION"),"",IFERROR(_xlfn.FILTERXML(O865,"//local/territory")&amp;" "&amp;_xlfn.FILTERXML(O865,"//local/mapcode"),IFERROR(_xlfn.FILTERXML(O865,"//international/mapcode"),"")))</f>
        <v/>
      </c>
      <c r="F865" s="46">
        <f>IF(E865="","",IFERROR(_xlfn.FILTERXML(O865,"//local/territory"),""))</f>
        <v/>
      </c>
      <c r="G865" s="46">
        <f>IF(E865="","",IFERROR(_xlfn.FILTERXML(O865,"//local/mapcode"),""))</f>
        <v/>
      </c>
      <c r="H865" s="46">
        <f>IF(E865="","",IFERROR(_xlfn.FILTERXML(O865,"//international/mapcode"),""))</f>
        <v/>
      </c>
      <c r="I865" s="46">
        <f>IF(E865="","",IFERROR(HYPERLINK("https://www.mymapcodes.com/go/?t="&amp;IF(G865&lt;&gt;"",F865,"AAA")&amp;"&amp;ma="&amp;LEFT(IF(G865&lt;&gt;"",G865,H865),FIND(".",IF(G865&lt;&gt;"",G865,H865))-1)&amp;"&amp;mb="&amp;MID(IF(G865&lt;&gt;"",G865,H865),FIND(".",IF(G865&lt;&gt;"",G865,H865))+1,99),"Open on MyMapcodes →"),""))</f>
        <v/>
      </c>
      <c r="J865" s="47">
        <f>IF(OR(R865="",AP865&lt;&gt;""),"",ROUND(AN865,6))</f>
        <v/>
      </c>
      <c r="K865" s="47">
        <f>IF(OR(R865="",AP865&lt;&gt;""),"",ROUND(AO865,6))</f>
        <v/>
      </c>
      <c r="L865" s="48">
        <f>IF(R865="","",IF(AP865&lt;&gt;"",AP865,IF(O865="NO CONNECTION","Excel couldn't reach the mapcode service. Click the REFRESH RESULTS box just above the table.",IF(E865="","The mapcode service didn't return a mapcode for this point.",IF(AM865,"Latitude and longitude seemed to be the wrong way round, so they've been swapped. Please check.",IF(AND(AN865=0,AO865=0),"0, 0 is in the sea off West Africa. Please check this is the location you meant.",IF(W865,"Longitude came first, so the order has been switched.",IF(Z865=6,"Converted from degrees, minutes and seconds.",IF(Z865=4,"Converted from degrees and decimal minutes.","")))))))))</f>
        <v/>
      </c>
      <c r="N865" s="49">
        <f>IF(J865="","",MapcodeAPI&amp;"codes/"&amp;SUBSTITUTE(J865&amp;"",MID(1/2,2,1),".")&amp;","&amp;SUBSTITUTE(K865&amp;"",MID(1/2,2,1),"."))&amp;LEFT($B$13,0)</f>
        <v/>
      </c>
      <c r="O865" s="49">
        <f>IF(N865="","",IFERROR(_xlfn.WEBSERVICE(N865),IF(MapcodeAPIBackup="","NO CONNECTION",IFERROR(_xlfn.WEBSERVICE(MapcodeAPIBackup&amp;MID(N865,LEN(MapcodeAPI)+1,999)),"NO CONNECTION"))))</f>
        <v/>
      </c>
      <c r="P865" t="inlineStr">
        <is>
          <t xml:space="preserve"> </t>
        </is>
      </c>
      <c r="R865" s="50">
        <f>IFERROR(IF(AND(TRIM(B865&amp;"")="",TRIM(C865&amp;"")=""),"",TRIM(IF(ISNUMBER(B865),SUBSTITUTE(B865&amp;"",MID(1/2,2,1),"."),B865&amp;"")&amp;IF(TRIM(C865&amp;"")="",""," | "&amp;IF(ISNUMBER(C865),SUBSTITUTE(C865&amp;"",MID(1/2,2,1),"."),C865&amp;"")))),"(error value)")</f>
        <v/>
      </c>
      <c r="S865" s="50">
        <f>IF(R865="","","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"&amp;IFERROR(IF(AND(LEN(R865)-LEN(SUBSTITUTE(R865,"/",""))=1,ISNUMBER(FIND(" ",TRIM(LEFT(R865,FIND("/",R865)-1))))),LEFT(R865,FIND("/",R865)-1),R865),R865)&amp;" ")," "," "),"﻿"," "),"​"," "),"⁠"," ")," "," ")," "," "),CHAR(9)," "),CHAR(10)," "),CHAR(13)," "),"−","-"),"–","-"),"—","-"),"LATITUDE"," "),"LONGITUDE"," "),"COORDINATES"," "),"COORDS"," "),"NORTH"," N "),"SOUTH"," S "),"EAST"," E "),"WEST"," W "),"DEGREES"," "),"DEG"," "),"GPS"," "),"LONG"," "),"LNG"," "),"LON"," "),"LAT"," ")," AND "," "),"&amp;"," ")&amp;" ")</f>
        <v/>
      </c>
      <c r="T865" s="50">
        <f>IF(S865="","",IF(LEN(S865)-LEN(SUBSTITUTE(S865,".",""))&gt;0,SUBSTITUTE(S865,","," "),IF(LEN(S865)-LEN(SUBSTITUTE(S865,",",""))=3,SUBSTITUTE(SUBSTITUTE(S865,",",";",2),",","."),IF(LEN(S865)-LEN(SUBSTITUTE(S865,",",""))=2,SUBSTITUTE(S865,",","."),SUBSTITUTE(S865,","," ")))))</f>
        <v/>
      </c>
      <c r="U865" s="50">
        <f>IF(ISNUMBER(FIND("S",T865)),-1,IF(ISNUMBER(FIND("N",T865)),1,0))</f>
        <v/>
      </c>
      <c r="V865" s="50">
        <f>IF(ISNUMBER(FIND("W",T865)),-1,IF(ISNUMBER(FIND("E",T865)),1,0))</f>
        <v/>
      </c>
      <c r="W865" s="50">
        <f>AND(MIN(IFERROR(FIND("N",T865),999),IFERROR(FIND("S",T865),999))&lt;999,MIN(IFERROR(FIND("E",T865),999),IFERROR(FIND("W",T865),999))&lt;999,MIN(IFERROR(FIND("E",T865),999),IFERROR(FIND("W",T865),999))&lt;MIN(IFERROR(FIND("N",T865),999),IFERROR(FIND("S",T865),999)))</f>
        <v/>
      </c>
      <c r="X865" s="50">
        <f>IF(T865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865,"°"," "),"º"," "),"˚"," "),"'"," "),CHAR(34)," "),"′"," "),"’"," "),"‘"," "),"″"," "),"”"," "),"“"," "),"("," "),")"," "),"["," "),"]"," "),"{"," "),"}"," "),";"," "),"|"," "),"/"," "),"\"," "),":"," "),"="," "),"*"," "),","," "),"N"," "),"S"," "),"E"," "),"W"," "),"_"," ")))</f>
        <v/>
      </c>
      <c r="Y865" s="50">
        <f>IF(X865="","",SUBSTITUTE(SUBSTITUTE(SUBSTITUTE(SUBSTITUTE(SUBSTITUTE(SUBSTITUTE(SUBSTITUTE(SUBSTITUTE(SUBSTITUTE(SUBSTITUTE(SUBSTITUTE(SUBSTITUTE(SUBSTITUTE(X865,"0",""),"1",""),"2",""),"3",""),"4",""),"5",""),"6",""),"7",""),"8",""),"9",""),".",""),"-","")," ",""))</f>
        <v/>
      </c>
      <c r="Z865" s="50">
        <f>IF(X865="",0,LEN(X865)-LEN(SUBSTITUTE(X865," ",""))+1)</f>
        <v/>
      </c>
      <c r="AA865" s="50">
        <f>IF(Z865&lt;1,"",IFERROR(VALUE(SUBSTITUTE(TRIM(MID(SUBSTITUTE(X865," ",REPT(" ",60)),1,60)),".",MID(1/2,2,1))),""))</f>
        <v/>
      </c>
      <c r="AB865" s="50">
        <f>IF(Z865&lt;2,"",IFERROR(VALUE(SUBSTITUTE(TRIM(MID(SUBSTITUTE(X865," ",REPT(" ",60)),61,60)),".",MID(1/2,2,1))),""))</f>
        <v/>
      </c>
      <c r="AC865" s="50">
        <f>IF(Z865&lt;3,"",IFERROR(VALUE(SUBSTITUTE(TRIM(MID(SUBSTITUTE(X865," ",REPT(" ",60)),121,60)),".",MID(1/2,2,1))),""))</f>
        <v/>
      </c>
      <c r="AD865" s="50">
        <f>IF(Z865&lt;4,"",IFERROR(VALUE(SUBSTITUTE(TRIM(MID(SUBSTITUTE(X865," ",REPT(" ",60)),181,60)),".",MID(1/2,2,1))),""))</f>
        <v/>
      </c>
      <c r="AE865" s="50">
        <f>IF(Z865&lt;5,"",IFERROR(VALUE(SUBSTITUTE(TRIM(MID(SUBSTITUTE(X865," ",REPT(" ",60)),241,60)),".",MID(1/2,2,1))),""))</f>
        <v/>
      </c>
      <c r="AF865" s="50">
        <f>IF(Z865&lt;6,"",IFERROR(VALUE(SUBSTITUTE(TRIM(MID(SUBSTITUTE(X865," ",REPT(" ",60)),301,60)),".",MID(1/2,2,1))),""))</f>
        <v/>
      </c>
      <c r="AG865" s="50">
        <f>IFERROR(IF(Z865=2,AA865,IF(Z865=4,IF(AA865&lt;0,-1,1)*(ABS(AA865)+AB865/60),IF(Z865=6,IF(AA865&lt;0,-1,1)*(ABS(AA865)+AB865/60+AC865/3600),""))),"")</f>
        <v/>
      </c>
      <c r="AH865" s="50">
        <f>IFERROR(IF(Z865=2,AB865,IF(Z865=4,IF(AC865&lt;0,-1,1)*(ABS(AC865)+AD865/60),IF(Z865=6,IF(AD865&lt;0,-1,1)*(ABS(AD865)+AE865/60+AF865/3600),""))),"")</f>
        <v/>
      </c>
      <c r="AI865" s="50">
        <f>IF(W865,AH865,AG865)</f>
        <v/>
      </c>
      <c r="AJ865" s="50">
        <f>IF(W865,AG865,AH865)</f>
        <v/>
      </c>
      <c r="AK865" s="50">
        <f>IFERROR(IF(U865=0,AI865,U865*ABS(AI865)),"")</f>
        <v/>
      </c>
      <c r="AL865" s="50">
        <f>IFERROR(IF(V865=0,AJ865,V865*ABS(AJ865)),"")</f>
        <v/>
      </c>
      <c r="AM865" s="50">
        <f>IFERROR(AND(U865=0,V865=0,ABS(AK865)&gt;90,ABS(AK865)&lt;=180,ABS(AL865)&lt;=90),FALSE)</f>
        <v/>
      </c>
      <c r="AN865" s="50">
        <f>IF(AM865,AL865,AK865)</f>
        <v/>
      </c>
      <c r="AO865" s="50">
        <f>IF(AM865,AK865,AL865)</f>
        <v/>
      </c>
      <c r="AP865" s="50">
        <f>IF(R865="","",IF(Y865&lt;&gt;"","Contains words or symbols that aren't part of a coordinate.",IF(NOT(OR(Z865=2,Z865=4,Z865=6)),"Couldn't find a latitude and a longitude ("&amp;Z865&amp;IF(Z865=1," number"," numbers")&amp;" found).",IF(COUNT(AA865:AF865)&lt;&gt;Z865,"Some of the numbers couldn't be read.",IF(OR(AND(Z865=4,OR(AB865&lt;0,AB865&gt;=60,AD865&lt;0,AD865&gt;=60)),AND(Z865=6,OR(AB865&lt;0,AB865&gt;=60,AC865&lt;0,AC865&gt;=60,AE865&lt;0,AE865&gt;=60,AF865&lt;0,AF865&gt;=60))),"Minutes and seconds must be between 0 and 60.",IF(OR(ABS(AN865)&gt;90,ABS(AO865)&gt;180),"Out of range: latitude must be between -90 and 90, and longitude between -180 and 180.",""))))))</f>
        <v/>
      </c>
    </row>
    <row r="866">
      <c r="B866" s="44" t="n"/>
      <c r="C866" s="44" t="n"/>
      <c r="D866" s="45">
        <f>IF(R866="","",IF(AP866&lt;&gt;"","NOT VALID GPS COORDINATES",IF(O866="NO CONNECTION","NO CONNECTION",IF(E866="","NOT FOUND",IF(OR(AM866,AND(AN866=0,AO866=0)),"CONVERTED – PLEASE CHECK","CONVERTED")))))</f>
        <v/>
      </c>
      <c r="E866" s="45">
        <f>IF(OR(O866="",O866="NO CONNECTION"),"",IFERROR(_xlfn.FILTERXML(O866,"//local/territory")&amp;" "&amp;_xlfn.FILTERXML(O866,"//local/mapcode"),IFERROR(_xlfn.FILTERXML(O866,"//international/mapcode"),"")))</f>
        <v/>
      </c>
      <c r="F866" s="46">
        <f>IF(E866="","",IFERROR(_xlfn.FILTERXML(O866,"//local/territory"),""))</f>
        <v/>
      </c>
      <c r="G866" s="46">
        <f>IF(E866="","",IFERROR(_xlfn.FILTERXML(O866,"//local/mapcode"),""))</f>
        <v/>
      </c>
      <c r="H866" s="46">
        <f>IF(E866="","",IFERROR(_xlfn.FILTERXML(O866,"//international/mapcode"),""))</f>
        <v/>
      </c>
      <c r="I866" s="46">
        <f>IF(E866="","",IFERROR(HYPERLINK("https://www.mymapcodes.com/go/?t="&amp;IF(G866&lt;&gt;"",F866,"AAA")&amp;"&amp;ma="&amp;LEFT(IF(G866&lt;&gt;"",G866,H866),FIND(".",IF(G866&lt;&gt;"",G866,H866))-1)&amp;"&amp;mb="&amp;MID(IF(G866&lt;&gt;"",G866,H866),FIND(".",IF(G866&lt;&gt;"",G866,H866))+1,99),"Open on MyMapcodes →"),""))</f>
        <v/>
      </c>
      <c r="J866" s="47">
        <f>IF(OR(R866="",AP866&lt;&gt;""),"",ROUND(AN866,6))</f>
        <v/>
      </c>
      <c r="K866" s="47">
        <f>IF(OR(R866="",AP866&lt;&gt;""),"",ROUND(AO866,6))</f>
        <v/>
      </c>
      <c r="L866" s="48">
        <f>IF(R866="","",IF(AP866&lt;&gt;"",AP866,IF(O866="NO CONNECTION","Excel couldn't reach the mapcode service. Click the REFRESH RESULTS box just above the table.",IF(E866="","The mapcode service didn't return a mapcode for this point.",IF(AM866,"Latitude and longitude seemed to be the wrong way round, so they've been swapped. Please check.",IF(AND(AN866=0,AO866=0),"0, 0 is in the sea off West Africa. Please check this is the location you meant.",IF(W866,"Longitude came first, so the order has been switched.",IF(Z866=6,"Converted from degrees, minutes and seconds.",IF(Z866=4,"Converted from degrees and decimal minutes.","")))))))))</f>
        <v/>
      </c>
      <c r="N866" s="49">
        <f>IF(J866="","",MapcodeAPI&amp;"codes/"&amp;SUBSTITUTE(J866&amp;"",MID(1/2,2,1),".")&amp;","&amp;SUBSTITUTE(K866&amp;"",MID(1/2,2,1),"."))&amp;LEFT($B$13,0)</f>
        <v/>
      </c>
      <c r="O866" s="49">
        <f>IF(N866="","",IFERROR(_xlfn.WEBSERVICE(N866),IF(MapcodeAPIBackup="","NO CONNECTION",IFERROR(_xlfn.WEBSERVICE(MapcodeAPIBackup&amp;MID(N866,LEN(MapcodeAPI)+1,999)),"NO CONNECTION"))))</f>
        <v/>
      </c>
      <c r="P866" t="inlineStr">
        <is>
          <t xml:space="preserve"> </t>
        </is>
      </c>
      <c r="R866" s="50">
        <f>IFERROR(IF(AND(TRIM(B866&amp;"")="",TRIM(C866&amp;"")=""),"",TRIM(IF(ISNUMBER(B866),SUBSTITUTE(B866&amp;"",MID(1/2,2,1),"."),B866&amp;"")&amp;IF(TRIM(C866&amp;"")="",""," | "&amp;IF(ISNUMBER(C866),SUBSTITUTE(C866&amp;"",MID(1/2,2,1),"."),C866&amp;"")))),"(error value)")</f>
        <v/>
      </c>
      <c r="S866" s="50">
        <f>IF(R866="","","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"&amp;IFERROR(IF(AND(LEN(R866)-LEN(SUBSTITUTE(R866,"/",""))=1,ISNUMBER(FIND(" ",TRIM(LEFT(R866,FIND("/",R866)-1))))),LEFT(R866,FIND("/",R866)-1),R866),R866)&amp;" ")," "," "),"﻿"," "),"​"," "),"⁠"," ")," "," ")," "," "),CHAR(9)," "),CHAR(10)," "),CHAR(13)," "),"−","-"),"–","-"),"—","-"),"LATITUDE"," "),"LONGITUDE"," "),"COORDINATES"," "),"COORDS"," "),"NORTH"," N "),"SOUTH"," S "),"EAST"," E "),"WEST"," W "),"DEGREES"," "),"DEG"," "),"GPS"," "),"LONG"," "),"LNG"," "),"LON"," "),"LAT"," ")," AND "," "),"&amp;"," ")&amp;" ")</f>
        <v/>
      </c>
      <c r="T866" s="50">
        <f>IF(S866="","",IF(LEN(S866)-LEN(SUBSTITUTE(S866,".",""))&gt;0,SUBSTITUTE(S866,","," "),IF(LEN(S866)-LEN(SUBSTITUTE(S866,",",""))=3,SUBSTITUTE(SUBSTITUTE(S866,",",";",2),",","."),IF(LEN(S866)-LEN(SUBSTITUTE(S866,",",""))=2,SUBSTITUTE(S866,",","."),SUBSTITUTE(S866,","," ")))))</f>
        <v/>
      </c>
      <c r="U866" s="50">
        <f>IF(ISNUMBER(FIND("S",T866)),-1,IF(ISNUMBER(FIND("N",T866)),1,0))</f>
        <v/>
      </c>
      <c r="V866" s="50">
        <f>IF(ISNUMBER(FIND("W",T866)),-1,IF(ISNUMBER(FIND("E",T866)),1,0))</f>
        <v/>
      </c>
      <c r="W866" s="50">
        <f>AND(MIN(IFERROR(FIND("N",T866),999),IFERROR(FIND("S",T866),999))&lt;999,MIN(IFERROR(FIND("E",T866),999),IFERROR(FIND("W",T866),999))&lt;999,MIN(IFERROR(FIND("E",T866),999),IFERROR(FIND("W",T866),999))&lt;MIN(IFERROR(FIND("N",T866),999),IFERROR(FIND("S",T866),999)))</f>
        <v/>
      </c>
      <c r="X866" s="50">
        <f>IF(T866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866,"°"," "),"º"," "),"˚"," "),"'"," "),CHAR(34)," "),"′"," "),"’"," "),"‘"," "),"″"," "),"”"," "),"“"," "),"("," "),")"," "),"["," "),"]"," "),"{"," "),"}"," "),";"," "),"|"," "),"/"," "),"\"," "),":"," "),"="," "),"*"," "),","," "),"N"," "),"S"," "),"E"," "),"W"," "),"_"," ")))</f>
        <v/>
      </c>
      <c r="Y866" s="50">
        <f>IF(X866="","",SUBSTITUTE(SUBSTITUTE(SUBSTITUTE(SUBSTITUTE(SUBSTITUTE(SUBSTITUTE(SUBSTITUTE(SUBSTITUTE(SUBSTITUTE(SUBSTITUTE(SUBSTITUTE(SUBSTITUTE(SUBSTITUTE(X866,"0",""),"1",""),"2",""),"3",""),"4",""),"5",""),"6",""),"7",""),"8",""),"9",""),".",""),"-","")," ",""))</f>
        <v/>
      </c>
      <c r="Z866" s="50">
        <f>IF(X866="",0,LEN(X866)-LEN(SUBSTITUTE(X866," ",""))+1)</f>
        <v/>
      </c>
      <c r="AA866" s="50">
        <f>IF(Z866&lt;1,"",IFERROR(VALUE(SUBSTITUTE(TRIM(MID(SUBSTITUTE(X866," ",REPT(" ",60)),1,60)),".",MID(1/2,2,1))),""))</f>
        <v/>
      </c>
      <c r="AB866" s="50">
        <f>IF(Z866&lt;2,"",IFERROR(VALUE(SUBSTITUTE(TRIM(MID(SUBSTITUTE(X866," ",REPT(" ",60)),61,60)),".",MID(1/2,2,1))),""))</f>
        <v/>
      </c>
      <c r="AC866" s="50">
        <f>IF(Z866&lt;3,"",IFERROR(VALUE(SUBSTITUTE(TRIM(MID(SUBSTITUTE(X866," ",REPT(" ",60)),121,60)),".",MID(1/2,2,1))),""))</f>
        <v/>
      </c>
      <c r="AD866" s="50">
        <f>IF(Z866&lt;4,"",IFERROR(VALUE(SUBSTITUTE(TRIM(MID(SUBSTITUTE(X866," ",REPT(" ",60)),181,60)),".",MID(1/2,2,1))),""))</f>
        <v/>
      </c>
      <c r="AE866" s="50">
        <f>IF(Z866&lt;5,"",IFERROR(VALUE(SUBSTITUTE(TRIM(MID(SUBSTITUTE(X866," ",REPT(" ",60)),241,60)),".",MID(1/2,2,1))),""))</f>
        <v/>
      </c>
      <c r="AF866" s="50">
        <f>IF(Z866&lt;6,"",IFERROR(VALUE(SUBSTITUTE(TRIM(MID(SUBSTITUTE(X866," ",REPT(" ",60)),301,60)),".",MID(1/2,2,1))),""))</f>
        <v/>
      </c>
      <c r="AG866" s="50">
        <f>IFERROR(IF(Z866=2,AA866,IF(Z866=4,IF(AA866&lt;0,-1,1)*(ABS(AA866)+AB866/60),IF(Z866=6,IF(AA866&lt;0,-1,1)*(ABS(AA866)+AB866/60+AC866/3600),""))),"")</f>
        <v/>
      </c>
      <c r="AH866" s="50">
        <f>IFERROR(IF(Z866=2,AB866,IF(Z866=4,IF(AC866&lt;0,-1,1)*(ABS(AC866)+AD866/60),IF(Z866=6,IF(AD866&lt;0,-1,1)*(ABS(AD866)+AE866/60+AF866/3600),""))),"")</f>
        <v/>
      </c>
      <c r="AI866" s="50">
        <f>IF(W866,AH866,AG866)</f>
        <v/>
      </c>
      <c r="AJ866" s="50">
        <f>IF(W866,AG866,AH866)</f>
        <v/>
      </c>
      <c r="AK866" s="50">
        <f>IFERROR(IF(U866=0,AI866,U866*ABS(AI866)),"")</f>
        <v/>
      </c>
      <c r="AL866" s="50">
        <f>IFERROR(IF(V866=0,AJ866,V866*ABS(AJ866)),"")</f>
        <v/>
      </c>
      <c r="AM866" s="50">
        <f>IFERROR(AND(U866=0,V866=0,ABS(AK866)&gt;90,ABS(AK866)&lt;=180,ABS(AL866)&lt;=90),FALSE)</f>
        <v/>
      </c>
      <c r="AN866" s="50">
        <f>IF(AM866,AL866,AK866)</f>
        <v/>
      </c>
      <c r="AO866" s="50">
        <f>IF(AM866,AK866,AL866)</f>
        <v/>
      </c>
      <c r="AP866" s="50">
        <f>IF(R866="","",IF(Y866&lt;&gt;"","Contains words or symbols that aren't part of a coordinate.",IF(NOT(OR(Z866=2,Z866=4,Z866=6)),"Couldn't find a latitude and a longitude ("&amp;Z866&amp;IF(Z866=1," number"," numbers")&amp;" found).",IF(COUNT(AA866:AF866)&lt;&gt;Z866,"Some of the numbers couldn't be read.",IF(OR(AND(Z866=4,OR(AB866&lt;0,AB866&gt;=60,AD866&lt;0,AD866&gt;=60)),AND(Z866=6,OR(AB866&lt;0,AB866&gt;=60,AC866&lt;0,AC866&gt;=60,AE866&lt;0,AE866&gt;=60,AF866&lt;0,AF866&gt;=60))),"Minutes and seconds must be between 0 and 60.",IF(OR(ABS(AN866)&gt;90,ABS(AO866)&gt;180),"Out of range: latitude must be between -90 and 90, and longitude between -180 and 180.",""))))))</f>
        <v/>
      </c>
    </row>
    <row r="867">
      <c r="B867" s="44" t="n"/>
      <c r="C867" s="44" t="n"/>
      <c r="D867" s="45">
        <f>IF(R867="","",IF(AP867&lt;&gt;"","NOT VALID GPS COORDINATES",IF(O867="NO CONNECTION","NO CONNECTION",IF(E867="","NOT FOUND",IF(OR(AM867,AND(AN867=0,AO867=0)),"CONVERTED – PLEASE CHECK","CONVERTED")))))</f>
        <v/>
      </c>
      <c r="E867" s="45">
        <f>IF(OR(O867="",O867="NO CONNECTION"),"",IFERROR(_xlfn.FILTERXML(O867,"//local/territory")&amp;" "&amp;_xlfn.FILTERXML(O867,"//local/mapcode"),IFERROR(_xlfn.FILTERXML(O867,"//international/mapcode"),"")))</f>
        <v/>
      </c>
      <c r="F867" s="46">
        <f>IF(E867="","",IFERROR(_xlfn.FILTERXML(O867,"//local/territory"),""))</f>
        <v/>
      </c>
      <c r="G867" s="46">
        <f>IF(E867="","",IFERROR(_xlfn.FILTERXML(O867,"//local/mapcode"),""))</f>
        <v/>
      </c>
      <c r="H867" s="46">
        <f>IF(E867="","",IFERROR(_xlfn.FILTERXML(O867,"//international/mapcode"),""))</f>
        <v/>
      </c>
      <c r="I867" s="46">
        <f>IF(E867="","",IFERROR(HYPERLINK("https://www.mymapcodes.com/go/?t="&amp;IF(G867&lt;&gt;"",F867,"AAA")&amp;"&amp;ma="&amp;LEFT(IF(G867&lt;&gt;"",G867,H867),FIND(".",IF(G867&lt;&gt;"",G867,H867))-1)&amp;"&amp;mb="&amp;MID(IF(G867&lt;&gt;"",G867,H867),FIND(".",IF(G867&lt;&gt;"",G867,H867))+1,99),"Open on MyMapcodes →"),""))</f>
        <v/>
      </c>
      <c r="J867" s="47">
        <f>IF(OR(R867="",AP867&lt;&gt;""),"",ROUND(AN867,6))</f>
        <v/>
      </c>
      <c r="K867" s="47">
        <f>IF(OR(R867="",AP867&lt;&gt;""),"",ROUND(AO867,6))</f>
        <v/>
      </c>
      <c r="L867" s="48">
        <f>IF(R867="","",IF(AP867&lt;&gt;"",AP867,IF(O867="NO CONNECTION","Excel couldn't reach the mapcode service. Click the REFRESH RESULTS box just above the table.",IF(E867="","The mapcode service didn't return a mapcode for this point.",IF(AM867,"Latitude and longitude seemed to be the wrong way round, so they've been swapped. Please check.",IF(AND(AN867=0,AO867=0),"0, 0 is in the sea off West Africa. Please check this is the location you meant.",IF(W867,"Longitude came first, so the order has been switched.",IF(Z867=6,"Converted from degrees, minutes and seconds.",IF(Z867=4,"Converted from degrees and decimal minutes.","")))))))))</f>
        <v/>
      </c>
      <c r="N867" s="49">
        <f>IF(J867="","",MapcodeAPI&amp;"codes/"&amp;SUBSTITUTE(J867&amp;"",MID(1/2,2,1),".")&amp;","&amp;SUBSTITUTE(K867&amp;"",MID(1/2,2,1),"."))&amp;LEFT($B$13,0)</f>
        <v/>
      </c>
      <c r="O867" s="49">
        <f>IF(N867="","",IFERROR(_xlfn.WEBSERVICE(N867),IF(MapcodeAPIBackup="","NO CONNECTION",IFERROR(_xlfn.WEBSERVICE(MapcodeAPIBackup&amp;MID(N867,LEN(MapcodeAPI)+1,999)),"NO CONNECTION"))))</f>
        <v/>
      </c>
      <c r="P867" t="inlineStr">
        <is>
          <t xml:space="preserve"> </t>
        </is>
      </c>
      <c r="R867" s="50">
        <f>IFERROR(IF(AND(TRIM(B867&amp;"")="",TRIM(C867&amp;"")=""),"",TRIM(IF(ISNUMBER(B867),SUBSTITUTE(B867&amp;"",MID(1/2,2,1),"."),B867&amp;"")&amp;IF(TRIM(C867&amp;"")="",""," | "&amp;IF(ISNUMBER(C867),SUBSTITUTE(C867&amp;"",MID(1/2,2,1),"."),C867&amp;"")))),"(error value)")</f>
        <v/>
      </c>
      <c r="S867" s="50">
        <f>IF(R867="","","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"&amp;IFERROR(IF(AND(LEN(R867)-LEN(SUBSTITUTE(R867,"/",""))=1,ISNUMBER(FIND(" ",TRIM(LEFT(R867,FIND("/",R867)-1))))),LEFT(R867,FIND("/",R867)-1),R867),R867)&amp;" ")," "," "),"﻿"," "),"​"," "),"⁠"," ")," "," ")," "," "),CHAR(9)," "),CHAR(10)," "),CHAR(13)," "),"−","-"),"–","-"),"—","-"),"LATITUDE"," "),"LONGITUDE"," "),"COORDINATES"," "),"COORDS"," "),"NORTH"," N "),"SOUTH"," S "),"EAST"," E "),"WEST"," W "),"DEGREES"," "),"DEG"," "),"GPS"," "),"LONG"," "),"LNG"," "),"LON"," "),"LAT"," ")," AND "," "),"&amp;"," ")&amp;" ")</f>
        <v/>
      </c>
      <c r="T867" s="50">
        <f>IF(S867="","",IF(LEN(S867)-LEN(SUBSTITUTE(S867,".",""))&gt;0,SUBSTITUTE(S867,","," "),IF(LEN(S867)-LEN(SUBSTITUTE(S867,",",""))=3,SUBSTITUTE(SUBSTITUTE(S867,",",";",2),",","."),IF(LEN(S867)-LEN(SUBSTITUTE(S867,",",""))=2,SUBSTITUTE(S867,",","."),SUBSTITUTE(S867,","," ")))))</f>
        <v/>
      </c>
      <c r="U867" s="50">
        <f>IF(ISNUMBER(FIND("S",T867)),-1,IF(ISNUMBER(FIND("N",T867)),1,0))</f>
        <v/>
      </c>
      <c r="V867" s="50">
        <f>IF(ISNUMBER(FIND("W",T867)),-1,IF(ISNUMBER(FIND("E",T867)),1,0))</f>
        <v/>
      </c>
      <c r="W867" s="50">
        <f>AND(MIN(IFERROR(FIND("N",T867),999),IFERROR(FIND("S",T867),999))&lt;999,MIN(IFERROR(FIND("E",T867),999),IFERROR(FIND("W",T867),999))&lt;999,MIN(IFERROR(FIND("E",T867),999),IFERROR(FIND("W",T867),999))&lt;MIN(IFERROR(FIND("N",T867),999),IFERROR(FIND("S",T867),999)))</f>
        <v/>
      </c>
      <c r="X867" s="50">
        <f>IF(T867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867,"°"," "),"º"," "),"˚"," "),"'"," "),CHAR(34)," "),"′"," "),"’"," "),"‘"," "),"″"," "),"”"," "),"“"," "),"("," "),")"," "),"["," "),"]"," "),"{"," "),"}"," "),";"," "),"|"," "),"/"," "),"\"," "),":"," "),"="," "),"*"," "),","," "),"N"," "),"S"," "),"E"," "),"W"," "),"_"," ")))</f>
        <v/>
      </c>
      <c r="Y867" s="50">
        <f>IF(X867="","",SUBSTITUTE(SUBSTITUTE(SUBSTITUTE(SUBSTITUTE(SUBSTITUTE(SUBSTITUTE(SUBSTITUTE(SUBSTITUTE(SUBSTITUTE(SUBSTITUTE(SUBSTITUTE(SUBSTITUTE(SUBSTITUTE(X867,"0",""),"1",""),"2",""),"3",""),"4",""),"5",""),"6",""),"7",""),"8",""),"9",""),".",""),"-","")," ",""))</f>
        <v/>
      </c>
      <c r="Z867" s="50">
        <f>IF(X867="",0,LEN(X867)-LEN(SUBSTITUTE(X867," ",""))+1)</f>
        <v/>
      </c>
      <c r="AA867" s="50">
        <f>IF(Z867&lt;1,"",IFERROR(VALUE(SUBSTITUTE(TRIM(MID(SUBSTITUTE(X867," ",REPT(" ",60)),1,60)),".",MID(1/2,2,1))),""))</f>
        <v/>
      </c>
      <c r="AB867" s="50">
        <f>IF(Z867&lt;2,"",IFERROR(VALUE(SUBSTITUTE(TRIM(MID(SUBSTITUTE(X867," ",REPT(" ",60)),61,60)),".",MID(1/2,2,1))),""))</f>
        <v/>
      </c>
      <c r="AC867" s="50">
        <f>IF(Z867&lt;3,"",IFERROR(VALUE(SUBSTITUTE(TRIM(MID(SUBSTITUTE(X867," ",REPT(" ",60)),121,60)),".",MID(1/2,2,1))),""))</f>
        <v/>
      </c>
      <c r="AD867" s="50">
        <f>IF(Z867&lt;4,"",IFERROR(VALUE(SUBSTITUTE(TRIM(MID(SUBSTITUTE(X867," ",REPT(" ",60)),181,60)),".",MID(1/2,2,1))),""))</f>
        <v/>
      </c>
      <c r="AE867" s="50">
        <f>IF(Z867&lt;5,"",IFERROR(VALUE(SUBSTITUTE(TRIM(MID(SUBSTITUTE(X867," ",REPT(" ",60)),241,60)),".",MID(1/2,2,1))),""))</f>
        <v/>
      </c>
      <c r="AF867" s="50">
        <f>IF(Z867&lt;6,"",IFERROR(VALUE(SUBSTITUTE(TRIM(MID(SUBSTITUTE(X867," ",REPT(" ",60)),301,60)),".",MID(1/2,2,1))),""))</f>
        <v/>
      </c>
      <c r="AG867" s="50">
        <f>IFERROR(IF(Z867=2,AA867,IF(Z867=4,IF(AA867&lt;0,-1,1)*(ABS(AA867)+AB867/60),IF(Z867=6,IF(AA867&lt;0,-1,1)*(ABS(AA867)+AB867/60+AC867/3600),""))),"")</f>
        <v/>
      </c>
      <c r="AH867" s="50">
        <f>IFERROR(IF(Z867=2,AB867,IF(Z867=4,IF(AC867&lt;0,-1,1)*(ABS(AC867)+AD867/60),IF(Z867=6,IF(AD867&lt;0,-1,1)*(ABS(AD867)+AE867/60+AF867/3600),""))),"")</f>
        <v/>
      </c>
      <c r="AI867" s="50">
        <f>IF(W867,AH867,AG867)</f>
        <v/>
      </c>
      <c r="AJ867" s="50">
        <f>IF(W867,AG867,AH867)</f>
        <v/>
      </c>
      <c r="AK867" s="50">
        <f>IFERROR(IF(U867=0,AI867,U867*ABS(AI867)),"")</f>
        <v/>
      </c>
      <c r="AL867" s="50">
        <f>IFERROR(IF(V867=0,AJ867,V867*ABS(AJ867)),"")</f>
        <v/>
      </c>
      <c r="AM867" s="50">
        <f>IFERROR(AND(U867=0,V867=0,ABS(AK867)&gt;90,ABS(AK867)&lt;=180,ABS(AL867)&lt;=90),FALSE)</f>
        <v/>
      </c>
      <c r="AN867" s="50">
        <f>IF(AM867,AL867,AK867)</f>
        <v/>
      </c>
      <c r="AO867" s="50">
        <f>IF(AM867,AK867,AL867)</f>
        <v/>
      </c>
      <c r="AP867" s="50">
        <f>IF(R867="","",IF(Y867&lt;&gt;"","Contains words or symbols that aren't part of a coordinate.",IF(NOT(OR(Z867=2,Z867=4,Z867=6)),"Couldn't find a latitude and a longitude ("&amp;Z867&amp;IF(Z867=1," number"," numbers")&amp;" found).",IF(COUNT(AA867:AF867)&lt;&gt;Z867,"Some of the numbers couldn't be read.",IF(OR(AND(Z867=4,OR(AB867&lt;0,AB867&gt;=60,AD867&lt;0,AD867&gt;=60)),AND(Z867=6,OR(AB867&lt;0,AB867&gt;=60,AC867&lt;0,AC867&gt;=60,AE867&lt;0,AE867&gt;=60,AF867&lt;0,AF867&gt;=60))),"Minutes and seconds must be between 0 and 60.",IF(OR(ABS(AN867)&gt;90,ABS(AO867)&gt;180),"Out of range: latitude must be between -90 and 90, and longitude between -180 and 180.",""))))))</f>
        <v/>
      </c>
    </row>
    <row r="868">
      <c r="B868" s="44" t="n"/>
      <c r="C868" s="44" t="n"/>
      <c r="D868" s="45">
        <f>IF(R868="","",IF(AP868&lt;&gt;"","NOT VALID GPS COORDINATES",IF(O868="NO CONNECTION","NO CONNECTION",IF(E868="","NOT FOUND",IF(OR(AM868,AND(AN868=0,AO868=0)),"CONVERTED – PLEASE CHECK","CONVERTED")))))</f>
        <v/>
      </c>
      <c r="E868" s="45">
        <f>IF(OR(O868="",O868="NO CONNECTION"),"",IFERROR(_xlfn.FILTERXML(O868,"//local/territory")&amp;" "&amp;_xlfn.FILTERXML(O868,"//local/mapcode"),IFERROR(_xlfn.FILTERXML(O868,"//international/mapcode"),"")))</f>
        <v/>
      </c>
      <c r="F868" s="46">
        <f>IF(E868="","",IFERROR(_xlfn.FILTERXML(O868,"//local/territory"),""))</f>
        <v/>
      </c>
      <c r="G868" s="46">
        <f>IF(E868="","",IFERROR(_xlfn.FILTERXML(O868,"//local/mapcode"),""))</f>
        <v/>
      </c>
      <c r="H868" s="46">
        <f>IF(E868="","",IFERROR(_xlfn.FILTERXML(O868,"//international/mapcode"),""))</f>
        <v/>
      </c>
      <c r="I868" s="46">
        <f>IF(E868="","",IFERROR(HYPERLINK("https://www.mymapcodes.com/go/?t="&amp;IF(G868&lt;&gt;"",F868,"AAA")&amp;"&amp;ma="&amp;LEFT(IF(G868&lt;&gt;"",G868,H868),FIND(".",IF(G868&lt;&gt;"",G868,H868))-1)&amp;"&amp;mb="&amp;MID(IF(G868&lt;&gt;"",G868,H868),FIND(".",IF(G868&lt;&gt;"",G868,H868))+1,99),"Open on MyMapcodes →"),""))</f>
        <v/>
      </c>
      <c r="J868" s="47">
        <f>IF(OR(R868="",AP868&lt;&gt;""),"",ROUND(AN868,6))</f>
        <v/>
      </c>
      <c r="K868" s="47">
        <f>IF(OR(R868="",AP868&lt;&gt;""),"",ROUND(AO868,6))</f>
        <v/>
      </c>
      <c r="L868" s="48">
        <f>IF(R868="","",IF(AP868&lt;&gt;"",AP868,IF(O868="NO CONNECTION","Excel couldn't reach the mapcode service. Click the REFRESH RESULTS box just above the table.",IF(E868="","The mapcode service didn't return a mapcode for this point.",IF(AM868,"Latitude and longitude seemed to be the wrong way round, so they've been swapped. Please check.",IF(AND(AN868=0,AO868=0),"0, 0 is in the sea off West Africa. Please check this is the location you meant.",IF(W868,"Longitude came first, so the order has been switched.",IF(Z868=6,"Converted from degrees, minutes and seconds.",IF(Z868=4,"Converted from degrees and decimal minutes.","")))))))))</f>
        <v/>
      </c>
      <c r="N868" s="49">
        <f>IF(J868="","",MapcodeAPI&amp;"codes/"&amp;SUBSTITUTE(J868&amp;"",MID(1/2,2,1),".")&amp;","&amp;SUBSTITUTE(K868&amp;"",MID(1/2,2,1),"."))&amp;LEFT($B$13,0)</f>
        <v/>
      </c>
      <c r="O868" s="49">
        <f>IF(N868="","",IFERROR(_xlfn.WEBSERVICE(N868),IF(MapcodeAPIBackup="","NO CONNECTION",IFERROR(_xlfn.WEBSERVICE(MapcodeAPIBackup&amp;MID(N868,LEN(MapcodeAPI)+1,999)),"NO CONNECTION"))))</f>
        <v/>
      </c>
      <c r="P868" t="inlineStr">
        <is>
          <t xml:space="preserve"> </t>
        </is>
      </c>
      <c r="R868" s="50">
        <f>IFERROR(IF(AND(TRIM(B868&amp;"")="",TRIM(C868&amp;"")=""),"",TRIM(IF(ISNUMBER(B868),SUBSTITUTE(B868&amp;"",MID(1/2,2,1),"."),B868&amp;"")&amp;IF(TRIM(C868&amp;"")="",""," | "&amp;IF(ISNUMBER(C868),SUBSTITUTE(C868&amp;"",MID(1/2,2,1),"."),C868&amp;"")))),"(error value)")</f>
        <v/>
      </c>
      <c r="S868" s="50">
        <f>IF(R868="","","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"&amp;IFERROR(IF(AND(LEN(R868)-LEN(SUBSTITUTE(R868,"/",""))=1,ISNUMBER(FIND(" ",TRIM(LEFT(R868,FIND("/",R868)-1))))),LEFT(R868,FIND("/",R868)-1),R868),R868)&amp;" ")," "," "),"﻿"," "),"​"," "),"⁠"," ")," "," ")," "," "),CHAR(9)," "),CHAR(10)," "),CHAR(13)," "),"−","-"),"–","-"),"—","-"),"LATITUDE"," "),"LONGITUDE"," "),"COORDINATES"," "),"COORDS"," "),"NORTH"," N "),"SOUTH"," S "),"EAST"," E "),"WEST"," W "),"DEGREES"," "),"DEG"," "),"GPS"," "),"LONG"," "),"LNG"," "),"LON"," "),"LAT"," ")," AND "," "),"&amp;"," ")&amp;" ")</f>
        <v/>
      </c>
      <c r="T868" s="50">
        <f>IF(S868="","",IF(LEN(S868)-LEN(SUBSTITUTE(S868,".",""))&gt;0,SUBSTITUTE(S868,","," "),IF(LEN(S868)-LEN(SUBSTITUTE(S868,",",""))=3,SUBSTITUTE(SUBSTITUTE(S868,",",";",2),",","."),IF(LEN(S868)-LEN(SUBSTITUTE(S868,",",""))=2,SUBSTITUTE(S868,",","."),SUBSTITUTE(S868,","," ")))))</f>
        <v/>
      </c>
      <c r="U868" s="50">
        <f>IF(ISNUMBER(FIND("S",T868)),-1,IF(ISNUMBER(FIND("N",T868)),1,0))</f>
        <v/>
      </c>
      <c r="V868" s="50">
        <f>IF(ISNUMBER(FIND("W",T868)),-1,IF(ISNUMBER(FIND("E",T868)),1,0))</f>
        <v/>
      </c>
      <c r="W868" s="50">
        <f>AND(MIN(IFERROR(FIND("N",T868),999),IFERROR(FIND("S",T868),999))&lt;999,MIN(IFERROR(FIND("E",T868),999),IFERROR(FIND("W",T868),999))&lt;999,MIN(IFERROR(FIND("E",T868),999),IFERROR(FIND("W",T868),999))&lt;MIN(IFERROR(FIND("N",T868),999),IFERROR(FIND("S",T868),999)))</f>
        <v/>
      </c>
      <c r="X868" s="50">
        <f>IF(T868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868,"°"," "),"º"," "),"˚"," "),"'"," "),CHAR(34)," "),"′"," "),"’"," "),"‘"," "),"″"," "),"”"," "),"“"," "),"("," "),")"," "),"["," "),"]"," "),"{"," "),"}"," "),";"," "),"|"," "),"/"," "),"\"," "),":"," "),"="," "),"*"," "),","," "),"N"," "),"S"," "),"E"," "),"W"," "),"_"," ")))</f>
        <v/>
      </c>
      <c r="Y868" s="50">
        <f>IF(X868="","",SUBSTITUTE(SUBSTITUTE(SUBSTITUTE(SUBSTITUTE(SUBSTITUTE(SUBSTITUTE(SUBSTITUTE(SUBSTITUTE(SUBSTITUTE(SUBSTITUTE(SUBSTITUTE(SUBSTITUTE(SUBSTITUTE(X868,"0",""),"1",""),"2",""),"3",""),"4",""),"5",""),"6",""),"7",""),"8",""),"9",""),".",""),"-","")," ",""))</f>
        <v/>
      </c>
      <c r="Z868" s="50">
        <f>IF(X868="",0,LEN(X868)-LEN(SUBSTITUTE(X868," ",""))+1)</f>
        <v/>
      </c>
      <c r="AA868" s="50">
        <f>IF(Z868&lt;1,"",IFERROR(VALUE(SUBSTITUTE(TRIM(MID(SUBSTITUTE(X868," ",REPT(" ",60)),1,60)),".",MID(1/2,2,1))),""))</f>
        <v/>
      </c>
      <c r="AB868" s="50">
        <f>IF(Z868&lt;2,"",IFERROR(VALUE(SUBSTITUTE(TRIM(MID(SUBSTITUTE(X868," ",REPT(" ",60)),61,60)),".",MID(1/2,2,1))),""))</f>
        <v/>
      </c>
      <c r="AC868" s="50">
        <f>IF(Z868&lt;3,"",IFERROR(VALUE(SUBSTITUTE(TRIM(MID(SUBSTITUTE(X868," ",REPT(" ",60)),121,60)),".",MID(1/2,2,1))),""))</f>
        <v/>
      </c>
      <c r="AD868" s="50">
        <f>IF(Z868&lt;4,"",IFERROR(VALUE(SUBSTITUTE(TRIM(MID(SUBSTITUTE(X868," ",REPT(" ",60)),181,60)),".",MID(1/2,2,1))),""))</f>
        <v/>
      </c>
      <c r="AE868" s="50">
        <f>IF(Z868&lt;5,"",IFERROR(VALUE(SUBSTITUTE(TRIM(MID(SUBSTITUTE(X868," ",REPT(" ",60)),241,60)),".",MID(1/2,2,1))),""))</f>
        <v/>
      </c>
      <c r="AF868" s="50">
        <f>IF(Z868&lt;6,"",IFERROR(VALUE(SUBSTITUTE(TRIM(MID(SUBSTITUTE(X868," ",REPT(" ",60)),301,60)),".",MID(1/2,2,1))),""))</f>
        <v/>
      </c>
      <c r="AG868" s="50">
        <f>IFERROR(IF(Z868=2,AA868,IF(Z868=4,IF(AA868&lt;0,-1,1)*(ABS(AA868)+AB868/60),IF(Z868=6,IF(AA868&lt;0,-1,1)*(ABS(AA868)+AB868/60+AC868/3600),""))),"")</f>
        <v/>
      </c>
      <c r="AH868" s="50">
        <f>IFERROR(IF(Z868=2,AB868,IF(Z868=4,IF(AC868&lt;0,-1,1)*(ABS(AC868)+AD868/60),IF(Z868=6,IF(AD868&lt;0,-1,1)*(ABS(AD868)+AE868/60+AF868/3600),""))),"")</f>
        <v/>
      </c>
      <c r="AI868" s="50">
        <f>IF(W868,AH868,AG868)</f>
        <v/>
      </c>
      <c r="AJ868" s="50">
        <f>IF(W868,AG868,AH868)</f>
        <v/>
      </c>
      <c r="AK868" s="50">
        <f>IFERROR(IF(U868=0,AI868,U868*ABS(AI868)),"")</f>
        <v/>
      </c>
      <c r="AL868" s="50">
        <f>IFERROR(IF(V868=0,AJ868,V868*ABS(AJ868)),"")</f>
        <v/>
      </c>
      <c r="AM868" s="50">
        <f>IFERROR(AND(U868=0,V868=0,ABS(AK868)&gt;90,ABS(AK868)&lt;=180,ABS(AL868)&lt;=90),FALSE)</f>
        <v/>
      </c>
      <c r="AN868" s="50">
        <f>IF(AM868,AL868,AK868)</f>
        <v/>
      </c>
      <c r="AO868" s="50">
        <f>IF(AM868,AK868,AL868)</f>
        <v/>
      </c>
      <c r="AP868" s="50">
        <f>IF(R868="","",IF(Y868&lt;&gt;"","Contains words or symbols that aren't part of a coordinate.",IF(NOT(OR(Z868=2,Z868=4,Z868=6)),"Couldn't find a latitude and a longitude ("&amp;Z868&amp;IF(Z868=1," number"," numbers")&amp;" found).",IF(COUNT(AA868:AF868)&lt;&gt;Z868,"Some of the numbers couldn't be read.",IF(OR(AND(Z868=4,OR(AB868&lt;0,AB868&gt;=60,AD868&lt;0,AD868&gt;=60)),AND(Z868=6,OR(AB868&lt;0,AB868&gt;=60,AC868&lt;0,AC868&gt;=60,AE868&lt;0,AE868&gt;=60,AF868&lt;0,AF868&gt;=60))),"Minutes and seconds must be between 0 and 60.",IF(OR(ABS(AN868)&gt;90,ABS(AO868)&gt;180),"Out of range: latitude must be between -90 and 90, and longitude between -180 and 180.",""))))))</f>
        <v/>
      </c>
    </row>
    <row r="869">
      <c r="B869" s="44" t="n"/>
      <c r="C869" s="44" t="n"/>
      <c r="D869" s="45">
        <f>IF(R869="","",IF(AP869&lt;&gt;"","NOT VALID GPS COORDINATES",IF(O869="NO CONNECTION","NO CONNECTION",IF(E869="","NOT FOUND",IF(OR(AM869,AND(AN869=0,AO869=0)),"CONVERTED – PLEASE CHECK","CONVERTED")))))</f>
        <v/>
      </c>
      <c r="E869" s="45">
        <f>IF(OR(O869="",O869="NO CONNECTION"),"",IFERROR(_xlfn.FILTERXML(O869,"//local/territory")&amp;" "&amp;_xlfn.FILTERXML(O869,"//local/mapcode"),IFERROR(_xlfn.FILTERXML(O869,"//international/mapcode"),"")))</f>
        <v/>
      </c>
      <c r="F869" s="46">
        <f>IF(E869="","",IFERROR(_xlfn.FILTERXML(O869,"//local/territory"),""))</f>
        <v/>
      </c>
      <c r="G869" s="46">
        <f>IF(E869="","",IFERROR(_xlfn.FILTERXML(O869,"//local/mapcode"),""))</f>
        <v/>
      </c>
      <c r="H869" s="46">
        <f>IF(E869="","",IFERROR(_xlfn.FILTERXML(O869,"//international/mapcode"),""))</f>
        <v/>
      </c>
      <c r="I869" s="46">
        <f>IF(E869="","",IFERROR(HYPERLINK("https://www.mymapcodes.com/go/?t="&amp;IF(G869&lt;&gt;"",F869,"AAA")&amp;"&amp;ma="&amp;LEFT(IF(G869&lt;&gt;"",G869,H869),FIND(".",IF(G869&lt;&gt;"",G869,H869))-1)&amp;"&amp;mb="&amp;MID(IF(G869&lt;&gt;"",G869,H869),FIND(".",IF(G869&lt;&gt;"",G869,H869))+1,99),"Open on MyMapcodes →"),""))</f>
        <v/>
      </c>
      <c r="J869" s="47">
        <f>IF(OR(R869="",AP869&lt;&gt;""),"",ROUND(AN869,6))</f>
        <v/>
      </c>
      <c r="K869" s="47">
        <f>IF(OR(R869="",AP869&lt;&gt;""),"",ROUND(AO869,6))</f>
        <v/>
      </c>
      <c r="L869" s="48">
        <f>IF(R869="","",IF(AP869&lt;&gt;"",AP869,IF(O869="NO CONNECTION","Excel couldn't reach the mapcode service. Click the REFRESH RESULTS box just above the table.",IF(E869="","The mapcode service didn't return a mapcode for this point.",IF(AM869,"Latitude and longitude seemed to be the wrong way round, so they've been swapped. Please check.",IF(AND(AN869=0,AO869=0),"0, 0 is in the sea off West Africa. Please check this is the location you meant.",IF(W869,"Longitude came first, so the order has been switched.",IF(Z869=6,"Converted from degrees, minutes and seconds.",IF(Z869=4,"Converted from degrees and decimal minutes.","")))))))))</f>
        <v/>
      </c>
      <c r="N869" s="49">
        <f>IF(J869="","",MapcodeAPI&amp;"codes/"&amp;SUBSTITUTE(J869&amp;"",MID(1/2,2,1),".")&amp;","&amp;SUBSTITUTE(K869&amp;"",MID(1/2,2,1),"."))&amp;LEFT($B$13,0)</f>
        <v/>
      </c>
      <c r="O869" s="49">
        <f>IF(N869="","",IFERROR(_xlfn.WEBSERVICE(N869),IF(MapcodeAPIBackup="","NO CONNECTION",IFERROR(_xlfn.WEBSERVICE(MapcodeAPIBackup&amp;MID(N869,LEN(MapcodeAPI)+1,999)),"NO CONNECTION"))))</f>
        <v/>
      </c>
      <c r="P869" t="inlineStr">
        <is>
          <t xml:space="preserve"> </t>
        </is>
      </c>
      <c r="R869" s="50">
        <f>IFERROR(IF(AND(TRIM(B869&amp;"")="",TRIM(C869&amp;"")=""),"",TRIM(IF(ISNUMBER(B869),SUBSTITUTE(B869&amp;"",MID(1/2,2,1),"."),B869&amp;"")&amp;IF(TRIM(C869&amp;"")="",""," | "&amp;IF(ISNUMBER(C869),SUBSTITUTE(C869&amp;"",MID(1/2,2,1),"."),C869&amp;"")))),"(error value)")</f>
        <v/>
      </c>
      <c r="S869" s="50">
        <f>IF(R869="","","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"&amp;IFERROR(IF(AND(LEN(R869)-LEN(SUBSTITUTE(R869,"/",""))=1,ISNUMBER(FIND(" ",TRIM(LEFT(R869,FIND("/",R869)-1))))),LEFT(R869,FIND("/",R869)-1),R869),R869)&amp;" ")," "," "),"﻿"," "),"​"," "),"⁠"," ")," "," ")," "," "),CHAR(9)," "),CHAR(10)," "),CHAR(13)," "),"−","-"),"–","-"),"—","-"),"LATITUDE"," "),"LONGITUDE"," "),"COORDINATES"," "),"COORDS"," "),"NORTH"," N "),"SOUTH"," S "),"EAST"," E "),"WEST"," W "),"DEGREES"," "),"DEG"," "),"GPS"," "),"LONG"," "),"LNG"," "),"LON"," "),"LAT"," ")," AND "," "),"&amp;"," ")&amp;" ")</f>
        <v/>
      </c>
      <c r="T869" s="50">
        <f>IF(S869="","",IF(LEN(S869)-LEN(SUBSTITUTE(S869,".",""))&gt;0,SUBSTITUTE(S869,","," "),IF(LEN(S869)-LEN(SUBSTITUTE(S869,",",""))=3,SUBSTITUTE(SUBSTITUTE(S869,",",";",2),",","."),IF(LEN(S869)-LEN(SUBSTITUTE(S869,",",""))=2,SUBSTITUTE(S869,",","."),SUBSTITUTE(S869,","," ")))))</f>
        <v/>
      </c>
      <c r="U869" s="50">
        <f>IF(ISNUMBER(FIND("S",T869)),-1,IF(ISNUMBER(FIND("N",T869)),1,0))</f>
        <v/>
      </c>
      <c r="V869" s="50">
        <f>IF(ISNUMBER(FIND("W",T869)),-1,IF(ISNUMBER(FIND("E",T869)),1,0))</f>
        <v/>
      </c>
      <c r="W869" s="50">
        <f>AND(MIN(IFERROR(FIND("N",T869),999),IFERROR(FIND("S",T869),999))&lt;999,MIN(IFERROR(FIND("E",T869),999),IFERROR(FIND("W",T869),999))&lt;999,MIN(IFERROR(FIND("E",T869),999),IFERROR(FIND("W",T869),999))&lt;MIN(IFERROR(FIND("N",T869),999),IFERROR(FIND("S",T869),999)))</f>
        <v/>
      </c>
      <c r="X869" s="50">
        <f>IF(T869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869,"°"," "),"º"," "),"˚"," "),"'"," "),CHAR(34)," "),"′"," "),"’"," "),"‘"," "),"″"," "),"”"," "),"“"," "),"("," "),")"," "),"["," "),"]"," "),"{"," "),"}"," "),";"," "),"|"," "),"/"," "),"\"," "),":"," "),"="," "),"*"," "),","," "),"N"," "),"S"," "),"E"," "),"W"," "),"_"," ")))</f>
        <v/>
      </c>
      <c r="Y869" s="50">
        <f>IF(X869="","",SUBSTITUTE(SUBSTITUTE(SUBSTITUTE(SUBSTITUTE(SUBSTITUTE(SUBSTITUTE(SUBSTITUTE(SUBSTITUTE(SUBSTITUTE(SUBSTITUTE(SUBSTITUTE(SUBSTITUTE(SUBSTITUTE(X869,"0",""),"1",""),"2",""),"3",""),"4",""),"5",""),"6",""),"7",""),"8",""),"9",""),".",""),"-","")," ",""))</f>
        <v/>
      </c>
      <c r="Z869" s="50">
        <f>IF(X869="",0,LEN(X869)-LEN(SUBSTITUTE(X869," ",""))+1)</f>
        <v/>
      </c>
      <c r="AA869" s="50">
        <f>IF(Z869&lt;1,"",IFERROR(VALUE(SUBSTITUTE(TRIM(MID(SUBSTITUTE(X869," ",REPT(" ",60)),1,60)),".",MID(1/2,2,1))),""))</f>
        <v/>
      </c>
      <c r="AB869" s="50">
        <f>IF(Z869&lt;2,"",IFERROR(VALUE(SUBSTITUTE(TRIM(MID(SUBSTITUTE(X869," ",REPT(" ",60)),61,60)),".",MID(1/2,2,1))),""))</f>
        <v/>
      </c>
      <c r="AC869" s="50">
        <f>IF(Z869&lt;3,"",IFERROR(VALUE(SUBSTITUTE(TRIM(MID(SUBSTITUTE(X869," ",REPT(" ",60)),121,60)),".",MID(1/2,2,1))),""))</f>
        <v/>
      </c>
      <c r="AD869" s="50">
        <f>IF(Z869&lt;4,"",IFERROR(VALUE(SUBSTITUTE(TRIM(MID(SUBSTITUTE(X869," ",REPT(" ",60)),181,60)),".",MID(1/2,2,1))),""))</f>
        <v/>
      </c>
      <c r="AE869" s="50">
        <f>IF(Z869&lt;5,"",IFERROR(VALUE(SUBSTITUTE(TRIM(MID(SUBSTITUTE(X869," ",REPT(" ",60)),241,60)),".",MID(1/2,2,1))),""))</f>
        <v/>
      </c>
      <c r="AF869" s="50">
        <f>IF(Z869&lt;6,"",IFERROR(VALUE(SUBSTITUTE(TRIM(MID(SUBSTITUTE(X869," ",REPT(" ",60)),301,60)),".",MID(1/2,2,1))),""))</f>
        <v/>
      </c>
      <c r="AG869" s="50">
        <f>IFERROR(IF(Z869=2,AA869,IF(Z869=4,IF(AA869&lt;0,-1,1)*(ABS(AA869)+AB869/60),IF(Z869=6,IF(AA869&lt;0,-1,1)*(ABS(AA869)+AB869/60+AC869/3600),""))),"")</f>
        <v/>
      </c>
      <c r="AH869" s="50">
        <f>IFERROR(IF(Z869=2,AB869,IF(Z869=4,IF(AC869&lt;0,-1,1)*(ABS(AC869)+AD869/60),IF(Z869=6,IF(AD869&lt;0,-1,1)*(ABS(AD869)+AE869/60+AF869/3600),""))),"")</f>
        <v/>
      </c>
      <c r="AI869" s="50">
        <f>IF(W869,AH869,AG869)</f>
        <v/>
      </c>
      <c r="AJ869" s="50">
        <f>IF(W869,AG869,AH869)</f>
        <v/>
      </c>
      <c r="AK869" s="50">
        <f>IFERROR(IF(U869=0,AI869,U869*ABS(AI869)),"")</f>
        <v/>
      </c>
      <c r="AL869" s="50">
        <f>IFERROR(IF(V869=0,AJ869,V869*ABS(AJ869)),"")</f>
        <v/>
      </c>
      <c r="AM869" s="50">
        <f>IFERROR(AND(U869=0,V869=0,ABS(AK869)&gt;90,ABS(AK869)&lt;=180,ABS(AL869)&lt;=90),FALSE)</f>
        <v/>
      </c>
      <c r="AN869" s="50">
        <f>IF(AM869,AL869,AK869)</f>
        <v/>
      </c>
      <c r="AO869" s="50">
        <f>IF(AM869,AK869,AL869)</f>
        <v/>
      </c>
      <c r="AP869" s="50">
        <f>IF(R869="","",IF(Y869&lt;&gt;"","Contains words or symbols that aren't part of a coordinate.",IF(NOT(OR(Z869=2,Z869=4,Z869=6)),"Couldn't find a latitude and a longitude ("&amp;Z869&amp;IF(Z869=1," number"," numbers")&amp;" found).",IF(COUNT(AA869:AF869)&lt;&gt;Z869,"Some of the numbers couldn't be read.",IF(OR(AND(Z869=4,OR(AB869&lt;0,AB869&gt;=60,AD869&lt;0,AD869&gt;=60)),AND(Z869=6,OR(AB869&lt;0,AB869&gt;=60,AC869&lt;0,AC869&gt;=60,AE869&lt;0,AE869&gt;=60,AF869&lt;0,AF869&gt;=60))),"Minutes and seconds must be between 0 and 60.",IF(OR(ABS(AN869)&gt;90,ABS(AO869)&gt;180),"Out of range: latitude must be between -90 and 90, and longitude between -180 and 180.",""))))))</f>
        <v/>
      </c>
    </row>
    <row r="870">
      <c r="B870" s="44" t="n"/>
      <c r="C870" s="44" t="n"/>
      <c r="D870" s="45">
        <f>IF(R870="","",IF(AP870&lt;&gt;"","NOT VALID GPS COORDINATES",IF(O870="NO CONNECTION","NO CONNECTION",IF(E870="","NOT FOUND",IF(OR(AM870,AND(AN870=0,AO870=0)),"CONVERTED – PLEASE CHECK","CONVERTED")))))</f>
        <v/>
      </c>
      <c r="E870" s="45">
        <f>IF(OR(O870="",O870="NO CONNECTION"),"",IFERROR(_xlfn.FILTERXML(O870,"//local/territory")&amp;" "&amp;_xlfn.FILTERXML(O870,"//local/mapcode"),IFERROR(_xlfn.FILTERXML(O870,"//international/mapcode"),"")))</f>
        <v/>
      </c>
      <c r="F870" s="46">
        <f>IF(E870="","",IFERROR(_xlfn.FILTERXML(O870,"//local/territory"),""))</f>
        <v/>
      </c>
      <c r="G870" s="46">
        <f>IF(E870="","",IFERROR(_xlfn.FILTERXML(O870,"//local/mapcode"),""))</f>
        <v/>
      </c>
      <c r="H870" s="46">
        <f>IF(E870="","",IFERROR(_xlfn.FILTERXML(O870,"//international/mapcode"),""))</f>
        <v/>
      </c>
      <c r="I870" s="46">
        <f>IF(E870="","",IFERROR(HYPERLINK("https://www.mymapcodes.com/go/?t="&amp;IF(G870&lt;&gt;"",F870,"AAA")&amp;"&amp;ma="&amp;LEFT(IF(G870&lt;&gt;"",G870,H870),FIND(".",IF(G870&lt;&gt;"",G870,H870))-1)&amp;"&amp;mb="&amp;MID(IF(G870&lt;&gt;"",G870,H870),FIND(".",IF(G870&lt;&gt;"",G870,H870))+1,99),"Open on MyMapcodes →"),""))</f>
        <v/>
      </c>
      <c r="J870" s="47">
        <f>IF(OR(R870="",AP870&lt;&gt;""),"",ROUND(AN870,6))</f>
        <v/>
      </c>
      <c r="K870" s="47">
        <f>IF(OR(R870="",AP870&lt;&gt;""),"",ROUND(AO870,6))</f>
        <v/>
      </c>
      <c r="L870" s="48">
        <f>IF(R870="","",IF(AP870&lt;&gt;"",AP870,IF(O870="NO CONNECTION","Excel couldn't reach the mapcode service. Click the REFRESH RESULTS box just above the table.",IF(E870="","The mapcode service didn't return a mapcode for this point.",IF(AM870,"Latitude and longitude seemed to be the wrong way round, so they've been swapped. Please check.",IF(AND(AN870=0,AO870=0),"0, 0 is in the sea off West Africa. Please check this is the location you meant.",IF(W870,"Longitude came first, so the order has been switched.",IF(Z870=6,"Converted from degrees, minutes and seconds.",IF(Z870=4,"Converted from degrees and decimal minutes.","")))))))))</f>
        <v/>
      </c>
      <c r="N870" s="49">
        <f>IF(J870="","",MapcodeAPI&amp;"codes/"&amp;SUBSTITUTE(J870&amp;"",MID(1/2,2,1),".")&amp;","&amp;SUBSTITUTE(K870&amp;"",MID(1/2,2,1),"."))&amp;LEFT($B$13,0)</f>
        <v/>
      </c>
      <c r="O870" s="49">
        <f>IF(N870="","",IFERROR(_xlfn.WEBSERVICE(N870),IF(MapcodeAPIBackup="","NO CONNECTION",IFERROR(_xlfn.WEBSERVICE(MapcodeAPIBackup&amp;MID(N870,LEN(MapcodeAPI)+1,999)),"NO CONNECTION"))))</f>
        <v/>
      </c>
      <c r="P870" t="inlineStr">
        <is>
          <t xml:space="preserve"> </t>
        </is>
      </c>
      <c r="R870" s="50">
        <f>IFERROR(IF(AND(TRIM(B870&amp;"")="",TRIM(C870&amp;"")=""),"",TRIM(IF(ISNUMBER(B870),SUBSTITUTE(B870&amp;"",MID(1/2,2,1),"."),B870&amp;"")&amp;IF(TRIM(C870&amp;"")="",""," | "&amp;IF(ISNUMBER(C870),SUBSTITUTE(C870&amp;"",MID(1/2,2,1),"."),C870&amp;"")))),"(error value)")</f>
        <v/>
      </c>
      <c r="S870" s="50">
        <f>IF(R870="","","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"&amp;IFERROR(IF(AND(LEN(R870)-LEN(SUBSTITUTE(R870,"/",""))=1,ISNUMBER(FIND(" ",TRIM(LEFT(R870,FIND("/",R870)-1))))),LEFT(R870,FIND("/",R870)-1),R870),R870)&amp;" ")," "," "),"﻿"," "),"​"," "),"⁠"," ")," "," ")," "," "),CHAR(9)," "),CHAR(10)," "),CHAR(13)," "),"−","-"),"–","-"),"—","-"),"LATITUDE"," "),"LONGITUDE"," "),"COORDINATES"," "),"COORDS"," "),"NORTH"," N "),"SOUTH"," S "),"EAST"," E "),"WEST"," W "),"DEGREES"," "),"DEG"," "),"GPS"," "),"LONG"," "),"LNG"," "),"LON"," "),"LAT"," ")," AND "," "),"&amp;"," ")&amp;" ")</f>
        <v/>
      </c>
      <c r="T870" s="50">
        <f>IF(S870="","",IF(LEN(S870)-LEN(SUBSTITUTE(S870,".",""))&gt;0,SUBSTITUTE(S870,","," "),IF(LEN(S870)-LEN(SUBSTITUTE(S870,",",""))=3,SUBSTITUTE(SUBSTITUTE(S870,",",";",2),",","."),IF(LEN(S870)-LEN(SUBSTITUTE(S870,",",""))=2,SUBSTITUTE(S870,",","."),SUBSTITUTE(S870,","," ")))))</f>
        <v/>
      </c>
      <c r="U870" s="50">
        <f>IF(ISNUMBER(FIND("S",T870)),-1,IF(ISNUMBER(FIND("N",T870)),1,0))</f>
        <v/>
      </c>
      <c r="V870" s="50">
        <f>IF(ISNUMBER(FIND("W",T870)),-1,IF(ISNUMBER(FIND("E",T870)),1,0))</f>
        <v/>
      </c>
      <c r="W870" s="50">
        <f>AND(MIN(IFERROR(FIND("N",T870),999),IFERROR(FIND("S",T870),999))&lt;999,MIN(IFERROR(FIND("E",T870),999),IFERROR(FIND("W",T870),999))&lt;999,MIN(IFERROR(FIND("E",T870),999),IFERROR(FIND("W",T870),999))&lt;MIN(IFERROR(FIND("N",T870),999),IFERROR(FIND("S",T870),999)))</f>
        <v/>
      </c>
      <c r="X870" s="50">
        <f>IF(T870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870,"°"," "),"º"," "),"˚"," "),"'"," "),CHAR(34)," "),"′"," "),"’"," "),"‘"," "),"″"," "),"”"," "),"“"," "),"("," "),")"," "),"["," "),"]"," "),"{"," "),"}"," "),";"," "),"|"," "),"/"," "),"\"," "),":"," "),"="," "),"*"," "),","," "),"N"," "),"S"," "),"E"," "),"W"," "),"_"," ")))</f>
        <v/>
      </c>
      <c r="Y870" s="50">
        <f>IF(X870="","",SUBSTITUTE(SUBSTITUTE(SUBSTITUTE(SUBSTITUTE(SUBSTITUTE(SUBSTITUTE(SUBSTITUTE(SUBSTITUTE(SUBSTITUTE(SUBSTITUTE(SUBSTITUTE(SUBSTITUTE(SUBSTITUTE(X870,"0",""),"1",""),"2",""),"3",""),"4",""),"5",""),"6",""),"7",""),"8",""),"9",""),".",""),"-","")," ",""))</f>
        <v/>
      </c>
      <c r="Z870" s="50">
        <f>IF(X870="",0,LEN(X870)-LEN(SUBSTITUTE(X870," ",""))+1)</f>
        <v/>
      </c>
      <c r="AA870" s="50">
        <f>IF(Z870&lt;1,"",IFERROR(VALUE(SUBSTITUTE(TRIM(MID(SUBSTITUTE(X870," ",REPT(" ",60)),1,60)),".",MID(1/2,2,1))),""))</f>
        <v/>
      </c>
      <c r="AB870" s="50">
        <f>IF(Z870&lt;2,"",IFERROR(VALUE(SUBSTITUTE(TRIM(MID(SUBSTITUTE(X870," ",REPT(" ",60)),61,60)),".",MID(1/2,2,1))),""))</f>
        <v/>
      </c>
      <c r="AC870" s="50">
        <f>IF(Z870&lt;3,"",IFERROR(VALUE(SUBSTITUTE(TRIM(MID(SUBSTITUTE(X870," ",REPT(" ",60)),121,60)),".",MID(1/2,2,1))),""))</f>
        <v/>
      </c>
      <c r="AD870" s="50">
        <f>IF(Z870&lt;4,"",IFERROR(VALUE(SUBSTITUTE(TRIM(MID(SUBSTITUTE(X870," ",REPT(" ",60)),181,60)),".",MID(1/2,2,1))),""))</f>
        <v/>
      </c>
      <c r="AE870" s="50">
        <f>IF(Z870&lt;5,"",IFERROR(VALUE(SUBSTITUTE(TRIM(MID(SUBSTITUTE(X870," ",REPT(" ",60)),241,60)),".",MID(1/2,2,1))),""))</f>
        <v/>
      </c>
      <c r="AF870" s="50">
        <f>IF(Z870&lt;6,"",IFERROR(VALUE(SUBSTITUTE(TRIM(MID(SUBSTITUTE(X870," ",REPT(" ",60)),301,60)),".",MID(1/2,2,1))),""))</f>
        <v/>
      </c>
      <c r="AG870" s="50">
        <f>IFERROR(IF(Z870=2,AA870,IF(Z870=4,IF(AA870&lt;0,-1,1)*(ABS(AA870)+AB870/60),IF(Z870=6,IF(AA870&lt;0,-1,1)*(ABS(AA870)+AB870/60+AC870/3600),""))),"")</f>
        <v/>
      </c>
      <c r="AH870" s="50">
        <f>IFERROR(IF(Z870=2,AB870,IF(Z870=4,IF(AC870&lt;0,-1,1)*(ABS(AC870)+AD870/60),IF(Z870=6,IF(AD870&lt;0,-1,1)*(ABS(AD870)+AE870/60+AF870/3600),""))),"")</f>
        <v/>
      </c>
      <c r="AI870" s="50">
        <f>IF(W870,AH870,AG870)</f>
        <v/>
      </c>
      <c r="AJ870" s="50">
        <f>IF(W870,AG870,AH870)</f>
        <v/>
      </c>
      <c r="AK870" s="50">
        <f>IFERROR(IF(U870=0,AI870,U870*ABS(AI870)),"")</f>
        <v/>
      </c>
      <c r="AL870" s="50">
        <f>IFERROR(IF(V870=0,AJ870,V870*ABS(AJ870)),"")</f>
        <v/>
      </c>
      <c r="AM870" s="50">
        <f>IFERROR(AND(U870=0,V870=0,ABS(AK870)&gt;90,ABS(AK870)&lt;=180,ABS(AL870)&lt;=90),FALSE)</f>
        <v/>
      </c>
      <c r="AN870" s="50">
        <f>IF(AM870,AL870,AK870)</f>
        <v/>
      </c>
      <c r="AO870" s="50">
        <f>IF(AM870,AK870,AL870)</f>
        <v/>
      </c>
      <c r="AP870" s="50">
        <f>IF(R870="","",IF(Y870&lt;&gt;"","Contains words or symbols that aren't part of a coordinate.",IF(NOT(OR(Z870=2,Z870=4,Z870=6)),"Couldn't find a latitude and a longitude ("&amp;Z870&amp;IF(Z870=1," number"," numbers")&amp;" found).",IF(COUNT(AA870:AF870)&lt;&gt;Z870,"Some of the numbers couldn't be read.",IF(OR(AND(Z870=4,OR(AB870&lt;0,AB870&gt;=60,AD870&lt;0,AD870&gt;=60)),AND(Z870=6,OR(AB870&lt;0,AB870&gt;=60,AC870&lt;0,AC870&gt;=60,AE870&lt;0,AE870&gt;=60,AF870&lt;0,AF870&gt;=60))),"Minutes and seconds must be between 0 and 60.",IF(OR(ABS(AN870)&gt;90,ABS(AO870)&gt;180),"Out of range: latitude must be between -90 and 90, and longitude between -180 and 180.",""))))))</f>
        <v/>
      </c>
    </row>
    <row r="871">
      <c r="B871" s="44" t="n"/>
      <c r="C871" s="44" t="n"/>
      <c r="D871" s="45">
        <f>IF(R871="","",IF(AP871&lt;&gt;"","NOT VALID GPS COORDINATES",IF(O871="NO CONNECTION","NO CONNECTION",IF(E871="","NOT FOUND",IF(OR(AM871,AND(AN871=0,AO871=0)),"CONVERTED – PLEASE CHECK","CONVERTED")))))</f>
        <v/>
      </c>
      <c r="E871" s="45">
        <f>IF(OR(O871="",O871="NO CONNECTION"),"",IFERROR(_xlfn.FILTERXML(O871,"//local/territory")&amp;" "&amp;_xlfn.FILTERXML(O871,"//local/mapcode"),IFERROR(_xlfn.FILTERXML(O871,"//international/mapcode"),"")))</f>
        <v/>
      </c>
      <c r="F871" s="46">
        <f>IF(E871="","",IFERROR(_xlfn.FILTERXML(O871,"//local/territory"),""))</f>
        <v/>
      </c>
      <c r="G871" s="46">
        <f>IF(E871="","",IFERROR(_xlfn.FILTERXML(O871,"//local/mapcode"),""))</f>
        <v/>
      </c>
      <c r="H871" s="46">
        <f>IF(E871="","",IFERROR(_xlfn.FILTERXML(O871,"//international/mapcode"),""))</f>
        <v/>
      </c>
      <c r="I871" s="46">
        <f>IF(E871="","",IFERROR(HYPERLINK("https://www.mymapcodes.com/go/?t="&amp;IF(G871&lt;&gt;"",F871,"AAA")&amp;"&amp;ma="&amp;LEFT(IF(G871&lt;&gt;"",G871,H871),FIND(".",IF(G871&lt;&gt;"",G871,H871))-1)&amp;"&amp;mb="&amp;MID(IF(G871&lt;&gt;"",G871,H871),FIND(".",IF(G871&lt;&gt;"",G871,H871))+1,99),"Open on MyMapcodes →"),""))</f>
        <v/>
      </c>
      <c r="J871" s="47">
        <f>IF(OR(R871="",AP871&lt;&gt;""),"",ROUND(AN871,6))</f>
        <v/>
      </c>
      <c r="K871" s="47">
        <f>IF(OR(R871="",AP871&lt;&gt;""),"",ROUND(AO871,6))</f>
        <v/>
      </c>
      <c r="L871" s="48">
        <f>IF(R871="","",IF(AP871&lt;&gt;"",AP871,IF(O871="NO CONNECTION","Excel couldn't reach the mapcode service. Click the REFRESH RESULTS box just above the table.",IF(E871="","The mapcode service didn't return a mapcode for this point.",IF(AM871,"Latitude and longitude seemed to be the wrong way round, so they've been swapped. Please check.",IF(AND(AN871=0,AO871=0),"0, 0 is in the sea off West Africa. Please check this is the location you meant.",IF(W871,"Longitude came first, so the order has been switched.",IF(Z871=6,"Converted from degrees, minutes and seconds.",IF(Z871=4,"Converted from degrees and decimal minutes.","")))))))))</f>
        <v/>
      </c>
      <c r="N871" s="49">
        <f>IF(J871="","",MapcodeAPI&amp;"codes/"&amp;SUBSTITUTE(J871&amp;"",MID(1/2,2,1),".")&amp;","&amp;SUBSTITUTE(K871&amp;"",MID(1/2,2,1),"."))&amp;LEFT($B$13,0)</f>
        <v/>
      </c>
      <c r="O871" s="49">
        <f>IF(N871="","",IFERROR(_xlfn.WEBSERVICE(N871),IF(MapcodeAPIBackup="","NO CONNECTION",IFERROR(_xlfn.WEBSERVICE(MapcodeAPIBackup&amp;MID(N871,LEN(MapcodeAPI)+1,999)),"NO CONNECTION"))))</f>
        <v/>
      </c>
      <c r="P871" t="inlineStr">
        <is>
          <t xml:space="preserve"> </t>
        </is>
      </c>
      <c r="R871" s="50">
        <f>IFERROR(IF(AND(TRIM(B871&amp;"")="",TRIM(C871&amp;"")=""),"",TRIM(IF(ISNUMBER(B871),SUBSTITUTE(B871&amp;"",MID(1/2,2,1),"."),B871&amp;"")&amp;IF(TRIM(C871&amp;"")="",""," | "&amp;IF(ISNUMBER(C871),SUBSTITUTE(C871&amp;"",MID(1/2,2,1),"."),C871&amp;"")))),"(error value)")</f>
        <v/>
      </c>
      <c r="S871" s="50">
        <f>IF(R871="","","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"&amp;IFERROR(IF(AND(LEN(R871)-LEN(SUBSTITUTE(R871,"/",""))=1,ISNUMBER(FIND(" ",TRIM(LEFT(R871,FIND("/",R871)-1))))),LEFT(R871,FIND("/",R871)-1),R871),R871)&amp;" ")," "," "),"﻿"," "),"​"," "),"⁠"," ")," "," ")," "," "),CHAR(9)," "),CHAR(10)," "),CHAR(13)," "),"−","-"),"–","-"),"—","-"),"LATITUDE"," "),"LONGITUDE"," "),"COORDINATES"," "),"COORDS"," "),"NORTH"," N "),"SOUTH"," S "),"EAST"," E "),"WEST"," W "),"DEGREES"," "),"DEG"," "),"GPS"," "),"LONG"," "),"LNG"," "),"LON"," "),"LAT"," ")," AND "," "),"&amp;"," ")&amp;" ")</f>
        <v/>
      </c>
      <c r="T871" s="50">
        <f>IF(S871="","",IF(LEN(S871)-LEN(SUBSTITUTE(S871,".",""))&gt;0,SUBSTITUTE(S871,","," "),IF(LEN(S871)-LEN(SUBSTITUTE(S871,",",""))=3,SUBSTITUTE(SUBSTITUTE(S871,",",";",2),",","."),IF(LEN(S871)-LEN(SUBSTITUTE(S871,",",""))=2,SUBSTITUTE(S871,",","."),SUBSTITUTE(S871,","," ")))))</f>
        <v/>
      </c>
      <c r="U871" s="50">
        <f>IF(ISNUMBER(FIND("S",T871)),-1,IF(ISNUMBER(FIND("N",T871)),1,0))</f>
        <v/>
      </c>
      <c r="V871" s="50">
        <f>IF(ISNUMBER(FIND("W",T871)),-1,IF(ISNUMBER(FIND("E",T871)),1,0))</f>
        <v/>
      </c>
      <c r="W871" s="50">
        <f>AND(MIN(IFERROR(FIND("N",T871),999),IFERROR(FIND("S",T871),999))&lt;999,MIN(IFERROR(FIND("E",T871),999),IFERROR(FIND("W",T871),999))&lt;999,MIN(IFERROR(FIND("E",T871),999),IFERROR(FIND("W",T871),999))&lt;MIN(IFERROR(FIND("N",T871),999),IFERROR(FIND("S",T871),999)))</f>
        <v/>
      </c>
      <c r="X871" s="50">
        <f>IF(T871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871,"°"," "),"º"," "),"˚"," "),"'"," "),CHAR(34)," "),"′"," "),"’"," "),"‘"," "),"″"," "),"”"," "),"“"," "),"("," "),")"," "),"["," "),"]"," "),"{"," "),"}"," "),";"," "),"|"," "),"/"," "),"\"," "),":"," "),"="," "),"*"," "),","," "),"N"," "),"S"," "),"E"," "),"W"," "),"_"," ")))</f>
        <v/>
      </c>
      <c r="Y871" s="50">
        <f>IF(X871="","",SUBSTITUTE(SUBSTITUTE(SUBSTITUTE(SUBSTITUTE(SUBSTITUTE(SUBSTITUTE(SUBSTITUTE(SUBSTITUTE(SUBSTITUTE(SUBSTITUTE(SUBSTITUTE(SUBSTITUTE(SUBSTITUTE(X871,"0",""),"1",""),"2",""),"3",""),"4",""),"5",""),"6",""),"7",""),"8",""),"9",""),".",""),"-","")," ",""))</f>
        <v/>
      </c>
      <c r="Z871" s="50">
        <f>IF(X871="",0,LEN(X871)-LEN(SUBSTITUTE(X871," ",""))+1)</f>
        <v/>
      </c>
      <c r="AA871" s="50">
        <f>IF(Z871&lt;1,"",IFERROR(VALUE(SUBSTITUTE(TRIM(MID(SUBSTITUTE(X871," ",REPT(" ",60)),1,60)),".",MID(1/2,2,1))),""))</f>
        <v/>
      </c>
      <c r="AB871" s="50">
        <f>IF(Z871&lt;2,"",IFERROR(VALUE(SUBSTITUTE(TRIM(MID(SUBSTITUTE(X871," ",REPT(" ",60)),61,60)),".",MID(1/2,2,1))),""))</f>
        <v/>
      </c>
      <c r="AC871" s="50">
        <f>IF(Z871&lt;3,"",IFERROR(VALUE(SUBSTITUTE(TRIM(MID(SUBSTITUTE(X871," ",REPT(" ",60)),121,60)),".",MID(1/2,2,1))),""))</f>
        <v/>
      </c>
      <c r="AD871" s="50">
        <f>IF(Z871&lt;4,"",IFERROR(VALUE(SUBSTITUTE(TRIM(MID(SUBSTITUTE(X871," ",REPT(" ",60)),181,60)),".",MID(1/2,2,1))),""))</f>
        <v/>
      </c>
      <c r="AE871" s="50">
        <f>IF(Z871&lt;5,"",IFERROR(VALUE(SUBSTITUTE(TRIM(MID(SUBSTITUTE(X871," ",REPT(" ",60)),241,60)),".",MID(1/2,2,1))),""))</f>
        <v/>
      </c>
      <c r="AF871" s="50">
        <f>IF(Z871&lt;6,"",IFERROR(VALUE(SUBSTITUTE(TRIM(MID(SUBSTITUTE(X871," ",REPT(" ",60)),301,60)),".",MID(1/2,2,1))),""))</f>
        <v/>
      </c>
      <c r="AG871" s="50">
        <f>IFERROR(IF(Z871=2,AA871,IF(Z871=4,IF(AA871&lt;0,-1,1)*(ABS(AA871)+AB871/60),IF(Z871=6,IF(AA871&lt;0,-1,1)*(ABS(AA871)+AB871/60+AC871/3600),""))),"")</f>
        <v/>
      </c>
      <c r="AH871" s="50">
        <f>IFERROR(IF(Z871=2,AB871,IF(Z871=4,IF(AC871&lt;0,-1,1)*(ABS(AC871)+AD871/60),IF(Z871=6,IF(AD871&lt;0,-1,1)*(ABS(AD871)+AE871/60+AF871/3600),""))),"")</f>
        <v/>
      </c>
      <c r="AI871" s="50">
        <f>IF(W871,AH871,AG871)</f>
        <v/>
      </c>
      <c r="AJ871" s="50">
        <f>IF(W871,AG871,AH871)</f>
        <v/>
      </c>
      <c r="AK871" s="50">
        <f>IFERROR(IF(U871=0,AI871,U871*ABS(AI871)),"")</f>
        <v/>
      </c>
      <c r="AL871" s="50">
        <f>IFERROR(IF(V871=0,AJ871,V871*ABS(AJ871)),"")</f>
        <v/>
      </c>
      <c r="AM871" s="50">
        <f>IFERROR(AND(U871=0,V871=0,ABS(AK871)&gt;90,ABS(AK871)&lt;=180,ABS(AL871)&lt;=90),FALSE)</f>
        <v/>
      </c>
      <c r="AN871" s="50">
        <f>IF(AM871,AL871,AK871)</f>
        <v/>
      </c>
      <c r="AO871" s="50">
        <f>IF(AM871,AK871,AL871)</f>
        <v/>
      </c>
      <c r="AP871" s="50">
        <f>IF(R871="","",IF(Y871&lt;&gt;"","Contains words or symbols that aren't part of a coordinate.",IF(NOT(OR(Z871=2,Z871=4,Z871=6)),"Couldn't find a latitude and a longitude ("&amp;Z871&amp;IF(Z871=1," number"," numbers")&amp;" found).",IF(COUNT(AA871:AF871)&lt;&gt;Z871,"Some of the numbers couldn't be read.",IF(OR(AND(Z871=4,OR(AB871&lt;0,AB871&gt;=60,AD871&lt;0,AD871&gt;=60)),AND(Z871=6,OR(AB871&lt;0,AB871&gt;=60,AC871&lt;0,AC871&gt;=60,AE871&lt;0,AE871&gt;=60,AF871&lt;0,AF871&gt;=60))),"Minutes and seconds must be between 0 and 60.",IF(OR(ABS(AN871)&gt;90,ABS(AO871)&gt;180),"Out of range: latitude must be between -90 and 90, and longitude between -180 and 180.",""))))))</f>
        <v/>
      </c>
    </row>
    <row r="872">
      <c r="B872" s="44" t="n"/>
      <c r="C872" s="44" t="n"/>
      <c r="D872" s="45">
        <f>IF(R872="","",IF(AP872&lt;&gt;"","NOT VALID GPS COORDINATES",IF(O872="NO CONNECTION","NO CONNECTION",IF(E872="","NOT FOUND",IF(OR(AM872,AND(AN872=0,AO872=0)),"CONVERTED – PLEASE CHECK","CONVERTED")))))</f>
        <v/>
      </c>
      <c r="E872" s="45">
        <f>IF(OR(O872="",O872="NO CONNECTION"),"",IFERROR(_xlfn.FILTERXML(O872,"//local/territory")&amp;" "&amp;_xlfn.FILTERXML(O872,"//local/mapcode"),IFERROR(_xlfn.FILTERXML(O872,"//international/mapcode"),"")))</f>
        <v/>
      </c>
      <c r="F872" s="46">
        <f>IF(E872="","",IFERROR(_xlfn.FILTERXML(O872,"//local/territory"),""))</f>
        <v/>
      </c>
      <c r="G872" s="46">
        <f>IF(E872="","",IFERROR(_xlfn.FILTERXML(O872,"//local/mapcode"),""))</f>
        <v/>
      </c>
      <c r="H872" s="46">
        <f>IF(E872="","",IFERROR(_xlfn.FILTERXML(O872,"//international/mapcode"),""))</f>
        <v/>
      </c>
      <c r="I872" s="46">
        <f>IF(E872="","",IFERROR(HYPERLINK("https://www.mymapcodes.com/go/?t="&amp;IF(G872&lt;&gt;"",F872,"AAA")&amp;"&amp;ma="&amp;LEFT(IF(G872&lt;&gt;"",G872,H872),FIND(".",IF(G872&lt;&gt;"",G872,H872))-1)&amp;"&amp;mb="&amp;MID(IF(G872&lt;&gt;"",G872,H872),FIND(".",IF(G872&lt;&gt;"",G872,H872))+1,99),"Open on MyMapcodes →"),""))</f>
        <v/>
      </c>
      <c r="J872" s="47">
        <f>IF(OR(R872="",AP872&lt;&gt;""),"",ROUND(AN872,6))</f>
        <v/>
      </c>
      <c r="K872" s="47">
        <f>IF(OR(R872="",AP872&lt;&gt;""),"",ROUND(AO872,6))</f>
        <v/>
      </c>
      <c r="L872" s="48">
        <f>IF(R872="","",IF(AP872&lt;&gt;"",AP872,IF(O872="NO CONNECTION","Excel couldn't reach the mapcode service. Click the REFRESH RESULTS box just above the table.",IF(E872="","The mapcode service didn't return a mapcode for this point.",IF(AM872,"Latitude and longitude seemed to be the wrong way round, so they've been swapped. Please check.",IF(AND(AN872=0,AO872=0),"0, 0 is in the sea off West Africa. Please check this is the location you meant.",IF(W872,"Longitude came first, so the order has been switched.",IF(Z872=6,"Converted from degrees, minutes and seconds.",IF(Z872=4,"Converted from degrees and decimal minutes.","")))))))))</f>
        <v/>
      </c>
      <c r="N872" s="49">
        <f>IF(J872="","",MapcodeAPI&amp;"codes/"&amp;SUBSTITUTE(J872&amp;"",MID(1/2,2,1),".")&amp;","&amp;SUBSTITUTE(K872&amp;"",MID(1/2,2,1),"."))&amp;LEFT($B$13,0)</f>
        <v/>
      </c>
      <c r="O872" s="49">
        <f>IF(N872="","",IFERROR(_xlfn.WEBSERVICE(N872),IF(MapcodeAPIBackup="","NO CONNECTION",IFERROR(_xlfn.WEBSERVICE(MapcodeAPIBackup&amp;MID(N872,LEN(MapcodeAPI)+1,999)),"NO CONNECTION"))))</f>
        <v/>
      </c>
      <c r="P872" t="inlineStr">
        <is>
          <t xml:space="preserve"> </t>
        </is>
      </c>
      <c r="R872" s="50">
        <f>IFERROR(IF(AND(TRIM(B872&amp;"")="",TRIM(C872&amp;"")=""),"",TRIM(IF(ISNUMBER(B872),SUBSTITUTE(B872&amp;"",MID(1/2,2,1),"."),B872&amp;"")&amp;IF(TRIM(C872&amp;"")="",""," | "&amp;IF(ISNUMBER(C872),SUBSTITUTE(C872&amp;"",MID(1/2,2,1),"."),C872&amp;"")))),"(error value)")</f>
        <v/>
      </c>
      <c r="S872" s="50">
        <f>IF(R872="","","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"&amp;IFERROR(IF(AND(LEN(R872)-LEN(SUBSTITUTE(R872,"/",""))=1,ISNUMBER(FIND(" ",TRIM(LEFT(R872,FIND("/",R872)-1))))),LEFT(R872,FIND("/",R872)-1),R872),R872)&amp;" ")," "," "),"﻿"," "),"​"," "),"⁠"," ")," "," ")," "," "),CHAR(9)," "),CHAR(10)," "),CHAR(13)," "),"−","-"),"–","-"),"—","-"),"LATITUDE"," "),"LONGITUDE"," "),"COORDINATES"," "),"COORDS"," "),"NORTH"," N "),"SOUTH"," S "),"EAST"," E "),"WEST"," W "),"DEGREES"," "),"DEG"," "),"GPS"," "),"LONG"," "),"LNG"," "),"LON"," "),"LAT"," ")," AND "," "),"&amp;"," ")&amp;" ")</f>
        <v/>
      </c>
      <c r="T872" s="50">
        <f>IF(S872="","",IF(LEN(S872)-LEN(SUBSTITUTE(S872,".",""))&gt;0,SUBSTITUTE(S872,","," "),IF(LEN(S872)-LEN(SUBSTITUTE(S872,",",""))=3,SUBSTITUTE(SUBSTITUTE(S872,",",";",2),",","."),IF(LEN(S872)-LEN(SUBSTITUTE(S872,",",""))=2,SUBSTITUTE(S872,",","."),SUBSTITUTE(S872,","," ")))))</f>
        <v/>
      </c>
      <c r="U872" s="50">
        <f>IF(ISNUMBER(FIND("S",T872)),-1,IF(ISNUMBER(FIND("N",T872)),1,0))</f>
        <v/>
      </c>
      <c r="V872" s="50">
        <f>IF(ISNUMBER(FIND("W",T872)),-1,IF(ISNUMBER(FIND("E",T872)),1,0))</f>
        <v/>
      </c>
      <c r="W872" s="50">
        <f>AND(MIN(IFERROR(FIND("N",T872),999),IFERROR(FIND("S",T872),999))&lt;999,MIN(IFERROR(FIND("E",T872),999),IFERROR(FIND("W",T872),999))&lt;999,MIN(IFERROR(FIND("E",T872),999),IFERROR(FIND("W",T872),999))&lt;MIN(IFERROR(FIND("N",T872),999),IFERROR(FIND("S",T872),999)))</f>
        <v/>
      </c>
      <c r="X872" s="50">
        <f>IF(T872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872,"°"," "),"º"," "),"˚"," "),"'"," "),CHAR(34)," "),"′"," "),"’"," "),"‘"," "),"″"," "),"”"," "),"“"," "),"("," "),")"," "),"["," "),"]"," "),"{"," "),"}"," "),";"," "),"|"," "),"/"," "),"\"," "),":"," "),"="," "),"*"," "),","," "),"N"," "),"S"," "),"E"," "),"W"," "),"_"," ")))</f>
        <v/>
      </c>
      <c r="Y872" s="50">
        <f>IF(X872="","",SUBSTITUTE(SUBSTITUTE(SUBSTITUTE(SUBSTITUTE(SUBSTITUTE(SUBSTITUTE(SUBSTITUTE(SUBSTITUTE(SUBSTITUTE(SUBSTITUTE(SUBSTITUTE(SUBSTITUTE(SUBSTITUTE(X872,"0",""),"1",""),"2",""),"3",""),"4",""),"5",""),"6",""),"7",""),"8",""),"9",""),".",""),"-","")," ",""))</f>
        <v/>
      </c>
      <c r="Z872" s="50">
        <f>IF(X872="",0,LEN(X872)-LEN(SUBSTITUTE(X872," ",""))+1)</f>
        <v/>
      </c>
      <c r="AA872" s="50">
        <f>IF(Z872&lt;1,"",IFERROR(VALUE(SUBSTITUTE(TRIM(MID(SUBSTITUTE(X872," ",REPT(" ",60)),1,60)),".",MID(1/2,2,1))),""))</f>
        <v/>
      </c>
      <c r="AB872" s="50">
        <f>IF(Z872&lt;2,"",IFERROR(VALUE(SUBSTITUTE(TRIM(MID(SUBSTITUTE(X872," ",REPT(" ",60)),61,60)),".",MID(1/2,2,1))),""))</f>
        <v/>
      </c>
      <c r="AC872" s="50">
        <f>IF(Z872&lt;3,"",IFERROR(VALUE(SUBSTITUTE(TRIM(MID(SUBSTITUTE(X872," ",REPT(" ",60)),121,60)),".",MID(1/2,2,1))),""))</f>
        <v/>
      </c>
      <c r="AD872" s="50">
        <f>IF(Z872&lt;4,"",IFERROR(VALUE(SUBSTITUTE(TRIM(MID(SUBSTITUTE(X872," ",REPT(" ",60)),181,60)),".",MID(1/2,2,1))),""))</f>
        <v/>
      </c>
      <c r="AE872" s="50">
        <f>IF(Z872&lt;5,"",IFERROR(VALUE(SUBSTITUTE(TRIM(MID(SUBSTITUTE(X872," ",REPT(" ",60)),241,60)),".",MID(1/2,2,1))),""))</f>
        <v/>
      </c>
      <c r="AF872" s="50">
        <f>IF(Z872&lt;6,"",IFERROR(VALUE(SUBSTITUTE(TRIM(MID(SUBSTITUTE(X872," ",REPT(" ",60)),301,60)),".",MID(1/2,2,1))),""))</f>
        <v/>
      </c>
      <c r="AG872" s="50">
        <f>IFERROR(IF(Z872=2,AA872,IF(Z872=4,IF(AA872&lt;0,-1,1)*(ABS(AA872)+AB872/60),IF(Z872=6,IF(AA872&lt;0,-1,1)*(ABS(AA872)+AB872/60+AC872/3600),""))),"")</f>
        <v/>
      </c>
      <c r="AH872" s="50">
        <f>IFERROR(IF(Z872=2,AB872,IF(Z872=4,IF(AC872&lt;0,-1,1)*(ABS(AC872)+AD872/60),IF(Z872=6,IF(AD872&lt;0,-1,1)*(ABS(AD872)+AE872/60+AF872/3600),""))),"")</f>
        <v/>
      </c>
      <c r="AI872" s="50">
        <f>IF(W872,AH872,AG872)</f>
        <v/>
      </c>
      <c r="AJ872" s="50">
        <f>IF(W872,AG872,AH872)</f>
        <v/>
      </c>
      <c r="AK872" s="50">
        <f>IFERROR(IF(U872=0,AI872,U872*ABS(AI872)),"")</f>
        <v/>
      </c>
      <c r="AL872" s="50">
        <f>IFERROR(IF(V872=0,AJ872,V872*ABS(AJ872)),"")</f>
        <v/>
      </c>
      <c r="AM872" s="50">
        <f>IFERROR(AND(U872=0,V872=0,ABS(AK872)&gt;90,ABS(AK872)&lt;=180,ABS(AL872)&lt;=90),FALSE)</f>
        <v/>
      </c>
      <c r="AN872" s="50">
        <f>IF(AM872,AL872,AK872)</f>
        <v/>
      </c>
      <c r="AO872" s="50">
        <f>IF(AM872,AK872,AL872)</f>
        <v/>
      </c>
      <c r="AP872" s="50">
        <f>IF(R872="","",IF(Y872&lt;&gt;"","Contains words or symbols that aren't part of a coordinate.",IF(NOT(OR(Z872=2,Z872=4,Z872=6)),"Couldn't find a latitude and a longitude ("&amp;Z872&amp;IF(Z872=1," number"," numbers")&amp;" found).",IF(COUNT(AA872:AF872)&lt;&gt;Z872,"Some of the numbers couldn't be read.",IF(OR(AND(Z872=4,OR(AB872&lt;0,AB872&gt;=60,AD872&lt;0,AD872&gt;=60)),AND(Z872=6,OR(AB872&lt;0,AB872&gt;=60,AC872&lt;0,AC872&gt;=60,AE872&lt;0,AE872&gt;=60,AF872&lt;0,AF872&gt;=60))),"Minutes and seconds must be between 0 and 60.",IF(OR(ABS(AN872)&gt;90,ABS(AO872)&gt;180),"Out of range: latitude must be between -90 and 90, and longitude between -180 and 180.",""))))))</f>
        <v/>
      </c>
    </row>
    <row r="873">
      <c r="B873" s="44" t="n"/>
      <c r="C873" s="44" t="n"/>
      <c r="D873" s="45">
        <f>IF(R873="","",IF(AP873&lt;&gt;"","NOT VALID GPS COORDINATES",IF(O873="NO CONNECTION","NO CONNECTION",IF(E873="","NOT FOUND",IF(OR(AM873,AND(AN873=0,AO873=0)),"CONVERTED – PLEASE CHECK","CONVERTED")))))</f>
        <v/>
      </c>
      <c r="E873" s="45">
        <f>IF(OR(O873="",O873="NO CONNECTION"),"",IFERROR(_xlfn.FILTERXML(O873,"//local/territory")&amp;" "&amp;_xlfn.FILTERXML(O873,"//local/mapcode"),IFERROR(_xlfn.FILTERXML(O873,"//international/mapcode"),"")))</f>
        <v/>
      </c>
      <c r="F873" s="46">
        <f>IF(E873="","",IFERROR(_xlfn.FILTERXML(O873,"//local/territory"),""))</f>
        <v/>
      </c>
      <c r="G873" s="46">
        <f>IF(E873="","",IFERROR(_xlfn.FILTERXML(O873,"//local/mapcode"),""))</f>
        <v/>
      </c>
      <c r="H873" s="46">
        <f>IF(E873="","",IFERROR(_xlfn.FILTERXML(O873,"//international/mapcode"),""))</f>
        <v/>
      </c>
      <c r="I873" s="46">
        <f>IF(E873="","",IFERROR(HYPERLINK("https://www.mymapcodes.com/go/?t="&amp;IF(G873&lt;&gt;"",F873,"AAA")&amp;"&amp;ma="&amp;LEFT(IF(G873&lt;&gt;"",G873,H873),FIND(".",IF(G873&lt;&gt;"",G873,H873))-1)&amp;"&amp;mb="&amp;MID(IF(G873&lt;&gt;"",G873,H873),FIND(".",IF(G873&lt;&gt;"",G873,H873))+1,99),"Open on MyMapcodes →"),""))</f>
        <v/>
      </c>
      <c r="J873" s="47">
        <f>IF(OR(R873="",AP873&lt;&gt;""),"",ROUND(AN873,6))</f>
        <v/>
      </c>
      <c r="K873" s="47">
        <f>IF(OR(R873="",AP873&lt;&gt;""),"",ROUND(AO873,6))</f>
        <v/>
      </c>
      <c r="L873" s="48">
        <f>IF(R873="","",IF(AP873&lt;&gt;"",AP873,IF(O873="NO CONNECTION","Excel couldn't reach the mapcode service. Click the REFRESH RESULTS box just above the table.",IF(E873="","The mapcode service didn't return a mapcode for this point.",IF(AM873,"Latitude and longitude seemed to be the wrong way round, so they've been swapped. Please check.",IF(AND(AN873=0,AO873=0),"0, 0 is in the sea off West Africa. Please check this is the location you meant.",IF(W873,"Longitude came first, so the order has been switched.",IF(Z873=6,"Converted from degrees, minutes and seconds.",IF(Z873=4,"Converted from degrees and decimal minutes.","")))))))))</f>
        <v/>
      </c>
      <c r="N873" s="49">
        <f>IF(J873="","",MapcodeAPI&amp;"codes/"&amp;SUBSTITUTE(J873&amp;"",MID(1/2,2,1),".")&amp;","&amp;SUBSTITUTE(K873&amp;"",MID(1/2,2,1),"."))&amp;LEFT($B$13,0)</f>
        <v/>
      </c>
      <c r="O873" s="49">
        <f>IF(N873="","",IFERROR(_xlfn.WEBSERVICE(N873),IF(MapcodeAPIBackup="","NO CONNECTION",IFERROR(_xlfn.WEBSERVICE(MapcodeAPIBackup&amp;MID(N873,LEN(MapcodeAPI)+1,999)),"NO CONNECTION"))))</f>
        <v/>
      </c>
      <c r="P873" t="inlineStr">
        <is>
          <t xml:space="preserve"> </t>
        </is>
      </c>
      <c r="R873" s="50">
        <f>IFERROR(IF(AND(TRIM(B873&amp;"")="",TRIM(C873&amp;"")=""),"",TRIM(IF(ISNUMBER(B873),SUBSTITUTE(B873&amp;"",MID(1/2,2,1),"."),B873&amp;"")&amp;IF(TRIM(C873&amp;"")="",""," | "&amp;IF(ISNUMBER(C873),SUBSTITUTE(C873&amp;"",MID(1/2,2,1),"."),C873&amp;"")))),"(error value)")</f>
        <v/>
      </c>
      <c r="S873" s="50">
        <f>IF(R873="","","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"&amp;IFERROR(IF(AND(LEN(R873)-LEN(SUBSTITUTE(R873,"/",""))=1,ISNUMBER(FIND(" ",TRIM(LEFT(R873,FIND("/",R873)-1))))),LEFT(R873,FIND("/",R873)-1),R873),R873)&amp;" ")," "," "),"﻿"," "),"​"," "),"⁠"," ")," "," ")," "," "),CHAR(9)," "),CHAR(10)," "),CHAR(13)," "),"−","-"),"–","-"),"—","-"),"LATITUDE"," "),"LONGITUDE"," "),"COORDINATES"," "),"COORDS"," "),"NORTH"," N "),"SOUTH"," S "),"EAST"," E "),"WEST"," W "),"DEGREES"," "),"DEG"," "),"GPS"," "),"LONG"," "),"LNG"," "),"LON"," "),"LAT"," ")," AND "," "),"&amp;"," ")&amp;" ")</f>
        <v/>
      </c>
      <c r="T873" s="50">
        <f>IF(S873="","",IF(LEN(S873)-LEN(SUBSTITUTE(S873,".",""))&gt;0,SUBSTITUTE(S873,","," "),IF(LEN(S873)-LEN(SUBSTITUTE(S873,",",""))=3,SUBSTITUTE(SUBSTITUTE(S873,",",";",2),",","."),IF(LEN(S873)-LEN(SUBSTITUTE(S873,",",""))=2,SUBSTITUTE(S873,",","."),SUBSTITUTE(S873,","," ")))))</f>
        <v/>
      </c>
      <c r="U873" s="50">
        <f>IF(ISNUMBER(FIND("S",T873)),-1,IF(ISNUMBER(FIND("N",T873)),1,0))</f>
        <v/>
      </c>
      <c r="V873" s="50">
        <f>IF(ISNUMBER(FIND("W",T873)),-1,IF(ISNUMBER(FIND("E",T873)),1,0))</f>
        <v/>
      </c>
      <c r="W873" s="50">
        <f>AND(MIN(IFERROR(FIND("N",T873),999),IFERROR(FIND("S",T873),999))&lt;999,MIN(IFERROR(FIND("E",T873),999),IFERROR(FIND("W",T873),999))&lt;999,MIN(IFERROR(FIND("E",T873),999),IFERROR(FIND("W",T873),999))&lt;MIN(IFERROR(FIND("N",T873),999),IFERROR(FIND("S",T873),999)))</f>
        <v/>
      </c>
      <c r="X873" s="50">
        <f>IF(T873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873,"°"," "),"º"," "),"˚"," "),"'"," "),CHAR(34)," "),"′"," "),"’"," "),"‘"," "),"″"," "),"”"," "),"“"," "),"("," "),")"," "),"["," "),"]"," "),"{"," "),"}"," "),";"," "),"|"," "),"/"," "),"\"," "),":"," "),"="," "),"*"," "),","," "),"N"," "),"S"," "),"E"," "),"W"," "),"_"," ")))</f>
        <v/>
      </c>
      <c r="Y873" s="50">
        <f>IF(X873="","",SUBSTITUTE(SUBSTITUTE(SUBSTITUTE(SUBSTITUTE(SUBSTITUTE(SUBSTITUTE(SUBSTITUTE(SUBSTITUTE(SUBSTITUTE(SUBSTITUTE(SUBSTITUTE(SUBSTITUTE(SUBSTITUTE(X873,"0",""),"1",""),"2",""),"3",""),"4",""),"5",""),"6",""),"7",""),"8",""),"9",""),".",""),"-","")," ",""))</f>
        <v/>
      </c>
      <c r="Z873" s="50">
        <f>IF(X873="",0,LEN(X873)-LEN(SUBSTITUTE(X873," ",""))+1)</f>
        <v/>
      </c>
      <c r="AA873" s="50">
        <f>IF(Z873&lt;1,"",IFERROR(VALUE(SUBSTITUTE(TRIM(MID(SUBSTITUTE(X873," ",REPT(" ",60)),1,60)),".",MID(1/2,2,1))),""))</f>
        <v/>
      </c>
      <c r="AB873" s="50">
        <f>IF(Z873&lt;2,"",IFERROR(VALUE(SUBSTITUTE(TRIM(MID(SUBSTITUTE(X873," ",REPT(" ",60)),61,60)),".",MID(1/2,2,1))),""))</f>
        <v/>
      </c>
      <c r="AC873" s="50">
        <f>IF(Z873&lt;3,"",IFERROR(VALUE(SUBSTITUTE(TRIM(MID(SUBSTITUTE(X873," ",REPT(" ",60)),121,60)),".",MID(1/2,2,1))),""))</f>
        <v/>
      </c>
      <c r="AD873" s="50">
        <f>IF(Z873&lt;4,"",IFERROR(VALUE(SUBSTITUTE(TRIM(MID(SUBSTITUTE(X873," ",REPT(" ",60)),181,60)),".",MID(1/2,2,1))),""))</f>
        <v/>
      </c>
      <c r="AE873" s="50">
        <f>IF(Z873&lt;5,"",IFERROR(VALUE(SUBSTITUTE(TRIM(MID(SUBSTITUTE(X873," ",REPT(" ",60)),241,60)),".",MID(1/2,2,1))),""))</f>
        <v/>
      </c>
      <c r="AF873" s="50">
        <f>IF(Z873&lt;6,"",IFERROR(VALUE(SUBSTITUTE(TRIM(MID(SUBSTITUTE(X873," ",REPT(" ",60)),301,60)),".",MID(1/2,2,1))),""))</f>
        <v/>
      </c>
      <c r="AG873" s="50">
        <f>IFERROR(IF(Z873=2,AA873,IF(Z873=4,IF(AA873&lt;0,-1,1)*(ABS(AA873)+AB873/60),IF(Z873=6,IF(AA873&lt;0,-1,1)*(ABS(AA873)+AB873/60+AC873/3600),""))),"")</f>
        <v/>
      </c>
      <c r="AH873" s="50">
        <f>IFERROR(IF(Z873=2,AB873,IF(Z873=4,IF(AC873&lt;0,-1,1)*(ABS(AC873)+AD873/60),IF(Z873=6,IF(AD873&lt;0,-1,1)*(ABS(AD873)+AE873/60+AF873/3600),""))),"")</f>
        <v/>
      </c>
      <c r="AI873" s="50">
        <f>IF(W873,AH873,AG873)</f>
        <v/>
      </c>
      <c r="AJ873" s="50">
        <f>IF(W873,AG873,AH873)</f>
        <v/>
      </c>
      <c r="AK873" s="50">
        <f>IFERROR(IF(U873=0,AI873,U873*ABS(AI873)),"")</f>
        <v/>
      </c>
      <c r="AL873" s="50">
        <f>IFERROR(IF(V873=0,AJ873,V873*ABS(AJ873)),"")</f>
        <v/>
      </c>
      <c r="AM873" s="50">
        <f>IFERROR(AND(U873=0,V873=0,ABS(AK873)&gt;90,ABS(AK873)&lt;=180,ABS(AL873)&lt;=90),FALSE)</f>
        <v/>
      </c>
      <c r="AN873" s="50">
        <f>IF(AM873,AL873,AK873)</f>
        <v/>
      </c>
      <c r="AO873" s="50">
        <f>IF(AM873,AK873,AL873)</f>
        <v/>
      </c>
      <c r="AP873" s="50">
        <f>IF(R873="","",IF(Y873&lt;&gt;"","Contains words or symbols that aren't part of a coordinate.",IF(NOT(OR(Z873=2,Z873=4,Z873=6)),"Couldn't find a latitude and a longitude ("&amp;Z873&amp;IF(Z873=1," number"," numbers")&amp;" found).",IF(COUNT(AA873:AF873)&lt;&gt;Z873,"Some of the numbers couldn't be read.",IF(OR(AND(Z873=4,OR(AB873&lt;0,AB873&gt;=60,AD873&lt;0,AD873&gt;=60)),AND(Z873=6,OR(AB873&lt;0,AB873&gt;=60,AC873&lt;0,AC873&gt;=60,AE873&lt;0,AE873&gt;=60,AF873&lt;0,AF873&gt;=60))),"Minutes and seconds must be between 0 and 60.",IF(OR(ABS(AN873)&gt;90,ABS(AO873)&gt;180),"Out of range: latitude must be between -90 and 90, and longitude between -180 and 180.",""))))))</f>
        <v/>
      </c>
    </row>
    <row r="874">
      <c r="B874" s="44" t="n"/>
      <c r="C874" s="44" t="n"/>
      <c r="D874" s="45">
        <f>IF(R874="","",IF(AP874&lt;&gt;"","NOT VALID GPS COORDINATES",IF(O874="NO CONNECTION","NO CONNECTION",IF(E874="","NOT FOUND",IF(OR(AM874,AND(AN874=0,AO874=0)),"CONVERTED – PLEASE CHECK","CONVERTED")))))</f>
        <v/>
      </c>
      <c r="E874" s="45">
        <f>IF(OR(O874="",O874="NO CONNECTION"),"",IFERROR(_xlfn.FILTERXML(O874,"//local/territory")&amp;" "&amp;_xlfn.FILTERXML(O874,"//local/mapcode"),IFERROR(_xlfn.FILTERXML(O874,"//international/mapcode"),"")))</f>
        <v/>
      </c>
      <c r="F874" s="46">
        <f>IF(E874="","",IFERROR(_xlfn.FILTERXML(O874,"//local/territory"),""))</f>
        <v/>
      </c>
      <c r="G874" s="46">
        <f>IF(E874="","",IFERROR(_xlfn.FILTERXML(O874,"//local/mapcode"),""))</f>
        <v/>
      </c>
      <c r="H874" s="46">
        <f>IF(E874="","",IFERROR(_xlfn.FILTERXML(O874,"//international/mapcode"),""))</f>
        <v/>
      </c>
      <c r="I874" s="46">
        <f>IF(E874="","",IFERROR(HYPERLINK("https://www.mymapcodes.com/go/?t="&amp;IF(G874&lt;&gt;"",F874,"AAA")&amp;"&amp;ma="&amp;LEFT(IF(G874&lt;&gt;"",G874,H874),FIND(".",IF(G874&lt;&gt;"",G874,H874))-1)&amp;"&amp;mb="&amp;MID(IF(G874&lt;&gt;"",G874,H874),FIND(".",IF(G874&lt;&gt;"",G874,H874))+1,99),"Open on MyMapcodes →"),""))</f>
        <v/>
      </c>
      <c r="J874" s="47">
        <f>IF(OR(R874="",AP874&lt;&gt;""),"",ROUND(AN874,6))</f>
        <v/>
      </c>
      <c r="K874" s="47">
        <f>IF(OR(R874="",AP874&lt;&gt;""),"",ROUND(AO874,6))</f>
        <v/>
      </c>
      <c r="L874" s="48">
        <f>IF(R874="","",IF(AP874&lt;&gt;"",AP874,IF(O874="NO CONNECTION","Excel couldn't reach the mapcode service. Click the REFRESH RESULTS box just above the table.",IF(E874="","The mapcode service didn't return a mapcode for this point.",IF(AM874,"Latitude and longitude seemed to be the wrong way round, so they've been swapped. Please check.",IF(AND(AN874=0,AO874=0),"0, 0 is in the sea off West Africa. Please check this is the location you meant.",IF(W874,"Longitude came first, so the order has been switched.",IF(Z874=6,"Converted from degrees, minutes and seconds.",IF(Z874=4,"Converted from degrees and decimal minutes.","")))))))))</f>
        <v/>
      </c>
      <c r="N874" s="49">
        <f>IF(J874="","",MapcodeAPI&amp;"codes/"&amp;SUBSTITUTE(J874&amp;"",MID(1/2,2,1),".")&amp;","&amp;SUBSTITUTE(K874&amp;"",MID(1/2,2,1),"."))&amp;LEFT($B$13,0)</f>
        <v/>
      </c>
      <c r="O874" s="49">
        <f>IF(N874="","",IFERROR(_xlfn.WEBSERVICE(N874),IF(MapcodeAPIBackup="","NO CONNECTION",IFERROR(_xlfn.WEBSERVICE(MapcodeAPIBackup&amp;MID(N874,LEN(MapcodeAPI)+1,999)),"NO CONNECTION"))))</f>
        <v/>
      </c>
      <c r="P874" t="inlineStr">
        <is>
          <t xml:space="preserve"> </t>
        </is>
      </c>
      <c r="R874" s="50">
        <f>IFERROR(IF(AND(TRIM(B874&amp;"")="",TRIM(C874&amp;"")=""),"",TRIM(IF(ISNUMBER(B874),SUBSTITUTE(B874&amp;"",MID(1/2,2,1),"."),B874&amp;"")&amp;IF(TRIM(C874&amp;"")="",""," | "&amp;IF(ISNUMBER(C874),SUBSTITUTE(C874&amp;"",MID(1/2,2,1),"."),C874&amp;"")))),"(error value)")</f>
        <v/>
      </c>
      <c r="S874" s="50">
        <f>IF(R874="","","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"&amp;IFERROR(IF(AND(LEN(R874)-LEN(SUBSTITUTE(R874,"/",""))=1,ISNUMBER(FIND(" ",TRIM(LEFT(R874,FIND("/",R874)-1))))),LEFT(R874,FIND("/",R874)-1),R874),R874)&amp;" ")," "," "),"﻿"," "),"​"," "),"⁠"," ")," "," ")," "," "),CHAR(9)," "),CHAR(10)," "),CHAR(13)," "),"−","-"),"–","-"),"—","-"),"LATITUDE"," "),"LONGITUDE"," "),"COORDINATES"," "),"COORDS"," "),"NORTH"," N "),"SOUTH"," S "),"EAST"," E "),"WEST"," W "),"DEGREES"," "),"DEG"," "),"GPS"," "),"LONG"," "),"LNG"," "),"LON"," "),"LAT"," ")," AND "," "),"&amp;"," ")&amp;" ")</f>
        <v/>
      </c>
      <c r="T874" s="50">
        <f>IF(S874="","",IF(LEN(S874)-LEN(SUBSTITUTE(S874,".",""))&gt;0,SUBSTITUTE(S874,","," "),IF(LEN(S874)-LEN(SUBSTITUTE(S874,",",""))=3,SUBSTITUTE(SUBSTITUTE(S874,",",";",2),",","."),IF(LEN(S874)-LEN(SUBSTITUTE(S874,",",""))=2,SUBSTITUTE(S874,",","."),SUBSTITUTE(S874,","," ")))))</f>
        <v/>
      </c>
      <c r="U874" s="50">
        <f>IF(ISNUMBER(FIND("S",T874)),-1,IF(ISNUMBER(FIND("N",T874)),1,0))</f>
        <v/>
      </c>
      <c r="V874" s="50">
        <f>IF(ISNUMBER(FIND("W",T874)),-1,IF(ISNUMBER(FIND("E",T874)),1,0))</f>
        <v/>
      </c>
      <c r="W874" s="50">
        <f>AND(MIN(IFERROR(FIND("N",T874),999),IFERROR(FIND("S",T874),999))&lt;999,MIN(IFERROR(FIND("E",T874),999),IFERROR(FIND("W",T874),999))&lt;999,MIN(IFERROR(FIND("E",T874),999),IFERROR(FIND("W",T874),999))&lt;MIN(IFERROR(FIND("N",T874),999),IFERROR(FIND("S",T874),999)))</f>
        <v/>
      </c>
      <c r="X874" s="50">
        <f>IF(T874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874,"°"," "),"º"," "),"˚"," "),"'"," "),CHAR(34)," "),"′"," "),"’"," "),"‘"," "),"″"," "),"”"," "),"“"," "),"("," "),")"," "),"["," "),"]"," "),"{"," "),"}"," "),";"," "),"|"," "),"/"," "),"\"," "),":"," "),"="," "),"*"," "),","," "),"N"," "),"S"," "),"E"," "),"W"," "),"_"," ")))</f>
        <v/>
      </c>
      <c r="Y874" s="50">
        <f>IF(X874="","",SUBSTITUTE(SUBSTITUTE(SUBSTITUTE(SUBSTITUTE(SUBSTITUTE(SUBSTITUTE(SUBSTITUTE(SUBSTITUTE(SUBSTITUTE(SUBSTITUTE(SUBSTITUTE(SUBSTITUTE(SUBSTITUTE(X874,"0",""),"1",""),"2",""),"3",""),"4",""),"5",""),"6",""),"7",""),"8",""),"9",""),".",""),"-","")," ",""))</f>
        <v/>
      </c>
      <c r="Z874" s="50">
        <f>IF(X874="",0,LEN(X874)-LEN(SUBSTITUTE(X874," ",""))+1)</f>
        <v/>
      </c>
      <c r="AA874" s="50">
        <f>IF(Z874&lt;1,"",IFERROR(VALUE(SUBSTITUTE(TRIM(MID(SUBSTITUTE(X874," ",REPT(" ",60)),1,60)),".",MID(1/2,2,1))),""))</f>
        <v/>
      </c>
      <c r="AB874" s="50">
        <f>IF(Z874&lt;2,"",IFERROR(VALUE(SUBSTITUTE(TRIM(MID(SUBSTITUTE(X874," ",REPT(" ",60)),61,60)),".",MID(1/2,2,1))),""))</f>
        <v/>
      </c>
      <c r="AC874" s="50">
        <f>IF(Z874&lt;3,"",IFERROR(VALUE(SUBSTITUTE(TRIM(MID(SUBSTITUTE(X874," ",REPT(" ",60)),121,60)),".",MID(1/2,2,1))),""))</f>
        <v/>
      </c>
      <c r="AD874" s="50">
        <f>IF(Z874&lt;4,"",IFERROR(VALUE(SUBSTITUTE(TRIM(MID(SUBSTITUTE(X874," ",REPT(" ",60)),181,60)),".",MID(1/2,2,1))),""))</f>
        <v/>
      </c>
      <c r="AE874" s="50">
        <f>IF(Z874&lt;5,"",IFERROR(VALUE(SUBSTITUTE(TRIM(MID(SUBSTITUTE(X874," ",REPT(" ",60)),241,60)),".",MID(1/2,2,1))),""))</f>
        <v/>
      </c>
      <c r="AF874" s="50">
        <f>IF(Z874&lt;6,"",IFERROR(VALUE(SUBSTITUTE(TRIM(MID(SUBSTITUTE(X874," ",REPT(" ",60)),301,60)),".",MID(1/2,2,1))),""))</f>
        <v/>
      </c>
      <c r="AG874" s="50">
        <f>IFERROR(IF(Z874=2,AA874,IF(Z874=4,IF(AA874&lt;0,-1,1)*(ABS(AA874)+AB874/60),IF(Z874=6,IF(AA874&lt;0,-1,1)*(ABS(AA874)+AB874/60+AC874/3600),""))),"")</f>
        <v/>
      </c>
      <c r="AH874" s="50">
        <f>IFERROR(IF(Z874=2,AB874,IF(Z874=4,IF(AC874&lt;0,-1,1)*(ABS(AC874)+AD874/60),IF(Z874=6,IF(AD874&lt;0,-1,1)*(ABS(AD874)+AE874/60+AF874/3600),""))),"")</f>
        <v/>
      </c>
      <c r="AI874" s="50">
        <f>IF(W874,AH874,AG874)</f>
        <v/>
      </c>
      <c r="AJ874" s="50">
        <f>IF(W874,AG874,AH874)</f>
        <v/>
      </c>
      <c r="AK874" s="50">
        <f>IFERROR(IF(U874=0,AI874,U874*ABS(AI874)),"")</f>
        <v/>
      </c>
      <c r="AL874" s="50">
        <f>IFERROR(IF(V874=0,AJ874,V874*ABS(AJ874)),"")</f>
        <v/>
      </c>
      <c r="AM874" s="50">
        <f>IFERROR(AND(U874=0,V874=0,ABS(AK874)&gt;90,ABS(AK874)&lt;=180,ABS(AL874)&lt;=90),FALSE)</f>
        <v/>
      </c>
      <c r="AN874" s="50">
        <f>IF(AM874,AL874,AK874)</f>
        <v/>
      </c>
      <c r="AO874" s="50">
        <f>IF(AM874,AK874,AL874)</f>
        <v/>
      </c>
      <c r="AP874" s="50">
        <f>IF(R874="","",IF(Y874&lt;&gt;"","Contains words or symbols that aren't part of a coordinate.",IF(NOT(OR(Z874=2,Z874=4,Z874=6)),"Couldn't find a latitude and a longitude ("&amp;Z874&amp;IF(Z874=1," number"," numbers")&amp;" found).",IF(COUNT(AA874:AF874)&lt;&gt;Z874,"Some of the numbers couldn't be read.",IF(OR(AND(Z874=4,OR(AB874&lt;0,AB874&gt;=60,AD874&lt;0,AD874&gt;=60)),AND(Z874=6,OR(AB874&lt;0,AB874&gt;=60,AC874&lt;0,AC874&gt;=60,AE874&lt;0,AE874&gt;=60,AF874&lt;0,AF874&gt;=60))),"Minutes and seconds must be between 0 and 60.",IF(OR(ABS(AN874)&gt;90,ABS(AO874)&gt;180),"Out of range: latitude must be between -90 and 90, and longitude between -180 and 180.",""))))))</f>
        <v/>
      </c>
    </row>
    <row r="875">
      <c r="B875" s="44" t="n"/>
      <c r="C875" s="44" t="n"/>
      <c r="D875" s="45">
        <f>IF(R875="","",IF(AP875&lt;&gt;"","NOT VALID GPS COORDINATES",IF(O875="NO CONNECTION","NO CONNECTION",IF(E875="","NOT FOUND",IF(OR(AM875,AND(AN875=0,AO875=0)),"CONVERTED – PLEASE CHECK","CONVERTED")))))</f>
        <v/>
      </c>
      <c r="E875" s="45">
        <f>IF(OR(O875="",O875="NO CONNECTION"),"",IFERROR(_xlfn.FILTERXML(O875,"//local/territory")&amp;" "&amp;_xlfn.FILTERXML(O875,"//local/mapcode"),IFERROR(_xlfn.FILTERXML(O875,"//international/mapcode"),"")))</f>
        <v/>
      </c>
      <c r="F875" s="46">
        <f>IF(E875="","",IFERROR(_xlfn.FILTERXML(O875,"//local/territory"),""))</f>
        <v/>
      </c>
      <c r="G875" s="46">
        <f>IF(E875="","",IFERROR(_xlfn.FILTERXML(O875,"//local/mapcode"),""))</f>
        <v/>
      </c>
      <c r="H875" s="46">
        <f>IF(E875="","",IFERROR(_xlfn.FILTERXML(O875,"//international/mapcode"),""))</f>
        <v/>
      </c>
      <c r="I875" s="46">
        <f>IF(E875="","",IFERROR(HYPERLINK("https://www.mymapcodes.com/go/?t="&amp;IF(G875&lt;&gt;"",F875,"AAA")&amp;"&amp;ma="&amp;LEFT(IF(G875&lt;&gt;"",G875,H875),FIND(".",IF(G875&lt;&gt;"",G875,H875))-1)&amp;"&amp;mb="&amp;MID(IF(G875&lt;&gt;"",G875,H875),FIND(".",IF(G875&lt;&gt;"",G875,H875))+1,99),"Open on MyMapcodes →"),""))</f>
        <v/>
      </c>
      <c r="J875" s="47">
        <f>IF(OR(R875="",AP875&lt;&gt;""),"",ROUND(AN875,6))</f>
        <v/>
      </c>
      <c r="K875" s="47">
        <f>IF(OR(R875="",AP875&lt;&gt;""),"",ROUND(AO875,6))</f>
        <v/>
      </c>
      <c r="L875" s="48">
        <f>IF(R875="","",IF(AP875&lt;&gt;"",AP875,IF(O875="NO CONNECTION","Excel couldn't reach the mapcode service. Click the REFRESH RESULTS box just above the table.",IF(E875="","The mapcode service didn't return a mapcode for this point.",IF(AM875,"Latitude and longitude seemed to be the wrong way round, so they've been swapped. Please check.",IF(AND(AN875=0,AO875=0),"0, 0 is in the sea off West Africa. Please check this is the location you meant.",IF(W875,"Longitude came first, so the order has been switched.",IF(Z875=6,"Converted from degrees, minutes and seconds.",IF(Z875=4,"Converted from degrees and decimal minutes.","")))))))))</f>
        <v/>
      </c>
      <c r="N875" s="49">
        <f>IF(J875="","",MapcodeAPI&amp;"codes/"&amp;SUBSTITUTE(J875&amp;"",MID(1/2,2,1),".")&amp;","&amp;SUBSTITUTE(K875&amp;"",MID(1/2,2,1),"."))&amp;LEFT($B$13,0)</f>
        <v/>
      </c>
      <c r="O875" s="49">
        <f>IF(N875="","",IFERROR(_xlfn.WEBSERVICE(N875),IF(MapcodeAPIBackup="","NO CONNECTION",IFERROR(_xlfn.WEBSERVICE(MapcodeAPIBackup&amp;MID(N875,LEN(MapcodeAPI)+1,999)),"NO CONNECTION"))))</f>
        <v/>
      </c>
      <c r="P875" t="inlineStr">
        <is>
          <t xml:space="preserve"> </t>
        </is>
      </c>
      <c r="R875" s="50">
        <f>IFERROR(IF(AND(TRIM(B875&amp;"")="",TRIM(C875&amp;"")=""),"",TRIM(IF(ISNUMBER(B875),SUBSTITUTE(B875&amp;"",MID(1/2,2,1),"."),B875&amp;"")&amp;IF(TRIM(C875&amp;"")="",""," | "&amp;IF(ISNUMBER(C875),SUBSTITUTE(C875&amp;"",MID(1/2,2,1),"."),C875&amp;"")))),"(error value)")</f>
        <v/>
      </c>
      <c r="S875" s="50">
        <f>IF(R875="","","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"&amp;IFERROR(IF(AND(LEN(R875)-LEN(SUBSTITUTE(R875,"/",""))=1,ISNUMBER(FIND(" ",TRIM(LEFT(R875,FIND("/",R875)-1))))),LEFT(R875,FIND("/",R875)-1),R875),R875)&amp;" ")," "," "),"﻿"," "),"​"," "),"⁠"," ")," "," ")," "," "),CHAR(9)," "),CHAR(10)," "),CHAR(13)," "),"−","-"),"–","-"),"—","-"),"LATITUDE"," "),"LONGITUDE"," "),"COORDINATES"," "),"COORDS"," "),"NORTH"," N "),"SOUTH"," S "),"EAST"," E "),"WEST"," W "),"DEGREES"," "),"DEG"," "),"GPS"," "),"LONG"," "),"LNG"," "),"LON"," "),"LAT"," ")," AND "," "),"&amp;"," ")&amp;" ")</f>
        <v/>
      </c>
      <c r="T875" s="50">
        <f>IF(S875="","",IF(LEN(S875)-LEN(SUBSTITUTE(S875,".",""))&gt;0,SUBSTITUTE(S875,","," "),IF(LEN(S875)-LEN(SUBSTITUTE(S875,",",""))=3,SUBSTITUTE(SUBSTITUTE(S875,",",";",2),",","."),IF(LEN(S875)-LEN(SUBSTITUTE(S875,",",""))=2,SUBSTITUTE(S875,",","."),SUBSTITUTE(S875,","," ")))))</f>
        <v/>
      </c>
      <c r="U875" s="50">
        <f>IF(ISNUMBER(FIND("S",T875)),-1,IF(ISNUMBER(FIND("N",T875)),1,0))</f>
        <v/>
      </c>
      <c r="V875" s="50">
        <f>IF(ISNUMBER(FIND("W",T875)),-1,IF(ISNUMBER(FIND("E",T875)),1,0))</f>
        <v/>
      </c>
      <c r="W875" s="50">
        <f>AND(MIN(IFERROR(FIND("N",T875),999),IFERROR(FIND("S",T875),999))&lt;999,MIN(IFERROR(FIND("E",T875),999),IFERROR(FIND("W",T875),999))&lt;999,MIN(IFERROR(FIND("E",T875),999),IFERROR(FIND("W",T875),999))&lt;MIN(IFERROR(FIND("N",T875),999),IFERROR(FIND("S",T875),999)))</f>
        <v/>
      </c>
      <c r="X875" s="50">
        <f>IF(T875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875,"°"," "),"º"," "),"˚"," "),"'"," "),CHAR(34)," "),"′"," "),"’"," "),"‘"," "),"″"," "),"”"," "),"“"," "),"("," "),")"," "),"["," "),"]"," "),"{"," "),"}"," "),";"," "),"|"," "),"/"," "),"\"," "),":"," "),"="," "),"*"," "),","," "),"N"," "),"S"," "),"E"," "),"W"," "),"_"," ")))</f>
        <v/>
      </c>
      <c r="Y875" s="50">
        <f>IF(X875="","",SUBSTITUTE(SUBSTITUTE(SUBSTITUTE(SUBSTITUTE(SUBSTITUTE(SUBSTITUTE(SUBSTITUTE(SUBSTITUTE(SUBSTITUTE(SUBSTITUTE(SUBSTITUTE(SUBSTITUTE(SUBSTITUTE(X875,"0",""),"1",""),"2",""),"3",""),"4",""),"5",""),"6",""),"7",""),"8",""),"9",""),".",""),"-","")," ",""))</f>
        <v/>
      </c>
      <c r="Z875" s="50">
        <f>IF(X875="",0,LEN(X875)-LEN(SUBSTITUTE(X875," ",""))+1)</f>
        <v/>
      </c>
      <c r="AA875" s="50">
        <f>IF(Z875&lt;1,"",IFERROR(VALUE(SUBSTITUTE(TRIM(MID(SUBSTITUTE(X875," ",REPT(" ",60)),1,60)),".",MID(1/2,2,1))),""))</f>
        <v/>
      </c>
      <c r="AB875" s="50">
        <f>IF(Z875&lt;2,"",IFERROR(VALUE(SUBSTITUTE(TRIM(MID(SUBSTITUTE(X875," ",REPT(" ",60)),61,60)),".",MID(1/2,2,1))),""))</f>
        <v/>
      </c>
      <c r="AC875" s="50">
        <f>IF(Z875&lt;3,"",IFERROR(VALUE(SUBSTITUTE(TRIM(MID(SUBSTITUTE(X875," ",REPT(" ",60)),121,60)),".",MID(1/2,2,1))),""))</f>
        <v/>
      </c>
      <c r="AD875" s="50">
        <f>IF(Z875&lt;4,"",IFERROR(VALUE(SUBSTITUTE(TRIM(MID(SUBSTITUTE(X875," ",REPT(" ",60)),181,60)),".",MID(1/2,2,1))),""))</f>
        <v/>
      </c>
      <c r="AE875" s="50">
        <f>IF(Z875&lt;5,"",IFERROR(VALUE(SUBSTITUTE(TRIM(MID(SUBSTITUTE(X875," ",REPT(" ",60)),241,60)),".",MID(1/2,2,1))),""))</f>
        <v/>
      </c>
      <c r="AF875" s="50">
        <f>IF(Z875&lt;6,"",IFERROR(VALUE(SUBSTITUTE(TRIM(MID(SUBSTITUTE(X875," ",REPT(" ",60)),301,60)),".",MID(1/2,2,1))),""))</f>
        <v/>
      </c>
      <c r="AG875" s="50">
        <f>IFERROR(IF(Z875=2,AA875,IF(Z875=4,IF(AA875&lt;0,-1,1)*(ABS(AA875)+AB875/60),IF(Z875=6,IF(AA875&lt;0,-1,1)*(ABS(AA875)+AB875/60+AC875/3600),""))),"")</f>
        <v/>
      </c>
      <c r="AH875" s="50">
        <f>IFERROR(IF(Z875=2,AB875,IF(Z875=4,IF(AC875&lt;0,-1,1)*(ABS(AC875)+AD875/60),IF(Z875=6,IF(AD875&lt;0,-1,1)*(ABS(AD875)+AE875/60+AF875/3600),""))),"")</f>
        <v/>
      </c>
      <c r="AI875" s="50">
        <f>IF(W875,AH875,AG875)</f>
        <v/>
      </c>
      <c r="AJ875" s="50">
        <f>IF(W875,AG875,AH875)</f>
        <v/>
      </c>
      <c r="AK875" s="50">
        <f>IFERROR(IF(U875=0,AI875,U875*ABS(AI875)),"")</f>
        <v/>
      </c>
      <c r="AL875" s="50">
        <f>IFERROR(IF(V875=0,AJ875,V875*ABS(AJ875)),"")</f>
        <v/>
      </c>
      <c r="AM875" s="50">
        <f>IFERROR(AND(U875=0,V875=0,ABS(AK875)&gt;90,ABS(AK875)&lt;=180,ABS(AL875)&lt;=90),FALSE)</f>
        <v/>
      </c>
      <c r="AN875" s="50">
        <f>IF(AM875,AL875,AK875)</f>
        <v/>
      </c>
      <c r="AO875" s="50">
        <f>IF(AM875,AK875,AL875)</f>
        <v/>
      </c>
      <c r="AP875" s="50">
        <f>IF(R875="","",IF(Y875&lt;&gt;"","Contains words or symbols that aren't part of a coordinate.",IF(NOT(OR(Z875=2,Z875=4,Z875=6)),"Couldn't find a latitude and a longitude ("&amp;Z875&amp;IF(Z875=1," number"," numbers")&amp;" found).",IF(COUNT(AA875:AF875)&lt;&gt;Z875,"Some of the numbers couldn't be read.",IF(OR(AND(Z875=4,OR(AB875&lt;0,AB875&gt;=60,AD875&lt;0,AD875&gt;=60)),AND(Z875=6,OR(AB875&lt;0,AB875&gt;=60,AC875&lt;0,AC875&gt;=60,AE875&lt;0,AE875&gt;=60,AF875&lt;0,AF875&gt;=60))),"Minutes and seconds must be between 0 and 60.",IF(OR(ABS(AN875)&gt;90,ABS(AO875)&gt;180),"Out of range: latitude must be between -90 and 90, and longitude between -180 and 180.",""))))))</f>
        <v/>
      </c>
    </row>
    <row r="876">
      <c r="B876" s="44" t="n"/>
      <c r="C876" s="44" t="n"/>
      <c r="D876" s="45">
        <f>IF(R876="","",IF(AP876&lt;&gt;"","NOT VALID GPS COORDINATES",IF(O876="NO CONNECTION","NO CONNECTION",IF(E876="","NOT FOUND",IF(OR(AM876,AND(AN876=0,AO876=0)),"CONVERTED – PLEASE CHECK","CONVERTED")))))</f>
        <v/>
      </c>
      <c r="E876" s="45">
        <f>IF(OR(O876="",O876="NO CONNECTION"),"",IFERROR(_xlfn.FILTERXML(O876,"//local/territory")&amp;" "&amp;_xlfn.FILTERXML(O876,"//local/mapcode"),IFERROR(_xlfn.FILTERXML(O876,"//international/mapcode"),"")))</f>
        <v/>
      </c>
      <c r="F876" s="46">
        <f>IF(E876="","",IFERROR(_xlfn.FILTERXML(O876,"//local/territory"),""))</f>
        <v/>
      </c>
      <c r="G876" s="46">
        <f>IF(E876="","",IFERROR(_xlfn.FILTERXML(O876,"//local/mapcode"),""))</f>
        <v/>
      </c>
      <c r="H876" s="46">
        <f>IF(E876="","",IFERROR(_xlfn.FILTERXML(O876,"//international/mapcode"),""))</f>
        <v/>
      </c>
      <c r="I876" s="46">
        <f>IF(E876="","",IFERROR(HYPERLINK("https://www.mymapcodes.com/go/?t="&amp;IF(G876&lt;&gt;"",F876,"AAA")&amp;"&amp;ma="&amp;LEFT(IF(G876&lt;&gt;"",G876,H876),FIND(".",IF(G876&lt;&gt;"",G876,H876))-1)&amp;"&amp;mb="&amp;MID(IF(G876&lt;&gt;"",G876,H876),FIND(".",IF(G876&lt;&gt;"",G876,H876))+1,99),"Open on MyMapcodes →"),""))</f>
        <v/>
      </c>
      <c r="J876" s="47">
        <f>IF(OR(R876="",AP876&lt;&gt;""),"",ROUND(AN876,6))</f>
        <v/>
      </c>
      <c r="K876" s="47">
        <f>IF(OR(R876="",AP876&lt;&gt;""),"",ROUND(AO876,6))</f>
        <v/>
      </c>
      <c r="L876" s="48">
        <f>IF(R876="","",IF(AP876&lt;&gt;"",AP876,IF(O876="NO CONNECTION","Excel couldn't reach the mapcode service. Click the REFRESH RESULTS box just above the table.",IF(E876="","The mapcode service didn't return a mapcode for this point.",IF(AM876,"Latitude and longitude seemed to be the wrong way round, so they've been swapped. Please check.",IF(AND(AN876=0,AO876=0),"0, 0 is in the sea off West Africa. Please check this is the location you meant.",IF(W876,"Longitude came first, so the order has been switched.",IF(Z876=6,"Converted from degrees, minutes and seconds.",IF(Z876=4,"Converted from degrees and decimal minutes.","")))))))))</f>
        <v/>
      </c>
      <c r="N876" s="49">
        <f>IF(J876="","",MapcodeAPI&amp;"codes/"&amp;SUBSTITUTE(J876&amp;"",MID(1/2,2,1),".")&amp;","&amp;SUBSTITUTE(K876&amp;"",MID(1/2,2,1),"."))&amp;LEFT($B$13,0)</f>
        <v/>
      </c>
      <c r="O876" s="49">
        <f>IF(N876="","",IFERROR(_xlfn.WEBSERVICE(N876),IF(MapcodeAPIBackup="","NO CONNECTION",IFERROR(_xlfn.WEBSERVICE(MapcodeAPIBackup&amp;MID(N876,LEN(MapcodeAPI)+1,999)),"NO CONNECTION"))))</f>
        <v/>
      </c>
      <c r="P876" t="inlineStr">
        <is>
          <t xml:space="preserve"> </t>
        </is>
      </c>
      <c r="R876" s="50">
        <f>IFERROR(IF(AND(TRIM(B876&amp;"")="",TRIM(C876&amp;"")=""),"",TRIM(IF(ISNUMBER(B876),SUBSTITUTE(B876&amp;"",MID(1/2,2,1),"."),B876&amp;"")&amp;IF(TRIM(C876&amp;"")="",""," | "&amp;IF(ISNUMBER(C876),SUBSTITUTE(C876&amp;"",MID(1/2,2,1),"."),C876&amp;"")))),"(error value)")</f>
        <v/>
      </c>
      <c r="S876" s="50">
        <f>IF(R876="","","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"&amp;IFERROR(IF(AND(LEN(R876)-LEN(SUBSTITUTE(R876,"/",""))=1,ISNUMBER(FIND(" ",TRIM(LEFT(R876,FIND("/",R876)-1))))),LEFT(R876,FIND("/",R876)-1),R876),R876)&amp;" ")," "," "),"﻿"," "),"​"," "),"⁠"," ")," "," ")," "," "),CHAR(9)," "),CHAR(10)," "),CHAR(13)," "),"−","-"),"–","-"),"—","-"),"LATITUDE"," "),"LONGITUDE"," "),"COORDINATES"," "),"COORDS"," "),"NORTH"," N "),"SOUTH"," S "),"EAST"," E "),"WEST"," W "),"DEGREES"," "),"DEG"," "),"GPS"," "),"LONG"," "),"LNG"," "),"LON"," "),"LAT"," ")," AND "," "),"&amp;"," ")&amp;" ")</f>
        <v/>
      </c>
      <c r="T876" s="50">
        <f>IF(S876="","",IF(LEN(S876)-LEN(SUBSTITUTE(S876,".",""))&gt;0,SUBSTITUTE(S876,","," "),IF(LEN(S876)-LEN(SUBSTITUTE(S876,",",""))=3,SUBSTITUTE(SUBSTITUTE(S876,",",";",2),",","."),IF(LEN(S876)-LEN(SUBSTITUTE(S876,",",""))=2,SUBSTITUTE(S876,",","."),SUBSTITUTE(S876,","," ")))))</f>
        <v/>
      </c>
      <c r="U876" s="50">
        <f>IF(ISNUMBER(FIND("S",T876)),-1,IF(ISNUMBER(FIND("N",T876)),1,0))</f>
        <v/>
      </c>
      <c r="V876" s="50">
        <f>IF(ISNUMBER(FIND("W",T876)),-1,IF(ISNUMBER(FIND("E",T876)),1,0))</f>
        <v/>
      </c>
      <c r="W876" s="50">
        <f>AND(MIN(IFERROR(FIND("N",T876),999),IFERROR(FIND("S",T876),999))&lt;999,MIN(IFERROR(FIND("E",T876),999),IFERROR(FIND("W",T876),999))&lt;999,MIN(IFERROR(FIND("E",T876),999),IFERROR(FIND("W",T876),999))&lt;MIN(IFERROR(FIND("N",T876),999),IFERROR(FIND("S",T876),999)))</f>
        <v/>
      </c>
      <c r="X876" s="50">
        <f>IF(T876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876,"°"," "),"º"," "),"˚"," "),"'"," "),CHAR(34)," "),"′"," "),"’"," "),"‘"," "),"″"," "),"”"," "),"“"," "),"("," "),")"," "),"["," "),"]"," "),"{"," "),"}"," "),";"," "),"|"," "),"/"," "),"\"," "),":"," "),"="," "),"*"," "),","," "),"N"," "),"S"," "),"E"," "),"W"," "),"_"," ")))</f>
        <v/>
      </c>
      <c r="Y876" s="50">
        <f>IF(X876="","",SUBSTITUTE(SUBSTITUTE(SUBSTITUTE(SUBSTITUTE(SUBSTITUTE(SUBSTITUTE(SUBSTITUTE(SUBSTITUTE(SUBSTITUTE(SUBSTITUTE(SUBSTITUTE(SUBSTITUTE(SUBSTITUTE(X876,"0",""),"1",""),"2",""),"3",""),"4",""),"5",""),"6",""),"7",""),"8",""),"9",""),".",""),"-","")," ",""))</f>
        <v/>
      </c>
      <c r="Z876" s="50">
        <f>IF(X876="",0,LEN(X876)-LEN(SUBSTITUTE(X876," ",""))+1)</f>
        <v/>
      </c>
      <c r="AA876" s="50">
        <f>IF(Z876&lt;1,"",IFERROR(VALUE(SUBSTITUTE(TRIM(MID(SUBSTITUTE(X876," ",REPT(" ",60)),1,60)),".",MID(1/2,2,1))),""))</f>
        <v/>
      </c>
      <c r="AB876" s="50">
        <f>IF(Z876&lt;2,"",IFERROR(VALUE(SUBSTITUTE(TRIM(MID(SUBSTITUTE(X876," ",REPT(" ",60)),61,60)),".",MID(1/2,2,1))),""))</f>
        <v/>
      </c>
      <c r="AC876" s="50">
        <f>IF(Z876&lt;3,"",IFERROR(VALUE(SUBSTITUTE(TRIM(MID(SUBSTITUTE(X876," ",REPT(" ",60)),121,60)),".",MID(1/2,2,1))),""))</f>
        <v/>
      </c>
      <c r="AD876" s="50">
        <f>IF(Z876&lt;4,"",IFERROR(VALUE(SUBSTITUTE(TRIM(MID(SUBSTITUTE(X876," ",REPT(" ",60)),181,60)),".",MID(1/2,2,1))),""))</f>
        <v/>
      </c>
      <c r="AE876" s="50">
        <f>IF(Z876&lt;5,"",IFERROR(VALUE(SUBSTITUTE(TRIM(MID(SUBSTITUTE(X876," ",REPT(" ",60)),241,60)),".",MID(1/2,2,1))),""))</f>
        <v/>
      </c>
      <c r="AF876" s="50">
        <f>IF(Z876&lt;6,"",IFERROR(VALUE(SUBSTITUTE(TRIM(MID(SUBSTITUTE(X876," ",REPT(" ",60)),301,60)),".",MID(1/2,2,1))),""))</f>
        <v/>
      </c>
      <c r="AG876" s="50">
        <f>IFERROR(IF(Z876=2,AA876,IF(Z876=4,IF(AA876&lt;0,-1,1)*(ABS(AA876)+AB876/60),IF(Z876=6,IF(AA876&lt;0,-1,1)*(ABS(AA876)+AB876/60+AC876/3600),""))),"")</f>
        <v/>
      </c>
      <c r="AH876" s="50">
        <f>IFERROR(IF(Z876=2,AB876,IF(Z876=4,IF(AC876&lt;0,-1,1)*(ABS(AC876)+AD876/60),IF(Z876=6,IF(AD876&lt;0,-1,1)*(ABS(AD876)+AE876/60+AF876/3600),""))),"")</f>
        <v/>
      </c>
      <c r="AI876" s="50">
        <f>IF(W876,AH876,AG876)</f>
        <v/>
      </c>
      <c r="AJ876" s="50">
        <f>IF(W876,AG876,AH876)</f>
        <v/>
      </c>
      <c r="AK876" s="50">
        <f>IFERROR(IF(U876=0,AI876,U876*ABS(AI876)),"")</f>
        <v/>
      </c>
      <c r="AL876" s="50">
        <f>IFERROR(IF(V876=0,AJ876,V876*ABS(AJ876)),"")</f>
        <v/>
      </c>
      <c r="AM876" s="50">
        <f>IFERROR(AND(U876=0,V876=0,ABS(AK876)&gt;90,ABS(AK876)&lt;=180,ABS(AL876)&lt;=90),FALSE)</f>
        <v/>
      </c>
      <c r="AN876" s="50">
        <f>IF(AM876,AL876,AK876)</f>
        <v/>
      </c>
      <c r="AO876" s="50">
        <f>IF(AM876,AK876,AL876)</f>
        <v/>
      </c>
      <c r="AP876" s="50">
        <f>IF(R876="","",IF(Y876&lt;&gt;"","Contains words or symbols that aren't part of a coordinate.",IF(NOT(OR(Z876=2,Z876=4,Z876=6)),"Couldn't find a latitude and a longitude ("&amp;Z876&amp;IF(Z876=1," number"," numbers")&amp;" found).",IF(COUNT(AA876:AF876)&lt;&gt;Z876,"Some of the numbers couldn't be read.",IF(OR(AND(Z876=4,OR(AB876&lt;0,AB876&gt;=60,AD876&lt;0,AD876&gt;=60)),AND(Z876=6,OR(AB876&lt;0,AB876&gt;=60,AC876&lt;0,AC876&gt;=60,AE876&lt;0,AE876&gt;=60,AF876&lt;0,AF876&gt;=60))),"Minutes and seconds must be between 0 and 60.",IF(OR(ABS(AN876)&gt;90,ABS(AO876)&gt;180),"Out of range: latitude must be between -90 and 90, and longitude between -180 and 180.",""))))))</f>
        <v/>
      </c>
    </row>
    <row r="877">
      <c r="B877" s="44" t="n"/>
      <c r="C877" s="44" t="n"/>
      <c r="D877" s="45">
        <f>IF(R877="","",IF(AP877&lt;&gt;"","NOT VALID GPS COORDINATES",IF(O877="NO CONNECTION","NO CONNECTION",IF(E877="","NOT FOUND",IF(OR(AM877,AND(AN877=0,AO877=0)),"CONVERTED – PLEASE CHECK","CONVERTED")))))</f>
        <v/>
      </c>
      <c r="E877" s="45">
        <f>IF(OR(O877="",O877="NO CONNECTION"),"",IFERROR(_xlfn.FILTERXML(O877,"//local/territory")&amp;" "&amp;_xlfn.FILTERXML(O877,"//local/mapcode"),IFERROR(_xlfn.FILTERXML(O877,"//international/mapcode"),"")))</f>
        <v/>
      </c>
      <c r="F877" s="46">
        <f>IF(E877="","",IFERROR(_xlfn.FILTERXML(O877,"//local/territory"),""))</f>
        <v/>
      </c>
      <c r="G877" s="46">
        <f>IF(E877="","",IFERROR(_xlfn.FILTERXML(O877,"//local/mapcode"),""))</f>
        <v/>
      </c>
      <c r="H877" s="46">
        <f>IF(E877="","",IFERROR(_xlfn.FILTERXML(O877,"//international/mapcode"),""))</f>
        <v/>
      </c>
      <c r="I877" s="46">
        <f>IF(E877="","",IFERROR(HYPERLINK("https://www.mymapcodes.com/go/?t="&amp;IF(G877&lt;&gt;"",F877,"AAA")&amp;"&amp;ma="&amp;LEFT(IF(G877&lt;&gt;"",G877,H877),FIND(".",IF(G877&lt;&gt;"",G877,H877))-1)&amp;"&amp;mb="&amp;MID(IF(G877&lt;&gt;"",G877,H877),FIND(".",IF(G877&lt;&gt;"",G877,H877))+1,99),"Open on MyMapcodes →"),""))</f>
        <v/>
      </c>
      <c r="J877" s="47">
        <f>IF(OR(R877="",AP877&lt;&gt;""),"",ROUND(AN877,6))</f>
        <v/>
      </c>
      <c r="K877" s="47">
        <f>IF(OR(R877="",AP877&lt;&gt;""),"",ROUND(AO877,6))</f>
        <v/>
      </c>
      <c r="L877" s="48">
        <f>IF(R877="","",IF(AP877&lt;&gt;"",AP877,IF(O877="NO CONNECTION","Excel couldn't reach the mapcode service. Click the REFRESH RESULTS box just above the table.",IF(E877="","The mapcode service didn't return a mapcode for this point.",IF(AM877,"Latitude and longitude seemed to be the wrong way round, so they've been swapped. Please check.",IF(AND(AN877=0,AO877=0),"0, 0 is in the sea off West Africa. Please check this is the location you meant.",IF(W877,"Longitude came first, so the order has been switched.",IF(Z877=6,"Converted from degrees, minutes and seconds.",IF(Z877=4,"Converted from degrees and decimal minutes.","")))))))))</f>
        <v/>
      </c>
      <c r="N877" s="49">
        <f>IF(J877="","",MapcodeAPI&amp;"codes/"&amp;SUBSTITUTE(J877&amp;"",MID(1/2,2,1),".")&amp;","&amp;SUBSTITUTE(K877&amp;"",MID(1/2,2,1),"."))&amp;LEFT($B$13,0)</f>
        <v/>
      </c>
      <c r="O877" s="49">
        <f>IF(N877="","",IFERROR(_xlfn.WEBSERVICE(N877),IF(MapcodeAPIBackup="","NO CONNECTION",IFERROR(_xlfn.WEBSERVICE(MapcodeAPIBackup&amp;MID(N877,LEN(MapcodeAPI)+1,999)),"NO CONNECTION"))))</f>
        <v/>
      </c>
      <c r="P877" t="inlineStr">
        <is>
          <t xml:space="preserve"> </t>
        </is>
      </c>
      <c r="R877" s="50">
        <f>IFERROR(IF(AND(TRIM(B877&amp;"")="",TRIM(C877&amp;"")=""),"",TRIM(IF(ISNUMBER(B877),SUBSTITUTE(B877&amp;"",MID(1/2,2,1),"."),B877&amp;"")&amp;IF(TRIM(C877&amp;"")="",""," | "&amp;IF(ISNUMBER(C877),SUBSTITUTE(C877&amp;"",MID(1/2,2,1),"."),C877&amp;"")))),"(error value)")</f>
        <v/>
      </c>
      <c r="S877" s="50">
        <f>IF(R877="","","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"&amp;IFERROR(IF(AND(LEN(R877)-LEN(SUBSTITUTE(R877,"/",""))=1,ISNUMBER(FIND(" ",TRIM(LEFT(R877,FIND("/",R877)-1))))),LEFT(R877,FIND("/",R877)-1),R877),R877)&amp;" ")," "," "),"﻿"," "),"​"," "),"⁠"," ")," "," ")," "," "),CHAR(9)," "),CHAR(10)," "),CHAR(13)," "),"−","-"),"–","-"),"—","-"),"LATITUDE"," "),"LONGITUDE"," "),"COORDINATES"," "),"COORDS"," "),"NORTH"," N "),"SOUTH"," S "),"EAST"," E "),"WEST"," W "),"DEGREES"," "),"DEG"," "),"GPS"," "),"LONG"," "),"LNG"," "),"LON"," "),"LAT"," ")," AND "," "),"&amp;"," ")&amp;" ")</f>
        <v/>
      </c>
      <c r="T877" s="50">
        <f>IF(S877="","",IF(LEN(S877)-LEN(SUBSTITUTE(S877,".",""))&gt;0,SUBSTITUTE(S877,","," "),IF(LEN(S877)-LEN(SUBSTITUTE(S877,",",""))=3,SUBSTITUTE(SUBSTITUTE(S877,",",";",2),",","."),IF(LEN(S877)-LEN(SUBSTITUTE(S877,",",""))=2,SUBSTITUTE(S877,",","."),SUBSTITUTE(S877,","," ")))))</f>
        <v/>
      </c>
      <c r="U877" s="50">
        <f>IF(ISNUMBER(FIND("S",T877)),-1,IF(ISNUMBER(FIND("N",T877)),1,0))</f>
        <v/>
      </c>
      <c r="V877" s="50">
        <f>IF(ISNUMBER(FIND("W",T877)),-1,IF(ISNUMBER(FIND("E",T877)),1,0))</f>
        <v/>
      </c>
      <c r="W877" s="50">
        <f>AND(MIN(IFERROR(FIND("N",T877),999),IFERROR(FIND("S",T877),999))&lt;999,MIN(IFERROR(FIND("E",T877),999),IFERROR(FIND("W",T877),999))&lt;999,MIN(IFERROR(FIND("E",T877),999),IFERROR(FIND("W",T877),999))&lt;MIN(IFERROR(FIND("N",T877),999),IFERROR(FIND("S",T877),999)))</f>
        <v/>
      </c>
      <c r="X877" s="50">
        <f>IF(T877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877,"°"," "),"º"," "),"˚"," "),"'"," "),CHAR(34)," "),"′"," "),"’"," "),"‘"," "),"″"," "),"”"," "),"“"," "),"("," "),")"," "),"["," "),"]"," "),"{"," "),"}"," "),";"," "),"|"," "),"/"," "),"\"," "),":"," "),"="," "),"*"," "),","," "),"N"," "),"S"," "),"E"," "),"W"," "),"_"," ")))</f>
        <v/>
      </c>
      <c r="Y877" s="50">
        <f>IF(X877="","",SUBSTITUTE(SUBSTITUTE(SUBSTITUTE(SUBSTITUTE(SUBSTITUTE(SUBSTITUTE(SUBSTITUTE(SUBSTITUTE(SUBSTITUTE(SUBSTITUTE(SUBSTITUTE(SUBSTITUTE(SUBSTITUTE(X877,"0",""),"1",""),"2",""),"3",""),"4",""),"5",""),"6",""),"7",""),"8",""),"9",""),".",""),"-","")," ",""))</f>
        <v/>
      </c>
      <c r="Z877" s="50">
        <f>IF(X877="",0,LEN(X877)-LEN(SUBSTITUTE(X877," ",""))+1)</f>
        <v/>
      </c>
      <c r="AA877" s="50">
        <f>IF(Z877&lt;1,"",IFERROR(VALUE(SUBSTITUTE(TRIM(MID(SUBSTITUTE(X877," ",REPT(" ",60)),1,60)),".",MID(1/2,2,1))),""))</f>
        <v/>
      </c>
      <c r="AB877" s="50">
        <f>IF(Z877&lt;2,"",IFERROR(VALUE(SUBSTITUTE(TRIM(MID(SUBSTITUTE(X877," ",REPT(" ",60)),61,60)),".",MID(1/2,2,1))),""))</f>
        <v/>
      </c>
      <c r="AC877" s="50">
        <f>IF(Z877&lt;3,"",IFERROR(VALUE(SUBSTITUTE(TRIM(MID(SUBSTITUTE(X877," ",REPT(" ",60)),121,60)),".",MID(1/2,2,1))),""))</f>
        <v/>
      </c>
      <c r="AD877" s="50">
        <f>IF(Z877&lt;4,"",IFERROR(VALUE(SUBSTITUTE(TRIM(MID(SUBSTITUTE(X877," ",REPT(" ",60)),181,60)),".",MID(1/2,2,1))),""))</f>
        <v/>
      </c>
      <c r="AE877" s="50">
        <f>IF(Z877&lt;5,"",IFERROR(VALUE(SUBSTITUTE(TRIM(MID(SUBSTITUTE(X877," ",REPT(" ",60)),241,60)),".",MID(1/2,2,1))),""))</f>
        <v/>
      </c>
      <c r="AF877" s="50">
        <f>IF(Z877&lt;6,"",IFERROR(VALUE(SUBSTITUTE(TRIM(MID(SUBSTITUTE(X877," ",REPT(" ",60)),301,60)),".",MID(1/2,2,1))),""))</f>
        <v/>
      </c>
      <c r="AG877" s="50">
        <f>IFERROR(IF(Z877=2,AA877,IF(Z877=4,IF(AA877&lt;0,-1,1)*(ABS(AA877)+AB877/60),IF(Z877=6,IF(AA877&lt;0,-1,1)*(ABS(AA877)+AB877/60+AC877/3600),""))),"")</f>
        <v/>
      </c>
      <c r="AH877" s="50">
        <f>IFERROR(IF(Z877=2,AB877,IF(Z877=4,IF(AC877&lt;0,-1,1)*(ABS(AC877)+AD877/60),IF(Z877=6,IF(AD877&lt;0,-1,1)*(ABS(AD877)+AE877/60+AF877/3600),""))),"")</f>
        <v/>
      </c>
      <c r="AI877" s="50">
        <f>IF(W877,AH877,AG877)</f>
        <v/>
      </c>
      <c r="AJ877" s="50">
        <f>IF(W877,AG877,AH877)</f>
        <v/>
      </c>
      <c r="AK877" s="50">
        <f>IFERROR(IF(U877=0,AI877,U877*ABS(AI877)),"")</f>
        <v/>
      </c>
      <c r="AL877" s="50">
        <f>IFERROR(IF(V877=0,AJ877,V877*ABS(AJ877)),"")</f>
        <v/>
      </c>
      <c r="AM877" s="50">
        <f>IFERROR(AND(U877=0,V877=0,ABS(AK877)&gt;90,ABS(AK877)&lt;=180,ABS(AL877)&lt;=90),FALSE)</f>
        <v/>
      </c>
      <c r="AN877" s="50">
        <f>IF(AM877,AL877,AK877)</f>
        <v/>
      </c>
      <c r="AO877" s="50">
        <f>IF(AM877,AK877,AL877)</f>
        <v/>
      </c>
      <c r="AP877" s="50">
        <f>IF(R877="","",IF(Y877&lt;&gt;"","Contains words or symbols that aren't part of a coordinate.",IF(NOT(OR(Z877=2,Z877=4,Z877=6)),"Couldn't find a latitude and a longitude ("&amp;Z877&amp;IF(Z877=1," number"," numbers")&amp;" found).",IF(COUNT(AA877:AF877)&lt;&gt;Z877,"Some of the numbers couldn't be read.",IF(OR(AND(Z877=4,OR(AB877&lt;0,AB877&gt;=60,AD877&lt;0,AD877&gt;=60)),AND(Z877=6,OR(AB877&lt;0,AB877&gt;=60,AC877&lt;0,AC877&gt;=60,AE877&lt;0,AE877&gt;=60,AF877&lt;0,AF877&gt;=60))),"Minutes and seconds must be between 0 and 60.",IF(OR(ABS(AN877)&gt;90,ABS(AO877)&gt;180),"Out of range: latitude must be between -90 and 90, and longitude between -180 and 180.",""))))))</f>
        <v/>
      </c>
    </row>
    <row r="878">
      <c r="B878" s="44" t="n"/>
      <c r="C878" s="44" t="n"/>
      <c r="D878" s="45">
        <f>IF(R878="","",IF(AP878&lt;&gt;"","NOT VALID GPS COORDINATES",IF(O878="NO CONNECTION","NO CONNECTION",IF(E878="","NOT FOUND",IF(OR(AM878,AND(AN878=0,AO878=0)),"CONVERTED – PLEASE CHECK","CONVERTED")))))</f>
        <v/>
      </c>
      <c r="E878" s="45">
        <f>IF(OR(O878="",O878="NO CONNECTION"),"",IFERROR(_xlfn.FILTERXML(O878,"//local/territory")&amp;" "&amp;_xlfn.FILTERXML(O878,"//local/mapcode"),IFERROR(_xlfn.FILTERXML(O878,"//international/mapcode"),"")))</f>
        <v/>
      </c>
      <c r="F878" s="46">
        <f>IF(E878="","",IFERROR(_xlfn.FILTERXML(O878,"//local/territory"),""))</f>
        <v/>
      </c>
      <c r="G878" s="46">
        <f>IF(E878="","",IFERROR(_xlfn.FILTERXML(O878,"//local/mapcode"),""))</f>
        <v/>
      </c>
      <c r="H878" s="46">
        <f>IF(E878="","",IFERROR(_xlfn.FILTERXML(O878,"//international/mapcode"),""))</f>
        <v/>
      </c>
      <c r="I878" s="46">
        <f>IF(E878="","",IFERROR(HYPERLINK("https://www.mymapcodes.com/go/?t="&amp;IF(G878&lt;&gt;"",F878,"AAA")&amp;"&amp;ma="&amp;LEFT(IF(G878&lt;&gt;"",G878,H878),FIND(".",IF(G878&lt;&gt;"",G878,H878))-1)&amp;"&amp;mb="&amp;MID(IF(G878&lt;&gt;"",G878,H878),FIND(".",IF(G878&lt;&gt;"",G878,H878))+1,99),"Open on MyMapcodes →"),""))</f>
        <v/>
      </c>
      <c r="J878" s="47">
        <f>IF(OR(R878="",AP878&lt;&gt;""),"",ROUND(AN878,6))</f>
        <v/>
      </c>
      <c r="K878" s="47">
        <f>IF(OR(R878="",AP878&lt;&gt;""),"",ROUND(AO878,6))</f>
        <v/>
      </c>
      <c r="L878" s="48">
        <f>IF(R878="","",IF(AP878&lt;&gt;"",AP878,IF(O878="NO CONNECTION","Excel couldn't reach the mapcode service. Click the REFRESH RESULTS box just above the table.",IF(E878="","The mapcode service didn't return a mapcode for this point.",IF(AM878,"Latitude and longitude seemed to be the wrong way round, so they've been swapped. Please check.",IF(AND(AN878=0,AO878=0),"0, 0 is in the sea off West Africa. Please check this is the location you meant.",IF(W878,"Longitude came first, so the order has been switched.",IF(Z878=6,"Converted from degrees, minutes and seconds.",IF(Z878=4,"Converted from degrees and decimal minutes.","")))))))))</f>
        <v/>
      </c>
      <c r="N878" s="49">
        <f>IF(J878="","",MapcodeAPI&amp;"codes/"&amp;SUBSTITUTE(J878&amp;"",MID(1/2,2,1),".")&amp;","&amp;SUBSTITUTE(K878&amp;"",MID(1/2,2,1),"."))&amp;LEFT($B$13,0)</f>
        <v/>
      </c>
      <c r="O878" s="49">
        <f>IF(N878="","",IFERROR(_xlfn.WEBSERVICE(N878),IF(MapcodeAPIBackup="","NO CONNECTION",IFERROR(_xlfn.WEBSERVICE(MapcodeAPIBackup&amp;MID(N878,LEN(MapcodeAPI)+1,999)),"NO CONNECTION"))))</f>
        <v/>
      </c>
      <c r="P878" t="inlineStr">
        <is>
          <t xml:space="preserve"> </t>
        </is>
      </c>
      <c r="R878" s="50">
        <f>IFERROR(IF(AND(TRIM(B878&amp;"")="",TRIM(C878&amp;"")=""),"",TRIM(IF(ISNUMBER(B878),SUBSTITUTE(B878&amp;"",MID(1/2,2,1),"."),B878&amp;"")&amp;IF(TRIM(C878&amp;"")="",""," | "&amp;IF(ISNUMBER(C878),SUBSTITUTE(C878&amp;"",MID(1/2,2,1),"."),C878&amp;"")))),"(error value)")</f>
        <v/>
      </c>
      <c r="S878" s="50">
        <f>IF(R878="","","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"&amp;IFERROR(IF(AND(LEN(R878)-LEN(SUBSTITUTE(R878,"/",""))=1,ISNUMBER(FIND(" ",TRIM(LEFT(R878,FIND("/",R878)-1))))),LEFT(R878,FIND("/",R878)-1),R878),R878)&amp;" ")," "," "),"﻿"," "),"​"," "),"⁠"," ")," "," ")," "," "),CHAR(9)," "),CHAR(10)," "),CHAR(13)," "),"−","-"),"–","-"),"—","-"),"LATITUDE"," "),"LONGITUDE"," "),"COORDINATES"," "),"COORDS"," "),"NORTH"," N "),"SOUTH"," S "),"EAST"," E "),"WEST"," W "),"DEGREES"," "),"DEG"," "),"GPS"," "),"LONG"," "),"LNG"," "),"LON"," "),"LAT"," ")," AND "," "),"&amp;"," ")&amp;" ")</f>
        <v/>
      </c>
      <c r="T878" s="50">
        <f>IF(S878="","",IF(LEN(S878)-LEN(SUBSTITUTE(S878,".",""))&gt;0,SUBSTITUTE(S878,","," "),IF(LEN(S878)-LEN(SUBSTITUTE(S878,",",""))=3,SUBSTITUTE(SUBSTITUTE(S878,",",";",2),",","."),IF(LEN(S878)-LEN(SUBSTITUTE(S878,",",""))=2,SUBSTITUTE(S878,",","."),SUBSTITUTE(S878,","," ")))))</f>
        <v/>
      </c>
      <c r="U878" s="50">
        <f>IF(ISNUMBER(FIND("S",T878)),-1,IF(ISNUMBER(FIND("N",T878)),1,0))</f>
        <v/>
      </c>
      <c r="V878" s="50">
        <f>IF(ISNUMBER(FIND("W",T878)),-1,IF(ISNUMBER(FIND("E",T878)),1,0))</f>
        <v/>
      </c>
      <c r="W878" s="50">
        <f>AND(MIN(IFERROR(FIND("N",T878),999),IFERROR(FIND("S",T878),999))&lt;999,MIN(IFERROR(FIND("E",T878),999),IFERROR(FIND("W",T878),999))&lt;999,MIN(IFERROR(FIND("E",T878),999),IFERROR(FIND("W",T878),999))&lt;MIN(IFERROR(FIND("N",T878),999),IFERROR(FIND("S",T878),999)))</f>
        <v/>
      </c>
      <c r="X878" s="50">
        <f>IF(T878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878,"°"," "),"º"," "),"˚"," "),"'"," "),CHAR(34)," "),"′"," "),"’"," "),"‘"," "),"″"," "),"”"," "),"“"," "),"("," "),")"," "),"["," "),"]"," "),"{"," "),"}"," "),";"," "),"|"," "),"/"," "),"\"," "),":"," "),"="," "),"*"," "),","," "),"N"," "),"S"," "),"E"," "),"W"," "),"_"," ")))</f>
        <v/>
      </c>
      <c r="Y878" s="50">
        <f>IF(X878="","",SUBSTITUTE(SUBSTITUTE(SUBSTITUTE(SUBSTITUTE(SUBSTITUTE(SUBSTITUTE(SUBSTITUTE(SUBSTITUTE(SUBSTITUTE(SUBSTITUTE(SUBSTITUTE(SUBSTITUTE(SUBSTITUTE(X878,"0",""),"1",""),"2",""),"3",""),"4",""),"5",""),"6",""),"7",""),"8",""),"9",""),".",""),"-","")," ",""))</f>
        <v/>
      </c>
      <c r="Z878" s="50">
        <f>IF(X878="",0,LEN(X878)-LEN(SUBSTITUTE(X878," ",""))+1)</f>
        <v/>
      </c>
      <c r="AA878" s="50">
        <f>IF(Z878&lt;1,"",IFERROR(VALUE(SUBSTITUTE(TRIM(MID(SUBSTITUTE(X878," ",REPT(" ",60)),1,60)),".",MID(1/2,2,1))),""))</f>
        <v/>
      </c>
      <c r="AB878" s="50">
        <f>IF(Z878&lt;2,"",IFERROR(VALUE(SUBSTITUTE(TRIM(MID(SUBSTITUTE(X878," ",REPT(" ",60)),61,60)),".",MID(1/2,2,1))),""))</f>
        <v/>
      </c>
      <c r="AC878" s="50">
        <f>IF(Z878&lt;3,"",IFERROR(VALUE(SUBSTITUTE(TRIM(MID(SUBSTITUTE(X878," ",REPT(" ",60)),121,60)),".",MID(1/2,2,1))),""))</f>
        <v/>
      </c>
      <c r="AD878" s="50">
        <f>IF(Z878&lt;4,"",IFERROR(VALUE(SUBSTITUTE(TRIM(MID(SUBSTITUTE(X878," ",REPT(" ",60)),181,60)),".",MID(1/2,2,1))),""))</f>
        <v/>
      </c>
      <c r="AE878" s="50">
        <f>IF(Z878&lt;5,"",IFERROR(VALUE(SUBSTITUTE(TRIM(MID(SUBSTITUTE(X878," ",REPT(" ",60)),241,60)),".",MID(1/2,2,1))),""))</f>
        <v/>
      </c>
      <c r="AF878" s="50">
        <f>IF(Z878&lt;6,"",IFERROR(VALUE(SUBSTITUTE(TRIM(MID(SUBSTITUTE(X878," ",REPT(" ",60)),301,60)),".",MID(1/2,2,1))),""))</f>
        <v/>
      </c>
      <c r="AG878" s="50">
        <f>IFERROR(IF(Z878=2,AA878,IF(Z878=4,IF(AA878&lt;0,-1,1)*(ABS(AA878)+AB878/60),IF(Z878=6,IF(AA878&lt;0,-1,1)*(ABS(AA878)+AB878/60+AC878/3600),""))),"")</f>
        <v/>
      </c>
      <c r="AH878" s="50">
        <f>IFERROR(IF(Z878=2,AB878,IF(Z878=4,IF(AC878&lt;0,-1,1)*(ABS(AC878)+AD878/60),IF(Z878=6,IF(AD878&lt;0,-1,1)*(ABS(AD878)+AE878/60+AF878/3600),""))),"")</f>
        <v/>
      </c>
      <c r="AI878" s="50">
        <f>IF(W878,AH878,AG878)</f>
        <v/>
      </c>
      <c r="AJ878" s="50">
        <f>IF(W878,AG878,AH878)</f>
        <v/>
      </c>
      <c r="AK878" s="50">
        <f>IFERROR(IF(U878=0,AI878,U878*ABS(AI878)),"")</f>
        <v/>
      </c>
      <c r="AL878" s="50">
        <f>IFERROR(IF(V878=0,AJ878,V878*ABS(AJ878)),"")</f>
        <v/>
      </c>
      <c r="AM878" s="50">
        <f>IFERROR(AND(U878=0,V878=0,ABS(AK878)&gt;90,ABS(AK878)&lt;=180,ABS(AL878)&lt;=90),FALSE)</f>
        <v/>
      </c>
      <c r="AN878" s="50">
        <f>IF(AM878,AL878,AK878)</f>
        <v/>
      </c>
      <c r="AO878" s="50">
        <f>IF(AM878,AK878,AL878)</f>
        <v/>
      </c>
      <c r="AP878" s="50">
        <f>IF(R878="","",IF(Y878&lt;&gt;"","Contains words or symbols that aren't part of a coordinate.",IF(NOT(OR(Z878=2,Z878=4,Z878=6)),"Couldn't find a latitude and a longitude ("&amp;Z878&amp;IF(Z878=1," number"," numbers")&amp;" found).",IF(COUNT(AA878:AF878)&lt;&gt;Z878,"Some of the numbers couldn't be read.",IF(OR(AND(Z878=4,OR(AB878&lt;0,AB878&gt;=60,AD878&lt;0,AD878&gt;=60)),AND(Z878=6,OR(AB878&lt;0,AB878&gt;=60,AC878&lt;0,AC878&gt;=60,AE878&lt;0,AE878&gt;=60,AF878&lt;0,AF878&gt;=60))),"Minutes and seconds must be between 0 and 60.",IF(OR(ABS(AN878)&gt;90,ABS(AO878)&gt;180),"Out of range: latitude must be between -90 and 90, and longitude between -180 and 180.",""))))))</f>
        <v/>
      </c>
    </row>
    <row r="879">
      <c r="B879" s="44" t="n"/>
      <c r="C879" s="44" t="n"/>
      <c r="D879" s="45">
        <f>IF(R879="","",IF(AP879&lt;&gt;"","NOT VALID GPS COORDINATES",IF(O879="NO CONNECTION","NO CONNECTION",IF(E879="","NOT FOUND",IF(OR(AM879,AND(AN879=0,AO879=0)),"CONVERTED – PLEASE CHECK","CONVERTED")))))</f>
        <v/>
      </c>
      <c r="E879" s="45">
        <f>IF(OR(O879="",O879="NO CONNECTION"),"",IFERROR(_xlfn.FILTERXML(O879,"//local/territory")&amp;" "&amp;_xlfn.FILTERXML(O879,"//local/mapcode"),IFERROR(_xlfn.FILTERXML(O879,"//international/mapcode"),"")))</f>
        <v/>
      </c>
      <c r="F879" s="46">
        <f>IF(E879="","",IFERROR(_xlfn.FILTERXML(O879,"//local/territory"),""))</f>
        <v/>
      </c>
      <c r="G879" s="46">
        <f>IF(E879="","",IFERROR(_xlfn.FILTERXML(O879,"//local/mapcode"),""))</f>
        <v/>
      </c>
      <c r="H879" s="46">
        <f>IF(E879="","",IFERROR(_xlfn.FILTERXML(O879,"//international/mapcode"),""))</f>
        <v/>
      </c>
      <c r="I879" s="46">
        <f>IF(E879="","",IFERROR(HYPERLINK("https://www.mymapcodes.com/go/?t="&amp;IF(G879&lt;&gt;"",F879,"AAA")&amp;"&amp;ma="&amp;LEFT(IF(G879&lt;&gt;"",G879,H879),FIND(".",IF(G879&lt;&gt;"",G879,H879))-1)&amp;"&amp;mb="&amp;MID(IF(G879&lt;&gt;"",G879,H879),FIND(".",IF(G879&lt;&gt;"",G879,H879))+1,99),"Open on MyMapcodes →"),""))</f>
        <v/>
      </c>
      <c r="J879" s="47">
        <f>IF(OR(R879="",AP879&lt;&gt;""),"",ROUND(AN879,6))</f>
        <v/>
      </c>
      <c r="K879" s="47">
        <f>IF(OR(R879="",AP879&lt;&gt;""),"",ROUND(AO879,6))</f>
        <v/>
      </c>
      <c r="L879" s="48">
        <f>IF(R879="","",IF(AP879&lt;&gt;"",AP879,IF(O879="NO CONNECTION","Excel couldn't reach the mapcode service. Click the REFRESH RESULTS box just above the table.",IF(E879="","The mapcode service didn't return a mapcode for this point.",IF(AM879,"Latitude and longitude seemed to be the wrong way round, so they've been swapped. Please check.",IF(AND(AN879=0,AO879=0),"0, 0 is in the sea off West Africa. Please check this is the location you meant.",IF(W879,"Longitude came first, so the order has been switched.",IF(Z879=6,"Converted from degrees, minutes and seconds.",IF(Z879=4,"Converted from degrees and decimal minutes.","")))))))))</f>
        <v/>
      </c>
      <c r="N879" s="49">
        <f>IF(J879="","",MapcodeAPI&amp;"codes/"&amp;SUBSTITUTE(J879&amp;"",MID(1/2,2,1),".")&amp;","&amp;SUBSTITUTE(K879&amp;"",MID(1/2,2,1),"."))&amp;LEFT($B$13,0)</f>
        <v/>
      </c>
      <c r="O879" s="49">
        <f>IF(N879="","",IFERROR(_xlfn.WEBSERVICE(N879),IF(MapcodeAPIBackup="","NO CONNECTION",IFERROR(_xlfn.WEBSERVICE(MapcodeAPIBackup&amp;MID(N879,LEN(MapcodeAPI)+1,999)),"NO CONNECTION"))))</f>
        <v/>
      </c>
      <c r="P879" t="inlineStr">
        <is>
          <t xml:space="preserve"> </t>
        </is>
      </c>
      <c r="R879" s="50">
        <f>IFERROR(IF(AND(TRIM(B879&amp;"")="",TRIM(C879&amp;"")=""),"",TRIM(IF(ISNUMBER(B879),SUBSTITUTE(B879&amp;"",MID(1/2,2,1),"."),B879&amp;"")&amp;IF(TRIM(C879&amp;"")="",""," | "&amp;IF(ISNUMBER(C879),SUBSTITUTE(C879&amp;"",MID(1/2,2,1),"."),C879&amp;"")))),"(error value)")</f>
        <v/>
      </c>
      <c r="S879" s="50">
        <f>IF(R879="","","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"&amp;IFERROR(IF(AND(LEN(R879)-LEN(SUBSTITUTE(R879,"/",""))=1,ISNUMBER(FIND(" ",TRIM(LEFT(R879,FIND("/",R879)-1))))),LEFT(R879,FIND("/",R879)-1),R879),R879)&amp;" ")," "," "),"﻿"," "),"​"," "),"⁠"," ")," "," ")," "," "),CHAR(9)," "),CHAR(10)," "),CHAR(13)," "),"−","-"),"–","-"),"—","-"),"LATITUDE"," "),"LONGITUDE"," "),"COORDINATES"," "),"COORDS"," "),"NORTH"," N "),"SOUTH"," S "),"EAST"," E "),"WEST"," W "),"DEGREES"," "),"DEG"," "),"GPS"," "),"LONG"," "),"LNG"," "),"LON"," "),"LAT"," ")," AND "," "),"&amp;"," ")&amp;" ")</f>
        <v/>
      </c>
      <c r="T879" s="50">
        <f>IF(S879="","",IF(LEN(S879)-LEN(SUBSTITUTE(S879,".",""))&gt;0,SUBSTITUTE(S879,","," "),IF(LEN(S879)-LEN(SUBSTITUTE(S879,",",""))=3,SUBSTITUTE(SUBSTITUTE(S879,",",";",2),",","."),IF(LEN(S879)-LEN(SUBSTITUTE(S879,",",""))=2,SUBSTITUTE(S879,",","."),SUBSTITUTE(S879,","," ")))))</f>
        <v/>
      </c>
      <c r="U879" s="50">
        <f>IF(ISNUMBER(FIND("S",T879)),-1,IF(ISNUMBER(FIND("N",T879)),1,0))</f>
        <v/>
      </c>
      <c r="V879" s="50">
        <f>IF(ISNUMBER(FIND("W",T879)),-1,IF(ISNUMBER(FIND("E",T879)),1,0))</f>
        <v/>
      </c>
      <c r="W879" s="50">
        <f>AND(MIN(IFERROR(FIND("N",T879),999),IFERROR(FIND("S",T879),999))&lt;999,MIN(IFERROR(FIND("E",T879),999),IFERROR(FIND("W",T879),999))&lt;999,MIN(IFERROR(FIND("E",T879),999),IFERROR(FIND("W",T879),999))&lt;MIN(IFERROR(FIND("N",T879),999),IFERROR(FIND("S",T879),999)))</f>
        <v/>
      </c>
      <c r="X879" s="50">
        <f>IF(T879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879,"°"," "),"º"," "),"˚"," "),"'"," "),CHAR(34)," "),"′"," "),"’"," "),"‘"," "),"″"," "),"”"," "),"“"," "),"("," "),")"," "),"["," "),"]"," "),"{"," "),"}"," "),";"," "),"|"," "),"/"," "),"\"," "),":"," "),"="," "),"*"," "),","," "),"N"," "),"S"," "),"E"," "),"W"," "),"_"," ")))</f>
        <v/>
      </c>
      <c r="Y879" s="50">
        <f>IF(X879="","",SUBSTITUTE(SUBSTITUTE(SUBSTITUTE(SUBSTITUTE(SUBSTITUTE(SUBSTITUTE(SUBSTITUTE(SUBSTITUTE(SUBSTITUTE(SUBSTITUTE(SUBSTITUTE(SUBSTITUTE(SUBSTITUTE(X879,"0",""),"1",""),"2",""),"3",""),"4",""),"5",""),"6",""),"7",""),"8",""),"9",""),".",""),"-","")," ",""))</f>
        <v/>
      </c>
      <c r="Z879" s="50">
        <f>IF(X879="",0,LEN(X879)-LEN(SUBSTITUTE(X879," ",""))+1)</f>
        <v/>
      </c>
      <c r="AA879" s="50">
        <f>IF(Z879&lt;1,"",IFERROR(VALUE(SUBSTITUTE(TRIM(MID(SUBSTITUTE(X879," ",REPT(" ",60)),1,60)),".",MID(1/2,2,1))),""))</f>
        <v/>
      </c>
      <c r="AB879" s="50">
        <f>IF(Z879&lt;2,"",IFERROR(VALUE(SUBSTITUTE(TRIM(MID(SUBSTITUTE(X879," ",REPT(" ",60)),61,60)),".",MID(1/2,2,1))),""))</f>
        <v/>
      </c>
      <c r="AC879" s="50">
        <f>IF(Z879&lt;3,"",IFERROR(VALUE(SUBSTITUTE(TRIM(MID(SUBSTITUTE(X879," ",REPT(" ",60)),121,60)),".",MID(1/2,2,1))),""))</f>
        <v/>
      </c>
      <c r="AD879" s="50">
        <f>IF(Z879&lt;4,"",IFERROR(VALUE(SUBSTITUTE(TRIM(MID(SUBSTITUTE(X879," ",REPT(" ",60)),181,60)),".",MID(1/2,2,1))),""))</f>
        <v/>
      </c>
      <c r="AE879" s="50">
        <f>IF(Z879&lt;5,"",IFERROR(VALUE(SUBSTITUTE(TRIM(MID(SUBSTITUTE(X879," ",REPT(" ",60)),241,60)),".",MID(1/2,2,1))),""))</f>
        <v/>
      </c>
      <c r="AF879" s="50">
        <f>IF(Z879&lt;6,"",IFERROR(VALUE(SUBSTITUTE(TRIM(MID(SUBSTITUTE(X879," ",REPT(" ",60)),301,60)),".",MID(1/2,2,1))),""))</f>
        <v/>
      </c>
      <c r="AG879" s="50">
        <f>IFERROR(IF(Z879=2,AA879,IF(Z879=4,IF(AA879&lt;0,-1,1)*(ABS(AA879)+AB879/60),IF(Z879=6,IF(AA879&lt;0,-1,1)*(ABS(AA879)+AB879/60+AC879/3600),""))),"")</f>
        <v/>
      </c>
      <c r="AH879" s="50">
        <f>IFERROR(IF(Z879=2,AB879,IF(Z879=4,IF(AC879&lt;0,-1,1)*(ABS(AC879)+AD879/60),IF(Z879=6,IF(AD879&lt;0,-1,1)*(ABS(AD879)+AE879/60+AF879/3600),""))),"")</f>
        <v/>
      </c>
      <c r="AI879" s="50">
        <f>IF(W879,AH879,AG879)</f>
        <v/>
      </c>
      <c r="AJ879" s="50">
        <f>IF(W879,AG879,AH879)</f>
        <v/>
      </c>
      <c r="AK879" s="50">
        <f>IFERROR(IF(U879=0,AI879,U879*ABS(AI879)),"")</f>
        <v/>
      </c>
      <c r="AL879" s="50">
        <f>IFERROR(IF(V879=0,AJ879,V879*ABS(AJ879)),"")</f>
        <v/>
      </c>
      <c r="AM879" s="50">
        <f>IFERROR(AND(U879=0,V879=0,ABS(AK879)&gt;90,ABS(AK879)&lt;=180,ABS(AL879)&lt;=90),FALSE)</f>
        <v/>
      </c>
      <c r="AN879" s="50">
        <f>IF(AM879,AL879,AK879)</f>
        <v/>
      </c>
      <c r="AO879" s="50">
        <f>IF(AM879,AK879,AL879)</f>
        <v/>
      </c>
      <c r="AP879" s="50">
        <f>IF(R879="","",IF(Y879&lt;&gt;"","Contains words or symbols that aren't part of a coordinate.",IF(NOT(OR(Z879=2,Z879=4,Z879=6)),"Couldn't find a latitude and a longitude ("&amp;Z879&amp;IF(Z879=1," number"," numbers")&amp;" found).",IF(COUNT(AA879:AF879)&lt;&gt;Z879,"Some of the numbers couldn't be read.",IF(OR(AND(Z879=4,OR(AB879&lt;0,AB879&gt;=60,AD879&lt;0,AD879&gt;=60)),AND(Z879=6,OR(AB879&lt;0,AB879&gt;=60,AC879&lt;0,AC879&gt;=60,AE879&lt;0,AE879&gt;=60,AF879&lt;0,AF879&gt;=60))),"Minutes and seconds must be between 0 and 60.",IF(OR(ABS(AN879)&gt;90,ABS(AO879)&gt;180),"Out of range: latitude must be between -90 and 90, and longitude between -180 and 180.",""))))))</f>
        <v/>
      </c>
    </row>
    <row r="880">
      <c r="B880" s="44" t="n"/>
      <c r="C880" s="44" t="n"/>
      <c r="D880" s="45">
        <f>IF(R880="","",IF(AP880&lt;&gt;"","NOT VALID GPS COORDINATES",IF(O880="NO CONNECTION","NO CONNECTION",IF(E880="","NOT FOUND",IF(OR(AM880,AND(AN880=0,AO880=0)),"CONVERTED – PLEASE CHECK","CONVERTED")))))</f>
        <v/>
      </c>
      <c r="E880" s="45">
        <f>IF(OR(O880="",O880="NO CONNECTION"),"",IFERROR(_xlfn.FILTERXML(O880,"//local/territory")&amp;" "&amp;_xlfn.FILTERXML(O880,"//local/mapcode"),IFERROR(_xlfn.FILTERXML(O880,"//international/mapcode"),"")))</f>
        <v/>
      </c>
      <c r="F880" s="46">
        <f>IF(E880="","",IFERROR(_xlfn.FILTERXML(O880,"//local/territory"),""))</f>
        <v/>
      </c>
      <c r="G880" s="46">
        <f>IF(E880="","",IFERROR(_xlfn.FILTERXML(O880,"//local/mapcode"),""))</f>
        <v/>
      </c>
      <c r="H880" s="46">
        <f>IF(E880="","",IFERROR(_xlfn.FILTERXML(O880,"//international/mapcode"),""))</f>
        <v/>
      </c>
      <c r="I880" s="46">
        <f>IF(E880="","",IFERROR(HYPERLINK("https://www.mymapcodes.com/go/?t="&amp;IF(G880&lt;&gt;"",F880,"AAA")&amp;"&amp;ma="&amp;LEFT(IF(G880&lt;&gt;"",G880,H880),FIND(".",IF(G880&lt;&gt;"",G880,H880))-1)&amp;"&amp;mb="&amp;MID(IF(G880&lt;&gt;"",G880,H880),FIND(".",IF(G880&lt;&gt;"",G880,H880))+1,99),"Open on MyMapcodes →"),""))</f>
        <v/>
      </c>
      <c r="J880" s="47">
        <f>IF(OR(R880="",AP880&lt;&gt;""),"",ROUND(AN880,6))</f>
        <v/>
      </c>
      <c r="K880" s="47">
        <f>IF(OR(R880="",AP880&lt;&gt;""),"",ROUND(AO880,6))</f>
        <v/>
      </c>
      <c r="L880" s="48">
        <f>IF(R880="","",IF(AP880&lt;&gt;"",AP880,IF(O880="NO CONNECTION","Excel couldn't reach the mapcode service. Click the REFRESH RESULTS box just above the table.",IF(E880="","The mapcode service didn't return a mapcode for this point.",IF(AM880,"Latitude and longitude seemed to be the wrong way round, so they've been swapped. Please check.",IF(AND(AN880=0,AO880=0),"0, 0 is in the sea off West Africa. Please check this is the location you meant.",IF(W880,"Longitude came first, so the order has been switched.",IF(Z880=6,"Converted from degrees, minutes and seconds.",IF(Z880=4,"Converted from degrees and decimal minutes.","")))))))))</f>
        <v/>
      </c>
      <c r="N880" s="49">
        <f>IF(J880="","",MapcodeAPI&amp;"codes/"&amp;SUBSTITUTE(J880&amp;"",MID(1/2,2,1),".")&amp;","&amp;SUBSTITUTE(K880&amp;"",MID(1/2,2,1),"."))&amp;LEFT($B$13,0)</f>
        <v/>
      </c>
      <c r="O880" s="49">
        <f>IF(N880="","",IFERROR(_xlfn.WEBSERVICE(N880),IF(MapcodeAPIBackup="","NO CONNECTION",IFERROR(_xlfn.WEBSERVICE(MapcodeAPIBackup&amp;MID(N880,LEN(MapcodeAPI)+1,999)),"NO CONNECTION"))))</f>
        <v/>
      </c>
      <c r="P880" t="inlineStr">
        <is>
          <t xml:space="preserve"> </t>
        </is>
      </c>
      <c r="R880" s="50">
        <f>IFERROR(IF(AND(TRIM(B880&amp;"")="",TRIM(C880&amp;"")=""),"",TRIM(IF(ISNUMBER(B880),SUBSTITUTE(B880&amp;"",MID(1/2,2,1),"."),B880&amp;"")&amp;IF(TRIM(C880&amp;"")="",""," | "&amp;IF(ISNUMBER(C880),SUBSTITUTE(C880&amp;"",MID(1/2,2,1),"."),C880&amp;"")))),"(error value)")</f>
        <v/>
      </c>
      <c r="S880" s="50">
        <f>IF(R880="","","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"&amp;IFERROR(IF(AND(LEN(R880)-LEN(SUBSTITUTE(R880,"/",""))=1,ISNUMBER(FIND(" ",TRIM(LEFT(R880,FIND("/",R880)-1))))),LEFT(R880,FIND("/",R880)-1),R880),R880)&amp;" ")," "," "),"﻿"," "),"​"," "),"⁠"," ")," "," ")," "," "),CHAR(9)," "),CHAR(10)," "),CHAR(13)," "),"−","-"),"–","-"),"—","-"),"LATITUDE"," "),"LONGITUDE"," "),"COORDINATES"," "),"COORDS"," "),"NORTH"," N "),"SOUTH"," S "),"EAST"," E "),"WEST"," W "),"DEGREES"," "),"DEG"," "),"GPS"," "),"LONG"," "),"LNG"," "),"LON"," "),"LAT"," ")," AND "," "),"&amp;"," ")&amp;" ")</f>
        <v/>
      </c>
      <c r="T880" s="50">
        <f>IF(S880="","",IF(LEN(S880)-LEN(SUBSTITUTE(S880,".",""))&gt;0,SUBSTITUTE(S880,","," "),IF(LEN(S880)-LEN(SUBSTITUTE(S880,",",""))=3,SUBSTITUTE(SUBSTITUTE(S880,",",";",2),",","."),IF(LEN(S880)-LEN(SUBSTITUTE(S880,",",""))=2,SUBSTITUTE(S880,",","."),SUBSTITUTE(S880,","," ")))))</f>
        <v/>
      </c>
      <c r="U880" s="50">
        <f>IF(ISNUMBER(FIND("S",T880)),-1,IF(ISNUMBER(FIND("N",T880)),1,0))</f>
        <v/>
      </c>
      <c r="V880" s="50">
        <f>IF(ISNUMBER(FIND("W",T880)),-1,IF(ISNUMBER(FIND("E",T880)),1,0))</f>
        <v/>
      </c>
      <c r="W880" s="50">
        <f>AND(MIN(IFERROR(FIND("N",T880),999),IFERROR(FIND("S",T880),999))&lt;999,MIN(IFERROR(FIND("E",T880),999),IFERROR(FIND("W",T880),999))&lt;999,MIN(IFERROR(FIND("E",T880),999),IFERROR(FIND("W",T880),999))&lt;MIN(IFERROR(FIND("N",T880),999),IFERROR(FIND("S",T880),999)))</f>
        <v/>
      </c>
      <c r="X880" s="50">
        <f>IF(T880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880,"°"," "),"º"," "),"˚"," "),"'"," "),CHAR(34)," "),"′"," "),"’"," "),"‘"," "),"″"," "),"”"," "),"“"," "),"("," "),")"," "),"["," "),"]"," "),"{"," "),"}"," "),";"," "),"|"," "),"/"," "),"\"," "),":"," "),"="," "),"*"," "),","," "),"N"," "),"S"," "),"E"," "),"W"," "),"_"," ")))</f>
        <v/>
      </c>
      <c r="Y880" s="50">
        <f>IF(X880="","",SUBSTITUTE(SUBSTITUTE(SUBSTITUTE(SUBSTITUTE(SUBSTITUTE(SUBSTITUTE(SUBSTITUTE(SUBSTITUTE(SUBSTITUTE(SUBSTITUTE(SUBSTITUTE(SUBSTITUTE(SUBSTITUTE(X880,"0",""),"1",""),"2",""),"3",""),"4",""),"5",""),"6",""),"7",""),"8",""),"9",""),".",""),"-","")," ",""))</f>
        <v/>
      </c>
      <c r="Z880" s="50">
        <f>IF(X880="",0,LEN(X880)-LEN(SUBSTITUTE(X880," ",""))+1)</f>
        <v/>
      </c>
      <c r="AA880" s="50">
        <f>IF(Z880&lt;1,"",IFERROR(VALUE(SUBSTITUTE(TRIM(MID(SUBSTITUTE(X880," ",REPT(" ",60)),1,60)),".",MID(1/2,2,1))),""))</f>
        <v/>
      </c>
      <c r="AB880" s="50">
        <f>IF(Z880&lt;2,"",IFERROR(VALUE(SUBSTITUTE(TRIM(MID(SUBSTITUTE(X880," ",REPT(" ",60)),61,60)),".",MID(1/2,2,1))),""))</f>
        <v/>
      </c>
      <c r="AC880" s="50">
        <f>IF(Z880&lt;3,"",IFERROR(VALUE(SUBSTITUTE(TRIM(MID(SUBSTITUTE(X880," ",REPT(" ",60)),121,60)),".",MID(1/2,2,1))),""))</f>
        <v/>
      </c>
      <c r="AD880" s="50">
        <f>IF(Z880&lt;4,"",IFERROR(VALUE(SUBSTITUTE(TRIM(MID(SUBSTITUTE(X880," ",REPT(" ",60)),181,60)),".",MID(1/2,2,1))),""))</f>
        <v/>
      </c>
      <c r="AE880" s="50">
        <f>IF(Z880&lt;5,"",IFERROR(VALUE(SUBSTITUTE(TRIM(MID(SUBSTITUTE(X880," ",REPT(" ",60)),241,60)),".",MID(1/2,2,1))),""))</f>
        <v/>
      </c>
      <c r="AF880" s="50">
        <f>IF(Z880&lt;6,"",IFERROR(VALUE(SUBSTITUTE(TRIM(MID(SUBSTITUTE(X880," ",REPT(" ",60)),301,60)),".",MID(1/2,2,1))),""))</f>
        <v/>
      </c>
      <c r="AG880" s="50">
        <f>IFERROR(IF(Z880=2,AA880,IF(Z880=4,IF(AA880&lt;0,-1,1)*(ABS(AA880)+AB880/60),IF(Z880=6,IF(AA880&lt;0,-1,1)*(ABS(AA880)+AB880/60+AC880/3600),""))),"")</f>
        <v/>
      </c>
      <c r="AH880" s="50">
        <f>IFERROR(IF(Z880=2,AB880,IF(Z880=4,IF(AC880&lt;0,-1,1)*(ABS(AC880)+AD880/60),IF(Z880=6,IF(AD880&lt;0,-1,1)*(ABS(AD880)+AE880/60+AF880/3600),""))),"")</f>
        <v/>
      </c>
      <c r="AI880" s="50">
        <f>IF(W880,AH880,AG880)</f>
        <v/>
      </c>
      <c r="AJ880" s="50">
        <f>IF(W880,AG880,AH880)</f>
        <v/>
      </c>
      <c r="AK880" s="50">
        <f>IFERROR(IF(U880=0,AI880,U880*ABS(AI880)),"")</f>
        <v/>
      </c>
      <c r="AL880" s="50">
        <f>IFERROR(IF(V880=0,AJ880,V880*ABS(AJ880)),"")</f>
        <v/>
      </c>
      <c r="AM880" s="50">
        <f>IFERROR(AND(U880=0,V880=0,ABS(AK880)&gt;90,ABS(AK880)&lt;=180,ABS(AL880)&lt;=90),FALSE)</f>
        <v/>
      </c>
      <c r="AN880" s="50">
        <f>IF(AM880,AL880,AK880)</f>
        <v/>
      </c>
      <c r="AO880" s="50">
        <f>IF(AM880,AK880,AL880)</f>
        <v/>
      </c>
      <c r="AP880" s="50">
        <f>IF(R880="","",IF(Y880&lt;&gt;"","Contains words or symbols that aren't part of a coordinate.",IF(NOT(OR(Z880=2,Z880=4,Z880=6)),"Couldn't find a latitude and a longitude ("&amp;Z880&amp;IF(Z880=1," number"," numbers")&amp;" found).",IF(COUNT(AA880:AF880)&lt;&gt;Z880,"Some of the numbers couldn't be read.",IF(OR(AND(Z880=4,OR(AB880&lt;0,AB880&gt;=60,AD880&lt;0,AD880&gt;=60)),AND(Z880=6,OR(AB880&lt;0,AB880&gt;=60,AC880&lt;0,AC880&gt;=60,AE880&lt;0,AE880&gt;=60,AF880&lt;0,AF880&gt;=60))),"Minutes and seconds must be between 0 and 60.",IF(OR(ABS(AN880)&gt;90,ABS(AO880)&gt;180),"Out of range: latitude must be between -90 and 90, and longitude between -180 and 180.",""))))))</f>
        <v/>
      </c>
    </row>
    <row r="881">
      <c r="B881" s="44" t="n"/>
      <c r="C881" s="44" t="n"/>
      <c r="D881" s="45">
        <f>IF(R881="","",IF(AP881&lt;&gt;"","NOT VALID GPS COORDINATES",IF(O881="NO CONNECTION","NO CONNECTION",IF(E881="","NOT FOUND",IF(OR(AM881,AND(AN881=0,AO881=0)),"CONVERTED – PLEASE CHECK","CONVERTED")))))</f>
        <v/>
      </c>
      <c r="E881" s="45">
        <f>IF(OR(O881="",O881="NO CONNECTION"),"",IFERROR(_xlfn.FILTERXML(O881,"//local/territory")&amp;" "&amp;_xlfn.FILTERXML(O881,"//local/mapcode"),IFERROR(_xlfn.FILTERXML(O881,"//international/mapcode"),"")))</f>
        <v/>
      </c>
      <c r="F881" s="46">
        <f>IF(E881="","",IFERROR(_xlfn.FILTERXML(O881,"//local/territory"),""))</f>
        <v/>
      </c>
      <c r="G881" s="46">
        <f>IF(E881="","",IFERROR(_xlfn.FILTERXML(O881,"//local/mapcode"),""))</f>
        <v/>
      </c>
      <c r="H881" s="46">
        <f>IF(E881="","",IFERROR(_xlfn.FILTERXML(O881,"//international/mapcode"),""))</f>
        <v/>
      </c>
      <c r="I881" s="46">
        <f>IF(E881="","",IFERROR(HYPERLINK("https://www.mymapcodes.com/go/?t="&amp;IF(G881&lt;&gt;"",F881,"AAA")&amp;"&amp;ma="&amp;LEFT(IF(G881&lt;&gt;"",G881,H881),FIND(".",IF(G881&lt;&gt;"",G881,H881))-1)&amp;"&amp;mb="&amp;MID(IF(G881&lt;&gt;"",G881,H881),FIND(".",IF(G881&lt;&gt;"",G881,H881))+1,99),"Open on MyMapcodes →"),""))</f>
        <v/>
      </c>
      <c r="J881" s="47">
        <f>IF(OR(R881="",AP881&lt;&gt;""),"",ROUND(AN881,6))</f>
        <v/>
      </c>
      <c r="K881" s="47">
        <f>IF(OR(R881="",AP881&lt;&gt;""),"",ROUND(AO881,6))</f>
        <v/>
      </c>
      <c r="L881" s="48">
        <f>IF(R881="","",IF(AP881&lt;&gt;"",AP881,IF(O881="NO CONNECTION","Excel couldn't reach the mapcode service. Click the REFRESH RESULTS box just above the table.",IF(E881="","The mapcode service didn't return a mapcode for this point.",IF(AM881,"Latitude and longitude seemed to be the wrong way round, so they've been swapped. Please check.",IF(AND(AN881=0,AO881=0),"0, 0 is in the sea off West Africa. Please check this is the location you meant.",IF(W881,"Longitude came first, so the order has been switched.",IF(Z881=6,"Converted from degrees, minutes and seconds.",IF(Z881=4,"Converted from degrees and decimal minutes.","")))))))))</f>
        <v/>
      </c>
      <c r="N881" s="49">
        <f>IF(J881="","",MapcodeAPI&amp;"codes/"&amp;SUBSTITUTE(J881&amp;"",MID(1/2,2,1),".")&amp;","&amp;SUBSTITUTE(K881&amp;"",MID(1/2,2,1),"."))&amp;LEFT($B$13,0)</f>
        <v/>
      </c>
      <c r="O881" s="49">
        <f>IF(N881="","",IFERROR(_xlfn.WEBSERVICE(N881),IF(MapcodeAPIBackup="","NO CONNECTION",IFERROR(_xlfn.WEBSERVICE(MapcodeAPIBackup&amp;MID(N881,LEN(MapcodeAPI)+1,999)),"NO CONNECTION"))))</f>
        <v/>
      </c>
      <c r="P881" t="inlineStr">
        <is>
          <t xml:space="preserve"> </t>
        </is>
      </c>
      <c r="R881" s="50">
        <f>IFERROR(IF(AND(TRIM(B881&amp;"")="",TRIM(C881&amp;"")=""),"",TRIM(IF(ISNUMBER(B881),SUBSTITUTE(B881&amp;"",MID(1/2,2,1),"."),B881&amp;"")&amp;IF(TRIM(C881&amp;"")="",""," | "&amp;IF(ISNUMBER(C881),SUBSTITUTE(C881&amp;"",MID(1/2,2,1),"."),C881&amp;"")))),"(error value)")</f>
        <v/>
      </c>
      <c r="S881" s="50">
        <f>IF(R881="","","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"&amp;IFERROR(IF(AND(LEN(R881)-LEN(SUBSTITUTE(R881,"/",""))=1,ISNUMBER(FIND(" ",TRIM(LEFT(R881,FIND("/",R881)-1))))),LEFT(R881,FIND("/",R881)-1),R881),R881)&amp;" ")," "," "),"﻿"," "),"​"," "),"⁠"," ")," "," ")," "," "),CHAR(9)," "),CHAR(10)," "),CHAR(13)," "),"−","-"),"–","-"),"—","-"),"LATITUDE"," "),"LONGITUDE"," "),"COORDINATES"," "),"COORDS"," "),"NORTH"," N "),"SOUTH"," S "),"EAST"," E "),"WEST"," W "),"DEGREES"," "),"DEG"," "),"GPS"," "),"LONG"," "),"LNG"," "),"LON"," "),"LAT"," ")," AND "," "),"&amp;"," ")&amp;" ")</f>
        <v/>
      </c>
      <c r="T881" s="50">
        <f>IF(S881="","",IF(LEN(S881)-LEN(SUBSTITUTE(S881,".",""))&gt;0,SUBSTITUTE(S881,","," "),IF(LEN(S881)-LEN(SUBSTITUTE(S881,",",""))=3,SUBSTITUTE(SUBSTITUTE(S881,",",";",2),",","."),IF(LEN(S881)-LEN(SUBSTITUTE(S881,",",""))=2,SUBSTITUTE(S881,",","."),SUBSTITUTE(S881,","," ")))))</f>
        <v/>
      </c>
      <c r="U881" s="50">
        <f>IF(ISNUMBER(FIND("S",T881)),-1,IF(ISNUMBER(FIND("N",T881)),1,0))</f>
        <v/>
      </c>
      <c r="V881" s="50">
        <f>IF(ISNUMBER(FIND("W",T881)),-1,IF(ISNUMBER(FIND("E",T881)),1,0))</f>
        <v/>
      </c>
      <c r="W881" s="50">
        <f>AND(MIN(IFERROR(FIND("N",T881),999),IFERROR(FIND("S",T881),999))&lt;999,MIN(IFERROR(FIND("E",T881),999),IFERROR(FIND("W",T881),999))&lt;999,MIN(IFERROR(FIND("E",T881),999),IFERROR(FIND("W",T881),999))&lt;MIN(IFERROR(FIND("N",T881),999),IFERROR(FIND("S",T881),999)))</f>
        <v/>
      </c>
      <c r="X881" s="50">
        <f>IF(T881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881,"°"," "),"º"," "),"˚"," "),"'"," "),CHAR(34)," "),"′"," "),"’"," "),"‘"," "),"″"," "),"”"," "),"“"," "),"("," "),")"," "),"["," "),"]"," "),"{"," "),"}"," "),";"," "),"|"," "),"/"," "),"\"," "),":"," "),"="," "),"*"," "),","," "),"N"," "),"S"," "),"E"," "),"W"," "),"_"," ")))</f>
        <v/>
      </c>
      <c r="Y881" s="50">
        <f>IF(X881="","",SUBSTITUTE(SUBSTITUTE(SUBSTITUTE(SUBSTITUTE(SUBSTITUTE(SUBSTITUTE(SUBSTITUTE(SUBSTITUTE(SUBSTITUTE(SUBSTITUTE(SUBSTITUTE(SUBSTITUTE(SUBSTITUTE(X881,"0",""),"1",""),"2",""),"3",""),"4",""),"5",""),"6",""),"7",""),"8",""),"9",""),".",""),"-","")," ",""))</f>
        <v/>
      </c>
      <c r="Z881" s="50">
        <f>IF(X881="",0,LEN(X881)-LEN(SUBSTITUTE(X881," ",""))+1)</f>
        <v/>
      </c>
      <c r="AA881" s="50">
        <f>IF(Z881&lt;1,"",IFERROR(VALUE(SUBSTITUTE(TRIM(MID(SUBSTITUTE(X881," ",REPT(" ",60)),1,60)),".",MID(1/2,2,1))),""))</f>
        <v/>
      </c>
      <c r="AB881" s="50">
        <f>IF(Z881&lt;2,"",IFERROR(VALUE(SUBSTITUTE(TRIM(MID(SUBSTITUTE(X881," ",REPT(" ",60)),61,60)),".",MID(1/2,2,1))),""))</f>
        <v/>
      </c>
      <c r="AC881" s="50">
        <f>IF(Z881&lt;3,"",IFERROR(VALUE(SUBSTITUTE(TRIM(MID(SUBSTITUTE(X881," ",REPT(" ",60)),121,60)),".",MID(1/2,2,1))),""))</f>
        <v/>
      </c>
      <c r="AD881" s="50">
        <f>IF(Z881&lt;4,"",IFERROR(VALUE(SUBSTITUTE(TRIM(MID(SUBSTITUTE(X881," ",REPT(" ",60)),181,60)),".",MID(1/2,2,1))),""))</f>
        <v/>
      </c>
      <c r="AE881" s="50">
        <f>IF(Z881&lt;5,"",IFERROR(VALUE(SUBSTITUTE(TRIM(MID(SUBSTITUTE(X881," ",REPT(" ",60)),241,60)),".",MID(1/2,2,1))),""))</f>
        <v/>
      </c>
      <c r="AF881" s="50">
        <f>IF(Z881&lt;6,"",IFERROR(VALUE(SUBSTITUTE(TRIM(MID(SUBSTITUTE(X881," ",REPT(" ",60)),301,60)),".",MID(1/2,2,1))),""))</f>
        <v/>
      </c>
      <c r="AG881" s="50">
        <f>IFERROR(IF(Z881=2,AA881,IF(Z881=4,IF(AA881&lt;0,-1,1)*(ABS(AA881)+AB881/60),IF(Z881=6,IF(AA881&lt;0,-1,1)*(ABS(AA881)+AB881/60+AC881/3600),""))),"")</f>
        <v/>
      </c>
      <c r="AH881" s="50">
        <f>IFERROR(IF(Z881=2,AB881,IF(Z881=4,IF(AC881&lt;0,-1,1)*(ABS(AC881)+AD881/60),IF(Z881=6,IF(AD881&lt;0,-1,1)*(ABS(AD881)+AE881/60+AF881/3600),""))),"")</f>
        <v/>
      </c>
      <c r="AI881" s="50">
        <f>IF(W881,AH881,AG881)</f>
        <v/>
      </c>
      <c r="AJ881" s="50">
        <f>IF(W881,AG881,AH881)</f>
        <v/>
      </c>
      <c r="AK881" s="50">
        <f>IFERROR(IF(U881=0,AI881,U881*ABS(AI881)),"")</f>
        <v/>
      </c>
      <c r="AL881" s="50">
        <f>IFERROR(IF(V881=0,AJ881,V881*ABS(AJ881)),"")</f>
        <v/>
      </c>
      <c r="AM881" s="50">
        <f>IFERROR(AND(U881=0,V881=0,ABS(AK881)&gt;90,ABS(AK881)&lt;=180,ABS(AL881)&lt;=90),FALSE)</f>
        <v/>
      </c>
      <c r="AN881" s="50">
        <f>IF(AM881,AL881,AK881)</f>
        <v/>
      </c>
      <c r="AO881" s="50">
        <f>IF(AM881,AK881,AL881)</f>
        <v/>
      </c>
      <c r="AP881" s="50">
        <f>IF(R881="","",IF(Y881&lt;&gt;"","Contains words or symbols that aren't part of a coordinate.",IF(NOT(OR(Z881=2,Z881=4,Z881=6)),"Couldn't find a latitude and a longitude ("&amp;Z881&amp;IF(Z881=1," number"," numbers")&amp;" found).",IF(COUNT(AA881:AF881)&lt;&gt;Z881,"Some of the numbers couldn't be read.",IF(OR(AND(Z881=4,OR(AB881&lt;0,AB881&gt;=60,AD881&lt;0,AD881&gt;=60)),AND(Z881=6,OR(AB881&lt;0,AB881&gt;=60,AC881&lt;0,AC881&gt;=60,AE881&lt;0,AE881&gt;=60,AF881&lt;0,AF881&gt;=60))),"Minutes and seconds must be between 0 and 60.",IF(OR(ABS(AN881)&gt;90,ABS(AO881)&gt;180),"Out of range: latitude must be between -90 and 90, and longitude between -180 and 180.",""))))))</f>
        <v/>
      </c>
    </row>
    <row r="882">
      <c r="B882" s="44" t="n"/>
      <c r="C882" s="44" t="n"/>
      <c r="D882" s="45">
        <f>IF(R882="","",IF(AP882&lt;&gt;"","NOT VALID GPS COORDINATES",IF(O882="NO CONNECTION","NO CONNECTION",IF(E882="","NOT FOUND",IF(OR(AM882,AND(AN882=0,AO882=0)),"CONVERTED – PLEASE CHECK","CONVERTED")))))</f>
        <v/>
      </c>
      <c r="E882" s="45">
        <f>IF(OR(O882="",O882="NO CONNECTION"),"",IFERROR(_xlfn.FILTERXML(O882,"//local/territory")&amp;" "&amp;_xlfn.FILTERXML(O882,"//local/mapcode"),IFERROR(_xlfn.FILTERXML(O882,"//international/mapcode"),"")))</f>
        <v/>
      </c>
      <c r="F882" s="46">
        <f>IF(E882="","",IFERROR(_xlfn.FILTERXML(O882,"//local/territory"),""))</f>
        <v/>
      </c>
      <c r="G882" s="46">
        <f>IF(E882="","",IFERROR(_xlfn.FILTERXML(O882,"//local/mapcode"),""))</f>
        <v/>
      </c>
      <c r="H882" s="46">
        <f>IF(E882="","",IFERROR(_xlfn.FILTERXML(O882,"//international/mapcode"),""))</f>
        <v/>
      </c>
      <c r="I882" s="46">
        <f>IF(E882="","",IFERROR(HYPERLINK("https://www.mymapcodes.com/go/?t="&amp;IF(G882&lt;&gt;"",F882,"AAA")&amp;"&amp;ma="&amp;LEFT(IF(G882&lt;&gt;"",G882,H882),FIND(".",IF(G882&lt;&gt;"",G882,H882))-1)&amp;"&amp;mb="&amp;MID(IF(G882&lt;&gt;"",G882,H882),FIND(".",IF(G882&lt;&gt;"",G882,H882))+1,99),"Open on MyMapcodes →"),""))</f>
        <v/>
      </c>
      <c r="J882" s="47">
        <f>IF(OR(R882="",AP882&lt;&gt;""),"",ROUND(AN882,6))</f>
        <v/>
      </c>
      <c r="K882" s="47">
        <f>IF(OR(R882="",AP882&lt;&gt;""),"",ROUND(AO882,6))</f>
        <v/>
      </c>
      <c r="L882" s="48">
        <f>IF(R882="","",IF(AP882&lt;&gt;"",AP882,IF(O882="NO CONNECTION","Excel couldn't reach the mapcode service. Click the REFRESH RESULTS box just above the table.",IF(E882="","The mapcode service didn't return a mapcode for this point.",IF(AM882,"Latitude and longitude seemed to be the wrong way round, so they've been swapped. Please check.",IF(AND(AN882=0,AO882=0),"0, 0 is in the sea off West Africa. Please check this is the location you meant.",IF(W882,"Longitude came first, so the order has been switched.",IF(Z882=6,"Converted from degrees, minutes and seconds.",IF(Z882=4,"Converted from degrees and decimal minutes.","")))))))))</f>
        <v/>
      </c>
      <c r="N882" s="49">
        <f>IF(J882="","",MapcodeAPI&amp;"codes/"&amp;SUBSTITUTE(J882&amp;"",MID(1/2,2,1),".")&amp;","&amp;SUBSTITUTE(K882&amp;"",MID(1/2,2,1),"."))&amp;LEFT($B$13,0)</f>
        <v/>
      </c>
      <c r="O882" s="49">
        <f>IF(N882="","",IFERROR(_xlfn.WEBSERVICE(N882),IF(MapcodeAPIBackup="","NO CONNECTION",IFERROR(_xlfn.WEBSERVICE(MapcodeAPIBackup&amp;MID(N882,LEN(MapcodeAPI)+1,999)),"NO CONNECTION"))))</f>
        <v/>
      </c>
      <c r="P882" t="inlineStr">
        <is>
          <t xml:space="preserve"> </t>
        </is>
      </c>
      <c r="R882" s="50">
        <f>IFERROR(IF(AND(TRIM(B882&amp;"")="",TRIM(C882&amp;"")=""),"",TRIM(IF(ISNUMBER(B882),SUBSTITUTE(B882&amp;"",MID(1/2,2,1),"."),B882&amp;"")&amp;IF(TRIM(C882&amp;"")="",""," | "&amp;IF(ISNUMBER(C882),SUBSTITUTE(C882&amp;"",MID(1/2,2,1),"."),C882&amp;"")))),"(error value)")</f>
        <v/>
      </c>
      <c r="S882" s="50">
        <f>IF(R882="","","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"&amp;IFERROR(IF(AND(LEN(R882)-LEN(SUBSTITUTE(R882,"/",""))=1,ISNUMBER(FIND(" ",TRIM(LEFT(R882,FIND("/",R882)-1))))),LEFT(R882,FIND("/",R882)-1),R882),R882)&amp;" ")," "," "),"﻿"," "),"​"," "),"⁠"," ")," "," ")," "," "),CHAR(9)," "),CHAR(10)," "),CHAR(13)," "),"−","-"),"–","-"),"—","-"),"LATITUDE"," "),"LONGITUDE"," "),"COORDINATES"," "),"COORDS"," "),"NORTH"," N "),"SOUTH"," S "),"EAST"," E "),"WEST"," W "),"DEGREES"," "),"DEG"," "),"GPS"," "),"LONG"," "),"LNG"," "),"LON"," "),"LAT"," ")," AND "," "),"&amp;"," ")&amp;" ")</f>
        <v/>
      </c>
      <c r="T882" s="50">
        <f>IF(S882="","",IF(LEN(S882)-LEN(SUBSTITUTE(S882,".",""))&gt;0,SUBSTITUTE(S882,","," "),IF(LEN(S882)-LEN(SUBSTITUTE(S882,",",""))=3,SUBSTITUTE(SUBSTITUTE(S882,",",";",2),",","."),IF(LEN(S882)-LEN(SUBSTITUTE(S882,",",""))=2,SUBSTITUTE(S882,",","."),SUBSTITUTE(S882,","," ")))))</f>
        <v/>
      </c>
      <c r="U882" s="50">
        <f>IF(ISNUMBER(FIND("S",T882)),-1,IF(ISNUMBER(FIND("N",T882)),1,0))</f>
        <v/>
      </c>
      <c r="V882" s="50">
        <f>IF(ISNUMBER(FIND("W",T882)),-1,IF(ISNUMBER(FIND("E",T882)),1,0))</f>
        <v/>
      </c>
      <c r="W882" s="50">
        <f>AND(MIN(IFERROR(FIND("N",T882),999),IFERROR(FIND("S",T882),999))&lt;999,MIN(IFERROR(FIND("E",T882),999),IFERROR(FIND("W",T882),999))&lt;999,MIN(IFERROR(FIND("E",T882),999),IFERROR(FIND("W",T882),999))&lt;MIN(IFERROR(FIND("N",T882),999),IFERROR(FIND("S",T882),999)))</f>
        <v/>
      </c>
      <c r="X882" s="50">
        <f>IF(T882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882,"°"," "),"º"," "),"˚"," "),"'"," "),CHAR(34)," "),"′"," "),"’"," "),"‘"," "),"″"," "),"”"," "),"“"," "),"("," "),")"," "),"["," "),"]"," "),"{"," "),"}"," "),";"," "),"|"," "),"/"," "),"\"," "),":"," "),"="," "),"*"," "),","," "),"N"," "),"S"," "),"E"," "),"W"," "),"_"," ")))</f>
        <v/>
      </c>
      <c r="Y882" s="50">
        <f>IF(X882="","",SUBSTITUTE(SUBSTITUTE(SUBSTITUTE(SUBSTITUTE(SUBSTITUTE(SUBSTITUTE(SUBSTITUTE(SUBSTITUTE(SUBSTITUTE(SUBSTITUTE(SUBSTITUTE(SUBSTITUTE(SUBSTITUTE(X882,"0",""),"1",""),"2",""),"3",""),"4",""),"5",""),"6",""),"7",""),"8",""),"9",""),".",""),"-","")," ",""))</f>
        <v/>
      </c>
      <c r="Z882" s="50">
        <f>IF(X882="",0,LEN(X882)-LEN(SUBSTITUTE(X882," ",""))+1)</f>
        <v/>
      </c>
      <c r="AA882" s="50">
        <f>IF(Z882&lt;1,"",IFERROR(VALUE(SUBSTITUTE(TRIM(MID(SUBSTITUTE(X882," ",REPT(" ",60)),1,60)),".",MID(1/2,2,1))),""))</f>
        <v/>
      </c>
      <c r="AB882" s="50">
        <f>IF(Z882&lt;2,"",IFERROR(VALUE(SUBSTITUTE(TRIM(MID(SUBSTITUTE(X882," ",REPT(" ",60)),61,60)),".",MID(1/2,2,1))),""))</f>
        <v/>
      </c>
      <c r="AC882" s="50">
        <f>IF(Z882&lt;3,"",IFERROR(VALUE(SUBSTITUTE(TRIM(MID(SUBSTITUTE(X882," ",REPT(" ",60)),121,60)),".",MID(1/2,2,1))),""))</f>
        <v/>
      </c>
      <c r="AD882" s="50">
        <f>IF(Z882&lt;4,"",IFERROR(VALUE(SUBSTITUTE(TRIM(MID(SUBSTITUTE(X882," ",REPT(" ",60)),181,60)),".",MID(1/2,2,1))),""))</f>
        <v/>
      </c>
      <c r="AE882" s="50">
        <f>IF(Z882&lt;5,"",IFERROR(VALUE(SUBSTITUTE(TRIM(MID(SUBSTITUTE(X882," ",REPT(" ",60)),241,60)),".",MID(1/2,2,1))),""))</f>
        <v/>
      </c>
      <c r="AF882" s="50">
        <f>IF(Z882&lt;6,"",IFERROR(VALUE(SUBSTITUTE(TRIM(MID(SUBSTITUTE(X882," ",REPT(" ",60)),301,60)),".",MID(1/2,2,1))),""))</f>
        <v/>
      </c>
      <c r="AG882" s="50">
        <f>IFERROR(IF(Z882=2,AA882,IF(Z882=4,IF(AA882&lt;0,-1,1)*(ABS(AA882)+AB882/60),IF(Z882=6,IF(AA882&lt;0,-1,1)*(ABS(AA882)+AB882/60+AC882/3600),""))),"")</f>
        <v/>
      </c>
      <c r="AH882" s="50">
        <f>IFERROR(IF(Z882=2,AB882,IF(Z882=4,IF(AC882&lt;0,-1,1)*(ABS(AC882)+AD882/60),IF(Z882=6,IF(AD882&lt;0,-1,1)*(ABS(AD882)+AE882/60+AF882/3600),""))),"")</f>
        <v/>
      </c>
      <c r="AI882" s="50">
        <f>IF(W882,AH882,AG882)</f>
        <v/>
      </c>
      <c r="AJ882" s="50">
        <f>IF(W882,AG882,AH882)</f>
        <v/>
      </c>
      <c r="AK882" s="50">
        <f>IFERROR(IF(U882=0,AI882,U882*ABS(AI882)),"")</f>
        <v/>
      </c>
      <c r="AL882" s="50">
        <f>IFERROR(IF(V882=0,AJ882,V882*ABS(AJ882)),"")</f>
        <v/>
      </c>
      <c r="AM882" s="50">
        <f>IFERROR(AND(U882=0,V882=0,ABS(AK882)&gt;90,ABS(AK882)&lt;=180,ABS(AL882)&lt;=90),FALSE)</f>
        <v/>
      </c>
      <c r="AN882" s="50">
        <f>IF(AM882,AL882,AK882)</f>
        <v/>
      </c>
      <c r="AO882" s="50">
        <f>IF(AM882,AK882,AL882)</f>
        <v/>
      </c>
      <c r="AP882" s="50">
        <f>IF(R882="","",IF(Y882&lt;&gt;"","Contains words or symbols that aren't part of a coordinate.",IF(NOT(OR(Z882=2,Z882=4,Z882=6)),"Couldn't find a latitude and a longitude ("&amp;Z882&amp;IF(Z882=1," number"," numbers")&amp;" found).",IF(COUNT(AA882:AF882)&lt;&gt;Z882,"Some of the numbers couldn't be read.",IF(OR(AND(Z882=4,OR(AB882&lt;0,AB882&gt;=60,AD882&lt;0,AD882&gt;=60)),AND(Z882=6,OR(AB882&lt;0,AB882&gt;=60,AC882&lt;0,AC882&gt;=60,AE882&lt;0,AE882&gt;=60,AF882&lt;0,AF882&gt;=60))),"Minutes and seconds must be between 0 and 60.",IF(OR(ABS(AN882)&gt;90,ABS(AO882)&gt;180),"Out of range: latitude must be between -90 and 90, and longitude between -180 and 180.",""))))))</f>
        <v/>
      </c>
    </row>
    <row r="883">
      <c r="B883" s="44" t="n"/>
      <c r="C883" s="44" t="n"/>
      <c r="D883" s="45">
        <f>IF(R883="","",IF(AP883&lt;&gt;"","NOT VALID GPS COORDINATES",IF(O883="NO CONNECTION","NO CONNECTION",IF(E883="","NOT FOUND",IF(OR(AM883,AND(AN883=0,AO883=0)),"CONVERTED – PLEASE CHECK","CONVERTED")))))</f>
        <v/>
      </c>
      <c r="E883" s="45">
        <f>IF(OR(O883="",O883="NO CONNECTION"),"",IFERROR(_xlfn.FILTERXML(O883,"//local/territory")&amp;" "&amp;_xlfn.FILTERXML(O883,"//local/mapcode"),IFERROR(_xlfn.FILTERXML(O883,"//international/mapcode"),"")))</f>
        <v/>
      </c>
      <c r="F883" s="46">
        <f>IF(E883="","",IFERROR(_xlfn.FILTERXML(O883,"//local/territory"),""))</f>
        <v/>
      </c>
      <c r="G883" s="46">
        <f>IF(E883="","",IFERROR(_xlfn.FILTERXML(O883,"//local/mapcode"),""))</f>
        <v/>
      </c>
      <c r="H883" s="46">
        <f>IF(E883="","",IFERROR(_xlfn.FILTERXML(O883,"//international/mapcode"),""))</f>
        <v/>
      </c>
      <c r="I883" s="46">
        <f>IF(E883="","",IFERROR(HYPERLINK("https://www.mymapcodes.com/go/?t="&amp;IF(G883&lt;&gt;"",F883,"AAA")&amp;"&amp;ma="&amp;LEFT(IF(G883&lt;&gt;"",G883,H883),FIND(".",IF(G883&lt;&gt;"",G883,H883))-1)&amp;"&amp;mb="&amp;MID(IF(G883&lt;&gt;"",G883,H883),FIND(".",IF(G883&lt;&gt;"",G883,H883))+1,99),"Open on MyMapcodes →"),""))</f>
        <v/>
      </c>
      <c r="J883" s="47">
        <f>IF(OR(R883="",AP883&lt;&gt;""),"",ROUND(AN883,6))</f>
        <v/>
      </c>
      <c r="K883" s="47">
        <f>IF(OR(R883="",AP883&lt;&gt;""),"",ROUND(AO883,6))</f>
        <v/>
      </c>
      <c r="L883" s="48">
        <f>IF(R883="","",IF(AP883&lt;&gt;"",AP883,IF(O883="NO CONNECTION","Excel couldn't reach the mapcode service. Click the REFRESH RESULTS box just above the table.",IF(E883="","The mapcode service didn't return a mapcode for this point.",IF(AM883,"Latitude and longitude seemed to be the wrong way round, so they've been swapped. Please check.",IF(AND(AN883=0,AO883=0),"0, 0 is in the sea off West Africa. Please check this is the location you meant.",IF(W883,"Longitude came first, so the order has been switched.",IF(Z883=6,"Converted from degrees, minutes and seconds.",IF(Z883=4,"Converted from degrees and decimal minutes.","")))))))))</f>
        <v/>
      </c>
      <c r="N883" s="49">
        <f>IF(J883="","",MapcodeAPI&amp;"codes/"&amp;SUBSTITUTE(J883&amp;"",MID(1/2,2,1),".")&amp;","&amp;SUBSTITUTE(K883&amp;"",MID(1/2,2,1),"."))&amp;LEFT($B$13,0)</f>
        <v/>
      </c>
      <c r="O883" s="49">
        <f>IF(N883="","",IFERROR(_xlfn.WEBSERVICE(N883),IF(MapcodeAPIBackup="","NO CONNECTION",IFERROR(_xlfn.WEBSERVICE(MapcodeAPIBackup&amp;MID(N883,LEN(MapcodeAPI)+1,999)),"NO CONNECTION"))))</f>
        <v/>
      </c>
      <c r="P883" t="inlineStr">
        <is>
          <t xml:space="preserve"> </t>
        </is>
      </c>
      <c r="R883" s="50">
        <f>IFERROR(IF(AND(TRIM(B883&amp;"")="",TRIM(C883&amp;"")=""),"",TRIM(IF(ISNUMBER(B883),SUBSTITUTE(B883&amp;"",MID(1/2,2,1),"."),B883&amp;"")&amp;IF(TRIM(C883&amp;"")="",""," | "&amp;IF(ISNUMBER(C883),SUBSTITUTE(C883&amp;"",MID(1/2,2,1),"."),C883&amp;"")))),"(error value)")</f>
        <v/>
      </c>
      <c r="S883" s="50">
        <f>IF(R883="","","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"&amp;IFERROR(IF(AND(LEN(R883)-LEN(SUBSTITUTE(R883,"/",""))=1,ISNUMBER(FIND(" ",TRIM(LEFT(R883,FIND("/",R883)-1))))),LEFT(R883,FIND("/",R883)-1),R883),R883)&amp;" ")," "," "),"﻿"," "),"​"," "),"⁠"," ")," "," ")," "," "),CHAR(9)," "),CHAR(10)," "),CHAR(13)," "),"−","-"),"–","-"),"—","-"),"LATITUDE"," "),"LONGITUDE"," "),"COORDINATES"," "),"COORDS"," "),"NORTH"," N "),"SOUTH"," S "),"EAST"," E "),"WEST"," W "),"DEGREES"," "),"DEG"," "),"GPS"," "),"LONG"," "),"LNG"," "),"LON"," "),"LAT"," ")," AND "," "),"&amp;"," ")&amp;" ")</f>
        <v/>
      </c>
      <c r="T883" s="50">
        <f>IF(S883="","",IF(LEN(S883)-LEN(SUBSTITUTE(S883,".",""))&gt;0,SUBSTITUTE(S883,","," "),IF(LEN(S883)-LEN(SUBSTITUTE(S883,",",""))=3,SUBSTITUTE(SUBSTITUTE(S883,",",";",2),",","."),IF(LEN(S883)-LEN(SUBSTITUTE(S883,",",""))=2,SUBSTITUTE(S883,",","."),SUBSTITUTE(S883,","," ")))))</f>
        <v/>
      </c>
      <c r="U883" s="50">
        <f>IF(ISNUMBER(FIND("S",T883)),-1,IF(ISNUMBER(FIND("N",T883)),1,0))</f>
        <v/>
      </c>
      <c r="V883" s="50">
        <f>IF(ISNUMBER(FIND("W",T883)),-1,IF(ISNUMBER(FIND("E",T883)),1,0))</f>
        <v/>
      </c>
      <c r="W883" s="50">
        <f>AND(MIN(IFERROR(FIND("N",T883),999),IFERROR(FIND("S",T883),999))&lt;999,MIN(IFERROR(FIND("E",T883),999),IFERROR(FIND("W",T883),999))&lt;999,MIN(IFERROR(FIND("E",T883),999),IFERROR(FIND("W",T883),999))&lt;MIN(IFERROR(FIND("N",T883),999),IFERROR(FIND("S",T883),999)))</f>
        <v/>
      </c>
      <c r="X883" s="50">
        <f>IF(T883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883,"°"," "),"º"," "),"˚"," "),"'"," "),CHAR(34)," "),"′"," "),"’"," "),"‘"," "),"″"," "),"”"," "),"“"," "),"("," "),")"," "),"["," "),"]"," "),"{"," "),"}"," "),";"," "),"|"," "),"/"," "),"\"," "),":"," "),"="," "),"*"," "),","," "),"N"," "),"S"," "),"E"," "),"W"," "),"_"," ")))</f>
        <v/>
      </c>
      <c r="Y883" s="50">
        <f>IF(X883="","",SUBSTITUTE(SUBSTITUTE(SUBSTITUTE(SUBSTITUTE(SUBSTITUTE(SUBSTITUTE(SUBSTITUTE(SUBSTITUTE(SUBSTITUTE(SUBSTITUTE(SUBSTITUTE(SUBSTITUTE(SUBSTITUTE(X883,"0",""),"1",""),"2",""),"3",""),"4",""),"5",""),"6",""),"7",""),"8",""),"9",""),".",""),"-","")," ",""))</f>
        <v/>
      </c>
      <c r="Z883" s="50">
        <f>IF(X883="",0,LEN(X883)-LEN(SUBSTITUTE(X883," ",""))+1)</f>
        <v/>
      </c>
      <c r="AA883" s="50">
        <f>IF(Z883&lt;1,"",IFERROR(VALUE(SUBSTITUTE(TRIM(MID(SUBSTITUTE(X883," ",REPT(" ",60)),1,60)),".",MID(1/2,2,1))),""))</f>
        <v/>
      </c>
      <c r="AB883" s="50">
        <f>IF(Z883&lt;2,"",IFERROR(VALUE(SUBSTITUTE(TRIM(MID(SUBSTITUTE(X883," ",REPT(" ",60)),61,60)),".",MID(1/2,2,1))),""))</f>
        <v/>
      </c>
      <c r="AC883" s="50">
        <f>IF(Z883&lt;3,"",IFERROR(VALUE(SUBSTITUTE(TRIM(MID(SUBSTITUTE(X883," ",REPT(" ",60)),121,60)),".",MID(1/2,2,1))),""))</f>
        <v/>
      </c>
      <c r="AD883" s="50">
        <f>IF(Z883&lt;4,"",IFERROR(VALUE(SUBSTITUTE(TRIM(MID(SUBSTITUTE(X883," ",REPT(" ",60)),181,60)),".",MID(1/2,2,1))),""))</f>
        <v/>
      </c>
      <c r="AE883" s="50">
        <f>IF(Z883&lt;5,"",IFERROR(VALUE(SUBSTITUTE(TRIM(MID(SUBSTITUTE(X883," ",REPT(" ",60)),241,60)),".",MID(1/2,2,1))),""))</f>
        <v/>
      </c>
      <c r="AF883" s="50">
        <f>IF(Z883&lt;6,"",IFERROR(VALUE(SUBSTITUTE(TRIM(MID(SUBSTITUTE(X883," ",REPT(" ",60)),301,60)),".",MID(1/2,2,1))),""))</f>
        <v/>
      </c>
      <c r="AG883" s="50">
        <f>IFERROR(IF(Z883=2,AA883,IF(Z883=4,IF(AA883&lt;0,-1,1)*(ABS(AA883)+AB883/60),IF(Z883=6,IF(AA883&lt;0,-1,1)*(ABS(AA883)+AB883/60+AC883/3600),""))),"")</f>
        <v/>
      </c>
      <c r="AH883" s="50">
        <f>IFERROR(IF(Z883=2,AB883,IF(Z883=4,IF(AC883&lt;0,-1,1)*(ABS(AC883)+AD883/60),IF(Z883=6,IF(AD883&lt;0,-1,1)*(ABS(AD883)+AE883/60+AF883/3600),""))),"")</f>
        <v/>
      </c>
      <c r="AI883" s="50">
        <f>IF(W883,AH883,AG883)</f>
        <v/>
      </c>
      <c r="AJ883" s="50">
        <f>IF(W883,AG883,AH883)</f>
        <v/>
      </c>
      <c r="AK883" s="50">
        <f>IFERROR(IF(U883=0,AI883,U883*ABS(AI883)),"")</f>
        <v/>
      </c>
      <c r="AL883" s="50">
        <f>IFERROR(IF(V883=0,AJ883,V883*ABS(AJ883)),"")</f>
        <v/>
      </c>
      <c r="AM883" s="50">
        <f>IFERROR(AND(U883=0,V883=0,ABS(AK883)&gt;90,ABS(AK883)&lt;=180,ABS(AL883)&lt;=90),FALSE)</f>
        <v/>
      </c>
      <c r="AN883" s="50">
        <f>IF(AM883,AL883,AK883)</f>
        <v/>
      </c>
      <c r="AO883" s="50">
        <f>IF(AM883,AK883,AL883)</f>
        <v/>
      </c>
      <c r="AP883" s="50">
        <f>IF(R883="","",IF(Y883&lt;&gt;"","Contains words or symbols that aren't part of a coordinate.",IF(NOT(OR(Z883=2,Z883=4,Z883=6)),"Couldn't find a latitude and a longitude ("&amp;Z883&amp;IF(Z883=1," number"," numbers")&amp;" found).",IF(COUNT(AA883:AF883)&lt;&gt;Z883,"Some of the numbers couldn't be read.",IF(OR(AND(Z883=4,OR(AB883&lt;0,AB883&gt;=60,AD883&lt;0,AD883&gt;=60)),AND(Z883=6,OR(AB883&lt;0,AB883&gt;=60,AC883&lt;0,AC883&gt;=60,AE883&lt;0,AE883&gt;=60,AF883&lt;0,AF883&gt;=60))),"Minutes and seconds must be between 0 and 60.",IF(OR(ABS(AN883)&gt;90,ABS(AO883)&gt;180),"Out of range: latitude must be between -90 and 90, and longitude between -180 and 180.",""))))))</f>
        <v/>
      </c>
    </row>
    <row r="884">
      <c r="B884" s="44" t="n"/>
      <c r="C884" s="44" t="n"/>
      <c r="D884" s="45">
        <f>IF(R884="","",IF(AP884&lt;&gt;"","NOT VALID GPS COORDINATES",IF(O884="NO CONNECTION","NO CONNECTION",IF(E884="","NOT FOUND",IF(OR(AM884,AND(AN884=0,AO884=0)),"CONVERTED – PLEASE CHECK","CONVERTED")))))</f>
        <v/>
      </c>
      <c r="E884" s="45">
        <f>IF(OR(O884="",O884="NO CONNECTION"),"",IFERROR(_xlfn.FILTERXML(O884,"//local/territory")&amp;" "&amp;_xlfn.FILTERXML(O884,"//local/mapcode"),IFERROR(_xlfn.FILTERXML(O884,"//international/mapcode"),"")))</f>
        <v/>
      </c>
      <c r="F884" s="46">
        <f>IF(E884="","",IFERROR(_xlfn.FILTERXML(O884,"//local/territory"),""))</f>
        <v/>
      </c>
      <c r="G884" s="46">
        <f>IF(E884="","",IFERROR(_xlfn.FILTERXML(O884,"//local/mapcode"),""))</f>
        <v/>
      </c>
      <c r="H884" s="46">
        <f>IF(E884="","",IFERROR(_xlfn.FILTERXML(O884,"//international/mapcode"),""))</f>
        <v/>
      </c>
      <c r="I884" s="46">
        <f>IF(E884="","",IFERROR(HYPERLINK("https://www.mymapcodes.com/go/?t="&amp;IF(G884&lt;&gt;"",F884,"AAA")&amp;"&amp;ma="&amp;LEFT(IF(G884&lt;&gt;"",G884,H884),FIND(".",IF(G884&lt;&gt;"",G884,H884))-1)&amp;"&amp;mb="&amp;MID(IF(G884&lt;&gt;"",G884,H884),FIND(".",IF(G884&lt;&gt;"",G884,H884))+1,99),"Open on MyMapcodes →"),""))</f>
        <v/>
      </c>
      <c r="J884" s="47">
        <f>IF(OR(R884="",AP884&lt;&gt;""),"",ROUND(AN884,6))</f>
        <v/>
      </c>
      <c r="K884" s="47">
        <f>IF(OR(R884="",AP884&lt;&gt;""),"",ROUND(AO884,6))</f>
        <v/>
      </c>
      <c r="L884" s="48">
        <f>IF(R884="","",IF(AP884&lt;&gt;"",AP884,IF(O884="NO CONNECTION","Excel couldn't reach the mapcode service. Click the REFRESH RESULTS box just above the table.",IF(E884="","The mapcode service didn't return a mapcode for this point.",IF(AM884,"Latitude and longitude seemed to be the wrong way round, so they've been swapped. Please check.",IF(AND(AN884=0,AO884=0),"0, 0 is in the sea off West Africa. Please check this is the location you meant.",IF(W884,"Longitude came first, so the order has been switched.",IF(Z884=6,"Converted from degrees, minutes and seconds.",IF(Z884=4,"Converted from degrees and decimal minutes.","")))))))))</f>
        <v/>
      </c>
      <c r="N884" s="49">
        <f>IF(J884="","",MapcodeAPI&amp;"codes/"&amp;SUBSTITUTE(J884&amp;"",MID(1/2,2,1),".")&amp;","&amp;SUBSTITUTE(K884&amp;"",MID(1/2,2,1),"."))&amp;LEFT($B$13,0)</f>
        <v/>
      </c>
      <c r="O884" s="49">
        <f>IF(N884="","",IFERROR(_xlfn.WEBSERVICE(N884),IF(MapcodeAPIBackup="","NO CONNECTION",IFERROR(_xlfn.WEBSERVICE(MapcodeAPIBackup&amp;MID(N884,LEN(MapcodeAPI)+1,999)),"NO CONNECTION"))))</f>
        <v/>
      </c>
      <c r="P884" t="inlineStr">
        <is>
          <t xml:space="preserve"> </t>
        </is>
      </c>
      <c r="R884" s="50">
        <f>IFERROR(IF(AND(TRIM(B884&amp;"")="",TRIM(C884&amp;"")=""),"",TRIM(IF(ISNUMBER(B884),SUBSTITUTE(B884&amp;"",MID(1/2,2,1),"."),B884&amp;"")&amp;IF(TRIM(C884&amp;"")="",""," | "&amp;IF(ISNUMBER(C884),SUBSTITUTE(C884&amp;"",MID(1/2,2,1),"."),C884&amp;"")))),"(error value)")</f>
        <v/>
      </c>
      <c r="S884" s="50">
        <f>IF(R884="","","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"&amp;IFERROR(IF(AND(LEN(R884)-LEN(SUBSTITUTE(R884,"/",""))=1,ISNUMBER(FIND(" ",TRIM(LEFT(R884,FIND("/",R884)-1))))),LEFT(R884,FIND("/",R884)-1),R884),R884)&amp;" ")," "," "),"﻿"," "),"​"," "),"⁠"," ")," "," ")," "," "),CHAR(9)," "),CHAR(10)," "),CHAR(13)," "),"−","-"),"–","-"),"—","-"),"LATITUDE"," "),"LONGITUDE"," "),"COORDINATES"," "),"COORDS"," "),"NORTH"," N "),"SOUTH"," S "),"EAST"," E "),"WEST"," W "),"DEGREES"," "),"DEG"," "),"GPS"," "),"LONG"," "),"LNG"," "),"LON"," "),"LAT"," ")," AND "," "),"&amp;"," ")&amp;" ")</f>
        <v/>
      </c>
      <c r="T884" s="50">
        <f>IF(S884="","",IF(LEN(S884)-LEN(SUBSTITUTE(S884,".",""))&gt;0,SUBSTITUTE(S884,","," "),IF(LEN(S884)-LEN(SUBSTITUTE(S884,",",""))=3,SUBSTITUTE(SUBSTITUTE(S884,",",";",2),",","."),IF(LEN(S884)-LEN(SUBSTITUTE(S884,",",""))=2,SUBSTITUTE(S884,",","."),SUBSTITUTE(S884,","," ")))))</f>
        <v/>
      </c>
      <c r="U884" s="50">
        <f>IF(ISNUMBER(FIND("S",T884)),-1,IF(ISNUMBER(FIND("N",T884)),1,0))</f>
        <v/>
      </c>
      <c r="V884" s="50">
        <f>IF(ISNUMBER(FIND("W",T884)),-1,IF(ISNUMBER(FIND("E",T884)),1,0))</f>
        <v/>
      </c>
      <c r="W884" s="50">
        <f>AND(MIN(IFERROR(FIND("N",T884),999),IFERROR(FIND("S",T884),999))&lt;999,MIN(IFERROR(FIND("E",T884),999),IFERROR(FIND("W",T884),999))&lt;999,MIN(IFERROR(FIND("E",T884),999),IFERROR(FIND("W",T884),999))&lt;MIN(IFERROR(FIND("N",T884),999),IFERROR(FIND("S",T884),999)))</f>
        <v/>
      </c>
      <c r="X884" s="50">
        <f>IF(T884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884,"°"," "),"º"," "),"˚"," "),"'"," "),CHAR(34)," "),"′"," "),"’"," "),"‘"," "),"″"," "),"”"," "),"“"," "),"("," "),")"," "),"["," "),"]"," "),"{"," "),"}"," "),";"," "),"|"," "),"/"," "),"\"," "),":"," "),"="," "),"*"," "),","," "),"N"," "),"S"," "),"E"," "),"W"," "),"_"," ")))</f>
        <v/>
      </c>
      <c r="Y884" s="50">
        <f>IF(X884="","",SUBSTITUTE(SUBSTITUTE(SUBSTITUTE(SUBSTITUTE(SUBSTITUTE(SUBSTITUTE(SUBSTITUTE(SUBSTITUTE(SUBSTITUTE(SUBSTITUTE(SUBSTITUTE(SUBSTITUTE(SUBSTITUTE(X884,"0",""),"1",""),"2",""),"3",""),"4",""),"5",""),"6",""),"7",""),"8",""),"9",""),".",""),"-","")," ",""))</f>
        <v/>
      </c>
      <c r="Z884" s="50">
        <f>IF(X884="",0,LEN(X884)-LEN(SUBSTITUTE(X884," ",""))+1)</f>
        <v/>
      </c>
      <c r="AA884" s="50">
        <f>IF(Z884&lt;1,"",IFERROR(VALUE(SUBSTITUTE(TRIM(MID(SUBSTITUTE(X884," ",REPT(" ",60)),1,60)),".",MID(1/2,2,1))),""))</f>
        <v/>
      </c>
      <c r="AB884" s="50">
        <f>IF(Z884&lt;2,"",IFERROR(VALUE(SUBSTITUTE(TRIM(MID(SUBSTITUTE(X884," ",REPT(" ",60)),61,60)),".",MID(1/2,2,1))),""))</f>
        <v/>
      </c>
      <c r="AC884" s="50">
        <f>IF(Z884&lt;3,"",IFERROR(VALUE(SUBSTITUTE(TRIM(MID(SUBSTITUTE(X884," ",REPT(" ",60)),121,60)),".",MID(1/2,2,1))),""))</f>
        <v/>
      </c>
      <c r="AD884" s="50">
        <f>IF(Z884&lt;4,"",IFERROR(VALUE(SUBSTITUTE(TRIM(MID(SUBSTITUTE(X884," ",REPT(" ",60)),181,60)),".",MID(1/2,2,1))),""))</f>
        <v/>
      </c>
      <c r="AE884" s="50">
        <f>IF(Z884&lt;5,"",IFERROR(VALUE(SUBSTITUTE(TRIM(MID(SUBSTITUTE(X884," ",REPT(" ",60)),241,60)),".",MID(1/2,2,1))),""))</f>
        <v/>
      </c>
      <c r="AF884" s="50">
        <f>IF(Z884&lt;6,"",IFERROR(VALUE(SUBSTITUTE(TRIM(MID(SUBSTITUTE(X884," ",REPT(" ",60)),301,60)),".",MID(1/2,2,1))),""))</f>
        <v/>
      </c>
      <c r="AG884" s="50">
        <f>IFERROR(IF(Z884=2,AA884,IF(Z884=4,IF(AA884&lt;0,-1,1)*(ABS(AA884)+AB884/60),IF(Z884=6,IF(AA884&lt;0,-1,1)*(ABS(AA884)+AB884/60+AC884/3600),""))),"")</f>
        <v/>
      </c>
      <c r="AH884" s="50">
        <f>IFERROR(IF(Z884=2,AB884,IF(Z884=4,IF(AC884&lt;0,-1,1)*(ABS(AC884)+AD884/60),IF(Z884=6,IF(AD884&lt;0,-1,1)*(ABS(AD884)+AE884/60+AF884/3600),""))),"")</f>
        <v/>
      </c>
      <c r="AI884" s="50">
        <f>IF(W884,AH884,AG884)</f>
        <v/>
      </c>
      <c r="AJ884" s="50">
        <f>IF(W884,AG884,AH884)</f>
        <v/>
      </c>
      <c r="AK884" s="50">
        <f>IFERROR(IF(U884=0,AI884,U884*ABS(AI884)),"")</f>
        <v/>
      </c>
      <c r="AL884" s="50">
        <f>IFERROR(IF(V884=0,AJ884,V884*ABS(AJ884)),"")</f>
        <v/>
      </c>
      <c r="AM884" s="50">
        <f>IFERROR(AND(U884=0,V884=0,ABS(AK884)&gt;90,ABS(AK884)&lt;=180,ABS(AL884)&lt;=90),FALSE)</f>
        <v/>
      </c>
      <c r="AN884" s="50">
        <f>IF(AM884,AL884,AK884)</f>
        <v/>
      </c>
      <c r="AO884" s="50">
        <f>IF(AM884,AK884,AL884)</f>
        <v/>
      </c>
      <c r="AP884" s="50">
        <f>IF(R884="","",IF(Y884&lt;&gt;"","Contains words or symbols that aren't part of a coordinate.",IF(NOT(OR(Z884=2,Z884=4,Z884=6)),"Couldn't find a latitude and a longitude ("&amp;Z884&amp;IF(Z884=1," number"," numbers")&amp;" found).",IF(COUNT(AA884:AF884)&lt;&gt;Z884,"Some of the numbers couldn't be read.",IF(OR(AND(Z884=4,OR(AB884&lt;0,AB884&gt;=60,AD884&lt;0,AD884&gt;=60)),AND(Z884=6,OR(AB884&lt;0,AB884&gt;=60,AC884&lt;0,AC884&gt;=60,AE884&lt;0,AE884&gt;=60,AF884&lt;0,AF884&gt;=60))),"Minutes and seconds must be between 0 and 60.",IF(OR(ABS(AN884)&gt;90,ABS(AO884)&gt;180),"Out of range: latitude must be between -90 and 90, and longitude between -180 and 180.",""))))))</f>
        <v/>
      </c>
    </row>
    <row r="885">
      <c r="B885" s="44" t="n"/>
      <c r="C885" s="44" t="n"/>
      <c r="D885" s="45">
        <f>IF(R885="","",IF(AP885&lt;&gt;"","NOT VALID GPS COORDINATES",IF(O885="NO CONNECTION","NO CONNECTION",IF(E885="","NOT FOUND",IF(OR(AM885,AND(AN885=0,AO885=0)),"CONVERTED – PLEASE CHECK","CONVERTED")))))</f>
        <v/>
      </c>
      <c r="E885" s="45">
        <f>IF(OR(O885="",O885="NO CONNECTION"),"",IFERROR(_xlfn.FILTERXML(O885,"//local/territory")&amp;" "&amp;_xlfn.FILTERXML(O885,"//local/mapcode"),IFERROR(_xlfn.FILTERXML(O885,"//international/mapcode"),"")))</f>
        <v/>
      </c>
      <c r="F885" s="46">
        <f>IF(E885="","",IFERROR(_xlfn.FILTERXML(O885,"//local/territory"),""))</f>
        <v/>
      </c>
      <c r="G885" s="46">
        <f>IF(E885="","",IFERROR(_xlfn.FILTERXML(O885,"//local/mapcode"),""))</f>
        <v/>
      </c>
      <c r="H885" s="46">
        <f>IF(E885="","",IFERROR(_xlfn.FILTERXML(O885,"//international/mapcode"),""))</f>
        <v/>
      </c>
      <c r="I885" s="46">
        <f>IF(E885="","",IFERROR(HYPERLINK("https://www.mymapcodes.com/go/?t="&amp;IF(G885&lt;&gt;"",F885,"AAA")&amp;"&amp;ma="&amp;LEFT(IF(G885&lt;&gt;"",G885,H885),FIND(".",IF(G885&lt;&gt;"",G885,H885))-1)&amp;"&amp;mb="&amp;MID(IF(G885&lt;&gt;"",G885,H885),FIND(".",IF(G885&lt;&gt;"",G885,H885))+1,99),"Open on MyMapcodes →"),""))</f>
        <v/>
      </c>
      <c r="J885" s="47">
        <f>IF(OR(R885="",AP885&lt;&gt;""),"",ROUND(AN885,6))</f>
        <v/>
      </c>
      <c r="K885" s="47">
        <f>IF(OR(R885="",AP885&lt;&gt;""),"",ROUND(AO885,6))</f>
        <v/>
      </c>
      <c r="L885" s="48">
        <f>IF(R885="","",IF(AP885&lt;&gt;"",AP885,IF(O885="NO CONNECTION","Excel couldn't reach the mapcode service. Click the REFRESH RESULTS box just above the table.",IF(E885="","The mapcode service didn't return a mapcode for this point.",IF(AM885,"Latitude and longitude seemed to be the wrong way round, so they've been swapped. Please check.",IF(AND(AN885=0,AO885=0),"0, 0 is in the sea off West Africa. Please check this is the location you meant.",IF(W885,"Longitude came first, so the order has been switched.",IF(Z885=6,"Converted from degrees, minutes and seconds.",IF(Z885=4,"Converted from degrees and decimal minutes.","")))))))))</f>
        <v/>
      </c>
      <c r="N885" s="49">
        <f>IF(J885="","",MapcodeAPI&amp;"codes/"&amp;SUBSTITUTE(J885&amp;"",MID(1/2,2,1),".")&amp;","&amp;SUBSTITUTE(K885&amp;"",MID(1/2,2,1),"."))&amp;LEFT($B$13,0)</f>
        <v/>
      </c>
      <c r="O885" s="49">
        <f>IF(N885="","",IFERROR(_xlfn.WEBSERVICE(N885),IF(MapcodeAPIBackup="","NO CONNECTION",IFERROR(_xlfn.WEBSERVICE(MapcodeAPIBackup&amp;MID(N885,LEN(MapcodeAPI)+1,999)),"NO CONNECTION"))))</f>
        <v/>
      </c>
      <c r="P885" t="inlineStr">
        <is>
          <t xml:space="preserve"> </t>
        </is>
      </c>
      <c r="R885" s="50">
        <f>IFERROR(IF(AND(TRIM(B885&amp;"")="",TRIM(C885&amp;"")=""),"",TRIM(IF(ISNUMBER(B885),SUBSTITUTE(B885&amp;"",MID(1/2,2,1),"."),B885&amp;"")&amp;IF(TRIM(C885&amp;"")="",""," | "&amp;IF(ISNUMBER(C885),SUBSTITUTE(C885&amp;"",MID(1/2,2,1),"."),C885&amp;"")))),"(error value)")</f>
        <v/>
      </c>
      <c r="S885" s="50">
        <f>IF(R885="","","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"&amp;IFERROR(IF(AND(LEN(R885)-LEN(SUBSTITUTE(R885,"/",""))=1,ISNUMBER(FIND(" ",TRIM(LEFT(R885,FIND("/",R885)-1))))),LEFT(R885,FIND("/",R885)-1),R885),R885)&amp;" ")," "," "),"﻿"," "),"​"," "),"⁠"," ")," "," ")," "," "),CHAR(9)," "),CHAR(10)," "),CHAR(13)," "),"−","-"),"–","-"),"—","-"),"LATITUDE"," "),"LONGITUDE"," "),"COORDINATES"," "),"COORDS"," "),"NORTH"," N "),"SOUTH"," S "),"EAST"," E "),"WEST"," W "),"DEGREES"," "),"DEG"," "),"GPS"," "),"LONG"," "),"LNG"," "),"LON"," "),"LAT"," ")," AND "," "),"&amp;"," ")&amp;" ")</f>
        <v/>
      </c>
      <c r="T885" s="50">
        <f>IF(S885="","",IF(LEN(S885)-LEN(SUBSTITUTE(S885,".",""))&gt;0,SUBSTITUTE(S885,","," "),IF(LEN(S885)-LEN(SUBSTITUTE(S885,",",""))=3,SUBSTITUTE(SUBSTITUTE(S885,",",";",2),",","."),IF(LEN(S885)-LEN(SUBSTITUTE(S885,",",""))=2,SUBSTITUTE(S885,",","."),SUBSTITUTE(S885,","," ")))))</f>
        <v/>
      </c>
      <c r="U885" s="50">
        <f>IF(ISNUMBER(FIND("S",T885)),-1,IF(ISNUMBER(FIND("N",T885)),1,0))</f>
        <v/>
      </c>
      <c r="V885" s="50">
        <f>IF(ISNUMBER(FIND("W",T885)),-1,IF(ISNUMBER(FIND("E",T885)),1,0))</f>
        <v/>
      </c>
      <c r="W885" s="50">
        <f>AND(MIN(IFERROR(FIND("N",T885),999),IFERROR(FIND("S",T885),999))&lt;999,MIN(IFERROR(FIND("E",T885),999),IFERROR(FIND("W",T885),999))&lt;999,MIN(IFERROR(FIND("E",T885),999),IFERROR(FIND("W",T885),999))&lt;MIN(IFERROR(FIND("N",T885),999),IFERROR(FIND("S",T885),999)))</f>
        <v/>
      </c>
      <c r="X885" s="50">
        <f>IF(T885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885,"°"," "),"º"," "),"˚"," "),"'"," "),CHAR(34)," "),"′"," "),"’"," "),"‘"," "),"″"," "),"”"," "),"“"," "),"("," "),")"," "),"["," "),"]"," "),"{"," "),"}"," "),";"," "),"|"," "),"/"," "),"\"," "),":"," "),"="," "),"*"," "),","," "),"N"," "),"S"," "),"E"," "),"W"," "),"_"," ")))</f>
        <v/>
      </c>
      <c r="Y885" s="50">
        <f>IF(X885="","",SUBSTITUTE(SUBSTITUTE(SUBSTITUTE(SUBSTITUTE(SUBSTITUTE(SUBSTITUTE(SUBSTITUTE(SUBSTITUTE(SUBSTITUTE(SUBSTITUTE(SUBSTITUTE(SUBSTITUTE(SUBSTITUTE(X885,"0",""),"1",""),"2",""),"3",""),"4",""),"5",""),"6",""),"7",""),"8",""),"9",""),".",""),"-","")," ",""))</f>
        <v/>
      </c>
      <c r="Z885" s="50">
        <f>IF(X885="",0,LEN(X885)-LEN(SUBSTITUTE(X885," ",""))+1)</f>
        <v/>
      </c>
      <c r="AA885" s="50">
        <f>IF(Z885&lt;1,"",IFERROR(VALUE(SUBSTITUTE(TRIM(MID(SUBSTITUTE(X885," ",REPT(" ",60)),1,60)),".",MID(1/2,2,1))),""))</f>
        <v/>
      </c>
      <c r="AB885" s="50">
        <f>IF(Z885&lt;2,"",IFERROR(VALUE(SUBSTITUTE(TRIM(MID(SUBSTITUTE(X885," ",REPT(" ",60)),61,60)),".",MID(1/2,2,1))),""))</f>
        <v/>
      </c>
      <c r="AC885" s="50">
        <f>IF(Z885&lt;3,"",IFERROR(VALUE(SUBSTITUTE(TRIM(MID(SUBSTITUTE(X885," ",REPT(" ",60)),121,60)),".",MID(1/2,2,1))),""))</f>
        <v/>
      </c>
      <c r="AD885" s="50">
        <f>IF(Z885&lt;4,"",IFERROR(VALUE(SUBSTITUTE(TRIM(MID(SUBSTITUTE(X885," ",REPT(" ",60)),181,60)),".",MID(1/2,2,1))),""))</f>
        <v/>
      </c>
      <c r="AE885" s="50">
        <f>IF(Z885&lt;5,"",IFERROR(VALUE(SUBSTITUTE(TRIM(MID(SUBSTITUTE(X885," ",REPT(" ",60)),241,60)),".",MID(1/2,2,1))),""))</f>
        <v/>
      </c>
      <c r="AF885" s="50">
        <f>IF(Z885&lt;6,"",IFERROR(VALUE(SUBSTITUTE(TRIM(MID(SUBSTITUTE(X885," ",REPT(" ",60)),301,60)),".",MID(1/2,2,1))),""))</f>
        <v/>
      </c>
      <c r="AG885" s="50">
        <f>IFERROR(IF(Z885=2,AA885,IF(Z885=4,IF(AA885&lt;0,-1,1)*(ABS(AA885)+AB885/60),IF(Z885=6,IF(AA885&lt;0,-1,1)*(ABS(AA885)+AB885/60+AC885/3600),""))),"")</f>
        <v/>
      </c>
      <c r="AH885" s="50">
        <f>IFERROR(IF(Z885=2,AB885,IF(Z885=4,IF(AC885&lt;0,-1,1)*(ABS(AC885)+AD885/60),IF(Z885=6,IF(AD885&lt;0,-1,1)*(ABS(AD885)+AE885/60+AF885/3600),""))),"")</f>
        <v/>
      </c>
      <c r="AI885" s="50">
        <f>IF(W885,AH885,AG885)</f>
        <v/>
      </c>
      <c r="AJ885" s="50">
        <f>IF(W885,AG885,AH885)</f>
        <v/>
      </c>
      <c r="AK885" s="50">
        <f>IFERROR(IF(U885=0,AI885,U885*ABS(AI885)),"")</f>
        <v/>
      </c>
      <c r="AL885" s="50">
        <f>IFERROR(IF(V885=0,AJ885,V885*ABS(AJ885)),"")</f>
        <v/>
      </c>
      <c r="AM885" s="50">
        <f>IFERROR(AND(U885=0,V885=0,ABS(AK885)&gt;90,ABS(AK885)&lt;=180,ABS(AL885)&lt;=90),FALSE)</f>
        <v/>
      </c>
      <c r="AN885" s="50">
        <f>IF(AM885,AL885,AK885)</f>
        <v/>
      </c>
      <c r="AO885" s="50">
        <f>IF(AM885,AK885,AL885)</f>
        <v/>
      </c>
      <c r="AP885" s="50">
        <f>IF(R885="","",IF(Y885&lt;&gt;"","Contains words or symbols that aren't part of a coordinate.",IF(NOT(OR(Z885=2,Z885=4,Z885=6)),"Couldn't find a latitude and a longitude ("&amp;Z885&amp;IF(Z885=1," number"," numbers")&amp;" found).",IF(COUNT(AA885:AF885)&lt;&gt;Z885,"Some of the numbers couldn't be read.",IF(OR(AND(Z885=4,OR(AB885&lt;0,AB885&gt;=60,AD885&lt;0,AD885&gt;=60)),AND(Z885=6,OR(AB885&lt;0,AB885&gt;=60,AC885&lt;0,AC885&gt;=60,AE885&lt;0,AE885&gt;=60,AF885&lt;0,AF885&gt;=60))),"Minutes and seconds must be between 0 and 60.",IF(OR(ABS(AN885)&gt;90,ABS(AO885)&gt;180),"Out of range: latitude must be between -90 and 90, and longitude between -180 and 180.",""))))))</f>
        <v/>
      </c>
    </row>
    <row r="886">
      <c r="B886" s="44" t="n"/>
      <c r="C886" s="44" t="n"/>
      <c r="D886" s="45">
        <f>IF(R886="","",IF(AP886&lt;&gt;"","NOT VALID GPS COORDINATES",IF(O886="NO CONNECTION","NO CONNECTION",IF(E886="","NOT FOUND",IF(OR(AM886,AND(AN886=0,AO886=0)),"CONVERTED – PLEASE CHECK","CONVERTED")))))</f>
        <v/>
      </c>
      <c r="E886" s="45">
        <f>IF(OR(O886="",O886="NO CONNECTION"),"",IFERROR(_xlfn.FILTERXML(O886,"//local/territory")&amp;" "&amp;_xlfn.FILTERXML(O886,"//local/mapcode"),IFERROR(_xlfn.FILTERXML(O886,"//international/mapcode"),"")))</f>
        <v/>
      </c>
      <c r="F886" s="46">
        <f>IF(E886="","",IFERROR(_xlfn.FILTERXML(O886,"//local/territory"),""))</f>
        <v/>
      </c>
      <c r="G886" s="46">
        <f>IF(E886="","",IFERROR(_xlfn.FILTERXML(O886,"//local/mapcode"),""))</f>
        <v/>
      </c>
      <c r="H886" s="46">
        <f>IF(E886="","",IFERROR(_xlfn.FILTERXML(O886,"//international/mapcode"),""))</f>
        <v/>
      </c>
      <c r="I886" s="46">
        <f>IF(E886="","",IFERROR(HYPERLINK("https://www.mymapcodes.com/go/?t="&amp;IF(G886&lt;&gt;"",F886,"AAA")&amp;"&amp;ma="&amp;LEFT(IF(G886&lt;&gt;"",G886,H886),FIND(".",IF(G886&lt;&gt;"",G886,H886))-1)&amp;"&amp;mb="&amp;MID(IF(G886&lt;&gt;"",G886,H886),FIND(".",IF(G886&lt;&gt;"",G886,H886))+1,99),"Open on MyMapcodes →"),""))</f>
        <v/>
      </c>
      <c r="J886" s="47">
        <f>IF(OR(R886="",AP886&lt;&gt;""),"",ROUND(AN886,6))</f>
        <v/>
      </c>
      <c r="K886" s="47">
        <f>IF(OR(R886="",AP886&lt;&gt;""),"",ROUND(AO886,6))</f>
        <v/>
      </c>
      <c r="L886" s="48">
        <f>IF(R886="","",IF(AP886&lt;&gt;"",AP886,IF(O886="NO CONNECTION","Excel couldn't reach the mapcode service. Click the REFRESH RESULTS box just above the table.",IF(E886="","The mapcode service didn't return a mapcode for this point.",IF(AM886,"Latitude and longitude seemed to be the wrong way round, so they've been swapped. Please check.",IF(AND(AN886=0,AO886=0),"0, 0 is in the sea off West Africa. Please check this is the location you meant.",IF(W886,"Longitude came first, so the order has been switched.",IF(Z886=6,"Converted from degrees, minutes and seconds.",IF(Z886=4,"Converted from degrees and decimal minutes.","")))))))))</f>
        <v/>
      </c>
      <c r="N886" s="49">
        <f>IF(J886="","",MapcodeAPI&amp;"codes/"&amp;SUBSTITUTE(J886&amp;"",MID(1/2,2,1),".")&amp;","&amp;SUBSTITUTE(K886&amp;"",MID(1/2,2,1),"."))&amp;LEFT($B$13,0)</f>
        <v/>
      </c>
      <c r="O886" s="49">
        <f>IF(N886="","",IFERROR(_xlfn.WEBSERVICE(N886),IF(MapcodeAPIBackup="","NO CONNECTION",IFERROR(_xlfn.WEBSERVICE(MapcodeAPIBackup&amp;MID(N886,LEN(MapcodeAPI)+1,999)),"NO CONNECTION"))))</f>
        <v/>
      </c>
      <c r="P886" t="inlineStr">
        <is>
          <t xml:space="preserve"> </t>
        </is>
      </c>
      <c r="R886" s="50">
        <f>IFERROR(IF(AND(TRIM(B886&amp;"")="",TRIM(C886&amp;"")=""),"",TRIM(IF(ISNUMBER(B886),SUBSTITUTE(B886&amp;"",MID(1/2,2,1),"."),B886&amp;"")&amp;IF(TRIM(C886&amp;"")="",""," | "&amp;IF(ISNUMBER(C886),SUBSTITUTE(C886&amp;"",MID(1/2,2,1),"."),C886&amp;"")))),"(error value)")</f>
        <v/>
      </c>
      <c r="S886" s="50">
        <f>IF(R886="","","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"&amp;IFERROR(IF(AND(LEN(R886)-LEN(SUBSTITUTE(R886,"/",""))=1,ISNUMBER(FIND(" ",TRIM(LEFT(R886,FIND("/",R886)-1))))),LEFT(R886,FIND("/",R886)-1),R886),R886)&amp;" ")," "," "),"﻿"," "),"​"," "),"⁠"," ")," "," ")," "," "),CHAR(9)," "),CHAR(10)," "),CHAR(13)," "),"−","-"),"–","-"),"—","-"),"LATITUDE"," "),"LONGITUDE"," "),"COORDINATES"," "),"COORDS"," "),"NORTH"," N "),"SOUTH"," S "),"EAST"," E "),"WEST"," W "),"DEGREES"," "),"DEG"," "),"GPS"," "),"LONG"," "),"LNG"," "),"LON"," "),"LAT"," ")," AND "," "),"&amp;"," ")&amp;" ")</f>
        <v/>
      </c>
      <c r="T886" s="50">
        <f>IF(S886="","",IF(LEN(S886)-LEN(SUBSTITUTE(S886,".",""))&gt;0,SUBSTITUTE(S886,","," "),IF(LEN(S886)-LEN(SUBSTITUTE(S886,",",""))=3,SUBSTITUTE(SUBSTITUTE(S886,",",";",2),",","."),IF(LEN(S886)-LEN(SUBSTITUTE(S886,",",""))=2,SUBSTITUTE(S886,",","."),SUBSTITUTE(S886,","," ")))))</f>
        <v/>
      </c>
      <c r="U886" s="50">
        <f>IF(ISNUMBER(FIND("S",T886)),-1,IF(ISNUMBER(FIND("N",T886)),1,0))</f>
        <v/>
      </c>
      <c r="V886" s="50">
        <f>IF(ISNUMBER(FIND("W",T886)),-1,IF(ISNUMBER(FIND("E",T886)),1,0))</f>
        <v/>
      </c>
      <c r="W886" s="50">
        <f>AND(MIN(IFERROR(FIND("N",T886),999),IFERROR(FIND("S",T886),999))&lt;999,MIN(IFERROR(FIND("E",T886),999),IFERROR(FIND("W",T886),999))&lt;999,MIN(IFERROR(FIND("E",T886),999),IFERROR(FIND("W",T886),999))&lt;MIN(IFERROR(FIND("N",T886),999),IFERROR(FIND("S",T886),999)))</f>
        <v/>
      </c>
      <c r="X886" s="50">
        <f>IF(T886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886,"°"," "),"º"," "),"˚"," "),"'"," "),CHAR(34)," "),"′"," "),"’"," "),"‘"," "),"″"," "),"”"," "),"“"," "),"("," "),")"," "),"["," "),"]"," "),"{"," "),"}"," "),";"," "),"|"," "),"/"," "),"\"," "),":"," "),"="," "),"*"," "),","," "),"N"," "),"S"," "),"E"," "),"W"," "),"_"," ")))</f>
        <v/>
      </c>
      <c r="Y886" s="50">
        <f>IF(X886="","",SUBSTITUTE(SUBSTITUTE(SUBSTITUTE(SUBSTITUTE(SUBSTITUTE(SUBSTITUTE(SUBSTITUTE(SUBSTITUTE(SUBSTITUTE(SUBSTITUTE(SUBSTITUTE(SUBSTITUTE(SUBSTITUTE(X886,"0",""),"1",""),"2",""),"3",""),"4",""),"5",""),"6",""),"7",""),"8",""),"9",""),".",""),"-","")," ",""))</f>
        <v/>
      </c>
      <c r="Z886" s="50">
        <f>IF(X886="",0,LEN(X886)-LEN(SUBSTITUTE(X886," ",""))+1)</f>
        <v/>
      </c>
      <c r="AA886" s="50">
        <f>IF(Z886&lt;1,"",IFERROR(VALUE(SUBSTITUTE(TRIM(MID(SUBSTITUTE(X886," ",REPT(" ",60)),1,60)),".",MID(1/2,2,1))),""))</f>
        <v/>
      </c>
      <c r="AB886" s="50">
        <f>IF(Z886&lt;2,"",IFERROR(VALUE(SUBSTITUTE(TRIM(MID(SUBSTITUTE(X886," ",REPT(" ",60)),61,60)),".",MID(1/2,2,1))),""))</f>
        <v/>
      </c>
      <c r="AC886" s="50">
        <f>IF(Z886&lt;3,"",IFERROR(VALUE(SUBSTITUTE(TRIM(MID(SUBSTITUTE(X886," ",REPT(" ",60)),121,60)),".",MID(1/2,2,1))),""))</f>
        <v/>
      </c>
      <c r="AD886" s="50">
        <f>IF(Z886&lt;4,"",IFERROR(VALUE(SUBSTITUTE(TRIM(MID(SUBSTITUTE(X886," ",REPT(" ",60)),181,60)),".",MID(1/2,2,1))),""))</f>
        <v/>
      </c>
      <c r="AE886" s="50">
        <f>IF(Z886&lt;5,"",IFERROR(VALUE(SUBSTITUTE(TRIM(MID(SUBSTITUTE(X886," ",REPT(" ",60)),241,60)),".",MID(1/2,2,1))),""))</f>
        <v/>
      </c>
      <c r="AF886" s="50">
        <f>IF(Z886&lt;6,"",IFERROR(VALUE(SUBSTITUTE(TRIM(MID(SUBSTITUTE(X886," ",REPT(" ",60)),301,60)),".",MID(1/2,2,1))),""))</f>
        <v/>
      </c>
      <c r="AG886" s="50">
        <f>IFERROR(IF(Z886=2,AA886,IF(Z886=4,IF(AA886&lt;0,-1,1)*(ABS(AA886)+AB886/60),IF(Z886=6,IF(AA886&lt;0,-1,1)*(ABS(AA886)+AB886/60+AC886/3600),""))),"")</f>
        <v/>
      </c>
      <c r="AH886" s="50">
        <f>IFERROR(IF(Z886=2,AB886,IF(Z886=4,IF(AC886&lt;0,-1,1)*(ABS(AC886)+AD886/60),IF(Z886=6,IF(AD886&lt;0,-1,1)*(ABS(AD886)+AE886/60+AF886/3600),""))),"")</f>
        <v/>
      </c>
      <c r="AI886" s="50">
        <f>IF(W886,AH886,AG886)</f>
        <v/>
      </c>
      <c r="AJ886" s="50">
        <f>IF(W886,AG886,AH886)</f>
        <v/>
      </c>
      <c r="AK886" s="50">
        <f>IFERROR(IF(U886=0,AI886,U886*ABS(AI886)),"")</f>
        <v/>
      </c>
      <c r="AL886" s="50">
        <f>IFERROR(IF(V886=0,AJ886,V886*ABS(AJ886)),"")</f>
        <v/>
      </c>
      <c r="AM886" s="50">
        <f>IFERROR(AND(U886=0,V886=0,ABS(AK886)&gt;90,ABS(AK886)&lt;=180,ABS(AL886)&lt;=90),FALSE)</f>
        <v/>
      </c>
      <c r="AN886" s="50">
        <f>IF(AM886,AL886,AK886)</f>
        <v/>
      </c>
      <c r="AO886" s="50">
        <f>IF(AM886,AK886,AL886)</f>
        <v/>
      </c>
      <c r="AP886" s="50">
        <f>IF(R886="","",IF(Y886&lt;&gt;"","Contains words or symbols that aren't part of a coordinate.",IF(NOT(OR(Z886=2,Z886=4,Z886=6)),"Couldn't find a latitude and a longitude ("&amp;Z886&amp;IF(Z886=1," number"," numbers")&amp;" found).",IF(COUNT(AA886:AF886)&lt;&gt;Z886,"Some of the numbers couldn't be read.",IF(OR(AND(Z886=4,OR(AB886&lt;0,AB886&gt;=60,AD886&lt;0,AD886&gt;=60)),AND(Z886=6,OR(AB886&lt;0,AB886&gt;=60,AC886&lt;0,AC886&gt;=60,AE886&lt;0,AE886&gt;=60,AF886&lt;0,AF886&gt;=60))),"Minutes and seconds must be between 0 and 60.",IF(OR(ABS(AN886)&gt;90,ABS(AO886)&gt;180),"Out of range: latitude must be between -90 and 90, and longitude between -180 and 180.",""))))))</f>
        <v/>
      </c>
    </row>
    <row r="887">
      <c r="B887" s="44" t="n"/>
      <c r="C887" s="44" t="n"/>
      <c r="D887" s="45">
        <f>IF(R887="","",IF(AP887&lt;&gt;"","NOT VALID GPS COORDINATES",IF(O887="NO CONNECTION","NO CONNECTION",IF(E887="","NOT FOUND",IF(OR(AM887,AND(AN887=0,AO887=0)),"CONVERTED – PLEASE CHECK","CONVERTED")))))</f>
        <v/>
      </c>
      <c r="E887" s="45">
        <f>IF(OR(O887="",O887="NO CONNECTION"),"",IFERROR(_xlfn.FILTERXML(O887,"//local/territory")&amp;" "&amp;_xlfn.FILTERXML(O887,"//local/mapcode"),IFERROR(_xlfn.FILTERXML(O887,"//international/mapcode"),"")))</f>
        <v/>
      </c>
      <c r="F887" s="46">
        <f>IF(E887="","",IFERROR(_xlfn.FILTERXML(O887,"//local/territory"),""))</f>
        <v/>
      </c>
      <c r="G887" s="46">
        <f>IF(E887="","",IFERROR(_xlfn.FILTERXML(O887,"//local/mapcode"),""))</f>
        <v/>
      </c>
      <c r="H887" s="46">
        <f>IF(E887="","",IFERROR(_xlfn.FILTERXML(O887,"//international/mapcode"),""))</f>
        <v/>
      </c>
      <c r="I887" s="46">
        <f>IF(E887="","",IFERROR(HYPERLINK("https://www.mymapcodes.com/go/?t="&amp;IF(G887&lt;&gt;"",F887,"AAA")&amp;"&amp;ma="&amp;LEFT(IF(G887&lt;&gt;"",G887,H887),FIND(".",IF(G887&lt;&gt;"",G887,H887))-1)&amp;"&amp;mb="&amp;MID(IF(G887&lt;&gt;"",G887,H887),FIND(".",IF(G887&lt;&gt;"",G887,H887))+1,99),"Open on MyMapcodes →"),""))</f>
        <v/>
      </c>
      <c r="J887" s="47">
        <f>IF(OR(R887="",AP887&lt;&gt;""),"",ROUND(AN887,6))</f>
        <v/>
      </c>
      <c r="K887" s="47">
        <f>IF(OR(R887="",AP887&lt;&gt;""),"",ROUND(AO887,6))</f>
        <v/>
      </c>
      <c r="L887" s="48">
        <f>IF(R887="","",IF(AP887&lt;&gt;"",AP887,IF(O887="NO CONNECTION","Excel couldn't reach the mapcode service. Click the REFRESH RESULTS box just above the table.",IF(E887="","The mapcode service didn't return a mapcode for this point.",IF(AM887,"Latitude and longitude seemed to be the wrong way round, so they've been swapped. Please check.",IF(AND(AN887=0,AO887=0),"0, 0 is in the sea off West Africa. Please check this is the location you meant.",IF(W887,"Longitude came first, so the order has been switched.",IF(Z887=6,"Converted from degrees, minutes and seconds.",IF(Z887=4,"Converted from degrees and decimal minutes.","")))))))))</f>
        <v/>
      </c>
      <c r="N887" s="49">
        <f>IF(J887="","",MapcodeAPI&amp;"codes/"&amp;SUBSTITUTE(J887&amp;"",MID(1/2,2,1),".")&amp;","&amp;SUBSTITUTE(K887&amp;"",MID(1/2,2,1),"."))&amp;LEFT($B$13,0)</f>
        <v/>
      </c>
      <c r="O887" s="49">
        <f>IF(N887="","",IFERROR(_xlfn.WEBSERVICE(N887),IF(MapcodeAPIBackup="","NO CONNECTION",IFERROR(_xlfn.WEBSERVICE(MapcodeAPIBackup&amp;MID(N887,LEN(MapcodeAPI)+1,999)),"NO CONNECTION"))))</f>
        <v/>
      </c>
      <c r="P887" t="inlineStr">
        <is>
          <t xml:space="preserve"> </t>
        </is>
      </c>
      <c r="R887" s="50">
        <f>IFERROR(IF(AND(TRIM(B887&amp;"")="",TRIM(C887&amp;"")=""),"",TRIM(IF(ISNUMBER(B887),SUBSTITUTE(B887&amp;"",MID(1/2,2,1),"."),B887&amp;"")&amp;IF(TRIM(C887&amp;"")="",""," | "&amp;IF(ISNUMBER(C887),SUBSTITUTE(C887&amp;"",MID(1/2,2,1),"."),C887&amp;"")))),"(error value)")</f>
        <v/>
      </c>
      <c r="S887" s="50">
        <f>IF(R887="","","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"&amp;IFERROR(IF(AND(LEN(R887)-LEN(SUBSTITUTE(R887,"/",""))=1,ISNUMBER(FIND(" ",TRIM(LEFT(R887,FIND("/",R887)-1))))),LEFT(R887,FIND("/",R887)-1),R887),R887)&amp;" ")," "," "),"﻿"," "),"​"," "),"⁠"," ")," "," ")," "," "),CHAR(9)," "),CHAR(10)," "),CHAR(13)," "),"−","-"),"–","-"),"—","-"),"LATITUDE"," "),"LONGITUDE"," "),"COORDINATES"," "),"COORDS"," "),"NORTH"," N "),"SOUTH"," S "),"EAST"," E "),"WEST"," W "),"DEGREES"," "),"DEG"," "),"GPS"," "),"LONG"," "),"LNG"," "),"LON"," "),"LAT"," ")," AND "," "),"&amp;"," ")&amp;" ")</f>
        <v/>
      </c>
      <c r="T887" s="50">
        <f>IF(S887="","",IF(LEN(S887)-LEN(SUBSTITUTE(S887,".",""))&gt;0,SUBSTITUTE(S887,","," "),IF(LEN(S887)-LEN(SUBSTITUTE(S887,",",""))=3,SUBSTITUTE(SUBSTITUTE(S887,",",";",2),",","."),IF(LEN(S887)-LEN(SUBSTITUTE(S887,",",""))=2,SUBSTITUTE(S887,",","."),SUBSTITUTE(S887,","," ")))))</f>
        <v/>
      </c>
      <c r="U887" s="50">
        <f>IF(ISNUMBER(FIND("S",T887)),-1,IF(ISNUMBER(FIND("N",T887)),1,0))</f>
        <v/>
      </c>
      <c r="V887" s="50">
        <f>IF(ISNUMBER(FIND("W",T887)),-1,IF(ISNUMBER(FIND("E",T887)),1,0))</f>
        <v/>
      </c>
      <c r="W887" s="50">
        <f>AND(MIN(IFERROR(FIND("N",T887),999),IFERROR(FIND("S",T887),999))&lt;999,MIN(IFERROR(FIND("E",T887),999),IFERROR(FIND("W",T887),999))&lt;999,MIN(IFERROR(FIND("E",T887),999),IFERROR(FIND("W",T887),999))&lt;MIN(IFERROR(FIND("N",T887),999),IFERROR(FIND("S",T887),999)))</f>
        <v/>
      </c>
      <c r="X887" s="50">
        <f>IF(T887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887,"°"," "),"º"," "),"˚"," "),"'"," "),CHAR(34)," "),"′"," "),"’"," "),"‘"," "),"″"," "),"”"," "),"“"," "),"("," "),")"," "),"["," "),"]"," "),"{"," "),"}"," "),";"," "),"|"," "),"/"," "),"\"," "),":"," "),"="," "),"*"," "),","," "),"N"," "),"S"," "),"E"," "),"W"," "),"_"," ")))</f>
        <v/>
      </c>
      <c r="Y887" s="50">
        <f>IF(X887="","",SUBSTITUTE(SUBSTITUTE(SUBSTITUTE(SUBSTITUTE(SUBSTITUTE(SUBSTITUTE(SUBSTITUTE(SUBSTITUTE(SUBSTITUTE(SUBSTITUTE(SUBSTITUTE(SUBSTITUTE(SUBSTITUTE(X887,"0",""),"1",""),"2",""),"3",""),"4",""),"5",""),"6",""),"7",""),"8",""),"9",""),".",""),"-","")," ",""))</f>
        <v/>
      </c>
      <c r="Z887" s="50">
        <f>IF(X887="",0,LEN(X887)-LEN(SUBSTITUTE(X887," ",""))+1)</f>
        <v/>
      </c>
      <c r="AA887" s="50">
        <f>IF(Z887&lt;1,"",IFERROR(VALUE(SUBSTITUTE(TRIM(MID(SUBSTITUTE(X887," ",REPT(" ",60)),1,60)),".",MID(1/2,2,1))),""))</f>
        <v/>
      </c>
      <c r="AB887" s="50">
        <f>IF(Z887&lt;2,"",IFERROR(VALUE(SUBSTITUTE(TRIM(MID(SUBSTITUTE(X887," ",REPT(" ",60)),61,60)),".",MID(1/2,2,1))),""))</f>
        <v/>
      </c>
      <c r="AC887" s="50">
        <f>IF(Z887&lt;3,"",IFERROR(VALUE(SUBSTITUTE(TRIM(MID(SUBSTITUTE(X887," ",REPT(" ",60)),121,60)),".",MID(1/2,2,1))),""))</f>
        <v/>
      </c>
      <c r="AD887" s="50">
        <f>IF(Z887&lt;4,"",IFERROR(VALUE(SUBSTITUTE(TRIM(MID(SUBSTITUTE(X887," ",REPT(" ",60)),181,60)),".",MID(1/2,2,1))),""))</f>
        <v/>
      </c>
      <c r="AE887" s="50">
        <f>IF(Z887&lt;5,"",IFERROR(VALUE(SUBSTITUTE(TRIM(MID(SUBSTITUTE(X887," ",REPT(" ",60)),241,60)),".",MID(1/2,2,1))),""))</f>
        <v/>
      </c>
      <c r="AF887" s="50">
        <f>IF(Z887&lt;6,"",IFERROR(VALUE(SUBSTITUTE(TRIM(MID(SUBSTITUTE(X887," ",REPT(" ",60)),301,60)),".",MID(1/2,2,1))),""))</f>
        <v/>
      </c>
      <c r="AG887" s="50">
        <f>IFERROR(IF(Z887=2,AA887,IF(Z887=4,IF(AA887&lt;0,-1,1)*(ABS(AA887)+AB887/60),IF(Z887=6,IF(AA887&lt;0,-1,1)*(ABS(AA887)+AB887/60+AC887/3600),""))),"")</f>
        <v/>
      </c>
      <c r="AH887" s="50">
        <f>IFERROR(IF(Z887=2,AB887,IF(Z887=4,IF(AC887&lt;0,-1,1)*(ABS(AC887)+AD887/60),IF(Z887=6,IF(AD887&lt;0,-1,1)*(ABS(AD887)+AE887/60+AF887/3600),""))),"")</f>
        <v/>
      </c>
      <c r="AI887" s="50">
        <f>IF(W887,AH887,AG887)</f>
        <v/>
      </c>
      <c r="AJ887" s="50">
        <f>IF(W887,AG887,AH887)</f>
        <v/>
      </c>
      <c r="AK887" s="50">
        <f>IFERROR(IF(U887=0,AI887,U887*ABS(AI887)),"")</f>
        <v/>
      </c>
      <c r="AL887" s="50">
        <f>IFERROR(IF(V887=0,AJ887,V887*ABS(AJ887)),"")</f>
        <v/>
      </c>
      <c r="AM887" s="50">
        <f>IFERROR(AND(U887=0,V887=0,ABS(AK887)&gt;90,ABS(AK887)&lt;=180,ABS(AL887)&lt;=90),FALSE)</f>
        <v/>
      </c>
      <c r="AN887" s="50">
        <f>IF(AM887,AL887,AK887)</f>
        <v/>
      </c>
      <c r="AO887" s="50">
        <f>IF(AM887,AK887,AL887)</f>
        <v/>
      </c>
      <c r="AP887" s="50">
        <f>IF(R887="","",IF(Y887&lt;&gt;"","Contains words or symbols that aren't part of a coordinate.",IF(NOT(OR(Z887=2,Z887=4,Z887=6)),"Couldn't find a latitude and a longitude ("&amp;Z887&amp;IF(Z887=1," number"," numbers")&amp;" found).",IF(COUNT(AA887:AF887)&lt;&gt;Z887,"Some of the numbers couldn't be read.",IF(OR(AND(Z887=4,OR(AB887&lt;0,AB887&gt;=60,AD887&lt;0,AD887&gt;=60)),AND(Z887=6,OR(AB887&lt;0,AB887&gt;=60,AC887&lt;0,AC887&gt;=60,AE887&lt;0,AE887&gt;=60,AF887&lt;0,AF887&gt;=60))),"Minutes and seconds must be between 0 and 60.",IF(OR(ABS(AN887)&gt;90,ABS(AO887)&gt;180),"Out of range: latitude must be between -90 and 90, and longitude between -180 and 180.",""))))))</f>
        <v/>
      </c>
    </row>
    <row r="888">
      <c r="B888" s="44" t="n"/>
      <c r="C888" s="44" t="n"/>
      <c r="D888" s="45">
        <f>IF(R888="","",IF(AP888&lt;&gt;"","NOT VALID GPS COORDINATES",IF(O888="NO CONNECTION","NO CONNECTION",IF(E888="","NOT FOUND",IF(OR(AM888,AND(AN888=0,AO888=0)),"CONVERTED – PLEASE CHECK","CONVERTED")))))</f>
        <v/>
      </c>
      <c r="E888" s="45">
        <f>IF(OR(O888="",O888="NO CONNECTION"),"",IFERROR(_xlfn.FILTERXML(O888,"//local/territory")&amp;" "&amp;_xlfn.FILTERXML(O888,"//local/mapcode"),IFERROR(_xlfn.FILTERXML(O888,"//international/mapcode"),"")))</f>
        <v/>
      </c>
      <c r="F888" s="46">
        <f>IF(E888="","",IFERROR(_xlfn.FILTERXML(O888,"//local/territory"),""))</f>
        <v/>
      </c>
      <c r="G888" s="46">
        <f>IF(E888="","",IFERROR(_xlfn.FILTERXML(O888,"//local/mapcode"),""))</f>
        <v/>
      </c>
      <c r="H888" s="46">
        <f>IF(E888="","",IFERROR(_xlfn.FILTERXML(O888,"//international/mapcode"),""))</f>
        <v/>
      </c>
      <c r="I888" s="46">
        <f>IF(E888="","",IFERROR(HYPERLINK("https://www.mymapcodes.com/go/?t="&amp;IF(G888&lt;&gt;"",F888,"AAA")&amp;"&amp;ma="&amp;LEFT(IF(G888&lt;&gt;"",G888,H888),FIND(".",IF(G888&lt;&gt;"",G888,H888))-1)&amp;"&amp;mb="&amp;MID(IF(G888&lt;&gt;"",G888,H888),FIND(".",IF(G888&lt;&gt;"",G888,H888))+1,99),"Open on MyMapcodes →"),""))</f>
        <v/>
      </c>
      <c r="J888" s="47">
        <f>IF(OR(R888="",AP888&lt;&gt;""),"",ROUND(AN888,6))</f>
        <v/>
      </c>
      <c r="K888" s="47">
        <f>IF(OR(R888="",AP888&lt;&gt;""),"",ROUND(AO888,6))</f>
        <v/>
      </c>
      <c r="L888" s="48">
        <f>IF(R888="","",IF(AP888&lt;&gt;"",AP888,IF(O888="NO CONNECTION","Excel couldn't reach the mapcode service. Click the REFRESH RESULTS box just above the table.",IF(E888="","The mapcode service didn't return a mapcode for this point.",IF(AM888,"Latitude and longitude seemed to be the wrong way round, so they've been swapped. Please check.",IF(AND(AN888=0,AO888=0),"0, 0 is in the sea off West Africa. Please check this is the location you meant.",IF(W888,"Longitude came first, so the order has been switched.",IF(Z888=6,"Converted from degrees, minutes and seconds.",IF(Z888=4,"Converted from degrees and decimal minutes.","")))))))))</f>
        <v/>
      </c>
      <c r="N888" s="49">
        <f>IF(J888="","",MapcodeAPI&amp;"codes/"&amp;SUBSTITUTE(J888&amp;"",MID(1/2,2,1),".")&amp;","&amp;SUBSTITUTE(K888&amp;"",MID(1/2,2,1),"."))&amp;LEFT($B$13,0)</f>
        <v/>
      </c>
      <c r="O888" s="49">
        <f>IF(N888="","",IFERROR(_xlfn.WEBSERVICE(N888),IF(MapcodeAPIBackup="","NO CONNECTION",IFERROR(_xlfn.WEBSERVICE(MapcodeAPIBackup&amp;MID(N888,LEN(MapcodeAPI)+1,999)),"NO CONNECTION"))))</f>
        <v/>
      </c>
      <c r="P888" t="inlineStr">
        <is>
          <t xml:space="preserve"> </t>
        </is>
      </c>
      <c r="R888" s="50">
        <f>IFERROR(IF(AND(TRIM(B888&amp;"")="",TRIM(C888&amp;"")=""),"",TRIM(IF(ISNUMBER(B888),SUBSTITUTE(B888&amp;"",MID(1/2,2,1),"."),B888&amp;"")&amp;IF(TRIM(C888&amp;"")="",""," | "&amp;IF(ISNUMBER(C888),SUBSTITUTE(C888&amp;"",MID(1/2,2,1),"."),C888&amp;"")))),"(error value)")</f>
        <v/>
      </c>
      <c r="S888" s="50">
        <f>IF(R888="","","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"&amp;IFERROR(IF(AND(LEN(R888)-LEN(SUBSTITUTE(R888,"/",""))=1,ISNUMBER(FIND(" ",TRIM(LEFT(R888,FIND("/",R888)-1))))),LEFT(R888,FIND("/",R888)-1),R888),R888)&amp;" ")," "," "),"﻿"," "),"​"," "),"⁠"," ")," "," ")," "," "),CHAR(9)," "),CHAR(10)," "),CHAR(13)," "),"−","-"),"–","-"),"—","-"),"LATITUDE"," "),"LONGITUDE"," "),"COORDINATES"," "),"COORDS"," "),"NORTH"," N "),"SOUTH"," S "),"EAST"," E "),"WEST"," W "),"DEGREES"," "),"DEG"," "),"GPS"," "),"LONG"," "),"LNG"," "),"LON"," "),"LAT"," ")," AND "," "),"&amp;"," ")&amp;" ")</f>
        <v/>
      </c>
      <c r="T888" s="50">
        <f>IF(S888="","",IF(LEN(S888)-LEN(SUBSTITUTE(S888,".",""))&gt;0,SUBSTITUTE(S888,","," "),IF(LEN(S888)-LEN(SUBSTITUTE(S888,",",""))=3,SUBSTITUTE(SUBSTITUTE(S888,",",";",2),",","."),IF(LEN(S888)-LEN(SUBSTITUTE(S888,",",""))=2,SUBSTITUTE(S888,",","."),SUBSTITUTE(S888,","," ")))))</f>
        <v/>
      </c>
      <c r="U888" s="50">
        <f>IF(ISNUMBER(FIND("S",T888)),-1,IF(ISNUMBER(FIND("N",T888)),1,0))</f>
        <v/>
      </c>
      <c r="V888" s="50">
        <f>IF(ISNUMBER(FIND("W",T888)),-1,IF(ISNUMBER(FIND("E",T888)),1,0))</f>
        <v/>
      </c>
      <c r="W888" s="50">
        <f>AND(MIN(IFERROR(FIND("N",T888),999),IFERROR(FIND("S",T888),999))&lt;999,MIN(IFERROR(FIND("E",T888),999),IFERROR(FIND("W",T888),999))&lt;999,MIN(IFERROR(FIND("E",T888),999),IFERROR(FIND("W",T888),999))&lt;MIN(IFERROR(FIND("N",T888),999),IFERROR(FIND("S",T888),999)))</f>
        <v/>
      </c>
      <c r="X888" s="50">
        <f>IF(T888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888,"°"," "),"º"," "),"˚"," "),"'"," "),CHAR(34)," "),"′"," "),"’"," "),"‘"," "),"″"," "),"”"," "),"“"," "),"("," "),")"," "),"["," "),"]"," "),"{"," "),"}"," "),";"," "),"|"," "),"/"," "),"\"," "),":"," "),"="," "),"*"," "),","," "),"N"," "),"S"," "),"E"," "),"W"," "),"_"," ")))</f>
        <v/>
      </c>
      <c r="Y888" s="50">
        <f>IF(X888="","",SUBSTITUTE(SUBSTITUTE(SUBSTITUTE(SUBSTITUTE(SUBSTITUTE(SUBSTITUTE(SUBSTITUTE(SUBSTITUTE(SUBSTITUTE(SUBSTITUTE(SUBSTITUTE(SUBSTITUTE(SUBSTITUTE(X888,"0",""),"1",""),"2",""),"3",""),"4",""),"5",""),"6",""),"7",""),"8",""),"9",""),".",""),"-","")," ",""))</f>
        <v/>
      </c>
      <c r="Z888" s="50">
        <f>IF(X888="",0,LEN(X888)-LEN(SUBSTITUTE(X888," ",""))+1)</f>
        <v/>
      </c>
      <c r="AA888" s="50">
        <f>IF(Z888&lt;1,"",IFERROR(VALUE(SUBSTITUTE(TRIM(MID(SUBSTITUTE(X888," ",REPT(" ",60)),1,60)),".",MID(1/2,2,1))),""))</f>
        <v/>
      </c>
      <c r="AB888" s="50">
        <f>IF(Z888&lt;2,"",IFERROR(VALUE(SUBSTITUTE(TRIM(MID(SUBSTITUTE(X888," ",REPT(" ",60)),61,60)),".",MID(1/2,2,1))),""))</f>
        <v/>
      </c>
      <c r="AC888" s="50">
        <f>IF(Z888&lt;3,"",IFERROR(VALUE(SUBSTITUTE(TRIM(MID(SUBSTITUTE(X888," ",REPT(" ",60)),121,60)),".",MID(1/2,2,1))),""))</f>
        <v/>
      </c>
      <c r="AD888" s="50">
        <f>IF(Z888&lt;4,"",IFERROR(VALUE(SUBSTITUTE(TRIM(MID(SUBSTITUTE(X888," ",REPT(" ",60)),181,60)),".",MID(1/2,2,1))),""))</f>
        <v/>
      </c>
      <c r="AE888" s="50">
        <f>IF(Z888&lt;5,"",IFERROR(VALUE(SUBSTITUTE(TRIM(MID(SUBSTITUTE(X888," ",REPT(" ",60)),241,60)),".",MID(1/2,2,1))),""))</f>
        <v/>
      </c>
      <c r="AF888" s="50">
        <f>IF(Z888&lt;6,"",IFERROR(VALUE(SUBSTITUTE(TRIM(MID(SUBSTITUTE(X888," ",REPT(" ",60)),301,60)),".",MID(1/2,2,1))),""))</f>
        <v/>
      </c>
      <c r="AG888" s="50">
        <f>IFERROR(IF(Z888=2,AA888,IF(Z888=4,IF(AA888&lt;0,-1,1)*(ABS(AA888)+AB888/60),IF(Z888=6,IF(AA888&lt;0,-1,1)*(ABS(AA888)+AB888/60+AC888/3600),""))),"")</f>
        <v/>
      </c>
      <c r="AH888" s="50">
        <f>IFERROR(IF(Z888=2,AB888,IF(Z888=4,IF(AC888&lt;0,-1,1)*(ABS(AC888)+AD888/60),IF(Z888=6,IF(AD888&lt;0,-1,1)*(ABS(AD888)+AE888/60+AF888/3600),""))),"")</f>
        <v/>
      </c>
      <c r="AI888" s="50">
        <f>IF(W888,AH888,AG888)</f>
        <v/>
      </c>
      <c r="AJ888" s="50">
        <f>IF(W888,AG888,AH888)</f>
        <v/>
      </c>
      <c r="AK888" s="50">
        <f>IFERROR(IF(U888=0,AI888,U888*ABS(AI888)),"")</f>
        <v/>
      </c>
      <c r="AL888" s="50">
        <f>IFERROR(IF(V888=0,AJ888,V888*ABS(AJ888)),"")</f>
        <v/>
      </c>
      <c r="AM888" s="50">
        <f>IFERROR(AND(U888=0,V888=0,ABS(AK888)&gt;90,ABS(AK888)&lt;=180,ABS(AL888)&lt;=90),FALSE)</f>
        <v/>
      </c>
      <c r="AN888" s="50">
        <f>IF(AM888,AL888,AK888)</f>
        <v/>
      </c>
      <c r="AO888" s="50">
        <f>IF(AM888,AK888,AL888)</f>
        <v/>
      </c>
      <c r="AP888" s="50">
        <f>IF(R888="","",IF(Y888&lt;&gt;"","Contains words or symbols that aren't part of a coordinate.",IF(NOT(OR(Z888=2,Z888=4,Z888=6)),"Couldn't find a latitude and a longitude ("&amp;Z888&amp;IF(Z888=1," number"," numbers")&amp;" found).",IF(COUNT(AA888:AF888)&lt;&gt;Z888,"Some of the numbers couldn't be read.",IF(OR(AND(Z888=4,OR(AB888&lt;0,AB888&gt;=60,AD888&lt;0,AD888&gt;=60)),AND(Z888=6,OR(AB888&lt;0,AB888&gt;=60,AC888&lt;0,AC888&gt;=60,AE888&lt;0,AE888&gt;=60,AF888&lt;0,AF888&gt;=60))),"Minutes and seconds must be between 0 and 60.",IF(OR(ABS(AN888)&gt;90,ABS(AO888)&gt;180),"Out of range: latitude must be between -90 and 90, and longitude between -180 and 180.",""))))))</f>
        <v/>
      </c>
    </row>
    <row r="889">
      <c r="B889" s="44" t="n"/>
      <c r="C889" s="44" t="n"/>
      <c r="D889" s="45">
        <f>IF(R889="","",IF(AP889&lt;&gt;"","NOT VALID GPS COORDINATES",IF(O889="NO CONNECTION","NO CONNECTION",IF(E889="","NOT FOUND",IF(OR(AM889,AND(AN889=0,AO889=0)),"CONVERTED – PLEASE CHECK","CONVERTED")))))</f>
        <v/>
      </c>
      <c r="E889" s="45">
        <f>IF(OR(O889="",O889="NO CONNECTION"),"",IFERROR(_xlfn.FILTERXML(O889,"//local/territory")&amp;" "&amp;_xlfn.FILTERXML(O889,"//local/mapcode"),IFERROR(_xlfn.FILTERXML(O889,"//international/mapcode"),"")))</f>
        <v/>
      </c>
      <c r="F889" s="46">
        <f>IF(E889="","",IFERROR(_xlfn.FILTERXML(O889,"//local/territory"),""))</f>
        <v/>
      </c>
      <c r="G889" s="46">
        <f>IF(E889="","",IFERROR(_xlfn.FILTERXML(O889,"//local/mapcode"),""))</f>
        <v/>
      </c>
      <c r="H889" s="46">
        <f>IF(E889="","",IFERROR(_xlfn.FILTERXML(O889,"//international/mapcode"),""))</f>
        <v/>
      </c>
      <c r="I889" s="46">
        <f>IF(E889="","",IFERROR(HYPERLINK("https://www.mymapcodes.com/go/?t="&amp;IF(G889&lt;&gt;"",F889,"AAA")&amp;"&amp;ma="&amp;LEFT(IF(G889&lt;&gt;"",G889,H889),FIND(".",IF(G889&lt;&gt;"",G889,H889))-1)&amp;"&amp;mb="&amp;MID(IF(G889&lt;&gt;"",G889,H889),FIND(".",IF(G889&lt;&gt;"",G889,H889))+1,99),"Open on MyMapcodes →"),""))</f>
        <v/>
      </c>
      <c r="J889" s="47">
        <f>IF(OR(R889="",AP889&lt;&gt;""),"",ROUND(AN889,6))</f>
        <v/>
      </c>
      <c r="K889" s="47">
        <f>IF(OR(R889="",AP889&lt;&gt;""),"",ROUND(AO889,6))</f>
        <v/>
      </c>
      <c r="L889" s="48">
        <f>IF(R889="","",IF(AP889&lt;&gt;"",AP889,IF(O889="NO CONNECTION","Excel couldn't reach the mapcode service. Click the REFRESH RESULTS box just above the table.",IF(E889="","The mapcode service didn't return a mapcode for this point.",IF(AM889,"Latitude and longitude seemed to be the wrong way round, so they've been swapped. Please check.",IF(AND(AN889=0,AO889=0),"0, 0 is in the sea off West Africa. Please check this is the location you meant.",IF(W889,"Longitude came first, so the order has been switched.",IF(Z889=6,"Converted from degrees, minutes and seconds.",IF(Z889=4,"Converted from degrees and decimal minutes.","")))))))))</f>
        <v/>
      </c>
      <c r="N889" s="49">
        <f>IF(J889="","",MapcodeAPI&amp;"codes/"&amp;SUBSTITUTE(J889&amp;"",MID(1/2,2,1),".")&amp;","&amp;SUBSTITUTE(K889&amp;"",MID(1/2,2,1),"."))&amp;LEFT($B$13,0)</f>
        <v/>
      </c>
      <c r="O889" s="49">
        <f>IF(N889="","",IFERROR(_xlfn.WEBSERVICE(N889),IF(MapcodeAPIBackup="","NO CONNECTION",IFERROR(_xlfn.WEBSERVICE(MapcodeAPIBackup&amp;MID(N889,LEN(MapcodeAPI)+1,999)),"NO CONNECTION"))))</f>
        <v/>
      </c>
      <c r="P889" t="inlineStr">
        <is>
          <t xml:space="preserve"> </t>
        </is>
      </c>
      <c r="R889" s="50">
        <f>IFERROR(IF(AND(TRIM(B889&amp;"")="",TRIM(C889&amp;"")=""),"",TRIM(IF(ISNUMBER(B889),SUBSTITUTE(B889&amp;"",MID(1/2,2,1),"."),B889&amp;"")&amp;IF(TRIM(C889&amp;"")="",""," | "&amp;IF(ISNUMBER(C889),SUBSTITUTE(C889&amp;"",MID(1/2,2,1),"."),C889&amp;"")))),"(error value)")</f>
        <v/>
      </c>
      <c r="S889" s="50">
        <f>IF(R889="","","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"&amp;IFERROR(IF(AND(LEN(R889)-LEN(SUBSTITUTE(R889,"/",""))=1,ISNUMBER(FIND(" ",TRIM(LEFT(R889,FIND("/",R889)-1))))),LEFT(R889,FIND("/",R889)-1),R889),R889)&amp;" ")," "," "),"﻿"," "),"​"," "),"⁠"," ")," "," ")," "," "),CHAR(9)," "),CHAR(10)," "),CHAR(13)," "),"−","-"),"–","-"),"—","-"),"LATITUDE"," "),"LONGITUDE"," "),"COORDINATES"," "),"COORDS"," "),"NORTH"," N "),"SOUTH"," S "),"EAST"," E "),"WEST"," W "),"DEGREES"," "),"DEG"," "),"GPS"," "),"LONG"," "),"LNG"," "),"LON"," "),"LAT"," ")," AND "," "),"&amp;"," ")&amp;" ")</f>
        <v/>
      </c>
      <c r="T889" s="50">
        <f>IF(S889="","",IF(LEN(S889)-LEN(SUBSTITUTE(S889,".",""))&gt;0,SUBSTITUTE(S889,","," "),IF(LEN(S889)-LEN(SUBSTITUTE(S889,",",""))=3,SUBSTITUTE(SUBSTITUTE(S889,",",";",2),",","."),IF(LEN(S889)-LEN(SUBSTITUTE(S889,",",""))=2,SUBSTITUTE(S889,",","."),SUBSTITUTE(S889,","," ")))))</f>
        <v/>
      </c>
      <c r="U889" s="50">
        <f>IF(ISNUMBER(FIND("S",T889)),-1,IF(ISNUMBER(FIND("N",T889)),1,0))</f>
        <v/>
      </c>
      <c r="V889" s="50">
        <f>IF(ISNUMBER(FIND("W",T889)),-1,IF(ISNUMBER(FIND("E",T889)),1,0))</f>
        <v/>
      </c>
      <c r="W889" s="50">
        <f>AND(MIN(IFERROR(FIND("N",T889),999),IFERROR(FIND("S",T889),999))&lt;999,MIN(IFERROR(FIND("E",T889),999),IFERROR(FIND("W",T889),999))&lt;999,MIN(IFERROR(FIND("E",T889),999),IFERROR(FIND("W",T889),999))&lt;MIN(IFERROR(FIND("N",T889),999),IFERROR(FIND("S",T889),999)))</f>
        <v/>
      </c>
      <c r="X889" s="50">
        <f>IF(T889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889,"°"," "),"º"," "),"˚"," "),"'"," "),CHAR(34)," "),"′"," "),"’"," "),"‘"," "),"″"," "),"”"," "),"“"," "),"("," "),")"," "),"["," "),"]"," "),"{"," "),"}"," "),";"," "),"|"," "),"/"," "),"\"," "),":"," "),"="," "),"*"," "),","," "),"N"," "),"S"," "),"E"," "),"W"," "),"_"," ")))</f>
        <v/>
      </c>
      <c r="Y889" s="50">
        <f>IF(X889="","",SUBSTITUTE(SUBSTITUTE(SUBSTITUTE(SUBSTITUTE(SUBSTITUTE(SUBSTITUTE(SUBSTITUTE(SUBSTITUTE(SUBSTITUTE(SUBSTITUTE(SUBSTITUTE(SUBSTITUTE(SUBSTITUTE(X889,"0",""),"1",""),"2",""),"3",""),"4",""),"5",""),"6",""),"7",""),"8",""),"9",""),".",""),"-","")," ",""))</f>
        <v/>
      </c>
      <c r="Z889" s="50">
        <f>IF(X889="",0,LEN(X889)-LEN(SUBSTITUTE(X889," ",""))+1)</f>
        <v/>
      </c>
      <c r="AA889" s="50">
        <f>IF(Z889&lt;1,"",IFERROR(VALUE(SUBSTITUTE(TRIM(MID(SUBSTITUTE(X889," ",REPT(" ",60)),1,60)),".",MID(1/2,2,1))),""))</f>
        <v/>
      </c>
      <c r="AB889" s="50">
        <f>IF(Z889&lt;2,"",IFERROR(VALUE(SUBSTITUTE(TRIM(MID(SUBSTITUTE(X889," ",REPT(" ",60)),61,60)),".",MID(1/2,2,1))),""))</f>
        <v/>
      </c>
      <c r="AC889" s="50">
        <f>IF(Z889&lt;3,"",IFERROR(VALUE(SUBSTITUTE(TRIM(MID(SUBSTITUTE(X889," ",REPT(" ",60)),121,60)),".",MID(1/2,2,1))),""))</f>
        <v/>
      </c>
      <c r="AD889" s="50">
        <f>IF(Z889&lt;4,"",IFERROR(VALUE(SUBSTITUTE(TRIM(MID(SUBSTITUTE(X889," ",REPT(" ",60)),181,60)),".",MID(1/2,2,1))),""))</f>
        <v/>
      </c>
      <c r="AE889" s="50">
        <f>IF(Z889&lt;5,"",IFERROR(VALUE(SUBSTITUTE(TRIM(MID(SUBSTITUTE(X889," ",REPT(" ",60)),241,60)),".",MID(1/2,2,1))),""))</f>
        <v/>
      </c>
      <c r="AF889" s="50">
        <f>IF(Z889&lt;6,"",IFERROR(VALUE(SUBSTITUTE(TRIM(MID(SUBSTITUTE(X889," ",REPT(" ",60)),301,60)),".",MID(1/2,2,1))),""))</f>
        <v/>
      </c>
      <c r="AG889" s="50">
        <f>IFERROR(IF(Z889=2,AA889,IF(Z889=4,IF(AA889&lt;0,-1,1)*(ABS(AA889)+AB889/60),IF(Z889=6,IF(AA889&lt;0,-1,1)*(ABS(AA889)+AB889/60+AC889/3600),""))),"")</f>
        <v/>
      </c>
      <c r="AH889" s="50">
        <f>IFERROR(IF(Z889=2,AB889,IF(Z889=4,IF(AC889&lt;0,-1,1)*(ABS(AC889)+AD889/60),IF(Z889=6,IF(AD889&lt;0,-1,1)*(ABS(AD889)+AE889/60+AF889/3600),""))),"")</f>
        <v/>
      </c>
      <c r="AI889" s="50">
        <f>IF(W889,AH889,AG889)</f>
        <v/>
      </c>
      <c r="AJ889" s="50">
        <f>IF(W889,AG889,AH889)</f>
        <v/>
      </c>
      <c r="AK889" s="50">
        <f>IFERROR(IF(U889=0,AI889,U889*ABS(AI889)),"")</f>
        <v/>
      </c>
      <c r="AL889" s="50">
        <f>IFERROR(IF(V889=0,AJ889,V889*ABS(AJ889)),"")</f>
        <v/>
      </c>
      <c r="AM889" s="50">
        <f>IFERROR(AND(U889=0,V889=0,ABS(AK889)&gt;90,ABS(AK889)&lt;=180,ABS(AL889)&lt;=90),FALSE)</f>
        <v/>
      </c>
      <c r="AN889" s="50">
        <f>IF(AM889,AL889,AK889)</f>
        <v/>
      </c>
      <c r="AO889" s="50">
        <f>IF(AM889,AK889,AL889)</f>
        <v/>
      </c>
      <c r="AP889" s="50">
        <f>IF(R889="","",IF(Y889&lt;&gt;"","Contains words or symbols that aren't part of a coordinate.",IF(NOT(OR(Z889=2,Z889=4,Z889=6)),"Couldn't find a latitude and a longitude ("&amp;Z889&amp;IF(Z889=1," number"," numbers")&amp;" found).",IF(COUNT(AA889:AF889)&lt;&gt;Z889,"Some of the numbers couldn't be read.",IF(OR(AND(Z889=4,OR(AB889&lt;0,AB889&gt;=60,AD889&lt;0,AD889&gt;=60)),AND(Z889=6,OR(AB889&lt;0,AB889&gt;=60,AC889&lt;0,AC889&gt;=60,AE889&lt;0,AE889&gt;=60,AF889&lt;0,AF889&gt;=60))),"Minutes and seconds must be between 0 and 60.",IF(OR(ABS(AN889)&gt;90,ABS(AO889)&gt;180),"Out of range: latitude must be between -90 and 90, and longitude between -180 and 180.",""))))))</f>
        <v/>
      </c>
    </row>
    <row r="890">
      <c r="B890" s="44" t="n"/>
      <c r="C890" s="44" t="n"/>
      <c r="D890" s="45">
        <f>IF(R890="","",IF(AP890&lt;&gt;"","NOT VALID GPS COORDINATES",IF(O890="NO CONNECTION","NO CONNECTION",IF(E890="","NOT FOUND",IF(OR(AM890,AND(AN890=0,AO890=0)),"CONVERTED – PLEASE CHECK","CONVERTED")))))</f>
        <v/>
      </c>
      <c r="E890" s="45">
        <f>IF(OR(O890="",O890="NO CONNECTION"),"",IFERROR(_xlfn.FILTERXML(O890,"//local/territory")&amp;" "&amp;_xlfn.FILTERXML(O890,"//local/mapcode"),IFERROR(_xlfn.FILTERXML(O890,"//international/mapcode"),"")))</f>
        <v/>
      </c>
      <c r="F890" s="46">
        <f>IF(E890="","",IFERROR(_xlfn.FILTERXML(O890,"//local/territory"),""))</f>
        <v/>
      </c>
      <c r="G890" s="46">
        <f>IF(E890="","",IFERROR(_xlfn.FILTERXML(O890,"//local/mapcode"),""))</f>
        <v/>
      </c>
      <c r="H890" s="46">
        <f>IF(E890="","",IFERROR(_xlfn.FILTERXML(O890,"//international/mapcode"),""))</f>
        <v/>
      </c>
      <c r="I890" s="46">
        <f>IF(E890="","",IFERROR(HYPERLINK("https://www.mymapcodes.com/go/?t="&amp;IF(G890&lt;&gt;"",F890,"AAA")&amp;"&amp;ma="&amp;LEFT(IF(G890&lt;&gt;"",G890,H890),FIND(".",IF(G890&lt;&gt;"",G890,H890))-1)&amp;"&amp;mb="&amp;MID(IF(G890&lt;&gt;"",G890,H890),FIND(".",IF(G890&lt;&gt;"",G890,H890))+1,99),"Open on MyMapcodes →"),""))</f>
        <v/>
      </c>
      <c r="J890" s="47">
        <f>IF(OR(R890="",AP890&lt;&gt;""),"",ROUND(AN890,6))</f>
        <v/>
      </c>
      <c r="K890" s="47">
        <f>IF(OR(R890="",AP890&lt;&gt;""),"",ROUND(AO890,6))</f>
        <v/>
      </c>
      <c r="L890" s="48">
        <f>IF(R890="","",IF(AP890&lt;&gt;"",AP890,IF(O890="NO CONNECTION","Excel couldn't reach the mapcode service. Click the REFRESH RESULTS box just above the table.",IF(E890="","The mapcode service didn't return a mapcode for this point.",IF(AM890,"Latitude and longitude seemed to be the wrong way round, so they've been swapped. Please check.",IF(AND(AN890=0,AO890=0),"0, 0 is in the sea off West Africa. Please check this is the location you meant.",IF(W890,"Longitude came first, so the order has been switched.",IF(Z890=6,"Converted from degrees, minutes and seconds.",IF(Z890=4,"Converted from degrees and decimal minutes.","")))))))))</f>
        <v/>
      </c>
      <c r="N890" s="49">
        <f>IF(J890="","",MapcodeAPI&amp;"codes/"&amp;SUBSTITUTE(J890&amp;"",MID(1/2,2,1),".")&amp;","&amp;SUBSTITUTE(K890&amp;"",MID(1/2,2,1),"."))&amp;LEFT($B$13,0)</f>
        <v/>
      </c>
      <c r="O890" s="49">
        <f>IF(N890="","",IFERROR(_xlfn.WEBSERVICE(N890),IF(MapcodeAPIBackup="","NO CONNECTION",IFERROR(_xlfn.WEBSERVICE(MapcodeAPIBackup&amp;MID(N890,LEN(MapcodeAPI)+1,999)),"NO CONNECTION"))))</f>
        <v/>
      </c>
      <c r="P890" t="inlineStr">
        <is>
          <t xml:space="preserve"> </t>
        </is>
      </c>
      <c r="R890" s="50">
        <f>IFERROR(IF(AND(TRIM(B890&amp;"")="",TRIM(C890&amp;"")=""),"",TRIM(IF(ISNUMBER(B890),SUBSTITUTE(B890&amp;"",MID(1/2,2,1),"."),B890&amp;"")&amp;IF(TRIM(C890&amp;"")="",""," | "&amp;IF(ISNUMBER(C890),SUBSTITUTE(C890&amp;"",MID(1/2,2,1),"."),C890&amp;"")))),"(error value)")</f>
        <v/>
      </c>
      <c r="S890" s="50">
        <f>IF(R890="","","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"&amp;IFERROR(IF(AND(LEN(R890)-LEN(SUBSTITUTE(R890,"/",""))=1,ISNUMBER(FIND(" ",TRIM(LEFT(R890,FIND("/",R890)-1))))),LEFT(R890,FIND("/",R890)-1),R890),R890)&amp;" ")," "," "),"﻿"," "),"​"," "),"⁠"," ")," "," ")," "," "),CHAR(9)," "),CHAR(10)," "),CHAR(13)," "),"−","-"),"–","-"),"—","-"),"LATITUDE"," "),"LONGITUDE"," "),"COORDINATES"," "),"COORDS"," "),"NORTH"," N "),"SOUTH"," S "),"EAST"," E "),"WEST"," W "),"DEGREES"," "),"DEG"," "),"GPS"," "),"LONG"," "),"LNG"," "),"LON"," "),"LAT"," ")," AND "," "),"&amp;"," ")&amp;" ")</f>
        <v/>
      </c>
      <c r="T890" s="50">
        <f>IF(S890="","",IF(LEN(S890)-LEN(SUBSTITUTE(S890,".",""))&gt;0,SUBSTITUTE(S890,","," "),IF(LEN(S890)-LEN(SUBSTITUTE(S890,",",""))=3,SUBSTITUTE(SUBSTITUTE(S890,",",";",2),",","."),IF(LEN(S890)-LEN(SUBSTITUTE(S890,",",""))=2,SUBSTITUTE(S890,",","."),SUBSTITUTE(S890,","," ")))))</f>
        <v/>
      </c>
      <c r="U890" s="50">
        <f>IF(ISNUMBER(FIND("S",T890)),-1,IF(ISNUMBER(FIND("N",T890)),1,0))</f>
        <v/>
      </c>
      <c r="V890" s="50">
        <f>IF(ISNUMBER(FIND("W",T890)),-1,IF(ISNUMBER(FIND("E",T890)),1,0))</f>
        <v/>
      </c>
      <c r="W890" s="50">
        <f>AND(MIN(IFERROR(FIND("N",T890),999),IFERROR(FIND("S",T890),999))&lt;999,MIN(IFERROR(FIND("E",T890),999),IFERROR(FIND("W",T890),999))&lt;999,MIN(IFERROR(FIND("E",T890),999),IFERROR(FIND("W",T890),999))&lt;MIN(IFERROR(FIND("N",T890),999),IFERROR(FIND("S",T890),999)))</f>
        <v/>
      </c>
      <c r="X890" s="50">
        <f>IF(T890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890,"°"," "),"º"," "),"˚"," "),"'"," "),CHAR(34)," "),"′"," "),"’"," "),"‘"," "),"″"," "),"”"," "),"“"," "),"("," "),")"," "),"["," "),"]"," "),"{"," "),"}"," "),";"," "),"|"," "),"/"," "),"\"," "),":"," "),"="," "),"*"," "),","," "),"N"," "),"S"," "),"E"," "),"W"," "),"_"," ")))</f>
        <v/>
      </c>
      <c r="Y890" s="50">
        <f>IF(X890="","",SUBSTITUTE(SUBSTITUTE(SUBSTITUTE(SUBSTITUTE(SUBSTITUTE(SUBSTITUTE(SUBSTITUTE(SUBSTITUTE(SUBSTITUTE(SUBSTITUTE(SUBSTITUTE(SUBSTITUTE(SUBSTITUTE(X890,"0",""),"1",""),"2",""),"3",""),"4",""),"5",""),"6",""),"7",""),"8",""),"9",""),".",""),"-","")," ",""))</f>
        <v/>
      </c>
      <c r="Z890" s="50">
        <f>IF(X890="",0,LEN(X890)-LEN(SUBSTITUTE(X890," ",""))+1)</f>
        <v/>
      </c>
      <c r="AA890" s="50">
        <f>IF(Z890&lt;1,"",IFERROR(VALUE(SUBSTITUTE(TRIM(MID(SUBSTITUTE(X890," ",REPT(" ",60)),1,60)),".",MID(1/2,2,1))),""))</f>
        <v/>
      </c>
      <c r="AB890" s="50">
        <f>IF(Z890&lt;2,"",IFERROR(VALUE(SUBSTITUTE(TRIM(MID(SUBSTITUTE(X890," ",REPT(" ",60)),61,60)),".",MID(1/2,2,1))),""))</f>
        <v/>
      </c>
      <c r="AC890" s="50">
        <f>IF(Z890&lt;3,"",IFERROR(VALUE(SUBSTITUTE(TRIM(MID(SUBSTITUTE(X890," ",REPT(" ",60)),121,60)),".",MID(1/2,2,1))),""))</f>
        <v/>
      </c>
      <c r="AD890" s="50">
        <f>IF(Z890&lt;4,"",IFERROR(VALUE(SUBSTITUTE(TRIM(MID(SUBSTITUTE(X890," ",REPT(" ",60)),181,60)),".",MID(1/2,2,1))),""))</f>
        <v/>
      </c>
      <c r="AE890" s="50">
        <f>IF(Z890&lt;5,"",IFERROR(VALUE(SUBSTITUTE(TRIM(MID(SUBSTITUTE(X890," ",REPT(" ",60)),241,60)),".",MID(1/2,2,1))),""))</f>
        <v/>
      </c>
      <c r="AF890" s="50">
        <f>IF(Z890&lt;6,"",IFERROR(VALUE(SUBSTITUTE(TRIM(MID(SUBSTITUTE(X890," ",REPT(" ",60)),301,60)),".",MID(1/2,2,1))),""))</f>
        <v/>
      </c>
      <c r="AG890" s="50">
        <f>IFERROR(IF(Z890=2,AA890,IF(Z890=4,IF(AA890&lt;0,-1,1)*(ABS(AA890)+AB890/60),IF(Z890=6,IF(AA890&lt;0,-1,1)*(ABS(AA890)+AB890/60+AC890/3600),""))),"")</f>
        <v/>
      </c>
      <c r="AH890" s="50">
        <f>IFERROR(IF(Z890=2,AB890,IF(Z890=4,IF(AC890&lt;0,-1,1)*(ABS(AC890)+AD890/60),IF(Z890=6,IF(AD890&lt;0,-1,1)*(ABS(AD890)+AE890/60+AF890/3600),""))),"")</f>
        <v/>
      </c>
      <c r="AI890" s="50">
        <f>IF(W890,AH890,AG890)</f>
        <v/>
      </c>
      <c r="AJ890" s="50">
        <f>IF(W890,AG890,AH890)</f>
        <v/>
      </c>
      <c r="AK890" s="50">
        <f>IFERROR(IF(U890=0,AI890,U890*ABS(AI890)),"")</f>
        <v/>
      </c>
      <c r="AL890" s="50">
        <f>IFERROR(IF(V890=0,AJ890,V890*ABS(AJ890)),"")</f>
        <v/>
      </c>
      <c r="AM890" s="50">
        <f>IFERROR(AND(U890=0,V890=0,ABS(AK890)&gt;90,ABS(AK890)&lt;=180,ABS(AL890)&lt;=90),FALSE)</f>
        <v/>
      </c>
      <c r="AN890" s="50">
        <f>IF(AM890,AL890,AK890)</f>
        <v/>
      </c>
      <c r="AO890" s="50">
        <f>IF(AM890,AK890,AL890)</f>
        <v/>
      </c>
      <c r="AP890" s="50">
        <f>IF(R890="","",IF(Y890&lt;&gt;"","Contains words or symbols that aren't part of a coordinate.",IF(NOT(OR(Z890=2,Z890=4,Z890=6)),"Couldn't find a latitude and a longitude ("&amp;Z890&amp;IF(Z890=1," number"," numbers")&amp;" found).",IF(COUNT(AA890:AF890)&lt;&gt;Z890,"Some of the numbers couldn't be read.",IF(OR(AND(Z890=4,OR(AB890&lt;0,AB890&gt;=60,AD890&lt;0,AD890&gt;=60)),AND(Z890=6,OR(AB890&lt;0,AB890&gt;=60,AC890&lt;0,AC890&gt;=60,AE890&lt;0,AE890&gt;=60,AF890&lt;0,AF890&gt;=60))),"Minutes and seconds must be between 0 and 60.",IF(OR(ABS(AN890)&gt;90,ABS(AO890)&gt;180),"Out of range: latitude must be between -90 and 90, and longitude between -180 and 180.",""))))))</f>
        <v/>
      </c>
    </row>
    <row r="891">
      <c r="B891" s="44" t="n"/>
      <c r="C891" s="44" t="n"/>
      <c r="D891" s="45">
        <f>IF(R891="","",IF(AP891&lt;&gt;"","NOT VALID GPS COORDINATES",IF(O891="NO CONNECTION","NO CONNECTION",IF(E891="","NOT FOUND",IF(OR(AM891,AND(AN891=0,AO891=0)),"CONVERTED – PLEASE CHECK","CONVERTED")))))</f>
        <v/>
      </c>
      <c r="E891" s="45">
        <f>IF(OR(O891="",O891="NO CONNECTION"),"",IFERROR(_xlfn.FILTERXML(O891,"//local/territory")&amp;" "&amp;_xlfn.FILTERXML(O891,"//local/mapcode"),IFERROR(_xlfn.FILTERXML(O891,"//international/mapcode"),"")))</f>
        <v/>
      </c>
      <c r="F891" s="46">
        <f>IF(E891="","",IFERROR(_xlfn.FILTERXML(O891,"//local/territory"),""))</f>
        <v/>
      </c>
      <c r="G891" s="46">
        <f>IF(E891="","",IFERROR(_xlfn.FILTERXML(O891,"//local/mapcode"),""))</f>
        <v/>
      </c>
      <c r="H891" s="46">
        <f>IF(E891="","",IFERROR(_xlfn.FILTERXML(O891,"//international/mapcode"),""))</f>
        <v/>
      </c>
      <c r="I891" s="46">
        <f>IF(E891="","",IFERROR(HYPERLINK("https://www.mymapcodes.com/go/?t="&amp;IF(G891&lt;&gt;"",F891,"AAA")&amp;"&amp;ma="&amp;LEFT(IF(G891&lt;&gt;"",G891,H891),FIND(".",IF(G891&lt;&gt;"",G891,H891))-1)&amp;"&amp;mb="&amp;MID(IF(G891&lt;&gt;"",G891,H891),FIND(".",IF(G891&lt;&gt;"",G891,H891))+1,99),"Open on MyMapcodes →"),""))</f>
        <v/>
      </c>
      <c r="J891" s="47">
        <f>IF(OR(R891="",AP891&lt;&gt;""),"",ROUND(AN891,6))</f>
        <v/>
      </c>
      <c r="K891" s="47">
        <f>IF(OR(R891="",AP891&lt;&gt;""),"",ROUND(AO891,6))</f>
        <v/>
      </c>
      <c r="L891" s="48">
        <f>IF(R891="","",IF(AP891&lt;&gt;"",AP891,IF(O891="NO CONNECTION","Excel couldn't reach the mapcode service. Click the REFRESH RESULTS box just above the table.",IF(E891="","The mapcode service didn't return a mapcode for this point.",IF(AM891,"Latitude and longitude seemed to be the wrong way round, so they've been swapped. Please check.",IF(AND(AN891=0,AO891=0),"0, 0 is in the sea off West Africa. Please check this is the location you meant.",IF(W891,"Longitude came first, so the order has been switched.",IF(Z891=6,"Converted from degrees, minutes and seconds.",IF(Z891=4,"Converted from degrees and decimal minutes.","")))))))))</f>
        <v/>
      </c>
      <c r="N891" s="49">
        <f>IF(J891="","",MapcodeAPI&amp;"codes/"&amp;SUBSTITUTE(J891&amp;"",MID(1/2,2,1),".")&amp;","&amp;SUBSTITUTE(K891&amp;"",MID(1/2,2,1),"."))&amp;LEFT($B$13,0)</f>
        <v/>
      </c>
      <c r="O891" s="49">
        <f>IF(N891="","",IFERROR(_xlfn.WEBSERVICE(N891),IF(MapcodeAPIBackup="","NO CONNECTION",IFERROR(_xlfn.WEBSERVICE(MapcodeAPIBackup&amp;MID(N891,LEN(MapcodeAPI)+1,999)),"NO CONNECTION"))))</f>
        <v/>
      </c>
      <c r="P891" t="inlineStr">
        <is>
          <t xml:space="preserve"> </t>
        </is>
      </c>
      <c r="R891" s="50">
        <f>IFERROR(IF(AND(TRIM(B891&amp;"")="",TRIM(C891&amp;"")=""),"",TRIM(IF(ISNUMBER(B891),SUBSTITUTE(B891&amp;"",MID(1/2,2,1),"."),B891&amp;"")&amp;IF(TRIM(C891&amp;"")="",""," | "&amp;IF(ISNUMBER(C891),SUBSTITUTE(C891&amp;"",MID(1/2,2,1),"."),C891&amp;"")))),"(error value)")</f>
        <v/>
      </c>
      <c r="S891" s="50">
        <f>IF(R891="","","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"&amp;IFERROR(IF(AND(LEN(R891)-LEN(SUBSTITUTE(R891,"/",""))=1,ISNUMBER(FIND(" ",TRIM(LEFT(R891,FIND("/",R891)-1))))),LEFT(R891,FIND("/",R891)-1),R891),R891)&amp;" ")," "," "),"﻿"," "),"​"," "),"⁠"," ")," "," ")," "," "),CHAR(9)," "),CHAR(10)," "),CHAR(13)," "),"−","-"),"–","-"),"—","-"),"LATITUDE"," "),"LONGITUDE"," "),"COORDINATES"," "),"COORDS"," "),"NORTH"," N "),"SOUTH"," S "),"EAST"," E "),"WEST"," W "),"DEGREES"," "),"DEG"," "),"GPS"," "),"LONG"," "),"LNG"," "),"LON"," "),"LAT"," ")," AND "," "),"&amp;"," ")&amp;" ")</f>
        <v/>
      </c>
      <c r="T891" s="50">
        <f>IF(S891="","",IF(LEN(S891)-LEN(SUBSTITUTE(S891,".",""))&gt;0,SUBSTITUTE(S891,","," "),IF(LEN(S891)-LEN(SUBSTITUTE(S891,",",""))=3,SUBSTITUTE(SUBSTITUTE(S891,",",";",2),",","."),IF(LEN(S891)-LEN(SUBSTITUTE(S891,",",""))=2,SUBSTITUTE(S891,",","."),SUBSTITUTE(S891,","," ")))))</f>
        <v/>
      </c>
      <c r="U891" s="50">
        <f>IF(ISNUMBER(FIND("S",T891)),-1,IF(ISNUMBER(FIND("N",T891)),1,0))</f>
        <v/>
      </c>
      <c r="V891" s="50">
        <f>IF(ISNUMBER(FIND("W",T891)),-1,IF(ISNUMBER(FIND("E",T891)),1,0))</f>
        <v/>
      </c>
      <c r="W891" s="50">
        <f>AND(MIN(IFERROR(FIND("N",T891),999),IFERROR(FIND("S",T891),999))&lt;999,MIN(IFERROR(FIND("E",T891),999),IFERROR(FIND("W",T891),999))&lt;999,MIN(IFERROR(FIND("E",T891),999),IFERROR(FIND("W",T891),999))&lt;MIN(IFERROR(FIND("N",T891),999),IFERROR(FIND("S",T891),999)))</f>
        <v/>
      </c>
      <c r="X891" s="50">
        <f>IF(T891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891,"°"," "),"º"," "),"˚"," "),"'"," "),CHAR(34)," "),"′"," "),"’"," "),"‘"," "),"″"," "),"”"," "),"“"," "),"("," "),")"," "),"["," "),"]"," "),"{"," "),"}"," "),";"," "),"|"," "),"/"," "),"\"," "),":"," "),"="," "),"*"," "),","," "),"N"," "),"S"," "),"E"," "),"W"," "),"_"," ")))</f>
        <v/>
      </c>
      <c r="Y891" s="50">
        <f>IF(X891="","",SUBSTITUTE(SUBSTITUTE(SUBSTITUTE(SUBSTITUTE(SUBSTITUTE(SUBSTITUTE(SUBSTITUTE(SUBSTITUTE(SUBSTITUTE(SUBSTITUTE(SUBSTITUTE(SUBSTITUTE(SUBSTITUTE(X891,"0",""),"1",""),"2",""),"3",""),"4",""),"5",""),"6",""),"7",""),"8",""),"9",""),".",""),"-","")," ",""))</f>
        <v/>
      </c>
      <c r="Z891" s="50">
        <f>IF(X891="",0,LEN(X891)-LEN(SUBSTITUTE(X891," ",""))+1)</f>
        <v/>
      </c>
      <c r="AA891" s="50">
        <f>IF(Z891&lt;1,"",IFERROR(VALUE(SUBSTITUTE(TRIM(MID(SUBSTITUTE(X891," ",REPT(" ",60)),1,60)),".",MID(1/2,2,1))),""))</f>
        <v/>
      </c>
      <c r="AB891" s="50">
        <f>IF(Z891&lt;2,"",IFERROR(VALUE(SUBSTITUTE(TRIM(MID(SUBSTITUTE(X891," ",REPT(" ",60)),61,60)),".",MID(1/2,2,1))),""))</f>
        <v/>
      </c>
      <c r="AC891" s="50">
        <f>IF(Z891&lt;3,"",IFERROR(VALUE(SUBSTITUTE(TRIM(MID(SUBSTITUTE(X891," ",REPT(" ",60)),121,60)),".",MID(1/2,2,1))),""))</f>
        <v/>
      </c>
      <c r="AD891" s="50">
        <f>IF(Z891&lt;4,"",IFERROR(VALUE(SUBSTITUTE(TRIM(MID(SUBSTITUTE(X891," ",REPT(" ",60)),181,60)),".",MID(1/2,2,1))),""))</f>
        <v/>
      </c>
      <c r="AE891" s="50">
        <f>IF(Z891&lt;5,"",IFERROR(VALUE(SUBSTITUTE(TRIM(MID(SUBSTITUTE(X891," ",REPT(" ",60)),241,60)),".",MID(1/2,2,1))),""))</f>
        <v/>
      </c>
      <c r="AF891" s="50">
        <f>IF(Z891&lt;6,"",IFERROR(VALUE(SUBSTITUTE(TRIM(MID(SUBSTITUTE(X891," ",REPT(" ",60)),301,60)),".",MID(1/2,2,1))),""))</f>
        <v/>
      </c>
      <c r="AG891" s="50">
        <f>IFERROR(IF(Z891=2,AA891,IF(Z891=4,IF(AA891&lt;0,-1,1)*(ABS(AA891)+AB891/60),IF(Z891=6,IF(AA891&lt;0,-1,1)*(ABS(AA891)+AB891/60+AC891/3600),""))),"")</f>
        <v/>
      </c>
      <c r="AH891" s="50">
        <f>IFERROR(IF(Z891=2,AB891,IF(Z891=4,IF(AC891&lt;0,-1,1)*(ABS(AC891)+AD891/60),IF(Z891=6,IF(AD891&lt;0,-1,1)*(ABS(AD891)+AE891/60+AF891/3600),""))),"")</f>
        <v/>
      </c>
      <c r="AI891" s="50">
        <f>IF(W891,AH891,AG891)</f>
        <v/>
      </c>
      <c r="AJ891" s="50">
        <f>IF(W891,AG891,AH891)</f>
        <v/>
      </c>
      <c r="AK891" s="50">
        <f>IFERROR(IF(U891=0,AI891,U891*ABS(AI891)),"")</f>
        <v/>
      </c>
      <c r="AL891" s="50">
        <f>IFERROR(IF(V891=0,AJ891,V891*ABS(AJ891)),"")</f>
        <v/>
      </c>
      <c r="AM891" s="50">
        <f>IFERROR(AND(U891=0,V891=0,ABS(AK891)&gt;90,ABS(AK891)&lt;=180,ABS(AL891)&lt;=90),FALSE)</f>
        <v/>
      </c>
      <c r="AN891" s="50">
        <f>IF(AM891,AL891,AK891)</f>
        <v/>
      </c>
      <c r="AO891" s="50">
        <f>IF(AM891,AK891,AL891)</f>
        <v/>
      </c>
      <c r="AP891" s="50">
        <f>IF(R891="","",IF(Y891&lt;&gt;"","Contains words or symbols that aren't part of a coordinate.",IF(NOT(OR(Z891=2,Z891=4,Z891=6)),"Couldn't find a latitude and a longitude ("&amp;Z891&amp;IF(Z891=1," number"," numbers")&amp;" found).",IF(COUNT(AA891:AF891)&lt;&gt;Z891,"Some of the numbers couldn't be read.",IF(OR(AND(Z891=4,OR(AB891&lt;0,AB891&gt;=60,AD891&lt;0,AD891&gt;=60)),AND(Z891=6,OR(AB891&lt;0,AB891&gt;=60,AC891&lt;0,AC891&gt;=60,AE891&lt;0,AE891&gt;=60,AF891&lt;0,AF891&gt;=60))),"Minutes and seconds must be between 0 and 60.",IF(OR(ABS(AN891)&gt;90,ABS(AO891)&gt;180),"Out of range: latitude must be between -90 and 90, and longitude between -180 and 180.",""))))))</f>
        <v/>
      </c>
    </row>
    <row r="892">
      <c r="B892" s="44" t="n"/>
      <c r="C892" s="44" t="n"/>
      <c r="D892" s="45">
        <f>IF(R892="","",IF(AP892&lt;&gt;"","NOT VALID GPS COORDINATES",IF(O892="NO CONNECTION","NO CONNECTION",IF(E892="","NOT FOUND",IF(OR(AM892,AND(AN892=0,AO892=0)),"CONVERTED – PLEASE CHECK","CONVERTED")))))</f>
        <v/>
      </c>
      <c r="E892" s="45">
        <f>IF(OR(O892="",O892="NO CONNECTION"),"",IFERROR(_xlfn.FILTERXML(O892,"//local/territory")&amp;" "&amp;_xlfn.FILTERXML(O892,"//local/mapcode"),IFERROR(_xlfn.FILTERXML(O892,"//international/mapcode"),"")))</f>
        <v/>
      </c>
      <c r="F892" s="46">
        <f>IF(E892="","",IFERROR(_xlfn.FILTERXML(O892,"//local/territory"),""))</f>
        <v/>
      </c>
      <c r="G892" s="46">
        <f>IF(E892="","",IFERROR(_xlfn.FILTERXML(O892,"//local/mapcode"),""))</f>
        <v/>
      </c>
      <c r="H892" s="46">
        <f>IF(E892="","",IFERROR(_xlfn.FILTERXML(O892,"//international/mapcode"),""))</f>
        <v/>
      </c>
      <c r="I892" s="46">
        <f>IF(E892="","",IFERROR(HYPERLINK("https://www.mymapcodes.com/go/?t="&amp;IF(G892&lt;&gt;"",F892,"AAA")&amp;"&amp;ma="&amp;LEFT(IF(G892&lt;&gt;"",G892,H892),FIND(".",IF(G892&lt;&gt;"",G892,H892))-1)&amp;"&amp;mb="&amp;MID(IF(G892&lt;&gt;"",G892,H892),FIND(".",IF(G892&lt;&gt;"",G892,H892))+1,99),"Open on MyMapcodes →"),""))</f>
        <v/>
      </c>
      <c r="J892" s="47">
        <f>IF(OR(R892="",AP892&lt;&gt;""),"",ROUND(AN892,6))</f>
        <v/>
      </c>
      <c r="K892" s="47">
        <f>IF(OR(R892="",AP892&lt;&gt;""),"",ROUND(AO892,6))</f>
        <v/>
      </c>
      <c r="L892" s="48">
        <f>IF(R892="","",IF(AP892&lt;&gt;"",AP892,IF(O892="NO CONNECTION","Excel couldn't reach the mapcode service. Click the REFRESH RESULTS box just above the table.",IF(E892="","The mapcode service didn't return a mapcode for this point.",IF(AM892,"Latitude and longitude seemed to be the wrong way round, so they've been swapped. Please check.",IF(AND(AN892=0,AO892=0),"0, 0 is in the sea off West Africa. Please check this is the location you meant.",IF(W892,"Longitude came first, so the order has been switched.",IF(Z892=6,"Converted from degrees, minutes and seconds.",IF(Z892=4,"Converted from degrees and decimal minutes.","")))))))))</f>
        <v/>
      </c>
      <c r="N892" s="49">
        <f>IF(J892="","",MapcodeAPI&amp;"codes/"&amp;SUBSTITUTE(J892&amp;"",MID(1/2,2,1),".")&amp;","&amp;SUBSTITUTE(K892&amp;"",MID(1/2,2,1),"."))&amp;LEFT($B$13,0)</f>
        <v/>
      </c>
      <c r="O892" s="49">
        <f>IF(N892="","",IFERROR(_xlfn.WEBSERVICE(N892),IF(MapcodeAPIBackup="","NO CONNECTION",IFERROR(_xlfn.WEBSERVICE(MapcodeAPIBackup&amp;MID(N892,LEN(MapcodeAPI)+1,999)),"NO CONNECTION"))))</f>
        <v/>
      </c>
      <c r="P892" t="inlineStr">
        <is>
          <t xml:space="preserve"> </t>
        </is>
      </c>
      <c r="R892" s="50">
        <f>IFERROR(IF(AND(TRIM(B892&amp;"")="",TRIM(C892&amp;"")=""),"",TRIM(IF(ISNUMBER(B892),SUBSTITUTE(B892&amp;"",MID(1/2,2,1),"."),B892&amp;"")&amp;IF(TRIM(C892&amp;"")="",""," | "&amp;IF(ISNUMBER(C892),SUBSTITUTE(C892&amp;"",MID(1/2,2,1),"."),C892&amp;"")))),"(error value)")</f>
        <v/>
      </c>
      <c r="S892" s="50">
        <f>IF(R892="","","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"&amp;IFERROR(IF(AND(LEN(R892)-LEN(SUBSTITUTE(R892,"/",""))=1,ISNUMBER(FIND(" ",TRIM(LEFT(R892,FIND("/",R892)-1))))),LEFT(R892,FIND("/",R892)-1),R892),R892)&amp;" ")," "," "),"﻿"," "),"​"," "),"⁠"," ")," "," ")," "," "),CHAR(9)," "),CHAR(10)," "),CHAR(13)," "),"−","-"),"–","-"),"—","-"),"LATITUDE"," "),"LONGITUDE"," "),"COORDINATES"," "),"COORDS"," "),"NORTH"," N "),"SOUTH"," S "),"EAST"," E "),"WEST"," W "),"DEGREES"," "),"DEG"," "),"GPS"," "),"LONG"," "),"LNG"," "),"LON"," "),"LAT"," ")," AND "," "),"&amp;"," ")&amp;" ")</f>
        <v/>
      </c>
      <c r="T892" s="50">
        <f>IF(S892="","",IF(LEN(S892)-LEN(SUBSTITUTE(S892,".",""))&gt;0,SUBSTITUTE(S892,","," "),IF(LEN(S892)-LEN(SUBSTITUTE(S892,",",""))=3,SUBSTITUTE(SUBSTITUTE(S892,",",";",2),",","."),IF(LEN(S892)-LEN(SUBSTITUTE(S892,",",""))=2,SUBSTITUTE(S892,",","."),SUBSTITUTE(S892,","," ")))))</f>
        <v/>
      </c>
      <c r="U892" s="50">
        <f>IF(ISNUMBER(FIND("S",T892)),-1,IF(ISNUMBER(FIND("N",T892)),1,0))</f>
        <v/>
      </c>
      <c r="V892" s="50">
        <f>IF(ISNUMBER(FIND("W",T892)),-1,IF(ISNUMBER(FIND("E",T892)),1,0))</f>
        <v/>
      </c>
      <c r="W892" s="50">
        <f>AND(MIN(IFERROR(FIND("N",T892),999),IFERROR(FIND("S",T892),999))&lt;999,MIN(IFERROR(FIND("E",T892),999),IFERROR(FIND("W",T892),999))&lt;999,MIN(IFERROR(FIND("E",T892),999),IFERROR(FIND("W",T892),999))&lt;MIN(IFERROR(FIND("N",T892),999),IFERROR(FIND("S",T892),999)))</f>
        <v/>
      </c>
      <c r="X892" s="50">
        <f>IF(T892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892,"°"," "),"º"," "),"˚"," "),"'"," "),CHAR(34)," "),"′"," "),"’"," "),"‘"," "),"″"," "),"”"," "),"“"," "),"("," "),")"," "),"["," "),"]"," "),"{"," "),"}"," "),";"," "),"|"," "),"/"," "),"\"," "),":"," "),"="," "),"*"," "),","," "),"N"," "),"S"," "),"E"," "),"W"," "),"_"," ")))</f>
        <v/>
      </c>
      <c r="Y892" s="50">
        <f>IF(X892="","",SUBSTITUTE(SUBSTITUTE(SUBSTITUTE(SUBSTITUTE(SUBSTITUTE(SUBSTITUTE(SUBSTITUTE(SUBSTITUTE(SUBSTITUTE(SUBSTITUTE(SUBSTITUTE(SUBSTITUTE(SUBSTITUTE(X892,"0",""),"1",""),"2",""),"3",""),"4",""),"5",""),"6",""),"7",""),"8",""),"9",""),".",""),"-","")," ",""))</f>
        <v/>
      </c>
      <c r="Z892" s="50">
        <f>IF(X892="",0,LEN(X892)-LEN(SUBSTITUTE(X892," ",""))+1)</f>
        <v/>
      </c>
      <c r="AA892" s="50">
        <f>IF(Z892&lt;1,"",IFERROR(VALUE(SUBSTITUTE(TRIM(MID(SUBSTITUTE(X892," ",REPT(" ",60)),1,60)),".",MID(1/2,2,1))),""))</f>
        <v/>
      </c>
      <c r="AB892" s="50">
        <f>IF(Z892&lt;2,"",IFERROR(VALUE(SUBSTITUTE(TRIM(MID(SUBSTITUTE(X892," ",REPT(" ",60)),61,60)),".",MID(1/2,2,1))),""))</f>
        <v/>
      </c>
      <c r="AC892" s="50">
        <f>IF(Z892&lt;3,"",IFERROR(VALUE(SUBSTITUTE(TRIM(MID(SUBSTITUTE(X892," ",REPT(" ",60)),121,60)),".",MID(1/2,2,1))),""))</f>
        <v/>
      </c>
      <c r="AD892" s="50">
        <f>IF(Z892&lt;4,"",IFERROR(VALUE(SUBSTITUTE(TRIM(MID(SUBSTITUTE(X892," ",REPT(" ",60)),181,60)),".",MID(1/2,2,1))),""))</f>
        <v/>
      </c>
      <c r="AE892" s="50">
        <f>IF(Z892&lt;5,"",IFERROR(VALUE(SUBSTITUTE(TRIM(MID(SUBSTITUTE(X892," ",REPT(" ",60)),241,60)),".",MID(1/2,2,1))),""))</f>
        <v/>
      </c>
      <c r="AF892" s="50">
        <f>IF(Z892&lt;6,"",IFERROR(VALUE(SUBSTITUTE(TRIM(MID(SUBSTITUTE(X892," ",REPT(" ",60)),301,60)),".",MID(1/2,2,1))),""))</f>
        <v/>
      </c>
      <c r="AG892" s="50">
        <f>IFERROR(IF(Z892=2,AA892,IF(Z892=4,IF(AA892&lt;0,-1,1)*(ABS(AA892)+AB892/60),IF(Z892=6,IF(AA892&lt;0,-1,1)*(ABS(AA892)+AB892/60+AC892/3600),""))),"")</f>
        <v/>
      </c>
      <c r="AH892" s="50">
        <f>IFERROR(IF(Z892=2,AB892,IF(Z892=4,IF(AC892&lt;0,-1,1)*(ABS(AC892)+AD892/60),IF(Z892=6,IF(AD892&lt;0,-1,1)*(ABS(AD892)+AE892/60+AF892/3600),""))),"")</f>
        <v/>
      </c>
      <c r="AI892" s="50">
        <f>IF(W892,AH892,AG892)</f>
        <v/>
      </c>
      <c r="AJ892" s="50">
        <f>IF(W892,AG892,AH892)</f>
        <v/>
      </c>
      <c r="AK892" s="50">
        <f>IFERROR(IF(U892=0,AI892,U892*ABS(AI892)),"")</f>
        <v/>
      </c>
      <c r="AL892" s="50">
        <f>IFERROR(IF(V892=0,AJ892,V892*ABS(AJ892)),"")</f>
        <v/>
      </c>
      <c r="AM892" s="50">
        <f>IFERROR(AND(U892=0,V892=0,ABS(AK892)&gt;90,ABS(AK892)&lt;=180,ABS(AL892)&lt;=90),FALSE)</f>
        <v/>
      </c>
      <c r="AN892" s="50">
        <f>IF(AM892,AL892,AK892)</f>
        <v/>
      </c>
      <c r="AO892" s="50">
        <f>IF(AM892,AK892,AL892)</f>
        <v/>
      </c>
      <c r="AP892" s="50">
        <f>IF(R892="","",IF(Y892&lt;&gt;"","Contains words or symbols that aren't part of a coordinate.",IF(NOT(OR(Z892=2,Z892=4,Z892=6)),"Couldn't find a latitude and a longitude ("&amp;Z892&amp;IF(Z892=1," number"," numbers")&amp;" found).",IF(COUNT(AA892:AF892)&lt;&gt;Z892,"Some of the numbers couldn't be read.",IF(OR(AND(Z892=4,OR(AB892&lt;0,AB892&gt;=60,AD892&lt;0,AD892&gt;=60)),AND(Z892=6,OR(AB892&lt;0,AB892&gt;=60,AC892&lt;0,AC892&gt;=60,AE892&lt;0,AE892&gt;=60,AF892&lt;0,AF892&gt;=60))),"Minutes and seconds must be between 0 and 60.",IF(OR(ABS(AN892)&gt;90,ABS(AO892)&gt;180),"Out of range: latitude must be between -90 and 90, and longitude between -180 and 180.",""))))))</f>
        <v/>
      </c>
    </row>
    <row r="893">
      <c r="B893" s="44" t="n"/>
      <c r="C893" s="44" t="n"/>
      <c r="D893" s="45">
        <f>IF(R893="","",IF(AP893&lt;&gt;"","NOT VALID GPS COORDINATES",IF(O893="NO CONNECTION","NO CONNECTION",IF(E893="","NOT FOUND",IF(OR(AM893,AND(AN893=0,AO893=0)),"CONVERTED – PLEASE CHECK","CONVERTED")))))</f>
        <v/>
      </c>
      <c r="E893" s="45">
        <f>IF(OR(O893="",O893="NO CONNECTION"),"",IFERROR(_xlfn.FILTERXML(O893,"//local/territory")&amp;" "&amp;_xlfn.FILTERXML(O893,"//local/mapcode"),IFERROR(_xlfn.FILTERXML(O893,"//international/mapcode"),"")))</f>
        <v/>
      </c>
      <c r="F893" s="46">
        <f>IF(E893="","",IFERROR(_xlfn.FILTERXML(O893,"//local/territory"),""))</f>
        <v/>
      </c>
      <c r="G893" s="46">
        <f>IF(E893="","",IFERROR(_xlfn.FILTERXML(O893,"//local/mapcode"),""))</f>
        <v/>
      </c>
      <c r="H893" s="46">
        <f>IF(E893="","",IFERROR(_xlfn.FILTERXML(O893,"//international/mapcode"),""))</f>
        <v/>
      </c>
      <c r="I893" s="46">
        <f>IF(E893="","",IFERROR(HYPERLINK("https://www.mymapcodes.com/go/?t="&amp;IF(G893&lt;&gt;"",F893,"AAA")&amp;"&amp;ma="&amp;LEFT(IF(G893&lt;&gt;"",G893,H893),FIND(".",IF(G893&lt;&gt;"",G893,H893))-1)&amp;"&amp;mb="&amp;MID(IF(G893&lt;&gt;"",G893,H893),FIND(".",IF(G893&lt;&gt;"",G893,H893))+1,99),"Open on MyMapcodes →"),""))</f>
        <v/>
      </c>
      <c r="J893" s="47">
        <f>IF(OR(R893="",AP893&lt;&gt;""),"",ROUND(AN893,6))</f>
        <v/>
      </c>
      <c r="K893" s="47">
        <f>IF(OR(R893="",AP893&lt;&gt;""),"",ROUND(AO893,6))</f>
        <v/>
      </c>
      <c r="L893" s="48">
        <f>IF(R893="","",IF(AP893&lt;&gt;"",AP893,IF(O893="NO CONNECTION","Excel couldn't reach the mapcode service. Click the REFRESH RESULTS box just above the table.",IF(E893="","The mapcode service didn't return a mapcode for this point.",IF(AM893,"Latitude and longitude seemed to be the wrong way round, so they've been swapped. Please check.",IF(AND(AN893=0,AO893=0),"0, 0 is in the sea off West Africa. Please check this is the location you meant.",IF(W893,"Longitude came first, so the order has been switched.",IF(Z893=6,"Converted from degrees, minutes and seconds.",IF(Z893=4,"Converted from degrees and decimal minutes.","")))))))))</f>
        <v/>
      </c>
      <c r="N893" s="49">
        <f>IF(J893="","",MapcodeAPI&amp;"codes/"&amp;SUBSTITUTE(J893&amp;"",MID(1/2,2,1),".")&amp;","&amp;SUBSTITUTE(K893&amp;"",MID(1/2,2,1),"."))&amp;LEFT($B$13,0)</f>
        <v/>
      </c>
      <c r="O893" s="49">
        <f>IF(N893="","",IFERROR(_xlfn.WEBSERVICE(N893),IF(MapcodeAPIBackup="","NO CONNECTION",IFERROR(_xlfn.WEBSERVICE(MapcodeAPIBackup&amp;MID(N893,LEN(MapcodeAPI)+1,999)),"NO CONNECTION"))))</f>
        <v/>
      </c>
      <c r="P893" t="inlineStr">
        <is>
          <t xml:space="preserve"> </t>
        </is>
      </c>
      <c r="R893" s="50">
        <f>IFERROR(IF(AND(TRIM(B893&amp;"")="",TRIM(C893&amp;"")=""),"",TRIM(IF(ISNUMBER(B893),SUBSTITUTE(B893&amp;"",MID(1/2,2,1),"."),B893&amp;"")&amp;IF(TRIM(C893&amp;"")="",""," | "&amp;IF(ISNUMBER(C893),SUBSTITUTE(C893&amp;"",MID(1/2,2,1),"."),C893&amp;"")))),"(error value)")</f>
        <v/>
      </c>
      <c r="S893" s="50">
        <f>IF(R893="","","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"&amp;IFERROR(IF(AND(LEN(R893)-LEN(SUBSTITUTE(R893,"/",""))=1,ISNUMBER(FIND(" ",TRIM(LEFT(R893,FIND("/",R893)-1))))),LEFT(R893,FIND("/",R893)-1),R893),R893)&amp;" ")," "," "),"﻿"," "),"​"," "),"⁠"," ")," "," ")," "," "),CHAR(9)," "),CHAR(10)," "),CHAR(13)," "),"−","-"),"–","-"),"—","-"),"LATITUDE"," "),"LONGITUDE"," "),"COORDINATES"," "),"COORDS"," "),"NORTH"," N "),"SOUTH"," S "),"EAST"," E "),"WEST"," W "),"DEGREES"," "),"DEG"," "),"GPS"," "),"LONG"," "),"LNG"," "),"LON"," "),"LAT"," ")," AND "," "),"&amp;"," ")&amp;" ")</f>
        <v/>
      </c>
      <c r="T893" s="50">
        <f>IF(S893="","",IF(LEN(S893)-LEN(SUBSTITUTE(S893,".",""))&gt;0,SUBSTITUTE(S893,","," "),IF(LEN(S893)-LEN(SUBSTITUTE(S893,",",""))=3,SUBSTITUTE(SUBSTITUTE(S893,",",";",2),",","."),IF(LEN(S893)-LEN(SUBSTITUTE(S893,",",""))=2,SUBSTITUTE(S893,",","."),SUBSTITUTE(S893,","," ")))))</f>
        <v/>
      </c>
      <c r="U893" s="50">
        <f>IF(ISNUMBER(FIND("S",T893)),-1,IF(ISNUMBER(FIND("N",T893)),1,0))</f>
        <v/>
      </c>
      <c r="V893" s="50">
        <f>IF(ISNUMBER(FIND("W",T893)),-1,IF(ISNUMBER(FIND("E",T893)),1,0))</f>
        <v/>
      </c>
      <c r="W893" s="50">
        <f>AND(MIN(IFERROR(FIND("N",T893),999),IFERROR(FIND("S",T893),999))&lt;999,MIN(IFERROR(FIND("E",T893),999),IFERROR(FIND("W",T893),999))&lt;999,MIN(IFERROR(FIND("E",T893),999),IFERROR(FIND("W",T893),999))&lt;MIN(IFERROR(FIND("N",T893),999),IFERROR(FIND("S",T893),999)))</f>
        <v/>
      </c>
      <c r="X893" s="50">
        <f>IF(T893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893,"°"," "),"º"," "),"˚"," "),"'"," "),CHAR(34)," "),"′"," "),"’"," "),"‘"," "),"″"," "),"”"," "),"“"," "),"("," "),")"," "),"["," "),"]"," "),"{"," "),"}"," "),";"," "),"|"," "),"/"," "),"\"," "),":"," "),"="," "),"*"," "),","," "),"N"," "),"S"," "),"E"," "),"W"," "),"_"," ")))</f>
        <v/>
      </c>
      <c r="Y893" s="50">
        <f>IF(X893="","",SUBSTITUTE(SUBSTITUTE(SUBSTITUTE(SUBSTITUTE(SUBSTITUTE(SUBSTITUTE(SUBSTITUTE(SUBSTITUTE(SUBSTITUTE(SUBSTITUTE(SUBSTITUTE(SUBSTITUTE(SUBSTITUTE(X893,"0",""),"1",""),"2",""),"3",""),"4",""),"5",""),"6",""),"7",""),"8",""),"9",""),".",""),"-","")," ",""))</f>
        <v/>
      </c>
      <c r="Z893" s="50">
        <f>IF(X893="",0,LEN(X893)-LEN(SUBSTITUTE(X893," ",""))+1)</f>
        <v/>
      </c>
      <c r="AA893" s="50">
        <f>IF(Z893&lt;1,"",IFERROR(VALUE(SUBSTITUTE(TRIM(MID(SUBSTITUTE(X893," ",REPT(" ",60)),1,60)),".",MID(1/2,2,1))),""))</f>
        <v/>
      </c>
      <c r="AB893" s="50">
        <f>IF(Z893&lt;2,"",IFERROR(VALUE(SUBSTITUTE(TRIM(MID(SUBSTITUTE(X893," ",REPT(" ",60)),61,60)),".",MID(1/2,2,1))),""))</f>
        <v/>
      </c>
      <c r="AC893" s="50">
        <f>IF(Z893&lt;3,"",IFERROR(VALUE(SUBSTITUTE(TRIM(MID(SUBSTITUTE(X893," ",REPT(" ",60)),121,60)),".",MID(1/2,2,1))),""))</f>
        <v/>
      </c>
      <c r="AD893" s="50">
        <f>IF(Z893&lt;4,"",IFERROR(VALUE(SUBSTITUTE(TRIM(MID(SUBSTITUTE(X893," ",REPT(" ",60)),181,60)),".",MID(1/2,2,1))),""))</f>
        <v/>
      </c>
      <c r="AE893" s="50">
        <f>IF(Z893&lt;5,"",IFERROR(VALUE(SUBSTITUTE(TRIM(MID(SUBSTITUTE(X893," ",REPT(" ",60)),241,60)),".",MID(1/2,2,1))),""))</f>
        <v/>
      </c>
      <c r="AF893" s="50">
        <f>IF(Z893&lt;6,"",IFERROR(VALUE(SUBSTITUTE(TRIM(MID(SUBSTITUTE(X893," ",REPT(" ",60)),301,60)),".",MID(1/2,2,1))),""))</f>
        <v/>
      </c>
      <c r="AG893" s="50">
        <f>IFERROR(IF(Z893=2,AA893,IF(Z893=4,IF(AA893&lt;0,-1,1)*(ABS(AA893)+AB893/60),IF(Z893=6,IF(AA893&lt;0,-1,1)*(ABS(AA893)+AB893/60+AC893/3600),""))),"")</f>
        <v/>
      </c>
      <c r="AH893" s="50">
        <f>IFERROR(IF(Z893=2,AB893,IF(Z893=4,IF(AC893&lt;0,-1,1)*(ABS(AC893)+AD893/60),IF(Z893=6,IF(AD893&lt;0,-1,1)*(ABS(AD893)+AE893/60+AF893/3600),""))),"")</f>
        <v/>
      </c>
      <c r="AI893" s="50">
        <f>IF(W893,AH893,AG893)</f>
        <v/>
      </c>
      <c r="AJ893" s="50">
        <f>IF(W893,AG893,AH893)</f>
        <v/>
      </c>
      <c r="AK893" s="50">
        <f>IFERROR(IF(U893=0,AI893,U893*ABS(AI893)),"")</f>
        <v/>
      </c>
      <c r="AL893" s="50">
        <f>IFERROR(IF(V893=0,AJ893,V893*ABS(AJ893)),"")</f>
        <v/>
      </c>
      <c r="AM893" s="50">
        <f>IFERROR(AND(U893=0,V893=0,ABS(AK893)&gt;90,ABS(AK893)&lt;=180,ABS(AL893)&lt;=90),FALSE)</f>
        <v/>
      </c>
      <c r="AN893" s="50">
        <f>IF(AM893,AL893,AK893)</f>
        <v/>
      </c>
      <c r="AO893" s="50">
        <f>IF(AM893,AK893,AL893)</f>
        <v/>
      </c>
      <c r="AP893" s="50">
        <f>IF(R893="","",IF(Y893&lt;&gt;"","Contains words or symbols that aren't part of a coordinate.",IF(NOT(OR(Z893=2,Z893=4,Z893=6)),"Couldn't find a latitude and a longitude ("&amp;Z893&amp;IF(Z893=1," number"," numbers")&amp;" found).",IF(COUNT(AA893:AF893)&lt;&gt;Z893,"Some of the numbers couldn't be read.",IF(OR(AND(Z893=4,OR(AB893&lt;0,AB893&gt;=60,AD893&lt;0,AD893&gt;=60)),AND(Z893=6,OR(AB893&lt;0,AB893&gt;=60,AC893&lt;0,AC893&gt;=60,AE893&lt;0,AE893&gt;=60,AF893&lt;0,AF893&gt;=60))),"Minutes and seconds must be between 0 and 60.",IF(OR(ABS(AN893)&gt;90,ABS(AO893)&gt;180),"Out of range: latitude must be between -90 and 90, and longitude between -180 and 180.",""))))))</f>
        <v/>
      </c>
    </row>
    <row r="894">
      <c r="B894" s="44" t="n"/>
      <c r="C894" s="44" t="n"/>
      <c r="D894" s="45">
        <f>IF(R894="","",IF(AP894&lt;&gt;"","NOT VALID GPS COORDINATES",IF(O894="NO CONNECTION","NO CONNECTION",IF(E894="","NOT FOUND",IF(OR(AM894,AND(AN894=0,AO894=0)),"CONVERTED – PLEASE CHECK","CONVERTED")))))</f>
        <v/>
      </c>
      <c r="E894" s="45">
        <f>IF(OR(O894="",O894="NO CONNECTION"),"",IFERROR(_xlfn.FILTERXML(O894,"//local/territory")&amp;" "&amp;_xlfn.FILTERXML(O894,"//local/mapcode"),IFERROR(_xlfn.FILTERXML(O894,"//international/mapcode"),"")))</f>
        <v/>
      </c>
      <c r="F894" s="46">
        <f>IF(E894="","",IFERROR(_xlfn.FILTERXML(O894,"//local/territory"),""))</f>
        <v/>
      </c>
      <c r="G894" s="46">
        <f>IF(E894="","",IFERROR(_xlfn.FILTERXML(O894,"//local/mapcode"),""))</f>
        <v/>
      </c>
      <c r="H894" s="46">
        <f>IF(E894="","",IFERROR(_xlfn.FILTERXML(O894,"//international/mapcode"),""))</f>
        <v/>
      </c>
      <c r="I894" s="46">
        <f>IF(E894="","",IFERROR(HYPERLINK("https://www.mymapcodes.com/go/?t="&amp;IF(G894&lt;&gt;"",F894,"AAA")&amp;"&amp;ma="&amp;LEFT(IF(G894&lt;&gt;"",G894,H894),FIND(".",IF(G894&lt;&gt;"",G894,H894))-1)&amp;"&amp;mb="&amp;MID(IF(G894&lt;&gt;"",G894,H894),FIND(".",IF(G894&lt;&gt;"",G894,H894))+1,99),"Open on MyMapcodes →"),""))</f>
        <v/>
      </c>
      <c r="J894" s="47">
        <f>IF(OR(R894="",AP894&lt;&gt;""),"",ROUND(AN894,6))</f>
        <v/>
      </c>
      <c r="K894" s="47">
        <f>IF(OR(R894="",AP894&lt;&gt;""),"",ROUND(AO894,6))</f>
        <v/>
      </c>
      <c r="L894" s="48">
        <f>IF(R894="","",IF(AP894&lt;&gt;"",AP894,IF(O894="NO CONNECTION","Excel couldn't reach the mapcode service. Click the REFRESH RESULTS box just above the table.",IF(E894="","The mapcode service didn't return a mapcode for this point.",IF(AM894,"Latitude and longitude seemed to be the wrong way round, so they've been swapped. Please check.",IF(AND(AN894=0,AO894=0),"0, 0 is in the sea off West Africa. Please check this is the location you meant.",IF(W894,"Longitude came first, so the order has been switched.",IF(Z894=6,"Converted from degrees, minutes and seconds.",IF(Z894=4,"Converted from degrees and decimal minutes.","")))))))))</f>
        <v/>
      </c>
      <c r="N894" s="49">
        <f>IF(J894="","",MapcodeAPI&amp;"codes/"&amp;SUBSTITUTE(J894&amp;"",MID(1/2,2,1),".")&amp;","&amp;SUBSTITUTE(K894&amp;"",MID(1/2,2,1),"."))&amp;LEFT($B$13,0)</f>
        <v/>
      </c>
      <c r="O894" s="49">
        <f>IF(N894="","",IFERROR(_xlfn.WEBSERVICE(N894),IF(MapcodeAPIBackup="","NO CONNECTION",IFERROR(_xlfn.WEBSERVICE(MapcodeAPIBackup&amp;MID(N894,LEN(MapcodeAPI)+1,999)),"NO CONNECTION"))))</f>
        <v/>
      </c>
      <c r="P894" t="inlineStr">
        <is>
          <t xml:space="preserve"> </t>
        </is>
      </c>
      <c r="R894" s="50">
        <f>IFERROR(IF(AND(TRIM(B894&amp;"")="",TRIM(C894&amp;"")=""),"",TRIM(IF(ISNUMBER(B894),SUBSTITUTE(B894&amp;"",MID(1/2,2,1),"."),B894&amp;"")&amp;IF(TRIM(C894&amp;"")="",""," | "&amp;IF(ISNUMBER(C894),SUBSTITUTE(C894&amp;"",MID(1/2,2,1),"."),C894&amp;"")))),"(error value)")</f>
        <v/>
      </c>
      <c r="S894" s="50">
        <f>IF(R894="","","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"&amp;IFERROR(IF(AND(LEN(R894)-LEN(SUBSTITUTE(R894,"/",""))=1,ISNUMBER(FIND(" ",TRIM(LEFT(R894,FIND("/",R894)-1))))),LEFT(R894,FIND("/",R894)-1),R894),R894)&amp;" ")," "," "),"﻿"," "),"​"," "),"⁠"," ")," "," ")," "," "),CHAR(9)," "),CHAR(10)," "),CHAR(13)," "),"−","-"),"–","-"),"—","-"),"LATITUDE"," "),"LONGITUDE"," "),"COORDINATES"," "),"COORDS"," "),"NORTH"," N "),"SOUTH"," S "),"EAST"," E "),"WEST"," W "),"DEGREES"," "),"DEG"," "),"GPS"," "),"LONG"," "),"LNG"," "),"LON"," "),"LAT"," ")," AND "," "),"&amp;"," ")&amp;" ")</f>
        <v/>
      </c>
      <c r="T894" s="50">
        <f>IF(S894="","",IF(LEN(S894)-LEN(SUBSTITUTE(S894,".",""))&gt;0,SUBSTITUTE(S894,","," "),IF(LEN(S894)-LEN(SUBSTITUTE(S894,",",""))=3,SUBSTITUTE(SUBSTITUTE(S894,",",";",2),",","."),IF(LEN(S894)-LEN(SUBSTITUTE(S894,",",""))=2,SUBSTITUTE(S894,",","."),SUBSTITUTE(S894,","," ")))))</f>
        <v/>
      </c>
      <c r="U894" s="50">
        <f>IF(ISNUMBER(FIND("S",T894)),-1,IF(ISNUMBER(FIND("N",T894)),1,0))</f>
        <v/>
      </c>
      <c r="V894" s="50">
        <f>IF(ISNUMBER(FIND("W",T894)),-1,IF(ISNUMBER(FIND("E",T894)),1,0))</f>
        <v/>
      </c>
      <c r="W894" s="50">
        <f>AND(MIN(IFERROR(FIND("N",T894),999),IFERROR(FIND("S",T894),999))&lt;999,MIN(IFERROR(FIND("E",T894),999),IFERROR(FIND("W",T894),999))&lt;999,MIN(IFERROR(FIND("E",T894),999),IFERROR(FIND("W",T894),999))&lt;MIN(IFERROR(FIND("N",T894),999),IFERROR(FIND("S",T894),999)))</f>
        <v/>
      </c>
      <c r="X894" s="50">
        <f>IF(T894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894,"°"," "),"º"," "),"˚"," "),"'"," "),CHAR(34)," "),"′"," "),"’"," "),"‘"," "),"″"," "),"”"," "),"“"," "),"("," "),")"," "),"["," "),"]"," "),"{"," "),"}"," "),";"," "),"|"," "),"/"," "),"\"," "),":"," "),"="," "),"*"," "),","," "),"N"," "),"S"," "),"E"," "),"W"," "),"_"," ")))</f>
        <v/>
      </c>
      <c r="Y894" s="50">
        <f>IF(X894="","",SUBSTITUTE(SUBSTITUTE(SUBSTITUTE(SUBSTITUTE(SUBSTITUTE(SUBSTITUTE(SUBSTITUTE(SUBSTITUTE(SUBSTITUTE(SUBSTITUTE(SUBSTITUTE(SUBSTITUTE(SUBSTITUTE(X894,"0",""),"1",""),"2",""),"3",""),"4",""),"5",""),"6",""),"7",""),"8",""),"9",""),".",""),"-","")," ",""))</f>
        <v/>
      </c>
      <c r="Z894" s="50">
        <f>IF(X894="",0,LEN(X894)-LEN(SUBSTITUTE(X894," ",""))+1)</f>
        <v/>
      </c>
      <c r="AA894" s="50">
        <f>IF(Z894&lt;1,"",IFERROR(VALUE(SUBSTITUTE(TRIM(MID(SUBSTITUTE(X894," ",REPT(" ",60)),1,60)),".",MID(1/2,2,1))),""))</f>
        <v/>
      </c>
      <c r="AB894" s="50">
        <f>IF(Z894&lt;2,"",IFERROR(VALUE(SUBSTITUTE(TRIM(MID(SUBSTITUTE(X894," ",REPT(" ",60)),61,60)),".",MID(1/2,2,1))),""))</f>
        <v/>
      </c>
      <c r="AC894" s="50">
        <f>IF(Z894&lt;3,"",IFERROR(VALUE(SUBSTITUTE(TRIM(MID(SUBSTITUTE(X894," ",REPT(" ",60)),121,60)),".",MID(1/2,2,1))),""))</f>
        <v/>
      </c>
      <c r="AD894" s="50">
        <f>IF(Z894&lt;4,"",IFERROR(VALUE(SUBSTITUTE(TRIM(MID(SUBSTITUTE(X894," ",REPT(" ",60)),181,60)),".",MID(1/2,2,1))),""))</f>
        <v/>
      </c>
      <c r="AE894" s="50">
        <f>IF(Z894&lt;5,"",IFERROR(VALUE(SUBSTITUTE(TRIM(MID(SUBSTITUTE(X894," ",REPT(" ",60)),241,60)),".",MID(1/2,2,1))),""))</f>
        <v/>
      </c>
      <c r="AF894" s="50">
        <f>IF(Z894&lt;6,"",IFERROR(VALUE(SUBSTITUTE(TRIM(MID(SUBSTITUTE(X894," ",REPT(" ",60)),301,60)),".",MID(1/2,2,1))),""))</f>
        <v/>
      </c>
      <c r="AG894" s="50">
        <f>IFERROR(IF(Z894=2,AA894,IF(Z894=4,IF(AA894&lt;0,-1,1)*(ABS(AA894)+AB894/60),IF(Z894=6,IF(AA894&lt;0,-1,1)*(ABS(AA894)+AB894/60+AC894/3600),""))),"")</f>
        <v/>
      </c>
      <c r="AH894" s="50">
        <f>IFERROR(IF(Z894=2,AB894,IF(Z894=4,IF(AC894&lt;0,-1,1)*(ABS(AC894)+AD894/60),IF(Z894=6,IF(AD894&lt;0,-1,1)*(ABS(AD894)+AE894/60+AF894/3600),""))),"")</f>
        <v/>
      </c>
      <c r="AI894" s="50">
        <f>IF(W894,AH894,AG894)</f>
        <v/>
      </c>
      <c r="AJ894" s="50">
        <f>IF(W894,AG894,AH894)</f>
        <v/>
      </c>
      <c r="AK894" s="50">
        <f>IFERROR(IF(U894=0,AI894,U894*ABS(AI894)),"")</f>
        <v/>
      </c>
      <c r="AL894" s="50">
        <f>IFERROR(IF(V894=0,AJ894,V894*ABS(AJ894)),"")</f>
        <v/>
      </c>
      <c r="AM894" s="50">
        <f>IFERROR(AND(U894=0,V894=0,ABS(AK894)&gt;90,ABS(AK894)&lt;=180,ABS(AL894)&lt;=90),FALSE)</f>
        <v/>
      </c>
      <c r="AN894" s="50">
        <f>IF(AM894,AL894,AK894)</f>
        <v/>
      </c>
      <c r="AO894" s="50">
        <f>IF(AM894,AK894,AL894)</f>
        <v/>
      </c>
      <c r="AP894" s="50">
        <f>IF(R894="","",IF(Y894&lt;&gt;"","Contains words or symbols that aren't part of a coordinate.",IF(NOT(OR(Z894=2,Z894=4,Z894=6)),"Couldn't find a latitude and a longitude ("&amp;Z894&amp;IF(Z894=1," number"," numbers")&amp;" found).",IF(COUNT(AA894:AF894)&lt;&gt;Z894,"Some of the numbers couldn't be read.",IF(OR(AND(Z894=4,OR(AB894&lt;0,AB894&gt;=60,AD894&lt;0,AD894&gt;=60)),AND(Z894=6,OR(AB894&lt;0,AB894&gt;=60,AC894&lt;0,AC894&gt;=60,AE894&lt;0,AE894&gt;=60,AF894&lt;0,AF894&gt;=60))),"Minutes and seconds must be between 0 and 60.",IF(OR(ABS(AN894)&gt;90,ABS(AO894)&gt;180),"Out of range: latitude must be between -90 and 90, and longitude between -180 and 180.",""))))))</f>
        <v/>
      </c>
    </row>
    <row r="895">
      <c r="B895" s="44" t="n"/>
      <c r="C895" s="44" t="n"/>
      <c r="D895" s="45">
        <f>IF(R895="","",IF(AP895&lt;&gt;"","NOT VALID GPS COORDINATES",IF(O895="NO CONNECTION","NO CONNECTION",IF(E895="","NOT FOUND",IF(OR(AM895,AND(AN895=0,AO895=0)),"CONVERTED – PLEASE CHECK","CONVERTED")))))</f>
        <v/>
      </c>
      <c r="E895" s="45">
        <f>IF(OR(O895="",O895="NO CONNECTION"),"",IFERROR(_xlfn.FILTERXML(O895,"//local/territory")&amp;" "&amp;_xlfn.FILTERXML(O895,"//local/mapcode"),IFERROR(_xlfn.FILTERXML(O895,"//international/mapcode"),"")))</f>
        <v/>
      </c>
      <c r="F895" s="46">
        <f>IF(E895="","",IFERROR(_xlfn.FILTERXML(O895,"//local/territory"),""))</f>
        <v/>
      </c>
      <c r="G895" s="46">
        <f>IF(E895="","",IFERROR(_xlfn.FILTERXML(O895,"//local/mapcode"),""))</f>
        <v/>
      </c>
      <c r="H895" s="46">
        <f>IF(E895="","",IFERROR(_xlfn.FILTERXML(O895,"//international/mapcode"),""))</f>
        <v/>
      </c>
      <c r="I895" s="46">
        <f>IF(E895="","",IFERROR(HYPERLINK("https://www.mymapcodes.com/go/?t="&amp;IF(G895&lt;&gt;"",F895,"AAA")&amp;"&amp;ma="&amp;LEFT(IF(G895&lt;&gt;"",G895,H895),FIND(".",IF(G895&lt;&gt;"",G895,H895))-1)&amp;"&amp;mb="&amp;MID(IF(G895&lt;&gt;"",G895,H895),FIND(".",IF(G895&lt;&gt;"",G895,H895))+1,99),"Open on MyMapcodes →"),""))</f>
        <v/>
      </c>
      <c r="J895" s="47">
        <f>IF(OR(R895="",AP895&lt;&gt;""),"",ROUND(AN895,6))</f>
        <v/>
      </c>
      <c r="K895" s="47">
        <f>IF(OR(R895="",AP895&lt;&gt;""),"",ROUND(AO895,6))</f>
        <v/>
      </c>
      <c r="L895" s="48">
        <f>IF(R895="","",IF(AP895&lt;&gt;"",AP895,IF(O895="NO CONNECTION","Excel couldn't reach the mapcode service. Click the REFRESH RESULTS box just above the table.",IF(E895="","The mapcode service didn't return a mapcode for this point.",IF(AM895,"Latitude and longitude seemed to be the wrong way round, so they've been swapped. Please check.",IF(AND(AN895=0,AO895=0),"0, 0 is in the sea off West Africa. Please check this is the location you meant.",IF(W895,"Longitude came first, so the order has been switched.",IF(Z895=6,"Converted from degrees, minutes and seconds.",IF(Z895=4,"Converted from degrees and decimal minutes.","")))))))))</f>
        <v/>
      </c>
      <c r="N895" s="49">
        <f>IF(J895="","",MapcodeAPI&amp;"codes/"&amp;SUBSTITUTE(J895&amp;"",MID(1/2,2,1),".")&amp;","&amp;SUBSTITUTE(K895&amp;"",MID(1/2,2,1),"."))&amp;LEFT($B$13,0)</f>
        <v/>
      </c>
      <c r="O895" s="49">
        <f>IF(N895="","",IFERROR(_xlfn.WEBSERVICE(N895),IF(MapcodeAPIBackup="","NO CONNECTION",IFERROR(_xlfn.WEBSERVICE(MapcodeAPIBackup&amp;MID(N895,LEN(MapcodeAPI)+1,999)),"NO CONNECTION"))))</f>
        <v/>
      </c>
      <c r="P895" t="inlineStr">
        <is>
          <t xml:space="preserve"> </t>
        </is>
      </c>
      <c r="R895" s="50">
        <f>IFERROR(IF(AND(TRIM(B895&amp;"")="",TRIM(C895&amp;"")=""),"",TRIM(IF(ISNUMBER(B895),SUBSTITUTE(B895&amp;"",MID(1/2,2,1),"."),B895&amp;"")&amp;IF(TRIM(C895&amp;"")="",""," | "&amp;IF(ISNUMBER(C895),SUBSTITUTE(C895&amp;"",MID(1/2,2,1),"."),C895&amp;"")))),"(error value)")</f>
        <v/>
      </c>
      <c r="S895" s="50">
        <f>IF(R895="","","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"&amp;IFERROR(IF(AND(LEN(R895)-LEN(SUBSTITUTE(R895,"/",""))=1,ISNUMBER(FIND(" ",TRIM(LEFT(R895,FIND("/",R895)-1))))),LEFT(R895,FIND("/",R895)-1),R895),R895)&amp;" ")," "," "),"﻿"," "),"​"," "),"⁠"," ")," "," ")," "," "),CHAR(9)," "),CHAR(10)," "),CHAR(13)," "),"−","-"),"–","-"),"—","-"),"LATITUDE"," "),"LONGITUDE"," "),"COORDINATES"," "),"COORDS"," "),"NORTH"," N "),"SOUTH"," S "),"EAST"," E "),"WEST"," W "),"DEGREES"," "),"DEG"," "),"GPS"," "),"LONG"," "),"LNG"," "),"LON"," "),"LAT"," ")," AND "," "),"&amp;"," ")&amp;" ")</f>
        <v/>
      </c>
      <c r="T895" s="50">
        <f>IF(S895="","",IF(LEN(S895)-LEN(SUBSTITUTE(S895,".",""))&gt;0,SUBSTITUTE(S895,","," "),IF(LEN(S895)-LEN(SUBSTITUTE(S895,",",""))=3,SUBSTITUTE(SUBSTITUTE(S895,",",";",2),",","."),IF(LEN(S895)-LEN(SUBSTITUTE(S895,",",""))=2,SUBSTITUTE(S895,",","."),SUBSTITUTE(S895,","," ")))))</f>
        <v/>
      </c>
      <c r="U895" s="50">
        <f>IF(ISNUMBER(FIND("S",T895)),-1,IF(ISNUMBER(FIND("N",T895)),1,0))</f>
        <v/>
      </c>
      <c r="V895" s="50">
        <f>IF(ISNUMBER(FIND("W",T895)),-1,IF(ISNUMBER(FIND("E",T895)),1,0))</f>
        <v/>
      </c>
      <c r="W895" s="50">
        <f>AND(MIN(IFERROR(FIND("N",T895),999),IFERROR(FIND("S",T895),999))&lt;999,MIN(IFERROR(FIND("E",T895),999),IFERROR(FIND("W",T895),999))&lt;999,MIN(IFERROR(FIND("E",T895),999),IFERROR(FIND("W",T895),999))&lt;MIN(IFERROR(FIND("N",T895),999),IFERROR(FIND("S",T895),999)))</f>
        <v/>
      </c>
      <c r="X895" s="50">
        <f>IF(T895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895,"°"," "),"º"," "),"˚"," "),"'"," "),CHAR(34)," "),"′"," "),"’"," "),"‘"," "),"″"," "),"”"," "),"“"," "),"("," "),")"," "),"["," "),"]"," "),"{"," "),"}"," "),";"," "),"|"," "),"/"," "),"\"," "),":"," "),"="," "),"*"," "),","," "),"N"," "),"S"," "),"E"," "),"W"," "),"_"," ")))</f>
        <v/>
      </c>
      <c r="Y895" s="50">
        <f>IF(X895="","",SUBSTITUTE(SUBSTITUTE(SUBSTITUTE(SUBSTITUTE(SUBSTITUTE(SUBSTITUTE(SUBSTITUTE(SUBSTITUTE(SUBSTITUTE(SUBSTITUTE(SUBSTITUTE(SUBSTITUTE(SUBSTITUTE(X895,"0",""),"1",""),"2",""),"3",""),"4",""),"5",""),"6",""),"7",""),"8",""),"9",""),".",""),"-","")," ",""))</f>
        <v/>
      </c>
      <c r="Z895" s="50">
        <f>IF(X895="",0,LEN(X895)-LEN(SUBSTITUTE(X895," ",""))+1)</f>
        <v/>
      </c>
      <c r="AA895" s="50">
        <f>IF(Z895&lt;1,"",IFERROR(VALUE(SUBSTITUTE(TRIM(MID(SUBSTITUTE(X895," ",REPT(" ",60)),1,60)),".",MID(1/2,2,1))),""))</f>
        <v/>
      </c>
      <c r="AB895" s="50">
        <f>IF(Z895&lt;2,"",IFERROR(VALUE(SUBSTITUTE(TRIM(MID(SUBSTITUTE(X895," ",REPT(" ",60)),61,60)),".",MID(1/2,2,1))),""))</f>
        <v/>
      </c>
      <c r="AC895" s="50">
        <f>IF(Z895&lt;3,"",IFERROR(VALUE(SUBSTITUTE(TRIM(MID(SUBSTITUTE(X895," ",REPT(" ",60)),121,60)),".",MID(1/2,2,1))),""))</f>
        <v/>
      </c>
      <c r="AD895" s="50">
        <f>IF(Z895&lt;4,"",IFERROR(VALUE(SUBSTITUTE(TRIM(MID(SUBSTITUTE(X895," ",REPT(" ",60)),181,60)),".",MID(1/2,2,1))),""))</f>
        <v/>
      </c>
      <c r="AE895" s="50">
        <f>IF(Z895&lt;5,"",IFERROR(VALUE(SUBSTITUTE(TRIM(MID(SUBSTITUTE(X895," ",REPT(" ",60)),241,60)),".",MID(1/2,2,1))),""))</f>
        <v/>
      </c>
      <c r="AF895" s="50">
        <f>IF(Z895&lt;6,"",IFERROR(VALUE(SUBSTITUTE(TRIM(MID(SUBSTITUTE(X895," ",REPT(" ",60)),301,60)),".",MID(1/2,2,1))),""))</f>
        <v/>
      </c>
      <c r="AG895" s="50">
        <f>IFERROR(IF(Z895=2,AA895,IF(Z895=4,IF(AA895&lt;0,-1,1)*(ABS(AA895)+AB895/60),IF(Z895=6,IF(AA895&lt;0,-1,1)*(ABS(AA895)+AB895/60+AC895/3600),""))),"")</f>
        <v/>
      </c>
      <c r="AH895" s="50">
        <f>IFERROR(IF(Z895=2,AB895,IF(Z895=4,IF(AC895&lt;0,-1,1)*(ABS(AC895)+AD895/60),IF(Z895=6,IF(AD895&lt;0,-1,1)*(ABS(AD895)+AE895/60+AF895/3600),""))),"")</f>
        <v/>
      </c>
      <c r="AI895" s="50">
        <f>IF(W895,AH895,AG895)</f>
        <v/>
      </c>
      <c r="AJ895" s="50">
        <f>IF(W895,AG895,AH895)</f>
        <v/>
      </c>
      <c r="AK895" s="50">
        <f>IFERROR(IF(U895=0,AI895,U895*ABS(AI895)),"")</f>
        <v/>
      </c>
      <c r="AL895" s="50">
        <f>IFERROR(IF(V895=0,AJ895,V895*ABS(AJ895)),"")</f>
        <v/>
      </c>
      <c r="AM895" s="50">
        <f>IFERROR(AND(U895=0,V895=0,ABS(AK895)&gt;90,ABS(AK895)&lt;=180,ABS(AL895)&lt;=90),FALSE)</f>
        <v/>
      </c>
      <c r="AN895" s="50">
        <f>IF(AM895,AL895,AK895)</f>
        <v/>
      </c>
      <c r="AO895" s="50">
        <f>IF(AM895,AK895,AL895)</f>
        <v/>
      </c>
      <c r="AP895" s="50">
        <f>IF(R895="","",IF(Y895&lt;&gt;"","Contains words or symbols that aren't part of a coordinate.",IF(NOT(OR(Z895=2,Z895=4,Z895=6)),"Couldn't find a latitude and a longitude ("&amp;Z895&amp;IF(Z895=1," number"," numbers")&amp;" found).",IF(COUNT(AA895:AF895)&lt;&gt;Z895,"Some of the numbers couldn't be read.",IF(OR(AND(Z895=4,OR(AB895&lt;0,AB895&gt;=60,AD895&lt;0,AD895&gt;=60)),AND(Z895=6,OR(AB895&lt;0,AB895&gt;=60,AC895&lt;0,AC895&gt;=60,AE895&lt;0,AE895&gt;=60,AF895&lt;0,AF895&gt;=60))),"Minutes and seconds must be between 0 and 60.",IF(OR(ABS(AN895)&gt;90,ABS(AO895)&gt;180),"Out of range: latitude must be between -90 and 90, and longitude between -180 and 180.",""))))))</f>
        <v/>
      </c>
    </row>
    <row r="896">
      <c r="B896" s="44" t="n"/>
      <c r="C896" s="44" t="n"/>
      <c r="D896" s="45">
        <f>IF(R896="","",IF(AP896&lt;&gt;"","NOT VALID GPS COORDINATES",IF(O896="NO CONNECTION","NO CONNECTION",IF(E896="","NOT FOUND",IF(OR(AM896,AND(AN896=0,AO896=0)),"CONVERTED – PLEASE CHECK","CONVERTED")))))</f>
        <v/>
      </c>
      <c r="E896" s="45">
        <f>IF(OR(O896="",O896="NO CONNECTION"),"",IFERROR(_xlfn.FILTERXML(O896,"//local/territory")&amp;" "&amp;_xlfn.FILTERXML(O896,"//local/mapcode"),IFERROR(_xlfn.FILTERXML(O896,"//international/mapcode"),"")))</f>
        <v/>
      </c>
      <c r="F896" s="46">
        <f>IF(E896="","",IFERROR(_xlfn.FILTERXML(O896,"//local/territory"),""))</f>
        <v/>
      </c>
      <c r="G896" s="46">
        <f>IF(E896="","",IFERROR(_xlfn.FILTERXML(O896,"//local/mapcode"),""))</f>
        <v/>
      </c>
      <c r="H896" s="46">
        <f>IF(E896="","",IFERROR(_xlfn.FILTERXML(O896,"//international/mapcode"),""))</f>
        <v/>
      </c>
      <c r="I896" s="46">
        <f>IF(E896="","",IFERROR(HYPERLINK("https://www.mymapcodes.com/go/?t="&amp;IF(G896&lt;&gt;"",F896,"AAA")&amp;"&amp;ma="&amp;LEFT(IF(G896&lt;&gt;"",G896,H896),FIND(".",IF(G896&lt;&gt;"",G896,H896))-1)&amp;"&amp;mb="&amp;MID(IF(G896&lt;&gt;"",G896,H896),FIND(".",IF(G896&lt;&gt;"",G896,H896))+1,99),"Open on MyMapcodes →"),""))</f>
        <v/>
      </c>
      <c r="J896" s="47">
        <f>IF(OR(R896="",AP896&lt;&gt;""),"",ROUND(AN896,6))</f>
        <v/>
      </c>
      <c r="K896" s="47">
        <f>IF(OR(R896="",AP896&lt;&gt;""),"",ROUND(AO896,6))</f>
        <v/>
      </c>
      <c r="L896" s="48">
        <f>IF(R896="","",IF(AP896&lt;&gt;"",AP896,IF(O896="NO CONNECTION","Excel couldn't reach the mapcode service. Click the REFRESH RESULTS box just above the table.",IF(E896="","The mapcode service didn't return a mapcode for this point.",IF(AM896,"Latitude and longitude seemed to be the wrong way round, so they've been swapped. Please check.",IF(AND(AN896=0,AO896=0),"0, 0 is in the sea off West Africa. Please check this is the location you meant.",IF(W896,"Longitude came first, so the order has been switched.",IF(Z896=6,"Converted from degrees, minutes and seconds.",IF(Z896=4,"Converted from degrees and decimal minutes.","")))))))))</f>
        <v/>
      </c>
      <c r="N896" s="49">
        <f>IF(J896="","",MapcodeAPI&amp;"codes/"&amp;SUBSTITUTE(J896&amp;"",MID(1/2,2,1),".")&amp;","&amp;SUBSTITUTE(K896&amp;"",MID(1/2,2,1),"."))&amp;LEFT($B$13,0)</f>
        <v/>
      </c>
      <c r="O896" s="49">
        <f>IF(N896="","",IFERROR(_xlfn.WEBSERVICE(N896),IF(MapcodeAPIBackup="","NO CONNECTION",IFERROR(_xlfn.WEBSERVICE(MapcodeAPIBackup&amp;MID(N896,LEN(MapcodeAPI)+1,999)),"NO CONNECTION"))))</f>
        <v/>
      </c>
      <c r="P896" t="inlineStr">
        <is>
          <t xml:space="preserve"> </t>
        </is>
      </c>
      <c r="R896" s="50">
        <f>IFERROR(IF(AND(TRIM(B896&amp;"")="",TRIM(C896&amp;"")=""),"",TRIM(IF(ISNUMBER(B896),SUBSTITUTE(B896&amp;"",MID(1/2,2,1),"."),B896&amp;"")&amp;IF(TRIM(C896&amp;"")="",""," | "&amp;IF(ISNUMBER(C896),SUBSTITUTE(C896&amp;"",MID(1/2,2,1),"."),C896&amp;"")))),"(error value)")</f>
        <v/>
      </c>
      <c r="S896" s="50">
        <f>IF(R896="","","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"&amp;IFERROR(IF(AND(LEN(R896)-LEN(SUBSTITUTE(R896,"/",""))=1,ISNUMBER(FIND(" ",TRIM(LEFT(R896,FIND("/",R896)-1))))),LEFT(R896,FIND("/",R896)-1),R896),R896)&amp;" ")," "," "),"﻿"," "),"​"," "),"⁠"," ")," "," ")," "," "),CHAR(9)," "),CHAR(10)," "),CHAR(13)," "),"−","-"),"–","-"),"—","-"),"LATITUDE"," "),"LONGITUDE"," "),"COORDINATES"," "),"COORDS"," "),"NORTH"," N "),"SOUTH"," S "),"EAST"," E "),"WEST"," W "),"DEGREES"," "),"DEG"," "),"GPS"," "),"LONG"," "),"LNG"," "),"LON"," "),"LAT"," ")," AND "," "),"&amp;"," ")&amp;" ")</f>
        <v/>
      </c>
      <c r="T896" s="50">
        <f>IF(S896="","",IF(LEN(S896)-LEN(SUBSTITUTE(S896,".",""))&gt;0,SUBSTITUTE(S896,","," "),IF(LEN(S896)-LEN(SUBSTITUTE(S896,",",""))=3,SUBSTITUTE(SUBSTITUTE(S896,",",";",2),",","."),IF(LEN(S896)-LEN(SUBSTITUTE(S896,",",""))=2,SUBSTITUTE(S896,",","."),SUBSTITUTE(S896,","," ")))))</f>
        <v/>
      </c>
      <c r="U896" s="50">
        <f>IF(ISNUMBER(FIND("S",T896)),-1,IF(ISNUMBER(FIND("N",T896)),1,0))</f>
        <v/>
      </c>
      <c r="V896" s="50">
        <f>IF(ISNUMBER(FIND("W",T896)),-1,IF(ISNUMBER(FIND("E",T896)),1,0))</f>
        <v/>
      </c>
      <c r="W896" s="50">
        <f>AND(MIN(IFERROR(FIND("N",T896),999),IFERROR(FIND("S",T896),999))&lt;999,MIN(IFERROR(FIND("E",T896),999),IFERROR(FIND("W",T896),999))&lt;999,MIN(IFERROR(FIND("E",T896),999),IFERROR(FIND("W",T896),999))&lt;MIN(IFERROR(FIND("N",T896),999),IFERROR(FIND("S",T896),999)))</f>
        <v/>
      </c>
      <c r="X896" s="50">
        <f>IF(T896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896,"°"," "),"º"," "),"˚"," "),"'"," "),CHAR(34)," "),"′"," "),"’"," "),"‘"," "),"″"," "),"”"," "),"“"," "),"("," "),")"," "),"["," "),"]"," "),"{"," "),"}"," "),";"," "),"|"," "),"/"," "),"\"," "),":"," "),"="," "),"*"," "),","," "),"N"," "),"S"," "),"E"," "),"W"," "),"_"," ")))</f>
        <v/>
      </c>
      <c r="Y896" s="50">
        <f>IF(X896="","",SUBSTITUTE(SUBSTITUTE(SUBSTITUTE(SUBSTITUTE(SUBSTITUTE(SUBSTITUTE(SUBSTITUTE(SUBSTITUTE(SUBSTITUTE(SUBSTITUTE(SUBSTITUTE(SUBSTITUTE(SUBSTITUTE(X896,"0",""),"1",""),"2",""),"3",""),"4",""),"5",""),"6",""),"7",""),"8",""),"9",""),".",""),"-","")," ",""))</f>
        <v/>
      </c>
      <c r="Z896" s="50">
        <f>IF(X896="",0,LEN(X896)-LEN(SUBSTITUTE(X896," ",""))+1)</f>
        <v/>
      </c>
      <c r="AA896" s="50">
        <f>IF(Z896&lt;1,"",IFERROR(VALUE(SUBSTITUTE(TRIM(MID(SUBSTITUTE(X896," ",REPT(" ",60)),1,60)),".",MID(1/2,2,1))),""))</f>
        <v/>
      </c>
      <c r="AB896" s="50">
        <f>IF(Z896&lt;2,"",IFERROR(VALUE(SUBSTITUTE(TRIM(MID(SUBSTITUTE(X896," ",REPT(" ",60)),61,60)),".",MID(1/2,2,1))),""))</f>
        <v/>
      </c>
      <c r="AC896" s="50">
        <f>IF(Z896&lt;3,"",IFERROR(VALUE(SUBSTITUTE(TRIM(MID(SUBSTITUTE(X896," ",REPT(" ",60)),121,60)),".",MID(1/2,2,1))),""))</f>
        <v/>
      </c>
      <c r="AD896" s="50">
        <f>IF(Z896&lt;4,"",IFERROR(VALUE(SUBSTITUTE(TRIM(MID(SUBSTITUTE(X896," ",REPT(" ",60)),181,60)),".",MID(1/2,2,1))),""))</f>
        <v/>
      </c>
      <c r="AE896" s="50">
        <f>IF(Z896&lt;5,"",IFERROR(VALUE(SUBSTITUTE(TRIM(MID(SUBSTITUTE(X896," ",REPT(" ",60)),241,60)),".",MID(1/2,2,1))),""))</f>
        <v/>
      </c>
      <c r="AF896" s="50">
        <f>IF(Z896&lt;6,"",IFERROR(VALUE(SUBSTITUTE(TRIM(MID(SUBSTITUTE(X896," ",REPT(" ",60)),301,60)),".",MID(1/2,2,1))),""))</f>
        <v/>
      </c>
      <c r="AG896" s="50">
        <f>IFERROR(IF(Z896=2,AA896,IF(Z896=4,IF(AA896&lt;0,-1,1)*(ABS(AA896)+AB896/60),IF(Z896=6,IF(AA896&lt;0,-1,1)*(ABS(AA896)+AB896/60+AC896/3600),""))),"")</f>
        <v/>
      </c>
      <c r="AH896" s="50">
        <f>IFERROR(IF(Z896=2,AB896,IF(Z896=4,IF(AC896&lt;0,-1,1)*(ABS(AC896)+AD896/60),IF(Z896=6,IF(AD896&lt;0,-1,1)*(ABS(AD896)+AE896/60+AF896/3600),""))),"")</f>
        <v/>
      </c>
      <c r="AI896" s="50">
        <f>IF(W896,AH896,AG896)</f>
        <v/>
      </c>
      <c r="AJ896" s="50">
        <f>IF(W896,AG896,AH896)</f>
        <v/>
      </c>
      <c r="AK896" s="50">
        <f>IFERROR(IF(U896=0,AI896,U896*ABS(AI896)),"")</f>
        <v/>
      </c>
      <c r="AL896" s="50">
        <f>IFERROR(IF(V896=0,AJ896,V896*ABS(AJ896)),"")</f>
        <v/>
      </c>
      <c r="AM896" s="50">
        <f>IFERROR(AND(U896=0,V896=0,ABS(AK896)&gt;90,ABS(AK896)&lt;=180,ABS(AL896)&lt;=90),FALSE)</f>
        <v/>
      </c>
      <c r="AN896" s="50">
        <f>IF(AM896,AL896,AK896)</f>
        <v/>
      </c>
      <c r="AO896" s="50">
        <f>IF(AM896,AK896,AL896)</f>
        <v/>
      </c>
      <c r="AP896" s="50">
        <f>IF(R896="","",IF(Y896&lt;&gt;"","Contains words or symbols that aren't part of a coordinate.",IF(NOT(OR(Z896=2,Z896=4,Z896=6)),"Couldn't find a latitude and a longitude ("&amp;Z896&amp;IF(Z896=1," number"," numbers")&amp;" found).",IF(COUNT(AA896:AF896)&lt;&gt;Z896,"Some of the numbers couldn't be read.",IF(OR(AND(Z896=4,OR(AB896&lt;0,AB896&gt;=60,AD896&lt;0,AD896&gt;=60)),AND(Z896=6,OR(AB896&lt;0,AB896&gt;=60,AC896&lt;0,AC896&gt;=60,AE896&lt;0,AE896&gt;=60,AF896&lt;0,AF896&gt;=60))),"Minutes and seconds must be between 0 and 60.",IF(OR(ABS(AN896)&gt;90,ABS(AO896)&gt;180),"Out of range: latitude must be between -90 and 90, and longitude between -180 and 180.",""))))))</f>
        <v/>
      </c>
    </row>
    <row r="897">
      <c r="B897" s="44" t="n"/>
      <c r="C897" s="44" t="n"/>
      <c r="D897" s="45">
        <f>IF(R897="","",IF(AP897&lt;&gt;"","NOT VALID GPS COORDINATES",IF(O897="NO CONNECTION","NO CONNECTION",IF(E897="","NOT FOUND",IF(OR(AM897,AND(AN897=0,AO897=0)),"CONVERTED – PLEASE CHECK","CONVERTED")))))</f>
        <v/>
      </c>
      <c r="E897" s="45">
        <f>IF(OR(O897="",O897="NO CONNECTION"),"",IFERROR(_xlfn.FILTERXML(O897,"//local/territory")&amp;" "&amp;_xlfn.FILTERXML(O897,"//local/mapcode"),IFERROR(_xlfn.FILTERXML(O897,"//international/mapcode"),"")))</f>
        <v/>
      </c>
      <c r="F897" s="46">
        <f>IF(E897="","",IFERROR(_xlfn.FILTERXML(O897,"//local/territory"),""))</f>
        <v/>
      </c>
      <c r="G897" s="46">
        <f>IF(E897="","",IFERROR(_xlfn.FILTERXML(O897,"//local/mapcode"),""))</f>
        <v/>
      </c>
      <c r="H897" s="46">
        <f>IF(E897="","",IFERROR(_xlfn.FILTERXML(O897,"//international/mapcode"),""))</f>
        <v/>
      </c>
      <c r="I897" s="46">
        <f>IF(E897="","",IFERROR(HYPERLINK("https://www.mymapcodes.com/go/?t="&amp;IF(G897&lt;&gt;"",F897,"AAA")&amp;"&amp;ma="&amp;LEFT(IF(G897&lt;&gt;"",G897,H897),FIND(".",IF(G897&lt;&gt;"",G897,H897))-1)&amp;"&amp;mb="&amp;MID(IF(G897&lt;&gt;"",G897,H897),FIND(".",IF(G897&lt;&gt;"",G897,H897))+1,99),"Open on MyMapcodes →"),""))</f>
        <v/>
      </c>
      <c r="J897" s="47">
        <f>IF(OR(R897="",AP897&lt;&gt;""),"",ROUND(AN897,6))</f>
        <v/>
      </c>
      <c r="K897" s="47">
        <f>IF(OR(R897="",AP897&lt;&gt;""),"",ROUND(AO897,6))</f>
        <v/>
      </c>
      <c r="L897" s="48">
        <f>IF(R897="","",IF(AP897&lt;&gt;"",AP897,IF(O897="NO CONNECTION","Excel couldn't reach the mapcode service. Click the REFRESH RESULTS box just above the table.",IF(E897="","The mapcode service didn't return a mapcode for this point.",IF(AM897,"Latitude and longitude seemed to be the wrong way round, so they've been swapped. Please check.",IF(AND(AN897=0,AO897=0),"0, 0 is in the sea off West Africa. Please check this is the location you meant.",IF(W897,"Longitude came first, so the order has been switched.",IF(Z897=6,"Converted from degrees, minutes and seconds.",IF(Z897=4,"Converted from degrees and decimal minutes.","")))))))))</f>
        <v/>
      </c>
      <c r="N897" s="49">
        <f>IF(J897="","",MapcodeAPI&amp;"codes/"&amp;SUBSTITUTE(J897&amp;"",MID(1/2,2,1),".")&amp;","&amp;SUBSTITUTE(K897&amp;"",MID(1/2,2,1),"."))&amp;LEFT($B$13,0)</f>
        <v/>
      </c>
      <c r="O897" s="49">
        <f>IF(N897="","",IFERROR(_xlfn.WEBSERVICE(N897),IF(MapcodeAPIBackup="","NO CONNECTION",IFERROR(_xlfn.WEBSERVICE(MapcodeAPIBackup&amp;MID(N897,LEN(MapcodeAPI)+1,999)),"NO CONNECTION"))))</f>
        <v/>
      </c>
      <c r="P897" t="inlineStr">
        <is>
          <t xml:space="preserve"> </t>
        </is>
      </c>
      <c r="R897" s="50">
        <f>IFERROR(IF(AND(TRIM(B897&amp;"")="",TRIM(C897&amp;"")=""),"",TRIM(IF(ISNUMBER(B897),SUBSTITUTE(B897&amp;"",MID(1/2,2,1),"."),B897&amp;"")&amp;IF(TRIM(C897&amp;"")="",""," | "&amp;IF(ISNUMBER(C897),SUBSTITUTE(C897&amp;"",MID(1/2,2,1),"."),C897&amp;"")))),"(error value)")</f>
        <v/>
      </c>
      <c r="S897" s="50">
        <f>IF(R897="","","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"&amp;IFERROR(IF(AND(LEN(R897)-LEN(SUBSTITUTE(R897,"/",""))=1,ISNUMBER(FIND(" ",TRIM(LEFT(R897,FIND("/",R897)-1))))),LEFT(R897,FIND("/",R897)-1),R897),R897)&amp;" ")," "," "),"﻿"," "),"​"," "),"⁠"," ")," "," ")," "," "),CHAR(9)," "),CHAR(10)," "),CHAR(13)," "),"−","-"),"–","-"),"—","-"),"LATITUDE"," "),"LONGITUDE"," "),"COORDINATES"," "),"COORDS"," "),"NORTH"," N "),"SOUTH"," S "),"EAST"," E "),"WEST"," W "),"DEGREES"," "),"DEG"," "),"GPS"," "),"LONG"," "),"LNG"," "),"LON"," "),"LAT"," ")," AND "," "),"&amp;"," ")&amp;" ")</f>
        <v/>
      </c>
      <c r="T897" s="50">
        <f>IF(S897="","",IF(LEN(S897)-LEN(SUBSTITUTE(S897,".",""))&gt;0,SUBSTITUTE(S897,","," "),IF(LEN(S897)-LEN(SUBSTITUTE(S897,",",""))=3,SUBSTITUTE(SUBSTITUTE(S897,",",";",2),",","."),IF(LEN(S897)-LEN(SUBSTITUTE(S897,",",""))=2,SUBSTITUTE(S897,",","."),SUBSTITUTE(S897,","," ")))))</f>
        <v/>
      </c>
      <c r="U897" s="50">
        <f>IF(ISNUMBER(FIND("S",T897)),-1,IF(ISNUMBER(FIND("N",T897)),1,0))</f>
        <v/>
      </c>
      <c r="V897" s="50">
        <f>IF(ISNUMBER(FIND("W",T897)),-1,IF(ISNUMBER(FIND("E",T897)),1,0))</f>
        <v/>
      </c>
      <c r="W897" s="50">
        <f>AND(MIN(IFERROR(FIND("N",T897),999),IFERROR(FIND("S",T897),999))&lt;999,MIN(IFERROR(FIND("E",T897),999),IFERROR(FIND("W",T897),999))&lt;999,MIN(IFERROR(FIND("E",T897),999),IFERROR(FIND("W",T897),999))&lt;MIN(IFERROR(FIND("N",T897),999),IFERROR(FIND("S",T897),999)))</f>
        <v/>
      </c>
      <c r="X897" s="50">
        <f>IF(T897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897,"°"," "),"º"," "),"˚"," "),"'"," "),CHAR(34)," "),"′"," "),"’"," "),"‘"," "),"″"," "),"”"," "),"“"," "),"("," "),")"," "),"["," "),"]"," "),"{"," "),"}"," "),";"," "),"|"," "),"/"," "),"\"," "),":"," "),"="," "),"*"," "),","," "),"N"," "),"S"," "),"E"," "),"W"," "),"_"," ")))</f>
        <v/>
      </c>
      <c r="Y897" s="50">
        <f>IF(X897="","",SUBSTITUTE(SUBSTITUTE(SUBSTITUTE(SUBSTITUTE(SUBSTITUTE(SUBSTITUTE(SUBSTITUTE(SUBSTITUTE(SUBSTITUTE(SUBSTITUTE(SUBSTITUTE(SUBSTITUTE(SUBSTITUTE(X897,"0",""),"1",""),"2",""),"3",""),"4",""),"5",""),"6",""),"7",""),"8",""),"9",""),".",""),"-","")," ",""))</f>
        <v/>
      </c>
      <c r="Z897" s="50">
        <f>IF(X897="",0,LEN(X897)-LEN(SUBSTITUTE(X897," ",""))+1)</f>
        <v/>
      </c>
      <c r="AA897" s="50">
        <f>IF(Z897&lt;1,"",IFERROR(VALUE(SUBSTITUTE(TRIM(MID(SUBSTITUTE(X897," ",REPT(" ",60)),1,60)),".",MID(1/2,2,1))),""))</f>
        <v/>
      </c>
      <c r="AB897" s="50">
        <f>IF(Z897&lt;2,"",IFERROR(VALUE(SUBSTITUTE(TRIM(MID(SUBSTITUTE(X897," ",REPT(" ",60)),61,60)),".",MID(1/2,2,1))),""))</f>
        <v/>
      </c>
      <c r="AC897" s="50">
        <f>IF(Z897&lt;3,"",IFERROR(VALUE(SUBSTITUTE(TRIM(MID(SUBSTITUTE(X897," ",REPT(" ",60)),121,60)),".",MID(1/2,2,1))),""))</f>
        <v/>
      </c>
      <c r="AD897" s="50">
        <f>IF(Z897&lt;4,"",IFERROR(VALUE(SUBSTITUTE(TRIM(MID(SUBSTITUTE(X897," ",REPT(" ",60)),181,60)),".",MID(1/2,2,1))),""))</f>
        <v/>
      </c>
      <c r="AE897" s="50">
        <f>IF(Z897&lt;5,"",IFERROR(VALUE(SUBSTITUTE(TRIM(MID(SUBSTITUTE(X897," ",REPT(" ",60)),241,60)),".",MID(1/2,2,1))),""))</f>
        <v/>
      </c>
      <c r="AF897" s="50">
        <f>IF(Z897&lt;6,"",IFERROR(VALUE(SUBSTITUTE(TRIM(MID(SUBSTITUTE(X897," ",REPT(" ",60)),301,60)),".",MID(1/2,2,1))),""))</f>
        <v/>
      </c>
      <c r="AG897" s="50">
        <f>IFERROR(IF(Z897=2,AA897,IF(Z897=4,IF(AA897&lt;0,-1,1)*(ABS(AA897)+AB897/60),IF(Z897=6,IF(AA897&lt;0,-1,1)*(ABS(AA897)+AB897/60+AC897/3600),""))),"")</f>
        <v/>
      </c>
      <c r="AH897" s="50">
        <f>IFERROR(IF(Z897=2,AB897,IF(Z897=4,IF(AC897&lt;0,-1,1)*(ABS(AC897)+AD897/60),IF(Z897=6,IF(AD897&lt;0,-1,1)*(ABS(AD897)+AE897/60+AF897/3600),""))),"")</f>
        <v/>
      </c>
      <c r="AI897" s="50">
        <f>IF(W897,AH897,AG897)</f>
        <v/>
      </c>
      <c r="AJ897" s="50">
        <f>IF(W897,AG897,AH897)</f>
        <v/>
      </c>
      <c r="AK897" s="50">
        <f>IFERROR(IF(U897=0,AI897,U897*ABS(AI897)),"")</f>
        <v/>
      </c>
      <c r="AL897" s="50">
        <f>IFERROR(IF(V897=0,AJ897,V897*ABS(AJ897)),"")</f>
        <v/>
      </c>
      <c r="AM897" s="50">
        <f>IFERROR(AND(U897=0,V897=0,ABS(AK897)&gt;90,ABS(AK897)&lt;=180,ABS(AL897)&lt;=90),FALSE)</f>
        <v/>
      </c>
      <c r="AN897" s="50">
        <f>IF(AM897,AL897,AK897)</f>
        <v/>
      </c>
      <c r="AO897" s="50">
        <f>IF(AM897,AK897,AL897)</f>
        <v/>
      </c>
      <c r="AP897" s="50">
        <f>IF(R897="","",IF(Y897&lt;&gt;"","Contains words or symbols that aren't part of a coordinate.",IF(NOT(OR(Z897=2,Z897=4,Z897=6)),"Couldn't find a latitude and a longitude ("&amp;Z897&amp;IF(Z897=1," number"," numbers")&amp;" found).",IF(COUNT(AA897:AF897)&lt;&gt;Z897,"Some of the numbers couldn't be read.",IF(OR(AND(Z897=4,OR(AB897&lt;0,AB897&gt;=60,AD897&lt;0,AD897&gt;=60)),AND(Z897=6,OR(AB897&lt;0,AB897&gt;=60,AC897&lt;0,AC897&gt;=60,AE897&lt;0,AE897&gt;=60,AF897&lt;0,AF897&gt;=60))),"Minutes and seconds must be between 0 and 60.",IF(OR(ABS(AN897)&gt;90,ABS(AO897)&gt;180),"Out of range: latitude must be between -90 and 90, and longitude between -180 and 180.",""))))))</f>
        <v/>
      </c>
    </row>
    <row r="898">
      <c r="B898" s="44" t="n"/>
      <c r="C898" s="44" t="n"/>
      <c r="D898" s="45">
        <f>IF(R898="","",IF(AP898&lt;&gt;"","NOT VALID GPS COORDINATES",IF(O898="NO CONNECTION","NO CONNECTION",IF(E898="","NOT FOUND",IF(OR(AM898,AND(AN898=0,AO898=0)),"CONVERTED – PLEASE CHECK","CONVERTED")))))</f>
        <v/>
      </c>
      <c r="E898" s="45">
        <f>IF(OR(O898="",O898="NO CONNECTION"),"",IFERROR(_xlfn.FILTERXML(O898,"//local/territory")&amp;" "&amp;_xlfn.FILTERXML(O898,"//local/mapcode"),IFERROR(_xlfn.FILTERXML(O898,"//international/mapcode"),"")))</f>
        <v/>
      </c>
      <c r="F898" s="46">
        <f>IF(E898="","",IFERROR(_xlfn.FILTERXML(O898,"//local/territory"),""))</f>
        <v/>
      </c>
      <c r="G898" s="46">
        <f>IF(E898="","",IFERROR(_xlfn.FILTERXML(O898,"//local/mapcode"),""))</f>
        <v/>
      </c>
      <c r="H898" s="46">
        <f>IF(E898="","",IFERROR(_xlfn.FILTERXML(O898,"//international/mapcode"),""))</f>
        <v/>
      </c>
      <c r="I898" s="46">
        <f>IF(E898="","",IFERROR(HYPERLINK("https://www.mymapcodes.com/go/?t="&amp;IF(G898&lt;&gt;"",F898,"AAA")&amp;"&amp;ma="&amp;LEFT(IF(G898&lt;&gt;"",G898,H898),FIND(".",IF(G898&lt;&gt;"",G898,H898))-1)&amp;"&amp;mb="&amp;MID(IF(G898&lt;&gt;"",G898,H898),FIND(".",IF(G898&lt;&gt;"",G898,H898))+1,99),"Open on MyMapcodes →"),""))</f>
        <v/>
      </c>
      <c r="J898" s="47">
        <f>IF(OR(R898="",AP898&lt;&gt;""),"",ROUND(AN898,6))</f>
        <v/>
      </c>
      <c r="K898" s="47">
        <f>IF(OR(R898="",AP898&lt;&gt;""),"",ROUND(AO898,6))</f>
        <v/>
      </c>
      <c r="L898" s="48">
        <f>IF(R898="","",IF(AP898&lt;&gt;"",AP898,IF(O898="NO CONNECTION","Excel couldn't reach the mapcode service. Click the REFRESH RESULTS box just above the table.",IF(E898="","The mapcode service didn't return a mapcode for this point.",IF(AM898,"Latitude and longitude seemed to be the wrong way round, so they've been swapped. Please check.",IF(AND(AN898=0,AO898=0),"0, 0 is in the sea off West Africa. Please check this is the location you meant.",IF(W898,"Longitude came first, so the order has been switched.",IF(Z898=6,"Converted from degrees, minutes and seconds.",IF(Z898=4,"Converted from degrees and decimal minutes.","")))))))))</f>
        <v/>
      </c>
      <c r="N898" s="49">
        <f>IF(J898="","",MapcodeAPI&amp;"codes/"&amp;SUBSTITUTE(J898&amp;"",MID(1/2,2,1),".")&amp;","&amp;SUBSTITUTE(K898&amp;"",MID(1/2,2,1),"."))&amp;LEFT($B$13,0)</f>
        <v/>
      </c>
      <c r="O898" s="49">
        <f>IF(N898="","",IFERROR(_xlfn.WEBSERVICE(N898),IF(MapcodeAPIBackup="","NO CONNECTION",IFERROR(_xlfn.WEBSERVICE(MapcodeAPIBackup&amp;MID(N898,LEN(MapcodeAPI)+1,999)),"NO CONNECTION"))))</f>
        <v/>
      </c>
      <c r="P898" t="inlineStr">
        <is>
          <t xml:space="preserve"> </t>
        </is>
      </c>
      <c r="R898" s="50">
        <f>IFERROR(IF(AND(TRIM(B898&amp;"")="",TRIM(C898&amp;"")=""),"",TRIM(IF(ISNUMBER(B898),SUBSTITUTE(B898&amp;"",MID(1/2,2,1),"."),B898&amp;"")&amp;IF(TRIM(C898&amp;"")="",""," | "&amp;IF(ISNUMBER(C898),SUBSTITUTE(C898&amp;"",MID(1/2,2,1),"."),C898&amp;"")))),"(error value)")</f>
        <v/>
      </c>
      <c r="S898" s="50">
        <f>IF(R898="","","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"&amp;IFERROR(IF(AND(LEN(R898)-LEN(SUBSTITUTE(R898,"/",""))=1,ISNUMBER(FIND(" ",TRIM(LEFT(R898,FIND("/",R898)-1))))),LEFT(R898,FIND("/",R898)-1),R898),R898)&amp;" ")," "," "),"﻿"," "),"​"," "),"⁠"," ")," "," ")," "," "),CHAR(9)," "),CHAR(10)," "),CHAR(13)," "),"−","-"),"–","-"),"—","-"),"LATITUDE"," "),"LONGITUDE"," "),"COORDINATES"," "),"COORDS"," "),"NORTH"," N "),"SOUTH"," S "),"EAST"," E "),"WEST"," W "),"DEGREES"," "),"DEG"," "),"GPS"," "),"LONG"," "),"LNG"," "),"LON"," "),"LAT"," ")," AND "," "),"&amp;"," ")&amp;" ")</f>
        <v/>
      </c>
      <c r="T898" s="50">
        <f>IF(S898="","",IF(LEN(S898)-LEN(SUBSTITUTE(S898,".",""))&gt;0,SUBSTITUTE(S898,","," "),IF(LEN(S898)-LEN(SUBSTITUTE(S898,",",""))=3,SUBSTITUTE(SUBSTITUTE(S898,",",";",2),",","."),IF(LEN(S898)-LEN(SUBSTITUTE(S898,",",""))=2,SUBSTITUTE(S898,",","."),SUBSTITUTE(S898,","," ")))))</f>
        <v/>
      </c>
      <c r="U898" s="50">
        <f>IF(ISNUMBER(FIND("S",T898)),-1,IF(ISNUMBER(FIND("N",T898)),1,0))</f>
        <v/>
      </c>
      <c r="V898" s="50">
        <f>IF(ISNUMBER(FIND("W",T898)),-1,IF(ISNUMBER(FIND("E",T898)),1,0))</f>
        <v/>
      </c>
      <c r="W898" s="50">
        <f>AND(MIN(IFERROR(FIND("N",T898),999),IFERROR(FIND("S",T898),999))&lt;999,MIN(IFERROR(FIND("E",T898),999),IFERROR(FIND("W",T898),999))&lt;999,MIN(IFERROR(FIND("E",T898),999),IFERROR(FIND("W",T898),999))&lt;MIN(IFERROR(FIND("N",T898),999),IFERROR(FIND("S",T898),999)))</f>
        <v/>
      </c>
      <c r="X898" s="50">
        <f>IF(T898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898,"°"," "),"º"," "),"˚"," "),"'"," "),CHAR(34)," "),"′"," "),"’"," "),"‘"," "),"″"," "),"”"," "),"“"," "),"("," "),")"," "),"["," "),"]"," "),"{"," "),"}"," "),";"," "),"|"," "),"/"," "),"\"," "),":"," "),"="," "),"*"," "),","," "),"N"," "),"S"," "),"E"," "),"W"," "),"_"," ")))</f>
        <v/>
      </c>
      <c r="Y898" s="50">
        <f>IF(X898="","",SUBSTITUTE(SUBSTITUTE(SUBSTITUTE(SUBSTITUTE(SUBSTITUTE(SUBSTITUTE(SUBSTITUTE(SUBSTITUTE(SUBSTITUTE(SUBSTITUTE(SUBSTITUTE(SUBSTITUTE(SUBSTITUTE(X898,"0",""),"1",""),"2",""),"3",""),"4",""),"5",""),"6",""),"7",""),"8",""),"9",""),".",""),"-","")," ",""))</f>
        <v/>
      </c>
      <c r="Z898" s="50">
        <f>IF(X898="",0,LEN(X898)-LEN(SUBSTITUTE(X898," ",""))+1)</f>
        <v/>
      </c>
      <c r="AA898" s="50">
        <f>IF(Z898&lt;1,"",IFERROR(VALUE(SUBSTITUTE(TRIM(MID(SUBSTITUTE(X898," ",REPT(" ",60)),1,60)),".",MID(1/2,2,1))),""))</f>
        <v/>
      </c>
      <c r="AB898" s="50">
        <f>IF(Z898&lt;2,"",IFERROR(VALUE(SUBSTITUTE(TRIM(MID(SUBSTITUTE(X898," ",REPT(" ",60)),61,60)),".",MID(1/2,2,1))),""))</f>
        <v/>
      </c>
      <c r="AC898" s="50">
        <f>IF(Z898&lt;3,"",IFERROR(VALUE(SUBSTITUTE(TRIM(MID(SUBSTITUTE(X898," ",REPT(" ",60)),121,60)),".",MID(1/2,2,1))),""))</f>
        <v/>
      </c>
      <c r="AD898" s="50">
        <f>IF(Z898&lt;4,"",IFERROR(VALUE(SUBSTITUTE(TRIM(MID(SUBSTITUTE(X898," ",REPT(" ",60)),181,60)),".",MID(1/2,2,1))),""))</f>
        <v/>
      </c>
      <c r="AE898" s="50">
        <f>IF(Z898&lt;5,"",IFERROR(VALUE(SUBSTITUTE(TRIM(MID(SUBSTITUTE(X898," ",REPT(" ",60)),241,60)),".",MID(1/2,2,1))),""))</f>
        <v/>
      </c>
      <c r="AF898" s="50">
        <f>IF(Z898&lt;6,"",IFERROR(VALUE(SUBSTITUTE(TRIM(MID(SUBSTITUTE(X898," ",REPT(" ",60)),301,60)),".",MID(1/2,2,1))),""))</f>
        <v/>
      </c>
      <c r="AG898" s="50">
        <f>IFERROR(IF(Z898=2,AA898,IF(Z898=4,IF(AA898&lt;0,-1,1)*(ABS(AA898)+AB898/60),IF(Z898=6,IF(AA898&lt;0,-1,1)*(ABS(AA898)+AB898/60+AC898/3600),""))),"")</f>
        <v/>
      </c>
      <c r="AH898" s="50">
        <f>IFERROR(IF(Z898=2,AB898,IF(Z898=4,IF(AC898&lt;0,-1,1)*(ABS(AC898)+AD898/60),IF(Z898=6,IF(AD898&lt;0,-1,1)*(ABS(AD898)+AE898/60+AF898/3600),""))),"")</f>
        <v/>
      </c>
      <c r="AI898" s="50">
        <f>IF(W898,AH898,AG898)</f>
        <v/>
      </c>
      <c r="AJ898" s="50">
        <f>IF(W898,AG898,AH898)</f>
        <v/>
      </c>
      <c r="AK898" s="50">
        <f>IFERROR(IF(U898=0,AI898,U898*ABS(AI898)),"")</f>
        <v/>
      </c>
      <c r="AL898" s="50">
        <f>IFERROR(IF(V898=0,AJ898,V898*ABS(AJ898)),"")</f>
        <v/>
      </c>
      <c r="AM898" s="50">
        <f>IFERROR(AND(U898=0,V898=0,ABS(AK898)&gt;90,ABS(AK898)&lt;=180,ABS(AL898)&lt;=90),FALSE)</f>
        <v/>
      </c>
      <c r="AN898" s="50">
        <f>IF(AM898,AL898,AK898)</f>
        <v/>
      </c>
      <c r="AO898" s="50">
        <f>IF(AM898,AK898,AL898)</f>
        <v/>
      </c>
      <c r="AP898" s="50">
        <f>IF(R898="","",IF(Y898&lt;&gt;"","Contains words or symbols that aren't part of a coordinate.",IF(NOT(OR(Z898=2,Z898=4,Z898=6)),"Couldn't find a latitude and a longitude ("&amp;Z898&amp;IF(Z898=1," number"," numbers")&amp;" found).",IF(COUNT(AA898:AF898)&lt;&gt;Z898,"Some of the numbers couldn't be read.",IF(OR(AND(Z898=4,OR(AB898&lt;0,AB898&gt;=60,AD898&lt;0,AD898&gt;=60)),AND(Z898=6,OR(AB898&lt;0,AB898&gt;=60,AC898&lt;0,AC898&gt;=60,AE898&lt;0,AE898&gt;=60,AF898&lt;0,AF898&gt;=60))),"Minutes and seconds must be between 0 and 60.",IF(OR(ABS(AN898)&gt;90,ABS(AO898)&gt;180),"Out of range: latitude must be between -90 and 90, and longitude between -180 and 180.",""))))))</f>
        <v/>
      </c>
    </row>
    <row r="899">
      <c r="B899" s="44" t="n"/>
      <c r="C899" s="44" t="n"/>
      <c r="D899" s="45">
        <f>IF(R899="","",IF(AP899&lt;&gt;"","NOT VALID GPS COORDINATES",IF(O899="NO CONNECTION","NO CONNECTION",IF(E899="","NOT FOUND",IF(OR(AM899,AND(AN899=0,AO899=0)),"CONVERTED – PLEASE CHECK","CONVERTED")))))</f>
        <v/>
      </c>
      <c r="E899" s="45">
        <f>IF(OR(O899="",O899="NO CONNECTION"),"",IFERROR(_xlfn.FILTERXML(O899,"//local/territory")&amp;" "&amp;_xlfn.FILTERXML(O899,"//local/mapcode"),IFERROR(_xlfn.FILTERXML(O899,"//international/mapcode"),"")))</f>
        <v/>
      </c>
      <c r="F899" s="46">
        <f>IF(E899="","",IFERROR(_xlfn.FILTERXML(O899,"//local/territory"),""))</f>
        <v/>
      </c>
      <c r="G899" s="46">
        <f>IF(E899="","",IFERROR(_xlfn.FILTERXML(O899,"//local/mapcode"),""))</f>
        <v/>
      </c>
      <c r="H899" s="46">
        <f>IF(E899="","",IFERROR(_xlfn.FILTERXML(O899,"//international/mapcode"),""))</f>
        <v/>
      </c>
      <c r="I899" s="46">
        <f>IF(E899="","",IFERROR(HYPERLINK("https://www.mymapcodes.com/go/?t="&amp;IF(G899&lt;&gt;"",F899,"AAA")&amp;"&amp;ma="&amp;LEFT(IF(G899&lt;&gt;"",G899,H899),FIND(".",IF(G899&lt;&gt;"",G899,H899))-1)&amp;"&amp;mb="&amp;MID(IF(G899&lt;&gt;"",G899,H899),FIND(".",IF(G899&lt;&gt;"",G899,H899))+1,99),"Open on MyMapcodes →"),""))</f>
        <v/>
      </c>
      <c r="J899" s="47">
        <f>IF(OR(R899="",AP899&lt;&gt;""),"",ROUND(AN899,6))</f>
        <v/>
      </c>
      <c r="K899" s="47">
        <f>IF(OR(R899="",AP899&lt;&gt;""),"",ROUND(AO899,6))</f>
        <v/>
      </c>
      <c r="L899" s="48">
        <f>IF(R899="","",IF(AP899&lt;&gt;"",AP899,IF(O899="NO CONNECTION","Excel couldn't reach the mapcode service. Click the REFRESH RESULTS box just above the table.",IF(E899="","The mapcode service didn't return a mapcode for this point.",IF(AM899,"Latitude and longitude seemed to be the wrong way round, so they've been swapped. Please check.",IF(AND(AN899=0,AO899=0),"0, 0 is in the sea off West Africa. Please check this is the location you meant.",IF(W899,"Longitude came first, so the order has been switched.",IF(Z899=6,"Converted from degrees, minutes and seconds.",IF(Z899=4,"Converted from degrees and decimal minutes.","")))))))))</f>
        <v/>
      </c>
      <c r="N899" s="49">
        <f>IF(J899="","",MapcodeAPI&amp;"codes/"&amp;SUBSTITUTE(J899&amp;"",MID(1/2,2,1),".")&amp;","&amp;SUBSTITUTE(K899&amp;"",MID(1/2,2,1),"."))&amp;LEFT($B$13,0)</f>
        <v/>
      </c>
      <c r="O899" s="49">
        <f>IF(N899="","",IFERROR(_xlfn.WEBSERVICE(N899),IF(MapcodeAPIBackup="","NO CONNECTION",IFERROR(_xlfn.WEBSERVICE(MapcodeAPIBackup&amp;MID(N899,LEN(MapcodeAPI)+1,999)),"NO CONNECTION"))))</f>
        <v/>
      </c>
      <c r="P899" t="inlineStr">
        <is>
          <t xml:space="preserve"> </t>
        </is>
      </c>
      <c r="R899" s="50">
        <f>IFERROR(IF(AND(TRIM(B899&amp;"")="",TRIM(C899&amp;"")=""),"",TRIM(IF(ISNUMBER(B899),SUBSTITUTE(B899&amp;"",MID(1/2,2,1),"."),B899&amp;"")&amp;IF(TRIM(C899&amp;"")="",""," | "&amp;IF(ISNUMBER(C899),SUBSTITUTE(C899&amp;"",MID(1/2,2,1),"."),C899&amp;"")))),"(error value)")</f>
        <v/>
      </c>
      <c r="S899" s="50">
        <f>IF(R899="","","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"&amp;IFERROR(IF(AND(LEN(R899)-LEN(SUBSTITUTE(R899,"/",""))=1,ISNUMBER(FIND(" ",TRIM(LEFT(R899,FIND("/",R899)-1))))),LEFT(R899,FIND("/",R899)-1),R899),R899)&amp;" ")," "," "),"﻿"," "),"​"," "),"⁠"," ")," "," ")," "," "),CHAR(9)," "),CHAR(10)," "),CHAR(13)," "),"−","-"),"–","-"),"—","-"),"LATITUDE"," "),"LONGITUDE"," "),"COORDINATES"," "),"COORDS"," "),"NORTH"," N "),"SOUTH"," S "),"EAST"," E "),"WEST"," W "),"DEGREES"," "),"DEG"," "),"GPS"," "),"LONG"," "),"LNG"," "),"LON"," "),"LAT"," ")," AND "," "),"&amp;"," ")&amp;" ")</f>
        <v/>
      </c>
      <c r="T899" s="50">
        <f>IF(S899="","",IF(LEN(S899)-LEN(SUBSTITUTE(S899,".",""))&gt;0,SUBSTITUTE(S899,","," "),IF(LEN(S899)-LEN(SUBSTITUTE(S899,",",""))=3,SUBSTITUTE(SUBSTITUTE(S899,",",";",2),",","."),IF(LEN(S899)-LEN(SUBSTITUTE(S899,",",""))=2,SUBSTITUTE(S899,",","."),SUBSTITUTE(S899,","," ")))))</f>
        <v/>
      </c>
      <c r="U899" s="50">
        <f>IF(ISNUMBER(FIND("S",T899)),-1,IF(ISNUMBER(FIND("N",T899)),1,0))</f>
        <v/>
      </c>
      <c r="V899" s="50">
        <f>IF(ISNUMBER(FIND("W",T899)),-1,IF(ISNUMBER(FIND("E",T899)),1,0))</f>
        <v/>
      </c>
      <c r="W899" s="50">
        <f>AND(MIN(IFERROR(FIND("N",T899),999),IFERROR(FIND("S",T899),999))&lt;999,MIN(IFERROR(FIND("E",T899),999),IFERROR(FIND("W",T899),999))&lt;999,MIN(IFERROR(FIND("E",T899),999),IFERROR(FIND("W",T899),999))&lt;MIN(IFERROR(FIND("N",T899),999),IFERROR(FIND("S",T899),999)))</f>
        <v/>
      </c>
      <c r="X899" s="50">
        <f>IF(T899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899,"°"," "),"º"," "),"˚"," "),"'"," "),CHAR(34)," "),"′"," "),"’"," "),"‘"," "),"″"," "),"”"," "),"“"," "),"("," "),")"," "),"["," "),"]"," "),"{"," "),"}"," "),";"," "),"|"," "),"/"," "),"\"," "),":"," "),"="," "),"*"," "),","," "),"N"," "),"S"," "),"E"," "),"W"," "),"_"," ")))</f>
        <v/>
      </c>
      <c r="Y899" s="50">
        <f>IF(X899="","",SUBSTITUTE(SUBSTITUTE(SUBSTITUTE(SUBSTITUTE(SUBSTITUTE(SUBSTITUTE(SUBSTITUTE(SUBSTITUTE(SUBSTITUTE(SUBSTITUTE(SUBSTITUTE(SUBSTITUTE(SUBSTITUTE(X899,"0",""),"1",""),"2",""),"3",""),"4",""),"5",""),"6",""),"7",""),"8",""),"9",""),".",""),"-","")," ",""))</f>
        <v/>
      </c>
      <c r="Z899" s="50">
        <f>IF(X899="",0,LEN(X899)-LEN(SUBSTITUTE(X899," ",""))+1)</f>
        <v/>
      </c>
      <c r="AA899" s="50">
        <f>IF(Z899&lt;1,"",IFERROR(VALUE(SUBSTITUTE(TRIM(MID(SUBSTITUTE(X899," ",REPT(" ",60)),1,60)),".",MID(1/2,2,1))),""))</f>
        <v/>
      </c>
      <c r="AB899" s="50">
        <f>IF(Z899&lt;2,"",IFERROR(VALUE(SUBSTITUTE(TRIM(MID(SUBSTITUTE(X899," ",REPT(" ",60)),61,60)),".",MID(1/2,2,1))),""))</f>
        <v/>
      </c>
      <c r="AC899" s="50">
        <f>IF(Z899&lt;3,"",IFERROR(VALUE(SUBSTITUTE(TRIM(MID(SUBSTITUTE(X899," ",REPT(" ",60)),121,60)),".",MID(1/2,2,1))),""))</f>
        <v/>
      </c>
      <c r="AD899" s="50">
        <f>IF(Z899&lt;4,"",IFERROR(VALUE(SUBSTITUTE(TRIM(MID(SUBSTITUTE(X899," ",REPT(" ",60)),181,60)),".",MID(1/2,2,1))),""))</f>
        <v/>
      </c>
      <c r="AE899" s="50">
        <f>IF(Z899&lt;5,"",IFERROR(VALUE(SUBSTITUTE(TRIM(MID(SUBSTITUTE(X899," ",REPT(" ",60)),241,60)),".",MID(1/2,2,1))),""))</f>
        <v/>
      </c>
      <c r="AF899" s="50">
        <f>IF(Z899&lt;6,"",IFERROR(VALUE(SUBSTITUTE(TRIM(MID(SUBSTITUTE(X899," ",REPT(" ",60)),301,60)),".",MID(1/2,2,1))),""))</f>
        <v/>
      </c>
      <c r="AG899" s="50">
        <f>IFERROR(IF(Z899=2,AA899,IF(Z899=4,IF(AA899&lt;0,-1,1)*(ABS(AA899)+AB899/60),IF(Z899=6,IF(AA899&lt;0,-1,1)*(ABS(AA899)+AB899/60+AC899/3600),""))),"")</f>
        <v/>
      </c>
      <c r="AH899" s="50">
        <f>IFERROR(IF(Z899=2,AB899,IF(Z899=4,IF(AC899&lt;0,-1,1)*(ABS(AC899)+AD899/60),IF(Z899=6,IF(AD899&lt;0,-1,1)*(ABS(AD899)+AE899/60+AF899/3600),""))),"")</f>
        <v/>
      </c>
      <c r="AI899" s="50">
        <f>IF(W899,AH899,AG899)</f>
        <v/>
      </c>
      <c r="AJ899" s="50">
        <f>IF(W899,AG899,AH899)</f>
        <v/>
      </c>
      <c r="AK899" s="50">
        <f>IFERROR(IF(U899=0,AI899,U899*ABS(AI899)),"")</f>
        <v/>
      </c>
      <c r="AL899" s="50">
        <f>IFERROR(IF(V899=0,AJ899,V899*ABS(AJ899)),"")</f>
        <v/>
      </c>
      <c r="AM899" s="50">
        <f>IFERROR(AND(U899=0,V899=0,ABS(AK899)&gt;90,ABS(AK899)&lt;=180,ABS(AL899)&lt;=90),FALSE)</f>
        <v/>
      </c>
      <c r="AN899" s="50">
        <f>IF(AM899,AL899,AK899)</f>
        <v/>
      </c>
      <c r="AO899" s="50">
        <f>IF(AM899,AK899,AL899)</f>
        <v/>
      </c>
      <c r="AP899" s="50">
        <f>IF(R899="","",IF(Y899&lt;&gt;"","Contains words or symbols that aren't part of a coordinate.",IF(NOT(OR(Z899=2,Z899=4,Z899=6)),"Couldn't find a latitude and a longitude ("&amp;Z899&amp;IF(Z899=1," number"," numbers")&amp;" found).",IF(COUNT(AA899:AF899)&lt;&gt;Z899,"Some of the numbers couldn't be read.",IF(OR(AND(Z899=4,OR(AB899&lt;0,AB899&gt;=60,AD899&lt;0,AD899&gt;=60)),AND(Z899=6,OR(AB899&lt;0,AB899&gt;=60,AC899&lt;0,AC899&gt;=60,AE899&lt;0,AE899&gt;=60,AF899&lt;0,AF899&gt;=60))),"Minutes and seconds must be between 0 and 60.",IF(OR(ABS(AN899)&gt;90,ABS(AO899)&gt;180),"Out of range: latitude must be between -90 and 90, and longitude between -180 and 180.",""))))))</f>
        <v/>
      </c>
    </row>
    <row r="900">
      <c r="B900" s="44" t="n"/>
      <c r="C900" s="44" t="n"/>
      <c r="D900" s="45">
        <f>IF(R900="","",IF(AP900&lt;&gt;"","NOT VALID GPS COORDINATES",IF(O900="NO CONNECTION","NO CONNECTION",IF(E900="","NOT FOUND",IF(OR(AM900,AND(AN900=0,AO900=0)),"CONVERTED – PLEASE CHECK","CONVERTED")))))</f>
        <v/>
      </c>
      <c r="E900" s="45">
        <f>IF(OR(O900="",O900="NO CONNECTION"),"",IFERROR(_xlfn.FILTERXML(O900,"//local/territory")&amp;" "&amp;_xlfn.FILTERXML(O900,"//local/mapcode"),IFERROR(_xlfn.FILTERXML(O900,"//international/mapcode"),"")))</f>
        <v/>
      </c>
      <c r="F900" s="46">
        <f>IF(E900="","",IFERROR(_xlfn.FILTERXML(O900,"//local/territory"),""))</f>
        <v/>
      </c>
      <c r="G900" s="46">
        <f>IF(E900="","",IFERROR(_xlfn.FILTERXML(O900,"//local/mapcode"),""))</f>
        <v/>
      </c>
      <c r="H900" s="46">
        <f>IF(E900="","",IFERROR(_xlfn.FILTERXML(O900,"//international/mapcode"),""))</f>
        <v/>
      </c>
      <c r="I900" s="46">
        <f>IF(E900="","",IFERROR(HYPERLINK("https://www.mymapcodes.com/go/?t="&amp;IF(G900&lt;&gt;"",F900,"AAA")&amp;"&amp;ma="&amp;LEFT(IF(G900&lt;&gt;"",G900,H900),FIND(".",IF(G900&lt;&gt;"",G900,H900))-1)&amp;"&amp;mb="&amp;MID(IF(G900&lt;&gt;"",G900,H900),FIND(".",IF(G900&lt;&gt;"",G900,H900))+1,99),"Open on MyMapcodes →"),""))</f>
        <v/>
      </c>
      <c r="J900" s="47">
        <f>IF(OR(R900="",AP900&lt;&gt;""),"",ROUND(AN900,6))</f>
        <v/>
      </c>
      <c r="K900" s="47">
        <f>IF(OR(R900="",AP900&lt;&gt;""),"",ROUND(AO900,6))</f>
        <v/>
      </c>
      <c r="L900" s="48">
        <f>IF(R900="","",IF(AP900&lt;&gt;"",AP900,IF(O900="NO CONNECTION","Excel couldn't reach the mapcode service. Click the REFRESH RESULTS box just above the table.",IF(E900="","The mapcode service didn't return a mapcode for this point.",IF(AM900,"Latitude and longitude seemed to be the wrong way round, so they've been swapped. Please check.",IF(AND(AN900=0,AO900=0),"0, 0 is in the sea off West Africa. Please check this is the location you meant.",IF(W900,"Longitude came first, so the order has been switched.",IF(Z900=6,"Converted from degrees, minutes and seconds.",IF(Z900=4,"Converted from degrees and decimal minutes.","")))))))))</f>
        <v/>
      </c>
      <c r="N900" s="49">
        <f>IF(J900="","",MapcodeAPI&amp;"codes/"&amp;SUBSTITUTE(J900&amp;"",MID(1/2,2,1),".")&amp;","&amp;SUBSTITUTE(K900&amp;"",MID(1/2,2,1),"."))&amp;LEFT($B$13,0)</f>
        <v/>
      </c>
      <c r="O900" s="49">
        <f>IF(N900="","",IFERROR(_xlfn.WEBSERVICE(N900),IF(MapcodeAPIBackup="","NO CONNECTION",IFERROR(_xlfn.WEBSERVICE(MapcodeAPIBackup&amp;MID(N900,LEN(MapcodeAPI)+1,999)),"NO CONNECTION"))))</f>
        <v/>
      </c>
      <c r="P900" t="inlineStr">
        <is>
          <t xml:space="preserve"> </t>
        </is>
      </c>
      <c r="R900" s="50">
        <f>IFERROR(IF(AND(TRIM(B900&amp;"")="",TRIM(C900&amp;"")=""),"",TRIM(IF(ISNUMBER(B900),SUBSTITUTE(B900&amp;"",MID(1/2,2,1),"."),B900&amp;"")&amp;IF(TRIM(C900&amp;"")="",""," | "&amp;IF(ISNUMBER(C900),SUBSTITUTE(C900&amp;"",MID(1/2,2,1),"."),C900&amp;"")))),"(error value)")</f>
        <v/>
      </c>
      <c r="S900" s="50">
        <f>IF(R900="","","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"&amp;IFERROR(IF(AND(LEN(R900)-LEN(SUBSTITUTE(R900,"/",""))=1,ISNUMBER(FIND(" ",TRIM(LEFT(R900,FIND("/",R900)-1))))),LEFT(R900,FIND("/",R900)-1),R900),R900)&amp;" ")," "," "),"﻿"," "),"​"," "),"⁠"," ")," "," ")," "," "),CHAR(9)," "),CHAR(10)," "),CHAR(13)," "),"−","-"),"–","-"),"—","-"),"LATITUDE"," "),"LONGITUDE"," "),"COORDINATES"," "),"COORDS"," "),"NORTH"," N "),"SOUTH"," S "),"EAST"," E "),"WEST"," W "),"DEGREES"," "),"DEG"," "),"GPS"," "),"LONG"," "),"LNG"," "),"LON"," "),"LAT"," ")," AND "," "),"&amp;"," ")&amp;" ")</f>
        <v/>
      </c>
      <c r="T900" s="50">
        <f>IF(S900="","",IF(LEN(S900)-LEN(SUBSTITUTE(S900,".",""))&gt;0,SUBSTITUTE(S900,","," "),IF(LEN(S900)-LEN(SUBSTITUTE(S900,",",""))=3,SUBSTITUTE(SUBSTITUTE(S900,",",";",2),",","."),IF(LEN(S900)-LEN(SUBSTITUTE(S900,",",""))=2,SUBSTITUTE(S900,",","."),SUBSTITUTE(S900,","," ")))))</f>
        <v/>
      </c>
      <c r="U900" s="50">
        <f>IF(ISNUMBER(FIND("S",T900)),-1,IF(ISNUMBER(FIND("N",T900)),1,0))</f>
        <v/>
      </c>
      <c r="V900" s="50">
        <f>IF(ISNUMBER(FIND("W",T900)),-1,IF(ISNUMBER(FIND("E",T900)),1,0))</f>
        <v/>
      </c>
      <c r="W900" s="50">
        <f>AND(MIN(IFERROR(FIND("N",T900),999),IFERROR(FIND("S",T900),999))&lt;999,MIN(IFERROR(FIND("E",T900),999),IFERROR(FIND("W",T900),999))&lt;999,MIN(IFERROR(FIND("E",T900),999),IFERROR(FIND("W",T900),999))&lt;MIN(IFERROR(FIND("N",T900),999),IFERROR(FIND("S",T900),999)))</f>
        <v/>
      </c>
      <c r="X900" s="50">
        <f>IF(T900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900,"°"," "),"º"," "),"˚"," "),"'"," "),CHAR(34)," "),"′"," "),"’"," "),"‘"," "),"″"," "),"”"," "),"“"," "),"("," "),")"," "),"["," "),"]"," "),"{"," "),"}"," "),";"," "),"|"," "),"/"," "),"\"," "),":"," "),"="," "),"*"," "),","," "),"N"," "),"S"," "),"E"," "),"W"," "),"_"," ")))</f>
        <v/>
      </c>
      <c r="Y900" s="50">
        <f>IF(X900="","",SUBSTITUTE(SUBSTITUTE(SUBSTITUTE(SUBSTITUTE(SUBSTITUTE(SUBSTITUTE(SUBSTITUTE(SUBSTITUTE(SUBSTITUTE(SUBSTITUTE(SUBSTITUTE(SUBSTITUTE(SUBSTITUTE(X900,"0",""),"1",""),"2",""),"3",""),"4",""),"5",""),"6",""),"7",""),"8",""),"9",""),".",""),"-","")," ",""))</f>
        <v/>
      </c>
      <c r="Z900" s="50">
        <f>IF(X900="",0,LEN(X900)-LEN(SUBSTITUTE(X900," ",""))+1)</f>
        <v/>
      </c>
      <c r="AA900" s="50">
        <f>IF(Z900&lt;1,"",IFERROR(VALUE(SUBSTITUTE(TRIM(MID(SUBSTITUTE(X900," ",REPT(" ",60)),1,60)),".",MID(1/2,2,1))),""))</f>
        <v/>
      </c>
      <c r="AB900" s="50">
        <f>IF(Z900&lt;2,"",IFERROR(VALUE(SUBSTITUTE(TRIM(MID(SUBSTITUTE(X900," ",REPT(" ",60)),61,60)),".",MID(1/2,2,1))),""))</f>
        <v/>
      </c>
      <c r="AC900" s="50">
        <f>IF(Z900&lt;3,"",IFERROR(VALUE(SUBSTITUTE(TRIM(MID(SUBSTITUTE(X900," ",REPT(" ",60)),121,60)),".",MID(1/2,2,1))),""))</f>
        <v/>
      </c>
      <c r="AD900" s="50">
        <f>IF(Z900&lt;4,"",IFERROR(VALUE(SUBSTITUTE(TRIM(MID(SUBSTITUTE(X900," ",REPT(" ",60)),181,60)),".",MID(1/2,2,1))),""))</f>
        <v/>
      </c>
      <c r="AE900" s="50">
        <f>IF(Z900&lt;5,"",IFERROR(VALUE(SUBSTITUTE(TRIM(MID(SUBSTITUTE(X900," ",REPT(" ",60)),241,60)),".",MID(1/2,2,1))),""))</f>
        <v/>
      </c>
      <c r="AF900" s="50">
        <f>IF(Z900&lt;6,"",IFERROR(VALUE(SUBSTITUTE(TRIM(MID(SUBSTITUTE(X900," ",REPT(" ",60)),301,60)),".",MID(1/2,2,1))),""))</f>
        <v/>
      </c>
      <c r="AG900" s="50">
        <f>IFERROR(IF(Z900=2,AA900,IF(Z900=4,IF(AA900&lt;0,-1,1)*(ABS(AA900)+AB900/60),IF(Z900=6,IF(AA900&lt;0,-1,1)*(ABS(AA900)+AB900/60+AC900/3600),""))),"")</f>
        <v/>
      </c>
      <c r="AH900" s="50">
        <f>IFERROR(IF(Z900=2,AB900,IF(Z900=4,IF(AC900&lt;0,-1,1)*(ABS(AC900)+AD900/60),IF(Z900=6,IF(AD900&lt;0,-1,1)*(ABS(AD900)+AE900/60+AF900/3600),""))),"")</f>
        <v/>
      </c>
      <c r="AI900" s="50">
        <f>IF(W900,AH900,AG900)</f>
        <v/>
      </c>
      <c r="AJ900" s="50">
        <f>IF(W900,AG900,AH900)</f>
        <v/>
      </c>
      <c r="AK900" s="50">
        <f>IFERROR(IF(U900=0,AI900,U900*ABS(AI900)),"")</f>
        <v/>
      </c>
      <c r="AL900" s="50">
        <f>IFERROR(IF(V900=0,AJ900,V900*ABS(AJ900)),"")</f>
        <v/>
      </c>
      <c r="AM900" s="50">
        <f>IFERROR(AND(U900=0,V900=0,ABS(AK900)&gt;90,ABS(AK900)&lt;=180,ABS(AL900)&lt;=90),FALSE)</f>
        <v/>
      </c>
      <c r="AN900" s="50">
        <f>IF(AM900,AL900,AK900)</f>
        <v/>
      </c>
      <c r="AO900" s="50">
        <f>IF(AM900,AK900,AL900)</f>
        <v/>
      </c>
      <c r="AP900" s="50">
        <f>IF(R900="","",IF(Y900&lt;&gt;"","Contains words or symbols that aren't part of a coordinate.",IF(NOT(OR(Z900=2,Z900=4,Z900=6)),"Couldn't find a latitude and a longitude ("&amp;Z900&amp;IF(Z900=1," number"," numbers")&amp;" found).",IF(COUNT(AA900:AF900)&lt;&gt;Z900,"Some of the numbers couldn't be read.",IF(OR(AND(Z900=4,OR(AB900&lt;0,AB900&gt;=60,AD900&lt;0,AD900&gt;=60)),AND(Z900=6,OR(AB900&lt;0,AB900&gt;=60,AC900&lt;0,AC900&gt;=60,AE900&lt;0,AE900&gt;=60,AF900&lt;0,AF900&gt;=60))),"Minutes and seconds must be between 0 and 60.",IF(OR(ABS(AN900)&gt;90,ABS(AO900)&gt;180),"Out of range: latitude must be between -90 and 90, and longitude between -180 and 180.",""))))))</f>
        <v/>
      </c>
    </row>
    <row r="901">
      <c r="B901" s="44" t="n"/>
      <c r="C901" s="44" t="n"/>
      <c r="D901" s="45">
        <f>IF(R901="","",IF(AP901&lt;&gt;"","NOT VALID GPS COORDINATES",IF(O901="NO CONNECTION","NO CONNECTION",IF(E901="","NOT FOUND",IF(OR(AM901,AND(AN901=0,AO901=0)),"CONVERTED – PLEASE CHECK","CONVERTED")))))</f>
        <v/>
      </c>
      <c r="E901" s="45">
        <f>IF(OR(O901="",O901="NO CONNECTION"),"",IFERROR(_xlfn.FILTERXML(O901,"//local/territory")&amp;" "&amp;_xlfn.FILTERXML(O901,"//local/mapcode"),IFERROR(_xlfn.FILTERXML(O901,"//international/mapcode"),"")))</f>
        <v/>
      </c>
      <c r="F901" s="46">
        <f>IF(E901="","",IFERROR(_xlfn.FILTERXML(O901,"//local/territory"),""))</f>
        <v/>
      </c>
      <c r="G901" s="46">
        <f>IF(E901="","",IFERROR(_xlfn.FILTERXML(O901,"//local/mapcode"),""))</f>
        <v/>
      </c>
      <c r="H901" s="46">
        <f>IF(E901="","",IFERROR(_xlfn.FILTERXML(O901,"//international/mapcode"),""))</f>
        <v/>
      </c>
      <c r="I901" s="46">
        <f>IF(E901="","",IFERROR(HYPERLINK("https://www.mymapcodes.com/go/?t="&amp;IF(G901&lt;&gt;"",F901,"AAA")&amp;"&amp;ma="&amp;LEFT(IF(G901&lt;&gt;"",G901,H901),FIND(".",IF(G901&lt;&gt;"",G901,H901))-1)&amp;"&amp;mb="&amp;MID(IF(G901&lt;&gt;"",G901,H901),FIND(".",IF(G901&lt;&gt;"",G901,H901))+1,99),"Open on MyMapcodes →"),""))</f>
        <v/>
      </c>
      <c r="J901" s="47">
        <f>IF(OR(R901="",AP901&lt;&gt;""),"",ROUND(AN901,6))</f>
        <v/>
      </c>
      <c r="K901" s="47">
        <f>IF(OR(R901="",AP901&lt;&gt;""),"",ROUND(AO901,6))</f>
        <v/>
      </c>
      <c r="L901" s="48">
        <f>IF(R901="","",IF(AP901&lt;&gt;"",AP901,IF(O901="NO CONNECTION","Excel couldn't reach the mapcode service. Click the REFRESH RESULTS box just above the table.",IF(E901="","The mapcode service didn't return a mapcode for this point.",IF(AM901,"Latitude and longitude seemed to be the wrong way round, so they've been swapped. Please check.",IF(AND(AN901=0,AO901=0),"0, 0 is in the sea off West Africa. Please check this is the location you meant.",IF(W901,"Longitude came first, so the order has been switched.",IF(Z901=6,"Converted from degrees, minutes and seconds.",IF(Z901=4,"Converted from degrees and decimal minutes.","")))))))))</f>
        <v/>
      </c>
      <c r="N901" s="49">
        <f>IF(J901="","",MapcodeAPI&amp;"codes/"&amp;SUBSTITUTE(J901&amp;"",MID(1/2,2,1),".")&amp;","&amp;SUBSTITUTE(K901&amp;"",MID(1/2,2,1),"."))&amp;LEFT($B$13,0)</f>
        <v/>
      </c>
      <c r="O901" s="49">
        <f>IF(N901="","",IFERROR(_xlfn.WEBSERVICE(N901),IF(MapcodeAPIBackup="","NO CONNECTION",IFERROR(_xlfn.WEBSERVICE(MapcodeAPIBackup&amp;MID(N901,LEN(MapcodeAPI)+1,999)),"NO CONNECTION"))))</f>
        <v/>
      </c>
      <c r="P901" t="inlineStr">
        <is>
          <t xml:space="preserve"> </t>
        </is>
      </c>
      <c r="R901" s="50">
        <f>IFERROR(IF(AND(TRIM(B901&amp;"")="",TRIM(C901&amp;"")=""),"",TRIM(IF(ISNUMBER(B901),SUBSTITUTE(B901&amp;"",MID(1/2,2,1),"."),B901&amp;"")&amp;IF(TRIM(C901&amp;"")="",""," | "&amp;IF(ISNUMBER(C901),SUBSTITUTE(C901&amp;"",MID(1/2,2,1),"."),C901&amp;"")))),"(error value)")</f>
        <v/>
      </c>
      <c r="S901" s="50">
        <f>IF(R901="","","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"&amp;IFERROR(IF(AND(LEN(R901)-LEN(SUBSTITUTE(R901,"/",""))=1,ISNUMBER(FIND(" ",TRIM(LEFT(R901,FIND("/",R901)-1))))),LEFT(R901,FIND("/",R901)-1),R901),R901)&amp;" ")," "," "),"﻿"," "),"​"," "),"⁠"," ")," "," ")," "," "),CHAR(9)," "),CHAR(10)," "),CHAR(13)," "),"−","-"),"–","-"),"—","-"),"LATITUDE"," "),"LONGITUDE"," "),"COORDINATES"," "),"COORDS"," "),"NORTH"," N "),"SOUTH"," S "),"EAST"," E "),"WEST"," W "),"DEGREES"," "),"DEG"," "),"GPS"," "),"LONG"," "),"LNG"," "),"LON"," "),"LAT"," ")," AND "," "),"&amp;"," ")&amp;" ")</f>
        <v/>
      </c>
      <c r="T901" s="50">
        <f>IF(S901="","",IF(LEN(S901)-LEN(SUBSTITUTE(S901,".",""))&gt;0,SUBSTITUTE(S901,","," "),IF(LEN(S901)-LEN(SUBSTITUTE(S901,",",""))=3,SUBSTITUTE(SUBSTITUTE(S901,",",";",2),",","."),IF(LEN(S901)-LEN(SUBSTITUTE(S901,",",""))=2,SUBSTITUTE(S901,",","."),SUBSTITUTE(S901,","," ")))))</f>
        <v/>
      </c>
      <c r="U901" s="50">
        <f>IF(ISNUMBER(FIND("S",T901)),-1,IF(ISNUMBER(FIND("N",T901)),1,0))</f>
        <v/>
      </c>
      <c r="V901" s="50">
        <f>IF(ISNUMBER(FIND("W",T901)),-1,IF(ISNUMBER(FIND("E",T901)),1,0))</f>
        <v/>
      </c>
      <c r="W901" s="50">
        <f>AND(MIN(IFERROR(FIND("N",T901),999),IFERROR(FIND("S",T901),999))&lt;999,MIN(IFERROR(FIND("E",T901),999),IFERROR(FIND("W",T901),999))&lt;999,MIN(IFERROR(FIND("E",T901),999),IFERROR(FIND("W",T901),999))&lt;MIN(IFERROR(FIND("N",T901),999),IFERROR(FIND("S",T901),999)))</f>
        <v/>
      </c>
      <c r="X901" s="50">
        <f>IF(T901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901,"°"," "),"º"," "),"˚"," "),"'"," "),CHAR(34)," "),"′"," "),"’"," "),"‘"," "),"″"," "),"”"," "),"“"," "),"("," "),")"," "),"["," "),"]"," "),"{"," "),"}"," "),";"," "),"|"," "),"/"," "),"\"," "),":"," "),"="," "),"*"," "),","," "),"N"," "),"S"," "),"E"," "),"W"," "),"_"," ")))</f>
        <v/>
      </c>
      <c r="Y901" s="50">
        <f>IF(X901="","",SUBSTITUTE(SUBSTITUTE(SUBSTITUTE(SUBSTITUTE(SUBSTITUTE(SUBSTITUTE(SUBSTITUTE(SUBSTITUTE(SUBSTITUTE(SUBSTITUTE(SUBSTITUTE(SUBSTITUTE(SUBSTITUTE(X901,"0",""),"1",""),"2",""),"3",""),"4",""),"5",""),"6",""),"7",""),"8",""),"9",""),".",""),"-","")," ",""))</f>
        <v/>
      </c>
      <c r="Z901" s="50">
        <f>IF(X901="",0,LEN(X901)-LEN(SUBSTITUTE(X901," ",""))+1)</f>
        <v/>
      </c>
      <c r="AA901" s="50">
        <f>IF(Z901&lt;1,"",IFERROR(VALUE(SUBSTITUTE(TRIM(MID(SUBSTITUTE(X901," ",REPT(" ",60)),1,60)),".",MID(1/2,2,1))),""))</f>
        <v/>
      </c>
      <c r="AB901" s="50">
        <f>IF(Z901&lt;2,"",IFERROR(VALUE(SUBSTITUTE(TRIM(MID(SUBSTITUTE(X901," ",REPT(" ",60)),61,60)),".",MID(1/2,2,1))),""))</f>
        <v/>
      </c>
      <c r="AC901" s="50">
        <f>IF(Z901&lt;3,"",IFERROR(VALUE(SUBSTITUTE(TRIM(MID(SUBSTITUTE(X901," ",REPT(" ",60)),121,60)),".",MID(1/2,2,1))),""))</f>
        <v/>
      </c>
      <c r="AD901" s="50">
        <f>IF(Z901&lt;4,"",IFERROR(VALUE(SUBSTITUTE(TRIM(MID(SUBSTITUTE(X901," ",REPT(" ",60)),181,60)),".",MID(1/2,2,1))),""))</f>
        <v/>
      </c>
      <c r="AE901" s="50">
        <f>IF(Z901&lt;5,"",IFERROR(VALUE(SUBSTITUTE(TRIM(MID(SUBSTITUTE(X901," ",REPT(" ",60)),241,60)),".",MID(1/2,2,1))),""))</f>
        <v/>
      </c>
      <c r="AF901" s="50">
        <f>IF(Z901&lt;6,"",IFERROR(VALUE(SUBSTITUTE(TRIM(MID(SUBSTITUTE(X901," ",REPT(" ",60)),301,60)),".",MID(1/2,2,1))),""))</f>
        <v/>
      </c>
      <c r="AG901" s="50">
        <f>IFERROR(IF(Z901=2,AA901,IF(Z901=4,IF(AA901&lt;0,-1,1)*(ABS(AA901)+AB901/60),IF(Z901=6,IF(AA901&lt;0,-1,1)*(ABS(AA901)+AB901/60+AC901/3600),""))),"")</f>
        <v/>
      </c>
      <c r="AH901" s="50">
        <f>IFERROR(IF(Z901=2,AB901,IF(Z901=4,IF(AC901&lt;0,-1,1)*(ABS(AC901)+AD901/60),IF(Z901=6,IF(AD901&lt;0,-1,1)*(ABS(AD901)+AE901/60+AF901/3600),""))),"")</f>
        <v/>
      </c>
      <c r="AI901" s="50">
        <f>IF(W901,AH901,AG901)</f>
        <v/>
      </c>
      <c r="AJ901" s="50">
        <f>IF(W901,AG901,AH901)</f>
        <v/>
      </c>
      <c r="AK901" s="50">
        <f>IFERROR(IF(U901=0,AI901,U901*ABS(AI901)),"")</f>
        <v/>
      </c>
      <c r="AL901" s="50">
        <f>IFERROR(IF(V901=0,AJ901,V901*ABS(AJ901)),"")</f>
        <v/>
      </c>
      <c r="AM901" s="50">
        <f>IFERROR(AND(U901=0,V901=0,ABS(AK901)&gt;90,ABS(AK901)&lt;=180,ABS(AL901)&lt;=90),FALSE)</f>
        <v/>
      </c>
      <c r="AN901" s="50">
        <f>IF(AM901,AL901,AK901)</f>
        <v/>
      </c>
      <c r="AO901" s="50">
        <f>IF(AM901,AK901,AL901)</f>
        <v/>
      </c>
      <c r="AP901" s="50">
        <f>IF(R901="","",IF(Y901&lt;&gt;"","Contains words or symbols that aren't part of a coordinate.",IF(NOT(OR(Z901=2,Z901=4,Z901=6)),"Couldn't find a latitude and a longitude ("&amp;Z901&amp;IF(Z901=1," number"," numbers")&amp;" found).",IF(COUNT(AA901:AF901)&lt;&gt;Z901,"Some of the numbers couldn't be read.",IF(OR(AND(Z901=4,OR(AB901&lt;0,AB901&gt;=60,AD901&lt;0,AD901&gt;=60)),AND(Z901=6,OR(AB901&lt;0,AB901&gt;=60,AC901&lt;0,AC901&gt;=60,AE901&lt;0,AE901&gt;=60,AF901&lt;0,AF901&gt;=60))),"Minutes and seconds must be between 0 and 60.",IF(OR(ABS(AN901)&gt;90,ABS(AO901)&gt;180),"Out of range: latitude must be between -90 and 90, and longitude between -180 and 180.",""))))))</f>
        <v/>
      </c>
    </row>
    <row r="902">
      <c r="B902" s="44" t="n"/>
      <c r="C902" s="44" t="n"/>
      <c r="D902" s="45">
        <f>IF(R902="","",IF(AP902&lt;&gt;"","NOT VALID GPS COORDINATES",IF(O902="NO CONNECTION","NO CONNECTION",IF(E902="","NOT FOUND",IF(OR(AM902,AND(AN902=0,AO902=0)),"CONVERTED – PLEASE CHECK","CONVERTED")))))</f>
        <v/>
      </c>
      <c r="E902" s="45">
        <f>IF(OR(O902="",O902="NO CONNECTION"),"",IFERROR(_xlfn.FILTERXML(O902,"//local/territory")&amp;" "&amp;_xlfn.FILTERXML(O902,"//local/mapcode"),IFERROR(_xlfn.FILTERXML(O902,"//international/mapcode"),"")))</f>
        <v/>
      </c>
      <c r="F902" s="46">
        <f>IF(E902="","",IFERROR(_xlfn.FILTERXML(O902,"//local/territory"),""))</f>
        <v/>
      </c>
      <c r="G902" s="46">
        <f>IF(E902="","",IFERROR(_xlfn.FILTERXML(O902,"//local/mapcode"),""))</f>
        <v/>
      </c>
      <c r="H902" s="46">
        <f>IF(E902="","",IFERROR(_xlfn.FILTERXML(O902,"//international/mapcode"),""))</f>
        <v/>
      </c>
      <c r="I902" s="46">
        <f>IF(E902="","",IFERROR(HYPERLINK("https://www.mymapcodes.com/go/?t="&amp;IF(G902&lt;&gt;"",F902,"AAA")&amp;"&amp;ma="&amp;LEFT(IF(G902&lt;&gt;"",G902,H902),FIND(".",IF(G902&lt;&gt;"",G902,H902))-1)&amp;"&amp;mb="&amp;MID(IF(G902&lt;&gt;"",G902,H902),FIND(".",IF(G902&lt;&gt;"",G902,H902))+1,99),"Open on MyMapcodes →"),""))</f>
        <v/>
      </c>
      <c r="J902" s="47">
        <f>IF(OR(R902="",AP902&lt;&gt;""),"",ROUND(AN902,6))</f>
        <v/>
      </c>
      <c r="K902" s="47">
        <f>IF(OR(R902="",AP902&lt;&gt;""),"",ROUND(AO902,6))</f>
        <v/>
      </c>
      <c r="L902" s="48">
        <f>IF(R902="","",IF(AP902&lt;&gt;"",AP902,IF(O902="NO CONNECTION","Excel couldn't reach the mapcode service. Click the REFRESH RESULTS box just above the table.",IF(E902="","The mapcode service didn't return a mapcode for this point.",IF(AM902,"Latitude and longitude seemed to be the wrong way round, so they've been swapped. Please check.",IF(AND(AN902=0,AO902=0),"0, 0 is in the sea off West Africa. Please check this is the location you meant.",IF(W902,"Longitude came first, so the order has been switched.",IF(Z902=6,"Converted from degrees, minutes and seconds.",IF(Z902=4,"Converted from degrees and decimal minutes.","")))))))))</f>
        <v/>
      </c>
      <c r="N902" s="49">
        <f>IF(J902="","",MapcodeAPI&amp;"codes/"&amp;SUBSTITUTE(J902&amp;"",MID(1/2,2,1),".")&amp;","&amp;SUBSTITUTE(K902&amp;"",MID(1/2,2,1),"."))&amp;LEFT($B$13,0)</f>
        <v/>
      </c>
      <c r="O902" s="49">
        <f>IF(N902="","",IFERROR(_xlfn.WEBSERVICE(N902),IF(MapcodeAPIBackup="","NO CONNECTION",IFERROR(_xlfn.WEBSERVICE(MapcodeAPIBackup&amp;MID(N902,LEN(MapcodeAPI)+1,999)),"NO CONNECTION"))))</f>
        <v/>
      </c>
      <c r="P902" t="inlineStr">
        <is>
          <t xml:space="preserve"> </t>
        </is>
      </c>
      <c r="R902" s="50">
        <f>IFERROR(IF(AND(TRIM(B902&amp;"")="",TRIM(C902&amp;"")=""),"",TRIM(IF(ISNUMBER(B902),SUBSTITUTE(B902&amp;"",MID(1/2,2,1),"."),B902&amp;"")&amp;IF(TRIM(C902&amp;"")="",""," | "&amp;IF(ISNUMBER(C902),SUBSTITUTE(C902&amp;"",MID(1/2,2,1),"."),C902&amp;"")))),"(error value)")</f>
        <v/>
      </c>
      <c r="S902" s="50">
        <f>IF(R902="","","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"&amp;IFERROR(IF(AND(LEN(R902)-LEN(SUBSTITUTE(R902,"/",""))=1,ISNUMBER(FIND(" ",TRIM(LEFT(R902,FIND("/",R902)-1))))),LEFT(R902,FIND("/",R902)-1),R902),R902)&amp;" ")," "," "),"﻿"," "),"​"," "),"⁠"," ")," "," ")," "," "),CHAR(9)," "),CHAR(10)," "),CHAR(13)," "),"−","-"),"–","-"),"—","-"),"LATITUDE"," "),"LONGITUDE"," "),"COORDINATES"," "),"COORDS"," "),"NORTH"," N "),"SOUTH"," S "),"EAST"," E "),"WEST"," W "),"DEGREES"," "),"DEG"," "),"GPS"," "),"LONG"," "),"LNG"," "),"LON"," "),"LAT"," ")," AND "," "),"&amp;"," ")&amp;" ")</f>
        <v/>
      </c>
      <c r="T902" s="50">
        <f>IF(S902="","",IF(LEN(S902)-LEN(SUBSTITUTE(S902,".",""))&gt;0,SUBSTITUTE(S902,","," "),IF(LEN(S902)-LEN(SUBSTITUTE(S902,",",""))=3,SUBSTITUTE(SUBSTITUTE(S902,",",";",2),",","."),IF(LEN(S902)-LEN(SUBSTITUTE(S902,",",""))=2,SUBSTITUTE(S902,",","."),SUBSTITUTE(S902,","," ")))))</f>
        <v/>
      </c>
      <c r="U902" s="50">
        <f>IF(ISNUMBER(FIND("S",T902)),-1,IF(ISNUMBER(FIND("N",T902)),1,0))</f>
        <v/>
      </c>
      <c r="V902" s="50">
        <f>IF(ISNUMBER(FIND("W",T902)),-1,IF(ISNUMBER(FIND("E",T902)),1,0))</f>
        <v/>
      </c>
      <c r="W902" s="50">
        <f>AND(MIN(IFERROR(FIND("N",T902),999),IFERROR(FIND("S",T902),999))&lt;999,MIN(IFERROR(FIND("E",T902),999),IFERROR(FIND("W",T902),999))&lt;999,MIN(IFERROR(FIND("E",T902),999),IFERROR(FIND("W",T902),999))&lt;MIN(IFERROR(FIND("N",T902),999),IFERROR(FIND("S",T902),999)))</f>
        <v/>
      </c>
      <c r="X902" s="50">
        <f>IF(T902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902,"°"," "),"º"," "),"˚"," "),"'"," "),CHAR(34)," "),"′"," "),"’"," "),"‘"," "),"″"," "),"”"," "),"“"," "),"("," "),")"," "),"["," "),"]"," "),"{"," "),"}"," "),";"," "),"|"," "),"/"," "),"\"," "),":"," "),"="," "),"*"," "),","," "),"N"," "),"S"," "),"E"," "),"W"," "),"_"," ")))</f>
        <v/>
      </c>
      <c r="Y902" s="50">
        <f>IF(X902="","",SUBSTITUTE(SUBSTITUTE(SUBSTITUTE(SUBSTITUTE(SUBSTITUTE(SUBSTITUTE(SUBSTITUTE(SUBSTITUTE(SUBSTITUTE(SUBSTITUTE(SUBSTITUTE(SUBSTITUTE(SUBSTITUTE(X902,"0",""),"1",""),"2",""),"3",""),"4",""),"5",""),"6",""),"7",""),"8",""),"9",""),".",""),"-","")," ",""))</f>
        <v/>
      </c>
      <c r="Z902" s="50">
        <f>IF(X902="",0,LEN(X902)-LEN(SUBSTITUTE(X902," ",""))+1)</f>
        <v/>
      </c>
      <c r="AA902" s="50">
        <f>IF(Z902&lt;1,"",IFERROR(VALUE(SUBSTITUTE(TRIM(MID(SUBSTITUTE(X902," ",REPT(" ",60)),1,60)),".",MID(1/2,2,1))),""))</f>
        <v/>
      </c>
      <c r="AB902" s="50">
        <f>IF(Z902&lt;2,"",IFERROR(VALUE(SUBSTITUTE(TRIM(MID(SUBSTITUTE(X902," ",REPT(" ",60)),61,60)),".",MID(1/2,2,1))),""))</f>
        <v/>
      </c>
      <c r="AC902" s="50">
        <f>IF(Z902&lt;3,"",IFERROR(VALUE(SUBSTITUTE(TRIM(MID(SUBSTITUTE(X902," ",REPT(" ",60)),121,60)),".",MID(1/2,2,1))),""))</f>
        <v/>
      </c>
      <c r="AD902" s="50">
        <f>IF(Z902&lt;4,"",IFERROR(VALUE(SUBSTITUTE(TRIM(MID(SUBSTITUTE(X902," ",REPT(" ",60)),181,60)),".",MID(1/2,2,1))),""))</f>
        <v/>
      </c>
      <c r="AE902" s="50">
        <f>IF(Z902&lt;5,"",IFERROR(VALUE(SUBSTITUTE(TRIM(MID(SUBSTITUTE(X902," ",REPT(" ",60)),241,60)),".",MID(1/2,2,1))),""))</f>
        <v/>
      </c>
      <c r="AF902" s="50">
        <f>IF(Z902&lt;6,"",IFERROR(VALUE(SUBSTITUTE(TRIM(MID(SUBSTITUTE(X902," ",REPT(" ",60)),301,60)),".",MID(1/2,2,1))),""))</f>
        <v/>
      </c>
      <c r="AG902" s="50">
        <f>IFERROR(IF(Z902=2,AA902,IF(Z902=4,IF(AA902&lt;0,-1,1)*(ABS(AA902)+AB902/60),IF(Z902=6,IF(AA902&lt;0,-1,1)*(ABS(AA902)+AB902/60+AC902/3600),""))),"")</f>
        <v/>
      </c>
      <c r="AH902" s="50">
        <f>IFERROR(IF(Z902=2,AB902,IF(Z902=4,IF(AC902&lt;0,-1,1)*(ABS(AC902)+AD902/60),IF(Z902=6,IF(AD902&lt;0,-1,1)*(ABS(AD902)+AE902/60+AF902/3600),""))),"")</f>
        <v/>
      </c>
      <c r="AI902" s="50">
        <f>IF(W902,AH902,AG902)</f>
        <v/>
      </c>
      <c r="AJ902" s="50">
        <f>IF(W902,AG902,AH902)</f>
        <v/>
      </c>
      <c r="AK902" s="50">
        <f>IFERROR(IF(U902=0,AI902,U902*ABS(AI902)),"")</f>
        <v/>
      </c>
      <c r="AL902" s="50">
        <f>IFERROR(IF(V902=0,AJ902,V902*ABS(AJ902)),"")</f>
        <v/>
      </c>
      <c r="AM902" s="50">
        <f>IFERROR(AND(U902=0,V902=0,ABS(AK902)&gt;90,ABS(AK902)&lt;=180,ABS(AL902)&lt;=90),FALSE)</f>
        <v/>
      </c>
      <c r="AN902" s="50">
        <f>IF(AM902,AL902,AK902)</f>
        <v/>
      </c>
      <c r="AO902" s="50">
        <f>IF(AM902,AK902,AL902)</f>
        <v/>
      </c>
      <c r="AP902" s="50">
        <f>IF(R902="","",IF(Y902&lt;&gt;"","Contains words or symbols that aren't part of a coordinate.",IF(NOT(OR(Z902=2,Z902=4,Z902=6)),"Couldn't find a latitude and a longitude ("&amp;Z902&amp;IF(Z902=1," number"," numbers")&amp;" found).",IF(COUNT(AA902:AF902)&lt;&gt;Z902,"Some of the numbers couldn't be read.",IF(OR(AND(Z902=4,OR(AB902&lt;0,AB902&gt;=60,AD902&lt;0,AD902&gt;=60)),AND(Z902=6,OR(AB902&lt;0,AB902&gt;=60,AC902&lt;0,AC902&gt;=60,AE902&lt;0,AE902&gt;=60,AF902&lt;0,AF902&gt;=60))),"Minutes and seconds must be between 0 and 60.",IF(OR(ABS(AN902)&gt;90,ABS(AO902)&gt;180),"Out of range: latitude must be between -90 and 90, and longitude between -180 and 180.",""))))))</f>
        <v/>
      </c>
    </row>
    <row r="903">
      <c r="B903" s="44" t="n"/>
      <c r="C903" s="44" t="n"/>
      <c r="D903" s="45">
        <f>IF(R903="","",IF(AP903&lt;&gt;"","NOT VALID GPS COORDINATES",IF(O903="NO CONNECTION","NO CONNECTION",IF(E903="","NOT FOUND",IF(OR(AM903,AND(AN903=0,AO903=0)),"CONVERTED – PLEASE CHECK","CONVERTED")))))</f>
        <v/>
      </c>
      <c r="E903" s="45">
        <f>IF(OR(O903="",O903="NO CONNECTION"),"",IFERROR(_xlfn.FILTERXML(O903,"//local/territory")&amp;" "&amp;_xlfn.FILTERXML(O903,"//local/mapcode"),IFERROR(_xlfn.FILTERXML(O903,"//international/mapcode"),"")))</f>
        <v/>
      </c>
      <c r="F903" s="46">
        <f>IF(E903="","",IFERROR(_xlfn.FILTERXML(O903,"//local/territory"),""))</f>
        <v/>
      </c>
      <c r="G903" s="46">
        <f>IF(E903="","",IFERROR(_xlfn.FILTERXML(O903,"//local/mapcode"),""))</f>
        <v/>
      </c>
      <c r="H903" s="46">
        <f>IF(E903="","",IFERROR(_xlfn.FILTERXML(O903,"//international/mapcode"),""))</f>
        <v/>
      </c>
      <c r="I903" s="46">
        <f>IF(E903="","",IFERROR(HYPERLINK("https://www.mymapcodes.com/go/?t="&amp;IF(G903&lt;&gt;"",F903,"AAA")&amp;"&amp;ma="&amp;LEFT(IF(G903&lt;&gt;"",G903,H903),FIND(".",IF(G903&lt;&gt;"",G903,H903))-1)&amp;"&amp;mb="&amp;MID(IF(G903&lt;&gt;"",G903,H903),FIND(".",IF(G903&lt;&gt;"",G903,H903))+1,99),"Open on MyMapcodes →"),""))</f>
        <v/>
      </c>
      <c r="J903" s="47">
        <f>IF(OR(R903="",AP903&lt;&gt;""),"",ROUND(AN903,6))</f>
        <v/>
      </c>
      <c r="K903" s="47">
        <f>IF(OR(R903="",AP903&lt;&gt;""),"",ROUND(AO903,6))</f>
        <v/>
      </c>
      <c r="L903" s="48">
        <f>IF(R903="","",IF(AP903&lt;&gt;"",AP903,IF(O903="NO CONNECTION","Excel couldn't reach the mapcode service. Click the REFRESH RESULTS box just above the table.",IF(E903="","The mapcode service didn't return a mapcode for this point.",IF(AM903,"Latitude and longitude seemed to be the wrong way round, so they've been swapped. Please check.",IF(AND(AN903=0,AO903=0),"0, 0 is in the sea off West Africa. Please check this is the location you meant.",IF(W903,"Longitude came first, so the order has been switched.",IF(Z903=6,"Converted from degrees, minutes and seconds.",IF(Z903=4,"Converted from degrees and decimal minutes.","")))))))))</f>
        <v/>
      </c>
      <c r="N903" s="49">
        <f>IF(J903="","",MapcodeAPI&amp;"codes/"&amp;SUBSTITUTE(J903&amp;"",MID(1/2,2,1),".")&amp;","&amp;SUBSTITUTE(K903&amp;"",MID(1/2,2,1),"."))&amp;LEFT($B$13,0)</f>
        <v/>
      </c>
      <c r="O903" s="49">
        <f>IF(N903="","",IFERROR(_xlfn.WEBSERVICE(N903),IF(MapcodeAPIBackup="","NO CONNECTION",IFERROR(_xlfn.WEBSERVICE(MapcodeAPIBackup&amp;MID(N903,LEN(MapcodeAPI)+1,999)),"NO CONNECTION"))))</f>
        <v/>
      </c>
      <c r="P903" t="inlineStr">
        <is>
          <t xml:space="preserve"> </t>
        </is>
      </c>
      <c r="R903" s="50">
        <f>IFERROR(IF(AND(TRIM(B903&amp;"")="",TRIM(C903&amp;"")=""),"",TRIM(IF(ISNUMBER(B903),SUBSTITUTE(B903&amp;"",MID(1/2,2,1),"."),B903&amp;"")&amp;IF(TRIM(C903&amp;"")="",""," | "&amp;IF(ISNUMBER(C903),SUBSTITUTE(C903&amp;"",MID(1/2,2,1),"."),C903&amp;"")))),"(error value)")</f>
        <v/>
      </c>
      <c r="S903" s="50">
        <f>IF(R903="","","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"&amp;IFERROR(IF(AND(LEN(R903)-LEN(SUBSTITUTE(R903,"/",""))=1,ISNUMBER(FIND(" ",TRIM(LEFT(R903,FIND("/",R903)-1))))),LEFT(R903,FIND("/",R903)-1),R903),R903)&amp;" ")," "," "),"﻿"," "),"​"," "),"⁠"," ")," "," ")," "," "),CHAR(9)," "),CHAR(10)," "),CHAR(13)," "),"−","-"),"–","-"),"—","-"),"LATITUDE"," "),"LONGITUDE"," "),"COORDINATES"," "),"COORDS"," "),"NORTH"," N "),"SOUTH"," S "),"EAST"," E "),"WEST"," W "),"DEGREES"," "),"DEG"," "),"GPS"," "),"LONG"," "),"LNG"," "),"LON"," "),"LAT"," ")," AND "," "),"&amp;"," ")&amp;" ")</f>
        <v/>
      </c>
      <c r="T903" s="50">
        <f>IF(S903="","",IF(LEN(S903)-LEN(SUBSTITUTE(S903,".",""))&gt;0,SUBSTITUTE(S903,","," "),IF(LEN(S903)-LEN(SUBSTITUTE(S903,",",""))=3,SUBSTITUTE(SUBSTITUTE(S903,",",";",2),",","."),IF(LEN(S903)-LEN(SUBSTITUTE(S903,",",""))=2,SUBSTITUTE(S903,",","."),SUBSTITUTE(S903,","," ")))))</f>
        <v/>
      </c>
      <c r="U903" s="50">
        <f>IF(ISNUMBER(FIND("S",T903)),-1,IF(ISNUMBER(FIND("N",T903)),1,0))</f>
        <v/>
      </c>
      <c r="V903" s="50">
        <f>IF(ISNUMBER(FIND("W",T903)),-1,IF(ISNUMBER(FIND("E",T903)),1,0))</f>
        <v/>
      </c>
      <c r="W903" s="50">
        <f>AND(MIN(IFERROR(FIND("N",T903),999),IFERROR(FIND("S",T903),999))&lt;999,MIN(IFERROR(FIND("E",T903),999),IFERROR(FIND("W",T903),999))&lt;999,MIN(IFERROR(FIND("E",T903),999),IFERROR(FIND("W",T903),999))&lt;MIN(IFERROR(FIND("N",T903),999),IFERROR(FIND("S",T903),999)))</f>
        <v/>
      </c>
      <c r="X903" s="50">
        <f>IF(T903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903,"°"," "),"º"," "),"˚"," "),"'"," "),CHAR(34)," "),"′"," "),"’"," "),"‘"," "),"″"," "),"”"," "),"“"," "),"("," "),")"," "),"["," "),"]"," "),"{"," "),"}"," "),";"," "),"|"," "),"/"," "),"\"," "),":"," "),"="," "),"*"," "),","," "),"N"," "),"S"," "),"E"," "),"W"," "),"_"," ")))</f>
        <v/>
      </c>
      <c r="Y903" s="50">
        <f>IF(X903="","",SUBSTITUTE(SUBSTITUTE(SUBSTITUTE(SUBSTITUTE(SUBSTITUTE(SUBSTITUTE(SUBSTITUTE(SUBSTITUTE(SUBSTITUTE(SUBSTITUTE(SUBSTITUTE(SUBSTITUTE(SUBSTITUTE(X903,"0",""),"1",""),"2",""),"3",""),"4",""),"5",""),"6",""),"7",""),"8",""),"9",""),".",""),"-","")," ",""))</f>
        <v/>
      </c>
      <c r="Z903" s="50">
        <f>IF(X903="",0,LEN(X903)-LEN(SUBSTITUTE(X903," ",""))+1)</f>
        <v/>
      </c>
      <c r="AA903" s="50">
        <f>IF(Z903&lt;1,"",IFERROR(VALUE(SUBSTITUTE(TRIM(MID(SUBSTITUTE(X903," ",REPT(" ",60)),1,60)),".",MID(1/2,2,1))),""))</f>
        <v/>
      </c>
      <c r="AB903" s="50">
        <f>IF(Z903&lt;2,"",IFERROR(VALUE(SUBSTITUTE(TRIM(MID(SUBSTITUTE(X903," ",REPT(" ",60)),61,60)),".",MID(1/2,2,1))),""))</f>
        <v/>
      </c>
      <c r="AC903" s="50">
        <f>IF(Z903&lt;3,"",IFERROR(VALUE(SUBSTITUTE(TRIM(MID(SUBSTITUTE(X903," ",REPT(" ",60)),121,60)),".",MID(1/2,2,1))),""))</f>
        <v/>
      </c>
      <c r="AD903" s="50">
        <f>IF(Z903&lt;4,"",IFERROR(VALUE(SUBSTITUTE(TRIM(MID(SUBSTITUTE(X903," ",REPT(" ",60)),181,60)),".",MID(1/2,2,1))),""))</f>
        <v/>
      </c>
      <c r="AE903" s="50">
        <f>IF(Z903&lt;5,"",IFERROR(VALUE(SUBSTITUTE(TRIM(MID(SUBSTITUTE(X903," ",REPT(" ",60)),241,60)),".",MID(1/2,2,1))),""))</f>
        <v/>
      </c>
      <c r="AF903" s="50">
        <f>IF(Z903&lt;6,"",IFERROR(VALUE(SUBSTITUTE(TRIM(MID(SUBSTITUTE(X903," ",REPT(" ",60)),301,60)),".",MID(1/2,2,1))),""))</f>
        <v/>
      </c>
      <c r="AG903" s="50">
        <f>IFERROR(IF(Z903=2,AA903,IF(Z903=4,IF(AA903&lt;0,-1,1)*(ABS(AA903)+AB903/60),IF(Z903=6,IF(AA903&lt;0,-1,1)*(ABS(AA903)+AB903/60+AC903/3600),""))),"")</f>
        <v/>
      </c>
      <c r="AH903" s="50">
        <f>IFERROR(IF(Z903=2,AB903,IF(Z903=4,IF(AC903&lt;0,-1,1)*(ABS(AC903)+AD903/60),IF(Z903=6,IF(AD903&lt;0,-1,1)*(ABS(AD903)+AE903/60+AF903/3600),""))),"")</f>
        <v/>
      </c>
      <c r="AI903" s="50">
        <f>IF(W903,AH903,AG903)</f>
        <v/>
      </c>
      <c r="AJ903" s="50">
        <f>IF(W903,AG903,AH903)</f>
        <v/>
      </c>
      <c r="AK903" s="50">
        <f>IFERROR(IF(U903=0,AI903,U903*ABS(AI903)),"")</f>
        <v/>
      </c>
      <c r="AL903" s="50">
        <f>IFERROR(IF(V903=0,AJ903,V903*ABS(AJ903)),"")</f>
        <v/>
      </c>
      <c r="AM903" s="50">
        <f>IFERROR(AND(U903=0,V903=0,ABS(AK903)&gt;90,ABS(AK903)&lt;=180,ABS(AL903)&lt;=90),FALSE)</f>
        <v/>
      </c>
      <c r="AN903" s="50">
        <f>IF(AM903,AL903,AK903)</f>
        <v/>
      </c>
      <c r="AO903" s="50">
        <f>IF(AM903,AK903,AL903)</f>
        <v/>
      </c>
      <c r="AP903" s="50">
        <f>IF(R903="","",IF(Y903&lt;&gt;"","Contains words or symbols that aren't part of a coordinate.",IF(NOT(OR(Z903=2,Z903=4,Z903=6)),"Couldn't find a latitude and a longitude ("&amp;Z903&amp;IF(Z903=1," number"," numbers")&amp;" found).",IF(COUNT(AA903:AF903)&lt;&gt;Z903,"Some of the numbers couldn't be read.",IF(OR(AND(Z903=4,OR(AB903&lt;0,AB903&gt;=60,AD903&lt;0,AD903&gt;=60)),AND(Z903=6,OR(AB903&lt;0,AB903&gt;=60,AC903&lt;0,AC903&gt;=60,AE903&lt;0,AE903&gt;=60,AF903&lt;0,AF903&gt;=60))),"Minutes and seconds must be between 0 and 60.",IF(OR(ABS(AN903)&gt;90,ABS(AO903)&gt;180),"Out of range: latitude must be between -90 and 90, and longitude between -180 and 180.",""))))))</f>
        <v/>
      </c>
    </row>
    <row r="904">
      <c r="B904" s="44" t="n"/>
      <c r="C904" s="44" t="n"/>
      <c r="D904" s="45">
        <f>IF(R904="","",IF(AP904&lt;&gt;"","NOT VALID GPS COORDINATES",IF(O904="NO CONNECTION","NO CONNECTION",IF(E904="","NOT FOUND",IF(OR(AM904,AND(AN904=0,AO904=0)),"CONVERTED – PLEASE CHECK","CONVERTED")))))</f>
        <v/>
      </c>
      <c r="E904" s="45">
        <f>IF(OR(O904="",O904="NO CONNECTION"),"",IFERROR(_xlfn.FILTERXML(O904,"//local/territory")&amp;" "&amp;_xlfn.FILTERXML(O904,"//local/mapcode"),IFERROR(_xlfn.FILTERXML(O904,"//international/mapcode"),"")))</f>
        <v/>
      </c>
      <c r="F904" s="46">
        <f>IF(E904="","",IFERROR(_xlfn.FILTERXML(O904,"//local/territory"),""))</f>
        <v/>
      </c>
      <c r="G904" s="46">
        <f>IF(E904="","",IFERROR(_xlfn.FILTERXML(O904,"//local/mapcode"),""))</f>
        <v/>
      </c>
      <c r="H904" s="46">
        <f>IF(E904="","",IFERROR(_xlfn.FILTERXML(O904,"//international/mapcode"),""))</f>
        <v/>
      </c>
      <c r="I904" s="46">
        <f>IF(E904="","",IFERROR(HYPERLINK("https://www.mymapcodes.com/go/?t="&amp;IF(G904&lt;&gt;"",F904,"AAA")&amp;"&amp;ma="&amp;LEFT(IF(G904&lt;&gt;"",G904,H904),FIND(".",IF(G904&lt;&gt;"",G904,H904))-1)&amp;"&amp;mb="&amp;MID(IF(G904&lt;&gt;"",G904,H904),FIND(".",IF(G904&lt;&gt;"",G904,H904))+1,99),"Open on MyMapcodes →"),""))</f>
        <v/>
      </c>
      <c r="J904" s="47">
        <f>IF(OR(R904="",AP904&lt;&gt;""),"",ROUND(AN904,6))</f>
        <v/>
      </c>
      <c r="K904" s="47">
        <f>IF(OR(R904="",AP904&lt;&gt;""),"",ROUND(AO904,6))</f>
        <v/>
      </c>
      <c r="L904" s="48">
        <f>IF(R904="","",IF(AP904&lt;&gt;"",AP904,IF(O904="NO CONNECTION","Excel couldn't reach the mapcode service. Click the REFRESH RESULTS box just above the table.",IF(E904="","The mapcode service didn't return a mapcode for this point.",IF(AM904,"Latitude and longitude seemed to be the wrong way round, so they've been swapped. Please check.",IF(AND(AN904=0,AO904=0),"0, 0 is in the sea off West Africa. Please check this is the location you meant.",IF(W904,"Longitude came first, so the order has been switched.",IF(Z904=6,"Converted from degrees, minutes and seconds.",IF(Z904=4,"Converted from degrees and decimal minutes.","")))))))))</f>
        <v/>
      </c>
      <c r="N904" s="49">
        <f>IF(J904="","",MapcodeAPI&amp;"codes/"&amp;SUBSTITUTE(J904&amp;"",MID(1/2,2,1),".")&amp;","&amp;SUBSTITUTE(K904&amp;"",MID(1/2,2,1),"."))&amp;LEFT($B$13,0)</f>
        <v/>
      </c>
      <c r="O904" s="49">
        <f>IF(N904="","",IFERROR(_xlfn.WEBSERVICE(N904),IF(MapcodeAPIBackup="","NO CONNECTION",IFERROR(_xlfn.WEBSERVICE(MapcodeAPIBackup&amp;MID(N904,LEN(MapcodeAPI)+1,999)),"NO CONNECTION"))))</f>
        <v/>
      </c>
      <c r="P904" t="inlineStr">
        <is>
          <t xml:space="preserve"> </t>
        </is>
      </c>
      <c r="R904" s="50">
        <f>IFERROR(IF(AND(TRIM(B904&amp;"")="",TRIM(C904&amp;"")=""),"",TRIM(IF(ISNUMBER(B904),SUBSTITUTE(B904&amp;"",MID(1/2,2,1),"."),B904&amp;"")&amp;IF(TRIM(C904&amp;"")="",""," | "&amp;IF(ISNUMBER(C904),SUBSTITUTE(C904&amp;"",MID(1/2,2,1),"."),C904&amp;"")))),"(error value)")</f>
        <v/>
      </c>
      <c r="S904" s="50">
        <f>IF(R904="","","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"&amp;IFERROR(IF(AND(LEN(R904)-LEN(SUBSTITUTE(R904,"/",""))=1,ISNUMBER(FIND(" ",TRIM(LEFT(R904,FIND("/",R904)-1))))),LEFT(R904,FIND("/",R904)-1),R904),R904)&amp;" ")," "," "),"﻿"," "),"​"," "),"⁠"," ")," "," ")," "," "),CHAR(9)," "),CHAR(10)," "),CHAR(13)," "),"−","-"),"–","-"),"—","-"),"LATITUDE"," "),"LONGITUDE"," "),"COORDINATES"," "),"COORDS"," "),"NORTH"," N "),"SOUTH"," S "),"EAST"," E "),"WEST"," W "),"DEGREES"," "),"DEG"," "),"GPS"," "),"LONG"," "),"LNG"," "),"LON"," "),"LAT"," ")," AND "," "),"&amp;"," ")&amp;" ")</f>
        <v/>
      </c>
      <c r="T904" s="50">
        <f>IF(S904="","",IF(LEN(S904)-LEN(SUBSTITUTE(S904,".",""))&gt;0,SUBSTITUTE(S904,","," "),IF(LEN(S904)-LEN(SUBSTITUTE(S904,",",""))=3,SUBSTITUTE(SUBSTITUTE(S904,",",";",2),",","."),IF(LEN(S904)-LEN(SUBSTITUTE(S904,",",""))=2,SUBSTITUTE(S904,",","."),SUBSTITUTE(S904,","," ")))))</f>
        <v/>
      </c>
      <c r="U904" s="50">
        <f>IF(ISNUMBER(FIND("S",T904)),-1,IF(ISNUMBER(FIND("N",T904)),1,0))</f>
        <v/>
      </c>
      <c r="V904" s="50">
        <f>IF(ISNUMBER(FIND("W",T904)),-1,IF(ISNUMBER(FIND("E",T904)),1,0))</f>
        <v/>
      </c>
      <c r="W904" s="50">
        <f>AND(MIN(IFERROR(FIND("N",T904),999),IFERROR(FIND("S",T904),999))&lt;999,MIN(IFERROR(FIND("E",T904),999),IFERROR(FIND("W",T904),999))&lt;999,MIN(IFERROR(FIND("E",T904),999),IFERROR(FIND("W",T904),999))&lt;MIN(IFERROR(FIND("N",T904),999),IFERROR(FIND("S",T904),999)))</f>
        <v/>
      </c>
      <c r="X904" s="50">
        <f>IF(T904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904,"°"," "),"º"," "),"˚"," "),"'"," "),CHAR(34)," "),"′"," "),"’"," "),"‘"," "),"″"," "),"”"," "),"“"," "),"("," "),")"," "),"["," "),"]"," "),"{"," "),"}"," "),";"," "),"|"," "),"/"," "),"\"," "),":"," "),"="," "),"*"," "),","," "),"N"," "),"S"," "),"E"," "),"W"," "),"_"," ")))</f>
        <v/>
      </c>
      <c r="Y904" s="50">
        <f>IF(X904="","",SUBSTITUTE(SUBSTITUTE(SUBSTITUTE(SUBSTITUTE(SUBSTITUTE(SUBSTITUTE(SUBSTITUTE(SUBSTITUTE(SUBSTITUTE(SUBSTITUTE(SUBSTITUTE(SUBSTITUTE(SUBSTITUTE(X904,"0",""),"1",""),"2",""),"3",""),"4",""),"5",""),"6",""),"7",""),"8",""),"9",""),".",""),"-","")," ",""))</f>
        <v/>
      </c>
      <c r="Z904" s="50">
        <f>IF(X904="",0,LEN(X904)-LEN(SUBSTITUTE(X904," ",""))+1)</f>
        <v/>
      </c>
      <c r="AA904" s="50">
        <f>IF(Z904&lt;1,"",IFERROR(VALUE(SUBSTITUTE(TRIM(MID(SUBSTITUTE(X904," ",REPT(" ",60)),1,60)),".",MID(1/2,2,1))),""))</f>
        <v/>
      </c>
      <c r="AB904" s="50">
        <f>IF(Z904&lt;2,"",IFERROR(VALUE(SUBSTITUTE(TRIM(MID(SUBSTITUTE(X904," ",REPT(" ",60)),61,60)),".",MID(1/2,2,1))),""))</f>
        <v/>
      </c>
      <c r="AC904" s="50">
        <f>IF(Z904&lt;3,"",IFERROR(VALUE(SUBSTITUTE(TRIM(MID(SUBSTITUTE(X904," ",REPT(" ",60)),121,60)),".",MID(1/2,2,1))),""))</f>
        <v/>
      </c>
      <c r="AD904" s="50">
        <f>IF(Z904&lt;4,"",IFERROR(VALUE(SUBSTITUTE(TRIM(MID(SUBSTITUTE(X904," ",REPT(" ",60)),181,60)),".",MID(1/2,2,1))),""))</f>
        <v/>
      </c>
      <c r="AE904" s="50">
        <f>IF(Z904&lt;5,"",IFERROR(VALUE(SUBSTITUTE(TRIM(MID(SUBSTITUTE(X904," ",REPT(" ",60)),241,60)),".",MID(1/2,2,1))),""))</f>
        <v/>
      </c>
      <c r="AF904" s="50">
        <f>IF(Z904&lt;6,"",IFERROR(VALUE(SUBSTITUTE(TRIM(MID(SUBSTITUTE(X904," ",REPT(" ",60)),301,60)),".",MID(1/2,2,1))),""))</f>
        <v/>
      </c>
      <c r="AG904" s="50">
        <f>IFERROR(IF(Z904=2,AA904,IF(Z904=4,IF(AA904&lt;0,-1,1)*(ABS(AA904)+AB904/60),IF(Z904=6,IF(AA904&lt;0,-1,1)*(ABS(AA904)+AB904/60+AC904/3600),""))),"")</f>
        <v/>
      </c>
      <c r="AH904" s="50">
        <f>IFERROR(IF(Z904=2,AB904,IF(Z904=4,IF(AC904&lt;0,-1,1)*(ABS(AC904)+AD904/60),IF(Z904=6,IF(AD904&lt;0,-1,1)*(ABS(AD904)+AE904/60+AF904/3600),""))),"")</f>
        <v/>
      </c>
      <c r="AI904" s="50">
        <f>IF(W904,AH904,AG904)</f>
        <v/>
      </c>
      <c r="AJ904" s="50">
        <f>IF(W904,AG904,AH904)</f>
        <v/>
      </c>
      <c r="AK904" s="50">
        <f>IFERROR(IF(U904=0,AI904,U904*ABS(AI904)),"")</f>
        <v/>
      </c>
      <c r="AL904" s="50">
        <f>IFERROR(IF(V904=0,AJ904,V904*ABS(AJ904)),"")</f>
        <v/>
      </c>
      <c r="AM904" s="50">
        <f>IFERROR(AND(U904=0,V904=0,ABS(AK904)&gt;90,ABS(AK904)&lt;=180,ABS(AL904)&lt;=90),FALSE)</f>
        <v/>
      </c>
      <c r="AN904" s="50">
        <f>IF(AM904,AL904,AK904)</f>
        <v/>
      </c>
      <c r="AO904" s="50">
        <f>IF(AM904,AK904,AL904)</f>
        <v/>
      </c>
      <c r="AP904" s="50">
        <f>IF(R904="","",IF(Y904&lt;&gt;"","Contains words or symbols that aren't part of a coordinate.",IF(NOT(OR(Z904=2,Z904=4,Z904=6)),"Couldn't find a latitude and a longitude ("&amp;Z904&amp;IF(Z904=1," number"," numbers")&amp;" found).",IF(COUNT(AA904:AF904)&lt;&gt;Z904,"Some of the numbers couldn't be read.",IF(OR(AND(Z904=4,OR(AB904&lt;0,AB904&gt;=60,AD904&lt;0,AD904&gt;=60)),AND(Z904=6,OR(AB904&lt;0,AB904&gt;=60,AC904&lt;0,AC904&gt;=60,AE904&lt;0,AE904&gt;=60,AF904&lt;0,AF904&gt;=60))),"Minutes and seconds must be between 0 and 60.",IF(OR(ABS(AN904)&gt;90,ABS(AO904)&gt;180),"Out of range: latitude must be between -90 and 90, and longitude between -180 and 180.",""))))))</f>
        <v/>
      </c>
    </row>
    <row r="905">
      <c r="B905" s="44" t="n"/>
      <c r="C905" s="44" t="n"/>
      <c r="D905" s="45">
        <f>IF(R905="","",IF(AP905&lt;&gt;"","NOT VALID GPS COORDINATES",IF(O905="NO CONNECTION","NO CONNECTION",IF(E905="","NOT FOUND",IF(OR(AM905,AND(AN905=0,AO905=0)),"CONVERTED – PLEASE CHECK","CONVERTED")))))</f>
        <v/>
      </c>
      <c r="E905" s="45">
        <f>IF(OR(O905="",O905="NO CONNECTION"),"",IFERROR(_xlfn.FILTERXML(O905,"//local/territory")&amp;" "&amp;_xlfn.FILTERXML(O905,"//local/mapcode"),IFERROR(_xlfn.FILTERXML(O905,"//international/mapcode"),"")))</f>
        <v/>
      </c>
      <c r="F905" s="46">
        <f>IF(E905="","",IFERROR(_xlfn.FILTERXML(O905,"//local/territory"),""))</f>
        <v/>
      </c>
      <c r="G905" s="46">
        <f>IF(E905="","",IFERROR(_xlfn.FILTERXML(O905,"//local/mapcode"),""))</f>
        <v/>
      </c>
      <c r="H905" s="46">
        <f>IF(E905="","",IFERROR(_xlfn.FILTERXML(O905,"//international/mapcode"),""))</f>
        <v/>
      </c>
      <c r="I905" s="46">
        <f>IF(E905="","",IFERROR(HYPERLINK("https://www.mymapcodes.com/go/?t="&amp;IF(G905&lt;&gt;"",F905,"AAA")&amp;"&amp;ma="&amp;LEFT(IF(G905&lt;&gt;"",G905,H905),FIND(".",IF(G905&lt;&gt;"",G905,H905))-1)&amp;"&amp;mb="&amp;MID(IF(G905&lt;&gt;"",G905,H905),FIND(".",IF(G905&lt;&gt;"",G905,H905))+1,99),"Open on MyMapcodes →"),""))</f>
        <v/>
      </c>
      <c r="J905" s="47">
        <f>IF(OR(R905="",AP905&lt;&gt;""),"",ROUND(AN905,6))</f>
        <v/>
      </c>
      <c r="K905" s="47">
        <f>IF(OR(R905="",AP905&lt;&gt;""),"",ROUND(AO905,6))</f>
        <v/>
      </c>
      <c r="L905" s="48">
        <f>IF(R905="","",IF(AP905&lt;&gt;"",AP905,IF(O905="NO CONNECTION","Excel couldn't reach the mapcode service. Click the REFRESH RESULTS box just above the table.",IF(E905="","The mapcode service didn't return a mapcode for this point.",IF(AM905,"Latitude and longitude seemed to be the wrong way round, so they've been swapped. Please check.",IF(AND(AN905=0,AO905=0),"0, 0 is in the sea off West Africa. Please check this is the location you meant.",IF(W905,"Longitude came first, so the order has been switched.",IF(Z905=6,"Converted from degrees, minutes and seconds.",IF(Z905=4,"Converted from degrees and decimal minutes.","")))))))))</f>
        <v/>
      </c>
      <c r="N905" s="49">
        <f>IF(J905="","",MapcodeAPI&amp;"codes/"&amp;SUBSTITUTE(J905&amp;"",MID(1/2,2,1),".")&amp;","&amp;SUBSTITUTE(K905&amp;"",MID(1/2,2,1),"."))&amp;LEFT($B$13,0)</f>
        <v/>
      </c>
      <c r="O905" s="49">
        <f>IF(N905="","",IFERROR(_xlfn.WEBSERVICE(N905),IF(MapcodeAPIBackup="","NO CONNECTION",IFERROR(_xlfn.WEBSERVICE(MapcodeAPIBackup&amp;MID(N905,LEN(MapcodeAPI)+1,999)),"NO CONNECTION"))))</f>
        <v/>
      </c>
      <c r="P905" t="inlineStr">
        <is>
          <t xml:space="preserve"> </t>
        </is>
      </c>
      <c r="R905" s="50">
        <f>IFERROR(IF(AND(TRIM(B905&amp;"")="",TRIM(C905&amp;"")=""),"",TRIM(IF(ISNUMBER(B905),SUBSTITUTE(B905&amp;"",MID(1/2,2,1),"."),B905&amp;"")&amp;IF(TRIM(C905&amp;"")="",""," | "&amp;IF(ISNUMBER(C905),SUBSTITUTE(C905&amp;"",MID(1/2,2,1),"."),C905&amp;"")))),"(error value)")</f>
        <v/>
      </c>
      <c r="S905" s="50">
        <f>IF(R905="","","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"&amp;IFERROR(IF(AND(LEN(R905)-LEN(SUBSTITUTE(R905,"/",""))=1,ISNUMBER(FIND(" ",TRIM(LEFT(R905,FIND("/",R905)-1))))),LEFT(R905,FIND("/",R905)-1),R905),R905)&amp;" ")," "," "),"﻿"," "),"​"," "),"⁠"," ")," "," ")," "," "),CHAR(9)," "),CHAR(10)," "),CHAR(13)," "),"−","-"),"–","-"),"—","-"),"LATITUDE"," "),"LONGITUDE"," "),"COORDINATES"," "),"COORDS"," "),"NORTH"," N "),"SOUTH"," S "),"EAST"," E "),"WEST"," W "),"DEGREES"," "),"DEG"," "),"GPS"," "),"LONG"," "),"LNG"," "),"LON"," "),"LAT"," ")," AND "," "),"&amp;"," ")&amp;" ")</f>
        <v/>
      </c>
      <c r="T905" s="50">
        <f>IF(S905="","",IF(LEN(S905)-LEN(SUBSTITUTE(S905,".",""))&gt;0,SUBSTITUTE(S905,","," "),IF(LEN(S905)-LEN(SUBSTITUTE(S905,",",""))=3,SUBSTITUTE(SUBSTITUTE(S905,",",";",2),",","."),IF(LEN(S905)-LEN(SUBSTITUTE(S905,",",""))=2,SUBSTITUTE(S905,",","."),SUBSTITUTE(S905,","," ")))))</f>
        <v/>
      </c>
      <c r="U905" s="50">
        <f>IF(ISNUMBER(FIND("S",T905)),-1,IF(ISNUMBER(FIND("N",T905)),1,0))</f>
        <v/>
      </c>
      <c r="V905" s="50">
        <f>IF(ISNUMBER(FIND("W",T905)),-1,IF(ISNUMBER(FIND("E",T905)),1,0))</f>
        <v/>
      </c>
      <c r="W905" s="50">
        <f>AND(MIN(IFERROR(FIND("N",T905),999),IFERROR(FIND("S",T905),999))&lt;999,MIN(IFERROR(FIND("E",T905),999),IFERROR(FIND("W",T905),999))&lt;999,MIN(IFERROR(FIND("E",T905),999),IFERROR(FIND("W",T905),999))&lt;MIN(IFERROR(FIND("N",T905),999),IFERROR(FIND("S",T905),999)))</f>
        <v/>
      </c>
      <c r="X905" s="50">
        <f>IF(T905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905,"°"," "),"º"," "),"˚"," "),"'"," "),CHAR(34)," "),"′"," "),"’"," "),"‘"," "),"″"," "),"”"," "),"“"," "),"("," "),")"," "),"["," "),"]"," "),"{"," "),"}"," "),";"," "),"|"," "),"/"," "),"\"," "),":"," "),"="," "),"*"," "),","," "),"N"," "),"S"," "),"E"," "),"W"," "),"_"," ")))</f>
        <v/>
      </c>
      <c r="Y905" s="50">
        <f>IF(X905="","",SUBSTITUTE(SUBSTITUTE(SUBSTITUTE(SUBSTITUTE(SUBSTITUTE(SUBSTITUTE(SUBSTITUTE(SUBSTITUTE(SUBSTITUTE(SUBSTITUTE(SUBSTITUTE(SUBSTITUTE(SUBSTITUTE(X905,"0",""),"1",""),"2",""),"3",""),"4",""),"5",""),"6",""),"7",""),"8",""),"9",""),".",""),"-","")," ",""))</f>
        <v/>
      </c>
      <c r="Z905" s="50">
        <f>IF(X905="",0,LEN(X905)-LEN(SUBSTITUTE(X905," ",""))+1)</f>
        <v/>
      </c>
      <c r="AA905" s="50">
        <f>IF(Z905&lt;1,"",IFERROR(VALUE(SUBSTITUTE(TRIM(MID(SUBSTITUTE(X905," ",REPT(" ",60)),1,60)),".",MID(1/2,2,1))),""))</f>
        <v/>
      </c>
      <c r="AB905" s="50">
        <f>IF(Z905&lt;2,"",IFERROR(VALUE(SUBSTITUTE(TRIM(MID(SUBSTITUTE(X905," ",REPT(" ",60)),61,60)),".",MID(1/2,2,1))),""))</f>
        <v/>
      </c>
      <c r="AC905" s="50">
        <f>IF(Z905&lt;3,"",IFERROR(VALUE(SUBSTITUTE(TRIM(MID(SUBSTITUTE(X905," ",REPT(" ",60)),121,60)),".",MID(1/2,2,1))),""))</f>
        <v/>
      </c>
      <c r="AD905" s="50">
        <f>IF(Z905&lt;4,"",IFERROR(VALUE(SUBSTITUTE(TRIM(MID(SUBSTITUTE(X905," ",REPT(" ",60)),181,60)),".",MID(1/2,2,1))),""))</f>
        <v/>
      </c>
      <c r="AE905" s="50">
        <f>IF(Z905&lt;5,"",IFERROR(VALUE(SUBSTITUTE(TRIM(MID(SUBSTITUTE(X905," ",REPT(" ",60)),241,60)),".",MID(1/2,2,1))),""))</f>
        <v/>
      </c>
      <c r="AF905" s="50">
        <f>IF(Z905&lt;6,"",IFERROR(VALUE(SUBSTITUTE(TRIM(MID(SUBSTITUTE(X905," ",REPT(" ",60)),301,60)),".",MID(1/2,2,1))),""))</f>
        <v/>
      </c>
      <c r="AG905" s="50">
        <f>IFERROR(IF(Z905=2,AA905,IF(Z905=4,IF(AA905&lt;0,-1,1)*(ABS(AA905)+AB905/60),IF(Z905=6,IF(AA905&lt;0,-1,1)*(ABS(AA905)+AB905/60+AC905/3600),""))),"")</f>
        <v/>
      </c>
      <c r="AH905" s="50">
        <f>IFERROR(IF(Z905=2,AB905,IF(Z905=4,IF(AC905&lt;0,-1,1)*(ABS(AC905)+AD905/60),IF(Z905=6,IF(AD905&lt;0,-1,1)*(ABS(AD905)+AE905/60+AF905/3600),""))),"")</f>
        <v/>
      </c>
      <c r="AI905" s="50">
        <f>IF(W905,AH905,AG905)</f>
        <v/>
      </c>
      <c r="AJ905" s="50">
        <f>IF(W905,AG905,AH905)</f>
        <v/>
      </c>
      <c r="AK905" s="50">
        <f>IFERROR(IF(U905=0,AI905,U905*ABS(AI905)),"")</f>
        <v/>
      </c>
      <c r="AL905" s="50">
        <f>IFERROR(IF(V905=0,AJ905,V905*ABS(AJ905)),"")</f>
        <v/>
      </c>
      <c r="AM905" s="50">
        <f>IFERROR(AND(U905=0,V905=0,ABS(AK905)&gt;90,ABS(AK905)&lt;=180,ABS(AL905)&lt;=90),FALSE)</f>
        <v/>
      </c>
      <c r="AN905" s="50">
        <f>IF(AM905,AL905,AK905)</f>
        <v/>
      </c>
      <c r="AO905" s="50">
        <f>IF(AM905,AK905,AL905)</f>
        <v/>
      </c>
      <c r="AP905" s="50">
        <f>IF(R905="","",IF(Y905&lt;&gt;"","Contains words or symbols that aren't part of a coordinate.",IF(NOT(OR(Z905=2,Z905=4,Z905=6)),"Couldn't find a latitude and a longitude ("&amp;Z905&amp;IF(Z905=1," number"," numbers")&amp;" found).",IF(COUNT(AA905:AF905)&lt;&gt;Z905,"Some of the numbers couldn't be read.",IF(OR(AND(Z905=4,OR(AB905&lt;0,AB905&gt;=60,AD905&lt;0,AD905&gt;=60)),AND(Z905=6,OR(AB905&lt;0,AB905&gt;=60,AC905&lt;0,AC905&gt;=60,AE905&lt;0,AE905&gt;=60,AF905&lt;0,AF905&gt;=60))),"Minutes and seconds must be between 0 and 60.",IF(OR(ABS(AN905)&gt;90,ABS(AO905)&gt;180),"Out of range: latitude must be between -90 and 90, and longitude between -180 and 180.",""))))))</f>
        <v/>
      </c>
    </row>
    <row r="906">
      <c r="B906" s="44" t="n"/>
      <c r="C906" s="44" t="n"/>
      <c r="D906" s="45">
        <f>IF(R906="","",IF(AP906&lt;&gt;"","NOT VALID GPS COORDINATES",IF(O906="NO CONNECTION","NO CONNECTION",IF(E906="","NOT FOUND",IF(OR(AM906,AND(AN906=0,AO906=0)),"CONVERTED – PLEASE CHECK","CONVERTED")))))</f>
        <v/>
      </c>
      <c r="E906" s="45">
        <f>IF(OR(O906="",O906="NO CONNECTION"),"",IFERROR(_xlfn.FILTERXML(O906,"//local/territory")&amp;" "&amp;_xlfn.FILTERXML(O906,"//local/mapcode"),IFERROR(_xlfn.FILTERXML(O906,"//international/mapcode"),"")))</f>
        <v/>
      </c>
      <c r="F906" s="46">
        <f>IF(E906="","",IFERROR(_xlfn.FILTERXML(O906,"//local/territory"),""))</f>
        <v/>
      </c>
      <c r="G906" s="46">
        <f>IF(E906="","",IFERROR(_xlfn.FILTERXML(O906,"//local/mapcode"),""))</f>
        <v/>
      </c>
      <c r="H906" s="46">
        <f>IF(E906="","",IFERROR(_xlfn.FILTERXML(O906,"//international/mapcode"),""))</f>
        <v/>
      </c>
      <c r="I906" s="46">
        <f>IF(E906="","",IFERROR(HYPERLINK("https://www.mymapcodes.com/go/?t="&amp;IF(G906&lt;&gt;"",F906,"AAA")&amp;"&amp;ma="&amp;LEFT(IF(G906&lt;&gt;"",G906,H906),FIND(".",IF(G906&lt;&gt;"",G906,H906))-1)&amp;"&amp;mb="&amp;MID(IF(G906&lt;&gt;"",G906,H906),FIND(".",IF(G906&lt;&gt;"",G906,H906))+1,99),"Open on MyMapcodes →"),""))</f>
        <v/>
      </c>
      <c r="J906" s="47">
        <f>IF(OR(R906="",AP906&lt;&gt;""),"",ROUND(AN906,6))</f>
        <v/>
      </c>
      <c r="K906" s="47">
        <f>IF(OR(R906="",AP906&lt;&gt;""),"",ROUND(AO906,6))</f>
        <v/>
      </c>
      <c r="L906" s="48">
        <f>IF(R906="","",IF(AP906&lt;&gt;"",AP906,IF(O906="NO CONNECTION","Excel couldn't reach the mapcode service. Click the REFRESH RESULTS box just above the table.",IF(E906="","The mapcode service didn't return a mapcode for this point.",IF(AM906,"Latitude and longitude seemed to be the wrong way round, so they've been swapped. Please check.",IF(AND(AN906=0,AO906=0),"0, 0 is in the sea off West Africa. Please check this is the location you meant.",IF(W906,"Longitude came first, so the order has been switched.",IF(Z906=6,"Converted from degrees, minutes and seconds.",IF(Z906=4,"Converted from degrees and decimal minutes.","")))))))))</f>
        <v/>
      </c>
      <c r="N906" s="49">
        <f>IF(J906="","",MapcodeAPI&amp;"codes/"&amp;SUBSTITUTE(J906&amp;"",MID(1/2,2,1),".")&amp;","&amp;SUBSTITUTE(K906&amp;"",MID(1/2,2,1),"."))&amp;LEFT($B$13,0)</f>
        <v/>
      </c>
      <c r="O906" s="49">
        <f>IF(N906="","",IFERROR(_xlfn.WEBSERVICE(N906),IF(MapcodeAPIBackup="","NO CONNECTION",IFERROR(_xlfn.WEBSERVICE(MapcodeAPIBackup&amp;MID(N906,LEN(MapcodeAPI)+1,999)),"NO CONNECTION"))))</f>
        <v/>
      </c>
      <c r="P906" t="inlineStr">
        <is>
          <t xml:space="preserve"> </t>
        </is>
      </c>
      <c r="R906" s="50">
        <f>IFERROR(IF(AND(TRIM(B906&amp;"")="",TRIM(C906&amp;"")=""),"",TRIM(IF(ISNUMBER(B906),SUBSTITUTE(B906&amp;"",MID(1/2,2,1),"."),B906&amp;"")&amp;IF(TRIM(C906&amp;"")="",""," | "&amp;IF(ISNUMBER(C906),SUBSTITUTE(C906&amp;"",MID(1/2,2,1),"."),C906&amp;"")))),"(error value)")</f>
        <v/>
      </c>
      <c r="S906" s="50">
        <f>IF(R906="","","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"&amp;IFERROR(IF(AND(LEN(R906)-LEN(SUBSTITUTE(R906,"/",""))=1,ISNUMBER(FIND(" ",TRIM(LEFT(R906,FIND("/",R906)-1))))),LEFT(R906,FIND("/",R906)-1),R906),R906)&amp;" ")," "," "),"﻿"," "),"​"," "),"⁠"," ")," "," ")," "," "),CHAR(9)," "),CHAR(10)," "),CHAR(13)," "),"−","-"),"–","-"),"—","-"),"LATITUDE"," "),"LONGITUDE"," "),"COORDINATES"," "),"COORDS"," "),"NORTH"," N "),"SOUTH"," S "),"EAST"," E "),"WEST"," W "),"DEGREES"," "),"DEG"," "),"GPS"," "),"LONG"," "),"LNG"," "),"LON"," "),"LAT"," ")," AND "," "),"&amp;"," ")&amp;" ")</f>
        <v/>
      </c>
      <c r="T906" s="50">
        <f>IF(S906="","",IF(LEN(S906)-LEN(SUBSTITUTE(S906,".",""))&gt;0,SUBSTITUTE(S906,","," "),IF(LEN(S906)-LEN(SUBSTITUTE(S906,",",""))=3,SUBSTITUTE(SUBSTITUTE(S906,",",";",2),",","."),IF(LEN(S906)-LEN(SUBSTITUTE(S906,",",""))=2,SUBSTITUTE(S906,",","."),SUBSTITUTE(S906,","," ")))))</f>
        <v/>
      </c>
      <c r="U906" s="50">
        <f>IF(ISNUMBER(FIND("S",T906)),-1,IF(ISNUMBER(FIND("N",T906)),1,0))</f>
        <v/>
      </c>
      <c r="V906" s="50">
        <f>IF(ISNUMBER(FIND("W",T906)),-1,IF(ISNUMBER(FIND("E",T906)),1,0))</f>
        <v/>
      </c>
      <c r="W906" s="50">
        <f>AND(MIN(IFERROR(FIND("N",T906),999),IFERROR(FIND("S",T906),999))&lt;999,MIN(IFERROR(FIND("E",T906),999),IFERROR(FIND("W",T906),999))&lt;999,MIN(IFERROR(FIND("E",T906),999),IFERROR(FIND("W",T906),999))&lt;MIN(IFERROR(FIND("N",T906),999),IFERROR(FIND("S",T906),999)))</f>
        <v/>
      </c>
      <c r="X906" s="50">
        <f>IF(T906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906,"°"," "),"º"," "),"˚"," "),"'"," "),CHAR(34)," "),"′"," "),"’"," "),"‘"," "),"″"," "),"”"," "),"“"," "),"("," "),")"," "),"["," "),"]"," "),"{"," "),"}"," "),";"," "),"|"," "),"/"," "),"\"," "),":"," "),"="," "),"*"," "),","," "),"N"," "),"S"," "),"E"," "),"W"," "),"_"," ")))</f>
        <v/>
      </c>
      <c r="Y906" s="50">
        <f>IF(X906="","",SUBSTITUTE(SUBSTITUTE(SUBSTITUTE(SUBSTITUTE(SUBSTITUTE(SUBSTITUTE(SUBSTITUTE(SUBSTITUTE(SUBSTITUTE(SUBSTITUTE(SUBSTITUTE(SUBSTITUTE(SUBSTITUTE(X906,"0",""),"1",""),"2",""),"3",""),"4",""),"5",""),"6",""),"7",""),"8",""),"9",""),".",""),"-","")," ",""))</f>
        <v/>
      </c>
      <c r="Z906" s="50">
        <f>IF(X906="",0,LEN(X906)-LEN(SUBSTITUTE(X906," ",""))+1)</f>
        <v/>
      </c>
      <c r="AA906" s="50">
        <f>IF(Z906&lt;1,"",IFERROR(VALUE(SUBSTITUTE(TRIM(MID(SUBSTITUTE(X906," ",REPT(" ",60)),1,60)),".",MID(1/2,2,1))),""))</f>
        <v/>
      </c>
      <c r="AB906" s="50">
        <f>IF(Z906&lt;2,"",IFERROR(VALUE(SUBSTITUTE(TRIM(MID(SUBSTITUTE(X906," ",REPT(" ",60)),61,60)),".",MID(1/2,2,1))),""))</f>
        <v/>
      </c>
      <c r="AC906" s="50">
        <f>IF(Z906&lt;3,"",IFERROR(VALUE(SUBSTITUTE(TRIM(MID(SUBSTITUTE(X906," ",REPT(" ",60)),121,60)),".",MID(1/2,2,1))),""))</f>
        <v/>
      </c>
      <c r="AD906" s="50">
        <f>IF(Z906&lt;4,"",IFERROR(VALUE(SUBSTITUTE(TRIM(MID(SUBSTITUTE(X906," ",REPT(" ",60)),181,60)),".",MID(1/2,2,1))),""))</f>
        <v/>
      </c>
      <c r="AE906" s="50">
        <f>IF(Z906&lt;5,"",IFERROR(VALUE(SUBSTITUTE(TRIM(MID(SUBSTITUTE(X906," ",REPT(" ",60)),241,60)),".",MID(1/2,2,1))),""))</f>
        <v/>
      </c>
      <c r="AF906" s="50">
        <f>IF(Z906&lt;6,"",IFERROR(VALUE(SUBSTITUTE(TRIM(MID(SUBSTITUTE(X906," ",REPT(" ",60)),301,60)),".",MID(1/2,2,1))),""))</f>
        <v/>
      </c>
      <c r="AG906" s="50">
        <f>IFERROR(IF(Z906=2,AA906,IF(Z906=4,IF(AA906&lt;0,-1,1)*(ABS(AA906)+AB906/60),IF(Z906=6,IF(AA906&lt;0,-1,1)*(ABS(AA906)+AB906/60+AC906/3600),""))),"")</f>
        <v/>
      </c>
      <c r="AH906" s="50">
        <f>IFERROR(IF(Z906=2,AB906,IF(Z906=4,IF(AC906&lt;0,-1,1)*(ABS(AC906)+AD906/60),IF(Z906=6,IF(AD906&lt;0,-1,1)*(ABS(AD906)+AE906/60+AF906/3600),""))),"")</f>
        <v/>
      </c>
      <c r="AI906" s="50">
        <f>IF(W906,AH906,AG906)</f>
        <v/>
      </c>
      <c r="AJ906" s="50">
        <f>IF(W906,AG906,AH906)</f>
        <v/>
      </c>
      <c r="AK906" s="50">
        <f>IFERROR(IF(U906=0,AI906,U906*ABS(AI906)),"")</f>
        <v/>
      </c>
      <c r="AL906" s="50">
        <f>IFERROR(IF(V906=0,AJ906,V906*ABS(AJ906)),"")</f>
        <v/>
      </c>
      <c r="AM906" s="50">
        <f>IFERROR(AND(U906=0,V906=0,ABS(AK906)&gt;90,ABS(AK906)&lt;=180,ABS(AL906)&lt;=90),FALSE)</f>
        <v/>
      </c>
      <c r="AN906" s="50">
        <f>IF(AM906,AL906,AK906)</f>
        <v/>
      </c>
      <c r="AO906" s="50">
        <f>IF(AM906,AK906,AL906)</f>
        <v/>
      </c>
      <c r="AP906" s="50">
        <f>IF(R906="","",IF(Y906&lt;&gt;"","Contains words or symbols that aren't part of a coordinate.",IF(NOT(OR(Z906=2,Z906=4,Z906=6)),"Couldn't find a latitude and a longitude ("&amp;Z906&amp;IF(Z906=1," number"," numbers")&amp;" found).",IF(COUNT(AA906:AF906)&lt;&gt;Z906,"Some of the numbers couldn't be read.",IF(OR(AND(Z906=4,OR(AB906&lt;0,AB906&gt;=60,AD906&lt;0,AD906&gt;=60)),AND(Z906=6,OR(AB906&lt;0,AB906&gt;=60,AC906&lt;0,AC906&gt;=60,AE906&lt;0,AE906&gt;=60,AF906&lt;0,AF906&gt;=60))),"Minutes and seconds must be between 0 and 60.",IF(OR(ABS(AN906)&gt;90,ABS(AO906)&gt;180),"Out of range: latitude must be between -90 and 90, and longitude between -180 and 180.",""))))))</f>
        <v/>
      </c>
    </row>
    <row r="907">
      <c r="B907" s="44" t="n"/>
      <c r="C907" s="44" t="n"/>
      <c r="D907" s="45">
        <f>IF(R907="","",IF(AP907&lt;&gt;"","NOT VALID GPS COORDINATES",IF(O907="NO CONNECTION","NO CONNECTION",IF(E907="","NOT FOUND",IF(OR(AM907,AND(AN907=0,AO907=0)),"CONVERTED – PLEASE CHECK","CONVERTED")))))</f>
        <v/>
      </c>
      <c r="E907" s="45">
        <f>IF(OR(O907="",O907="NO CONNECTION"),"",IFERROR(_xlfn.FILTERXML(O907,"//local/territory")&amp;" "&amp;_xlfn.FILTERXML(O907,"//local/mapcode"),IFERROR(_xlfn.FILTERXML(O907,"//international/mapcode"),"")))</f>
        <v/>
      </c>
      <c r="F907" s="46">
        <f>IF(E907="","",IFERROR(_xlfn.FILTERXML(O907,"//local/territory"),""))</f>
        <v/>
      </c>
      <c r="G907" s="46">
        <f>IF(E907="","",IFERROR(_xlfn.FILTERXML(O907,"//local/mapcode"),""))</f>
        <v/>
      </c>
      <c r="H907" s="46">
        <f>IF(E907="","",IFERROR(_xlfn.FILTERXML(O907,"//international/mapcode"),""))</f>
        <v/>
      </c>
      <c r="I907" s="46">
        <f>IF(E907="","",IFERROR(HYPERLINK("https://www.mymapcodes.com/go/?t="&amp;IF(G907&lt;&gt;"",F907,"AAA")&amp;"&amp;ma="&amp;LEFT(IF(G907&lt;&gt;"",G907,H907),FIND(".",IF(G907&lt;&gt;"",G907,H907))-1)&amp;"&amp;mb="&amp;MID(IF(G907&lt;&gt;"",G907,H907),FIND(".",IF(G907&lt;&gt;"",G907,H907))+1,99),"Open on MyMapcodes →"),""))</f>
        <v/>
      </c>
      <c r="J907" s="47">
        <f>IF(OR(R907="",AP907&lt;&gt;""),"",ROUND(AN907,6))</f>
        <v/>
      </c>
      <c r="K907" s="47">
        <f>IF(OR(R907="",AP907&lt;&gt;""),"",ROUND(AO907,6))</f>
        <v/>
      </c>
      <c r="L907" s="48">
        <f>IF(R907="","",IF(AP907&lt;&gt;"",AP907,IF(O907="NO CONNECTION","Excel couldn't reach the mapcode service. Click the REFRESH RESULTS box just above the table.",IF(E907="","The mapcode service didn't return a mapcode for this point.",IF(AM907,"Latitude and longitude seemed to be the wrong way round, so they've been swapped. Please check.",IF(AND(AN907=0,AO907=0),"0, 0 is in the sea off West Africa. Please check this is the location you meant.",IF(W907,"Longitude came first, so the order has been switched.",IF(Z907=6,"Converted from degrees, minutes and seconds.",IF(Z907=4,"Converted from degrees and decimal minutes.","")))))))))</f>
        <v/>
      </c>
      <c r="N907" s="49">
        <f>IF(J907="","",MapcodeAPI&amp;"codes/"&amp;SUBSTITUTE(J907&amp;"",MID(1/2,2,1),".")&amp;","&amp;SUBSTITUTE(K907&amp;"",MID(1/2,2,1),"."))&amp;LEFT($B$13,0)</f>
        <v/>
      </c>
      <c r="O907" s="49">
        <f>IF(N907="","",IFERROR(_xlfn.WEBSERVICE(N907),IF(MapcodeAPIBackup="","NO CONNECTION",IFERROR(_xlfn.WEBSERVICE(MapcodeAPIBackup&amp;MID(N907,LEN(MapcodeAPI)+1,999)),"NO CONNECTION"))))</f>
        <v/>
      </c>
      <c r="P907" t="inlineStr">
        <is>
          <t xml:space="preserve"> </t>
        </is>
      </c>
      <c r="R907" s="50">
        <f>IFERROR(IF(AND(TRIM(B907&amp;"")="",TRIM(C907&amp;"")=""),"",TRIM(IF(ISNUMBER(B907),SUBSTITUTE(B907&amp;"",MID(1/2,2,1),"."),B907&amp;"")&amp;IF(TRIM(C907&amp;"")="",""," | "&amp;IF(ISNUMBER(C907),SUBSTITUTE(C907&amp;"",MID(1/2,2,1),"."),C907&amp;"")))),"(error value)")</f>
        <v/>
      </c>
      <c r="S907" s="50">
        <f>IF(R907="","","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"&amp;IFERROR(IF(AND(LEN(R907)-LEN(SUBSTITUTE(R907,"/",""))=1,ISNUMBER(FIND(" ",TRIM(LEFT(R907,FIND("/",R907)-1))))),LEFT(R907,FIND("/",R907)-1),R907),R907)&amp;" ")," "," "),"﻿"," "),"​"," "),"⁠"," ")," "," ")," "," "),CHAR(9)," "),CHAR(10)," "),CHAR(13)," "),"−","-"),"–","-"),"—","-"),"LATITUDE"," "),"LONGITUDE"," "),"COORDINATES"," "),"COORDS"," "),"NORTH"," N "),"SOUTH"," S "),"EAST"," E "),"WEST"," W "),"DEGREES"," "),"DEG"," "),"GPS"," "),"LONG"," "),"LNG"," "),"LON"," "),"LAT"," ")," AND "," "),"&amp;"," ")&amp;" ")</f>
        <v/>
      </c>
      <c r="T907" s="50">
        <f>IF(S907="","",IF(LEN(S907)-LEN(SUBSTITUTE(S907,".",""))&gt;0,SUBSTITUTE(S907,","," "),IF(LEN(S907)-LEN(SUBSTITUTE(S907,",",""))=3,SUBSTITUTE(SUBSTITUTE(S907,",",";",2),",","."),IF(LEN(S907)-LEN(SUBSTITUTE(S907,",",""))=2,SUBSTITUTE(S907,",","."),SUBSTITUTE(S907,","," ")))))</f>
        <v/>
      </c>
      <c r="U907" s="50">
        <f>IF(ISNUMBER(FIND("S",T907)),-1,IF(ISNUMBER(FIND("N",T907)),1,0))</f>
        <v/>
      </c>
      <c r="V907" s="50">
        <f>IF(ISNUMBER(FIND("W",T907)),-1,IF(ISNUMBER(FIND("E",T907)),1,0))</f>
        <v/>
      </c>
      <c r="W907" s="50">
        <f>AND(MIN(IFERROR(FIND("N",T907),999),IFERROR(FIND("S",T907),999))&lt;999,MIN(IFERROR(FIND("E",T907),999),IFERROR(FIND("W",T907),999))&lt;999,MIN(IFERROR(FIND("E",T907),999),IFERROR(FIND("W",T907),999))&lt;MIN(IFERROR(FIND("N",T907),999),IFERROR(FIND("S",T907),999)))</f>
        <v/>
      </c>
      <c r="X907" s="50">
        <f>IF(T907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907,"°"," "),"º"," "),"˚"," "),"'"," "),CHAR(34)," "),"′"," "),"’"," "),"‘"," "),"″"," "),"”"," "),"“"," "),"("," "),")"," "),"["," "),"]"," "),"{"," "),"}"," "),";"," "),"|"," "),"/"," "),"\"," "),":"," "),"="," "),"*"," "),","," "),"N"," "),"S"," "),"E"," "),"W"," "),"_"," ")))</f>
        <v/>
      </c>
      <c r="Y907" s="50">
        <f>IF(X907="","",SUBSTITUTE(SUBSTITUTE(SUBSTITUTE(SUBSTITUTE(SUBSTITUTE(SUBSTITUTE(SUBSTITUTE(SUBSTITUTE(SUBSTITUTE(SUBSTITUTE(SUBSTITUTE(SUBSTITUTE(SUBSTITUTE(X907,"0",""),"1",""),"2",""),"3",""),"4",""),"5",""),"6",""),"7",""),"8",""),"9",""),".",""),"-","")," ",""))</f>
        <v/>
      </c>
      <c r="Z907" s="50">
        <f>IF(X907="",0,LEN(X907)-LEN(SUBSTITUTE(X907," ",""))+1)</f>
        <v/>
      </c>
      <c r="AA907" s="50">
        <f>IF(Z907&lt;1,"",IFERROR(VALUE(SUBSTITUTE(TRIM(MID(SUBSTITUTE(X907," ",REPT(" ",60)),1,60)),".",MID(1/2,2,1))),""))</f>
        <v/>
      </c>
      <c r="AB907" s="50">
        <f>IF(Z907&lt;2,"",IFERROR(VALUE(SUBSTITUTE(TRIM(MID(SUBSTITUTE(X907," ",REPT(" ",60)),61,60)),".",MID(1/2,2,1))),""))</f>
        <v/>
      </c>
      <c r="AC907" s="50">
        <f>IF(Z907&lt;3,"",IFERROR(VALUE(SUBSTITUTE(TRIM(MID(SUBSTITUTE(X907," ",REPT(" ",60)),121,60)),".",MID(1/2,2,1))),""))</f>
        <v/>
      </c>
      <c r="AD907" s="50">
        <f>IF(Z907&lt;4,"",IFERROR(VALUE(SUBSTITUTE(TRIM(MID(SUBSTITUTE(X907," ",REPT(" ",60)),181,60)),".",MID(1/2,2,1))),""))</f>
        <v/>
      </c>
      <c r="AE907" s="50">
        <f>IF(Z907&lt;5,"",IFERROR(VALUE(SUBSTITUTE(TRIM(MID(SUBSTITUTE(X907," ",REPT(" ",60)),241,60)),".",MID(1/2,2,1))),""))</f>
        <v/>
      </c>
      <c r="AF907" s="50">
        <f>IF(Z907&lt;6,"",IFERROR(VALUE(SUBSTITUTE(TRIM(MID(SUBSTITUTE(X907," ",REPT(" ",60)),301,60)),".",MID(1/2,2,1))),""))</f>
        <v/>
      </c>
      <c r="AG907" s="50">
        <f>IFERROR(IF(Z907=2,AA907,IF(Z907=4,IF(AA907&lt;0,-1,1)*(ABS(AA907)+AB907/60),IF(Z907=6,IF(AA907&lt;0,-1,1)*(ABS(AA907)+AB907/60+AC907/3600),""))),"")</f>
        <v/>
      </c>
      <c r="AH907" s="50">
        <f>IFERROR(IF(Z907=2,AB907,IF(Z907=4,IF(AC907&lt;0,-1,1)*(ABS(AC907)+AD907/60),IF(Z907=6,IF(AD907&lt;0,-1,1)*(ABS(AD907)+AE907/60+AF907/3600),""))),"")</f>
        <v/>
      </c>
      <c r="AI907" s="50">
        <f>IF(W907,AH907,AG907)</f>
        <v/>
      </c>
      <c r="AJ907" s="50">
        <f>IF(W907,AG907,AH907)</f>
        <v/>
      </c>
      <c r="AK907" s="50">
        <f>IFERROR(IF(U907=0,AI907,U907*ABS(AI907)),"")</f>
        <v/>
      </c>
      <c r="AL907" s="50">
        <f>IFERROR(IF(V907=0,AJ907,V907*ABS(AJ907)),"")</f>
        <v/>
      </c>
      <c r="AM907" s="50">
        <f>IFERROR(AND(U907=0,V907=0,ABS(AK907)&gt;90,ABS(AK907)&lt;=180,ABS(AL907)&lt;=90),FALSE)</f>
        <v/>
      </c>
      <c r="AN907" s="50">
        <f>IF(AM907,AL907,AK907)</f>
        <v/>
      </c>
      <c r="AO907" s="50">
        <f>IF(AM907,AK907,AL907)</f>
        <v/>
      </c>
      <c r="AP907" s="50">
        <f>IF(R907="","",IF(Y907&lt;&gt;"","Contains words or symbols that aren't part of a coordinate.",IF(NOT(OR(Z907=2,Z907=4,Z907=6)),"Couldn't find a latitude and a longitude ("&amp;Z907&amp;IF(Z907=1," number"," numbers")&amp;" found).",IF(COUNT(AA907:AF907)&lt;&gt;Z907,"Some of the numbers couldn't be read.",IF(OR(AND(Z907=4,OR(AB907&lt;0,AB907&gt;=60,AD907&lt;0,AD907&gt;=60)),AND(Z907=6,OR(AB907&lt;0,AB907&gt;=60,AC907&lt;0,AC907&gt;=60,AE907&lt;0,AE907&gt;=60,AF907&lt;0,AF907&gt;=60))),"Minutes and seconds must be between 0 and 60.",IF(OR(ABS(AN907)&gt;90,ABS(AO907)&gt;180),"Out of range: latitude must be between -90 and 90, and longitude between -180 and 180.",""))))))</f>
        <v/>
      </c>
    </row>
    <row r="908">
      <c r="B908" s="44" t="n"/>
      <c r="C908" s="44" t="n"/>
      <c r="D908" s="45">
        <f>IF(R908="","",IF(AP908&lt;&gt;"","NOT VALID GPS COORDINATES",IF(O908="NO CONNECTION","NO CONNECTION",IF(E908="","NOT FOUND",IF(OR(AM908,AND(AN908=0,AO908=0)),"CONVERTED – PLEASE CHECK","CONVERTED")))))</f>
        <v/>
      </c>
      <c r="E908" s="45">
        <f>IF(OR(O908="",O908="NO CONNECTION"),"",IFERROR(_xlfn.FILTERXML(O908,"//local/territory")&amp;" "&amp;_xlfn.FILTERXML(O908,"//local/mapcode"),IFERROR(_xlfn.FILTERXML(O908,"//international/mapcode"),"")))</f>
        <v/>
      </c>
      <c r="F908" s="46">
        <f>IF(E908="","",IFERROR(_xlfn.FILTERXML(O908,"//local/territory"),""))</f>
        <v/>
      </c>
      <c r="G908" s="46">
        <f>IF(E908="","",IFERROR(_xlfn.FILTERXML(O908,"//local/mapcode"),""))</f>
        <v/>
      </c>
      <c r="H908" s="46">
        <f>IF(E908="","",IFERROR(_xlfn.FILTERXML(O908,"//international/mapcode"),""))</f>
        <v/>
      </c>
      <c r="I908" s="46">
        <f>IF(E908="","",IFERROR(HYPERLINK("https://www.mymapcodes.com/go/?t="&amp;IF(G908&lt;&gt;"",F908,"AAA")&amp;"&amp;ma="&amp;LEFT(IF(G908&lt;&gt;"",G908,H908),FIND(".",IF(G908&lt;&gt;"",G908,H908))-1)&amp;"&amp;mb="&amp;MID(IF(G908&lt;&gt;"",G908,H908),FIND(".",IF(G908&lt;&gt;"",G908,H908))+1,99),"Open on MyMapcodes →"),""))</f>
        <v/>
      </c>
      <c r="J908" s="47">
        <f>IF(OR(R908="",AP908&lt;&gt;""),"",ROUND(AN908,6))</f>
        <v/>
      </c>
      <c r="K908" s="47">
        <f>IF(OR(R908="",AP908&lt;&gt;""),"",ROUND(AO908,6))</f>
        <v/>
      </c>
      <c r="L908" s="48">
        <f>IF(R908="","",IF(AP908&lt;&gt;"",AP908,IF(O908="NO CONNECTION","Excel couldn't reach the mapcode service. Click the REFRESH RESULTS box just above the table.",IF(E908="","The mapcode service didn't return a mapcode for this point.",IF(AM908,"Latitude and longitude seemed to be the wrong way round, so they've been swapped. Please check.",IF(AND(AN908=0,AO908=0),"0, 0 is in the sea off West Africa. Please check this is the location you meant.",IF(W908,"Longitude came first, so the order has been switched.",IF(Z908=6,"Converted from degrees, minutes and seconds.",IF(Z908=4,"Converted from degrees and decimal minutes.","")))))))))</f>
        <v/>
      </c>
      <c r="N908" s="49">
        <f>IF(J908="","",MapcodeAPI&amp;"codes/"&amp;SUBSTITUTE(J908&amp;"",MID(1/2,2,1),".")&amp;","&amp;SUBSTITUTE(K908&amp;"",MID(1/2,2,1),"."))&amp;LEFT($B$13,0)</f>
        <v/>
      </c>
      <c r="O908" s="49">
        <f>IF(N908="","",IFERROR(_xlfn.WEBSERVICE(N908),IF(MapcodeAPIBackup="","NO CONNECTION",IFERROR(_xlfn.WEBSERVICE(MapcodeAPIBackup&amp;MID(N908,LEN(MapcodeAPI)+1,999)),"NO CONNECTION"))))</f>
        <v/>
      </c>
      <c r="P908" t="inlineStr">
        <is>
          <t xml:space="preserve"> </t>
        </is>
      </c>
      <c r="R908" s="50">
        <f>IFERROR(IF(AND(TRIM(B908&amp;"")="",TRIM(C908&amp;"")=""),"",TRIM(IF(ISNUMBER(B908),SUBSTITUTE(B908&amp;"",MID(1/2,2,1),"."),B908&amp;"")&amp;IF(TRIM(C908&amp;"")="",""," | "&amp;IF(ISNUMBER(C908),SUBSTITUTE(C908&amp;"",MID(1/2,2,1),"."),C908&amp;"")))),"(error value)")</f>
        <v/>
      </c>
      <c r="S908" s="50">
        <f>IF(R908="","","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"&amp;IFERROR(IF(AND(LEN(R908)-LEN(SUBSTITUTE(R908,"/",""))=1,ISNUMBER(FIND(" ",TRIM(LEFT(R908,FIND("/",R908)-1))))),LEFT(R908,FIND("/",R908)-1),R908),R908)&amp;" ")," "," "),"﻿"," "),"​"," "),"⁠"," ")," "," ")," "," "),CHAR(9)," "),CHAR(10)," "),CHAR(13)," "),"−","-"),"–","-"),"—","-"),"LATITUDE"," "),"LONGITUDE"," "),"COORDINATES"," "),"COORDS"," "),"NORTH"," N "),"SOUTH"," S "),"EAST"," E "),"WEST"," W "),"DEGREES"," "),"DEG"," "),"GPS"," "),"LONG"," "),"LNG"," "),"LON"," "),"LAT"," ")," AND "," "),"&amp;"," ")&amp;" ")</f>
        <v/>
      </c>
      <c r="T908" s="50">
        <f>IF(S908="","",IF(LEN(S908)-LEN(SUBSTITUTE(S908,".",""))&gt;0,SUBSTITUTE(S908,","," "),IF(LEN(S908)-LEN(SUBSTITUTE(S908,",",""))=3,SUBSTITUTE(SUBSTITUTE(S908,",",";",2),",","."),IF(LEN(S908)-LEN(SUBSTITUTE(S908,",",""))=2,SUBSTITUTE(S908,",","."),SUBSTITUTE(S908,","," ")))))</f>
        <v/>
      </c>
      <c r="U908" s="50">
        <f>IF(ISNUMBER(FIND("S",T908)),-1,IF(ISNUMBER(FIND("N",T908)),1,0))</f>
        <v/>
      </c>
      <c r="V908" s="50">
        <f>IF(ISNUMBER(FIND("W",T908)),-1,IF(ISNUMBER(FIND("E",T908)),1,0))</f>
        <v/>
      </c>
      <c r="W908" s="50">
        <f>AND(MIN(IFERROR(FIND("N",T908),999),IFERROR(FIND("S",T908),999))&lt;999,MIN(IFERROR(FIND("E",T908),999),IFERROR(FIND("W",T908),999))&lt;999,MIN(IFERROR(FIND("E",T908),999),IFERROR(FIND("W",T908),999))&lt;MIN(IFERROR(FIND("N",T908),999),IFERROR(FIND("S",T908),999)))</f>
        <v/>
      </c>
      <c r="X908" s="50">
        <f>IF(T908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908,"°"," "),"º"," "),"˚"," "),"'"," "),CHAR(34)," "),"′"," "),"’"," "),"‘"," "),"″"," "),"”"," "),"“"," "),"("," "),")"," "),"["," "),"]"," "),"{"," "),"}"," "),";"," "),"|"," "),"/"," "),"\"," "),":"," "),"="," "),"*"," "),","," "),"N"," "),"S"," "),"E"," "),"W"," "),"_"," ")))</f>
        <v/>
      </c>
      <c r="Y908" s="50">
        <f>IF(X908="","",SUBSTITUTE(SUBSTITUTE(SUBSTITUTE(SUBSTITUTE(SUBSTITUTE(SUBSTITUTE(SUBSTITUTE(SUBSTITUTE(SUBSTITUTE(SUBSTITUTE(SUBSTITUTE(SUBSTITUTE(SUBSTITUTE(X908,"0",""),"1",""),"2",""),"3",""),"4",""),"5",""),"6",""),"7",""),"8",""),"9",""),".",""),"-","")," ",""))</f>
        <v/>
      </c>
      <c r="Z908" s="50">
        <f>IF(X908="",0,LEN(X908)-LEN(SUBSTITUTE(X908," ",""))+1)</f>
        <v/>
      </c>
      <c r="AA908" s="50">
        <f>IF(Z908&lt;1,"",IFERROR(VALUE(SUBSTITUTE(TRIM(MID(SUBSTITUTE(X908," ",REPT(" ",60)),1,60)),".",MID(1/2,2,1))),""))</f>
        <v/>
      </c>
      <c r="AB908" s="50">
        <f>IF(Z908&lt;2,"",IFERROR(VALUE(SUBSTITUTE(TRIM(MID(SUBSTITUTE(X908," ",REPT(" ",60)),61,60)),".",MID(1/2,2,1))),""))</f>
        <v/>
      </c>
      <c r="AC908" s="50">
        <f>IF(Z908&lt;3,"",IFERROR(VALUE(SUBSTITUTE(TRIM(MID(SUBSTITUTE(X908," ",REPT(" ",60)),121,60)),".",MID(1/2,2,1))),""))</f>
        <v/>
      </c>
      <c r="AD908" s="50">
        <f>IF(Z908&lt;4,"",IFERROR(VALUE(SUBSTITUTE(TRIM(MID(SUBSTITUTE(X908," ",REPT(" ",60)),181,60)),".",MID(1/2,2,1))),""))</f>
        <v/>
      </c>
      <c r="AE908" s="50">
        <f>IF(Z908&lt;5,"",IFERROR(VALUE(SUBSTITUTE(TRIM(MID(SUBSTITUTE(X908," ",REPT(" ",60)),241,60)),".",MID(1/2,2,1))),""))</f>
        <v/>
      </c>
      <c r="AF908" s="50">
        <f>IF(Z908&lt;6,"",IFERROR(VALUE(SUBSTITUTE(TRIM(MID(SUBSTITUTE(X908," ",REPT(" ",60)),301,60)),".",MID(1/2,2,1))),""))</f>
        <v/>
      </c>
      <c r="AG908" s="50">
        <f>IFERROR(IF(Z908=2,AA908,IF(Z908=4,IF(AA908&lt;0,-1,1)*(ABS(AA908)+AB908/60),IF(Z908=6,IF(AA908&lt;0,-1,1)*(ABS(AA908)+AB908/60+AC908/3600),""))),"")</f>
        <v/>
      </c>
      <c r="AH908" s="50">
        <f>IFERROR(IF(Z908=2,AB908,IF(Z908=4,IF(AC908&lt;0,-1,1)*(ABS(AC908)+AD908/60),IF(Z908=6,IF(AD908&lt;0,-1,1)*(ABS(AD908)+AE908/60+AF908/3600),""))),"")</f>
        <v/>
      </c>
      <c r="AI908" s="50">
        <f>IF(W908,AH908,AG908)</f>
        <v/>
      </c>
      <c r="AJ908" s="50">
        <f>IF(W908,AG908,AH908)</f>
        <v/>
      </c>
      <c r="AK908" s="50">
        <f>IFERROR(IF(U908=0,AI908,U908*ABS(AI908)),"")</f>
        <v/>
      </c>
      <c r="AL908" s="50">
        <f>IFERROR(IF(V908=0,AJ908,V908*ABS(AJ908)),"")</f>
        <v/>
      </c>
      <c r="AM908" s="50">
        <f>IFERROR(AND(U908=0,V908=0,ABS(AK908)&gt;90,ABS(AK908)&lt;=180,ABS(AL908)&lt;=90),FALSE)</f>
        <v/>
      </c>
      <c r="AN908" s="50">
        <f>IF(AM908,AL908,AK908)</f>
        <v/>
      </c>
      <c r="AO908" s="50">
        <f>IF(AM908,AK908,AL908)</f>
        <v/>
      </c>
      <c r="AP908" s="50">
        <f>IF(R908="","",IF(Y908&lt;&gt;"","Contains words or symbols that aren't part of a coordinate.",IF(NOT(OR(Z908=2,Z908=4,Z908=6)),"Couldn't find a latitude and a longitude ("&amp;Z908&amp;IF(Z908=1," number"," numbers")&amp;" found).",IF(COUNT(AA908:AF908)&lt;&gt;Z908,"Some of the numbers couldn't be read.",IF(OR(AND(Z908=4,OR(AB908&lt;0,AB908&gt;=60,AD908&lt;0,AD908&gt;=60)),AND(Z908=6,OR(AB908&lt;0,AB908&gt;=60,AC908&lt;0,AC908&gt;=60,AE908&lt;0,AE908&gt;=60,AF908&lt;0,AF908&gt;=60))),"Minutes and seconds must be between 0 and 60.",IF(OR(ABS(AN908)&gt;90,ABS(AO908)&gt;180),"Out of range: latitude must be between -90 and 90, and longitude between -180 and 180.",""))))))</f>
        <v/>
      </c>
    </row>
    <row r="909">
      <c r="B909" s="44" t="n"/>
      <c r="C909" s="44" t="n"/>
      <c r="D909" s="45">
        <f>IF(R909="","",IF(AP909&lt;&gt;"","NOT VALID GPS COORDINATES",IF(O909="NO CONNECTION","NO CONNECTION",IF(E909="","NOT FOUND",IF(OR(AM909,AND(AN909=0,AO909=0)),"CONVERTED – PLEASE CHECK","CONVERTED")))))</f>
        <v/>
      </c>
      <c r="E909" s="45">
        <f>IF(OR(O909="",O909="NO CONNECTION"),"",IFERROR(_xlfn.FILTERXML(O909,"//local/territory")&amp;" "&amp;_xlfn.FILTERXML(O909,"//local/mapcode"),IFERROR(_xlfn.FILTERXML(O909,"//international/mapcode"),"")))</f>
        <v/>
      </c>
      <c r="F909" s="46">
        <f>IF(E909="","",IFERROR(_xlfn.FILTERXML(O909,"//local/territory"),""))</f>
        <v/>
      </c>
      <c r="G909" s="46">
        <f>IF(E909="","",IFERROR(_xlfn.FILTERXML(O909,"//local/mapcode"),""))</f>
        <v/>
      </c>
      <c r="H909" s="46">
        <f>IF(E909="","",IFERROR(_xlfn.FILTERXML(O909,"//international/mapcode"),""))</f>
        <v/>
      </c>
      <c r="I909" s="46">
        <f>IF(E909="","",IFERROR(HYPERLINK("https://www.mymapcodes.com/go/?t="&amp;IF(G909&lt;&gt;"",F909,"AAA")&amp;"&amp;ma="&amp;LEFT(IF(G909&lt;&gt;"",G909,H909),FIND(".",IF(G909&lt;&gt;"",G909,H909))-1)&amp;"&amp;mb="&amp;MID(IF(G909&lt;&gt;"",G909,H909),FIND(".",IF(G909&lt;&gt;"",G909,H909))+1,99),"Open on MyMapcodes →"),""))</f>
        <v/>
      </c>
      <c r="J909" s="47">
        <f>IF(OR(R909="",AP909&lt;&gt;""),"",ROUND(AN909,6))</f>
        <v/>
      </c>
      <c r="K909" s="47">
        <f>IF(OR(R909="",AP909&lt;&gt;""),"",ROUND(AO909,6))</f>
        <v/>
      </c>
      <c r="L909" s="48">
        <f>IF(R909="","",IF(AP909&lt;&gt;"",AP909,IF(O909="NO CONNECTION","Excel couldn't reach the mapcode service. Click the REFRESH RESULTS box just above the table.",IF(E909="","The mapcode service didn't return a mapcode for this point.",IF(AM909,"Latitude and longitude seemed to be the wrong way round, so they've been swapped. Please check.",IF(AND(AN909=0,AO909=0),"0, 0 is in the sea off West Africa. Please check this is the location you meant.",IF(W909,"Longitude came first, so the order has been switched.",IF(Z909=6,"Converted from degrees, minutes and seconds.",IF(Z909=4,"Converted from degrees and decimal minutes.","")))))))))</f>
        <v/>
      </c>
      <c r="N909" s="49">
        <f>IF(J909="","",MapcodeAPI&amp;"codes/"&amp;SUBSTITUTE(J909&amp;"",MID(1/2,2,1),".")&amp;","&amp;SUBSTITUTE(K909&amp;"",MID(1/2,2,1),"."))&amp;LEFT($B$13,0)</f>
        <v/>
      </c>
      <c r="O909" s="49">
        <f>IF(N909="","",IFERROR(_xlfn.WEBSERVICE(N909),IF(MapcodeAPIBackup="","NO CONNECTION",IFERROR(_xlfn.WEBSERVICE(MapcodeAPIBackup&amp;MID(N909,LEN(MapcodeAPI)+1,999)),"NO CONNECTION"))))</f>
        <v/>
      </c>
      <c r="P909" t="inlineStr">
        <is>
          <t xml:space="preserve"> </t>
        </is>
      </c>
      <c r="R909" s="50">
        <f>IFERROR(IF(AND(TRIM(B909&amp;"")="",TRIM(C909&amp;"")=""),"",TRIM(IF(ISNUMBER(B909),SUBSTITUTE(B909&amp;"",MID(1/2,2,1),"."),B909&amp;"")&amp;IF(TRIM(C909&amp;"")="",""," | "&amp;IF(ISNUMBER(C909),SUBSTITUTE(C909&amp;"",MID(1/2,2,1),"."),C909&amp;"")))),"(error value)")</f>
        <v/>
      </c>
      <c r="S909" s="50">
        <f>IF(R909="","","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"&amp;IFERROR(IF(AND(LEN(R909)-LEN(SUBSTITUTE(R909,"/",""))=1,ISNUMBER(FIND(" ",TRIM(LEFT(R909,FIND("/",R909)-1))))),LEFT(R909,FIND("/",R909)-1),R909),R909)&amp;" ")," "," "),"﻿"," "),"​"," "),"⁠"," ")," "," ")," "," "),CHAR(9)," "),CHAR(10)," "),CHAR(13)," "),"−","-"),"–","-"),"—","-"),"LATITUDE"," "),"LONGITUDE"," "),"COORDINATES"," "),"COORDS"," "),"NORTH"," N "),"SOUTH"," S "),"EAST"," E "),"WEST"," W "),"DEGREES"," "),"DEG"," "),"GPS"," "),"LONG"," "),"LNG"," "),"LON"," "),"LAT"," ")," AND "," "),"&amp;"," ")&amp;" ")</f>
        <v/>
      </c>
      <c r="T909" s="50">
        <f>IF(S909="","",IF(LEN(S909)-LEN(SUBSTITUTE(S909,".",""))&gt;0,SUBSTITUTE(S909,","," "),IF(LEN(S909)-LEN(SUBSTITUTE(S909,",",""))=3,SUBSTITUTE(SUBSTITUTE(S909,",",";",2),",","."),IF(LEN(S909)-LEN(SUBSTITUTE(S909,",",""))=2,SUBSTITUTE(S909,",","."),SUBSTITUTE(S909,","," ")))))</f>
        <v/>
      </c>
      <c r="U909" s="50">
        <f>IF(ISNUMBER(FIND("S",T909)),-1,IF(ISNUMBER(FIND("N",T909)),1,0))</f>
        <v/>
      </c>
      <c r="V909" s="50">
        <f>IF(ISNUMBER(FIND("W",T909)),-1,IF(ISNUMBER(FIND("E",T909)),1,0))</f>
        <v/>
      </c>
      <c r="W909" s="50">
        <f>AND(MIN(IFERROR(FIND("N",T909),999),IFERROR(FIND("S",T909),999))&lt;999,MIN(IFERROR(FIND("E",T909),999),IFERROR(FIND("W",T909),999))&lt;999,MIN(IFERROR(FIND("E",T909),999),IFERROR(FIND("W",T909),999))&lt;MIN(IFERROR(FIND("N",T909),999),IFERROR(FIND("S",T909),999)))</f>
        <v/>
      </c>
      <c r="X909" s="50">
        <f>IF(T909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909,"°"," "),"º"," "),"˚"," "),"'"," "),CHAR(34)," "),"′"," "),"’"," "),"‘"," "),"″"," "),"”"," "),"“"," "),"("," "),")"," "),"["," "),"]"," "),"{"," "),"}"," "),";"," "),"|"," "),"/"," "),"\"," "),":"," "),"="," "),"*"," "),","," "),"N"," "),"S"," "),"E"," "),"W"," "),"_"," ")))</f>
        <v/>
      </c>
      <c r="Y909" s="50">
        <f>IF(X909="","",SUBSTITUTE(SUBSTITUTE(SUBSTITUTE(SUBSTITUTE(SUBSTITUTE(SUBSTITUTE(SUBSTITUTE(SUBSTITUTE(SUBSTITUTE(SUBSTITUTE(SUBSTITUTE(SUBSTITUTE(SUBSTITUTE(X909,"0",""),"1",""),"2",""),"3",""),"4",""),"5",""),"6",""),"7",""),"8",""),"9",""),".",""),"-","")," ",""))</f>
        <v/>
      </c>
      <c r="Z909" s="50">
        <f>IF(X909="",0,LEN(X909)-LEN(SUBSTITUTE(X909," ",""))+1)</f>
        <v/>
      </c>
      <c r="AA909" s="50">
        <f>IF(Z909&lt;1,"",IFERROR(VALUE(SUBSTITUTE(TRIM(MID(SUBSTITUTE(X909," ",REPT(" ",60)),1,60)),".",MID(1/2,2,1))),""))</f>
        <v/>
      </c>
      <c r="AB909" s="50">
        <f>IF(Z909&lt;2,"",IFERROR(VALUE(SUBSTITUTE(TRIM(MID(SUBSTITUTE(X909," ",REPT(" ",60)),61,60)),".",MID(1/2,2,1))),""))</f>
        <v/>
      </c>
      <c r="AC909" s="50">
        <f>IF(Z909&lt;3,"",IFERROR(VALUE(SUBSTITUTE(TRIM(MID(SUBSTITUTE(X909," ",REPT(" ",60)),121,60)),".",MID(1/2,2,1))),""))</f>
        <v/>
      </c>
      <c r="AD909" s="50">
        <f>IF(Z909&lt;4,"",IFERROR(VALUE(SUBSTITUTE(TRIM(MID(SUBSTITUTE(X909," ",REPT(" ",60)),181,60)),".",MID(1/2,2,1))),""))</f>
        <v/>
      </c>
      <c r="AE909" s="50">
        <f>IF(Z909&lt;5,"",IFERROR(VALUE(SUBSTITUTE(TRIM(MID(SUBSTITUTE(X909," ",REPT(" ",60)),241,60)),".",MID(1/2,2,1))),""))</f>
        <v/>
      </c>
      <c r="AF909" s="50">
        <f>IF(Z909&lt;6,"",IFERROR(VALUE(SUBSTITUTE(TRIM(MID(SUBSTITUTE(X909," ",REPT(" ",60)),301,60)),".",MID(1/2,2,1))),""))</f>
        <v/>
      </c>
      <c r="AG909" s="50">
        <f>IFERROR(IF(Z909=2,AA909,IF(Z909=4,IF(AA909&lt;0,-1,1)*(ABS(AA909)+AB909/60),IF(Z909=6,IF(AA909&lt;0,-1,1)*(ABS(AA909)+AB909/60+AC909/3600),""))),"")</f>
        <v/>
      </c>
      <c r="AH909" s="50">
        <f>IFERROR(IF(Z909=2,AB909,IF(Z909=4,IF(AC909&lt;0,-1,1)*(ABS(AC909)+AD909/60),IF(Z909=6,IF(AD909&lt;0,-1,1)*(ABS(AD909)+AE909/60+AF909/3600),""))),"")</f>
        <v/>
      </c>
      <c r="AI909" s="50">
        <f>IF(W909,AH909,AG909)</f>
        <v/>
      </c>
      <c r="AJ909" s="50">
        <f>IF(W909,AG909,AH909)</f>
        <v/>
      </c>
      <c r="AK909" s="50">
        <f>IFERROR(IF(U909=0,AI909,U909*ABS(AI909)),"")</f>
        <v/>
      </c>
      <c r="AL909" s="50">
        <f>IFERROR(IF(V909=0,AJ909,V909*ABS(AJ909)),"")</f>
        <v/>
      </c>
      <c r="AM909" s="50">
        <f>IFERROR(AND(U909=0,V909=0,ABS(AK909)&gt;90,ABS(AK909)&lt;=180,ABS(AL909)&lt;=90),FALSE)</f>
        <v/>
      </c>
      <c r="AN909" s="50">
        <f>IF(AM909,AL909,AK909)</f>
        <v/>
      </c>
      <c r="AO909" s="50">
        <f>IF(AM909,AK909,AL909)</f>
        <v/>
      </c>
      <c r="AP909" s="50">
        <f>IF(R909="","",IF(Y909&lt;&gt;"","Contains words or symbols that aren't part of a coordinate.",IF(NOT(OR(Z909=2,Z909=4,Z909=6)),"Couldn't find a latitude and a longitude ("&amp;Z909&amp;IF(Z909=1," number"," numbers")&amp;" found).",IF(COUNT(AA909:AF909)&lt;&gt;Z909,"Some of the numbers couldn't be read.",IF(OR(AND(Z909=4,OR(AB909&lt;0,AB909&gt;=60,AD909&lt;0,AD909&gt;=60)),AND(Z909=6,OR(AB909&lt;0,AB909&gt;=60,AC909&lt;0,AC909&gt;=60,AE909&lt;0,AE909&gt;=60,AF909&lt;0,AF909&gt;=60))),"Minutes and seconds must be between 0 and 60.",IF(OR(ABS(AN909)&gt;90,ABS(AO909)&gt;180),"Out of range: latitude must be between -90 and 90, and longitude between -180 and 180.",""))))))</f>
        <v/>
      </c>
    </row>
    <row r="910">
      <c r="B910" s="44" t="n"/>
      <c r="C910" s="44" t="n"/>
      <c r="D910" s="45">
        <f>IF(R910="","",IF(AP910&lt;&gt;"","NOT VALID GPS COORDINATES",IF(O910="NO CONNECTION","NO CONNECTION",IF(E910="","NOT FOUND",IF(OR(AM910,AND(AN910=0,AO910=0)),"CONVERTED – PLEASE CHECK","CONVERTED")))))</f>
        <v/>
      </c>
      <c r="E910" s="45">
        <f>IF(OR(O910="",O910="NO CONNECTION"),"",IFERROR(_xlfn.FILTERXML(O910,"//local/territory")&amp;" "&amp;_xlfn.FILTERXML(O910,"//local/mapcode"),IFERROR(_xlfn.FILTERXML(O910,"//international/mapcode"),"")))</f>
        <v/>
      </c>
      <c r="F910" s="46">
        <f>IF(E910="","",IFERROR(_xlfn.FILTERXML(O910,"//local/territory"),""))</f>
        <v/>
      </c>
      <c r="G910" s="46">
        <f>IF(E910="","",IFERROR(_xlfn.FILTERXML(O910,"//local/mapcode"),""))</f>
        <v/>
      </c>
      <c r="H910" s="46">
        <f>IF(E910="","",IFERROR(_xlfn.FILTERXML(O910,"//international/mapcode"),""))</f>
        <v/>
      </c>
      <c r="I910" s="46">
        <f>IF(E910="","",IFERROR(HYPERLINK("https://www.mymapcodes.com/go/?t="&amp;IF(G910&lt;&gt;"",F910,"AAA")&amp;"&amp;ma="&amp;LEFT(IF(G910&lt;&gt;"",G910,H910),FIND(".",IF(G910&lt;&gt;"",G910,H910))-1)&amp;"&amp;mb="&amp;MID(IF(G910&lt;&gt;"",G910,H910),FIND(".",IF(G910&lt;&gt;"",G910,H910))+1,99),"Open on MyMapcodes →"),""))</f>
        <v/>
      </c>
      <c r="J910" s="47">
        <f>IF(OR(R910="",AP910&lt;&gt;""),"",ROUND(AN910,6))</f>
        <v/>
      </c>
      <c r="K910" s="47">
        <f>IF(OR(R910="",AP910&lt;&gt;""),"",ROUND(AO910,6))</f>
        <v/>
      </c>
      <c r="L910" s="48">
        <f>IF(R910="","",IF(AP910&lt;&gt;"",AP910,IF(O910="NO CONNECTION","Excel couldn't reach the mapcode service. Click the REFRESH RESULTS box just above the table.",IF(E910="","The mapcode service didn't return a mapcode for this point.",IF(AM910,"Latitude and longitude seemed to be the wrong way round, so they've been swapped. Please check.",IF(AND(AN910=0,AO910=0),"0, 0 is in the sea off West Africa. Please check this is the location you meant.",IF(W910,"Longitude came first, so the order has been switched.",IF(Z910=6,"Converted from degrees, minutes and seconds.",IF(Z910=4,"Converted from degrees and decimal minutes.","")))))))))</f>
        <v/>
      </c>
      <c r="N910" s="49">
        <f>IF(J910="","",MapcodeAPI&amp;"codes/"&amp;SUBSTITUTE(J910&amp;"",MID(1/2,2,1),".")&amp;","&amp;SUBSTITUTE(K910&amp;"",MID(1/2,2,1),"."))&amp;LEFT($B$13,0)</f>
        <v/>
      </c>
      <c r="O910" s="49">
        <f>IF(N910="","",IFERROR(_xlfn.WEBSERVICE(N910),IF(MapcodeAPIBackup="","NO CONNECTION",IFERROR(_xlfn.WEBSERVICE(MapcodeAPIBackup&amp;MID(N910,LEN(MapcodeAPI)+1,999)),"NO CONNECTION"))))</f>
        <v/>
      </c>
      <c r="P910" t="inlineStr">
        <is>
          <t xml:space="preserve"> </t>
        </is>
      </c>
      <c r="R910" s="50">
        <f>IFERROR(IF(AND(TRIM(B910&amp;"")="",TRIM(C910&amp;"")=""),"",TRIM(IF(ISNUMBER(B910),SUBSTITUTE(B910&amp;"",MID(1/2,2,1),"."),B910&amp;"")&amp;IF(TRIM(C910&amp;"")="",""," | "&amp;IF(ISNUMBER(C910),SUBSTITUTE(C910&amp;"",MID(1/2,2,1),"."),C910&amp;"")))),"(error value)")</f>
        <v/>
      </c>
      <c r="S910" s="50">
        <f>IF(R910="","","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"&amp;IFERROR(IF(AND(LEN(R910)-LEN(SUBSTITUTE(R910,"/",""))=1,ISNUMBER(FIND(" ",TRIM(LEFT(R910,FIND("/",R910)-1))))),LEFT(R910,FIND("/",R910)-1),R910),R910)&amp;" ")," "," "),"﻿"," "),"​"," "),"⁠"," ")," "," ")," "," "),CHAR(9)," "),CHAR(10)," "),CHAR(13)," "),"−","-"),"–","-"),"—","-"),"LATITUDE"," "),"LONGITUDE"," "),"COORDINATES"," "),"COORDS"," "),"NORTH"," N "),"SOUTH"," S "),"EAST"," E "),"WEST"," W "),"DEGREES"," "),"DEG"," "),"GPS"," "),"LONG"," "),"LNG"," "),"LON"," "),"LAT"," ")," AND "," "),"&amp;"," ")&amp;" ")</f>
        <v/>
      </c>
      <c r="T910" s="50">
        <f>IF(S910="","",IF(LEN(S910)-LEN(SUBSTITUTE(S910,".",""))&gt;0,SUBSTITUTE(S910,","," "),IF(LEN(S910)-LEN(SUBSTITUTE(S910,",",""))=3,SUBSTITUTE(SUBSTITUTE(S910,",",";",2),",","."),IF(LEN(S910)-LEN(SUBSTITUTE(S910,",",""))=2,SUBSTITUTE(S910,",","."),SUBSTITUTE(S910,","," ")))))</f>
        <v/>
      </c>
      <c r="U910" s="50">
        <f>IF(ISNUMBER(FIND("S",T910)),-1,IF(ISNUMBER(FIND("N",T910)),1,0))</f>
        <v/>
      </c>
      <c r="V910" s="50">
        <f>IF(ISNUMBER(FIND("W",T910)),-1,IF(ISNUMBER(FIND("E",T910)),1,0))</f>
        <v/>
      </c>
      <c r="W910" s="50">
        <f>AND(MIN(IFERROR(FIND("N",T910),999),IFERROR(FIND("S",T910),999))&lt;999,MIN(IFERROR(FIND("E",T910),999),IFERROR(FIND("W",T910),999))&lt;999,MIN(IFERROR(FIND("E",T910),999),IFERROR(FIND("W",T910),999))&lt;MIN(IFERROR(FIND("N",T910),999),IFERROR(FIND("S",T910),999)))</f>
        <v/>
      </c>
      <c r="X910" s="50">
        <f>IF(T910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910,"°"," "),"º"," "),"˚"," "),"'"," "),CHAR(34)," "),"′"," "),"’"," "),"‘"," "),"″"," "),"”"," "),"“"," "),"("," "),")"," "),"["," "),"]"," "),"{"," "),"}"," "),";"," "),"|"," "),"/"," "),"\"," "),":"," "),"="," "),"*"," "),","," "),"N"," "),"S"," "),"E"," "),"W"," "),"_"," ")))</f>
        <v/>
      </c>
      <c r="Y910" s="50">
        <f>IF(X910="","",SUBSTITUTE(SUBSTITUTE(SUBSTITUTE(SUBSTITUTE(SUBSTITUTE(SUBSTITUTE(SUBSTITUTE(SUBSTITUTE(SUBSTITUTE(SUBSTITUTE(SUBSTITUTE(SUBSTITUTE(SUBSTITUTE(X910,"0",""),"1",""),"2",""),"3",""),"4",""),"5",""),"6",""),"7",""),"8",""),"9",""),".",""),"-","")," ",""))</f>
        <v/>
      </c>
      <c r="Z910" s="50">
        <f>IF(X910="",0,LEN(X910)-LEN(SUBSTITUTE(X910," ",""))+1)</f>
        <v/>
      </c>
      <c r="AA910" s="50">
        <f>IF(Z910&lt;1,"",IFERROR(VALUE(SUBSTITUTE(TRIM(MID(SUBSTITUTE(X910," ",REPT(" ",60)),1,60)),".",MID(1/2,2,1))),""))</f>
        <v/>
      </c>
      <c r="AB910" s="50">
        <f>IF(Z910&lt;2,"",IFERROR(VALUE(SUBSTITUTE(TRIM(MID(SUBSTITUTE(X910," ",REPT(" ",60)),61,60)),".",MID(1/2,2,1))),""))</f>
        <v/>
      </c>
      <c r="AC910" s="50">
        <f>IF(Z910&lt;3,"",IFERROR(VALUE(SUBSTITUTE(TRIM(MID(SUBSTITUTE(X910," ",REPT(" ",60)),121,60)),".",MID(1/2,2,1))),""))</f>
        <v/>
      </c>
      <c r="AD910" s="50">
        <f>IF(Z910&lt;4,"",IFERROR(VALUE(SUBSTITUTE(TRIM(MID(SUBSTITUTE(X910," ",REPT(" ",60)),181,60)),".",MID(1/2,2,1))),""))</f>
        <v/>
      </c>
      <c r="AE910" s="50">
        <f>IF(Z910&lt;5,"",IFERROR(VALUE(SUBSTITUTE(TRIM(MID(SUBSTITUTE(X910," ",REPT(" ",60)),241,60)),".",MID(1/2,2,1))),""))</f>
        <v/>
      </c>
      <c r="AF910" s="50">
        <f>IF(Z910&lt;6,"",IFERROR(VALUE(SUBSTITUTE(TRIM(MID(SUBSTITUTE(X910," ",REPT(" ",60)),301,60)),".",MID(1/2,2,1))),""))</f>
        <v/>
      </c>
      <c r="AG910" s="50">
        <f>IFERROR(IF(Z910=2,AA910,IF(Z910=4,IF(AA910&lt;0,-1,1)*(ABS(AA910)+AB910/60),IF(Z910=6,IF(AA910&lt;0,-1,1)*(ABS(AA910)+AB910/60+AC910/3600),""))),"")</f>
        <v/>
      </c>
      <c r="AH910" s="50">
        <f>IFERROR(IF(Z910=2,AB910,IF(Z910=4,IF(AC910&lt;0,-1,1)*(ABS(AC910)+AD910/60),IF(Z910=6,IF(AD910&lt;0,-1,1)*(ABS(AD910)+AE910/60+AF910/3600),""))),"")</f>
        <v/>
      </c>
      <c r="AI910" s="50">
        <f>IF(W910,AH910,AG910)</f>
        <v/>
      </c>
      <c r="AJ910" s="50">
        <f>IF(W910,AG910,AH910)</f>
        <v/>
      </c>
      <c r="AK910" s="50">
        <f>IFERROR(IF(U910=0,AI910,U910*ABS(AI910)),"")</f>
        <v/>
      </c>
      <c r="AL910" s="50">
        <f>IFERROR(IF(V910=0,AJ910,V910*ABS(AJ910)),"")</f>
        <v/>
      </c>
      <c r="AM910" s="50">
        <f>IFERROR(AND(U910=0,V910=0,ABS(AK910)&gt;90,ABS(AK910)&lt;=180,ABS(AL910)&lt;=90),FALSE)</f>
        <v/>
      </c>
      <c r="AN910" s="50">
        <f>IF(AM910,AL910,AK910)</f>
        <v/>
      </c>
      <c r="AO910" s="50">
        <f>IF(AM910,AK910,AL910)</f>
        <v/>
      </c>
      <c r="AP910" s="50">
        <f>IF(R910="","",IF(Y910&lt;&gt;"","Contains words or symbols that aren't part of a coordinate.",IF(NOT(OR(Z910=2,Z910=4,Z910=6)),"Couldn't find a latitude and a longitude ("&amp;Z910&amp;IF(Z910=1," number"," numbers")&amp;" found).",IF(COUNT(AA910:AF910)&lt;&gt;Z910,"Some of the numbers couldn't be read.",IF(OR(AND(Z910=4,OR(AB910&lt;0,AB910&gt;=60,AD910&lt;0,AD910&gt;=60)),AND(Z910=6,OR(AB910&lt;0,AB910&gt;=60,AC910&lt;0,AC910&gt;=60,AE910&lt;0,AE910&gt;=60,AF910&lt;0,AF910&gt;=60))),"Minutes and seconds must be between 0 and 60.",IF(OR(ABS(AN910)&gt;90,ABS(AO910)&gt;180),"Out of range: latitude must be between -90 and 90, and longitude between -180 and 180.",""))))))</f>
        <v/>
      </c>
    </row>
    <row r="911">
      <c r="B911" s="44" t="n"/>
      <c r="C911" s="44" t="n"/>
      <c r="D911" s="45">
        <f>IF(R911="","",IF(AP911&lt;&gt;"","NOT VALID GPS COORDINATES",IF(O911="NO CONNECTION","NO CONNECTION",IF(E911="","NOT FOUND",IF(OR(AM911,AND(AN911=0,AO911=0)),"CONVERTED – PLEASE CHECK","CONVERTED")))))</f>
        <v/>
      </c>
      <c r="E911" s="45">
        <f>IF(OR(O911="",O911="NO CONNECTION"),"",IFERROR(_xlfn.FILTERXML(O911,"//local/territory")&amp;" "&amp;_xlfn.FILTERXML(O911,"//local/mapcode"),IFERROR(_xlfn.FILTERXML(O911,"//international/mapcode"),"")))</f>
        <v/>
      </c>
      <c r="F911" s="46">
        <f>IF(E911="","",IFERROR(_xlfn.FILTERXML(O911,"//local/territory"),""))</f>
        <v/>
      </c>
      <c r="G911" s="46">
        <f>IF(E911="","",IFERROR(_xlfn.FILTERXML(O911,"//local/mapcode"),""))</f>
        <v/>
      </c>
      <c r="H911" s="46">
        <f>IF(E911="","",IFERROR(_xlfn.FILTERXML(O911,"//international/mapcode"),""))</f>
        <v/>
      </c>
      <c r="I911" s="46">
        <f>IF(E911="","",IFERROR(HYPERLINK("https://www.mymapcodes.com/go/?t="&amp;IF(G911&lt;&gt;"",F911,"AAA")&amp;"&amp;ma="&amp;LEFT(IF(G911&lt;&gt;"",G911,H911),FIND(".",IF(G911&lt;&gt;"",G911,H911))-1)&amp;"&amp;mb="&amp;MID(IF(G911&lt;&gt;"",G911,H911),FIND(".",IF(G911&lt;&gt;"",G911,H911))+1,99),"Open on MyMapcodes →"),""))</f>
        <v/>
      </c>
      <c r="J911" s="47">
        <f>IF(OR(R911="",AP911&lt;&gt;""),"",ROUND(AN911,6))</f>
        <v/>
      </c>
      <c r="K911" s="47">
        <f>IF(OR(R911="",AP911&lt;&gt;""),"",ROUND(AO911,6))</f>
        <v/>
      </c>
      <c r="L911" s="48">
        <f>IF(R911="","",IF(AP911&lt;&gt;"",AP911,IF(O911="NO CONNECTION","Excel couldn't reach the mapcode service. Click the REFRESH RESULTS box just above the table.",IF(E911="","The mapcode service didn't return a mapcode for this point.",IF(AM911,"Latitude and longitude seemed to be the wrong way round, so they've been swapped. Please check.",IF(AND(AN911=0,AO911=0),"0, 0 is in the sea off West Africa. Please check this is the location you meant.",IF(W911,"Longitude came first, so the order has been switched.",IF(Z911=6,"Converted from degrees, minutes and seconds.",IF(Z911=4,"Converted from degrees and decimal minutes.","")))))))))</f>
        <v/>
      </c>
      <c r="N911" s="49">
        <f>IF(J911="","",MapcodeAPI&amp;"codes/"&amp;SUBSTITUTE(J911&amp;"",MID(1/2,2,1),".")&amp;","&amp;SUBSTITUTE(K911&amp;"",MID(1/2,2,1),"."))&amp;LEFT($B$13,0)</f>
        <v/>
      </c>
      <c r="O911" s="49">
        <f>IF(N911="","",IFERROR(_xlfn.WEBSERVICE(N911),IF(MapcodeAPIBackup="","NO CONNECTION",IFERROR(_xlfn.WEBSERVICE(MapcodeAPIBackup&amp;MID(N911,LEN(MapcodeAPI)+1,999)),"NO CONNECTION"))))</f>
        <v/>
      </c>
      <c r="P911" t="inlineStr">
        <is>
          <t xml:space="preserve"> </t>
        </is>
      </c>
      <c r="R911" s="50">
        <f>IFERROR(IF(AND(TRIM(B911&amp;"")="",TRIM(C911&amp;"")=""),"",TRIM(IF(ISNUMBER(B911),SUBSTITUTE(B911&amp;"",MID(1/2,2,1),"."),B911&amp;"")&amp;IF(TRIM(C911&amp;"")="",""," | "&amp;IF(ISNUMBER(C911),SUBSTITUTE(C911&amp;"",MID(1/2,2,1),"."),C911&amp;"")))),"(error value)")</f>
        <v/>
      </c>
      <c r="S911" s="50">
        <f>IF(R911="","","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"&amp;IFERROR(IF(AND(LEN(R911)-LEN(SUBSTITUTE(R911,"/",""))=1,ISNUMBER(FIND(" ",TRIM(LEFT(R911,FIND("/",R911)-1))))),LEFT(R911,FIND("/",R911)-1),R911),R911)&amp;" ")," "," "),"﻿"," "),"​"," "),"⁠"," ")," "," ")," "," "),CHAR(9)," "),CHAR(10)," "),CHAR(13)," "),"−","-"),"–","-"),"—","-"),"LATITUDE"," "),"LONGITUDE"," "),"COORDINATES"," "),"COORDS"," "),"NORTH"," N "),"SOUTH"," S "),"EAST"," E "),"WEST"," W "),"DEGREES"," "),"DEG"," "),"GPS"," "),"LONG"," "),"LNG"," "),"LON"," "),"LAT"," ")," AND "," "),"&amp;"," ")&amp;" ")</f>
        <v/>
      </c>
      <c r="T911" s="50">
        <f>IF(S911="","",IF(LEN(S911)-LEN(SUBSTITUTE(S911,".",""))&gt;0,SUBSTITUTE(S911,","," "),IF(LEN(S911)-LEN(SUBSTITUTE(S911,",",""))=3,SUBSTITUTE(SUBSTITUTE(S911,",",";",2),",","."),IF(LEN(S911)-LEN(SUBSTITUTE(S911,",",""))=2,SUBSTITUTE(S911,",","."),SUBSTITUTE(S911,","," ")))))</f>
        <v/>
      </c>
      <c r="U911" s="50">
        <f>IF(ISNUMBER(FIND("S",T911)),-1,IF(ISNUMBER(FIND("N",T911)),1,0))</f>
        <v/>
      </c>
      <c r="V911" s="50">
        <f>IF(ISNUMBER(FIND("W",T911)),-1,IF(ISNUMBER(FIND("E",T911)),1,0))</f>
        <v/>
      </c>
      <c r="W911" s="50">
        <f>AND(MIN(IFERROR(FIND("N",T911),999),IFERROR(FIND("S",T911),999))&lt;999,MIN(IFERROR(FIND("E",T911),999),IFERROR(FIND("W",T911),999))&lt;999,MIN(IFERROR(FIND("E",T911),999),IFERROR(FIND("W",T911),999))&lt;MIN(IFERROR(FIND("N",T911),999),IFERROR(FIND("S",T911),999)))</f>
        <v/>
      </c>
      <c r="X911" s="50">
        <f>IF(T911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911,"°"," "),"º"," "),"˚"," "),"'"," "),CHAR(34)," "),"′"," "),"’"," "),"‘"," "),"″"," "),"”"," "),"“"," "),"("," "),")"," "),"["," "),"]"," "),"{"," "),"}"," "),";"," "),"|"," "),"/"," "),"\"," "),":"," "),"="," "),"*"," "),","," "),"N"," "),"S"," "),"E"," "),"W"," "),"_"," ")))</f>
        <v/>
      </c>
      <c r="Y911" s="50">
        <f>IF(X911="","",SUBSTITUTE(SUBSTITUTE(SUBSTITUTE(SUBSTITUTE(SUBSTITUTE(SUBSTITUTE(SUBSTITUTE(SUBSTITUTE(SUBSTITUTE(SUBSTITUTE(SUBSTITUTE(SUBSTITUTE(SUBSTITUTE(X911,"0",""),"1",""),"2",""),"3",""),"4",""),"5",""),"6",""),"7",""),"8",""),"9",""),".",""),"-","")," ",""))</f>
        <v/>
      </c>
      <c r="Z911" s="50">
        <f>IF(X911="",0,LEN(X911)-LEN(SUBSTITUTE(X911," ",""))+1)</f>
        <v/>
      </c>
      <c r="AA911" s="50">
        <f>IF(Z911&lt;1,"",IFERROR(VALUE(SUBSTITUTE(TRIM(MID(SUBSTITUTE(X911," ",REPT(" ",60)),1,60)),".",MID(1/2,2,1))),""))</f>
        <v/>
      </c>
      <c r="AB911" s="50">
        <f>IF(Z911&lt;2,"",IFERROR(VALUE(SUBSTITUTE(TRIM(MID(SUBSTITUTE(X911," ",REPT(" ",60)),61,60)),".",MID(1/2,2,1))),""))</f>
        <v/>
      </c>
      <c r="AC911" s="50">
        <f>IF(Z911&lt;3,"",IFERROR(VALUE(SUBSTITUTE(TRIM(MID(SUBSTITUTE(X911," ",REPT(" ",60)),121,60)),".",MID(1/2,2,1))),""))</f>
        <v/>
      </c>
      <c r="AD911" s="50">
        <f>IF(Z911&lt;4,"",IFERROR(VALUE(SUBSTITUTE(TRIM(MID(SUBSTITUTE(X911," ",REPT(" ",60)),181,60)),".",MID(1/2,2,1))),""))</f>
        <v/>
      </c>
      <c r="AE911" s="50">
        <f>IF(Z911&lt;5,"",IFERROR(VALUE(SUBSTITUTE(TRIM(MID(SUBSTITUTE(X911," ",REPT(" ",60)),241,60)),".",MID(1/2,2,1))),""))</f>
        <v/>
      </c>
      <c r="AF911" s="50">
        <f>IF(Z911&lt;6,"",IFERROR(VALUE(SUBSTITUTE(TRIM(MID(SUBSTITUTE(X911," ",REPT(" ",60)),301,60)),".",MID(1/2,2,1))),""))</f>
        <v/>
      </c>
      <c r="AG911" s="50">
        <f>IFERROR(IF(Z911=2,AA911,IF(Z911=4,IF(AA911&lt;0,-1,1)*(ABS(AA911)+AB911/60),IF(Z911=6,IF(AA911&lt;0,-1,1)*(ABS(AA911)+AB911/60+AC911/3600),""))),"")</f>
        <v/>
      </c>
      <c r="AH911" s="50">
        <f>IFERROR(IF(Z911=2,AB911,IF(Z911=4,IF(AC911&lt;0,-1,1)*(ABS(AC911)+AD911/60),IF(Z911=6,IF(AD911&lt;0,-1,1)*(ABS(AD911)+AE911/60+AF911/3600),""))),"")</f>
        <v/>
      </c>
      <c r="AI911" s="50">
        <f>IF(W911,AH911,AG911)</f>
        <v/>
      </c>
      <c r="AJ911" s="50">
        <f>IF(W911,AG911,AH911)</f>
        <v/>
      </c>
      <c r="AK911" s="50">
        <f>IFERROR(IF(U911=0,AI911,U911*ABS(AI911)),"")</f>
        <v/>
      </c>
      <c r="AL911" s="50">
        <f>IFERROR(IF(V911=0,AJ911,V911*ABS(AJ911)),"")</f>
        <v/>
      </c>
      <c r="AM911" s="50">
        <f>IFERROR(AND(U911=0,V911=0,ABS(AK911)&gt;90,ABS(AK911)&lt;=180,ABS(AL911)&lt;=90),FALSE)</f>
        <v/>
      </c>
      <c r="AN911" s="50">
        <f>IF(AM911,AL911,AK911)</f>
        <v/>
      </c>
      <c r="AO911" s="50">
        <f>IF(AM911,AK911,AL911)</f>
        <v/>
      </c>
      <c r="AP911" s="50">
        <f>IF(R911="","",IF(Y911&lt;&gt;"","Contains words or symbols that aren't part of a coordinate.",IF(NOT(OR(Z911=2,Z911=4,Z911=6)),"Couldn't find a latitude and a longitude ("&amp;Z911&amp;IF(Z911=1," number"," numbers")&amp;" found).",IF(COUNT(AA911:AF911)&lt;&gt;Z911,"Some of the numbers couldn't be read.",IF(OR(AND(Z911=4,OR(AB911&lt;0,AB911&gt;=60,AD911&lt;0,AD911&gt;=60)),AND(Z911=6,OR(AB911&lt;0,AB911&gt;=60,AC911&lt;0,AC911&gt;=60,AE911&lt;0,AE911&gt;=60,AF911&lt;0,AF911&gt;=60))),"Minutes and seconds must be between 0 and 60.",IF(OR(ABS(AN911)&gt;90,ABS(AO911)&gt;180),"Out of range: latitude must be between -90 and 90, and longitude between -180 and 180.",""))))))</f>
        <v/>
      </c>
    </row>
    <row r="912">
      <c r="B912" s="44" t="n"/>
      <c r="C912" s="44" t="n"/>
      <c r="D912" s="45">
        <f>IF(R912="","",IF(AP912&lt;&gt;"","NOT VALID GPS COORDINATES",IF(O912="NO CONNECTION","NO CONNECTION",IF(E912="","NOT FOUND",IF(OR(AM912,AND(AN912=0,AO912=0)),"CONVERTED – PLEASE CHECK","CONVERTED")))))</f>
        <v/>
      </c>
      <c r="E912" s="45">
        <f>IF(OR(O912="",O912="NO CONNECTION"),"",IFERROR(_xlfn.FILTERXML(O912,"//local/territory")&amp;" "&amp;_xlfn.FILTERXML(O912,"//local/mapcode"),IFERROR(_xlfn.FILTERXML(O912,"//international/mapcode"),"")))</f>
        <v/>
      </c>
      <c r="F912" s="46">
        <f>IF(E912="","",IFERROR(_xlfn.FILTERXML(O912,"//local/territory"),""))</f>
        <v/>
      </c>
      <c r="G912" s="46">
        <f>IF(E912="","",IFERROR(_xlfn.FILTERXML(O912,"//local/mapcode"),""))</f>
        <v/>
      </c>
      <c r="H912" s="46">
        <f>IF(E912="","",IFERROR(_xlfn.FILTERXML(O912,"//international/mapcode"),""))</f>
        <v/>
      </c>
      <c r="I912" s="46">
        <f>IF(E912="","",IFERROR(HYPERLINK("https://www.mymapcodes.com/go/?t="&amp;IF(G912&lt;&gt;"",F912,"AAA")&amp;"&amp;ma="&amp;LEFT(IF(G912&lt;&gt;"",G912,H912),FIND(".",IF(G912&lt;&gt;"",G912,H912))-1)&amp;"&amp;mb="&amp;MID(IF(G912&lt;&gt;"",G912,H912),FIND(".",IF(G912&lt;&gt;"",G912,H912))+1,99),"Open on MyMapcodes →"),""))</f>
        <v/>
      </c>
      <c r="J912" s="47">
        <f>IF(OR(R912="",AP912&lt;&gt;""),"",ROUND(AN912,6))</f>
        <v/>
      </c>
      <c r="K912" s="47">
        <f>IF(OR(R912="",AP912&lt;&gt;""),"",ROUND(AO912,6))</f>
        <v/>
      </c>
      <c r="L912" s="48">
        <f>IF(R912="","",IF(AP912&lt;&gt;"",AP912,IF(O912="NO CONNECTION","Excel couldn't reach the mapcode service. Click the REFRESH RESULTS box just above the table.",IF(E912="","The mapcode service didn't return a mapcode for this point.",IF(AM912,"Latitude and longitude seemed to be the wrong way round, so they've been swapped. Please check.",IF(AND(AN912=0,AO912=0),"0, 0 is in the sea off West Africa. Please check this is the location you meant.",IF(W912,"Longitude came first, so the order has been switched.",IF(Z912=6,"Converted from degrees, minutes and seconds.",IF(Z912=4,"Converted from degrees and decimal minutes.","")))))))))</f>
        <v/>
      </c>
      <c r="N912" s="49">
        <f>IF(J912="","",MapcodeAPI&amp;"codes/"&amp;SUBSTITUTE(J912&amp;"",MID(1/2,2,1),".")&amp;","&amp;SUBSTITUTE(K912&amp;"",MID(1/2,2,1),"."))&amp;LEFT($B$13,0)</f>
        <v/>
      </c>
      <c r="O912" s="49">
        <f>IF(N912="","",IFERROR(_xlfn.WEBSERVICE(N912),IF(MapcodeAPIBackup="","NO CONNECTION",IFERROR(_xlfn.WEBSERVICE(MapcodeAPIBackup&amp;MID(N912,LEN(MapcodeAPI)+1,999)),"NO CONNECTION"))))</f>
        <v/>
      </c>
      <c r="P912" t="inlineStr">
        <is>
          <t xml:space="preserve"> </t>
        </is>
      </c>
      <c r="R912" s="50">
        <f>IFERROR(IF(AND(TRIM(B912&amp;"")="",TRIM(C912&amp;"")=""),"",TRIM(IF(ISNUMBER(B912),SUBSTITUTE(B912&amp;"",MID(1/2,2,1),"."),B912&amp;"")&amp;IF(TRIM(C912&amp;"")="",""," | "&amp;IF(ISNUMBER(C912),SUBSTITUTE(C912&amp;"",MID(1/2,2,1),"."),C912&amp;"")))),"(error value)")</f>
        <v/>
      </c>
      <c r="S912" s="50">
        <f>IF(R912="","","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"&amp;IFERROR(IF(AND(LEN(R912)-LEN(SUBSTITUTE(R912,"/",""))=1,ISNUMBER(FIND(" ",TRIM(LEFT(R912,FIND("/",R912)-1))))),LEFT(R912,FIND("/",R912)-1),R912),R912)&amp;" ")," "," "),"﻿"," "),"​"," "),"⁠"," ")," "," ")," "," "),CHAR(9)," "),CHAR(10)," "),CHAR(13)," "),"−","-"),"–","-"),"—","-"),"LATITUDE"," "),"LONGITUDE"," "),"COORDINATES"," "),"COORDS"," "),"NORTH"," N "),"SOUTH"," S "),"EAST"," E "),"WEST"," W "),"DEGREES"," "),"DEG"," "),"GPS"," "),"LONG"," "),"LNG"," "),"LON"," "),"LAT"," ")," AND "," "),"&amp;"," ")&amp;" ")</f>
        <v/>
      </c>
      <c r="T912" s="50">
        <f>IF(S912="","",IF(LEN(S912)-LEN(SUBSTITUTE(S912,".",""))&gt;0,SUBSTITUTE(S912,","," "),IF(LEN(S912)-LEN(SUBSTITUTE(S912,",",""))=3,SUBSTITUTE(SUBSTITUTE(S912,",",";",2),",","."),IF(LEN(S912)-LEN(SUBSTITUTE(S912,",",""))=2,SUBSTITUTE(S912,",","."),SUBSTITUTE(S912,","," ")))))</f>
        <v/>
      </c>
      <c r="U912" s="50">
        <f>IF(ISNUMBER(FIND("S",T912)),-1,IF(ISNUMBER(FIND("N",T912)),1,0))</f>
        <v/>
      </c>
      <c r="V912" s="50">
        <f>IF(ISNUMBER(FIND("W",T912)),-1,IF(ISNUMBER(FIND("E",T912)),1,0))</f>
        <v/>
      </c>
      <c r="W912" s="50">
        <f>AND(MIN(IFERROR(FIND("N",T912),999),IFERROR(FIND("S",T912),999))&lt;999,MIN(IFERROR(FIND("E",T912),999),IFERROR(FIND("W",T912),999))&lt;999,MIN(IFERROR(FIND("E",T912),999),IFERROR(FIND("W",T912),999))&lt;MIN(IFERROR(FIND("N",T912),999),IFERROR(FIND("S",T912),999)))</f>
        <v/>
      </c>
      <c r="X912" s="50">
        <f>IF(T912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912,"°"," "),"º"," "),"˚"," "),"'"," "),CHAR(34)," "),"′"," "),"’"," "),"‘"," "),"″"," "),"”"," "),"“"," "),"("," "),")"," "),"["," "),"]"," "),"{"," "),"}"," "),";"," "),"|"," "),"/"," "),"\"," "),":"," "),"="," "),"*"," "),","," "),"N"," "),"S"," "),"E"," "),"W"," "),"_"," ")))</f>
        <v/>
      </c>
      <c r="Y912" s="50">
        <f>IF(X912="","",SUBSTITUTE(SUBSTITUTE(SUBSTITUTE(SUBSTITUTE(SUBSTITUTE(SUBSTITUTE(SUBSTITUTE(SUBSTITUTE(SUBSTITUTE(SUBSTITUTE(SUBSTITUTE(SUBSTITUTE(SUBSTITUTE(X912,"0",""),"1",""),"2",""),"3",""),"4",""),"5",""),"6",""),"7",""),"8",""),"9",""),".",""),"-","")," ",""))</f>
        <v/>
      </c>
      <c r="Z912" s="50">
        <f>IF(X912="",0,LEN(X912)-LEN(SUBSTITUTE(X912," ",""))+1)</f>
        <v/>
      </c>
      <c r="AA912" s="50">
        <f>IF(Z912&lt;1,"",IFERROR(VALUE(SUBSTITUTE(TRIM(MID(SUBSTITUTE(X912," ",REPT(" ",60)),1,60)),".",MID(1/2,2,1))),""))</f>
        <v/>
      </c>
      <c r="AB912" s="50">
        <f>IF(Z912&lt;2,"",IFERROR(VALUE(SUBSTITUTE(TRIM(MID(SUBSTITUTE(X912," ",REPT(" ",60)),61,60)),".",MID(1/2,2,1))),""))</f>
        <v/>
      </c>
      <c r="AC912" s="50">
        <f>IF(Z912&lt;3,"",IFERROR(VALUE(SUBSTITUTE(TRIM(MID(SUBSTITUTE(X912," ",REPT(" ",60)),121,60)),".",MID(1/2,2,1))),""))</f>
        <v/>
      </c>
      <c r="AD912" s="50">
        <f>IF(Z912&lt;4,"",IFERROR(VALUE(SUBSTITUTE(TRIM(MID(SUBSTITUTE(X912," ",REPT(" ",60)),181,60)),".",MID(1/2,2,1))),""))</f>
        <v/>
      </c>
      <c r="AE912" s="50">
        <f>IF(Z912&lt;5,"",IFERROR(VALUE(SUBSTITUTE(TRIM(MID(SUBSTITUTE(X912," ",REPT(" ",60)),241,60)),".",MID(1/2,2,1))),""))</f>
        <v/>
      </c>
      <c r="AF912" s="50">
        <f>IF(Z912&lt;6,"",IFERROR(VALUE(SUBSTITUTE(TRIM(MID(SUBSTITUTE(X912," ",REPT(" ",60)),301,60)),".",MID(1/2,2,1))),""))</f>
        <v/>
      </c>
      <c r="AG912" s="50">
        <f>IFERROR(IF(Z912=2,AA912,IF(Z912=4,IF(AA912&lt;0,-1,1)*(ABS(AA912)+AB912/60),IF(Z912=6,IF(AA912&lt;0,-1,1)*(ABS(AA912)+AB912/60+AC912/3600),""))),"")</f>
        <v/>
      </c>
      <c r="AH912" s="50">
        <f>IFERROR(IF(Z912=2,AB912,IF(Z912=4,IF(AC912&lt;0,-1,1)*(ABS(AC912)+AD912/60),IF(Z912=6,IF(AD912&lt;0,-1,1)*(ABS(AD912)+AE912/60+AF912/3600),""))),"")</f>
        <v/>
      </c>
      <c r="AI912" s="50">
        <f>IF(W912,AH912,AG912)</f>
        <v/>
      </c>
      <c r="AJ912" s="50">
        <f>IF(W912,AG912,AH912)</f>
        <v/>
      </c>
      <c r="AK912" s="50">
        <f>IFERROR(IF(U912=0,AI912,U912*ABS(AI912)),"")</f>
        <v/>
      </c>
      <c r="AL912" s="50">
        <f>IFERROR(IF(V912=0,AJ912,V912*ABS(AJ912)),"")</f>
        <v/>
      </c>
      <c r="AM912" s="50">
        <f>IFERROR(AND(U912=0,V912=0,ABS(AK912)&gt;90,ABS(AK912)&lt;=180,ABS(AL912)&lt;=90),FALSE)</f>
        <v/>
      </c>
      <c r="AN912" s="50">
        <f>IF(AM912,AL912,AK912)</f>
        <v/>
      </c>
      <c r="AO912" s="50">
        <f>IF(AM912,AK912,AL912)</f>
        <v/>
      </c>
      <c r="AP912" s="50">
        <f>IF(R912="","",IF(Y912&lt;&gt;"","Contains words or symbols that aren't part of a coordinate.",IF(NOT(OR(Z912=2,Z912=4,Z912=6)),"Couldn't find a latitude and a longitude ("&amp;Z912&amp;IF(Z912=1," number"," numbers")&amp;" found).",IF(COUNT(AA912:AF912)&lt;&gt;Z912,"Some of the numbers couldn't be read.",IF(OR(AND(Z912=4,OR(AB912&lt;0,AB912&gt;=60,AD912&lt;0,AD912&gt;=60)),AND(Z912=6,OR(AB912&lt;0,AB912&gt;=60,AC912&lt;0,AC912&gt;=60,AE912&lt;0,AE912&gt;=60,AF912&lt;0,AF912&gt;=60))),"Minutes and seconds must be between 0 and 60.",IF(OR(ABS(AN912)&gt;90,ABS(AO912)&gt;180),"Out of range: latitude must be between -90 and 90, and longitude between -180 and 180.",""))))))</f>
        <v/>
      </c>
    </row>
    <row r="913">
      <c r="B913" s="44" t="n"/>
      <c r="C913" s="44" t="n"/>
      <c r="D913" s="45">
        <f>IF(R913="","",IF(AP913&lt;&gt;"","NOT VALID GPS COORDINATES",IF(O913="NO CONNECTION","NO CONNECTION",IF(E913="","NOT FOUND",IF(OR(AM913,AND(AN913=0,AO913=0)),"CONVERTED – PLEASE CHECK","CONVERTED")))))</f>
        <v/>
      </c>
      <c r="E913" s="45">
        <f>IF(OR(O913="",O913="NO CONNECTION"),"",IFERROR(_xlfn.FILTERXML(O913,"//local/territory")&amp;" "&amp;_xlfn.FILTERXML(O913,"//local/mapcode"),IFERROR(_xlfn.FILTERXML(O913,"//international/mapcode"),"")))</f>
        <v/>
      </c>
      <c r="F913" s="46">
        <f>IF(E913="","",IFERROR(_xlfn.FILTERXML(O913,"//local/territory"),""))</f>
        <v/>
      </c>
      <c r="G913" s="46">
        <f>IF(E913="","",IFERROR(_xlfn.FILTERXML(O913,"//local/mapcode"),""))</f>
        <v/>
      </c>
      <c r="H913" s="46">
        <f>IF(E913="","",IFERROR(_xlfn.FILTERXML(O913,"//international/mapcode"),""))</f>
        <v/>
      </c>
      <c r="I913" s="46">
        <f>IF(E913="","",IFERROR(HYPERLINK("https://www.mymapcodes.com/go/?t="&amp;IF(G913&lt;&gt;"",F913,"AAA")&amp;"&amp;ma="&amp;LEFT(IF(G913&lt;&gt;"",G913,H913),FIND(".",IF(G913&lt;&gt;"",G913,H913))-1)&amp;"&amp;mb="&amp;MID(IF(G913&lt;&gt;"",G913,H913),FIND(".",IF(G913&lt;&gt;"",G913,H913))+1,99),"Open on MyMapcodes →"),""))</f>
        <v/>
      </c>
      <c r="J913" s="47">
        <f>IF(OR(R913="",AP913&lt;&gt;""),"",ROUND(AN913,6))</f>
        <v/>
      </c>
      <c r="K913" s="47">
        <f>IF(OR(R913="",AP913&lt;&gt;""),"",ROUND(AO913,6))</f>
        <v/>
      </c>
      <c r="L913" s="48">
        <f>IF(R913="","",IF(AP913&lt;&gt;"",AP913,IF(O913="NO CONNECTION","Excel couldn't reach the mapcode service. Click the REFRESH RESULTS box just above the table.",IF(E913="","The mapcode service didn't return a mapcode for this point.",IF(AM913,"Latitude and longitude seemed to be the wrong way round, so they've been swapped. Please check.",IF(AND(AN913=0,AO913=0),"0, 0 is in the sea off West Africa. Please check this is the location you meant.",IF(W913,"Longitude came first, so the order has been switched.",IF(Z913=6,"Converted from degrees, minutes and seconds.",IF(Z913=4,"Converted from degrees and decimal minutes.","")))))))))</f>
        <v/>
      </c>
      <c r="N913" s="49">
        <f>IF(J913="","",MapcodeAPI&amp;"codes/"&amp;SUBSTITUTE(J913&amp;"",MID(1/2,2,1),".")&amp;","&amp;SUBSTITUTE(K913&amp;"",MID(1/2,2,1),"."))&amp;LEFT($B$13,0)</f>
        <v/>
      </c>
      <c r="O913" s="49">
        <f>IF(N913="","",IFERROR(_xlfn.WEBSERVICE(N913),IF(MapcodeAPIBackup="","NO CONNECTION",IFERROR(_xlfn.WEBSERVICE(MapcodeAPIBackup&amp;MID(N913,LEN(MapcodeAPI)+1,999)),"NO CONNECTION"))))</f>
        <v/>
      </c>
      <c r="P913" t="inlineStr">
        <is>
          <t xml:space="preserve"> </t>
        </is>
      </c>
      <c r="R913" s="50">
        <f>IFERROR(IF(AND(TRIM(B913&amp;"")="",TRIM(C913&amp;"")=""),"",TRIM(IF(ISNUMBER(B913),SUBSTITUTE(B913&amp;"",MID(1/2,2,1),"."),B913&amp;"")&amp;IF(TRIM(C913&amp;"")="",""," | "&amp;IF(ISNUMBER(C913),SUBSTITUTE(C913&amp;"",MID(1/2,2,1),"."),C913&amp;"")))),"(error value)")</f>
        <v/>
      </c>
      <c r="S913" s="50">
        <f>IF(R913="","","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"&amp;IFERROR(IF(AND(LEN(R913)-LEN(SUBSTITUTE(R913,"/",""))=1,ISNUMBER(FIND(" ",TRIM(LEFT(R913,FIND("/",R913)-1))))),LEFT(R913,FIND("/",R913)-1),R913),R913)&amp;" ")," "," "),"﻿"," "),"​"," "),"⁠"," ")," "," ")," "," "),CHAR(9)," "),CHAR(10)," "),CHAR(13)," "),"−","-"),"–","-"),"—","-"),"LATITUDE"," "),"LONGITUDE"," "),"COORDINATES"," "),"COORDS"," "),"NORTH"," N "),"SOUTH"," S "),"EAST"," E "),"WEST"," W "),"DEGREES"," "),"DEG"," "),"GPS"," "),"LONG"," "),"LNG"," "),"LON"," "),"LAT"," ")," AND "," "),"&amp;"," ")&amp;" ")</f>
        <v/>
      </c>
      <c r="T913" s="50">
        <f>IF(S913="","",IF(LEN(S913)-LEN(SUBSTITUTE(S913,".",""))&gt;0,SUBSTITUTE(S913,","," "),IF(LEN(S913)-LEN(SUBSTITUTE(S913,",",""))=3,SUBSTITUTE(SUBSTITUTE(S913,",",";",2),",","."),IF(LEN(S913)-LEN(SUBSTITUTE(S913,",",""))=2,SUBSTITUTE(S913,",","."),SUBSTITUTE(S913,","," ")))))</f>
        <v/>
      </c>
      <c r="U913" s="50">
        <f>IF(ISNUMBER(FIND("S",T913)),-1,IF(ISNUMBER(FIND("N",T913)),1,0))</f>
        <v/>
      </c>
      <c r="V913" s="50">
        <f>IF(ISNUMBER(FIND("W",T913)),-1,IF(ISNUMBER(FIND("E",T913)),1,0))</f>
        <v/>
      </c>
      <c r="W913" s="50">
        <f>AND(MIN(IFERROR(FIND("N",T913),999),IFERROR(FIND("S",T913),999))&lt;999,MIN(IFERROR(FIND("E",T913),999),IFERROR(FIND("W",T913),999))&lt;999,MIN(IFERROR(FIND("E",T913),999),IFERROR(FIND("W",T913),999))&lt;MIN(IFERROR(FIND("N",T913),999),IFERROR(FIND("S",T913),999)))</f>
        <v/>
      </c>
      <c r="X913" s="50">
        <f>IF(T913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913,"°"," "),"º"," "),"˚"," "),"'"," "),CHAR(34)," "),"′"," "),"’"," "),"‘"," "),"″"," "),"”"," "),"“"," "),"("," "),")"," "),"["," "),"]"," "),"{"," "),"}"," "),";"," "),"|"," "),"/"," "),"\"," "),":"," "),"="," "),"*"," "),","," "),"N"," "),"S"," "),"E"," "),"W"," "),"_"," ")))</f>
        <v/>
      </c>
      <c r="Y913" s="50">
        <f>IF(X913="","",SUBSTITUTE(SUBSTITUTE(SUBSTITUTE(SUBSTITUTE(SUBSTITUTE(SUBSTITUTE(SUBSTITUTE(SUBSTITUTE(SUBSTITUTE(SUBSTITUTE(SUBSTITUTE(SUBSTITUTE(SUBSTITUTE(X913,"0",""),"1",""),"2",""),"3",""),"4",""),"5",""),"6",""),"7",""),"8",""),"9",""),".",""),"-","")," ",""))</f>
        <v/>
      </c>
      <c r="Z913" s="50">
        <f>IF(X913="",0,LEN(X913)-LEN(SUBSTITUTE(X913," ",""))+1)</f>
        <v/>
      </c>
      <c r="AA913" s="50">
        <f>IF(Z913&lt;1,"",IFERROR(VALUE(SUBSTITUTE(TRIM(MID(SUBSTITUTE(X913," ",REPT(" ",60)),1,60)),".",MID(1/2,2,1))),""))</f>
        <v/>
      </c>
      <c r="AB913" s="50">
        <f>IF(Z913&lt;2,"",IFERROR(VALUE(SUBSTITUTE(TRIM(MID(SUBSTITUTE(X913," ",REPT(" ",60)),61,60)),".",MID(1/2,2,1))),""))</f>
        <v/>
      </c>
      <c r="AC913" s="50">
        <f>IF(Z913&lt;3,"",IFERROR(VALUE(SUBSTITUTE(TRIM(MID(SUBSTITUTE(X913," ",REPT(" ",60)),121,60)),".",MID(1/2,2,1))),""))</f>
        <v/>
      </c>
      <c r="AD913" s="50">
        <f>IF(Z913&lt;4,"",IFERROR(VALUE(SUBSTITUTE(TRIM(MID(SUBSTITUTE(X913," ",REPT(" ",60)),181,60)),".",MID(1/2,2,1))),""))</f>
        <v/>
      </c>
      <c r="AE913" s="50">
        <f>IF(Z913&lt;5,"",IFERROR(VALUE(SUBSTITUTE(TRIM(MID(SUBSTITUTE(X913," ",REPT(" ",60)),241,60)),".",MID(1/2,2,1))),""))</f>
        <v/>
      </c>
      <c r="AF913" s="50">
        <f>IF(Z913&lt;6,"",IFERROR(VALUE(SUBSTITUTE(TRIM(MID(SUBSTITUTE(X913," ",REPT(" ",60)),301,60)),".",MID(1/2,2,1))),""))</f>
        <v/>
      </c>
      <c r="AG913" s="50">
        <f>IFERROR(IF(Z913=2,AA913,IF(Z913=4,IF(AA913&lt;0,-1,1)*(ABS(AA913)+AB913/60),IF(Z913=6,IF(AA913&lt;0,-1,1)*(ABS(AA913)+AB913/60+AC913/3600),""))),"")</f>
        <v/>
      </c>
      <c r="AH913" s="50">
        <f>IFERROR(IF(Z913=2,AB913,IF(Z913=4,IF(AC913&lt;0,-1,1)*(ABS(AC913)+AD913/60),IF(Z913=6,IF(AD913&lt;0,-1,1)*(ABS(AD913)+AE913/60+AF913/3600),""))),"")</f>
        <v/>
      </c>
      <c r="AI913" s="50">
        <f>IF(W913,AH913,AG913)</f>
        <v/>
      </c>
      <c r="AJ913" s="50">
        <f>IF(W913,AG913,AH913)</f>
        <v/>
      </c>
      <c r="AK913" s="50">
        <f>IFERROR(IF(U913=0,AI913,U913*ABS(AI913)),"")</f>
        <v/>
      </c>
      <c r="AL913" s="50">
        <f>IFERROR(IF(V913=0,AJ913,V913*ABS(AJ913)),"")</f>
        <v/>
      </c>
      <c r="AM913" s="50">
        <f>IFERROR(AND(U913=0,V913=0,ABS(AK913)&gt;90,ABS(AK913)&lt;=180,ABS(AL913)&lt;=90),FALSE)</f>
        <v/>
      </c>
      <c r="AN913" s="50">
        <f>IF(AM913,AL913,AK913)</f>
        <v/>
      </c>
      <c r="AO913" s="50">
        <f>IF(AM913,AK913,AL913)</f>
        <v/>
      </c>
      <c r="AP913" s="50">
        <f>IF(R913="","",IF(Y913&lt;&gt;"","Contains words or symbols that aren't part of a coordinate.",IF(NOT(OR(Z913=2,Z913=4,Z913=6)),"Couldn't find a latitude and a longitude ("&amp;Z913&amp;IF(Z913=1," number"," numbers")&amp;" found).",IF(COUNT(AA913:AF913)&lt;&gt;Z913,"Some of the numbers couldn't be read.",IF(OR(AND(Z913=4,OR(AB913&lt;0,AB913&gt;=60,AD913&lt;0,AD913&gt;=60)),AND(Z913=6,OR(AB913&lt;0,AB913&gt;=60,AC913&lt;0,AC913&gt;=60,AE913&lt;0,AE913&gt;=60,AF913&lt;0,AF913&gt;=60))),"Minutes and seconds must be between 0 and 60.",IF(OR(ABS(AN913)&gt;90,ABS(AO913)&gt;180),"Out of range: latitude must be between -90 and 90, and longitude between -180 and 180.",""))))))</f>
        <v/>
      </c>
    </row>
    <row r="914">
      <c r="B914" s="44" t="n"/>
      <c r="C914" s="44" t="n"/>
      <c r="D914" s="45">
        <f>IF(R914="","",IF(AP914&lt;&gt;"","NOT VALID GPS COORDINATES",IF(O914="NO CONNECTION","NO CONNECTION",IF(E914="","NOT FOUND",IF(OR(AM914,AND(AN914=0,AO914=0)),"CONVERTED – PLEASE CHECK","CONVERTED")))))</f>
        <v/>
      </c>
      <c r="E914" s="45">
        <f>IF(OR(O914="",O914="NO CONNECTION"),"",IFERROR(_xlfn.FILTERXML(O914,"//local/territory")&amp;" "&amp;_xlfn.FILTERXML(O914,"//local/mapcode"),IFERROR(_xlfn.FILTERXML(O914,"//international/mapcode"),"")))</f>
        <v/>
      </c>
      <c r="F914" s="46">
        <f>IF(E914="","",IFERROR(_xlfn.FILTERXML(O914,"//local/territory"),""))</f>
        <v/>
      </c>
      <c r="G914" s="46">
        <f>IF(E914="","",IFERROR(_xlfn.FILTERXML(O914,"//local/mapcode"),""))</f>
        <v/>
      </c>
      <c r="H914" s="46">
        <f>IF(E914="","",IFERROR(_xlfn.FILTERXML(O914,"//international/mapcode"),""))</f>
        <v/>
      </c>
      <c r="I914" s="46">
        <f>IF(E914="","",IFERROR(HYPERLINK("https://www.mymapcodes.com/go/?t="&amp;IF(G914&lt;&gt;"",F914,"AAA")&amp;"&amp;ma="&amp;LEFT(IF(G914&lt;&gt;"",G914,H914),FIND(".",IF(G914&lt;&gt;"",G914,H914))-1)&amp;"&amp;mb="&amp;MID(IF(G914&lt;&gt;"",G914,H914),FIND(".",IF(G914&lt;&gt;"",G914,H914))+1,99),"Open on MyMapcodes →"),""))</f>
        <v/>
      </c>
      <c r="J914" s="47">
        <f>IF(OR(R914="",AP914&lt;&gt;""),"",ROUND(AN914,6))</f>
        <v/>
      </c>
      <c r="K914" s="47">
        <f>IF(OR(R914="",AP914&lt;&gt;""),"",ROUND(AO914,6))</f>
        <v/>
      </c>
      <c r="L914" s="48">
        <f>IF(R914="","",IF(AP914&lt;&gt;"",AP914,IF(O914="NO CONNECTION","Excel couldn't reach the mapcode service. Click the REFRESH RESULTS box just above the table.",IF(E914="","The mapcode service didn't return a mapcode for this point.",IF(AM914,"Latitude and longitude seemed to be the wrong way round, so they've been swapped. Please check.",IF(AND(AN914=0,AO914=0),"0, 0 is in the sea off West Africa. Please check this is the location you meant.",IF(W914,"Longitude came first, so the order has been switched.",IF(Z914=6,"Converted from degrees, minutes and seconds.",IF(Z914=4,"Converted from degrees and decimal minutes.","")))))))))</f>
        <v/>
      </c>
      <c r="N914" s="49">
        <f>IF(J914="","",MapcodeAPI&amp;"codes/"&amp;SUBSTITUTE(J914&amp;"",MID(1/2,2,1),".")&amp;","&amp;SUBSTITUTE(K914&amp;"",MID(1/2,2,1),"."))&amp;LEFT($B$13,0)</f>
        <v/>
      </c>
      <c r="O914" s="49">
        <f>IF(N914="","",IFERROR(_xlfn.WEBSERVICE(N914),IF(MapcodeAPIBackup="","NO CONNECTION",IFERROR(_xlfn.WEBSERVICE(MapcodeAPIBackup&amp;MID(N914,LEN(MapcodeAPI)+1,999)),"NO CONNECTION"))))</f>
        <v/>
      </c>
      <c r="P914" t="inlineStr">
        <is>
          <t xml:space="preserve"> </t>
        </is>
      </c>
      <c r="R914" s="50">
        <f>IFERROR(IF(AND(TRIM(B914&amp;"")="",TRIM(C914&amp;"")=""),"",TRIM(IF(ISNUMBER(B914),SUBSTITUTE(B914&amp;"",MID(1/2,2,1),"."),B914&amp;"")&amp;IF(TRIM(C914&amp;"")="",""," | "&amp;IF(ISNUMBER(C914),SUBSTITUTE(C914&amp;"",MID(1/2,2,1),"."),C914&amp;"")))),"(error value)")</f>
        <v/>
      </c>
      <c r="S914" s="50">
        <f>IF(R914="","","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"&amp;IFERROR(IF(AND(LEN(R914)-LEN(SUBSTITUTE(R914,"/",""))=1,ISNUMBER(FIND(" ",TRIM(LEFT(R914,FIND("/",R914)-1))))),LEFT(R914,FIND("/",R914)-1),R914),R914)&amp;" ")," "," "),"﻿"," "),"​"," "),"⁠"," ")," "," ")," "," "),CHAR(9)," "),CHAR(10)," "),CHAR(13)," "),"−","-"),"–","-"),"—","-"),"LATITUDE"," "),"LONGITUDE"," "),"COORDINATES"," "),"COORDS"," "),"NORTH"," N "),"SOUTH"," S "),"EAST"," E "),"WEST"," W "),"DEGREES"," "),"DEG"," "),"GPS"," "),"LONG"," "),"LNG"," "),"LON"," "),"LAT"," ")," AND "," "),"&amp;"," ")&amp;" ")</f>
        <v/>
      </c>
      <c r="T914" s="50">
        <f>IF(S914="","",IF(LEN(S914)-LEN(SUBSTITUTE(S914,".",""))&gt;0,SUBSTITUTE(S914,","," "),IF(LEN(S914)-LEN(SUBSTITUTE(S914,",",""))=3,SUBSTITUTE(SUBSTITUTE(S914,",",";",2),",","."),IF(LEN(S914)-LEN(SUBSTITUTE(S914,",",""))=2,SUBSTITUTE(S914,",","."),SUBSTITUTE(S914,","," ")))))</f>
        <v/>
      </c>
      <c r="U914" s="50">
        <f>IF(ISNUMBER(FIND("S",T914)),-1,IF(ISNUMBER(FIND("N",T914)),1,0))</f>
        <v/>
      </c>
      <c r="V914" s="50">
        <f>IF(ISNUMBER(FIND("W",T914)),-1,IF(ISNUMBER(FIND("E",T914)),1,0))</f>
        <v/>
      </c>
      <c r="W914" s="50">
        <f>AND(MIN(IFERROR(FIND("N",T914),999),IFERROR(FIND("S",T914),999))&lt;999,MIN(IFERROR(FIND("E",T914),999),IFERROR(FIND("W",T914),999))&lt;999,MIN(IFERROR(FIND("E",T914),999),IFERROR(FIND("W",T914),999))&lt;MIN(IFERROR(FIND("N",T914),999),IFERROR(FIND("S",T914),999)))</f>
        <v/>
      </c>
      <c r="X914" s="50">
        <f>IF(T914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914,"°"," "),"º"," "),"˚"," "),"'"," "),CHAR(34)," "),"′"," "),"’"," "),"‘"," "),"″"," "),"”"," "),"“"," "),"("," "),")"," "),"["," "),"]"," "),"{"," "),"}"," "),";"," "),"|"," "),"/"," "),"\"," "),":"," "),"="," "),"*"," "),","," "),"N"," "),"S"," "),"E"," "),"W"," "),"_"," ")))</f>
        <v/>
      </c>
      <c r="Y914" s="50">
        <f>IF(X914="","",SUBSTITUTE(SUBSTITUTE(SUBSTITUTE(SUBSTITUTE(SUBSTITUTE(SUBSTITUTE(SUBSTITUTE(SUBSTITUTE(SUBSTITUTE(SUBSTITUTE(SUBSTITUTE(SUBSTITUTE(SUBSTITUTE(X914,"0",""),"1",""),"2",""),"3",""),"4",""),"5",""),"6",""),"7",""),"8",""),"9",""),".",""),"-","")," ",""))</f>
        <v/>
      </c>
      <c r="Z914" s="50">
        <f>IF(X914="",0,LEN(X914)-LEN(SUBSTITUTE(X914," ",""))+1)</f>
        <v/>
      </c>
      <c r="AA914" s="50">
        <f>IF(Z914&lt;1,"",IFERROR(VALUE(SUBSTITUTE(TRIM(MID(SUBSTITUTE(X914," ",REPT(" ",60)),1,60)),".",MID(1/2,2,1))),""))</f>
        <v/>
      </c>
      <c r="AB914" s="50">
        <f>IF(Z914&lt;2,"",IFERROR(VALUE(SUBSTITUTE(TRIM(MID(SUBSTITUTE(X914," ",REPT(" ",60)),61,60)),".",MID(1/2,2,1))),""))</f>
        <v/>
      </c>
      <c r="AC914" s="50">
        <f>IF(Z914&lt;3,"",IFERROR(VALUE(SUBSTITUTE(TRIM(MID(SUBSTITUTE(X914," ",REPT(" ",60)),121,60)),".",MID(1/2,2,1))),""))</f>
        <v/>
      </c>
      <c r="AD914" s="50">
        <f>IF(Z914&lt;4,"",IFERROR(VALUE(SUBSTITUTE(TRIM(MID(SUBSTITUTE(X914," ",REPT(" ",60)),181,60)),".",MID(1/2,2,1))),""))</f>
        <v/>
      </c>
      <c r="AE914" s="50">
        <f>IF(Z914&lt;5,"",IFERROR(VALUE(SUBSTITUTE(TRIM(MID(SUBSTITUTE(X914," ",REPT(" ",60)),241,60)),".",MID(1/2,2,1))),""))</f>
        <v/>
      </c>
      <c r="AF914" s="50">
        <f>IF(Z914&lt;6,"",IFERROR(VALUE(SUBSTITUTE(TRIM(MID(SUBSTITUTE(X914," ",REPT(" ",60)),301,60)),".",MID(1/2,2,1))),""))</f>
        <v/>
      </c>
      <c r="AG914" s="50">
        <f>IFERROR(IF(Z914=2,AA914,IF(Z914=4,IF(AA914&lt;0,-1,1)*(ABS(AA914)+AB914/60),IF(Z914=6,IF(AA914&lt;0,-1,1)*(ABS(AA914)+AB914/60+AC914/3600),""))),"")</f>
        <v/>
      </c>
      <c r="AH914" s="50">
        <f>IFERROR(IF(Z914=2,AB914,IF(Z914=4,IF(AC914&lt;0,-1,1)*(ABS(AC914)+AD914/60),IF(Z914=6,IF(AD914&lt;0,-1,1)*(ABS(AD914)+AE914/60+AF914/3600),""))),"")</f>
        <v/>
      </c>
      <c r="AI914" s="50">
        <f>IF(W914,AH914,AG914)</f>
        <v/>
      </c>
      <c r="AJ914" s="50">
        <f>IF(W914,AG914,AH914)</f>
        <v/>
      </c>
      <c r="AK914" s="50">
        <f>IFERROR(IF(U914=0,AI914,U914*ABS(AI914)),"")</f>
        <v/>
      </c>
      <c r="AL914" s="50">
        <f>IFERROR(IF(V914=0,AJ914,V914*ABS(AJ914)),"")</f>
        <v/>
      </c>
      <c r="AM914" s="50">
        <f>IFERROR(AND(U914=0,V914=0,ABS(AK914)&gt;90,ABS(AK914)&lt;=180,ABS(AL914)&lt;=90),FALSE)</f>
        <v/>
      </c>
      <c r="AN914" s="50">
        <f>IF(AM914,AL914,AK914)</f>
        <v/>
      </c>
      <c r="AO914" s="50">
        <f>IF(AM914,AK914,AL914)</f>
        <v/>
      </c>
      <c r="AP914" s="50">
        <f>IF(R914="","",IF(Y914&lt;&gt;"","Contains words or symbols that aren't part of a coordinate.",IF(NOT(OR(Z914=2,Z914=4,Z914=6)),"Couldn't find a latitude and a longitude ("&amp;Z914&amp;IF(Z914=1," number"," numbers")&amp;" found).",IF(COUNT(AA914:AF914)&lt;&gt;Z914,"Some of the numbers couldn't be read.",IF(OR(AND(Z914=4,OR(AB914&lt;0,AB914&gt;=60,AD914&lt;0,AD914&gt;=60)),AND(Z914=6,OR(AB914&lt;0,AB914&gt;=60,AC914&lt;0,AC914&gt;=60,AE914&lt;0,AE914&gt;=60,AF914&lt;0,AF914&gt;=60))),"Minutes and seconds must be between 0 and 60.",IF(OR(ABS(AN914)&gt;90,ABS(AO914)&gt;180),"Out of range: latitude must be between -90 and 90, and longitude between -180 and 180.",""))))))</f>
        <v/>
      </c>
    </row>
    <row r="915">
      <c r="B915" s="44" t="n"/>
      <c r="C915" s="44" t="n"/>
      <c r="D915" s="45">
        <f>IF(R915="","",IF(AP915&lt;&gt;"","NOT VALID GPS COORDINATES",IF(O915="NO CONNECTION","NO CONNECTION",IF(E915="","NOT FOUND",IF(OR(AM915,AND(AN915=0,AO915=0)),"CONVERTED – PLEASE CHECK","CONVERTED")))))</f>
        <v/>
      </c>
      <c r="E915" s="45">
        <f>IF(OR(O915="",O915="NO CONNECTION"),"",IFERROR(_xlfn.FILTERXML(O915,"//local/territory")&amp;" "&amp;_xlfn.FILTERXML(O915,"//local/mapcode"),IFERROR(_xlfn.FILTERXML(O915,"//international/mapcode"),"")))</f>
        <v/>
      </c>
      <c r="F915" s="46">
        <f>IF(E915="","",IFERROR(_xlfn.FILTERXML(O915,"//local/territory"),""))</f>
        <v/>
      </c>
      <c r="G915" s="46">
        <f>IF(E915="","",IFERROR(_xlfn.FILTERXML(O915,"//local/mapcode"),""))</f>
        <v/>
      </c>
      <c r="H915" s="46">
        <f>IF(E915="","",IFERROR(_xlfn.FILTERXML(O915,"//international/mapcode"),""))</f>
        <v/>
      </c>
      <c r="I915" s="46">
        <f>IF(E915="","",IFERROR(HYPERLINK("https://www.mymapcodes.com/go/?t="&amp;IF(G915&lt;&gt;"",F915,"AAA")&amp;"&amp;ma="&amp;LEFT(IF(G915&lt;&gt;"",G915,H915),FIND(".",IF(G915&lt;&gt;"",G915,H915))-1)&amp;"&amp;mb="&amp;MID(IF(G915&lt;&gt;"",G915,H915),FIND(".",IF(G915&lt;&gt;"",G915,H915))+1,99),"Open on MyMapcodes →"),""))</f>
        <v/>
      </c>
      <c r="J915" s="47">
        <f>IF(OR(R915="",AP915&lt;&gt;""),"",ROUND(AN915,6))</f>
        <v/>
      </c>
      <c r="K915" s="47">
        <f>IF(OR(R915="",AP915&lt;&gt;""),"",ROUND(AO915,6))</f>
        <v/>
      </c>
      <c r="L915" s="48">
        <f>IF(R915="","",IF(AP915&lt;&gt;"",AP915,IF(O915="NO CONNECTION","Excel couldn't reach the mapcode service. Click the REFRESH RESULTS box just above the table.",IF(E915="","The mapcode service didn't return a mapcode for this point.",IF(AM915,"Latitude and longitude seemed to be the wrong way round, so they've been swapped. Please check.",IF(AND(AN915=0,AO915=0),"0, 0 is in the sea off West Africa. Please check this is the location you meant.",IF(W915,"Longitude came first, so the order has been switched.",IF(Z915=6,"Converted from degrees, minutes and seconds.",IF(Z915=4,"Converted from degrees and decimal minutes.","")))))))))</f>
        <v/>
      </c>
      <c r="N915" s="49">
        <f>IF(J915="","",MapcodeAPI&amp;"codes/"&amp;SUBSTITUTE(J915&amp;"",MID(1/2,2,1),".")&amp;","&amp;SUBSTITUTE(K915&amp;"",MID(1/2,2,1),"."))&amp;LEFT($B$13,0)</f>
        <v/>
      </c>
      <c r="O915" s="49">
        <f>IF(N915="","",IFERROR(_xlfn.WEBSERVICE(N915),IF(MapcodeAPIBackup="","NO CONNECTION",IFERROR(_xlfn.WEBSERVICE(MapcodeAPIBackup&amp;MID(N915,LEN(MapcodeAPI)+1,999)),"NO CONNECTION"))))</f>
        <v/>
      </c>
      <c r="P915" t="inlineStr">
        <is>
          <t xml:space="preserve"> </t>
        </is>
      </c>
      <c r="R915" s="50">
        <f>IFERROR(IF(AND(TRIM(B915&amp;"")="",TRIM(C915&amp;"")=""),"",TRIM(IF(ISNUMBER(B915),SUBSTITUTE(B915&amp;"",MID(1/2,2,1),"."),B915&amp;"")&amp;IF(TRIM(C915&amp;"")="",""," | "&amp;IF(ISNUMBER(C915),SUBSTITUTE(C915&amp;"",MID(1/2,2,1),"."),C915&amp;"")))),"(error value)")</f>
        <v/>
      </c>
      <c r="S915" s="50">
        <f>IF(R915="","","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"&amp;IFERROR(IF(AND(LEN(R915)-LEN(SUBSTITUTE(R915,"/",""))=1,ISNUMBER(FIND(" ",TRIM(LEFT(R915,FIND("/",R915)-1))))),LEFT(R915,FIND("/",R915)-1),R915),R915)&amp;" ")," "," "),"﻿"," "),"​"," "),"⁠"," ")," "," ")," "," "),CHAR(9)," "),CHAR(10)," "),CHAR(13)," "),"−","-"),"–","-"),"—","-"),"LATITUDE"," "),"LONGITUDE"," "),"COORDINATES"," "),"COORDS"," "),"NORTH"," N "),"SOUTH"," S "),"EAST"," E "),"WEST"," W "),"DEGREES"," "),"DEG"," "),"GPS"," "),"LONG"," "),"LNG"," "),"LON"," "),"LAT"," ")," AND "," "),"&amp;"," ")&amp;" ")</f>
        <v/>
      </c>
      <c r="T915" s="50">
        <f>IF(S915="","",IF(LEN(S915)-LEN(SUBSTITUTE(S915,".",""))&gt;0,SUBSTITUTE(S915,","," "),IF(LEN(S915)-LEN(SUBSTITUTE(S915,",",""))=3,SUBSTITUTE(SUBSTITUTE(S915,",",";",2),",","."),IF(LEN(S915)-LEN(SUBSTITUTE(S915,",",""))=2,SUBSTITUTE(S915,",","."),SUBSTITUTE(S915,","," ")))))</f>
        <v/>
      </c>
      <c r="U915" s="50">
        <f>IF(ISNUMBER(FIND("S",T915)),-1,IF(ISNUMBER(FIND("N",T915)),1,0))</f>
        <v/>
      </c>
      <c r="V915" s="50">
        <f>IF(ISNUMBER(FIND("W",T915)),-1,IF(ISNUMBER(FIND("E",T915)),1,0))</f>
        <v/>
      </c>
      <c r="W915" s="50">
        <f>AND(MIN(IFERROR(FIND("N",T915),999),IFERROR(FIND("S",T915),999))&lt;999,MIN(IFERROR(FIND("E",T915),999),IFERROR(FIND("W",T915),999))&lt;999,MIN(IFERROR(FIND("E",T915),999),IFERROR(FIND("W",T915),999))&lt;MIN(IFERROR(FIND("N",T915),999),IFERROR(FIND("S",T915),999)))</f>
        <v/>
      </c>
      <c r="X915" s="50">
        <f>IF(T915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915,"°"," "),"º"," "),"˚"," "),"'"," "),CHAR(34)," "),"′"," "),"’"," "),"‘"," "),"″"," "),"”"," "),"“"," "),"("," "),")"," "),"["," "),"]"," "),"{"," "),"}"," "),";"," "),"|"," "),"/"," "),"\"," "),":"," "),"="," "),"*"," "),","," "),"N"," "),"S"," "),"E"," "),"W"," "),"_"," ")))</f>
        <v/>
      </c>
      <c r="Y915" s="50">
        <f>IF(X915="","",SUBSTITUTE(SUBSTITUTE(SUBSTITUTE(SUBSTITUTE(SUBSTITUTE(SUBSTITUTE(SUBSTITUTE(SUBSTITUTE(SUBSTITUTE(SUBSTITUTE(SUBSTITUTE(SUBSTITUTE(SUBSTITUTE(X915,"0",""),"1",""),"2",""),"3",""),"4",""),"5",""),"6",""),"7",""),"8",""),"9",""),".",""),"-","")," ",""))</f>
        <v/>
      </c>
      <c r="Z915" s="50">
        <f>IF(X915="",0,LEN(X915)-LEN(SUBSTITUTE(X915," ",""))+1)</f>
        <v/>
      </c>
      <c r="AA915" s="50">
        <f>IF(Z915&lt;1,"",IFERROR(VALUE(SUBSTITUTE(TRIM(MID(SUBSTITUTE(X915," ",REPT(" ",60)),1,60)),".",MID(1/2,2,1))),""))</f>
        <v/>
      </c>
      <c r="AB915" s="50">
        <f>IF(Z915&lt;2,"",IFERROR(VALUE(SUBSTITUTE(TRIM(MID(SUBSTITUTE(X915," ",REPT(" ",60)),61,60)),".",MID(1/2,2,1))),""))</f>
        <v/>
      </c>
      <c r="AC915" s="50">
        <f>IF(Z915&lt;3,"",IFERROR(VALUE(SUBSTITUTE(TRIM(MID(SUBSTITUTE(X915," ",REPT(" ",60)),121,60)),".",MID(1/2,2,1))),""))</f>
        <v/>
      </c>
      <c r="AD915" s="50">
        <f>IF(Z915&lt;4,"",IFERROR(VALUE(SUBSTITUTE(TRIM(MID(SUBSTITUTE(X915," ",REPT(" ",60)),181,60)),".",MID(1/2,2,1))),""))</f>
        <v/>
      </c>
      <c r="AE915" s="50">
        <f>IF(Z915&lt;5,"",IFERROR(VALUE(SUBSTITUTE(TRIM(MID(SUBSTITUTE(X915," ",REPT(" ",60)),241,60)),".",MID(1/2,2,1))),""))</f>
        <v/>
      </c>
      <c r="AF915" s="50">
        <f>IF(Z915&lt;6,"",IFERROR(VALUE(SUBSTITUTE(TRIM(MID(SUBSTITUTE(X915," ",REPT(" ",60)),301,60)),".",MID(1/2,2,1))),""))</f>
        <v/>
      </c>
      <c r="AG915" s="50">
        <f>IFERROR(IF(Z915=2,AA915,IF(Z915=4,IF(AA915&lt;0,-1,1)*(ABS(AA915)+AB915/60),IF(Z915=6,IF(AA915&lt;0,-1,1)*(ABS(AA915)+AB915/60+AC915/3600),""))),"")</f>
        <v/>
      </c>
      <c r="AH915" s="50">
        <f>IFERROR(IF(Z915=2,AB915,IF(Z915=4,IF(AC915&lt;0,-1,1)*(ABS(AC915)+AD915/60),IF(Z915=6,IF(AD915&lt;0,-1,1)*(ABS(AD915)+AE915/60+AF915/3600),""))),"")</f>
        <v/>
      </c>
      <c r="AI915" s="50">
        <f>IF(W915,AH915,AG915)</f>
        <v/>
      </c>
      <c r="AJ915" s="50">
        <f>IF(W915,AG915,AH915)</f>
        <v/>
      </c>
      <c r="AK915" s="50">
        <f>IFERROR(IF(U915=0,AI915,U915*ABS(AI915)),"")</f>
        <v/>
      </c>
      <c r="AL915" s="50">
        <f>IFERROR(IF(V915=0,AJ915,V915*ABS(AJ915)),"")</f>
        <v/>
      </c>
      <c r="AM915" s="50">
        <f>IFERROR(AND(U915=0,V915=0,ABS(AK915)&gt;90,ABS(AK915)&lt;=180,ABS(AL915)&lt;=90),FALSE)</f>
        <v/>
      </c>
      <c r="AN915" s="50">
        <f>IF(AM915,AL915,AK915)</f>
        <v/>
      </c>
      <c r="AO915" s="50">
        <f>IF(AM915,AK915,AL915)</f>
        <v/>
      </c>
      <c r="AP915" s="50">
        <f>IF(R915="","",IF(Y915&lt;&gt;"","Contains words or symbols that aren't part of a coordinate.",IF(NOT(OR(Z915=2,Z915=4,Z915=6)),"Couldn't find a latitude and a longitude ("&amp;Z915&amp;IF(Z915=1," number"," numbers")&amp;" found).",IF(COUNT(AA915:AF915)&lt;&gt;Z915,"Some of the numbers couldn't be read.",IF(OR(AND(Z915=4,OR(AB915&lt;0,AB915&gt;=60,AD915&lt;0,AD915&gt;=60)),AND(Z915=6,OR(AB915&lt;0,AB915&gt;=60,AC915&lt;0,AC915&gt;=60,AE915&lt;0,AE915&gt;=60,AF915&lt;0,AF915&gt;=60))),"Minutes and seconds must be between 0 and 60.",IF(OR(ABS(AN915)&gt;90,ABS(AO915)&gt;180),"Out of range: latitude must be between -90 and 90, and longitude between -180 and 180.",""))))))</f>
        <v/>
      </c>
    </row>
    <row r="916">
      <c r="B916" s="44" t="n"/>
      <c r="C916" s="44" t="n"/>
      <c r="D916" s="45">
        <f>IF(R916="","",IF(AP916&lt;&gt;"","NOT VALID GPS COORDINATES",IF(O916="NO CONNECTION","NO CONNECTION",IF(E916="","NOT FOUND",IF(OR(AM916,AND(AN916=0,AO916=0)),"CONVERTED – PLEASE CHECK","CONVERTED")))))</f>
        <v/>
      </c>
      <c r="E916" s="45">
        <f>IF(OR(O916="",O916="NO CONNECTION"),"",IFERROR(_xlfn.FILTERXML(O916,"//local/territory")&amp;" "&amp;_xlfn.FILTERXML(O916,"//local/mapcode"),IFERROR(_xlfn.FILTERXML(O916,"//international/mapcode"),"")))</f>
        <v/>
      </c>
      <c r="F916" s="46">
        <f>IF(E916="","",IFERROR(_xlfn.FILTERXML(O916,"//local/territory"),""))</f>
        <v/>
      </c>
      <c r="G916" s="46">
        <f>IF(E916="","",IFERROR(_xlfn.FILTERXML(O916,"//local/mapcode"),""))</f>
        <v/>
      </c>
      <c r="H916" s="46">
        <f>IF(E916="","",IFERROR(_xlfn.FILTERXML(O916,"//international/mapcode"),""))</f>
        <v/>
      </c>
      <c r="I916" s="46">
        <f>IF(E916="","",IFERROR(HYPERLINK("https://www.mymapcodes.com/go/?t="&amp;IF(G916&lt;&gt;"",F916,"AAA")&amp;"&amp;ma="&amp;LEFT(IF(G916&lt;&gt;"",G916,H916),FIND(".",IF(G916&lt;&gt;"",G916,H916))-1)&amp;"&amp;mb="&amp;MID(IF(G916&lt;&gt;"",G916,H916),FIND(".",IF(G916&lt;&gt;"",G916,H916))+1,99),"Open on MyMapcodes →"),""))</f>
        <v/>
      </c>
      <c r="J916" s="47">
        <f>IF(OR(R916="",AP916&lt;&gt;""),"",ROUND(AN916,6))</f>
        <v/>
      </c>
      <c r="K916" s="47">
        <f>IF(OR(R916="",AP916&lt;&gt;""),"",ROUND(AO916,6))</f>
        <v/>
      </c>
      <c r="L916" s="48">
        <f>IF(R916="","",IF(AP916&lt;&gt;"",AP916,IF(O916="NO CONNECTION","Excel couldn't reach the mapcode service. Click the REFRESH RESULTS box just above the table.",IF(E916="","The mapcode service didn't return a mapcode for this point.",IF(AM916,"Latitude and longitude seemed to be the wrong way round, so they've been swapped. Please check.",IF(AND(AN916=0,AO916=0),"0, 0 is in the sea off West Africa. Please check this is the location you meant.",IF(W916,"Longitude came first, so the order has been switched.",IF(Z916=6,"Converted from degrees, minutes and seconds.",IF(Z916=4,"Converted from degrees and decimal minutes.","")))))))))</f>
        <v/>
      </c>
      <c r="N916" s="49">
        <f>IF(J916="","",MapcodeAPI&amp;"codes/"&amp;SUBSTITUTE(J916&amp;"",MID(1/2,2,1),".")&amp;","&amp;SUBSTITUTE(K916&amp;"",MID(1/2,2,1),"."))&amp;LEFT($B$13,0)</f>
        <v/>
      </c>
      <c r="O916" s="49">
        <f>IF(N916="","",IFERROR(_xlfn.WEBSERVICE(N916),IF(MapcodeAPIBackup="","NO CONNECTION",IFERROR(_xlfn.WEBSERVICE(MapcodeAPIBackup&amp;MID(N916,LEN(MapcodeAPI)+1,999)),"NO CONNECTION"))))</f>
        <v/>
      </c>
      <c r="P916" t="inlineStr">
        <is>
          <t xml:space="preserve"> </t>
        </is>
      </c>
      <c r="R916" s="50">
        <f>IFERROR(IF(AND(TRIM(B916&amp;"")="",TRIM(C916&amp;"")=""),"",TRIM(IF(ISNUMBER(B916),SUBSTITUTE(B916&amp;"",MID(1/2,2,1),"."),B916&amp;"")&amp;IF(TRIM(C916&amp;"")="",""," | "&amp;IF(ISNUMBER(C916),SUBSTITUTE(C916&amp;"",MID(1/2,2,1),"."),C916&amp;"")))),"(error value)")</f>
        <v/>
      </c>
      <c r="S916" s="50">
        <f>IF(R916="","","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"&amp;IFERROR(IF(AND(LEN(R916)-LEN(SUBSTITUTE(R916,"/",""))=1,ISNUMBER(FIND(" ",TRIM(LEFT(R916,FIND("/",R916)-1))))),LEFT(R916,FIND("/",R916)-1),R916),R916)&amp;" ")," "," "),"﻿"," "),"​"," "),"⁠"," ")," "," ")," "," "),CHAR(9)," "),CHAR(10)," "),CHAR(13)," "),"−","-"),"–","-"),"—","-"),"LATITUDE"," "),"LONGITUDE"," "),"COORDINATES"," "),"COORDS"," "),"NORTH"," N "),"SOUTH"," S "),"EAST"," E "),"WEST"," W "),"DEGREES"," "),"DEG"," "),"GPS"," "),"LONG"," "),"LNG"," "),"LON"," "),"LAT"," ")," AND "," "),"&amp;"," ")&amp;" ")</f>
        <v/>
      </c>
      <c r="T916" s="50">
        <f>IF(S916="","",IF(LEN(S916)-LEN(SUBSTITUTE(S916,".",""))&gt;0,SUBSTITUTE(S916,","," "),IF(LEN(S916)-LEN(SUBSTITUTE(S916,",",""))=3,SUBSTITUTE(SUBSTITUTE(S916,",",";",2),",","."),IF(LEN(S916)-LEN(SUBSTITUTE(S916,",",""))=2,SUBSTITUTE(S916,",","."),SUBSTITUTE(S916,","," ")))))</f>
        <v/>
      </c>
      <c r="U916" s="50">
        <f>IF(ISNUMBER(FIND("S",T916)),-1,IF(ISNUMBER(FIND("N",T916)),1,0))</f>
        <v/>
      </c>
      <c r="V916" s="50">
        <f>IF(ISNUMBER(FIND("W",T916)),-1,IF(ISNUMBER(FIND("E",T916)),1,0))</f>
        <v/>
      </c>
      <c r="W916" s="50">
        <f>AND(MIN(IFERROR(FIND("N",T916),999),IFERROR(FIND("S",T916),999))&lt;999,MIN(IFERROR(FIND("E",T916),999),IFERROR(FIND("W",T916),999))&lt;999,MIN(IFERROR(FIND("E",T916),999),IFERROR(FIND("W",T916),999))&lt;MIN(IFERROR(FIND("N",T916),999),IFERROR(FIND("S",T916),999)))</f>
        <v/>
      </c>
      <c r="X916" s="50">
        <f>IF(T916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916,"°"," "),"º"," "),"˚"," "),"'"," "),CHAR(34)," "),"′"," "),"’"," "),"‘"," "),"″"," "),"”"," "),"“"," "),"("," "),")"," "),"["," "),"]"," "),"{"," "),"}"," "),";"," "),"|"," "),"/"," "),"\"," "),":"," "),"="," "),"*"," "),","," "),"N"," "),"S"," "),"E"," "),"W"," "),"_"," ")))</f>
        <v/>
      </c>
      <c r="Y916" s="50">
        <f>IF(X916="","",SUBSTITUTE(SUBSTITUTE(SUBSTITUTE(SUBSTITUTE(SUBSTITUTE(SUBSTITUTE(SUBSTITUTE(SUBSTITUTE(SUBSTITUTE(SUBSTITUTE(SUBSTITUTE(SUBSTITUTE(SUBSTITUTE(X916,"0",""),"1",""),"2",""),"3",""),"4",""),"5",""),"6",""),"7",""),"8",""),"9",""),".",""),"-","")," ",""))</f>
        <v/>
      </c>
      <c r="Z916" s="50">
        <f>IF(X916="",0,LEN(X916)-LEN(SUBSTITUTE(X916," ",""))+1)</f>
        <v/>
      </c>
      <c r="AA916" s="50">
        <f>IF(Z916&lt;1,"",IFERROR(VALUE(SUBSTITUTE(TRIM(MID(SUBSTITUTE(X916," ",REPT(" ",60)),1,60)),".",MID(1/2,2,1))),""))</f>
        <v/>
      </c>
      <c r="AB916" s="50">
        <f>IF(Z916&lt;2,"",IFERROR(VALUE(SUBSTITUTE(TRIM(MID(SUBSTITUTE(X916," ",REPT(" ",60)),61,60)),".",MID(1/2,2,1))),""))</f>
        <v/>
      </c>
      <c r="AC916" s="50">
        <f>IF(Z916&lt;3,"",IFERROR(VALUE(SUBSTITUTE(TRIM(MID(SUBSTITUTE(X916," ",REPT(" ",60)),121,60)),".",MID(1/2,2,1))),""))</f>
        <v/>
      </c>
      <c r="AD916" s="50">
        <f>IF(Z916&lt;4,"",IFERROR(VALUE(SUBSTITUTE(TRIM(MID(SUBSTITUTE(X916," ",REPT(" ",60)),181,60)),".",MID(1/2,2,1))),""))</f>
        <v/>
      </c>
      <c r="AE916" s="50">
        <f>IF(Z916&lt;5,"",IFERROR(VALUE(SUBSTITUTE(TRIM(MID(SUBSTITUTE(X916," ",REPT(" ",60)),241,60)),".",MID(1/2,2,1))),""))</f>
        <v/>
      </c>
      <c r="AF916" s="50">
        <f>IF(Z916&lt;6,"",IFERROR(VALUE(SUBSTITUTE(TRIM(MID(SUBSTITUTE(X916," ",REPT(" ",60)),301,60)),".",MID(1/2,2,1))),""))</f>
        <v/>
      </c>
      <c r="AG916" s="50">
        <f>IFERROR(IF(Z916=2,AA916,IF(Z916=4,IF(AA916&lt;0,-1,1)*(ABS(AA916)+AB916/60),IF(Z916=6,IF(AA916&lt;0,-1,1)*(ABS(AA916)+AB916/60+AC916/3600),""))),"")</f>
        <v/>
      </c>
      <c r="AH916" s="50">
        <f>IFERROR(IF(Z916=2,AB916,IF(Z916=4,IF(AC916&lt;0,-1,1)*(ABS(AC916)+AD916/60),IF(Z916=6,IF(AD916&lt;0,-1,1)*(ABS(AD916)+AE916/60+AF916/3600),""))),"")</f>
        <v/>
      </c>
      <c r="AI916" s="50">
        <f>IF(W916,AH916,AG916)</f>
        <v/>
      </c>
      <c r="AJ916" s="50">
        <f>IF(W916,AG916,AH916)</f>
        <v/>
      </c>
      <c r="AK916" s="50">
        <f>IFERROR(IF(U916=0,AI916,U916*ABS(AI916)),"")</f>
        <v/>
      </c>
      <c r="AL916" s="50">
        <f>IFERROR(IF(V916=0,AJ916,V916*ABS(AJ916)),"")</f>
        <v/>
      </c>
      <c r="AM916" s="50">
        <f>IFERROR(AND(U916=0,V916=0,ABS(AK916)&gt;90,ABS(AK916)&lt;=180,ABS(AL916)&lt;=90),FALSE)</f>
        <v/>
      </c>
      <c r="AN916" s="50">
        <f>IF(AM916,AL916,AK916)</f>
        <v/>
      </c>
      <c r="AO916" s="50">
        <f>IF(AM916,AK916,AL916)</f>
        <v/>
      </c>
      <c r="AP916" s="50">
        <f>IF(R916="","",IF(Y916&lt;&gt;"","Contains words or symbols that aren't part of a coordinate.",IF(NOT(OR(Z916=2,Z916=4,Z916=6)),"Couldn't find a latitude and a longitude ("&amp;Z916&amp;IF(Z916=1," number"," numbers")&amp;" found).",IF(COUNT(AA916:AF916)&lt;&gt;Z916,"Some of the numbers couldn't be read.",IF(OR(AND(Z916=4,OR(AB916&lt;0,AB916&gt;=60,AD916&lt;0,AD916&gt;=60)),AND(Z916=6,OR(AB916&lt;0,AB916&gt;=60,AC916&lt;0,AC916&gt;=60,AE916&lt;0,AE916&gt;=60,AF916&lt;0,AF916&gt;=60))),"Minutes and seconds must be between 0 and 60.",IF(OR(ABS(AN916)&gt;90,ABS(AO916)&gt;180),"Out of range: latitude must be between -90 and 90, and longitude between -180 and 180.",""))))))</f>
        <v/>
      </c>
    </row>
    <row r="917">
      <c r="B917" s="44" t="n"/>
      <c r="C917" s="44" t="n"/>
      <c r="D917" s="45">
        <f>IF(R917="","",IF(AP917&lt;&gt;"","NOT VALID GPS COORDINATES",IF(O917="NO CONNECTION","NO CONNECTION",IF(E917="","NOT FOUND",IF(OR(AM917,AND(AN917=0,AO917=0)),"CONVERTED – PLEASE CHECK","CONVERTED")))))</f>
        <v/>
      </c>
      <c r="E917" s="45">
        <f>IF(OR(O917="",O917="NO CONNECTION"),"",IFERROR(_xlfn.FILTERXML(O917,"//local/territory")&amp;" "&amp;_xlfn.FILTERXML(O917,"//local/mapcode"),IFERROR(_xlfn.FILTERXML(O917,"//international/mapcode"),"")))</f>
        <v/>
      </c>
      <c r="F917" s="46">
        <f>IF(E917="","",IFERROR(_xlfn.FILTERXML(O917,"//local/territory"),""))</f>
        <v/>
      </c>
      <c r="G917" s="46">
        <f>IF(E917="","",IFERROR(_xlfn.FILTERXML(O917,"//local/mapcode"),""))</f>
        <v/>
      </c>
      <c r="H917" s="46">
        <f>IF(E917="","",IFERROR(_xlfn.FILTERXML(O917,"//international/mapcode"),""))</f>
        <v/>
      </c>
      <c r="I917" s="46">
        <f>IF(E917="","",IFERROR(HYPERLINK("https://www.mymapcodes.com/go/?t="&amp;IF(G917&lt;&gt;"",F917,"AAA")&amp;"&amp;ma="&amp;LEFT(IF(G917&lt;&gt;"",G917,H917),FIND(".",IF(G917&lt;&gt;"",G917,H917))-1)&amp;"&amp;mb="&amp;MID(IF(G917&lt;&gt;"",G917,H917),FIND(".",IF(G917&lt;&gt;"",G917,H917))+1,99),"Open on MyMapcodes →"),""))</f>
        <v/>
      </c>
      <c r="J917" s="47">
        <f>IF(OR(R917="",AP917&lt;&gt;""),"",ROUND(AN917,6))</f>
        <v/>
      </c>
      <c r="K917" s="47">
        <f>IF(OR(R917="",AP917&lt;&gt;""),"",ROUND(AO917,6))</f>
        <v/>
      </c>
      <c r="L917" s="48">
        <f>IF(R917="","",IF(AP917&lt;&gt;"",AP917,IF(O917="NO CONNECTION","Excel couldn't reach the mapcode service. Click the REFRESH RESULTS box just above the table.",IF(E917="","The mapcode service didn't return a mapcode for this point.",IF(AM917,"Latitude and longitude seemed to be the wrong way round, so they've been swapped. Please check.",IF(AND(AN917=0,AO917=0),"0, 0 is in the sea off West Africa. Please check this is the location you meant.",IF(W917,"Longitude came first, so the order has been switched.",IF(Z917=6,"Converted from degrees, minutes and seconds.",IF(Z917=4,"Converted from degrees and decimal minutes.","")))))))))</f>
        <v/>
      </c>
      <c r="N917" s="49">
        <f>IF(J917="","",MapcodeAPI&amp;"codes/"&amp;SUBSTITUTE(J917&amp;"",MID(1/2,2,1),".")&amp;","&amp;SUBSTITUTE(K917&amp;"",MID(1/2,2,1),"."))&amp;LEFT($B$13,0)</f>
        <v/>
      </c>
      <c r="O917" s="49">
        <f>IF(N917="","",IFERROR(_xlfn.WEBSERVICE(N917),IF(MapcodeAPIBackup="","NO CONNECTION",IFERROR(_xlfn.WEBSERVICE(MapcodeAPIBackup&amp;MID(N917,LEN(MapcodeAPI)+1,999)),"NO CONNECTION"))))</f>
        <v/>
      </c>
      <c r="P917" t="inlineStr">
        <is>
          <t xml:space="preserve"> </t>
        </is>
      </c>
      <c r="R917" s="50">
        <f>IFERROR(IF(AND(TRIM(B917&amp;"")="",TRIM(C917&amp;"")=""),"",TRIM(IF(ISNUMBER(B917),SUBSTITUTE(B917&amp;"",MID(1/2,2,1),"."),B917&amp;"")&amp;IF(TRIM(C917&amp;"")="",""," | "&amp;IF(ISNUMBER(C917),SUBSTITUTE(C917&amp;"",MID(1/2,2,1),"."),C917&amp;"")))),"(error value)")</f>
        <v/>
      </c>
      <c r="S917" s="50">
        <f>IF(R917="","","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"&amp;IFERROR(IF(AND(LEN(R917)-LEN(SUBSTITUTE(R917,"/",""))=1,ISNUMBER(FIND(" ",TRIM(LEFT(R917,FIND("/",R917)-1))))),LEFT(R917,FIND("/",R917)-1),R917),R917)&amp;" ")," "," "),"﻿"," "),"​"," "),"⁠"," ")," "," ")," "," "),CHAR(9)," "),CHAR(10)," "),CHAR(13)," "),"−","-"),"–","-"),"—","-"),"LATITUDE"," "),"LONGITUDE"," "),"COORDINATES"," "),"COORDS"," "),"NORTH"," N "),"SOUTH"," S "),"EAST"," E "),"WEST"," W "),"DEGREES"," "),"DEG"," "),"GPS"," "),"LONG"," "),"LNG"," "),"LON"," "),"LAT"," ")," AND "," "),"&amp;"," ")&amp;" ")</f>
        <v/>
      </c>
      <c r="T917" s="50">
        <f>IF(S917="","",IF(LEN(S917)-LEN(SUBSTITUTE(S917,".",""))&gt;0,SUBSTITUTE(S917,","," "),IF(LEN(S917)-LEN(SUBSTITUTE(S917,",",""))=3,SUBSTITUTE(SUBSTITUTE(S917,",",";",2),",","."),IF(LEN(S917)-LEN(SUBSTITUTE(S917,",",""))=2,SUBSTITUTE(S917,",","."),SUBSTITUTE(S917,","," ")))))</f>
        <v/>
      </c>
      <c r="U917" s="50">
        <f>IF(ISNUMBER(FIND("S",T917)),-1,IF(ISNUMBER(FIND("N",T917)),1,0))</f>
        <v/>
      </c>
      <c r="V917" s="50">
        <f>IF(ISNUMBER(FIND("W",T917)),-1,IF(ISNUMBER(FIND("E",T917)),1,0))</f>
        <v/>
      </c>
      <c r="W917" s="50">
        <f>AND(MIN(IFERROR(FIND("N",T917),999),IFERROR(FIND("S",T917),999))&lt;999,MIN(IFERROR(FIND("E",T917),999),IFERROR(FIND("W",T917),999))&lt;999,MIN(IFERROR(FIND("E",T917),999),IFERROR(FIND("W",T917),999))&lt;MIN(IFERROR(FIND("N",T917),999),IFERROR(FIND("S",T917),999)))</f>
        <v/>
      </c>
      <c r="X917" s="50">
        <f>IF(T917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917,"°"," "),"º"," "),"˚"," "),"'"," "),CHAR(34)," "),"′"," "),"’"," "),"‘"," "),"″"," "),"”"," "),"“"," "),"("," "),")"," "),"["," "),"]"," "),"{"," "),"}"," "),";"," "),"|"," "),"/"," "),"\"," "),":"," "),"="," "),"*"," "),","," "),"N"," "),"S"," "),"E"," "),"W"," "),"_"," ")))</f>
        <v/>
      </c>
      <c r="Y917" s="50">
        <f>IF(X917="","",SUBSTITUTE(SUBSTITUTE(SUBSTITUTE(SUBSTITUTE(SUBSTITUTE(SUBSTITUTE(SUBSTITUTE(SUBSTITUTE(SUBSTITUTE(SUBSTITUTE(SUBSTITUTE(SUBSTITUTE(SUBSTITUTE(X917,"0",""),"1",""),"2",""),"3",""),"4",""),"5",""),"6",""),"7",""),"8",""),"9",""),".",""),"-","")," ",""))</f>
        <v/>
      </c>
      <c r="Z917" s="50">
        <f>IF(X917="",0,LEN(X917)-LEN(SUBSTITUTE(X917," ",""))+1)</f>
        <v/>
      </c>
      <c r="AA917" s="50">
        <f>IF(Z917&lt;1,"",IFERROR(VALUE(SUBSTITUTE(TRIM(MID(SUBSTITUTE(X917," ",REPT(" ",60)),1,60)),".",MID(1/2,2,1))),""))</f>
        <v/>
      </c>
      <c r="AB917" s="50">
        <f>IF(Z917&lt;2,"",IFERROR(VALUE(SUBSTITUTE(TRIM(MID(SUBSTITUTE(X917," ",REPT(" ",60)),61,60)),".",MID(1/2,2,1))),""))</f>
        <v/>
      </c>
      <c r="AC917" s="50">
        <f>IF(Z917&lt;3,"",IFERROR(VALUE(SUBSTITUTE(TRIM(MID(SUBSTITUTE(X917," ",REPT(" ",60)),121,60)),".",MID(1/2,2,1))),""))</f>
        <v/>
      </c>
      <c r="AD917" s="50">
        <f>IF(Z917&lt;4,"",IFERROR(VALUE(SUBSTITUTE(TRIM(MID(SUBSTITUTE(X917," ",REPT(" ",60)),181,60)),".",MID(1/2,2,1))),""))</f>
        <v/>
      </c>
      <c r="AE917" s="50">
        <f>IF(Z917&lt;5,"",IFERROR(VALUE(SUBSTITUTE(TRIM(MID(SUBSTITUTE(X917," ",REPT(" ",60)),241,60)),".",MID(1/2,2,1))),""))</f>
        <v/>
      </c>
      <c r="AF917" s="50">
        <f>IF(Z917&lt;6,"",IFERROR(VALUE(SUBSTITUTE(TRIM(MID(SUBSTITUTE(X917," ",REPT(" ",60)),301,60)),".",MID(1/2,2,1))),""))</f>
        <v/>
      </c>
      <c r="AG917" s="50">
        <f>IFERROR(IF(Z917=2,AA917,IF(Z917=4,IF(AA917&lt;0,-1,1)*(ABS(AA917)+AB917/60),IF(Z917=6,IF(AA917&lt;0,-1,1)*(ABS(AA917)+AB917/60+AC917/3600),""))),"")</f>
        <v/>
      </c>
      <c r="AH917" s="50">
        <f>IFERROR(IF(Z917=2,AB917,IF(Z917=4,IF(AC917&lt;0,-1,1)*(ABS(AC917)+AD917/60),IF(Z917=6,IF(AD917&lt;0,-1,1)*(ABS(AD917)+AE917/60+AF917/3600),""))),"")</f>
        <v/>
      </c>
      <c r="AI917" s="50">
        <f>IF(W917,AH917,AG917)</f>
        <v/>
      </c>
      <c r="AJ917" s="50">
        <f>IF(W917,AG917,AH917)</f>
        <v/>
      </c>
      <c r="AK917" s="50">
        <f>IFERROR(IF(U917=0,AI917,U917*ABS(AI917)),"")</f>
        <v/>
      </c>
      <c r="AL917" s="50">
        <f>IFERROR(IF(V917=0,AJ917,V917*ABS(AJ917)),"")</f>
        <v/>
      </c>
      <c r="AM917" s="50">
        <f>IFERROR(AND(U917=0,V917=0,ABS(AK917)&gt;90,ABS(AK917)&lt;=180,ABS(AL917)&lt;=90),FALSE)</f>
        <v/>
      </c>
      <c r="AN917" s="50">
        <f>IF(AM917,AL917,AK917)</f>
        <v/>
      </c>
      <c r="AO917" s="50">
        <f>IF(AM917,AK917,AL917)</f>
        <v/>
      </c>
      <c r="AP917" s="50">
        <f>IF(R917="","",IF(Y917&lt;&gt;"","Contains words or symbols that aren't part of a coordinate.",IF(NOT(OR(Z917=2,Z917=4,Z917=6)),"Couldn't find a latitude and a longitude ("&amp;Z917&amp;IF(Z917=1," number"," numbers")&amp;" found).",IF(COUNT(AA917:AF917)&lt;&gt;Z917,"Some of the numbers couldn't be read.",IF(OR(AND(Z917=4,OR(AB917&lt;0,AB917&gt;=60,AD917&lt;0,AD917&gt;=60)),AND(Z917=6,OR(AB917&lt;0,AB917&gt;=60,AC917&lt;0,AC917&gt;=60,AE917&lt;0,AE917&gt;=60,AF917&lt;0,AF917&gt;=60))),"Minutes and seconds must be between 0 and 60.",IF(OR(ABS(AN917)&gt;90,ABS(AO917)&gt;180),"Out of range: latitude must be between -90 and 90, and longitude between -180 and 180.",""))))))</f>
        <v/>
      </c>
    </row>
    <row r="918">
      <c r="B918" s="44" t="n"/>
      <c r="C918" s="44" t="n"/>
      <c r="D918" s="45">
        <f>IF(R918="","",IF(AP918&lt;&gt;"","NOT VALID GPS COORDINATES",IF(O918="NO CONNECTION","NO CONNECTION",IF(E918="","NOT FOUND",IF(OR(AM918,AND(AN918=0,AO918=0)),"CONVERTED – PLEASE CHECK","CONVERTED")))))</f>
        <v/>
      </c>
      <c r="E918" s="45">
        <f>IF(OR(O918="",O918="NO CONNECTION"),"",IFERROR(_xlfn.FILTERXML(O918,"//local/territory")&amp;" "&amp;_xlfn.FILTERXML(O918,"//local/mapcode"),IFERROR(_xlfn.FILTERXML(O918,"//international/mapcode"),"")))</f>
        <v/>
      </c>
      <c r="F918" s="46">
        <f>IF(E918="","",IFERROR(_xlfn.FILTERXML(O918,"//local/territory"),""))</f>
        <v/>
      </c>
      <c r="G918" s="46">
        <f>IF(E918="","",IFERROR(_xlfn.FILTERXML(O918,"//local/mapcode"),""))</f>
        <v/>
      </c>
      <c r="H918" s="46">
        <f>IF(E918="","",IFERROR(_xlfn.FILTERXML(O918,"//international/mapcode"),""))</f>
        <v/>
      </c>
      <c r="I918" s="46">
        <f>IF(E918="","",IFERROR(HYPERLINK("https://www.mymapcodes.com/go/?t="&amp;IF(G918&lt;&gt;"",F918,"AAA")&amp;"&amp;ma="&amp;LEFT(IF(G918&lt;&gt;"",G918,H918),FIND(".",IF(G918&lt;&gt;"",G918,H918))-1)&amp;"&amp;mb="&amp;MID(IF(G918&lt;&gt;"",G918,H918),FIND(".",IF(G918&lt;&gt;"",G918,H918))+1,99),"Open on MyMapcodes →"),""))</f>
        <v/>
      </c>
      <c r="J918" s="47">
        <f>IF(OR(R918="",AP918&lt;&gt;""),"",ROUND(AN918,6))</f>
        <v/>
      </c>
      <c r="K918" s="47">
        <f>IF(OR(R918="",AP918&lt;&gt;""),"",ROUND(AO918,6))</f>
        <v/>
      </c>
      <c r="L918" s="48">
        <f>IF(R918="","",IF(AP918&lt;&gt;"",AP918,IF(O918="NO CONNECTION","Excel couldn't reach the mapcode service. Click the REFRESH RESULTS box just above the table.",IF(E918="","The mapcode service didn't return a mapcode for this point.",IF(AM918,"Latitude and longitude seemed to be the wrong way round, so they've been swapped. Please check.",IF(AND(AN918=0,AO918=0),"0, 0 is in the sea off West Africa. Please check this is the location you meant.",IF(W918,"Longitude came first, so the order has been switched.",IF(Z918=6,"Converted from degrees, minutes and seconds.",IF(Z918=4,"Converted from degrees and decimal minutes.","")))))))))</f>
        <v/>
      </c>
      <c r="N918" s="49">
        <f>IF(J918="","",MapcodeAPI&amp;"codes/"&amp;SUBSTITUTE(J918&amp;"",MID(1/2,2,1),".")&amp;","&amp;SUBSTITUTE(K918&amp;"",MID(1/2,2,1),"."))&amp;LEFT($B$13,0)</f>
        <v/>
      </c>
      <c r="O918" s="49">
        <f>IF(N918="","",IFERROR(_xlfn.WEBSERVICE(N918),IF(MapcodeAPIBackup="","NO CONNECTION",IFERROR(_xlfn.WEBSERVICE(MapcodeAPIBackup&amp;MID(N918,LEN(MapcodeAPI)+1,999)),"NO CONNECTION"))))</f>
        <v/>
      </c>
      <c r="P918" t="inlineStr">
        <is>
          <t xml:space="preserve"> </t>
        </is>
      </c>
      <c r="R918" s="50">
        <f>IFERROR(IF(AND(TRIM(B918&amp;"")="",TRIM(C918&amp;"")=""),"",TRIM(IF(ISNUMBER(B918),SUBSTITUTE(B918&amp;"",MID(1/2,2,1),"."),B918&amp;"")&amp;IF(TRIM(C918&amp;"")="",""," | "&amp;IF(ISNUMBER(C918),SUBSTITUTE(C918&amp;"",MID(1/2,2,1),"."),C918&amp;"")))),"(error value)")</f>
        <v/>
      </c>
      <c r="S918" s="50">
        <f>IF(R918="","","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"&amp;IFERROR(IF(AND(LEN(R918)-LEN(SUBSTITUTE(R918,"/",""))=1,ISNUMBER(FIND(" ",TRIM(LEFT(R918,FIND("/",R918)-1))))),LEFT(R918,FIND("/",R918)-1),R918),R918)&amp;" ")," "," "),"﻿"," "),"​"," "),"⁠"," ")," "," ")," "," "),CHAR(9)," "),CHAR(10)," "),CHAR(13)," "),"−","-"),"–","-"),"—","-"),"LATITUDE"," "),"LONGITUDE"," "),"COORDINATES"," "),"COORDS"," "),"NORTH"," N "),"SOUTH"," S "),"EAST"," E "),"WEST"," W "),"DEGREES"," "),"DEG"," "),"GPS"," "),"LONG"," "),"LNG"," "),"LON"," "),"LAT"," ")," AND "," "),"&amp;"," ")&amp;" ")</f>
        <v/>
      </c>
      <c r="T918" s="50">
        <f>IF(S918="","",IF(LEN(S918)-LEN(SUBSTITUTE(S918,".",""))&gt;0,SUBSTITUTE(S918,","," "),IF(LEN(S918)-LEN(SUBSTITUTE(S918,",",""))=3,SUBSTITUTE(SUBSTITUTE(S918,",",";",2),",","."),IF(LEN(S918)-LEN(SUBSTITUTE(S918,",",""))=2,SUBSTITUTE(S918,",","."),SUBSTITUTE(S918,","," ")))))</f>
        <v/>
      </c>
      <c r="U918" s="50">
        <f>IF(ISNUMBER(FIND("S",T918)),-1,IF(ISNUMBER(FIND("N",T918)),1,0))</f>
        <v/>
      </c>
      <c r="V918" s="50">
        <f>IF(ISNUMBER(FIND("W",T918)),-1,IF(ISNUMBER(FIND("E",T918)),1,0))</f>
        <v/>
      </c>
      <c r="W918" s="50">
        <f>AND(MIN(IFERROR(FIND("N",T918),999),IFERROR(FIND("S",T918),999))&lt;999,MIN(IFERROR(FIND("E",T918),999),IFERROR(FIND("W",T918),999))&lt;999,MIN(IFERROR(FIND("E",T918),999),IFERROR(FIND("W",T918),999))&lt;MIN(IFERROR(FIND("N",T918),999),IFERROR(FIND("S",T918),999)))</f>
        <v/>
      </c>
      <c r="X918" s="50">
        <f>IF(T918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918,"°"," "),"º"," "),"˚"," "),"'"," "),CHAR(34)," "),"′"," "),"’"," "),"‘"," "),"″"," "),"”"," "),"“"," "),"("," "),")"," "),"["," "),"]"," "),"{"," "),"}"," "),";"," "),"|"," "),"/"," "),"\"," "),":"," "),"="," "),"*"," "),","," "),"N"," "),"S"," "),"E"," "),"W"," "),"_"," ")))</f>
        <v/>
      </c>
      <c r="Y918" s="50">
        <f>IF(X918="","",SUBSTITUTE(SUBSTITUTE(SUBSTITUTE(SUBSTITUTE(SUBSTITUTE(SUBSTITUTE(SUBSTITUTE(SUBSTITUTE(SUBSTITUTE(SUBSTITUTE(SUBSTITUTE(SUBSTITUTE(SUBSTITUTE(X918,"0",""),"1",""),"2",""),"3",""),"4",""),"5",""),"6",""),"7",""),"8",""),"9",""),".",""),"-","")," ",""))</f>
        <v/>
      </c>
      <c r="Z918" s="50">
        <f>IF(X918="",0,LEN(X918)-LEN(SUBSTITUTE(X918," ",""))+1)</f>
        <v/>
      </c>
      <c r="AA918" s="50">
        <f>IF(Z918&lt;1,"",IFERROR(VALUE(SUBSTITUTE(TRIM(MID(SUBSTITUTE(X918," ",REPT(" ",60)),1,60)),".",MID(1/2,2,1))),""))</f>
        <v/>
      </c>
      <c r="AB918" s="50">
        <f>IF(Z918&lt;2,"",IFERROR(VALUE(SUBSTITUTE(TRIM(MID(SUBSTITUTE(X918," ",REPT(" ",60)),61,60)),".",MID(1/2,2,1))),""))</f>
        <v/>
      </c>
      <c r="AC918" s="50">
        <f>IF(Z918&lt;3,"",IFERROR(VALUE(SUBSTITUTE(TRIM(MID(SUBSTITUTE(X918," ",REPT(" ",60)),121,60)),".",MID(1/2,2,1))),""))</f>
        <v/>
      </c>
      <c r="AD918" s="50">
        <f>IF(Z918&lt;4,"",IFERROR(VALUE(SUBSTITUTE(TRIM(MID(SUBSTITUTE(X918," ",REPT(" ",60)),181,60)),".",MID(1/2,2,1))),""))</f>
        <v/>
      </c>
      <c r="AE918" s="50">
        <f>IF(Z918&lt;5,"",IFERROR(VALUE(SUBSTITUTE(TRIM(MID(SUBSTITUTE(X918," ",REPT(" ",60)),241,60)),".",MID(1/2,2,1))),""))</f>
        <v/>
      </c>
      <c r="AF918" s="50">
        <f>IF(Z918&lt;6,"",IFERROR(VALUE(SUBSTITUTE(TRIM(MID(SUBSTITUTE(X918," ",REPT(" ",60)),301,60)),".",MID(1/2,2,1))),""))</f>
        <v/>
      </c>
      <c r="AG918" s="50">
        <f>IFERROR(IF(Z918=2,AA918,IF(Z918=4,IF(AA918&lt;0,-1,1)*(ABS(AA918)+AB918/60),IF(Z918=6,IF(AA918&lt;0,-1,1)*(ABS(AA918)+AB918/60+AC918/3600),""))),"")</f>
        <v/>
      </c>
      <c r="AH918" s="50">
        <f>IFERROR(IF(Z918=2,AB918,IF(Z918=4,IF(AC918&lt;0,-1,1)*(ABS(AC918)+AD918/60),IF(Z918=6,IF(AD918&lt;0,-1,1)*(ABS(AD918)+AE918/60+AF918/3600),""))),"")</f>
        <v/>
      </c>
      <c r="AI918" s="50">
        <f>IF(W918,AH918,AG918)</f>
        <v/>
      </c>
      <c r="AJ918" s="50">
        <f>IF(W918,AG918,AH918)</f>
        <v/>
      </c>
      <c r="AK918" s="50">
        <f>IFERROR(IF(U918=0,AI918,U918*ABS(AI918)),"")</f>
        <v/>
      </c>
      <c r="AL918" s="50">
        <f>IFERROR(IF(V918=0,AJ918,V918*ABS(AJ918)),"")</f>
        <v/>
      </c>
      <c r="AM918" s="50">
        <f>IFERROR(AND(U918=0,V918=0,ABS(AK918)&gt;90,ABS(AK918)&lt;=180,ABS(AL918)&lt;=90),FALSE)</f>
        <v/>
      </c>
      <c r="AN918" s="50">
        <f>IF(AM918,AL918,AK918)</f>
        <v/>
      </c>
      <c r="AO918" s="50">
        <f>IF(AM918,AK918,AL918)</f>
        <v/>
      </c>
      <c r="AP918" s="50">
        <f>IF(R918="","",IF(Y918&lt;&gt;"","Contains words or symbols that aren't part of a coordinate.",IF(NOT(OR(Z918=2,Z918=4,Z918=6)),"Couldn't find a latitude and a longitude ("&amp;Z918&amp;IF(Z918=1," number"," numbers")&amp;" found).",IF(COUNT(AA918:AF918)&lt;&gt;Z918,"Some of the numbers couldn't be read.",IF(OR(AND(Z918=4,OR(AB918&lt;0,AB918&gt;=60,AD918&lt;0,AD918&gt;=60)),AND(Z918=6,OR(AB918&lt;0,AB918&gt;=60,AC918&lt;0,AC918&gt;=60,AE918&lt;0,AE918&gt;=60,AF918&lt;0,AF918&gt;=60))),"Minutes and seconds must be between 0 and 60.",IF(OR(ABS(AN918)&gt;90,ABS(AO918)&gt;180),"Out of range: latitude must be between -90 and 90, and longitude between -180 and 180.",""))))))</f>
        <v/>
      </c>
    </row>
    <row r="919">
      <c r="B919" s="44" t="n"/>
      <c r="C919" s="44" t="n"/>
      <c r="D919" s="45">
        <f>IF(R919="","",IF(AP919&lt;&gt;"","NOT VALID GPS COORDINATES",IF(O919="NO CONNECTION","NO CONNECTION",IF(E919="","NOT FOUND",IF(OR(AM919,AND(AN919=0,AO919=0)),"CONVERTED – PLEASE CHECK","CONVERTED")))))</f>
        <v/>
      </c>
      <c r="E919" s="45">
        <f>IF(OR(O919="",O919="NO CONNECTION"),"",IFERROR(_xlfn.FILTERXML(O919,"//local/territory")&amp;" "&amp;_xlfn.FILTERXML(O919,"//local/mapcode"),IFERROR(_xlfn.FILTERXML(O919,"//international/mapcode"),"")))</f>
        <v/>
      </c>
      <c r="F919" s="46">
        <f>IF(E919="","",IFERROR(_xlfn.FILTERXML(O919,"//local/territory"),""))</f>
        <v/>
      </c>
      <c r="G919" s="46">
        <f>IF(E919="","",IFERROR(_xlfn.FILTERXML(O919,"//local/mapcode"),""))</f>
        <v/>
      </c>
      <c r="H919" s="46">
        <f>IF(E919="","",IFERROR(_xlfn.FILTERXML(O919,"//international/mapcode"),""))</f>
        <v/>
      </c>
      <c r="I919" s="46">
        <f>IF(E919="","",IFERROR(HYPERLINK("https://www.mymapcodes.com/go/?t="&amp;IF(G919&lt;&gt;"",F919,"AAA")&amp;"&amp;ma="&amp;LEFT(IF(G919&lt;&gt;"",G919,H919),FIND(".",IF(G919&lt;&gt;"",G919,H919))-1)&amp;"&amp;mb="&amp;MID(IF(G919&lt;&gt;"",G919,H919),FIND(".",IF(G919&lt;&gt;"",G919,H919))+1,99),"Open on MyMapcodes →"),""))</f>
        <v/>
      </c>
      <c r="J919" s="47">
        <f>IF(OR(R919="",AP919&lt;&gt;""),"",ROUND(AN919,6))</f>
        <v/>
      </c>
      <c r="K919" s="47">
        <f>IF(OR(R919="",AP919&lt;&gt;""),"",ROUND(AO919,6))</f>
        <v/>
      </c>
      <c r="L919" s="48">
        <f>IF(R919="","",IF(AP919&lt;&gt;"",AP919,IF(O919="NO CONNECTION","Excel couldn't reach the mapcode service. Click the REFRESH RESULTS box just above the table.",IF(E919="","The mapcode service didn't return a mapcode for this point.",IF(AM919,"Latitude and longitude seemed to be the wrong way round, so they've been swapped. Please check.",IF(AND(AN919=0,AO919=0),"0, 0 is in the sea off West Africa. Please check this is the location you meant.",IF(W919,"Longitude came first, so the order has been switched.",IF(Z919=6,"Converted from degrees, minutes and seconds.",IF(Z919=4,"Converted from degrees and decimal minutes.","")))))))))</f>
        <v/>
      </c>
      <c r="N919" s="49">
        <f>IF(J919="","",MapcodeAPI&amp;"codes/"&amp;SUBSTITUTE(J919&amp;"",MID(1/2,2,1),".")&amp;","&amp;SUBSTITUTE(K919&amp;"",MID(1/2,2,1),"."))&amp;LEFT($B$13,0)</f>
        <v/>
      </c>
      <c r="O919" s="49">
        <f>IF(N919="","",IFERROR(_xlfn.WEBSERVICE(N919),IF(MapcodeAPIBackup="","NO CONNECTION",IFERROR(_xlfn.WEBSERVICE(MapcodeAPIBackup&amp;MID(N919,LEN(MapcodeAPI)+1,999)),"NO CONNECTION"))))</f>
        <v/>
      </c>
      <c r="P919" t="inlineStr">
        <is>
          <t xml:space="preserve"> </t>
        </is>
      </c>
      <c r="R919" s="50">
        <f>IFERROR(IF(AND(TRIM(B919&amp;"")="",TRIM(C919&amp;"")=""),"",TRIM(IF(ISNUMBER(B919),SUBSTITUTE(B919&amp;"",MID(1/2,2,1),"."),B919&amp;"")&amp;IF(TRIM(C919&amp;"")="",""," | "&amp;IF(ISNUMBER(C919),SUBSTITUTE(C919&amp;"",MID(1/2,2,1),"."),C919&amp;"")))),"(error value)")</f>
        <v/>
      </c>
      <c r="S919" s="50">
        <f>IF(R919="","","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"&amp;IFERROR(IF(AND(LEN(R919)-LEN(SUBSTITUTE(R919,"/",""))=1,ISNUMBER(FIND(" ",TRIM(LEFT(R919,FIND("/",R919)-1))))),LEFT(R919,FIND("/",R919)-1),R919),R919)&amp;" ")," "," "),"﻿"," "),"​"," "),"⁠"," ")," "," ")," "," "),CHAR(9)," "),CHAR(10)," "),CHAR(13)," "),"−","-"),"–","-"),"—","-"),"LATITUDE"," "),"LONGITUDE"," "),"COORDINATES"," "),"COORDS"," "),"NORTH"," N "),"SOUTH"," S "),"EAST"," E "),"WEST"," W "),"DEGREES"," "),"DEG"," "),"GPS"," "),"LONG"," "),"LNG"," "),"LON"," "),"LAT"," ")," AND "," "),"&amp;"," ")&amp;" ")</f>
        <v/>
      </c>
      <c r="T919" s="50">
        <f>IF(S919="","",IF(LEN(S919)-LEN(SUBSTITUTE(S919,".",""))&gt;0,SUBSTITUTE(S919,","," "),IF(LEN(S919)-LEN(SUBSTITUTE(S919,",",""))=3,SUBSTITUTE(SUBSTITUTE(S919,",",";",2),",","."),IF(LEN(S919)-LEN(SUBSTITUTE(S919,",",""))=2,SUBSTITUTE(S919,",","."),SUBSTITUTE(S919,","," ")))))</f>
        <v/>
      </c>
      <c r="U919" s="50">
        <f>IF(ISNUMBER(FIND("S",T919)),-1,IF(ISNUMBER(FIND("N",T919)),1,0))</f>
        <v/>
      </c>
      <c r="V919" s="50">
        <f>IF(ISNUMBER(FIND("W",T919)),-1,IF(ISNUMBER(FIND("E",T919)),1,0))</f>
        <v/>
      </c>
      <c r="W919" s="50">
        <f>AND(MIN(IFERROR(FIND("N",T919),999),IFERROR(FIND("S",T919),999))&lt;999,MIN(IFERROR(FIND("E",T919),999),IFERROR(FIND("W",T919),999))&lt;999,MIN(IFERROR(FIND("E",T919),999),IFERROR(FIND("W",T919),999))&lt;MIN(IFERROR(FIND("N",T919),999),IFERROR(FIND("S",T919),999)))</f>
        <v/>
      </c>
      <c r="X919" s="50">
        <f>IF(T919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919,"°"," "),"º"," "),"˚"," "),"'"," "),CHAR(34)," "),"′"," "),"’"," "),"‘"," "),"″"," "),"”"," "),"“"," "),"("," "),")"," "),"["," "),"]"," "),"{"," "),"}"," "),";"," "),"|"," "),"/"," "),"\"," "),":"," "),"="," "),"*"," "),","," "),"N"," "),"S"," "),"E"," "),"W"," "),"_"," ")))</f>
        <v/>
      </c>
      <c r="Y919" s="50">
        <f>IF(X919="","",SUBSTITUTE(SUBSTITUTE(SUBSTITUTE(SUBSTITUTE(SUBSTITUTE(SUBSTITUTE(SUBSTITUTE(SUBSTITUTE(SUBSTITUTE(SUBSTITUTE(SUBSTITUTE(SUBSTITUTE(SUBSTITUTE(X919,"0",""),"1",""),"2",""),"3",""),"4",""),"5",""),"6",""),"7",""),"8",""),"9",""),".",""),"-","")," ",""))</f>
        <v/>
      </c>
      <c r="Z919" s="50">
        <f>IF(X919="",0,LEN(X919)-LEN(SUBSTITUTE(X919," ",""))+1)</f>
        <v/>
      </c>
      <c r="AA919" s="50">
        <f>IF(Z919&lt;1,"",IFERROR(VALUE(SUBSTITUTE(TRIM(MID(SUBSTITUTE(X919," ",REPT(" ",60)),1,60)),".",MID(1/2,2,1))),""))</f>
        <v/>
      </c>
      <c r="AB919" s="50">
        <f>IF(Z919&lt;2,"",IFERROR(VALUE(SUBSTITUTE(TRIM(MID(SUBSTITUTE(X919," ",REPT(" ",60)),61,60)),".",MID(1/2,2,1))),""))</f>
        <v/>
      </c>
      <c r="AC919" s="50">
        <f>IF(Z919&lt;3,"",IFERROR(VALUE(SUBSTITUTE(TRIM(MID(SUBSTITUTE(X919," ",REPT(" ",60)),121,60)),".",MID(1/2,2,1))),""))</f>
        <v/>
      </c>
      <c r="AD919" s="50">
        <f>IF(Z919&lt;4,"",IFERROR(VALUE(SUBSTITUTE(TRIM(MID(SUBSTITUTE(X919," ",REPT(" ",60)),181,60)),".",MID(1/2,2,1))),""))</f>
        <v/>
      </c>
      <c r="AE919" s="50">
        <f>IF(Z919&lt;5,"",IFERROR(VALUE(SUBSTITUTE(TRIM(MID(SUBSTITUTE(X919," ",REPT(" ",60)),241,60)),".",MID(1/2,2,1))),""))</f>
        <v/>
      </c>
      <c r="AF919" s="50">
        <f>IF(Z919&lt;6,"",IFERROR(VALUE(SUBSTITUTE(TRIM(MID(SUBSTITUTE(X919," ",REPT(" ",60)),301,60)),".",MID(1/2,2,1))),""))</f>
        <v/>
      </c>
      <c r="AG919" s="50">
        <f>IFERROR(IF(Z919=2,AA919,IF(Z919=4,IF(AA919&lt;0,-1,1)*(ABS(AA919)+AB919/60),IF(Z919=6,IF(AA919&lt;0,-1,1)*(ABS(AA919)+AB919/60+AC919/3600),""))),"")</f>
        <v/>
      </c>
      <c r="AH919" s="50">
        <f>IFERROR(IF(Z919=2,AB919,IF(Z919=4,IF(AC919&lt;0,-1,1)*(ABS(AC919)+AD919/60),IF(Z919=6,IF(AD919&lt;0,-1,1)*(ABS(AD919)+AE919/60+AF919/3600),""))),"")</f>
        <v/>
      </c>
      <c r="AI919" s="50">
        <f>IF(W919,AH919,AG919)</f>
        <v/>
      </c>
      <c r="AJ919" s="50">
        <f>IF(W919,AG919,AH919)</f>
        <v/>
      </c>
      <c r="AK919" s="50">
        <f>IFERROR(IF(U919=0,AI919,U919*ABS(AI919)),"")</f>
        <v/>
      </c>
      <c r="AL919" s="50">
        <f>IFERROR(IF(V919=0,AJ919,V919*ABS(AJ919)),"")</f>
        <v/>
      </c>
      <c r="AM919" s="50">
        <f>IFERROR(AND(U919=0,V919=0,ABS(AK919)&gt;90,ABS(AK919)&lt;=180,ABS(AL919)&lt;=90),FALSE)</f>
        <v/>
      </c>
      <c r="AN919" s="50">
        <f>IF(AM919,AL919,AK919)</f>
        <v/>
      </c>
      <c r="AO919" s="50">
        <f>IF(AM919,AK919,AL919)</f>
        <v/>
      </c>
      <c r="AP919" s="50">
        <f>IF(R919="","",IF(Y919&lt;&gt;"","Contains words or symbols that aren't part of a coordinate.",IF(NOT(OR(Z919=2,Z919=4,Z919=6)),"Couldn't find a latitude and a longitude ("&amp;Z919&amp;IF(Z919=1," number"," numbers")&amp;" found).",IF(COUNT(AA919:AF919)&lt;&gt;Z919,"Some of the numbers couldn't be read.",IF(OR(AND(Z919=4,OR(AB919&lt;0,AB919&gt;=60,AD919&lt;0,AD919&gt;=60)),AND(Z919=6,OR(AB919&lt;0,AB919&gt;=60,AC919&lt;0,AC919&gt;=60,AE919&lt;0,AE919&gt;=60,AF919&lt;0,AF919&gt;=60))),"Minutes and seconds must be between 0 and 60.",IF(OR(ABS(AN919)&gt;90,ABS(AO919)&gt;180),"Out of range: latitude must be between -90 and 90, and longitude between -180 and 180.",""))))))</f>
        <v/>
      </c>
    </row>
    <row r="920">
      <c r="B920" s="44" t="n"/>
      <c r="C920" s="44" t="n"/>
      <c r="D920" s="45">
        <f>IF(R920="","",IF(AP920&lt;&gt;"","NOT VALID GPS COORDINATES",IF(O920="NO CONNECTION","NO CONNECTION",IF(E920="","NOT FOUND",IF(OR(AM920,AND(AN920=0,AO920=0)),"CONVERTED – PLEASE CHECK","CONVERTED")))))</f>
        <v/>
      </c>
      <c r="E920" s="45">
        <f>IF(OR(O920="",O920="NO CONNECTION"),"",IFERROR(_xlfn.FILTERXML(O920,"//local/territory")&amp;" "&amp;_xlfn.FILTERXML(O920,"//local/mapcode"),IFERROR(_xlfn.FILTERXML(O920,"//international/mapcode"),"")))</f>
        <v/>
      </c>
      <c r="F920" s="46">
        <f>IF(E920="","",IFERROR(_xlfn.FILTERXML(O920,"//local/territory"),""))</f>
        <v/>
      </c>
      <c r="G920" s="46">
        <f>IF(E920="","",IFERROR(_xlfn.FILTERXML(O920,"//local/mapcode"),""))</f>
        <v/>
      </c>
      <c r="H920" s="46">
        <f>IF(E920="","",IFERROR(_xlfn.FILTERXML(O920,"//international/mapcode"),""))</f>
        <v/>
      </c>
      <c r="I920" s="46">
        <f>IF(E920="","",IFERROR(HYPERLINK("https://www.mymapcodes.com/go/?t="&amp;IF(G920&lt;&gt;"",F920,"AAA")&amp;"&amp;ma="&amp;LEFT(IF(G920&lt;&gt;"",G920,H920),FIND(".",IF(G920&lt;&gt;"",G920,H920))-1)&amp;"&amp;mb="&amp;MID(IF(G920&lt;&gt;"",G920,H920),FIND(".",IF(G920&lt;&gt;"",G920,H920))+1,99),"Open on MyMapcodes →"),""))</f>
        <v/>
      </c>
      <c r="J920" s="47">
        <f>IF(OR(R920="",AP920&lt;&gt;""),"",ROUND(AN920,6))</f>
        <v/>
      </c>
      <c r="K920" s="47">
        <f>IF(OR(R920="",AP920&lt;&gt;""),"",ROUND(AO920,6))</f>
        <v/>
      </c>
      <c r="L920" s="48">
        <f>IF(R920="","",IF(AP920&lt;&gt;"",AP920,IF(O920="NO CONNECTION","Excel couldn't reach the mapcode service. Click the REFRESH RESULTS box just above the table.",IF(E920="","The mapcode service didn't return a mapcode for this point.",IF(AM920,"Latitude and longitude seemed to be the wrong way round, so they've been swapped. Please check.",IF(AND(AN920=0,AO920=0),"0, 0 is in the sea off West Africa. Please check this is the location you meant.",IF(W920,"Longitude came first, so the order has been switched.",IF(Z920=6,"Converted from degrees, minutes and seconds.",IF(Z920=4,"Converted from degrees and decimal minutes.","")))))))))</f>
        <v/>
      </c>
      <c r="N920" s="49">
        <f>IF(J920="","",MapcodeAPI&amp;"codes/"&amp;SUBSTITUTE(J920&amp;"",MID(1/2,2,1),".")&amp;","&amp;SUBSTITUTE(K920&amp;"",MID(1/2,2,1),"."))&amp;LEFT($B$13,0)</f>
        <v/>
      </c>
      <c r="O920" s="49">
        <f>IF(N920="","",IFERROR(_xlfn.WEBSERVICE(N920),IF(MapcodeAPIBackup="","NO CONNECTION",IFERROR(_xlfn.WEBSERVICE(MapcodeAPIBackup&amp;MID(N920,LEN(MapcodeAPI)+1,999)),"NO CONNECTION"))))</f>
        <v/>
      </c>
      <c r="P920" t="inlineStr">
        <is>
          <t xml:space="preserve"> </t>
        </is>
      </c>
      <c r="R920" s="50">
        <f>IFERROR(IF(AND(TRIM(B920&amp;"")="",TRIM(C920&amp;"")=""),"",TRIM(IF(ISNUMBER(B920),SUBSTITUTE(B920&amp;"",MID(1/2,2,1),"."),B920&amp;"")&amp;IF(TRIM(C920&amp;"")="",""," | "&amp;IF(ISNUMBER(C920),SUBSTITUTE(C920&amp;"",MID(1/2,2,1),"."),C920&amp;"")))),"(error value)")</f>
        <v/>
      </c>
      <c r="S920" s="50">
        <f>IF(R920="","","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"&amp;IFERROR(IF(AND(LEN(R920)-LEN(SUBSTITUTE(R920,"/",""))=1,ISNUMBER(FIND(" ",TRIM(LEFT(R920,FIND("/",R920)-1))))),LEFT(R920,FIND("/",R920)-1),R920),R920)&amp;" ")," "," "),"﻿"," "),"​"," "),"⁠"," ")," "," ")," "," "),CHAR(9)," "),CHAR(10)," "),CHAR(13)," "),"−","-"),"–","-"),"—","-"),"LATITUDE"," "),"LONGITUDE"," "),"COORDINATES"," "),"COORDS"," "),"NORTH"," N "),"SOUTH"," S "),"EAST"," E "),"WEST"," W "),"DEGREES"," "),"DEG"," "),"GPS"," "),"LONG"," "),"LNG"," "),"LON"," "),"LAT"," ")," AND "," "),"&amp;"," ")&amp;" ")</f>
        <v/>
      </c>
      <c r="T920" s="50">
        <f>IF(S920="","",IF(LEN(S920)-LEN(SUBSTITUTE(S920,".",""))&gt;0,SUBSTITUTE(S920,","," "),IF(LEN(S920)-LEN(SUBSTITUTE(S920,",",""))=3,SUBSTITUTE(SUBSTITUTE(S920,",",";",2),",","."),IF(LEN(S920)-LEN(SUBSTITUTE(S920,",",""))=2,SUBSTITUTE(S920,",","."),SUBSTITUTE(S920,","," ")))))</f>
        <v/>
      </c>
      <c r="U920" s="50">
        <f>IF(ISNUMBER(FIND("S",T920)),-1,IF(ISNUMBER(FIND("N",T920)),1,0))</f>
        <v/>
      </c>
      <c r="V920" s="50">
        <f>IF(ISNUMBER(FIND("W",T920)),-1,IF(ISNUMBER(FIND("E",T920)),1,0))</f>
        <v/>
      </c>
      <c r="W920" s="50">
        <f>AND(MIN(IFERROR(FIND("N",T920),999),IFERROR(FIND("S",T920),999))&lt;999,MIN(IFERROR(FIND("E",T920),999),IFERROR(FIND("W",T920),999))&lt;999,MIN(IFERROR(FIND("E",T920),999),IFERROR(FIND("W",T920),999))&lt;MIN(IFERROR(FIND("N",T920),999),IFERROR(FIND("S",T920),999)))</f>
        <v/>
      </c>
      <c r="X920" s="50">
        <f>IF(T920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920,"°"," "),"º"," "),"˚"," "),"'"," "),CHAR(34)," "),"′"," "),"’"," "),"‘"," "),"″"," "),"”"," "),"“"," "),"("," "),")"," "),"["," "),"]"," "),"{"," "),"}"," "),";"," "),"|"," "),"/"," "),"\"," "),":"," "),"="," "),"*"," "),","," "),"N"," "),"S"," "),"E"," "),"W"," "),"_"," ")))</f>
        <v/>
      </c>
      <c r="Y920" s="50">
        <f>IF(X920="","",SUBSTITUTE(SUBSTITUTE(SUBSTITUTE(SUBSTITUTE(SUBSTITUTE(SUBSTITUTE(SUBSTITUTE(SUBSTITUTE(SUBSTITUTE(SUBSTITUTE(SUBSTITUTE(SUBSTITUTE(SUBSTITUTE(X920,"0",""),"1",""),"2",""),"3",""),"4",""),"5",""),"6",""),"7",""),"8",""),"9",""),".",""),"-","")," ",""))</f>
        <v/>
      </c>
      <c r="Z920" s="50">
        <f>IF(X920="",0,LEN(X920)-LEN(SUBSTITUTE(X920," ",""))+1)</f>
        <v/>
      </c>
      <c r="AA920" s="50">
        <f>IF(Z920&lt;1,"",IFERROR(VALUE(SUBSTITUTE(TRIM(MID(SUBSTITUTE(X920," ",REPT(" ",60)),1,60)),".",MID(1/2,2,1))),""))</f>
        <v/>
      </c>
      <c r="AB920" s="50">
        <f>IF(Z920&lt;2,"",IFERROR(VALUE(SUBSTITUTE(TRIM(MID(SUBSTITUTE(X920," ",REPT(" ",60)),61,60)),".",MID(1/2,2,1))),""))</f>
        <v/>
      </c>
      <c r="AC920" s="50">
        <f>IF(Z920&lt;3,"",IFERROR(VALUE(SUBSTITUTE(TRIM(MID(SUBSTITUTE(X920," ",REPT(" ",60)),121,60)),".",MID(1/2,2,1))),""))</f>
        <v/>
      </c>
      <c r="AD920" s="50">
        <f>IF(Z920&lt;4,"",IFERROR(VALUE(SUBSTITUTE(TRIM(MID(SUBSTITUTE(X920," ",REPT(" ",60)),181,60)),".",MID(1/2,2,1))),""))</f>
        <v/>
      </c>
      <c r="AE920" s="50">
        <f>IF(Z920&lt;5,"",IFERROR(VALUE(SUBSTITUTE(TRIM(MID(SUBSTITUTE(X920," ",REPT(" ",60)),241,60)),".",MID(1/2,2,1))),""))</f>
        <v/>
      </c>
      <c r="AF920" s="50">
        <f>IF(Z920&lt;6,"",IFERROR(VALUE(SUBSTITUTE(TRIM(MID(SUBSTITUTE(X920," ",REPT(" ",60)),301,60)),".",MID(1/2,2,1))),""))</f>
        <v/>
      </c>
      <c r="AG920" s="50">
        <f>IFERROR(IF(Z920=2,AA920,IF(Z920=4,IF(AA920&lt;0,-1,1)*(ABS(AA920)+AB920/60),IF(Z920=6,IF(AA920&lt;0,-1,1)*(ABS(AA920)+AB920/60+AC920/3600),""))),"")</f>
        <v/>
      </c>
      <c r="AH920" s="50">
        <f>IFERROR(IF(Z920=2,AB920,IF(Z920=4,IF(AC920&lt;0,-1,1)*(ABS(AC920)+AD920/60),IF(Z920=6,IF(AD920&lt;0,-1,1)*(ABS(AD920)+AE920/60+AF920/3600),""))),"")</f>
        <v/>
      </c>
      <c r="AI920" s="50">
        <f>IF(W920,AH920,AG920)</f>
        <v/>
      </c>
      <c r="AJ920" s="50">
        <f>IF(W920,AG920,AH920)</f>
        <v/>
      </c>
      <c r="AK920" s="50">
        <f>IFERROR(IF(U920=0,AI920,U920*ABS(AI920)),"")</f>
        <v/>
      </c>
      <c r="AL920" s="50">
        <f>IFERROR(IF(V920=0,AJ920,V920*ABS(AJ920)),"")</f>
        <v/>
      </c>
      <c r="AM920" s="50">
        <f>IFERROR(AND(U920=0,V920=0,ABS(AK920)&gt;90,ABS(AK920)&lt;=180,ABS(AL920)&lt;=90),FALSE)</f>
        <v/>
      </c>
      <c r="AN920" s="50">
        <f>IF(AM920,AL920,AK920)</f>
        <v/>
      </c>
      <c r="AO920" s="50">
        <f>IF(AM920,AK920,AL920)</f>
        <v/>
      </c>
      <c r="AP920" s="50">
        <f>IF(R920="","",IF(Y920&lt;&gt;"","Contains words or symbols that aren't part of a coordinate.",IF(NOT(OR(Z920=2,Z920=4,Z920=6)),"Couldn't find a latitude and a longitude ("&amp;Z920&amp;IF(Z920=1," number"," numbers")&amp;" found).",IF(COUNT(AA920:AF920)&lt;&gt;Z920,"Some of the numbers couldn't be read.",IF(OR(AND(Z920=4,OR(AB920&lt;0,AB920&gt;=60,AD920&lt;0,AD920&gt;=60)),AND(Z920=6,OR(AB920&lt;0,AB920&gt;=60,AC920&lt;0,AC920&gt;=60,AE920&lt;0,AE920&gt;=60,AF920&lt;0,AF920&gt;=60))),"Minutes and seconds must be between 0 and 60.",IF(OR(ABS(AN920)&gt;90,ABS(AO920)&gt;180),"Out of range: latitude must be between -90 and 90, and longitude between -180 and 180.",""))))))</f>
        <v/>
      </c>
    </row>
    <row r="921">
      <c r="B921" s="44" t="n"/>
      <c r="C921" s="44" t="n"/>
      <c r="D921" s="45">
        <f>IF(R921="","",IF(AP921&lt;&gt;"","NOT VALID GPS COORDINATES",IF(O921="NO CONNECTION","NO CONNECTION",IF(E921="","NOT FOUND",IF(OR(AM921,AND(AN921=0,AO921=0)),"CONVERTED – PLEASE CHECK","CONVERTED")))))</f>
        <v/>
      </c>
      <c r="E921" s="45">
        <f>IF(OR(O921="",O921="NO CONNECTION"),"",IFERROR(_xlfn.FILTERXML(O921,"//local/territory")&amp;" "&amp;_xlfn.FILTERXML(O921,"//local/mapcode"),IFERROR(_xlfn.FILTERXML(O921,"//international/mapcode"),"")))</f>
        <v/>
      </c>
      <c r="F921" s="46">
        <f>IF(E921="","",IFERROR(_xlfn.FILTERXML(O921,"//local/territory"),""))</f>
        <v/>
      </c>
      <c r="G921" s="46">
        <f>IF(E921="","",IFERROR(_xlfn.FILTERXML(O921,"//local/mapcode"),""))</f>
        <v/>
      </c>
      <c r="H921" s="46">
        <f>IF(E921="","",IFERROR(_xlfn.FILTERXML(O921,"//international/mapcode"),""))</f>
        <v/>
      </c>
      <c r="I921" s="46">
        <f>IF(E921="","",IFERROR(HYPERLINK("https://www.mymapcodes.com/go/?t="&amp;IF(G921&lt;&gt;"",F921,"AAA")&amp;"&amp;ma="&amp;LEFT(IF(G921&lt;&gt;"",G921,H921),FIND(".",IF(G921&lt;&gt;"",G921,H921))-1)&amp;"&amp;mb="&amp;MID(IF(G921&lt;&gt;"",G921,H921),FIND(".",IF(G921&lt;&gt;"",G921,H921))+1,99),"Open on MyMapcodes →"),""))</f>
        <v/>
      </c>
      <c r="J921" s="47">
        <f>IF(OR(R921="",AP921&lt;&gt;""),"",ROUND(AN921,6))</f>
        <v/>
      </c>
      <c r="K921" s="47">
        <f>IF(OR(R921="",AP921&lt;&gt;""),"",ROUND(AO921,6))</f>
        <v/>
      </c>
      <c r="L921" s="48">
        <f>IF(R921="","",IF(AP921&lt;&gt;"",AP921,IF(O921="NO CONNECTION","Excel couldn't reach the mapcode service. Click the REFRESH RESULTS box just above the table.",IF(E921="","The mapcode service didn't return a mapcode for this point.",IF(AM921,"Latitude and longitude seemed to be the wrong way round, so they've been swapped. Please check.",IF(AND(AN921=0,AO921=0),"0, 0 is in the sea off West Africa. Please check this is the location you meant.",IF(W921,"Longitude came first, so the order has been switched.",IF(Z921=6,"Converted from degrees, minutes and seconds.",IF(Z921=4,"Converted from degrees and decimal minutes.","")))))))))</f>
        <v/>
      </c>
      <c r="N921" s="49">
        <f>IF(J921="","",MapcodeAPI&amp;"codes/"&amp;SUBSTITUTE(J921&amp;"",MID(1/2,2,1),".")&amp;","&amp;SUBSTITUTE(K921&amp;"",MID(1/2,2,1),"."))&amp;LEFT($B$13,0)</f>
        <v/>
      </c>
      <c r="O921" s="49">
        <f>IF(N921="","",IFERROR(_xlfn.WEBSERVICE(N921),IF(MapcodeAPIBackup="","NO CONNECTION",IFERROR(_xlfn.WEBSERVICE(MapcodeAPIBackup&amp;MID(N921,LEN(MapcodeAPI)+1,999)),"NO CONNECTION"))))</f>
        <v/>
      </c>
      <c r="P921" t="inlineStr">
        <is>
          <t xml:space="preserve"> </t>
        </is>
      </c>
      <c r="R921" s="50">
        <f>IFERROR(IF(AND(TRIM(B921&amp;"")="",TRIM(C921&amp;"")=""),"",TRIM(IF(ISNUMBER(B921),SUBSTITUTE(B921&amp;"",MID(1/2,2,1),"."),B921&amp;"")&amp;IF(TRIM(C921&amp;"")="",""," | "&amp;IF(ISNUMBER(C921),SUBSTITUTE(C921&amp;"",MID(1/2,2,1),"."),C921&amp;"")))),"(error value)")</f>
        <v/>
      </c>
      <c r="S921" s="50">
        <f>IF(R921="","","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"&amp;IFERROR(IF(AND(LEN(R921)-LEN(SUBSTITUTE(R921,"/",""))=1,ISNUMBER(FIND(" ",TRIM(LEFT(R921,FIND("/",R921)-1))))),LEFT(R921,FIND("/",R921)-1),R921),R921)&amp;" ")," "," "),"﻿"," "),"​"," "),"⁠"," ")," "," ")," "," "),CHAR(9)," "),CHAR(10)," "),CHAR(13)," "),"−","-"),"–","-"),"—","-"),"LATITUDE"," "),"LONGITUDE"," "),"COORDINATES"," "),"COORDS"," "),"NORTH"," N "),"SOUTH"," S "),"EAST"," E "),"WEST"," W "),"DEGREES"," "),"DEG"," "),"GPS"," "),"LONG"," "),"LNG"," "),"LON"," "),"LAT"," ")," AND "," "),"&amp;"," ")&amp;" ")</f>
        <v/>
      </c>
      <c r="T921" s="50">
        <f>IF(S921="","",IF(LEN(S921)-LEN(SUBSTITUTE(S921,".",""))&gt;0,SUBSTITUTE(S921,","," "),IF(LEN(S921)-LEN(SUBSTITUTE(S921,",",""))=3,SUBSTITUTE(SUBSTITUTE(S921,",",";",2),",","."),IF(LEN(S921)-LEN(SUBSTITUTE(S921,",",""))=2,SUBSTITUTE(S921,",","."),SUBSTITUTE(S921,","," ")))))</f>
        <v/>
      </c>
      <c r="U921" s="50">
        <f>IF(ISNUMBER(FIND("S",T921)),-1,IF(ISNUMBER(FIND("N",T921)),1,0))</f>
        <v/>
      </c>
      <c r="V921" s="50">
        <f>IF(ISNUMBER(FIND("W",T921)),-1,IF(ISNUMBER(FIND("E",T921)),1,0))</f>
        <v/>
      </c>
      <c r="W921" s="50">
        <f>AND(MIN(IFERROR(FIND("N",T921),999),IFERROR(FIND("S",T921),999))&lt;999,MIN(IFERROR(FIND("E",T921),999),IFERROR(FIND("W",T921),999))&lt;999,MIN(IFERROR(FIND("E",T921),999),IFERROR(FIND("W",T921),999))&lt;MIN(IFERROR(FIND("N",T921),999),IFERROR(FIND("S",T921),999)))</f>
        <v/>
      </c>
      <c r="X921" s="50">
        <f>IF(T921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921,"°"," "),"º"," "),"˚"," "),"'"," "),CHAR(34)," "),"′"," "),"’"," "),"‘"," "),"″"," "),"”"," "),"“"," "),"("," "),")"," "),"["," "),"]"," "),"{"," "),"}"," "),";"," "),"|"," "),"/"," "),"\"," "),":"," "),"="," "),"*"," "),","," "),"N"," "),"S"," "),"E"," "),"W"," "),"_"," ")))</f>
        <v/>
      </c>
      <c r="Y921" s="50">
        <f>IF(X921="","",SUBSTITUTE(SUBSTITUTE(SUBSTITUTE(SUBSTITUTE(SUBSTITUTE(SUBSTITUTE(SUBSTITUTE(SUBSTITUTE(SUBSTITUTE(SUBSTITUTE(SUBSTITUTE(SUBSTITUTE(SUBSTITUTE(X921,"0",""),"1",""),"2",""),"3",""),"4",""),"5",""),"6",""),"7",""),"8",""),"9",""),".",""),"-","")," ",""))</f>
        <v/>
      </c>
      <c r="Z921" s="50">
        <f>IF(X921="",0,LEN(X921)-LEN(SUBSTITUTE(X921," ",""))+1)</f>
        <v/>
      </c>
      <c r="AA921" s="50">
        <f>IF(Z921&lt;1,"",IFERROR(VALUE(SUBSTITUTE(TRIM(MID(SUBSTITUTE(X921," ",REPT(" ",60)),1,60)),".",MID(1/2,2,1))),""))</f>
        <v/>
      </c>
      <c r="AB921" s="50">
        <f>IF(Z921&lt;2,"",IFERROR(VALUE(SUBSTITUTE(TRIM(MID(SUBSTITUTE(X921," ",REPT(" ",60)),61,60)),".",MID(1/2,2,1))),""))</f>
        <v/>
      </c>
      <c r="AC921" s="50">
        <f>IF(Z921&lt;3,"",IFERROR(VALUE(SUBSTITUTE(TRIM(MID(SUBSTITUTE(X921," ",REPT(" ",60)),121,60)),".",MID(1/2,2,1))),""))</f>
        <v/>
      </c>
      <c r="AD921" s="50">
        <f>IF(Z921&lt;4,"",IFERROR(VALUE(SUBSTITUTE(TRIM(MID(SUBSTITUTE(X921," ",REPT(" ",60)),181,60)),".",MID(1/2,2,1))),""))</f>
        <v/>
      </c>
      <c r="AE921" s="50">
        <f>IF(Z921&lt;5,"",IFERROR(VALUE(SUBSTITUTE(TRIM(MID(SUBSTITUTE(X921," ",REPT(" ",60)),241,60)),".",MID(1/2,2,1))),""))</f>
        <v/>
      </c>
      <c r="AF921" s="50">
        <f>IF(Z921&lt;6,"",IFERROR(VALUE(SUBSTITUTE(TRIM(MID(SUBSTITUTE(X921," ",REPT(" ",60)),301,60)),".",MID(1/2,2,1))),""))</f>
        <v/>
      </c>
      <c r="AG921" s="50">
        <f>IFERROR(IF(Z921=2,AA921,IF(Z921=4,IF(AA921&lt;0,-1,1)*(ABS(AA921)+AB921/60),IF(Z921=6,IF(AA921&lt;0,-1,1)*(ABS(AA921)+AB921/60+AC921/3600),""))),"")</f>
        <v/>
      </c>
      <c r="AH921" s="50">
        <f>IFERROR(IF(Z921=2,AB921,IF(Z921=4,IF(AC921&lt;0,-1,1)*(ABS(AC921)+AD921/60),IF(Z921=6,IF(AD921&lt;0,-1,1)*(ABS(AD921)+AE921/60+AF921/3600),""))),"")</f>
        <v/>
      </c>
      <c r="AI921" s="50">
        <f>IF(W921,AH921,AG921)</f>
        <v/>
      </c>
      <c r="AJ921" s="50">
        <f>IF(W921,AG921,AH921)</f>
        <v/>
      </c>
      <c r="AK921" s="50">
        <f>IFERROR(IF(U921=0,AI921,U921*ABS(AI921)),"")</f>
        <v/>
      </c>
      <c r="AL921" s="50">
        <f>IFERROR(IF(V921=0,AJ921,V921*ABS(AJ921)),"")</f>
        <v/>
      </c>
      <c r="AM921" s="50">
        <f>IFERROR(AND(U921=0,V921=0,ABS(AK921)&gt;90,ABS(AK921)&lt;=180,ABS(AL921)&lt;=90),FALSE)</f>
        <v/>
      </c>
      <c r="AN921" s="50">
        <f>IF(AM921,AL921,AK921)</f>
        <v/>
      </c>
      <c r="AO921" s="50">
        <f>IF(AM921,AK921,AL921)</f>
        <v/>
      </c>
      <c r="AP921" s="50">
        <f>IF(R921="","",IF(Y921&lt;&gt;"","Contains words or symbols that aren't part of a coordinate.",IF(NOT(OR(Z921=2,Z921=4,Z921=6)),"Couldn't find a latitude and a longitude ("&amp;Z921&amp;IF(Z921=1," number"," numbers")&amp;" found).",IF(COUNT(AA921:AF921)&lt;&gt;Z921,"Some of the numbers couldn't be read.",IF(OR(AND(Z921=4,OR(AB921&lt;0,AB921&gt;=60,AD921&lt;0,AD921&gt;=60)),AND(Z921=6,OR(AB921&lt;0,AB921&gt;=60,AC921&lt;0,AC921&gt;=60,AE921&lt;0,AE921&gt;=60,AF921&lt;0,AF921&gt;=60))),"Minutes and seconds must be between 0 and 60.",IF(OR(ABS(AN921)&gt;90,ABS(AO921)&gt;180),"Out of range: latitude must be between -90 and 90, and longitude between -180 and 180.",""))))))</f>
        <v/>
      </c>
    </row>
    <row r="922">
      <c r="B922" s="44" t="n"/>
      <c r="C922" s="44" t="n"/>
      <c r="D922" s="45">
        <f>IF(R922="","",IF(AP922&lt;&gt;"","NOT VALID GPS COORDINATES",IF(O922="NO CONNECTION","NO CONNECTION",IF(E922="","NOT FOUND",IF(OR(AM922,AND(AN922=0,AO922=0)),"CONVERTED – PLEASE CHECK","CONVERTED")))))</f>
        <v/>
      </c>
      <c r="E922" s="45">
        <f>IF(OR(O922="",O922="NO CONNECTION"),"",IFERROR(_xlfn.FILTERXML(O922,"//local/territory")&amp;" "&amp;_xlfn.FILTERXML(O922,"//local/mapcode"),IFERROR(_xlfn.FILTERXML(O922,"//international/mapcode"),"")))</f>
        <v/>
      </c>
      <c r="F922" s="46">
        <f>IF(E922="","",IFERROR(_xlfn.FILTERXML(O922,"//local/territory"),""))</f>
        <v/>
      </c>
      <c r="G922" s="46">
        <f>IF(E922="","",IFERROR(_xlfn.FILTERXML(O922,"//local/mapcode"),""))</f>
        <v/>
      </c>
      <c r="H922" s="46">
        <f>IF(E922="","",IFERROR(_xlfn.FILTERXML(O922,"//international/mapcode"),""))</f>
        <v/>
      </c>
      <c r="I922" s="46">
        <f>IF(E922="","",IFERROR(HYPERLINK("https://www.mymapcodes.com/go/?t="&amp;IF(G922&lt;&gt;"",F922,"AAA")&amp;"&amp;ma="&amp;LEFT(IF(G922&lt;&gt;"",G922,H922),FIND(".",IF(G922&lt;&gt;"",G922,H922))-1)&amp;"&amp;mb="&amp;MID(IF(G922&lt;&gt;"",G922,H922),FIND(".",IF(G922&lt;&gt;"",G922,H922))+1,99),"Open on MyMapcodes →"),""))</f>
        <v/>
      </c>
      <c r="J922" s="47">
        <f>IF(OR(R922="",AP922&lt;&gt;""),"",ROUND(AN922,6))</f>
        <v/>
      </c>
      <c r="K922" s="47">
        <f>IF(OR(R922="",AP922&lt;&gt;""),"",ROUND(AO922,6))</f>
        <v/>
      </c>
      <c r="L922" s="48">
        <f>IF(R922="","",IF(AP922&lt;&gt;"",AP922,IF(O922="NO CONNECTION","Excel couldn't reach the mapcode service. Click the REFRESH RESULTS box just above the table.",IF(E922="","The mapcode service didn't return a mapcode for this point.",IF(AM922,"Latitude and longitude seemed to be the wrong way round, so they've been swapped. Please check.",IF(AND(AN922=0,AO922=0),"0, 0 is in the sea off West Africa. Please check this is the location you meant.",IF(W922,"Longitude came first, so the order has been switched.",IF(Z922=6,"Converted from degrees, minutes and seconds.",IF(Z922=4,"Converted from degrees and decimal minutes.","")))))))))</f>
        <v/>
      </c>
      <c r="N922" s="49">
        <f>IF(J922="","",MapcodeAPI&amp;"codes/"&amp;SUBSTITUTE(J922&amp;"",MID(1/2,2,1),".")&amp;","&amp;SUBSTITUTE(K922&amp;"",MID(1/2,2,1),"."))&amp;LEFT($B$13,0)</f>
        <v/>
      </c>
      <c r="O922" s="49">
        <f>IF(N922="","",IFERROR(_xlfn.WEBSERVICE(N922),IF(MapcodeAPIBackup="","NO CONNECTION",IFERROR(_xlfn.WEBSERVICE(MapcodeAPIBackup&amp;MID(N922,LEN(MapcodeAPI)+1,999)),"NO CONNECTION"))))</f>
        <v/>
      </c>
      <c r="P922" t="inlineStr">
        <is>
          <t xml:space="preserve"> </t>
        </is>
      </c>
      <c r="R922" s="50">
        <f>IFERROR(IF(AND(TRIM(B922&amp;"")="",TRIM(C922&amp;"")=""),"",TRIM(IF(ISNUMBER(B922),SUBSTITUTE(B922&amp;"",MID(1/2,2,1),"."),B922&amp;"")&amp;IF(TRIM(C922&amp;"")="",""," | "&amp;IF(ISNUMBER(C922),SUBSTITUTE(C922&amp;"",MID(1/2,2,1),"."),C922&amp;"")))),"(error value)")</f>
        <v/>
      </c>
      <c r="S922" s="50">
        <f>IF(R922="","","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"&amp;IFERROR(IF(AND(LEN(R922)-LEN(SUBSTITUTE(R922,"/",""))=1,ISNUMBER(FIND(" ",TRIM(LEFT(R922,FIND("/",R922)-1))))),LEFT(R922,FIND("/",R922)-1),R922),R922)&amp;" ")," "," "),"﻿"," "),"​"," "),"⁠"," ")," "," ")," "," "),CHAR(9)," "),CHAR(10)," "),CHAR(13)," "),"−","-"),"–","-"),"—","-"),"LATITUDE"," "),"LONGITUDE"," "),"COORDINATES"," "),"COORDS"," "),"NORTH"," N "),"SOUTH"," S "),"EAST"," E "),"WEST"," W "),"DEGREES"," "),"DEG"," "),"GPS"," "),"LONG"," "),"LNG"," "),"LON"," "),"LAT"," ")," AND "," "),"&amp;"," ")&amp;" ")</f>
        <v/>
      </c>
      <c r="T922" s="50">
        <f>IF(S922="","",IF(LEN(S922)-LEN(SUBSTITUTE(S922,".",""))&gt;0,SUBSTITUTE(S922,","," "),IF(LEN(S922)-LEN(SUBSTITUTE(S922,",",""))=3,SUBSTITUTE(SUBSTITUTE(S922,",",";",2),",","."),IF(LEN(S922)-LEN(SUBSTITUTE(S922,",",""))=2,SUBSTITUTE(S922,",","."),SUBSTITUTE(S922,","," ")))))</f>
        <v/>
      </c>
      <c r="U922" s="50">
        <f>IF(ISNUMBER(FIND("S",T922)),-1,IF(ISNUMBER(FIND("N",T922)),1,0))</f>
        <v/>
      </c>
      <c r="V922" s="50">
        <f>IF(ISNUMBER(FIND("W",T922)),-1,IF(ISNUMBER(FIND("E",T922)),1,0))</f>
        <v/>
      </c>
      <c r="W922" s="50">
        <f>AND(MIN(IFERROR(FIND("N",T922),999),IFERROR(FIND("S",T922),999))&lt;999,MIN(IFERROR(FIND("E",T922),999),IFERROR(FIND("W",T922),999))&lt;999,MIN(IFERROR(FIND("E",T922),999),IFERROR(FIND("W",T922),999))&lt;MIN(IFERROR(FIND("N",T922),999),IFERROR(FIND("S",T922),999)))</f>
        <v/>
      </c>
      <c r="X922" s="50">
        <f>IF(T922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922,"°"," "),"º"," "),"˚"," "),"'"," "),CHAR(34)," "),"′"," "),"’"," "),"‘"," "),"″"," "),"”"," "),"“"," "),"("," "),")"," "),"["," "),"]"," "),"{"," "),"}"," "),";"," "),"|"," "),"/"," "),"\"," "),":"," "),"="," "),"*"," "),","," "),"N"," "),"S"," "),"E"," "),"W"," "),"_"," ")))</f>
        <v/>
      </c>
      <c r="Y922" s="50">
        <f>IF(X922="","",SUBSTITUTE(SUBSTITUTE(SUBSTITUTE(SUBSTITUTE(SUBSTITUTE(SUBSTITUTE(SUBSTITUTE(SUBSTITUTE(SUBSTITUTE(SUBSTITUTE(SUBSTITUTE(SUBSTITUTE(SUBSTITUTE(X922,"0",""),"1",""),"2",""),"3",""),"4",""),"5",""),"6",""),"7",""),"8",""),"9",""),".",""),"-","")," ",""))</f>
        <v/>
      </c>
      <c r="Z922" s="50">
        <f>IF(X922="",0,LEN(X922)-LEN(SUBSTITUTE(X922," ",""))+1)</f>
        <v/>
      </c>
      <c r="AA922" s="50">
        <f>IF(Z922&lt;1,"",IFERROR(VALUE(SUBSTITUTE(TRIM(MID(SUBSTITUTE(X922," ",REPT(" ",60)),1,60)),".",MID(1/2,2,1))),""))</f>
        <v/>
      </c>
      <c r="AB922" s="50">
        <f>IF(Z922&lt;2,"",IFERROR(VALUE(SUBSTITUTE(TRIM(MID(SUBSTITUTE(X922," ",REPT(" ",60)),61,60)),".",MID(1/2,2,1))),""))</f>
        <v/>
      </c>
      <c r="AC922" s="50">
        <f>IF(Z922&lt;3,"",IFERROR(VALUE(SUBSTITUTE(TRIM(MID(SUBSTITUTE(X922," ",REPT(" ",60)),121,60)),".",MID(1/2,2,1))),""))</f>
        <v/>
      </c>
      <c r="AD922" s="50">
        <f>IF(Z922&lt;4,"",IFERROR(VALUE(SUBSTITUTE(TRIM(MID(SUBSTITUTE(X922," ",REPT(" ",60)),181,60)),".",MID(1/2,2,1))),""))</f>
        <v/>
      </c>
      <c r="AE922" s="50">
        <f>IF(Z922&lt;5,"",IFERROR(VALUE(SUBSTITUTE(TRIM(MID(SUBSTITUTE(X922," ",REPT(" ",60)),241,60)),".",MID(1/2,2,1))),""))</f>
        <v/>
      </c>
      <c r="AF922" s="50">
        <f>IF(Z922&lt;6,"",IFERROR(VALUE(SUBSTITUTE(TRIM(MID(SUBSTITUTE(X922," ",REPT(" ",60)),301,60)),".",MID(1/2,2,1))),""))</f>
        <v/>
      </c>
      <c r="AG922" s="50">
        <f>IFERROR(IF(Z922=2,AA922,IF(Z922=4,IF(AA922&lt;0,-1,1)*(ABS(AA922)+AB922/60),IF(Z922=6,IF(AA922&lt;0,-1,1)*(ABS(AA922)+AB922/60+AC922/3600),""))),"")</f>
        <v/>
      </c>
      <c r="AH922" s="50">
        <f>IFERROR(IF(Z922=2,AB922,IF(Z922=4,IF(AC922&lt;0,-1,1)*(ABS(AC922)+AD922/60),IF(Z922=6,IF(AD922&lt;0,-1,1)*(ABS(AD922)+AE922/60+AF922/3600),""))),"")</f>
        <v/>
      </c>
      <c r="AI922" s="50">
        <f>IF(W922,AH922,AG922)</f>
        <v/>
      </c>
      <c r="AJ922" s="50">
        <f>IF(W922,AG922,AH922)</f>
        <v/>
      </c>
      <c r="AK922" s="50">
        <f>IFERROR(IF(U922=0,AI922,U922*ABS(AI922)),"")</f>
        <v/>
      </c>
      <c r="AL922" s="50">
        <f>IFERROR(IF(V922=0,AJ922,V922*ABS(AJ922)),"")</f>
        <v/>
      </c>
      <c r="AM922" s="50">
        <f>IFERROR(AND(U922=0,V922=0,ABS(AK922)&gt;90,ABS(AK922)&lt;=180,ABS(AL922)&lt;=90),FALSE)</f>
        <v/>
      </c>
      <c r="AN922" s="50">
        <f>IF(AM922,AL922,AK922)</f>
        <v/>
      </c>
      <c r="AO922" s="50">
        <f>IF(AM922,AK922,AL922)</f>
        <v/>
      </c>
      <c r="AP922" s="50">
        <f>IF(R922="","",IF(Y922&lt;&gt;"","Contains words or symbols that aren't part of a coordinate.",IF(NOT(OR(Z922=2,Z922=4,Z922=6)),"Couldn't find a latitude and a longitude ("&amp;Z922&amp;IF(Z922=1," number"," numbers")&amp;" found).",IF(COUNT(AA922:AF922)&lt;&gt;Z922,"Some of the numbers couldn't be read.",IF(OR(AND(Z922=4,OR(AB922&lt;0,AB922&gt;=60,AD922&lt;0,AD922&gt;=60)),AND(Z922=6,OR(AB922&lt;0,AB922&gt;=60,AC922&lt;0,AC922&gt;=60,AE922&lt;0,AE922&gt;=60,AF922&lt;0,AF922&gt;=60))),"Minutes and seconds must be between 0 and 60.",IF(OR(ABS(AN922)&gt;90,ABS(AO922)&gt;180),"Out of range: latitude must be between -90 and 90, and longitude between -180 and 180.",""))))))</f>
        <v/>
      </c>
    </row>
    <row r="923">
      <c r="B923" s="44" t="n"/>
      <c r="C923" s="44" t="n"/>
      <c r="D923" s="45">
        <f>IF(R923="","",IF(AP923&lt;&gt;"","NOT VALID GPS COORDINATES",IF(O923="NO CONNECTION","NO CONNECTION",IF(E923="","NOT FOUND",IF(OR(AM923,AND(AN923=0,AO923=0)),"CONVERTED – PLEASE CHECK","CONVERTED")))))</f>
        <v/>
      </c>
      <c r="E923" s="45">
        <f>IF(OR(O923="",O923="NO CONNECTION"),"",IFERROR(_xlfn.FILTERXML(O923,"//local/territory")&amp;" "&amp;_xlfn.FILTERXML(O923,"//local/mapcode"),IFERROR(_xlfn.FILTERXML(O923,"//international/mapcode"),"")))</f>
        <v/>
      </c>
      <c r="F923" s="46">
        <f>IF(E923="","",IFERROR(_xlfn.FILTERXML(O923,"//local/territory"),""))</f>
        <v/>
      </c>
      <c r="G923" s="46">
        <f>IF(E923="","",IFERROR(_xlfn.FILTERXML(O923,"//local/mapcode"),""))</f>
        <v/>
      </c>
      <c r="H923" s="46">
        <f>IF(E923="","",IFERROR(_xlfn.FILTERXML(O923,"//international/mapcode"),""))</f>
        <v/>
      </c>
      <c r="I923" s="46">
        <f>IF(E923="","",IFERROR(HYPERLINK("https://www.mymapcodes.com/go/?t="&amp;IF(G923&lt;&gt;"",F923,"AAA")&amp;"&amp;ma="&amp;LEFT(IF(G923&lt;&gt;"",G923,H923),FIND(".",IF(G923&lt;&gt;"",G923,H923))-1)&amp;"&amp;mb="&amp;MID(IF(G923&lt;&gt;"",G923,H923),FIND(".",IF(G923&lt;&gt;"",G923,H923))+1,99),"Open on MyMapcodes →"),""))</f>
        <v/>
      </c>
      <c r="J923" s="47">
        <f>IF(OR(R923="",AP923&lt;&gt;""),"",ROUND(AN923,6))</f>
        <v/>
      </c>
      <c r="K923" s="47">
        <f>IF(OR(R923="",AP923&lt;&gt;""),"",ROUND(AO923,6))</f>
        <v/>
      </c>
      <c r="L923" s="48">
        <f>IF(R923="","",IF(AP923&lt;&gt;"",AP923,IF(O923="NO CONNECTION","Excel couldn't reach the mapcode service. Click the REFRESH RESULTS box just above the table.",IF(E923="","The mapcode service didn't return a mapcode for this point.",IF(AM923,"Latitude and longitude seemed to be the wrong way round, so they've been swapped. Please check.",IF(AND(AN923=0,AO923=0),"0, 0 is in the sea off West Africa. Please check this is the location you meant.",IF(W923,"Longitude came first, so the order has been switched.",IF(Z923=6,"Converted from degrees, minutes and seconds.",IF(Z923=4,"Converted from degrees and decimal minutes.","")))))))))</f>
        <v/>
      </c>
      <c r="N923" s="49">
        <f>IF(J923="","",MapcodeAPI&amp;"codes/"&amp;SUBSTITUTE(J923&amp;"",MID(1/2,2,1),".")&amp;","&amp;SUBSTITUTE(K923&amp;"",MID(1/2,2,1),"."))&amp;LEFT($B$13,0)</f>
        <v/>
      </c>
      <c r="O923" s="49">
        <f>IF(N923="","",IFERROR(_xlfn.WEBSERVICE(N923),IF(MapcodeAPIBackup="","NO CONNECTION",IFERROR(_xlfn.WEBSERVICE(MapcodeAPIBackup&amp;MID(N923,LEN(MapcodeAPI)+1,999)),"NO CONNECTION"))))</f>
        <v/>
      </c>
      <c r="P923" t="inlineStr">
        <is>
          <t xml:space="preserve"> </t>
        </is>
      </c>
      <c r="R923" s="50">
        <f>IFERROR(IF(AND(TRIM(B923&amp;"")="",TRIM(C923&amp;"")=""),"",TRIM(IF(ISNUMBER(B923),SUBSTITUTE(B923&amp;"",MID(1/2,2,1),"."),B923&amp;"")&amp;IF(TRIM(C923&amp;"")="",""," | "&amp;IF(ISNUMBER(C923),SUBSTITUTE(C923&amp;"",MID(1/2,2,1),"."),C923&amp;"")))),"(error value)")</f>
        <v/>
      </c>
      <c r="S923" s="50">
        <f>IF(R923="","","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"&amp;IFERROR(IF(AND(LEN(R923)-LEN(SUBSTITUTE(R923,"/",""))=1,ISNUMBER(FIND(" ",TRIM(LEFT(R923,FIND("/",R923)-1))))),LEFT(R923,FIND("/",R923)-1),R923),R923)&amp;" ")," "," "),"﻿"," "),"​"," "),"⁠"," ")," "," ")," "," "),CHAR(9)," "),CHAR(10)," "),CHAR(13)," "),"−","-"),"–","-"),"—","-"),"LATITUDE"," "),"LONGITUDE"," "),"COORDINATES"," "),"COORDS"," "),"NORTH"," N "),"SOUTH"," S "),"EAST"," E "),"WEST"," W "),"DEGREES"," "),"DEG"," "),"GPS"," "),"LONG"," "),"LNG"," "),"LON"," "),"LAT"," ")," AND "," "),"&amp;"," ")&amp;" ")</f>
        <v/>
      </c>
      <c r="T923" s="50">
        <f>IF(S923="","",IF(LEN(S923)-LEN(SUBSTITUTE(S923,".",""))&gt;0,SUBSTITUTE(S923,","," "),IF(LEN(S923)-LEN(SUBSTITUTE(S923,",",""))=3,SUBSTITUTE(SUBSTITUTE(S923,",",";",2),",","."),IF(LEN(S923)-LEN(SUBSTITUTE(S923,",",""))=2,SUBSTITUTE(S923,",","."),SUBSTITUTE(S923,","," ")))))</f>
        <v/>
      </c>
      <c r="U923" s="50">
        <f>IF(ISNUMBER(FIND("S",T923)),-1,IF(ISNUMBER(FIND("N",T923)),1,0))</f>
        <v/>
      </c>
      <c r="V923" s="50">
        <f>IF(ISNUMBER(FIND("W",T923)),-1,IF(ISNUMBER(FIND("E",T923)),1,0))</f>
        <v/>
      </c>
      <c r="W923" s="50">
        <f>AND(MIN(IFERROR(FIND("N",T923),999),IFERROR(FIND("S",T923),999))&lt;999,MIN(IFERROR(FIND("E",T923),999),IFERROR(FIND("W",T923),999))&lt;999,MIN(IFERROR(FIND("E",T923),999),IFERROR(FIND("W",T923),999))&lt;MIN(IFERROR(FIND("N",T923),999),IFERROR(FIND("S",T923),999)))</f>
        <v/>
      </c>
      <c r="X923" s="50">
        <f>IF(T923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923,"°"," "),"º"," "),"˚"," "),"'"," "),CHAR(34)," "),"′"," "),"’"," "),"‘"," "),"″"," "),"”"," "),"“"," "),"("," "),")"," "),"["," "),"]"," "),"{"," "),"}"," "),";"," "),"|"," "),"/"," "),"\"," "),":"," "),"="," "),"*"," "),","," "),"N"," "),"S"," "),"E"," "),"W"," "),"_"," ")))</f>
        <v/>
      </c>
      <c r="Y923" s="50">
        <f>IF(X923="","",SUBSTITUTE(SUBSTITUTE(SUBSTITUTE(SUBSTITUTE(SUBSTITUTE(SUBSTITUTE(SUBSTITUTE(SUBSTITUTE(SUBSTITUTE(SUBSTITUTE(SUBSTITUTE(SUBSTITUTE(SUBSTITUTE(X923,"0",""),"1",""),"2",""),"3",""),"4",""),"5",""),"6",""),"7",""),"8",""),"9",""),".",""),"-","")," ",""))</f>
        <v/>
      </c>
      <c r="Z923" s="50">
        <f>IF(X923="",0,LEN(X923)-LEN(SUBSTITUTE(X923," ",""))+1)</f>
        <v/>
      </c>
      <c r="AA923" s="50">
        <f>IF(Z923&lt;1,"",IFERROR(VALUE(SUBSTITUTE(TRIM(MID(SUBSTITUTE(X923," ",REPT(" ",60)),1,60)),".",MID(1/2,2,1))),""))</f>
        <v/>
      </c>
      <c r="AB923" s="50">
        <f>IF(Z923&lt;2,"",IFERROR(VALUE(SUBSTITUTE(TRIM(MID(SUBSTITUTE(X923," ",REPT(" ",60)),61,60)),".",MID(1/2,2,1))),""))</f>
        <v/>
      </c>
      <c r="AC923" s="50">
        <f>IF(Z923&lt;3,"",IFERROR(VALUE(SUBSTITUTE(TRIM(MID(SUBSTITUTE(X923," ",REPT(" ",60)),121,60)),".",MID(1/2,2,1))),""))</f>
        <v/>
      </c>
      <c r="AD923" s="50">
        <f>IF(Z923&lt;4,"",IFERROR(VALUE(SUBSTITUTE(TRIM(MID(SUBSTITUTE(X923," ",REPT(" ",60)),181,60)),".",MID(1/2,2,1))),""))</f>
        <v/>
      </c>
      <c r="AE923" s="50">
        <f>IF(Z923&lt;5,"",IFERROR(VALUE(SUBSTITUTE(TRIM(MID(SUBSTITUTE(X923," ",REPT(" ",60)),241,60)),".",MID(1/2,2,1))),""))</f>
        <v/>
      </c>
      <c r="AF923" s="50">
        <f>IF(Z923&lt;6,"",IFERROR(VALUE(SUBSTITUTE(TRIM(MID(SUBSTITUTE(X923," ",REPT(" ",60)),301,60)),".",MID(1/2,2,1))),""))</f>
        <v/>
      </c>
      <c r="AG923" s="50">
        <f>IFERROR(IF(Z923=2,AA923,IF(Z923=4,IF(AA923&lt;0,-1,1)*(ABS(AA923)+AB923/60),IF(Z923=6,IF(AA923&lt;0,-1,1)*(ABS(AA923)+AB923/60+AC923/3600),""))),"")</f>
        <v/>
      </c>
      <c r="AH923" s="50">
        <f>IFERROR(IF(Z923=2,AB923,IF(Z923=4,IF(AC923&lt;0,-1,1)*(ABS(AC923)+AD923/60),IF(Z923=6,IF(AD923&lt;0,-1,1)*(ABS(AD923)+AE923/60+AF923/3600),""))),"")</f>
        <v/>
      </c>
      <c r="AI923" s="50">
        <f>IF(W923,AH923,AG923)</f>
        <v/>
      </c>
      <c r="AJ923" s="50">
        <f>IF(W923,AG923,AH923)</f>
        <v/>
      </c>
      <c r="AK923" s="50">
        <f>IFERROR(IF(U923=0,AI923,U923*ABS(AI923)),"")</f>
        <v/>
      </c>
      <c r="AL923" s="50">
        <f>IFERROR(IF(V923=0,AJ923,V923*ABS(AJ923)),"")</f>
        <v/>
      </c>
      <c r="AM923" s="50">
        <f>IFERROR(AND(U923=0,V923=0,ABS(AK923)&gt;90,ABS(AK923)&lt;=180,ABS(AL923)&lt;=90),FALSE)</f>
        <v/>
      </c>
      <c r="AN923" s="50">
        <f>IF(AM923,AL923,AK923)</f>
        <v/>
      </c>
      <c r="AO923" s="50">
        <f>IF(AM923,AK923,AL923)</f>
        <v/>
      </c>
      <c r="AP923" s="50">
        <f>IF(R923="","",IF(Y923&lt;&gt;"","Contains words or symbols that aren't part of a coordinate.",IF(NOT(OR(Z923=2,Z923=4,Z923=6)),"Couldn't find a latitude and a longitude ("&amp;Z923&amp;IF(Z923=1," number"," numbers")&amp;" found).",IF(COUNT(AA923:AF923)&lt;&gt;Z923,"Some of the numbers couldn't be read.",IF(OR(AND(Z923=4,OR(AB923&lt;0,AB923&gt;=60,AD923&lt;0,AD923&gt;=60)),AND(Z923=6,OR(AB923&lt;0,AB923&gt;=60,AC923&lt;0,AC923&gt;=60,AE923&lt;0,AE923&gt;=60,AF923&lt;0,AF923&gt;=60))),"Minutes and seconds must be between 0 and 60.",IF(OR(ABS(AN923)&gt;90,ABS(AO923)&gt;180),"Out of range: latitude must be between -90 and 90, and longitude between -180 and 180.",""))))))</f>
        <v/>
      </c>
    </row>
    <row r="924">
      <c r="B924" s="44" t="n"/>
      <c r="C924" s="44" t="n"/>
      <c r="D924" s="45">
        <f>IF(R924="","",IF(AP924&lt;&gt;"","NOT VALID GPS COORDINATES",IF(O924="NO CONNECTION","NO CONNECTION",IF(E924="","NOT FOUND",IF(OR(AM924,AND(AN924=0,AO924=0)),"CONVERTED – PLEASE CHECK","CONVERTED")))))</f>
        <v/>
      </c>
      <c r="E924" s="45">
        <f>IF(OR(O924="",O924="NO CONNECTION"),"",IFERROR(_xlfn.FILTERXML(O924,"//local/territory")&amp;" "&amp;_xlfn.FILTERXML(O924,"//local/mapcode"),IFERROR(_xlfn.FILTERXML(O924,"//international/mapcode"),"")))</f>
        <v/>
      </c>
      <c r="F924" s="46">
        <f>IF(E924="","",IFERROR(_xlfn.FILTERXML(O924,"//local/territory"),""))</f>
        <v/>
      </c>
      <c r="G924" s="46">
        <f>IF(E924="","",IFERROR(_xlfn.FILTERXML(O924,"//local/mapcode"),""))</f>
        <v/>
      </c>
      <c r="H924" s="46">
        <f>IF(E924="","",IFERROR(_xlfn.FILTERXML(O924,"//international/mapcode"),""))</f>
        <v/>
      </c>
      <c r="I924" s="46">
        <f>IF(E924="","",IFERROR(HYPERLINK("https://www.mymapcodes.com/go/?t="&amp;IF(G924&lt;&gt;"",F924,"AAA")&amp;"&amp;ma="&amp;LEFT(IF(G924&lt;&gt;"",G924,H924),FIND(".",IF(G924&lt;&gt;"",G924,H924))-1)&amp;"&amp;mb="&amp;MID(IF(G924&lt;&gt;"",G924,H924),FIND(".",IF(G924&lt;&gt;"",G924,H924))+1,99),"Open on MyMapcodes →"),""))</f>
        <v/>
      </c>
      <c r="J924" s="47">
        <f>IF(OR(R924="",AP924&lt;&gt;""),"",ROUND(AN924,6))</f>
        <v/>
      </c>
      <c r="K924" s="47">
        <f>IF(OR(R924="",AP924&lt;&gt;""),"",ROUND(AO924,6))</f>
        <v/>
      </c>
      <c r="L924" s="48">
        <f>IF(R924="","",IF(AP924&lt;&gt;"",AP924,IF(O924="NO CONNECTION","Excel couldn't reach the mapcode service. Click the REFRESH RESULTS box just above the table.",IF(E924="","The mapcode service didn't return a mapcode for this point.",IF(AM924,"Latitude and longitude seemed to be the wrong way round, so they've been swapped. Please check.",IF(AND(AN924=0,AO924=0),"0, 0 is in the sea off West Africa. Please check this is the location you meant.",IF(W924,"Longitude came first, so the order has been switched.",IF(Z924=6,"Converted from degrees, minutes and seconds.",IF(Z924=4,"Converted from degrees and decimal minutes.","")))))))))</f>
        <v/>
      </c>
      <c r="N924" s="49">
        <f>IF(J924="","",MapcodeAPI&amp;"codes/"&amp;SUBSTITUTE(J924&amp;"",MID(1/2,2,1),".")&amp;","&amp;SUBSTITUTE(K924&amp;"",MID(1/2,2,1),"."))&amp;LEFT($B$13,0)</f>
        <v/>
      </c>
      <c r="O924" s="49">
        <f>IF(N924="","",IFERROR(_xlfn.WEBSERVICE(N924),IF(MapcodeAPIBackup="","NO CONNECTION",IFERROR(_xlfn.WEBSERVICE(MapcodeAPIBackup&amp;MID(N924,LEN(MapcodeAPI)+1,999)),"NO CONNECTION"))))</f>
        <v/>
      </c>
      <c r="P924" t="inlineStr">
        <is>
          <t xml:space="preserve"> </t>
        </is>
      </c>
      <c r="R924" s="50">
        <f>IFERROR(IF(AND(TRIM(B924&amp;"")="",TRIM(C924&amp;"")=""),"",TRIM(IF(ISNUMBER(B924),SUBSTITUTE(B924&amp;"",MID(1/2,2,1),"."),B924&amp;"")&amp;IF(TRIM(C924&amp;"")="",""," | "&amp;IF(ISNUMBER(C924),SUBSTITUTE(C924&amp;"",MID(1/2,2,1),"."),C924&amp;"")))),"(error value)")</f>
        <v/>
      </c>
      <c r="S924" s="50">
        <f>IF(R924="","","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"&amp;IFERROR(IF(AND(LEN(R924)-LEN(SUBSTITUTE(R924,"/",""))=1,ISNUMBER(FIND(" ",TRIM(LEFT(R924,FIND("/",R924)-1))))),LEFT(R924,FIND("/",R924)-1),R924),R924)&amp;" ")," "," "),"﻿"," "),"​"," "),"⁠"," ")," "," ")," "," "),CHAR(9)," "),CHAR(10)," "),CHAR(13)," "),"−","-"),"–","-"),"—","-"),"LATITUDE"," "),"LONGITUDE"," "),"COORDINATES"," "),"COORDS"," "),"NORTH"," N "),"SOUTH"," S "),"EAST"," E "),"WEST"," W "),"DEGREES"," "),"DEG"," "),"GPS"," "),"LONG"," "),"LNG"," "),"LON"," "),"LAT"," ")," AND "," "),"&amp;"," ")&amp;" ")</f>
        <v/>
      </c>
      <c r="T924" s="50">
        <f>IF(S924="","",IF(LEN(S924)-LEN(SUBSTITUTE(S924,".",""))&gt;0,SUBSTITUTE(S924,","," "),IF(LEN(S924)-LEN(SUBSTITUTE(S924,",",""))=3,SUBSTITUTE(SUBSTITUTE(S924,",",";",2),",","."),IF(LEN(S924)-LEN(SUBSTITUTE(S924,",",""))=2,SUBSTITUTE(S924,",","."),SUBSTITUTE(S924,","," ")))))</f>
        <v/>
      </c>
      <c r="U924" s="50">
        <f>IF(ISNUMBER(FIND("S",T924)),-1,IF(ISNUMBER(FIND("N",T924)),1,0))</f>
        <v/>
      </c>
      <c r="V924" s="50">
        <f>IF(ISNUMBER(FIND("W",T924)),-1,IF(ISNUMBER(FIND("E",T924)),1,0))</f>
        <v/>
      </c>
      <c r="W924" s="50">
        <f>AND(MIN(IFERROR(FIND("N",T924),999),IFERROR(FIND("S",T924),999))&lt;999,MIN(IFERROR(FIND("E",T924),999),IFERROR(FIND("W",T924),999))&lt;999,MIN(IFERROR(FIND("E",T924),999),IFERROR(FIND("W",T924),999))&lt;MIN(IFERROR(FIND("N",T924),999),IFERROR(FIND("S",T924),999)))</f>
        <v/>
      </c>
      <c r="X924" s="50">
        <f>IF(T924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924,"°"," "),"º"," "),"˚"," "),"'"," "),CHAR(34)," "),"′"," "),"’"," "),"‘"," "),"″"," "),"”"," "),"“"," "),"("," "),")"," "),"["," "),"]"," "),"{"," "),"}"," "),";"," "),"|"," "),"/"," "),"\"," "),":"," "),"="," "),"*"," "),","," "),"N"," "),"S"," "),"E"," "),"W"," "),"_"," ")))</f>
        <v/>
      </c>
      <c r="Y924" s="50">
        <f>IF(X924="","",SUBSTITUTE(SUBSTITUTE(SUBSTITUTE(SUBSTITUTE(SUBSTITUTE(SUBSTITUTE(SUBSTITUTE(SUBSTITUTE(SUBSTITUTE(SUBSTITUTE(SUBSTITUTE(SUBSTITUTE(SUBSTITUTE(X924,"0",""),"1",""),"2",""),"3",""),"4",""),"5",""),"6",""),"7",""),"8",""),"9",""),".",""),"-","")," ",""))</f>
        <v/>
      </c>
      <c r="Z924" s="50">
        <f>IF(X924="",0,LEN(X924)-LEN(SUBSTITUTE(X924," ",""))+1)</f>
        <v/>
      </c>
      <c r="AA924" s="50">
        <f>IF(Z924&lt;1,"",IFERROR(VALUE(SUBSTITUTE(TRIM(MID(SUBSTITUTE(X924," ",REPT(" ",60)),1,60)),".",MID(1/2,2,1))),""))</f>
        <v/>
      </c>
      <c r="AB924" s="50">
        <f>IF(Z924&lt;2,"",IFERROR(VALUE(SUBSTITUTE(TRIM(MID(SUBSTITUTE(X924," ",REPT(" ",60)),61,60)),".",MID(1/2,2,1))),""))</f>
        <v/>
      </c>
      <c r="AC924" s="50">
        <f>IF(Z924&lt;3,"",IFERROR(VALUE(SUBSTITUTE(TRIM(MID(SUBSTITUTE(X924," ",REPT(" ",60)),121,60)),".",MID(1/2,2,1))),""))</f>
        <v/>
      </c>
      <c r="AD924" s="50">
        <f>IF(Z924&lt;4,"",IFERROR(VALUE(SUBSTITUTE(TRIM(MID(SUBSTITUTE(X924," ",REPT(" ",60)),181,60)),".",MID(1/2,2,1))),""))</f>
        <v/>
      </c>
      <c r="AE924" s="50">
        <f>IF(Z924&lt;5,"",IFERROR(VALUE(SUBSTITUTE(TRIM(MID(SUBSTITUTE(X924," ",REPT(" ",60)),241,60)),".",MID(1/2,2,1))),""))</f>
        <v/>
      </c>
      <c r="AF924" s="50">
        <f>IF(Z924&lt;6,"",IFERROR(VALUE(SUBSTITUTE(TRIM(MID(SUBSTITUTE(X924," ",REPT(" ",60)),301,60)),".",MID(1/2,2,1))),""))</f>
        <v/>
      </c>
      <c r="AG924" s="50">
        <f>IFERROR(IF(Z924=2,AA924,IF(Z924=4,IF(AA924&lt;0,-1,1)*(ABS(AA924)+AB924/60),IF(Z924=6,IF(AA924&lt;0,-1,1)*(ABS(AA924)+AB924/60+AC924/3600),""))),"")</f>
        <v/>
      </c>
      <c r="AH924" s="50">
        <f>IFERROR(IF(Z924=2,AB924,IF(Z924=4,IF(AC924&lt;0,-1,1)*(ABS(AC924)+AD924/60),IF(Z924=6,IF(AD924&lt;0,-1,1)*(ABS(AD924)+AE924/60+AF924/3600),""))),"")</f>
        <v/>
      </c>
      <c r="AI924" s="50">
        <f>IF(W924,AH924,AG924)</f>
        <v/>
      </c>
      <c r="AJ924" s="50">
        <f>IF(W924,AG924,AH924)</f>
        <v/>
      </c>
      <c r="AK924" s="50">
        <f>IFERROR(IF(U924=0,AI924,U924*ABS(AI924)),"")</f>
        <v/>
      </c>
      <c r="AL924" s="50">
        <f>IFERROR(IF(V924=0,AJ924,V924*ABS(AJ924)),"")</f>
        <v/>
      </c>
      <c r="AM924" s="50">
        <f>IFERROR(AND(U924=0,V924=0,ABS(AK924)&gt;90,ABS(AK924)&lt;=180,ABS(AL924)&lt;=90),FALSE)</f>
        <v/>
      </c>
      <c r="AN924" s="50">
        <f>IF(AM924,AL924,AK924)</f>
        <v/>
      </c>
      <c r="AO924" s="50">
        <f>IF(AM924,AK924,AL924)</f>
        <v/>
      </c>
      <c r="AP924" s="50">
        <f>IF(R924="","",IF(Y924&lt;&gt;"","Contains words or symbols that aren't part of a coordinate.",IF(NOT(OR(Z924=2,Z924=4,Z924=6)),"Couldn't find a latitude and a longitude ("&amp;Z924&amp;IF(Z924=1," number"," numbers")&amp;" found).",IF(COUNT(AA924:AF924)&lt;&gt;Z924,"Some of the numbers couldn't be read.",IF(OR(AND(Z924=4,OR(AB924&lt;0,AB924&gt;=60,AD924&lt;0,AD924&gt;=60)),AND(Z924=6,OR(AB924&lt;0,AB924&gt;=60,AC924&lt;0,AC924&gt;=60,AE924&lt;0,AE924&gt;=60,AF924&lt;0,AF924&gt;=60))),"Minutes and seconds must be between 0 and 60.",IF(OR(ABS(AN924)&gt;90,ABS(AO924)&gt;180),"Out of range: latitude must be between -90 and 90, and longitude between -180 and 180.",""))))))</f>
        <v/>
      </c>
    </row>
    <row r="925">
      <c r="B925" s="44" t="n"/>
      <c r="C925" s="44" t="n"/>
      <c r="D925" s="45">
        <f>IF(R925="","",IF(AP925&lt;&gt;"","NOT VALID GPS COORDINATES",IF(O925="NO CONNECTION","NO CONNECTION",IF(E925="","NOT FOUND",IF(OR(AM925,AND(AN925=0,AO925=0)),"CONVERTED – PLEASE CHECK","CONVERTED")))))</f>
        <v/>
      </c>
      <c r="E925" s="45">
        <f>IF(OR(O925="",O925="NO CONNECTION"),"",IFERROR(_xlfn.FILTERXML(O925,"//local/territory")&amp;" "&amp;_xlfn.FILTERXML(O925,"//local/mapcode"),IFERROR(_xlfn.FILTERXML(O925,"//international/mapcode"),"")))</f>
        <v/>
      </c>
      <c r="F925" s="46">
        <f>IF(E925="","",IFERROR(_xlfn.FILTERXML(O925,"//local/territory"),""))</f>
        <v/>
      </c>
      <c r="G925" s="46">
        <f>IF(E925="","",IFERROR(_xlfn.FILTERXML(O925,"//local/mapcode"),""))</f>
        <v/>
      </c>
      <c r="H925" s="46">
        <f>IF(E925="","",IFERROR(_xlfn.FILTERXML(O925,"//international/mapcode"),""))</f>
        <v/>
      </c>
      <c r="I925" s="46">
        <f>IF(E925="","",IFERROR(HYPERLINK("https://www.mymapcodes.com/go/?t="&amp;IF(G925&lt;&gt;"",F925,"AAA")&amp;"&amp;ma="&amp;LEFT(IF(G925&lt;&gt;"",G925,H925),FIND(".",IF(G925&lt;&gt;"",G925,H925))-1)&amp;"&amp;mb="&amp;MID(IF(G925&lt;&gt;"",G925,H925),FIND(".",IF(G925&lt;&gt;"",G925,H925))+1,99),"Open on MyMapcodes →"),""))</f>
        <v/>
      </c>
      <c r="J925" s="47">
        <f>IF(OR(R925="",AP925&lt;&gt;""),"",ROUND(AN925,6))</f>
        <v/>
      </c>
      <c r="K925" s="47">
        <f>IF(OR(R925="",AP925&lt;&gt;""),"",ROUND(AO925,6))</f>
        <v/>
      </c>
      <c r="L925" s="48">
        <f>IF(R925="","",IF(AP925&lt;&gt;"",AP925,IF(O925="NO CONNECTION","Excel couldn't reach the mapcode service. Click the REFRESH RESULTS box just above the table.",IF(E925="","The mapcode service didn't return a mapcode for this point.",IF(AM925,"Latitude and longitude seemed to be the wrong way round, so they've been swapped. Please check.",IF(AND(AN925=0,AO925=0),"0, 0 is in the sea off West Africa. Please check this is the location you meant.",IF(W925,"Longitude came first, so the order has been switched.",IF(Z925=6,"Converted from degrees, minutes and seconds.",IF(Z925=4,"Converted from degrees and decimal minutes.","")))))))))</f>
        <v/>
      </c>
      <c r="N925" s="49">
        <f>IF(J925="","",MapcodeAPI&amp;"codes/"&amp;SUBSTITUTE(J925&amp;"",MID(1/2,2,1),".")&amp;","&amp;SUBSTITUTE(K925&amp;"",MID(1/2,2,1),"."))&amp;LEFT($B$13,0)</f>
        <v/>
      </c>
      <c r="O925" s="49">
        <f>IF(N925="","",IFERROR(_xlfn.WEBSERVICE(N925),IF(MapcodeAPIBackup="","NO CONNECTION",IFERROR(_xlfn.WEBSERVICE(MapcodeAPIBackup&amp;MID(N925,LEN(MapcodeAPI)+1,999)),"NO CONNECTION"))))</f>
        <v/>
      </c>
      <c r="P925" t="inlineStr">
        <is>
          <t xml:space="preserve"> </t>
        </is>
      </c>
      <c r="R925" s="50">
        <f>IFERROR(IF(AND(TRIM(B925&amp;"")="",TRIM(C925&amp;"")=""),"",TRIM(IF(ISNUMBER(B925),SUBSTITUTE(B925&amp;"",MID(1/2,2,1),"."),B925&amp;"")&amp;IF(TRIM(C925&amp;"")="",""," | "&amp;IF(ISNUMBER(C925),SUBSTITUTE(C925&amp;"",MID(1/2,2,1),"."),C925&amp;"")))),"(error value)")</f>
        <v/>
      </c>
      <c r="S925" s="50">
        <f>IF(R925="","","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"&amp;IFERROR(IF(AND(LEN(R925)-LEN(SUBSTITUTE(R925,"/",""))=1,ISNUMBER(FIND(" ",TRIM(LEFT(R925,FIND("/",R925)-1))))),LEFT(R925,FIND("/",R925)-1),R925),R925)&amp;" ")," "," "),"﻿"," "),"​"," "),"⁠"," ")," "," ")," "," "),CHAR(9)," "),CHAR(10)," "),CHAR(13)," "),"−","-"),"–","-"),"—","-"),"LATITUDE"," "),"LONGITUDE"," "),"COORDINATES"," "),"COORDS"," "),"NORTH"," N "),"SOUTH"," S "),"EAST"," E "),"WEST"," W "),"DEGREES"," "),"DEG"," "),"GPS"," "),"LONG"," "),"LNG"," "),"LON"," "),"LAT"," ")," AND "," "),"&amp;"," ")&amp;" ")</f>
        <v/>
      </c>
      <c r="T925" s="50">
        <f>IF(S925="","",IF(LEN(S925)-LEN(SUBSTITUTE(S925,".",""))&gt;0,SUBSTITUTE(S925,","," "),IF(LEN(S925)-LEN(SUBSTITUTE(S925,",",""))=3,SUBSTITUTE(SUBSTITUTE(S925,",",";",2),",","."),IF(LEN(S925)-LEN(SUBSTITUTE(S925,",",""))=2,SUBSTITUTE(S925,",","."),SUBSTITUTE(S925,","," ")))))</f>
        <v/>
      </c>
      <c r="U925" s="50">
        <f>IF(ISNUMBER(FIND("S",T925)),-1,IF(ISNUMBER(FIND("N",T925)),1,0))</f>
        <v/>
      </c>
      <c r="V925" s="50">
        <f>IF(ISNUMBER(FIND("W",T925)),-1,IF(ISNUMBER(FIND("E",T925)),1,0))</f>
        <v/>
      </c>
      <c r="W925" s="50">
        <f>AND(MIN(IFERROR(FIND("N",T925),999),IFERROR(FIND("S",T925),999))&lt;999,MIN(IFERROR(FIND("E",T925),999),IFERROR(FIND("W",T925),999))&lt;999,MIN(IFERROR(FIND("E",T925),999),IFERROR(FIND("W",T925),999))&lt;MIN(IFERROR(FIND("N",T925),999),IFERROR(FIND("S",T925),999)))</f>
        <v/>
      </c>
      <c r="X925" s="50">
        <f>IF(T925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925,"°"," "),"º"," "),"˚"," "),"'"," "),CHAR(34)," "),"′"," "),"’"," "),"‘"," "),"″"," "),"”"," "),"“"," "),"("," "),")"," "),"["," "),"]"," "),"{"," "),"}"," "),";"," "),"|"," "),"/"," "),"\"," "),":"," "),"="," "),"*"," "),","," "),"N"," "),"S"," "),"E"," "),"W"," "),"_"," ")))</f>
        <v/>
      </c>
      <c r="Y925" s="50">
        <f>IF(X925="","",SUBSTITUTE(SUBSTITUTE(SUBSTITUTE(SUBSTITUTE(SUBSTITUTE(SUBSTITUTE(SUBSTITUTE(SUBSTITUTE(SUBSTITUTE(SUBSTITUTE(SUBSTITUTE(SUBSTITUTE(SUBSTITUTE(X925,"0",""),"1",""),"2",""),"3",""),"4",""),"5",""),"6",""),"7",""),"8",""),"9",""),".",""),"-","")," ",""))</f>
        <v/>
      </c>
      <c r="Z925" s="50">
        <f>IF(X925="",0,LEN(X925)-LEN(SUBSTITUTE(X925," ",""))+1)</f>
        <v/>
      </c>
      <c r="AA925" s="50">
        <f>IF(Z925&lt;1,"",IFERROR(VALUE(SUBSTITUTE(TRIM(MID(SUBSTITUTE(X925," ",REPT(" ",60)),1,60)),".",MID(1/2,2,1))),""))</f>
        <v/>
      </c>
      <c r="AB925" s="50">
        <f>IF(Z925&lt;2,"",IFERROR(VALUE(SUBSTITUTE(TRIM(MID(SUBSTITUTE(X925," ",REPT(" ",60)),61,60)),".",MID(1/2,2,1))),""))</f>
        <v/>
      </c>
      <c r="AC925" s="50">
        <f>IF(Z925&lt;3,"",IFERROR(VALUE(SUBSTITUTE(TRIM(MID(SUBSTITUTE(X925," ",REPT(" ",60)),121,60)),".",MID(1/2,2,1))),""))</f>
        <v/>
      </c>
      <c r="AD925" s="50">
        <f>IF(Z925&lt;4,"",IFERROR(VALUE(SUBSTITUTE(TRIM(MID(SUBSTITUTE(X925," ",REPT(" ",60)),181,60)),".",MID(1/2,2,1))),""))</f>
        <v/>
      </c>
      <c r="AE925" s="50">
        <f>IF(Z925&lt;5,"",IFERROR(VALUE(SUBSTITUTE(TRIM(MID(SUBSTITUTE(X925," ",REPT(" ",60)),241,60)),".",MID(1/2,2,1))),""))</f>
        <v/>
      </c>
      <c r="AF925" s="50">
        <f>IF(Z925&lt;6,"",IFERROR(VALUE(SUBSTITUTE(TRIM(MID(SUBSTITUTE(X925," ",REPT(" ",60)),301,60)),".",MID(1/2,2,1))),""))</f>
        <v/>
      </c>
      <c r="AG925" s="50">
        <f>IFERROR(IF(Z925=2,AA925,IF(Z925=4,IF(AA925&lt;0,-1,1)*(ABS(AA925)+AB925/60),IF(Z925=6,IF(AA925&lt;0,-1,1)*(ABS(AA925)+AB925/60+AC925/3600),""))),"")</f>
        <v/>
      </c>
      <c r="AH925" s="50">
        <f>IFERROR(IF(Z925=2,AB925,IF(Z925=4,IF(AC925&lt;0,-1,1)*(ABS(AC925)+AD925/60),IF(Z925=6,IF(AD925&lt;0,-1,1)*(ABS(AD925)+AE925/60+AF925/3600),""))),"")</f>
        <v/>
      </c>
      <c r="AI925" s="50">
        <f>IF(W925,AH925,AG925)</f>
        <v/>
      </c>
      <c r="AJ925" s="50">
        <f>IF(W925,AG925,AH925)</f>
        <v/>
      </c>
      <c r="AK925" s="50">
        <f>IFERROR(IF(U925=0,AI925,U925*ABS(AI925)),"")</f>
        <v/>
      </c>
      <c r="AL925" s="50">
        <f>IFERROR(IF(V925=0,AJ925,V925*ABS(AJ925)),"")</f>
        <v/>
      </c>
      <c r="AM925" s="50">
        <f>IFERROR(AND(U925=0,V925=0,ABS(AK925)&gt;90,ABS(AK925)&lt;=180,ABS(AL925)&lt;=90),FALSE)</f>
        <v/>
      </c>
      <c r="AN925" s="50">
        <f>IF(AM925,AL925,AK925)</f>
        <v/>
      </c>
      <c r="AO925" s="50">
        <f>IF(AM925,AK925,AL925)</f>
        <v/>
      </c>
      <c r="AP925" s="50">
        <f>IF(R925="","",IF(Y925&lt;&gt;"","Contains words or symbols that aren't part of a coordinate.",IF(NOT(OR(Z925=2,Z925=4,Z925=6)),"Couldn't find a latitude and a longitude ("&amp;Z925&amp;IF(Z925=1," number"," numbers")&amp;" found).",IF(COUNT(AA925:AF925)&lt;&gt;Z925,"Some of the numbers couldn't be read.",IF(OR(AND(Z925=4,OR(AB925&lt;0,AB925&gt;=60,AD925&lt;0,AD925&gt;=60)),AND(Z925=6,OR(AB925&lt;0,AB925&gt;=60,AC925&lt;0,AC925&gt;=60,AE925&lt;0,AE925&gt;=60,AF925&lt;0,AF925&gt;=60))),"Minutes and seconds must be between 0 and 60.",IF(OR(ABS(AN925)&gt;90,ABS(AO925)&gt;180),"Out of range: latitude must be between -90 and 90, and longitude between -180 and 180.",""))))))</f>
        <v/>
      </c>
    </row>
    <row r="926">
      <c r="B926" s="44" t="n"/>
      <c r="C926" s="44" t="n"/>
      <c r="D926" s="45">
        <f>IF(R926="","",IF(AP926&lt;&gt;"","NOT VALID GPS COORDINATES",IF(O926="NO CONNECTION","NO CONNECTION",IF(E926="","NOT FOUND",IF(OR(AM926,AND(AN926=0,AO926=0)),"CONVERTED – PLEASE CHECK","CONVERTED")))))</f>
        <v/>
      </c>
      <c r="E926" s="45">
        <f>IF(OR(O926="",O926="NO CONNECTION"),"",IFERROR(_xlfn.FILTERXML(O926,"//local/territory")&amp;" "&amp;_xlfn.FILTERXML(O926,"//local/mapcode"),IFERROR(_xlfn.FILTERXML(O926,"//international/mapcode"),"")))</f>
        <v/>
      </c>
      <c r="F926" s="46">
        <f>IF(E926="","",IFERROR(_xlfn.FILTERXML(O926,"//local/territory"),""))</f>
        <v/>
      </c>
      <c r="G926" s="46">
        <f>IF(E926="","",IFERROR(_xlfn.FILTERXML(O926,"//local/mapcode"),""))</f>
        <v/>
      </c>
      <c r="H926" s="46">
        <f>IF(E926="","",IFERROR(_xlfn.FILTERXML(O926,"//international/mapcode"),""))</f>
        <v/>
      </c>
      <c r="I926" s="46">
        <f>IF(E926="","",IFERROR(HYPERLINK("https://www.mymapcodes.com/go/?t="&amp;IF(G926&lt;&gt;"",F926,"AAA")&amp;"&amp;ma="&amp;LEFT(IF(G926&lt;&gt;"",G926,H926),FIND(".",IF(G926&lt;&gt;"",G926,H926))-1)&amp;"&amp;mb="&amp;MID(IF(G926&lt;&gt;"",G926,H926),FIND(".",IF(G926&lt;&gt;"",G926,H926))+1,99),"Open on MyMapcodes →"),""))</f>
        <v/>
      </c>
      <c r="J926" s="47">
        <f>IF(OR(R926="",AP926&lt;&gt;""),"",ROUND(AN926,6))</f>
        <v/>
      </c>
      <c r="K926" s="47">
        <f>IF(OR(R926="",AP926&lt;&gt;""),"",ROUND(AO926,6))</f>
        <v/>
      </c>
      <c r="L926" s="48">
        <f>IF(R926="","",IF(AP926&lt;&gt;"",AP926,IF(O926="NO CONNECTION","Excel couldn't reach the mapcode service. Click the REFRESH RESULTS box just above the table.",IF(E926="","The mapcode service didn't return a mapcode for this point.",IF(AM926,"Latitude and longitude seemed to be the wrong way round, so they've been swapped. Please check.",IF(AND(AN926=0,AO926=0),"0, 0 is in the sea off West Africa. Please check this is the location you meant.",IF(W926,"Longitude came first, so the order has been switched.",IF(Z926=6,"Converted from degrees, minutes and seconds.",IF(Z926=4,"Converted from degrees and decimal minutes.","")))))))))</f>
        <v/>
      </c>
      <c r="N926" s="49">
        <f>IF(J926="","",MapcodeAPI&amp;"codes/"&amp;SUBSTITUTE(J926&amp;"",MID(1/2,2,1),".")&amp;","&amp;SUBSTITUTE(K926&amp;"",MID(1/2,2,1),"."))&amp;LEFT($B$13,0)</f>
        <v/>
      </c>
      <c r="O926" s="49">
        <f>IF(N926="","",IFERROR(_xlfn.WEBSERVICE(N926),IF(MapcodeAPIBackup="","NO CONNECTION",IFERROR(_xlfn.WEBSERVICE(MapcodeAPIBackup&amp;MID(N926,LEN(MapcodeAPI)+1,999)),"NO CONNECTION"))))</f>
        <v/>
      </c>
      <c r="P926" t="inlineStr">
        <is>
          <t xml:space="preserve"> </t>
        </is>
      </c>
      <c r="R926" s="50">
        <f>IFERROR(IF(AND(TRIM(B926&amp;"")="",TRIM(C926&amp;"")=""),"",TRIM(IF(ISNUMBER(B926),SUBSTITUTE(B926&amp;"",MID(1/2,2,1),"."),B926&amp;"")&amp;IF(TRIM(C926&amp;"")="",""," | "&amp;IF(ISNUMBER(C926),SUBSTITUTE(C926&amp;"",MID(1/2,2,1),"."),C926&amp;"")))),"(error value)")</f>
        <v/>
      </c>
      <c r="S926" s="50">
        <f>IF(R926="","","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"&amp;IFERROR(IF(AND(LEN(R926)-LEN(SUBSTITUTE(R926,"/",""))=1,ISNUMBER(FIND(" ",TRIM(LEFT(R926,FIND("/",R926)-1))))),LEFT(R926,FIND("/",R926)-1),R926),R926)&amp;" ")," "," "),"﻿"," "),"​"," "),"⁠"," ")," "," ")," "," "),CHAR(9)," "),CHAR(10)," "),CHAR(13)," "),"−","-"),"–","-"),"—","-"),"LATITUDE"," "),"LONGITUDE"," "),"COORDINATES"," "),"COORDS"," "),"NORTH"," N "),"SOUTH"," S "),"EAST"," E "),"WEST"," W "),"DEGREES"," "),"DEG"," "),"GPS"," "),"LONG"," "),"LNG"," "),"LON"," "),"LAT"," ")," AND "," "),"&amp;"," ")&amp;" ")</f>
        <v/>
      </c>
      <c r="T926" s="50">
        <f>IF(S926="","",IF(LEN(S926)-LEN(SUBSTITUTE(S926,".",""))&gt;0,SUBSTITUTE(S926,","," "),IF(LEN(S926)-LEN(SUBSTITUTE(S926,",",""))=3,SUBSTITUTE(SUBSTITUTE(S926,",",";",2),",","."),IF(LEN(S926)-LEN(SUBSTITUTE(S926,",",""))=2,SUBSTITUTE(S926,",","."),SUBSTITUTE(S926,","," ")))))</f>
        <v/>
      </c>
      <c r="U926" s="50">
        <f>IF(ISNUMBER(FIND("S",T926)),-1,IF(ISNUMBER(FIND("N",T926)),1,0))</f>
        <v/>
      </c>
      <c r="V926" s="50">
        <f>IF(ISNUMBER(FIND("W",T926)),-1,IF(ISNUMBER(FIND("E",T926)),1,0))</f>
        <v/>
      </c>
      <c r="W926" s="50">
        <f>AND(MIN(IFERROR(FIND("N",T926),999),IFERROR(FIND("S",T926),999))&lt;999,MIN(IFERROR(FIND("E",T926),999),IFERROR(FIND("W",T926),999))&lt;999,MIN(IFERROR(FIND("E",T926),999),IFERROR(FIND("W",T926),999))&lt;MIN(IFERROR(FIND("N",T926),999),IFERROR(FIND("S",T926),999)))</f>
        <v/>
      </c>
      <c r="X926" s="50">
        <f>IF(T926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926,"°"," "),"º"," "),"˚"," "),"'"," "),CHAR(34)," "),"′"," "),"’"," "),"‘"," "),"″"," "),"”"," "),"“"," "),"("," "),")"," "),"["," "),"]"," "),"{"," "),"}"," "),";"," "),"|"," "),"/"," "),"\"," "),":"," "),"="," "),"*"," "),","," "),"N"," "),"S"," "),"E"," "),"W"," "),"_"," ")))</f>
        <v/>
      </c>
      <c r="Y926" s="50">
        <f>IF(X926="","",SUBSTITUTE(SUBSTITUTE(SUBSTITUTE(SUBSTITUTE(SUBSTITUTE(SUBSTITUTE(SUBSTITUTE(SUBSTITUTE(SUBSTITUTE(SUBSTITUTE(SUBSTITUTE(SUBSTITUTE(SUBSTITUTE(X926,"0",""),"1",""),"2",""),"3",""),"4",""),"5",""),"6",""),"7",""),"8",""),"9",""),".",""),"-","")," ",""))</f>
        <v/>
      </c>
      <c r="Z926" s="50">
        <f>IF(X926="",0,LEN(X926)-LEN(SUBSTITUTE(X926," ",""))+1)</f>
        <v/>
      </c>
      <c r="AA926" s="50">
        <f>IF(Z926&lt;1,"",IFERROR(VALUE(SUBSTITUTE(TRIM(MID(SUBSTITUTE(X926," ",REPT(" ",60)),1,60)),".",MID(1/2,2,1))),""))</f>
        <v/>
      </c>
      <c r="AB926" s="50">
        <f>IF(Z926&lt;2,"",IFERROR(VALUE(SUBSTITUTE(TRIM(MID(SUBSTITUTE(X926," ",REPT(" ",60)),61,60)),".",MID(1/2,2,1))),""))</f>
        <v/>
      </c>
      <c r="AC926" s="50">
        <f>IF(Z926&lt;3,"",IFERROR(VALUE(SUBSTITUTE(TRIM(MID(SUBSTITUTE(X926," ",REPT(" ",60)),121,60)),".",MID(1/2,2,1))),""))</f>
        <v/>
      </c>
      <c r="AD926" s="50">
        <f>IF(Z926&lt;4,"",IFERROR(VALUE(SUBSTITUTE(TRIM(MID(SUBSTITUTE(X926," ",REPT(" ",60)),181,60)),".",MID(1/2,2,1))),""))</f>
        <v/>
      </c>
      <c r="AE926" s="50">
        <f>IF(Z926&lt;5,"",IFERROR(VALUE(SUBSTITUTE(TRIM(MID(SUBSTITUTE(X926," ",REPT(" ",60)),241,60)),".",MID(1/2,2,1))),""))</f>
        <v/>
      </c>
      <c r="AF926" s="50">
        <f>IF(Z926&lt;6,"",IFERROR(VALUE(SUBSTITUTE(TRIM(MID(SUBSTITUTE(X926," ",REPT(" ",60)),301,60)),".",MID(1/2,2,1))),""))</f>
        <v/>
      </c>
      <c r="AG926" s="50">
        <f>IFERROR(IF(Z926=2,AA926,IF(Z926=4,IF(AA926&lt;0,-1,1)*(ABS(AA926)+AB926/60),IF(Z926=6,IF(AA926&lt;0,-1,1)*(ABS(AA926)+AB926/60+AC926/3600),""))),"")</f>
        <v/>
      </c>
      <c r="AH926" s="50">
        <f>IFERROR(IF(Z926=2,AB926,IF(Z926=4,IF(AC926&lt;0,-1,1)*(ABS(AC926)+AD926/60),IF(Z926=6,IF(AD926&lt;0,-1,1)*(ABS(AD926)+AE926/60+AF926/3600),""))),"")</f>
        <v/>
      </c>
      <c r="AI926" s="50">
        <f>IF(W926,AH926,AG926)</f>
        <v/>
      </c>
      <c r="AJ926" s="50">
        <f>IF(W926,AG926,AH926)</f>
        <v/>
      </c>
      <c r="AK926" s="50">
        <f>IFERROR(IF(U926=0,AI926,U926*ABS(AI926)),"")</f>
        <v/>
      </c>
      <c r="AL926" s="50">
        <f>IFERROR(IF(V926=0,AJ926,V926*ABS(AJ926)),"")</f>
        <v/>
      </c>
      <c r="AM926" s="50">
        <f>IFERROR(AND(U926=0,V926=0,ABS(AK926)&gt;90,ABS(AK926)&lt;=180,ABS(AL926)&lt;=90),FALSE)</f>
        <v/>
      </c>
      <c r="AN926" s="50">
        <f>IF(AM926,AL926,AK926)</f>
        <v/>
      </c>
      <c r="AO926" s="50">
        <f>IF(AM926,AK926,AL926)</f>
        <v/>
      </c>
      <c r="AP926" s="50">
        <f>IF(R926="","",IF(Y926&lt;&gt;"","Contains words or symbols that aren't part of a coordinate.",IF(NOT(OR(Z926=2,Z926=4,Z926=6)),"Couldn't find a latitude and a longitude ("&amp;Z926&amp;IF(Z926=1," number"," numbers")&amp;" found).",IF(COUNT(AA926:AF926)&lt;&gt;Z926,"Some of the numbers couldn't be read.",IF(OR(AND(Z926=4,OR(AB926&lt;0,AB926&gt;=60,AD926&lt;0,AD926&gt;=60)),AND(Z926=6,OR(AB926&lt;0,AB926&gt;=60,AC926&lt;0,AC926&gt;=60,AE926&lt;0,AE926&gt;=60,AF926&lt;0,AF926&gt;=60))),"Minutes and seconds must be between 0 and 60.",IF(OR(ABS(AN926)&gt;90,ABS(AO926)&gt;180),"Out of range: latitude must be between -90 and 90, and longitude between -180 and 180.",""))))))</f>
        <v/>
      </c>
    </row>
    <row r="927">
      <c r="B927" s="44" t="n"/>
      <c r="C927" s="44" t="n"/>
      <c r="D927" s="45">
        <f>IF(R927="","",IF(AP927&lt;&gt;"","NOT VALID GPS COORDINATES",IF(O927="NO CONNECTION","NO CONNECTION",IF(E927="","NOT FOUND",IF(OR(AM927,AND(AN927=0,AO927=0)),"CONVERTED – PLEASE CHECK","CONVERTED")))))</f>
        <v/>
      </c>
      <c r="E927" s="45">
        <f>IF(OR(O927="",O927="NO CONNECTION"),"",IFERROR(_xlfn.FILTERXML(O927,"//local/territory")&amp;" "&amp;_xlfn.FILTERXML(O927,"//local/mapcode"),IFERROR(_xlfn.FILTERXML(O927,"//international/mapcode"),"")))</f>
        <v/>
      </c>
      <c r="F927" s="46">
        <f>IF(E927="","",IFERROR(_xlfn.FILTERXML(O927,"//local/territory"),""))</f>
        <v/>
      </c>
      <c r="G927" s="46">
        <f>IF(E927="","",IFERROR(_xlfn.FILTERXML(O927,"//local/mapcode"),""))</f>
        <v/>
      </c>
      <c r="H927" s="46">
        <f>IF(E927="","",IFERROR(_xlfn.FILTERXML(O927,"//international/mapcode"),""))</f>
        <v/>
      </c>
      <c r="I927" s="46">
        <f>IF(E927="","",IFERROR(HYPERLINK("https://www.mymapcodes.com/go/?t="&amp;IF(G927&lt;&gt;"",F927,"AAA")&amp;"&amp;ma="&amp;LEFT(IF(G927&lt;&gt;"",G927,H927),FIND(".",IF(G927&lt;&gt;"",G927,H927))-1)&amp;"&amp;mb="&amp;MID(IF(G927&lt;&gt;"",G927,H927),FIND(".",IF(G927&lt;&gt;"",G927,H927))+1,99),"Open on MyMapcodes →"),""))</f>
        <v/>
      </c>
      <c r="J927" s="47">
        <f>IF(OR(R927="",AP927&lt;&gt;""),"",ROUND(AN927,6))</f>
        <v/>
      </c>
      <c r="K927" s="47">
        <f>IF(OR(R927="",AP927&lt;&gt;""),"",ROUND(AO927,6))</f>
        <v/>
      </c>
      <c r="L927" s="48">
        <f>IF(R927="","",IF(AP927&lt;&gt;"",AP927,IF(O927="NO CONNECTION","Excel couldn't reach the mapcode service. Click the REFRESH RESULTS box just above the table.",IF(E927="","The mapcode service didn't return a mapcode for this point.",IF(AM927,"Latitude and longitude seemed to be the wrong way round, so they've been swapped. Please check.",IF(AND(AN927=0,AO927=0),"0, 0 is in the sea off West Africa. Please check this is the location you meant.",IF(W927,"Longitude came first, so the order has been switched.",IF(Z927=6,"Converted from degrees, minutes and seconds.",IF(Z927=4,"Converted from degrees and decimal minutes.","")))))))))</f>
        <v/>
      </c>
      <c r="N927" s="49">
        <f>IF(J927="","",MapcodeAPI&amp;"codes/"&amp;SUBSTITUTE(J927&amp;"",MID(1/2,2,1),".")&amp;","&amp;SUBSTITUTE(K927&amp;"",MID(1/2,2,1),"."))&amp;LEFT($B$13,0)</f>
        <v/>
      </c>
      <c r="O927" s="49">
        <f>IF(N927="","",IFERROR(_xlfn.WEBSERVICE(N927),IF(MapcodeAPIBackup="","NO CONNECTION",IFERROR(_xlfn.WEBSERVICE(MapcodeAPIBackup&amp;MID(N927,LEN(MapcodeAPI)+1,999)),"NO CONNECTION"))))</f>
        <v/>
      </c>
      <c r="P927" t="inlineStr">
        <is>
          <t xml:space="preserve"> </t>
        </is>
      </c>
      <c r="R927" s="50">
        <f>IFERROR(IF(AND(TRIM(B927&amp;"")="",TRIM(C927&amp;"")=""),"",TRIM(IF(ISNUMBER(B927),SUBSTITUTE(B927&amp;"",MID(1/2,2,1),"."),B927&amp;"")&amp;IF(TRIM(C927&amp;"")="",""," | "&amp;IF(ISNUMBER(C927),SUBSTITUTE(C927&amp;"",MID(1/2,2,1),"."),C927&amp;"")))),"(error value)")</f>
        <v/>
      </c>
      <c r="S927" s="50">
        <f>IF(R927="","","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"&amp;IFERROR(IF(AND(LEN(R927)-LEN(SUBSTITUTE(R927,"/",""))=1,ISNUMBER(FIND(" ",TRIM(LEFT(R927,FIND("/",R927)-1))))),LEFT(R927,FIND("/",R927)-1),R927),R927)&amp;" ")," "," "),"﻿"," "),"​"," "),"⁠"," ")," "," ")," "," "),CHAR(9)," "),CHAR(10)," "),CHAR(13)," "),"−","-"),"–","-"),"—","-"),"LATITUDE"," "),"LONGITUDE"," "),"COORDINATES"," "),"COORDS"," "),"NORTH"," N "),"SOUTH"," S "),"EAST"," E "),"WEST"," W "),"DEGREES"," "),"DEG"," "),"GPS"," "),"LONG"," "),"LNG"," "),"LON"," "),"LAT"," ")," AND "," "),"&amp;"," ")&amp;" ")</f>
        <v/>
      </c>
      <c r="T927" s="50">
        <f>IF(S927="","",IF(LEN(S927)-LEN(SUBSTITUTE(S927,".",""))&gt;0,SUBSTITUTE(S927,","," "),IF(LEN(S927)-LEN(SUBSTITUTE(S927,",",""))=3,SUBSTITUTE(SUBSTITUTE(S927,",",";",2),",","."),IF(LEN(S927)-LEN(SUBSTITUTE(S927,",",""))=2,SUBSTITUTE(S927,",","."),SUBSTITUTE(S927,","," ")))))</f>
        <v/>
      </c>
      <c r="U927" s="50">
        <f>IF(ISNUMBER(FIND("S",T927)),-1,IF(ISNUMBER(FIND("N",T927)),1,0))</f>
        <v/>
      </c>
      <c r="V927" s="50">
        <f>IF(ISNUMBER(FIND("W",T927)),-1,IF(ISNUMBER(FIND("E",T927)),1,0))</f>
        <v/>
      </c>
      <c r="W927" s="50">
        <f>AND(MIN(IFERROR(FIND("N",T927),999),IFERROR(FIND("S",T927),999))&lt;999,MIN(IFERROR(FIND("E",T927),999),IFERROR(FIND("W",T927),999))&lt;999,MIN(IFERROR(FIND("E",T927),999),IFERROR(FIND("W",T927),999))&lt;MIN(IFERROR(FIND("N",T927),999),IFERROR(FIND("S",T927),999)))</f>
        <v/>
      </c>
      <c r="X927" s="50">
        <f>IF(T927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927,"°"," "),"º"," "),"˚"," "),"'"," "),CHAR(34)," "),"′"," "),"’"," "),"‘"," "),"″"," "),"”"," "),"“"," "),"("," "),")"," "),"["," "),"]"," "),"{"," "),"}"," "),";"," "),"|"," "),"/"," "),"\"," "),":"," "),"="," "),"*"," "),","," "),"N"," "),"S"," "),"E"," "),"W"," "),"_"," ")))</f>
        <v/>
      </c>
      <c r="Y927" s="50">
        <f>IF(X927="","",SUBSTITUTE(SUBSTITUTE(SUBSTITUTE(SUBSTITUTE(SUBSTITUTE(SUBSTITUTE(SUBSTITUTE(SUBSTITUTE(SUBSTITUTE(SUBSTITUTE(SUBSTITUTE(SUBSTITUTE(SUBSTITUTE(X927,"0",""),"1",""),"2",""),"3",""),"4",""),"5",""),"6",""),"7",""),"8",""),"9",""),".",""),"-","")," ",""))</f>
        <v/>
      </c>
      <c r="Z927" s="50">
        <f>IF(X927="",0,LEN(X927)-LEN(SUBSTITUTE(X927," ",""))+1)</f>
        <v/>
      </c>
      <c r="AA927" s="50">
        <f>IF(Z927&lt;1,"",IFERROR(VALUE(SUBSTITUTE(TRIM(MID(SUBSTITUTE(X927," ",REPT(" ",60)),1,60)),".",MID(1/2,2,1))),""))</f>
        <v/>
      </c>
      <c r="AB927" s="50">
        <f>IF(Z927&lt;2,"",IFERROR(VALUE(SUBSTITUTE(TRIM(MID(SUBSTITUTE(X927," ",REPT(" ",60)),61,60)),".",MID(1/2,2,1))),""))</f>
        <v/>
      </c>
      <c r="AC927" s="50">
        <f>IF(Z927&lt;3,"",IFERROR(VALUE(SUBSTITUTE(TRIM(MID(SUBSTITUTE(X927," ",REPT(" ",60)),121,60)),".",MID(1/2,2,1))),""))</f>
        <v/>
      </c>
      <c r="AD927" s="50">
        <f>IF(Z927&lt;4,"",IFERROR(VALUE(SUBSTITUTE(TRIM(MID(SUBSTITUTE(X927," ",REPT(" ",60)),181,60)),".",MID(1/2,2,1))),""))</f>
        <v/>
      </c>
      <c r="AE927" s="50">
        <f>IF(Z927&lt;5,"",IFERROR(VALUE(SUBSTITUTE(TRIM(MID(SUBSTITUTE(X927," ",REPT(" ",60)),241,60)),".",MID(1/2,2,1))),""))</f>
        <v/>
      </c>
      <c r="AF927" s="50">
        <f>IF(Z927&lt;6,"",IFERROR(VALUE(SUBSTITUTE(TRIM(MID(SUBSTITUTE(X927," ",REPT(" ",60)),301,60)),".",MID(1/2,2,1))),""))</f>
        <v/>
      </c>
      <c r="AG927" s="50">
        <f>IFERROR(IF(Z927=2,AA927,IF(Z927=4,IF(AA927&lt;0,-1,1)*(ABS(AA927)+AB927/60),IF(Z927=6,IF(AA927&lt;0,-1,1)*(ABS(AA927)+AB927/60+AC927/3600),""))),"")</f>
        <v/>
      </c>
      <c r="AH927" s="50">
        <f>IFERROR(IF(Z927=2,AB927,IF(Z927=4,IF(AC927&lt;0,-1,1)*(ABS(AC927)+AD927/60),IF(Z927=6,IF(AD927&lt;0,-1,1)*(ABS(AD927)+AE927/60+AF927/3600),""))),"")</f>
        <v/>
      </c>
      <c r="AI927" s="50">
        <f>IF(W927,AH927,AG927)</f>
        <v/>
      </c>
      <c r="AJ927" s="50">
        <f>IF(W927,AG927,AH927)</f>
        <v/>
      </c>
      <c r="AK927" s="50">
        <f>IFERROR(IF(U927=0,AI927,U927*ABS(AI927)),"")</f>
        <v/>
      </c>
      <c r="AL927" s="50">
        <f>IFERROR(IF(V927=0,AJ927,V927*ABS(AJ927)),"")</f>
        <v/>
      </c>
      <c r="AM927" s="50">
        <f>IFERROR(AND(U927=0,V927=0,ABS(AK927)&gt;90,ABS(AK927)&lt;=180,ABS(AL927)&lt;=90),FALSE)</f>
        <v/>
      </c>
      <c r="AN927" s="50">
        <f>IF(AM927,AL927,AK927)</f>
        <v/>
      </c>
      <c r="AO927" s="50">
        <f>IF(AM927,AK927,AL927)</f>
        <v/>
      </c>
      <c r="AP927" s="50">
        <f>IF(R927="","",IF(Y927&lt;&gt;"","Contains words or symbols that aren't part of a coordinate.",IF(NOT(OR(Z927=2,Z927=4,Z927=6)),"Couldn't find a latitude and a longitude ("&amp;Z927&amp;IF(Z927=1," number"," numbers")&amp;" found).",IF(COUNT(AA927:AF927)&lt;&gt;Z927,"Some of the numbers couldn't be read.",IF(OR(AND(Z927=4,OR(AB927&lt;0,AB927&gt;=60,AD927&lt;0,AD927&gt;=60)),AND(Z927=6,OR(AB927&lt;0,AB927&gt;=60,AC927&lt;0,AC927&gt;=60,AE927&lt;0,AE927&gt;=60,AF927&lt;0,AF927&gt;=60))),"Minutes and seconds must be between 0 and 60.",IF(OR(ABS(AN927)&gt;90,ABS(AO927)&gt;180),"Out of range: latitude must be between -90 and 90, and longitude between -180 and 180.",""))))))</f>
        <v/>
      </c>
    </row>
    <row r="928">
      <c r="B928" s="44" t="n"/>
      <c r="C928" s="44" t="n"/>
      <c r="D928" s="45">
        <f>IF(R928="","",IF(AP928&lt;&gt;"","NOT VALID GPS COORDINATES",IF(O928="NO CONNECTION","NO CONNECTION",IF(E928="","NOT FOUND",IF(OR(AM928,AND(AN928=0,AO928=0)),"CONVERTED – PLEASE CHECK","CONVERTED")))))</f>
        <v/>
      </c>
      <c r="E928" s="45">
        <f>IF(OR(O928="",O928="NO CONNECTION"),"",IFERROR(_xlfn.FILTERXML(O928,"//local/territory")&amp;" "&amp;_xlfn.FILTERXML(O928,"//local/mapcode"),IFERROR(_xlfn.FILTERXML(O928,"//international/mapcode"),"")))</f>
        <v/>
      </c>
      <c r="F928" s="46">
        <f>IF(E928="","",IFERROR(_xlfn.FILTERXML(O928,"//local/territory"),""))</f>
        <v/>
      </c>
      <c r="G928" s="46">
        <f>IF(E928="","",IFERROR(_xlfn.FILTERXML(O928,"//local/mapcode"),""))</f>
        <v/>
      </c>
      <c r="H928" s="46">
        <f>IF(E928="","",IFERROR(_xlfn.FILTERXML(O928,"//international/mapcode"),""))</f>
        <v/>
      </c>
      <c r="I928" s="46">
        <f>IF(E928="","",IFERROR(HYPERLINK("https://www.mymapcodes.com/go/?t="&amp;IF(G928&lt;&gt;"",F928,"AAA")&amp;"&amp;ma="&amp;LEFT(IF(G928&lt;&gt;"",G928,H928),FIND(".",IF(G928&lt;&gt;"",G928,H928))-1)&amp;"&amp;mb="&amp;MID(IF(G928&lt;&gt;"",G928,H928),FIND(".",IF(G928&lt;&gt;"",G928,H928))+1,99),"Open on MyMapcodes →"),""))</f>
        <v/>
      </c>
      <c r="J928" s="47">
        <f>IF(OR(R928="",AP928&lt;&gt;""),"",ROUND(AN928,6))</f>
        <v/>
      </c>
      <c r="K928" s="47">
        <f>IF(OR(R928="",AP928&lt;&gt;""),"",ROUND(AO928,6))</f>
        <v/>
      </c>
      <c r="L928" s="48">
        <f>IF(R928="","",IF(AP928&lt;&gt;"",AP928,IF(O928="NO CONNECTION","Excel couldn't reach the mapcode service. Click the REFRESH RESULTS box just above the table.",IF(E928="","The mapcode service didn't return a mapcode for this point.",IF(AM928,"Latitude and longitude seemed to be the wrong way round, so they've been swapped. Please check.",IF(AND(AN928=0,AO928=0),"0, 0 is in the sea off West Africa. Please check this is the location you meant.",IF(W928,"Longitude came first, so the order has been switched.",IF(Z928=6,"Converted from degrees, minutes and seconds.",IF(Z928=4,"Converted from degrees and decimal minutes.","")))))))))</f>
        <v/>
      </c>
      <c r="N928" s="49">
        <f>IF(J928="","",MapcodeAPI&amp;"codes/"&amp;SUBSTITUTE(J928&amp;"",MID(1/2,2,1),".")&amp;","&amp;SUBSTITUTE(K928&amp;"",MID(1/2,2,1),"."))&amp;LEFT($B$13,0)</f>
        <v/>
      </c>
      <c r="O928" s="49">
        <f>IF(N928="","",IFERROR(_xlfn.WEBSERVICE(N928),IF(MapcodeAPIBackup="","NO CONNECTION",IFERROR(_xlfn.WEBSERVICE(MapcodeAPIBackup&amp;MID(N928,LEN(MapcodeAPI)+1,999)),"NO CONNECTION"))))</f>
        <v/>
      </c>
      <c r="P928" t="inlineStr">
        <is>
          <t xml:space="preserve"> </t>
        </is>
      </c>
      <c r="R928" s="50">
        <f>IFERROR(IF(AND(TRIM(B928&amp;"")="",TRIM(C928&amp;"")=""),"",TRIM(IF(ISNUMBER(B928),SUBSTITUTE(B928&amp;"",MID(1/2,2,1),"."),B928&amp;"")&amp;IF(TRIM(C928&amp;"")="",""," | "&amp;IF(ISNUMBER(C928),SUBSTITUTE(C928&amp;"",MID(1/2,2,1),"."),C928&amp;"")))),"(error value)")</f>
        <v/>
      </c>
      <c r="S928" s="50">
        <f>IF(R928="","","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"&amp;IFERROR(IF(AND(LEN(R928)-LEN(SUBSTITUTE(R928,"/",""))=1,ISNUMBER(FIND(" ",TRIM(LEFT(R928,FIND("/",R928)-1))))),LEFT(R928,FIND("/",R928)-1),R928),R928)&amp;" ")," "," "),"﻿"," "),"​"," "),"⁠"," ")," "," ")," "," "),CHAR(9)," "),CHAR(10)," "),CHAR(13)," "),"−","-"),"–","-"),"—","-"),"LATITUDE"," "),"LONGITUDE"," "),"COORDINATES"," "),"COORDS"," "),"NORTH"," N "),"SOUTH"," S "),"EAST"," E "),"WEST"," W "),"DEGREES"," "),"DEG"," "),"GPS"," "),"LONG"," "),"LNG"," "),"LON"," "),"LAT"," ")," AND "," "),"&amp;"," ")&amp;" ")</f>
        <v/>
      </c>
      <c r="T928" s="50">
        <f>IF(S928="","",IF(LEN(S928)-LEN(SUBSTITUTE(S928,".",""))&gt;0,SUBSTITUTE(S928,","," "),IF(LEN(S928)-LEN(SUBSTITUTE(S928,",",""))=3,SUBSTITUTE(SUBSTITUTE(S928,",",";",2),",","."),IF(LEN(S928)-LEN(SUBSTITUTE(S928,",",""))=2,SUBSTITUTE(S928,",","."),SUBSTITUTE(S928,","," ")))))</f>
        <v/>
      </c>
      <c r="U928" s="50">
        <f>IF(ISNUMBER(FIND("S",T928)),-1,IF(ISNUMBER(FIND("N",T928)),1,0))</f>
        <v/>
      </c>
      <c r="V928" s="50">
        <f>IF(ISNUMBER(FIND("W",T928)),-1,IF(ISNUMBER(FIND("E",T928)),1,0))</f>
        <v/>
      </c>
      <c r="W928" s="50">
        <f>AND(MIN(IFERROR(FIND("N",T928),999),IFERROR(FIND("S",T928),999))&lt;999,MIN(IFERROR(FIND("E",T928),999),IFERROR(FIND("W",T928),999))&lt;999,MIN(IFERROR(FIND("E",T928),999),IFERROR(FIND("W",T928),999))&lt;MIN(IFERROR(FIND("N",T928),999),IFERROR(FIND("S",T928),999)))</f>
        <v/>
      </c>
      <c r="X928" s="50">
        <f>IF(T928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928,"°"," "),"º"," "),"˚"," "),"'"," "),CHAR(34)," "),"′"," "),"’"," "),"‘"," "),"″"," "),"”"," "),"“"," "),"("," "),")"," "),"["," "),"]"," "),"{"," "),"}"," "),";"," "),"|"," "),"/"," "),"\"," "),":"," "),"="," "),"*"," "),","," "),"N"," "),"S"," "),"E"," "),"W"," "),"_"," ")))</f>
        <v/>
      </c>
      <c r="Y928" s="50">
        <f>IF(X928="","",SUBSTITUTE(SUBSTITUTE(SUBSTITUTE(SUBSTITUTE(SUBSTITUTE(SUBSTITUTE(SUBSTITUTE(SUBSTITUTE(SUBSTITUTE(SUBSTITUTE(SUBSTITUTE(SUBSTITUTE(SUBSTITUTE(X928,"0",""),"1",""),"2",""),"3",""),"4",""),"5",""),"6",""),"7",""),"8",""),"9",""),".",""),"-","")," ",""))</f>
        <v/>
      </c>
      <c r="Z928" s="50">
        <f>IF(X928="",0,LEN(X928)-LEN(SUBSTITUTE(X928," ",""))+1)</f>
        <v/>
      </c>
      <c r="AA928" s="50">
        <f>IF(Z928&lt;1,"",IFERROR(VALUE(SUBSTITUTE(TRIM(MID(SUBSTITUTE(X928," ",REPT(" ",60)),1,60)),".",MID(1/2,2,1))),""))</f>
        <v/>
      </c>
      <c r="AB928" s="50">
        <f>IF(Z928&lt;2,"",IFERROR(VALUE(SUBSTITUTE(TRIM(MID(SUBSTITUTE(X928," ",REPT(" ",60)),61,60)),".",MID(1/2,2,1))),""))</f>
        <v/>
      </c>
      <c r="AC928" s="50">
        <f>IF(Z928&lt;3,"",IFERROR(VALUE(SUBSTITUTE(TRIM(MID(SUBSTITUTE(X928," ",REPT(" ",60)),121,60)),".",MID(1/2,2,1))),""))</f>
        <v/>
      </c>
      <c r="AD928" s="50">
        <f>IF(Z928&lt;4,"",IFERROR(VALUE(SUBSTITUTE(TRIM(MID(SUBSTITUTE(X928," ",REPT(" ",60)),181,60)),".",MID(1/2,2,1))),""))</f>
        <v/>
      </c>
      <c r="AE928" s="50">
        <f>IF(Z928&lt;5,"",IFERROR(VALUE(SUBSTITUTE(TRIM(MID(SUBSTITUTE(X928," ",REPT(" ",60)),241,60)),".",MID(1/2,2,1))),""))</f>
        <v/>
      </c>
      <c r="AF928" s="50">
        <f>IF(Z928&lt;6,"",IFERROR(VALUE(SUBSTITUTE(TRIM(MID(SUBSTITUTE(X928," ",REPT(" ",60)),301,60)),".",MID(1/2,2,1))),""))</f>
        <v/>
      </c>
      <c r="AG928" s="50">
        <f>IFERROR(IF(Z928=2,AA928,IF(Z928=4,IF(AA928&lt;0,-1,1)*(ABS(AA928)+AB928/60),IF(Z928=6,IF(AA928&lt;0,-1,1)*(ABS(AA928)+AB928/60+AC928/3600),""))),"")</f>
        <v/>
      </c>
      <c r="AH928" s="50">
        <f>IFERROR(IF(Z928=2,AB928,IF(Z928=4,IF(AC928&lt;0,-1,1)*(ABS(AC928)+AD928/60),IF(Z928=6,IF(AD928&lt;0,-1,1)*(ABS(AD928)+AE928/60+AF928/3600),""))),"")</f>
        <v/>
      </c>
      <c r="AI928" s="50">
        <f>IF(W928,AH928,AG928)</f>
        <v/>
      </c>
      <c r="AJ928" s="50">
        <f>IF(W928,AG928,AH928)</f>
        <v/>
      </c>
      <c r="AK928" s="50">
        <f>IFERROR(IF(U928=0,AI928,U928*ABS(AI928)),"")</f>
        <v/>
      </c>
      <c r="AL928" s="50">
        <f>IFERROR(IF(V928=0,AJ928,V928*ABS(AJ928)),"")</f>
        <v/>
      </c>
      <c r="AM928" s="50">
        <f>IFERROR(AND(U928=0,V928=0,ABS(AK928)&gt;90,ABS(AK928)&lt;=180,ABS(AL928)&lt;=90),FALSE)</f>
        <v/>
      </c>
      <c r="AN928" s="50">
        <f>IF(AM928,AL928,AK928)</f>
        <v/>
      </c>
      <c r="AO928" s="50">
        <f>IF(AM928,AK928,AL928)</f>
        <v/>
      </c>
      <c r="AP928" s="50">
        <f>IF(R928="","",IF(Y928&lt;&gt;"","Contains words or symbols that aren't part of a coordinate.",IF(NOT(OR(Z928=2,Z928=4,Z928=6)),"Couldn't find a latitude and a longitude ("&amp;Z928&amp;IF(Z928=1," number"," numbers")&amp;" found).",IF(COUNT(AA928:AF928)&lt;&gt;Z928,"Some of the numbers couldn't be read.",IF(OR(AND(Z928=4,OR(AB928&lt;0,AB928&gt;=60,AD928&lt;0,AD928&gt;=60)),AND(Z928=6,OR(AB928&lt;0,AB928&gt;=60,AC928&lt;0,AC928&gt;=60,AE928&lt;0,AE928&gt;=60,AF928&lt;0,AF928&gt;=60))),"Minutes and seconds must be between 0 and 60.",IF(OR(ABS(AN928)&gt;90,ABS(AO928)&gt;180),"Out of range: latitude must be between -90 and 90, and longitude between -180 and 180.",""))))))</f>
        <v/>
      </c>
    </row>
    <row r="929">
      <c r="B929" s="44" t="n"/>
      <c r="C929" s="44" t="n"/>
      <c r="D929" s="45">
        <f>IF(R929="","",IF(AP929&lt;&gt;"","NOT VALID GPS COORDINATES",IF(O929="NO CONNECTION","NO CONNECTION",IF(E929="","NOT FOUND",IF(OR(AM929,AND(AN929=0,AO929=0)),"CONVERTED – PLEASE CHECK","CONVERTED")))))</f>
        <v/>
      </c>
      <c r="E929" s="45">
        <f>IF(OR(O929="",O929="NO CONNECTION"),"",IFERROR(_xlfn.FILTERXML(O929,"//local/territory")&amp;" "&amp;_xlfn.FILTERXML(O929,"//local/mapcode"),IFERROR(_xlfn.FILTERXML(O929,"//international/mapcode"),"")))</f>
        <v/>
      </c>
      <c r="F929" s="46">
        <f>IF(E929="","",IFERROR(_xlfn.FILTERXML(O929,"//local/territory"),""))</f>
        <v/>
      </c>
      <c r="G929" s="46">
        <f>IF(E929="","",IFERROR(_xlfn.FILTERXML(O929,"//local/mapcode"),""))</f>
        <v/>
      </c>
      <c r="H929" s="46">
        <f>IF(E929="","",IFERROR(_xlfn.FILTERXML(O929,"//international/mapcode"),""))</f>
        <v/>
      </c>
      <c r="I929" s="46">
        <f>IF(E929="","",IFERROR(HYPERLINK("https://www.mymapcodes.com/go/?t="&amp;IF(G929&lt;&gt;"",F929,"AAA")&amp;"&amp;ma="&amp;LEFT(IF(G929&lt;&gt;"",G929,H929),FIND(".",IF(G929&lt;&gt;"",G929,H929))-1)&amp;"&amp;mb="&amp;MID(IF(G929&lt;&gt;"",G929,H929),FIND(".",IF(G929&lt;&gt;"",G929,H929))+1,99),"Open on MyMapcodes →"),""))</f>
        <v/>
      </c>
      <c r="J929" s="47">
        <f>IF(OR(R929="",AP929&lt;&gt;""),"",ROUND(AN929,6))</f>
        <v/>
      </c>
      <c r="K929" s="47">
        <f>IF(OR(R929="",AP929&lt;&gt;""),"",ROUND(AO929,6))</f>
        <v/>
      </c>
      <c r="L929" s="48">
        <f>IF(R929="","",IF(AP929&lt;&gt;"",AP929,IF(O929="NO CONNECTION","Excel couldn't reach the mapcode service. Click the REFRESH RESULTS box just above the table.",IF(E929="","The mapcode service didn't return a mapcode for this point.",IF(AM929,"Latitude and longitude seemed to be the wrong way round, so they've been swapped. Please check.",IF(AND(AN929=0,AO929=0),"0, 0 is in the sea off West Africa. Please check this is the location you meant.",IF(W929,"Longitude came first, so the order has been switched.",IF(Z929=6,"Converted from degrees, minutes and seconds.",IF(Z929=4,"Converted from degrees and decimal minutes.","")))))))))</f>
        <v/>
      </c>
      <c r="N929" s="49">
        <f>IF(J929="","",MapcodeAPI&amp;"codes/"&amp;SUBSTITUTE(J929&amp;"",MID(1/2,2,1),".")&amp;","&amp;SUBSTITUTE(K929&amp;"",MID(1/2,2,1),"."))&amp;LEFT($B$13,0)</f>
        <v/>
      </c>
      <c r="O929" s="49">
        <f>IF(N929="","",IFERROR(_xlfn.WEBSERVICE(N929),IF(MapcodeAPIBackup="","NO CONNECTION",IFERROR(_xlfn.WEBSERVICE(MapcodeAPIBackup&amp;MID(N929,LEN(MapcodeAPI)+1,999)),"NO CONNECTION"))))</f>
        <v/>
      </c>
      <c r="P929" t="inlineStr">
        <is>
          <t xml:space="preserve"> </t>
        </is>
      </c>
      <c r="R929" s="50">
        <f>IFERROR(IF(AND(TRIM(B929&amp;"")="",TRIM(C929&amp;"")=""),"",TRIM(IF(ISNUMBER(B929),SUBSTITUTE(B929&amp;"",MID(1/2,2,1),"."),B929&amp;"")&amp;IF(TRIM(C929&amp;"")="",""," | "&amp;IF(ISNUMBER(C929),SUBSTITUTE(C929&amp;"",MID(1/2,2,1),"."),C929&amp;"")))),"(error value)")</f>
        <v/>
      </c>
      <c r="S929" s="50">
        <f>IF(R929="","","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"&amp;IFERROR(IF(AND(LEN(R929)-LEN(SUBSTITUTE(R929,"/",""))=1,ISNUMBER(FIND(" ",TRIM(LEFT(R929,FIND("/",R929)-1))))),LEFT(R929,FIND("/",R929)-1),R929),R929)&amp;" ")," "," "),"﻿"," "),"​"," "),"⁠"," ")," "," ")," "," "),CHAR(9)," "),CHAR(10)," "),CHAR(13)," "),"−","-"),"–","-"),"—","-"),"LATITUDE"," "),"LONGITUDE"," "),"COORDINATES"," "),"COORDS"," "),"NORTH"," N "),"SOUTH"," S "),"EAST"," E "),"WEST"," W "),"DEGREES"," "),"DEG"," "),"GPS"," "),"LONG"," "),"LNG"," "),"LON"," "),"LAT"," ")," AND "," "),"&amp;"," ")&amp;" ")</f>
        <v/>
      </c>
      <c r="T929" s="50">
        <f>IF(S929="","",IF(LEN(S929)-LEN(SUBSTITUTE(S929,".",""))&gt;0,SUBSTITUTE(S929,","," "),IF(LEN(S929)-LEN(SUBSTITUTE(S929,",",""))=3,SUBSTITUTE(SUBSTITUTE(S929,",",";",2),",","."),IF(LEN(S929)-LEN(SUBSTITUTE(S929,",",""))=2,SUBSTITUTE(S929,",","."),SUBSTITUTE(S929,","," ")))))</f>
        <v/>
      </c>
      <c r="U929" s="50">
        <f>IF(ISNUMBER(FIND("S",T929)),-1,IF(ISNUMBER(FIND("N",T929)),1,0))</f>
        <v/>
      </c>
      <c r="V929" s="50">
        <f>IF(ISNUMBER(FIND("W",T929)),-1,IF(ISNUMBER(FIND("E",T929)),1,0))</f>
        <v/>
      </c>
      <c r="W929" s="50">
        <f>AND(MIN(IFERROR(FIND("N",T929),999),IFERROR(FIND("S",T929),999))&lt;999,MIN(IFERROR(FIND("E",T929),999),IFERROR(FIND("W",T929),999))&lt;999,MIN(IFERROR(FIND("E",T929),999),IFERROR(FIND("W",T929),999))&lt;MIN(IFERROR(FIND("N",T929),999),IFERROR(FIND("S",T929),999)))</f>
        <v/>
      </c>
      <c r="X929" s="50">
        <f>IF(T929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929,"°"," "),"º"," "),"˚"," "),"'"," "),CHAR(34)," "),"′"," "),"’"," "),"‘"," "),"″"," "),"”"," "),"“"," "),"("," "),")"," "),"["," "),"]"," "),"{"," "),"}"," "),";"," "),"|"," "),"/"," "),"\"," "),":"," "),"="," "),"*"," "),","," "),"N"," "),"S"," "),"E"," "),"W"," "),"_"," ")))</f>
        <v/>
      </c>
      <c r="Y929" s="50">
        <f>IF(X929="","",SUBSTITUTE(SUBSTITUTE(SUBSTITUTE(SUBSTITUTE(SUBSTITUTE(SUBSTITUTE(SUBSTITUTE(SUBSTITUTE(SUBSTITUTE(SUBSTITUTE(SUBSTITUTE(SUBSTITUTE(SUBSTITUTE(X929,"0",""),"1",""),"2",""),"3",""),"4",""),"5",""),"6",""),"7",""),"8",""),"9",""),".",""),"-","")," ",""))</f>
        <v/>
      </c>
      <c r="Z929" s="50">
        <f>IF(X929="",0,LEN(X929)-LEN(SUBSTITUTE(X929," ",""))+1)</f>
        <v/>
      </c>
      <c r="AA929" s="50">
        <f>IF(Z929&lt;1,"",IFERROR(VALUE(SUBSTITUTE(TRIM(MID(SUBSTITUTE(X929," ",REPT(" ",60)),1,60)),".",MID(1/2,2,1))),""))</f>
        <v/>
      </c>
      <c r="AB929" s="50">
        <f>IF(Z929&lt;2,"",IFERROR(VALUE(SUBSTITUTE(TRIM(MID(SUBSTITUTE(X929," ",REPT(" ",60)),61,60)),".",MID(1/2,2,1))),""))</f>
        <v/>
      </c>
      <c r="AC929" s="50">
        <f>IF(Z929&lt;3,"",IFERROR(VALUE(SUBSTITUTE(TRIM(MID(SUBSTITUTE(X929," ",REPT(" ",60)),121,60)),".",MID(1/2,2,1))),""))</f>
        <v/>
      </c>
      <c r="AD929" s="50">
        <f>IF(Z929&lt;4,"",IFERROR(VALUE(SUBSTITUTE(TRIM(MID(SUBSTITUTE(X929," ",REPT(" ",60)),181,60)),".",MID(1/2,2,1))),""))</f>
        <v/>
      </c>
      <c r="AE929" s="50">
        <f>IF(Z929&lt;5,"",IFERROR(VALUE(SUBSTITUTE(TRIM(MID(SUBSTITUTE(X929," ",REPT(" ",60)),241,60)),".",MID(1/2,2,1))),""))</f>
        <v/>
      </c>
      <c r="AF929" s="50">
        <f>IF(Z929&lt;6,"",IFERROR(VALUE(SUBSTITUTE(TRIM(MID(SUBSTITUTE(X929," ",REPT(" ",60)),301,60)),".",MID(1/2,2,1))),""))</f>
        <v/>
      </c>
      <c r="AG929" s="50">
        <f>IFERROR(IF(Z929=2,AA929,IF(Z929=4,IF(AA929&lt;0,-1,1)*(ABS(AA929)+AB929/60),IF(Z929=6,IF(AA929&lt;0,-1,1)*(ABS(AA929)+AB929/60+AC929/3600),""))),"")</f>
        <v/>
      </c>
      <c r="AH929" s="50">
        <f>IFERROR(IF(Z929=2,AB929,IF(Z929=4,IF(AC929&lt;0,-1,1)*(ABS(AC929)+AD929/60),IF(Z929=6,IF(AD929&lt;0,-1,1)*(ABS(AD929)+AE929/60+AF929/3600),""))),"")</f>
        <v/>
      </c>
      <c r="AI929" s="50">
        <f>IF(W929,AH929,AG929)</f>
        <v/>
      </c>
      <c r="AJ929" s="50">
        <f>IF(W929,AG929,AH929)</f>
        <v/>
      </c>
      <c r="AK929" s="50">
        <f>IFERROR(IF(U929=0,AI929,U929*ABS(AI929)),"")</f>
        <v/>
      </c>
      <c r="AL929" s="50">
        <f>IFERROR(IF(V929=0,AJ929,V929*ABS(AJ929)),"")</f>
        <v/>
      </c>
      <c r="AM929" s="50">
        <f>IFERROR(AND(U929=0,V929=0,ABS(AK929)&gt;90,ABS(AK929)&lt;=180,ABS(AL929)&lt;=90),FALSE)</f>
        <v/>
      </c>
      <c r="AN929" s="50">
        <f>IF(AM929,AL929,AK929)</f>
        <v/>
      </c>
      <c r="AO929" s="50">
        <f>IF(AM929,AK929,AL929)</f>
        <v/>
      </c>
      <c r="AP929" s="50">
        <f>IF(R929="","",IF(Y929&lt;&gt;"","Contains words or symbols that aren't part of a coordinate.",IF(NOT(OR(Z929=2,Z929=4,Z929=6)),"Couldn't find a latitude and a longitude ("&amp;Z929&amp;IF(Z929=1," number"," numbers")&amp;" found).",IF(COUNT(AA929:AF929)&lt;&gt;Z929,"Some of the numbers couldn't be read.",IF(OR(AND(Z929=4,OR(AB929&lt;0,AB929&gt;=60,AD929&lt;0,AD929&gt;=60)),AND(Z929=6,OR(AB929&lt;0,AB929&gt;=60,AC929&lt;0,AC929&gt;=60,AE929&lt;0,AE929&gt;=60,AF929&lt;0,AF929&gt;=60))),"Minutes and seconds must be between 0 and 60.",IF(OR(ABS(AN929)&gt;90,ABS(AO929)&gt;180),"Out of range: latitude must be between -90 and 90, and longitude between -180 and 180.",""))))))</f>
        <v/>
      </c>
    </row>
    <row r="930">
      <c r="B930" s="44" t="n"/>
      <c r="C930" s="44" t="n"/>
      <c r="D930" s="45">
        <f>IF(R930="","",IF(AP930&lt;&gt;"","NOT VALID GPS COORDINATES",IF(O930="NO CONNECTION","NO CONNECTION",IF(E930="","NOT FOUND",IF(OR(AM930,AND(AN930=0,AO930=0)),"CONVERTED – PLEASE CHECK","CONVERTED")))))</f>
        <v/>
      </c>
      <c r="E930" s="45">
        <f>IF(OR(O930="",O930="NO CONNECTION"),"",IFERROR(_xlfn.FILTERXML(O930,"//local/territory")&amp;" "&amp;_xlfn.FILTERXML(O930,"//local/mapcode"),IFERROR(_xlfn.FILTERXML(O930,"//international/mapcode"),"")))</f>
        <v/>
      </c>
      <c r="F930" s="46">
        <f>IF(E930="","",IFERROR(_xlfn.FILTERXML(O930,"//local/territory"),""))</f>
        <v/>
      </c>
      <c r="G930" s="46">
        <f>IF(E930="","",IFERROR(_xlfn.FILTERXML(O930,"//local/mapcode"),""))</f>
        <v/>
      </c>
      <c r="H930" s="46">
        <f>IF(E930="","",IFERROR(_xlfn.FILTERXML(O930,"//international/mapcode"),""))</f>
        <v/>
      </c>
      <c r="I930" s="46">
        <f>IF(E930="","",IFERROR(HYPERLINK("https://www.mymapcodes.com/go/?t="&amp;IF(G930&lt;&gt;"",F930,"AAA")&amp;"&amp;ma="&amp;LEFT(IF(G930&lt;&gt;"",G930,H930),FIND(".",IF(G930&lt;&gt;"",G930,H930))-1)&amp;"&amp;mb="&amp;MID(IF(G930&lt;&gt;"",G930,H930),FIND(".",IF(G930&lt;&gt;"",G930,H930))+1,99),"Open on MyMapcodes →"),""))</f>
        <v/>
      </c>
      <c r="J930" s="47">
        <f>IF(OR(R930="",AP930&lt;&gt;""),"",ROUND(AN930,6))</f>
        <v/>
      </c>
      <c r="K930" s="47">
        <f>IF(OR(R930="",AP930&lt;&gt;""),"",ROUND(AO930,6))</f>
        <v/>
      </c>
      <c r="L930" s="48">
        <f>IF(R930="","",IF(AP930&lt;&gt;"",AP930,IF(O930="NO CONNECTION","Excel couldn't reach the mapcode service. Click the REFRESH RESULTS box just above the table.",IF(E930="","The mapcode service didn't return a mapcode for this point.",IF(AM930,"Latitude and longitude seemed to be the wrong way round, so they've been swapped. Please check.",IF(AND(AN930=0,AO930=0),"0, 0 is in the sea off West Africa. Please check this is the location you meant.",IF(W930,"Longitude came first, so the order has been switched.",IF(Z930=6,"Converted from degrees, minutes and seconds.",IF(Z930=4,"Converted from degrees and decimal minutes.","")))))))))</f>
        <v/>
      </c>
      <c r="N930" s="49">
        <f>IF(J930="","",MapcodeAPI&amp;"codes/"&amp;SUBSTITUTE(J930&amp;"",MID(1/2,2,1),".")&amp;","&amp;SUBSTITUTE(K930&amp;"",MID(1/2,2,1),"."))&amp;LEFT($B$13,0)</f>
        <v/>
      </c>
      <c r="O930" s="49">
        <f>IF(N930="","",IFERROR(_xlfn.WEBSERVICE(N930),IF(MapcodeAPIBackup="","NO CONNECTION",IFERROR(_xlfn.WEBSERVICE(MapcodeAPIBackup&amp;MID(N930,LEN(MapcodeAPI)+1,999)),"NO CONNECTION"))))</f>
        <v/>
      </c>
      <c r="P930" t="inlineStr">
        <is>
          <t xml:space="preserve"> </t>
        </is>
      </c>
      <c r="R930" s="50">
        <f>IFERROR(IF(AND(TRIM(B930&amp;"")="",TRIM(C930&amp;"")=""),"",TRIM(IF(ISNUMBER(B930),SUBSTITUTE(B930&amp;"",MID(1/2,2,1),"."),B930&amp;"")&amp;IF(TRIM(C930&amp;"")="",""," | "&amp;IF(ISNUMBER(C930),SUBSTITUTE(C930&amp;"",MID(1/2,2,1),"."),C930&amp;"")))),"(error value)")</f>
        <v/>
      </c>
      <c r="S930" s="50">
        <f>IF(R930="","","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"&amp;IFERROR(IF(AND(LEN(R930)-LEN(SUBSTITUTE(R930,"/",""))=1,ISNUMBER(FIND(" ",TRIM(LEFT(R930,FIND("/",R930)-1))))),LEFT(R930,FIND("/",R930)-1),R930),R930)&amp;" ")," "," "),"﻿"," "),"​"," "),"⁠"," ")," "," ")," "," "),CHAR(9)," "),CHAR(10)," "),CHAR(13)," "),"−","-"),"–","-"),"—","-"),"LATITUDE"," "),"LONGITUDE"," "),"COORDINATES"," "),"COORDS"," "),"NORTH"," N "),"SOUTH"," S "),"EAST"," E "),"WEST"," W "),"DEGREES"," "),"DEG"," "),"GPS"," "),"LONG"," "),"LNG"," "),"LON"," "),"LAT"," ")," AND "," "),"&amp;"," ")&amp;" ")</f>
        <v/>
      </c>
      <c r="T930" s="50">
        <f>IF(S930="","",IF(LEN(S930)-LEN(SUBSTITUTE(S930,".",""))&gt;0,SUBSTITUTE(S930,","," "),IF(LEN(S930)-LEN(SUBSTITUTE(S930,",",""))=3,SUBSTITUTE(SUBSTITUTE(S930,",",";",2),",","."),IF(LEN(S930)-LEN(SUBSTITUTE(S930,",",""))=2,SUBSTITUTE(S930,",","."),SUBSTITUTE(S930,","," ")))))</f>
        <v/>
      </c>
      <c r="U930" s="50">
        <f>IF(ISNUMBER(FIND("S",T930)),-1,IF(ISNUMBER(FIND("N",T930)),1,0))</f>
        <v/>
      </c>
      <c r="V930" s="50">
        <f>IF(ISNUMBER(FIND("W",T930)),-1,IF(ISNUMBER(FIND("E",T930)),1,0))</f>
        <v/>
      </c>
      <c r="W930" s="50">
        <f>AND(MIN(IFERROR(FIND("N",T930),999),IFERROR(FIND("S",T930),999))&lt;999,MIN(IFERROR(FIND("E",T930),999),IFERROR(FIND("W",T930),999))&lt;999,MIN(IFERROR(FIND("E",T930),999),IFERROR(FIND("W",T930),999))&lt;MIN(IFERROR(FIND("N",T930),999),IFERROR(FIND("S",T930),999)))</f>
        <v/>
      </c>
      <c r="X930" s="50">
        <f>IF(T930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930,"°"," "),"º"," "),"˚"," "),"'"," "),CHAR(34)," "),"′"," "),"’"," "),"‘"," "),"″"," "),"”"," "),"“"," "),"("," "),")"," "),"["," "),"]"," "),"{"," "),"}"," "),";"," "),"|"," "),"/"," "),"\"," "),":"," "),"="," "),"*"," "),","," "),"N"," "),"S"," "),"E"," "),"W"," "),"_"," ")))</f>
        <v/>
      </c>
      <c r="Y930" s="50">
        <f>IF(X930="","",SUBSTITUTE(SUBSTITUTE(SUBSTITUTE(SUBSTITUTE(SUBSTITUTE(SUBSTITUTE(SUBSTITUTE(SUBSTITUTE(SUBSTITUTE(SUBSTITUTE(SUBSTITUTE(SUBSTITUTE(SUBSTITUTE(X930,"0",""),"1",""),"2",""),"3",""),"4",""),"5",""),"6",""),"7",""),"8",""),"9",""),".",""),"-","")," ",""))</f>
        <v/>
      </c>
      <c r="Z930" s="50">
        <f>IF(X930="",0,LEN(X930)-LEN(SUBSTITUTE(X930," ",""))+1)</f>
        <v/>
      </c>
      <c r="AA930" s="50">
        <f>IF(Z930&lt;1,"",IFERROR(VALUE(SUBSTITUTE(TRIM(MID(SUBSTITUTE(X930," ",REPT(" ",60)),1,60)),".",MID(1/2,2,1))),""))</f>
        <v/>
      </c>
      <c r="AB930" s="50">
        <f>IF(Z930&lt;2,"",IFERROR(VALUE(SUBSTITUTE(TRIM(MID(SUBSTITUTE(X930," ",REPT(" ",60)),61,60)),".",MID(1/2,2,1))),""))</f>
        <v/>
      </c>
      <c r="AC930" s="50">
        <f>IF(Z930&lt;3,"",IFERROR(VALUE(SUBSTITUTE(TRIM(MID(SUBSTITUTE(X930," ",REPT(" ",60)),121,60)),".",MID(1/2,2,1))),""))</f>
        <v/>
      </c>
      <c r="AD930" s="50">
        <f>IF(Z930&lt;4,"",IFERROR(VALUE(SUBSTITUTE(TRIM(MID(SUBSTITUTE(X930," ",REPT(" ",60)),181,60)),".",MID(1/2,2,1))),""))</f>
        <v/>
      </c>
      <c r="AE930" s="50">
        <f>IF(Z930&lt;5,"",IFERROR(VALUE(SUBSTITUTE(TRIM(MID(SUBSTITUTE(X930," ",REPT(" ",60)),241,60)),".",MID(1/2,2,1))),""))</f>
        <v/>
      </c>
      <c r="AF930" s="50">
        <f>IF(Z930&lt;6,"",IFERROR(VALUE(SUBSTITUTE(TRIM(MID(SUBSTITUTE(X930," ",REPT(" ",60)),301,60)),".",MID(1/2,2,1))),""))</f>
        <v/>
      </c>
      <c r="AG930" s="50">
        <f>IFERROR(IF(Z930=2,AA930,IF(Z930=4,IF(AA930&lt;0,-1,1)*(ABS(AA930)+AB930/60),IF(Z930=6,IF(AA930&lt;0,-1,1)*(ABS(AA930)+AB930/60+AC930/3600),""))),"")</f>
        <v/>
      </c>
      <c r="AH930" s="50">
        <f>IFERROR(IF(Z930=2,AB930,IF(Z930=4,IF(AC930&lt;0,-1,1)*(ABS(AC930)+AD930/60),IF(Z930=6,IF(AD930&lt;0,-1,1)*(ABS(AD930)+AE930/60+AF930/3600),""))),"")</f>
        <v/>
      </c>
      <c r="AI930" s="50">
        <f>IF(W930,AH930,AG930)</f>
        <v/>
      </c>
      <c r="AJ930" s="50">
        <f>IF(W930,AG930,AH930)</f>
        <v/>
      </c>
      <c r="AK930" s="50">
        <f>IFERROR(IF(U930=0,AI930,U930*ABS(AI930)),"")</f>
        <v/>
      </c>
      <c r="AL930" s="50">
        <f>IFERROR(IF(V930=0,AJ930,V930*ABS(AJ930)),"")</f>
        <v/>
      </c>
      <c r="AM930" s="50">
        <f>IFERROR(AND(U930=0,V930=0,ABS(AK930)&gt;90,ABS(AK930)&lt;=180,ABS(AL930)&lt;=90),FALSE)</f>
        <v/>
      </c>
      <c r="AN930" s="50">
        <f>IF(AM930,AL930,AK930)</f>
        <v/>
      </c>
      <c r="AO930" s="50">
        <f>IF(AM930,AK930,AL930)</f>
        <v/>
      </c>
      <c r="AP930" s="50">
        <f>IF(R930="","",IF(Y930&lt;&gt;"","Contains words or symbols that aren't part of a coordinate.",IF(NOT(OR(Z930=2,Z930=4,Z930=6)),"Couldn't find a latitude and a longitude ("&amp;Z930&amp;IF(Z930=1," number"," numbers")&amp;" found).",IF(COUNT(AA930:AF930)&lt;&gt;Z930,"Some of the numbers couldn't be read.",IF(OR(AND(Z930=4,OR(AB930&lt;0,AB930&gt;=60,AD930&lt;0,AD930&gt;=60)),AND(Z930=6,OR(AB930&lt;0,AB930&gt;=60,AC930&lt;0,AC930&gt;=60,AE930&lt;0,AE930&gt;=60,AF930&lt;0,AF930&gt;=60))),"Minutes and seconds must be between 0 and 60.",IF(OR(ABS(AN930)&gt;90,ABS(AO930)&gt;180),"Out of range: latitude must be between -90 and 90, and longitude between -180 and 180.",""))))))</f>
        <v/>
      </c>
    </row>
    <row r="931">
      <c r="B931" s="44" t="n"/>
      <c r="C931" s="44" t="n"/>
      <c r="D931" s="45">
        <f>IF(R931="","",IF(AP931&lt;&gt;"","NOT VALID GPS COORDINATES",IF(O931="NO CONNECTION","NO CONNECTION",IF(E931="","NOT FOUND",IF(OR(AM931,AND(AN931=0,AO931=0)),"CONVERTED – PLEASE CHECK","CONVERTED")))))</f>
        <v/>
      </c>
      <c r="E931" s="45">
        <f>IF(OR(O931="",O931="NO CONNECTION"),"",IFERROR(_xlfn.FILTERXML(O931,"//local/territory")&amp;" "&amp;_xlfn.FILTERXML(O931,"//local/mapcode"),IFERROR(_xlfn.FILTERXML(O931,"//international/mapcode"),"")))</f>
        <v/>
      </c>
      <c r="F931" s="46">
        <f>IF(E931="","",IFERROR(_xlfn.FILTERXML(O931,"//local/territory"),""))</f>
        <v/>
      </c>
      <c r="G931" s="46">
        <f>IF(E931="","",IFERROR(_xlfn.FILTERXML(O931,"//local/mapcode"),""))</f>
        <v/>
      </c>
      <c r="H931" s="46">
        <f>IF(E931="","",IFERROR(_xlfn.FILTERXML(O931,"//international/mapcode"),""))</f>
        <v/>
      </c>
      <c r="I931" s="46">
        <f>IF(E931="","",IFERROR(HYPERLINK("https://www.mymapcodes.com/go/?t="&amp;IF(G931&lt;&gt;"",F931,"AAA")&amp;"&amp;ma="&amp;LEFT(IF(G931&lt;&gt;"",G931,H931),FIND(".",IF(G931&lt;&gt;"",G931,H931))-1)&amp;"&amp;mb="&amp;MID(IF(G931&lt;&gt;"",G931,H931),FIND(".",IF(G931&lt;&gt;"",G931,H931))+1,99),"Open on MyMapcodes →"),""))</f>
        <v/>
      </c>
      <c r="J931" s="47">
        <f>IF(OR(R931="",AP931&lt;&gt;""),"",ROUND(AN931,6))</f>
        <v/>
      </c>
      <c r="K931" s="47">
        <f>IF(OR(R931="",AP931&lt;&gt;""),"",ROUND(AO931,6))</f>
        <v/>
      </c>
      <c r="L931" s="48">
        <f>IF(R931="","",IF(AP931&lt;&gt;"",AP931,IF(O931="NO CONNECTION","Excel couldn't reach the mapcode service. Click the REFRESH RESULTS box just above the table.",IF(E931="","The mapcode service didn't return a mapcode for this point.",IF(AM931,"Latitude and longitude seemed to be the wrong way round, so they've been swapped. Please check.",IF(AND(AN931=0,AO931=0),"0, 0 is in the sea off West Africa. Please check this is the location you meant.",IF(W931,"Longitude came first, so the order has been switched.",IF(Z931=6,"Converted from degrees, minutes and seconds.",IF(Z931=4,"Converted from degrees and decimal minutes.","")))))))))</f>
        <v/>
      </c>
      <c r="N931" s="49">
        <f>IF(J931="","",MapcodeAPI&amp;"codes/"&amp;SUBSTITUTE(J931&amp;"",MID(1/2,2,1),".")&amp;","&amp;SUBSTITUTE(K931&amp;"",MID(1/2,2,1),"."))&amp;LEFT($B$13,0)</f>
        <v/>
      </c>
      <c r="O931" s="49">
        <f>IF(N931="","",IFERROR(_xlfn.WEBSERVICE(N931),IF(MapcodeAPIBackup="","NO CONNECTION",IFERROR(_xlfn.WEBSERVICE(MapcodeAPIBackup&amp;MID(N931,LEN(MapcodeAPI)+1,999)),"NO CONNECTION"))))</f>
        <v/>
      </c>
      <c r="P931" t="inlineStr">
        <is>
          <t xml:space="preserve"> </t>
        </is>
      </c>
      <c r="R931" s="50">
        <f>IFERROR(IF(AND(TRIM(B931&amp;"")="",TRIM(C931&amp;"")=""),"",TRIM(IF(ISNUMBER(B931),SUBSTITUTE(B931&amp;"",MID(1/2,2,1),"."),B931&amp;"")&amp;IF(TRIM(C931&amp;"")="",""," | "&amp;IF(ISNUMBER(C931),SUBSTITUTE(C931&amp;"",MID(1/2,2,1),"."),C931&amp;"")))),"(error value)")</f>
        <v/>
      </c>
      <c r="S931" s="50">
        <f>IF(R931="","","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"&amp;IFERROR(IF(AND(LEN(R931)-LEN(SUBSTITUTE(R931,"/",""))=1,ISNUMBER(FIND(" ",TRIM(LEFT(R931,FIND("/",R931)-1))))),LEFT(R931,FIND("/",R931)-1),R931),R931)&amp;" ")," "," "),"﻿"," "),"​"," "),"⁠"," ")," "," ")," "," "),CHAR(9)," "),CHAR(10)," "),CHAR(13)," "),"−","-"),"–","-"),"—","-"),"LATITUDE"," "),"LONGITUDE"," "),"COORDINATES"," "),"COORDS"," "),"NORTH"," N "),"SOUTH"," S "),"EAST"," E "),"WEST"," W "),"DEGREES"," "),"DEG"," "),"GPS"," "),"LONG"," "),"LNG"," "),"LON"," "),"LAT"," ")," AND "," "),"&amp;"," ")&amp;" ")</f>
        <v/>
      </c>
      <c r="T931" s="50">
        <f>IF(S931="","",IF(LEN(S931)-LEN(SUBSTITUTE(S931,".",""))&gt;0,SUBSTITUTE(S931,","," "),IF(LEN(S931)-LEN(SUBSTITUTE(S931,",",""))=3,SUBSTITUTE(SUBSTITUTE(S931,",",";",2),",","."),IF(LEN(S931)-LEN(SUBSTITUTE(S931,",",""))=2,SUBSTITUTE(S931,",","."),SUBSTITUTE(S931,","," ")))))</f>
        <v/>
      </c>
      <c r="U931" s="50">
        <f>IF(ISNUMBER(FIND("S",T931)),-1,IF(ISNUMBER(FIND("N",T931)),1,0))</f>
        <v/>
      </c>
      <c r="V931" s="50">
        <f>IF(ISNUMBER(FIND("W",T931)),-1,IF(ISNUMBER(FIND("E",T931)),1,0))</f>
        <v/>
      </c>
      <c r="W931" s="50">
        <f>AND(MIN(IFERROR(FIND("N",T931),999),IFERROR(FIND("S",T931),999))&lt;999,MIN(IFERROR(FIND("E",T931),999),IFERROR(FIND("W",T931),999))&lt;999,MIN(IFERROR(FIND("E",T931),999),IFERROR(FIND("W",T931),999))&lt;MIN(IFERROR(FIND("N",T931),999),IFERROR(FIND("S",T931),999)))</f>
        <v/>
      </c>
      <c r="X931" s="50">
        <f>IF(T931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931,"°"," "),"º"," "),"˚"," "),"'"," "),CHAR(34)," "),"′"," "),"’"," "),"‘"," "),"″"," "),"”"," "),"“"," "),"("," "),")"," "),"["," "),"]"," "),"{"," "),"}"," "),";"," "),"|"," "),"/"," "),"\"," "),":"," "),"="," "),"*"," "),","," "),"N"," "),"S"," "),"E"," "),"W"," "),"_"," ")))</f>
        <v/>
      </c>
      <c r="Y931" s="50">
        <f>IF(X931="","",SUBSTITUTE(SUBSTITUTE(SUBSTITUTE(SUBSTITUTE(SUBSTITUTE(SUBSTITUTE(SUBSTITUTE(SUBSTITUTE(SUBSTITUTE(SUBSTITUTE(SUBSTITUTE(SUBSTITUTE(SUBSTITUTE(X931,"0",""),"1",""),"2",""),"3",""),"4",""),"5",""),"6",""),"7",""),"8",""),"9",""),".",""),"-","")," ",""))</f>
        <v/>
      </c>
      <c r="Z931" s="50">
        <f>IF(X931="",0,LEN(X931)-LEN(SUBSTITUTE(X931," ",""))+1)</f>
        <v/>
      </c>
      <c r="AA931" s="50">
        <f>IF(Z931&lt;1,"",IFERROR(VALUE(SUBSTITUTE(TRIM(MID(SUBSTITUTE(X931," ",REPT(" ",60)),1,60)),".",MID(1/2,2,1))),""))</f>
        <v/>
      </c>
      <c r="AB931" s="50">
        <f>IF(Z931&lt;2,"",IFERROR(VALUE(SUBSTITUTE(TRIM(MID(SUBSTITUTE(X931," ",REPT(" ",60)),61,60)),".",MID(1/2,2,1))),""))</f>
        <v/>
      </c>
      <c r="AC931" s="50">
        <f>IF(Z931&lt;3,"",IFERROR(VALUE(SUBSTITUTE(TRIM(MID(SUBSTITUTE(X931," ",REPT(" ",60)),121,60)),".",MID(1/2,2,1))),""))</f>
        <v/>
      </c>
      <c r="AD931" s="50">
        <f>IF(Z931&lt;4,"",IFERROR(VALUE(SUBSTITUTE(TRIM(MID(SUBSTITUTE(X931," ",REPT(" ",60)),181,60)),".",MID(1/2,2,1))),""))</f>
        <v/>
      </c>
      <c r="AE931" s="50">
        <f>IF(Z931&lt;5,"",IFERROR(VALUE(SUBSTITUTE(TRIM(MID(SUBSTITUTE(X931," ",REPT(" ",60)),241,60)),".",MID(1/2,2,1))),""))</f>
        <v/>
      </c>
      <c r="AF931" s="50">
        <f>IF(Z931&lt;6,"",IFERROR(VALUE(SUBSTITUTE(TRIM(MID(SUBSTITUTE(X931," ",REPT(" ",60)),301,60)),".",MID(1/2,2,1))),""))</f>
        <v/>
      </c>
      <c r="AG931" s="50">
        <f>IFERROR(IF(Z931=2,AA931,IF(Z931=4,IF(AA931&lt;0,-1,1)*(ABS(AA931)+AB931/60),IF(Z931=6,IF(AA931&lt;0,-1,1)*(ABS(AA931)+AB931/60+AC931/3600),""))),"")</f>
        <v/>
      </c>
      <c r="AH931" s="50">
        <f>IFERROR(IF(Z931=2,AB931,IF(Z931=4,IF(AC931&lt;0,-1,1)*(ABS(AC931)+AD931/60),IF(Z931=6,IF(AD931&lt;0,-1,1)*(ABS(AD931)+AE931/60+AF931/3600),""))),"")</f>
        <v/>
      </c>
      <c r="AI931" s="50">
        <f>IF(W931,AH931,AG931)</f>
        <v/>
      </c>
      <c r="AJ931" s="50">
        <f>IF(W931,AG931,AH931)</f>
        <v/>
      </c>
      <c r="AK931" s="50">
        <f>IFERROR(IF(U931=0,AI931,U931*ABS(AI931)),"")</f>
        <v/>
      </c>
      <c r="AL931" s="50">
        <f>IFERROR(IF(V931=0,AJ931,V931*ABS(AJ931)),"")</f>
        <v/>
      </c>
      <c r="AM931" s="50">
        <f>IFERROR(AND(U931=0,V931=0,ABS(AK931)&gt;90,ABS(AK931)&lt;=180,ABS(AL931)&lt;=90),FALSE)</f>
        <v/>
      </c>
      <c r="AN931" s="50">
        <f>IF(AM931,AL931,AK931)</f>
        <v/>
      </c>
      <c r="AO931" s="50">
        <f>IF(AM931,AK931,AL931)</f>
        <v/>
      </c>
      <c r="AP931" s="50">
        <f>IF(R931="","",IF(Y931&lt;&gt;"","Contains words or symbols that aren't part of a coordinate.",IF(NOT(OR(Z931=2,Z931=4,Z931=6)),"Couldn't find a latitude and a longitude ("&amp;Z931&amp;IF(Z931=1," number"," numbers")&amp;" found).",IF(COUNT(AA931:AF931)&lt;&gt;Z931,"Some of the numbers couldn't be read.",IF(OR(AND(Z931=4,OR(AB931&lt;0,AB931&gt;=60,AD931&lt;0,AD931&gt;=60)),AND(Z931=6,OR(AB931&lt;0,AB931&gt;=60,AC931&lt;0,AC931&gt;=60,AE931&lt;0,AE931&gt;=60,AF931&lt;0,AF931&gt;=60))),"Minutes and seconds must be between 0 and 60.",IF(OR(ABS(AN931)&gt;90,ABS(AO931)&gt;180),"Out of range: latitude must be between -90 and 90, and longitude between -180 and 180.",""))))))</f>
        <v/>
      </c>
    </row>
    <row r="932">
      <c r="B932" s="44" t="n"/>
      <c r="C932" s="44" t="n"/>
      <c r="D932" s="45">
        <f>IF(R932="","",IF(AP932&lt;&gt;"","NOT VALID GPS COORDINATES",IF(O932="NO CONNECTION","NO CONNECTION",IF(E932="","NOT FOUND",IF(OR(AM932,AND(AN932=0,AO932=0)),"CONVERTED – PLEASE CHECK","CONVERTED")))))</f>
        <v/>
      </c>
      <c r="E932" s="45">
        <f>IF(OR(O932="",O932="NO CONNECTION"),"",IFERROR(_xlfn.FILTERXML(O932,"//local/territory")&amp;" "&amp;_xlfn.FILTERXML(O932,"//local/mapcode"),IFERROR(_xlfn.FILTERXML(O932,"//international/mapcode"),"")))</f>
        <v/>
      </c>
      <c r="F932" s="46">
        <f>IF(E932="","",IFERROR(_xlfn.FILTERXML(O932,"//local/territory"),""))</f>
        <v/>
      </c>
      <c r="G932" s="46">
        <f>IF(E932="","",IFERROR(_xlfn.FILTERXML(O932,"//local/mapcode"),""))</f>
        <v/>
      </c>
      <c r="H932" s="46">
        <f>IF(E932="","",IFERROR(_xlfn.FILTERXML(O932,"//international/mapcode"),""))</f>
        <v/>
      </c>
      <c r="I932" s="46">
        <f>IF(E932="","",IFERROR(HYPERLINK("https://www.mymapcodes.com/go/?t="&amp;IF(G932&lt;&gt;"",F932,"AAA")&amp;"&amp;ma="&amp;LEFT(IF(G932&lt;&gt;"",G932,H932),FIND(".",IF(G932&lt;&gt;"",G932,H932))-1)&amp;"&amp;mb="&amp;MID(IF(G932&lt;&gt;"",G932,H932),FIND(".",IF(G932&lt;&gt;"",G932,H932))+1,99),"Open on MyMapcodes →"),""))</f>
        <v/>
      </c>
      <c r="J932" s="47">
        <f>IF(OR(R932="",AP932&lt;&gt;""),"",ROUND(AN932,6))</f>
        <v/>
      </c>
      <c r="K932" s="47">
        <f>IF(OR(R932="",AP932&lt;&gt;""),"",ROUND(AO932,6))</f>
        <v/>
      </c>
      <c r="L932" s="48">
        <f>IF(R932="","",IF(AP932&lt;&gt;"",AP932,IF(O932="NO CONNECTION","Excel couldn't reach the mapcode service. Click the REFRESH RESULTS box just above the table.",IF(E932="","The mapcode service didn't return a mapcode for this point.",IF(AM932,"Latitude and longitude seemed to be the wrong way round, so they've been swapped. Please check.",IF(AND(AN932=0,AO932=0),"0, 0 is in the sea off West Africa. Please check this is the location you meant.",IF(W932,"Longitude came first, so the order has been switched.",IF(Z932=6,"Converted from degrees, minutes and seconds.",IF(Z932=4,"Converted from degrees and decimal minutes.","")))))))))</f>
        <v/>
      </c>
      <c r="N932" s="49">
        <f>IF(J932="","",MapcodeAPI&amp;"codes/"&amp;SUBSTITUTE(J932&amp;"",MID(1/2,2,1),".")&amp;","&amp;SUBSTITUTE(K932&amp;"",MID(1/2,2,1),"."))&amp;LEFT($B$13,0)</f>
        <v/>
      </c>
      <c r="O932" s="49">
        <f>IF(N932="","",IFERROR(_xlfn.WEBSERVICE(N932),IF(MapcodeAPIBackup="","NO CONNECTION",IFERROR(_xlfn.WEBSERVICE(MapcodeAPIBackup&amp;MID(N932,LEN(MapcodeAPI)+1,999)),"NO CONNECTION"))))</f>
        <v/>
      </c>
      <c r="P932" t="inlineStr">
        <is>
          <t xml:space="preserve"> </t>
        </is>
      </c>
      <c r="R932" s="50">
        <f>IFERROR(IF(AND(TRIM(B932&amp;"")="",TRIM(C932&amp;"")=""),"",TRIM(IF(ISNUMBER(B932),SUBSTITUTE(B932&amp;"",MID(1/2,2,1),"."),B932&amp;"")&amp;IF(TRIM(C932&amp;"")="",""," | "&amp;IF(ISNUMBER(C932),SUBSTITUTE(C932&amp;"",MID(1/2,2,1),"."),C932&amp;"")))),"(error value)")</f>
        <v/>
      </c>
      <c r="S932" s="50">
        <f>IF(R932="","","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"&amp;IFERROR(IF(AND(LEN(R932)-LEN(SUBSTITUTE(R932,"/",""))=1,ISNUMBER(FIND(" ",TRIM(LEFT(R932,FIND("/",R932)-1))))),LEFT(R932,FIND("/",R932)-1),R932),R932)&amp;" ")," "," "),"﻿"," "),"​"," "),"⁠"," ")," "," ")," "," "),CHAR(9)," "),CHAR(10)," "),CHAR(13)," "),"−","-"),"–","-"),"—","-"),"LATITUDE"," "),"LONGITUDE"," "),"COORDINATES"," "),"COORDS"," "),"NORTH"," N "),"SOUTH"," S "),"EAST"," E "),"WEST"," W "),"DEGREES"," "),"DEG"," "),"GPS"," "),"LONG"," "),"LNG"," "),"LON"," "),"LAT"," ")," AND "," "),"&amp;"," ")&amp;" ")</f>
        <v/>
      </c>
      <c r="T932" s="50">
        <f>IF(S932="","",IF(LEN(S932)-LEN(SUBSTITUTE(S932,".",""))&gt;0,SUBSTITUTE(S932,","," "),IF(LEN(S932)-LEN(SUBSTITUTE(S932,",",""))=3,SUBSTITUTE(SUBSTITUTE(S932,",",";",2),",","."),IF(LEN(S932)-LEN(SUBSTITUTE(S932,",",""))=2,SUBSTITUTE(S932,",","."),SUBSTITUTE(S932,","," ")))))</f>
        <v/>
      </c>
      <c r="U932" s="50">
        <f>IF(ISNUMBER(FIND("S",T932)),-1,IF(ISNUMBER(FIND("N",T932)),1,0))</f>
        <v/>
      </c>
      <c r="V932" s="50">
        <f>IF(ISNUMBER(FIND("W",T932)),-1,IF(ISNUMBER(FIND("E",T932)),1,0))</f>
        <v/>
      </c>
      <c r="W932" s="50">
        <f>AND(MIN(IFERROR(FIND("N",T932),999),IFERROR(FIND("S",T932),999))&lt;999,MIN(IFERROR(FIND("E",T932),999),IFERROR(FIND("W",T932),999))&lt;999,MIN(IFERROR(FIND("E",T932),999),IFERROR(FIND("W",T932),999))&lt;MIN(IFERROR(FIND("N",T932),999),IFERROR(FIND("S",T932),999)))</f>
        <v/>
      </c>
      <c r="X932" s="50">
        <f>IF(T932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932,"°"," "),"º"," "),"˚"," "),"'"," "),CHAR(34)," "),"′"," "),"’"," "),"‘"," "),"″"," "),"”"," "),"“"," "),"("," "),")"," "),"["," "),"]"," "),"{"," "),"}"," "),";"," "),"|"," "),"/"," "),"\"," "),":"," "),"="," "),"*"," "),","," "),"N"," "),"S"," "),"E"," "),"W"," "),"_"," ")))</f>
        <v/>
      </c>
      <c r="Y932" s="50">
        <f>IF(X932="","",SUBSTITUTE(SUBSTITUTE(SUBSTITUTE(SUBSTITUTE(SUBSTITUTE(SUBSTITUTE(SUBSTITUTE(SUBSTITUTE(SUBSTITUTE(SUBSTITUTE(SUBSTITUTE(SUBSTITUTE(SUBSTITUTE(X932,"0",""),"1",""),"2",""),"3",""),"4",""),"5",""),"6",""),"7",""),"8",""),"9",""),".",""),"-","")," ",""))</f>
        <v/>
      </c>
      <c r="Z932" s="50">
        <f>IF(X932="",0,LEN(X932)-LEN(SUBSTITUTE(X932," ",""))+1)</f>
        <v/>
      </c>
      <c r="AA932" s="50">
        <f>IF(Z932&lt;1,"",IFERROR(VALUE(SUBSTITUTE(TRIM(MID(SUBSTITUTE(X932," ",REPT(" ",60)),1,60)),".",MID(1/2,2,1))),""))</f>
        <v/>
      </c>
      <c r="AB932" s="50">
        <f>IF(Z932&lt;2,"",IFERROR(VALUE(SUBSTITUTE(TRIM(MID(SUBSTITUTE(X932," ",REPT(" ",60)),61,60)),".",MID(1/2,2,1))),""))</f>
        <v/>
      </c>
      <c r="AC932" s="50">
        <f>IF(Z932&lt;3,"",IFERROR(VALUE(SUBSTITUTE(TRIM(MID(SUBSTITUTE(X932," ",REPT(" ",60)),121,60)),".",MID(1/2,2,1))),""))</f>
        <v/>
      </c>
      <c r="AD932" s="50">
        <f>IF(Z932&lt;4,"",IFERROR(VALUE(SUBSTITUTE(TRIM(MID(SUBSTITUTE(X932," ",REPT(" ",60)),181,60)),".",MID(1/2,2,1))),""))</f>
        <v/>
      </c>
      <c r="AE932" s="50">
        <f>IF(Z932&lt;5,"",IFERROR(VALUE(SUBSTITUTE(TRIM(MID(SUBSTITUTE(X932," ",REPT(" ",60)),241,60)),".",MID(1/2,2,1))),""))</f>
        <v/>
      </c>
      <c r="AF932" s="50">
        <f>IF(Z932&lt;6,"",IFERROR(VALUE(SUBSTITUTE(TRIM(MID(SUBSTITUTE(X932," ",REPT(" ",60)),301,60)),".",MID(1/2,2,1))),""))</f>
        <v/>
      </c>
      <c r="AG932" s="50">
        <f>IFERROR(IF(Z932=2,AA932,IF(Z932=4,IF(AA932&lt;0,-1,1)*(ABS(AA932)+AB932/60),IF(Z932=6,IF(AA932&lt;0,-1,1)*(ABS(AA932)+AB932/60+AC932/3600),""))),"")</f>
        <v/>
      </c>
      <c r="AH932" s="50">
        <f>IFERROR(IF(Z932=2,AB932,IF(Z932=4,IF(AC932&lt;0,-1,1)*(ABS(AC932)+AD932/60),IF(Z932=6,IF(AD932&lt;0,-1,1)*(ABS(AD932)+AE932/60+AF932/3600),""))),"")</f>
        <v/>
      </c>
      <c r="AI932" s="50">
        <f>IF(W932,AH932,AG932)</f>
        <v/>
      </c>
      <c r="AJ932" s="50">
        <f>IF(W932,AG932,AH932)</f>
        <v/>
      </c>
      <c r="AK932" s="50">
        <f>IFERROR(IF(U932=0,AI932,U932*ABS(AI932)),"")</f>
        <v/>
      </c>
      <c r="AL932" s="50">
        <f>IFERROR(IF(V932=0,AJ932,V932*ABS(AJ932)),"")</f>
        <v/>
      </c>
      <c r="AM932" s="50">
        <f>IFERROR(AND(U932=0,V932=0,ABS(AK932)&gt;90,ABS(AK932)&lt;=180,ABS(AL932)&lt;=90),FALSE)</f>
        <v/>
      </c>
      <c r="AN932" s="50">
        <f>IF(AM932,AL932,AK932)</f>
        <v/>
      </c>
      <c r="AO932" s="50">
        <f>IF(AM932,AK932,AL932)</f>
        <v/>
      </c>
      <c r="AP932" s="50">
        <f>IF(R932="","",IF(Y932&lt;&gt;"","Contains words or symbols that aren't part of a coordinate.",IF(NOT(OR(Z932=2,Z932=4,Z932=6)),"Couldn't find a latitude and a longitude ("&amp;Z932&amp;IF(Z932=1," number"," numbers")&amp;" found).",IF(COUNT(AA932:AF932)&lt;&gt;Z932,"Some of the numbers couldn't be read.",IF(OR(AND(Z932=4,OR(AB932&lt;0,AB932&gt;=60,AD932&lt;0,AD932&gt;=60)),AND(Z932=6,OR(AB932&lt;0,AB932&gt;=60,AC932&lt;0,AC932&gt;=60,AE932&lt;0,AE932&gt;=60,AF932&lt;0,AF932&gt;=60))),"Minutes and seconds must be between 0 and 60.",IF(OR(ABS(AN932)&gt;90,ABS(AO932)&gt;180),"Out of range: latitude must be between -90 and 90, and longitude between -180 and 180.",""))))))</f>
        <v/>
      </c>
    </row>
    <row r="933">
      <c r="B933" s="44" t="n"/>
      <c r="C933" s="44" t="n"/>
      <c r="D933" s="45">
        <f>IF(R933="","",IF(AP933&lt;&gt;"","NOT VALID GPS COORDINATES",IF(O933="NO CONNECTION","NO CONNECTION",IF(E933="","NOT FOUND",IF(OR(AM933,AND(AN933=0,AO933=0)),"CONVERTED – PLEASE CHECK","CONVERTED")))))</f>
        <v/>
      </c>
      <c r="E933" s="45">
        <f>IF(OR(O933="",O933="NO CONNECTION"),"",IFERROR(_xlfn.FILTERXML(O933,"//local/territory")&amp;" "&amp;_xlfn.FILTERXML(O933,"//local/mapcode"),IFERROR(_xlfn.FILTERXML(O933,"//international/mapcode"),"")))</f>
        <v/>
      </c>
      <c r="F933" s="46">
        <f>IF(E933="","",IFERROR(_xlfn.FILTERXML(O933,"//local/territory"),""))</f>
        <v/>
      </c>
      <c r="G933" s="46">
        <f>IF(E933="","",IFERROR(_xlfn.FILTERXML(O933,"//local/mapcode"),""))</f>
        <v/>
      </c>
      <c r="H933" s="46">
        <f>IF(E933="","",IFERROR(_xlfn.FILTERXML(O933,"//international/mapcode"),""))</f>
        <v/>
      </c>
      <c r="I933" s="46">
        <f>IF(E933="","",IFERROR(HYPERLINK("https://www.mymapcodes.com/go/?t="&amp;IF(G933&lt;&gt;"",F933,"AAA")&amp;"&amp;ma="&amp;LEFT(IF(G933&lt;&gt;"",G933,H933),FIND(".",IF(G933&lt;&gt;"",G933,H933))-1)&amp;"&amp;mb="&amp;MID(IF(G933&lt;&gt;"",G933,H933),FIND(".",IF(G933&lt;&gt;"",G933,H933))+1,99),"Open on MyMapcodes →"),""))</f>
        <v/>
      </c>
      <c r="J933" s="47">
        <f>IF(OR(R933="",AP933&lt;&gt;""),"",ROUND(AN933,6))</f>
        <v/>
      </c>
      <c r="K933" s="47">
        <f>IF(OR(R933="",AP933&lt;&gt;""),"",ROUND(AO933,6))</f>
        <v/>
      </c>
      <c r="L933" s="48">
        <f>IF(R933="","",IF(AP933&lt;&gt;"",AP933,IF(O933="NO CONNECTION","Excel couldn't reach the mapcode service. Click the REFRESH RESULTS box just above the table.",IF(E933="","The mapcode service didn't return a mapcode for this point.",IF(AM933,"Latitude and longitude seemed to be the wrong way round, so they've been swapped. Please check.",IF(AND(AN933=0,AO933=0),"0, 0 is in the sea off West Africa. Please check this is the location you meant.",IF(W933,"Longitude came first, so the order has been switched.",IF(Z933=6,"Converted from degrees, minutes and seconds.",IF(Z933=4,"Converted from degrees and decimal minutes.","")))))))))</f>
        <v/>
      </c>
      <c r="N933" s="49">
        <f>IF(J933="","",MapcodeAPI&amp;"codes/"&amp;SUBSTITUTE(J933&amp;"",MID(1/2,2,1),".")&amp;","&amp;SUBSTITUTE(K933&amp;"",MID(1/2,2,1),"."))&amp;LEFT($B$13,0)</f>
        <v/>
      </c>
      <c r="O933" s="49">
        <f>IF(N933="","",IFERROR(_xlfn.WEBSERVICE(N933),IF(MapcodeAPIBackup="","NO CONNECTION",IFERROR(_xlfn.WEBSERVICE(MapcodeAPIBackup&amp;MID(N933,LEN(MapcodeAPI)+1,999)),"NO CONNECTION"))))</f>
        <v/>
      </c>
      <c r="P933" t="inlineStr">
        <is>
          <t xml:space="preserve"> </t>
        </is>
      </c>
      <c r="R933" s="50">
        <f>IFERROR(IF(AND(TRIM(B933&amp;"")="",TRIM(C933&amp;"")=""),"",TRIM(IF(ISNUMBER(B933),SUBSTITUTE(B933&amp;"",MID(1/2,2,1),"."),B933&amp;"")&amp;IF(TRIM(C933&amp;"")="",""," | "&amp;IF(ISNUMBER(C933),SUBSTITUTE(C933&amp;"",MID(1/2,2,1),"."),C933&amp;"")))),"(error value)")</f>
        <v/>
      </c>
      <c r="S933" s="50">
        <f>IF(R933="","","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"&amp;IFERROR(IF(AND(LEN(R933)-LEN(SUBSTITUTE(R933,"/",""))=1,ISNUMBER(FIND(" ",TRIM(LEFT(R933,FIND("/",R933)-1))))),LEFT(R933,FIND("/",R933)-1),R933),R933)&amp;" ")," "," "),"﻿"," "),"​"," "),"⁠"," ")," "," ")," "," "),CHAR(9)," "),CHAR(10)," "),CHAR(13)," "),"−","-"),"–","-"),"—","-"),"LATITUDE"," "),"LONGITUDE"," "),"COORDINATES"," "),"COORDS"," "),"NORTH"," N "),"SOUTH"," S "),"EAST"," E "),"WEST"," W "),"DEGREES"," "),"DEG"," "),"GPS"," "),"LONG"," "),"LNG"," "),"LON"," "),"LAT"," ")," AND "," "),"&amp;"," ")&amp;" ")</f>
        <v/>
      </c>
      <c r="T933" s="50">
        <f>IF(S933="","",IF(LEN(S933)-LEN(SUBSTITUTE(S933,".",""))&gt;0,SUBSTITUTE(S933,","," "),IF(LEN(S933)-LEN(SUBSTITUTE(S933,",",""))=3,SUBSTITUTE(SUBSTITUTE(S933,",",";",2),",","."),IF(LEN(S933)-LEN(SUBSTITUTE(S933,",",""))=2,SUBSTITUTE(S933,",","."),SUBSTITUTE(S933,","," ")))))</f>
        <v/>
      </c>
      <c r="U933" s="50">
        <f>IF(ISNUMBER(FIND("S",T933)),-1,IF(ISNUMBER(FIND("N",T933)),1,0))</f>
        <v/>
      </c>
      <c r="V933" s="50">
        <f>IF(ISNUMBER(FIND("W",T933)),-1,IF(ISNUMBER(FIND("E",T933)),1,0))</f>
        <v/>
      </c>
      <c r="W933" s="50">
        <f>AND(MIN(IFERROR(FIND("N",T933),999),IFERROR(FIND("S",T933),999))&lt;999,MIN(IFERROR(FIND("E",T933),999),IFERROR(FIND("W",T933),999))&lt;999,MIN(IFERROR(FIND("E",T933),999),IFERROR(FIND("W",T933),999))&lt;MIN(IFERROR(FIND("N",T933),999),IFERROR(FIND("S",T933),999)))</f>
        <v/>
      </c>
      <c r="X933" s="50">
        <f>IF(T933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933,"°"," "),"º"," "),"˚"," "),"'"," "),CHAR(34)," "),"′"," "),"’"," "),"‘"," "),"″"," "),"”"," "),"“"," "),"("," "),")"," "),"["," "),"]"," "),"{"," "),"}"," "),";"," "),"|"," "),"/"," "),"\"," "),":"," "),"="," "),"*"," "),","," "),"N"," "),"S"," "),"E"," "),"W"," "),"_"," ")))</f>
        <v/>
      </c>
      <c r="Y933" s="50">
        <f>IF(X933="","",SUBSTITUTE(SUBSTITUTE(SUBSTITUTE(SUBSTITUTE(SUBSTITUTE(SUBSTITUTE(SUBSTITUTE(SUBSTITUTE(SUBSTITUTE(SUBSTITUTE(SUBSTITUTE(SUBSTITUTE(SUBSTITUTE(X933,"0",""),"1",""),"2",""),"3",""),"4",""),"5",""),"6",""),"7",""),"8",""),"9",""),".",""),"-","")," ",""))</f>
        <v/>
      </c>
      <c r="Z933" s="50">
        <f>IF(X933="",0,LEN(X933)-LEN(SUBSTITUTE(X933," ",""))+1)</f>
        <v/>
      </c>
      <c r="AA933" s="50">
        <f>IF(Z933&lt;1,"",IFERROR(VALUE(SUBSTITUTE(TRIM(MID(SUBSTITUTE(X933," ",REPT(" ",60)),1,60)),".",MID(1/2,2,1))),""))</f>
        <v/>
      </c>
      <c r="AB933" s="50">
        <f>IF(Z933&lt;2,"",IFERROR(VALUE(SUBSTITUTE(TRIM(MID(SUBSTITUTE(X933," ",REPT(" ",60)),61,60)),".",MID(1/2,2,1))),""))</f>
        <v/>
      </c>
      <c r="AC933" s="50">
        <f>IF(Z933&lt;3,"",IFERROR(VALUE(SUBSTITUTE(TRIM(MID(SUBSTITUTE(X933," ",REPT(" ",60)),121,60)),".",MID(1/2,2,1))),""))</f>
        <v/>
      </c>
      <c r="AD933" s="50">
        <f>IF(Z933&lt;4,"",IFERROR(VALUE(SUBSTITUTE(TRIM(MID(SUBSTITUTE(X933," ",REPT(" ",60)),181,60)),".",MID(1/2,2,1))),""))</f>
        <v/>
      </c>
      <c r="AE933" s="50">
        <f>IF(Z933&lt;5,"",IFERROR(VALUE(SUBSTITUTE(TRIM(MID(SUBSTITUTE(X933," ",REPT(" ",60)),241,60)),".",MID(1/2,2,1))),""))</f>
        <v/>
      </c>
      <c r="AF933" s="50">
        <f>IF(Z933&lt;6,"",IFERROR(VALUE(SUBSTITUTE(TRIM(MID(SUBSTITUTE(X933," ",REPT(" ",60)),301,60)),".",MID(1/2,2,1))),""))</f>
        <v/>
      </c>
      <c r="AG933" s="50">
        <f>IFERROR(IF(Z933=2,AA933,IF(Z933=4,IF(AA933&lt;0,-1,1)*(ABS(AA933)+AB933/60),IF(Z933=6,IF(AA933&lt;0,-1,1)*(ABS(AA933)+AB933/60+AC933/3600),""))),"")</f>
        <v/>
      </c>
      <c r="AH933" s="50">
        <f>IFERROR(IF(Z933=2,AB933,IF(Z933=4,IF(AC933&lt;0,-1,1)*(ABS(AC933)+AD933/60),IF(Z933=6,IF(AD933&lt;0,-1,1)*(ABS(AD933)+AE933/60+AF933/3600),""))),"")</f>
        <v/>
      </c>
      <c r="AI933" s="50">
        <f>IF(W933,AH933,AG933)</f>
        <v/>
      </c>
      <c r="AJ933" s="50">
        <f>IF(W933,AG933,AH933)</f>
        <v/>
      </c>
      <c r="AK933" s="50">
        <f>IFERROR(IF(U933=0,AI933,U933*ABS(AI933)),"")</f>
        <v/>
      </c>
      <c r="AL933" s="50">
        <f>IFERROR(IF(V933=0,AJ933,V933*ABS(AJ933)),"")</f>
        <v/>
      </c>
      <c r="AM933" s="50">
        <f>IFERROR(AND(U933=0,V933=0,ABS(AK933)&gt;90,ABS(AK933)&lt;=180,ABS(AL933)&lt;=90),FALSE)</f>
        <v/>
      </c>
      <c r="AN933" s="50">
        <f>IF(AM933,AL933,AK933)</f>
        <v/>
      </c>
      <c r="AO933" s="50">
        <f>IF(AM933,AK933,AL933)</f>
        <v/>
      </c>
      <c r="AP933" s="50">
        <f>IF(R933="","",IF(Y933&lt;&gt;"","Contains words or symbols that aren't part of a coordinate.",IF(NOT(OR(Z933=2,Z933=4,Z933=6)),"Couldn't find a latitude and a longitude ("&amp;Z933&amp;IF(Z933=1," number"," numbers")&amp;" found).",IF(COUNT(AA933:AF933)&lt;&gt;Z933,"Some of the numbers couldn't be read.",IF(OR(AND(Z933=4,OR(AB933&lt;0,AB933&gt;=60,AD933&lt;0,AD933&gt;=60)),AND(Z933=6,OR(AB933&lt;0,AB933&gt;=60,AC933&lt;0,AC933&gt;=60,AE933&lt;0,AE933&gt;=60,AF933&lt;0,AF933&gt;=60))),"Minutes and seconds must be between 0 and 60.",IF(OR(ABS(AN933)&gt;90,ABS(AO933)&gt;180),"Out of range: latitude must be between -90 and 90, and longitude between -180 and 180.",""))))))</f>
        <v/>
      </c>
    </row>
    <row r="934">
      <c r="B934" s="44" t="n"/>
      <c r="C934" s="44" t="n"/>
      <c r="D934" s="45">
        <f>IF(R934="","",IF(AP934&lt;&gt;"","NOT VALID GPS COORDINATES",IF(O934="NO CONNECTION","NO CONNECTION",IF(E934="","NOT FOUND",IF(OR(AM934,AND(AN934=0,AO934=0)),"CONVERTED – PLEASE CHECK","CONVERTED")))))</f>
        <v/>
      </c>
      <c r="E934" s="45">
        <f>IF(OR(O934="",O934="NO CONNECTION"),"",IFERROR(_xlfn.FILTERXML(O934,"//local/territory")&amp;" "&amp;_xlfn.FILTERXML(O934,"//local/mapcode"),IFERROR(_xlfn.FILTERXML(O934,"//international/mapcode"),"")))</f>
        <v/>
      </c>
      <c r="F934" s="46">
        <f>IF(E934="","",IFERROR(_xlfn.FILTERXML(O934,"//local/territory"),""))</f>
        <v/>
      </c>
      <c r="G934" s="46">
        <f>IF(E934="","",IFERROR(_xlfn.FILTERXML(O934,"//local/mapcode"),""))</f>
        <v/>
      </c>
      <c r="H934" s="46">
        <f>IF(E934="","",IFERROR(_xlfn.FILTERXML(O934,"//international/mapcode"),""))</f>
        <v/>
      </c>
      <c r="I934" s="46">
        <f>IF(E934="","",IFERROR(HYPERLINK("https://www.mymapcodes.com/go/?t="&amp;IF(G934&lt;&gt;"",F934,"AAA")&amp;"&amp;ma="&amp;LEFT(IF(G934&lt;&gt;"",G934,H934),FIND(".",IF(G934&lt;&gt;"",G934,H934))-1)&amp;"&amp;mb="&amp;MID(IF(G934&lt;&gt;"",G934,H934),FIND(".",IF(G934&lt;&gt;"",G934,H934))+1,99),"Open on MyMapcodes →"),""))</f>
        <v/>
      </c>
      <c r="J934" s="47">
        <f>IF(OR(R934="",AP934&lt;&gt;""),"",ROUND(AN934,6))</f>
        <v/>
      </c>
      <c r="K934" s="47">
        <f>IF(OR(R934="",AP934&lt;&gt;""),"",ROUND(AO934,6))</f>
        <v/>
      </c>
      <c r="L934" s="48">
        <f>IF(R934="","",IF(AP934&lt;&gt;"",AP934,IF(O934="NO CONNECTION","Excel couldn't reach the mapcode service. Click the REFRESH RESULTS box just above the table.",IF(E934="","The mapcode service didn't return a mapcode for this point.",IF(AM934,"Latitude and longitude seemed to be the wrong way round, so they've been swapped. Please check.",IF(AND(AN934=0,AO934=0),"0, 0 is in the sea off West Africa. Please check this is the location you meant.",IF(W934,"Longitude came first, so the order has been switched.",IF(Z934=6,"Converted from degrees, minutes and seconds.",IF(Z934=4,"Converted from degrees and decimal minutes.","")))))))))</f>
        <v/>
      </c>
      <c r="N934" s="49">
        <f>IF(J934="","",MapcodeAPI&amp;"codes/"&amp;SUBSTITUTE(J934&amp;"",MID(1/2,2,1),".")&amp;","&amp;SUBSTITUTE(K934&amp;"",MID(1/2,2,1),"."))&amp;LEFT($B$13,0)</f>
        <v/>
      </c>
      <c r="O934" s="49">
        <f>IF(N934="","",IFERROR(_xlfn.WEBSERVICE(N934),IF(MapcodeAPIBackup="","NO CONNECTION",IFERROR(_xlfn.WEBSERVICE(MapcodeAPIBackup&amp;MID(N934,LEN(MapcodeAPI)+1,999)),"NO CONNECTION"))))</f>
        <v/>
      </c>
      <c r="P934" t="inlineStr">
        <is>
          <t xml:space="preserve"> </t>
        </is>
      </c>
      <c r="R934" s="50">
        <f>IFERROR(IF(AND(TRIM(B934&amp;"")="",TRIM(C934&amp;"")=""),"",TRIM(IF(ISNUMBER(B934),SUBSTITUTE(B934&amp;"",MID(1/2,2,1),"."),B934&amp;"")&amp;IF(TRIM(C934&amp;"")="",""," | "&amp;IF(ISNUMBER(C934),SUBSTITUTE(C934&amp;"",MID(1/2,2,1),"."),C934&amp;"")))),"(error value)")</f>
        <v/>
      </c>
      <c r="S934" s="50">
        <f>IF(R934="","","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"&amp;IFERROR(IF(AND(LEN(R934)-LEN(SUBSTITUTE(R934,"/",""))=1,ISNUMBER(FIND(" ",TRIM(LEFT(R934,FIND("/",R934)-1))))),LEFT(R934,FIND("/",R934)-1),R934),R934)&amp;" ")," "," "),"﻿"," "),"​"," "),"⁠"," ")," "," ")," "," "),CHAR(9)," "),CHAR(10)," "),CHAR(13)," "),"−","-"),"–","-"),"—","-"),"LATITUDE"," "),"LONGITUDE"," "),"COORDINATES"," "),"COORDS"," "),"NORTH"," N "),"SOUTH"," S "),"EAST"," E "),"WEST"," W "),"DEGREES"," "),"DEG"," "),"GPS"," "),"LONG"," "),"LNG"," "),"LON"," "),"LAT"," ")," AND "," "),"&amp;"," ")&amp;" ")</f>
        <v/>
      </c>
      <c r="T934" s="50">
        <f>IF(S934="","",IF(LEN(S934)-LEN(SUBSTITUTE(S934,".",""))&gt;0,SUBSTITUTE(S934,","," "),IF(LEN(S934)-LEN(SUBSTITUTE(S934,",",""))=3,SUBSTITUTE(SUBSTITUTE(S934,",",";",2),",","."),IF(LEN(S934)-LEN(SUBSTITUTE(S934,",",""))=2,SUBSTITUTE(S934,",","."),SUBSTITUTE(S934,","," ")))))</f>
        <v/>
      </c>
      <c r="U934" s="50">
        <f>IF(ISNUMBER(FIND("S",T934)),-1,IF(ISNUMBER(FIND("N",T934)),1,0))</f>
        <v/>
      </c>
      <c r="V934" s="50">
        <f>IF(ISNUMBER(FIND("W",T934)),-1,IF(ISNUMBER(FIND("E",T934)),1,0))</f>
        <v/>
      </c>
      <c r="W934" s="50">
        <f>AND(MIN(IFERROR(FIND("N",T934),999),IFERROR(FIND("S",T934),999))&lt;999,MIN(IFERROR(FIND("E",T934),999),IFERROR(FIND("W",T934),999))&lt;999,MIN(IFERROR(FIND("E",T934),999),IFERROR(FIND("W",T934),999))&lt;MIN(IFERROR(FIND("N",T934),999),IFERROR(FIND("S",T934),999)))</f>
        <v/>
      </c>
      <c r="X934" s="50">
        <f>IF(T934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934,"°"," "),"º"," "),"˚"," "),"'"," "),CHAR(34)," "),"′"," "),"’"," "),"‘"," "),"″"," "),"”"," "),"“"," "),"("," "),")"," "),"["," "),"]"," "),"{"," "),"}"," "),";"," "),"|"," "),"/"," "),"\"," "),":"," "),"="," "),"*"," "),","," "),"N"," "),"S"," "),"E"," "),"W"," "),"_"," ")))</f>
        <v/>
      </c>
      <c r="Y934" s="50">
        <f>IF(X934="","",SUBSTITUTE(SUBSTITUTE(SUBSTITUTE(SUBSTITUTE(SUBSTITUTE(SUBSTITUTE(SUBSTITUTE(SUBSTITUTE(SUBSTITUTE(SUBSTITUTE(SUBSTITUTE(SUBSTITUTE(SUBSTITUTE(X934,"0",""),"1",""),"2",""),"3",""),"4",""),"5",""),"6",""),"7",""),"8",""),"9",""),".",""),"-","")," ",""))</f>
        <v/>
      </c>
      <c r="Z934" s="50">
        <f>IF(X934="",0,LEN(X934)-LEN(SUBSTITUTE(X934," ",""))+1)</f>
        <v/>
      </c>
      <c r="AA934" s="50">
        <f>IF(Z934&lt;1,"",IFERROR(VALUE(SUBSTITUTE(TRIM(MID(SUBSTITUTE(X934," ",REPT(" ",60)),1,60)),".",MID(1/2,2,1))),""))</f>
        <v/>
      </c>
      <c r="AB934" s="50">
        <f>IF(Z934&lt;2,"",IFERROR(VALUE(SUBSTITUTE(TRIM(MID(SUBSTITUTE(X934," ",REPT(" ",60)),61,60)),".",MID(1/2,2,1))),""))</f>
        <v/>
      </c>
      <c r="AC934" s="50">
        <f>IF(Z934&lt;3,"",IFERROR(VALUE(SUBSTITUTE(TRIM(MID(SUBSTITUTE(X934," ",REPT(" ",60)),121,60)),".",MID(1/2,2,1))),""))</f>
        <v/>
      </c>
      <c r="AD934" s="50">
        <f>IF(Z934&lt;4,"",IFERROR(VALUE(SUBSTITUTE(TRIM(MID(SUBSTITUTE(X934," ",REPT(" ",60)),181,60)),".",MID(1/2,2,1))),""))</f>
        <v/>
      </c>
      <c r="AE934" s="50">
        <f>IF(Z934&lt;5,"",IFERROR(VALUE(SUBSTITUTE(TRIM(MID(SUBSTITUTE(X934," ",REPT(" ",60)),241,60)),".",MID(1/2,2,1))),""))</f>
        <v/>
      </c>
      <c r="AF934" s="50">
        <f>IF(Z934&lt;6,"",IFERROR(VALUE(SUBSTITUTE(TRIM(MID(SUBSTITUTE(X934," ",REPT(" ",60)),301,60)),".",MID(1/2,2,1))),""))</f>
        <v/>
      </c>
      <c r="AG934" s="50">
        <f>IFERROR(IF(Z934=2,AA934,IF(Z934=4,IF(AA934&lt;0,-1,1)*(ABS(AA934)+AB934/60),IF(Z934=6,IF(AA934&lt;0,-1,1)*(ABS(AA934)+AB934/60+AC934/3600),""))),"")</f>
        <v/>
      </c>
      <c r="AH934" s="50">
        <f>IFERROR(IF(Z934=2,AB934,IF(Z934=4,IF(AC934&lt;0,-1,1)*(ABS(AC934)+AD934/60),IF(Z934=6,IF(AD934&lt;0,-1,1)*(ABS(AD934)+AE934/60+AF934/3600),""))),"")</f>
        <v/>
      </c>
      <c r="AI934" s="50">
        <f>IF(W934,AH934,AG934)</f>
        <v/>
      </c>
      <c r="AJ934" s="50">
        <f>IF(W934,AG934,AH934)</f>
        <v/>
      </c>
      <c r="AK934" s="50">
        <f>IFERROR(IF(U934=0,AI934,U934*ABS(AI934)),"")</f>
        <v/>
      </c>
      <c r="AL934" s="50">
        <f>IFERROR(IF(V934=0,AJ934,V934*ABS(AJ934)),"")</f>
        <v/>
      </c>
      <c r="AM934" s="50">
        <f>IFERROR(AND(U934=0,V934=0,ABS(AK934)&gt;90,ABS(AK934)&lt;=180,ABS(AL934)&lt;=90),FALSE)</f>
        <v/>
      </c>
      <c r="AN934" s="50">
        <f>IF(AM934,AL934,AK934)</f>
        <v/>
      </c>
      <c r="AO934" s="50">
        <f>IF(AM934,AK934,AL934)</f>
        <v/>
      </c>
      <c r="AP934" s="50">
        <f>IF(R934="","",IF(Y934&lt;&gt;"","Contains words or symbols that aren't part of a coordinate.",IF(NOT(OR(Z934=2,Z934=4,Z934=6)),"Couldn't find a latitude and a longitude ("&amp;Z934&amp;IF(Z934=1," number"," numbers")&amp;" found).",IF(COUNT(AA934:AF934)&lt;&gt;Z934,"Some of the numbers couldn't be read.",IF(OR(AND(Z934=4,OR(AB934&lt;0,AB934&gt;=60,AD934&lt;0,AD934&gt;=60)),AND(Z934=6,OR(AB934&lt;0,AB934&gt;=60,AC934&lt;0,AC934&gt;=60,AE934&lt;0,AE934&gt;=60,AF934&lt;0,AF934&gt;=60))),"Minutes and seconds must be between 0 and 60.",IF(OR(ABS(AN934)&gt;90,ABS(AO934)&gt;180),"Out of range: latitude must be between -90 and 90, and longitude between -180 and 180.",""))))))</f>
        <v/>
      </c>
    </row>
    <row r="935">
      <c r="B935" s="44" t="n"/>
      <c r="C935" s="44" t="n"/>
      <c r="D935" s="45">
        <f>IF(R935="","",IF(AP935&lt;&gt;"","NOT VALID GPS COORDINATES",IF(O935="NO CONNECTION","NO CONNECTION",IF(E935="","NOT FOUND",IF(OR(AM935,AND(AN935=0,AO935=0)),"CONVERTED – PLEASE CHECK","CONVERTED")))))</f>
        <v/>
      </c>
      <c r="E935" s="45">
        <f>IF(OR(O935="",O935="NO CONNECTION"),"",IFERROR(_xlfn.FILTERXML(O935,"//local/territory")&amp;" "&amp;_xlfn.FILTERXML(O935,"//local/mapcode"),IFERROR(_xlfn.FILTERXML(O935,"//international/mapcode"),"")))</f>
        <v/>
      </c>
      <c r="F935" s="46">
        <f>IF(E935="","",IFERROR(_xlfn.FILTERXML(O935,"//local/territory"),""))</f>
        <v/>
      </c>
      <c r="G935" s="46">
        <f>IF(E935="","",IFERROR(_xlfn.FILTERXML(O935,"//local/mapcode"),""))</f>
        <v/>
      </c>
      <c r="H935" s="46">
        <f>IF(E935="","",IFERROR(_xlfn.FILTERXML(O935,"//international/mapcode"),""))</f>
        <v/>
      </c>
      <c r="I935" s="46">
        <f>IF(E935="","",IFERROR(HYPERLINK("https://www.mymapcodes.com/go/?t="&amp;IF(G935&lt;&gt;"",F935,"AAA")&amp;"&amp;ma="&amp;LEFT(IF(G935&lt;&gt;"",G935,H935),FIND(".",IF(G935&lt;&gt;"",G935,H935))-1)&amp;"&amp;mb="&amp;MID(IF(G935&lt;&gt;"",G935,H935),FIND(".",IF(G935&lt;&gt;"",G935,H935))+1,99),"Open on MyMapcodes →"),""))</f>
        <v/>
      </c>
      <c r="J935" s="47">
        <f>IF(OR(R935="",AP935&lt;&gt;""),"",ROUND(AN935,6))</f>
        <v/>
      </c>
      <c r="K935" s="47">
        <f>IF(OR(R935="",AP935&lt;&gt;""),"",ROUND(AO935,6))</f>
        <v/>
      </c>
      <c r="L935" s="48">
        <f>IF(R935="","",IF(AP935&lt;&gt;"",AP935,IF(O935="NO CONNECTION","Excel couldn't reach the mapcode service. Click the REFRESH RESULTS box just above the table.",IF(E935="","The mapcode service didn't return a mapcode for this point.",IF(AM935,"Latitude and longitude seemed to be the wrong way round, so they've been swapped. Please check.",IF(AND(AN935=0,AO935=0),"0, 0 is in the sea off West Africa. Please check this is the location you meant.",IF(W935,"Longitude came first, so the order has been switched.",IF(Z935=6,"Converted from degrees, minutes and seconds.",IF(Z935=4,"Converted from degrees and decimal minutes.","")))))))))</f>
        <v/>
      </c>
      <c r="N935" s="49">
        <f>IF(J935="","",MapcodeAPI&amp;"codes/"&amp;SUBSTITUTE(J935&amp;"",MID(1/2,2,1),".")&amp;","&amp;SUBSTITUTE(K935&amp;"",MID(1/2,2,1),"."))&amp;LEFT($B$13,0)</f>
        <v/>
      </c>
      <c r="O935" s="49">
        <f>IF(N935="","",IFERROR(_xlfn.WEBSERVICE(N935),IF(MapcodeAPIBackup="","NO CONNECTION",IFERROR(_xlfn.WEBSERVICE(MapcodeAPIBackup&amp;MID(N935,LEN(MapcodeAPI)+1,999)),"NO CONNECTION"))))</f>
        <v/>
      </c>
      <c r="P935" t="inlineStr">
        <is>
          <t xml:space="preserve"> </t>
        </is>
      </c>
      <c r="R935" s="50">
        <f>IFERROR(IF(AND(TRIM(B935&amp;"")="",TRIM(C935&amp;"")=""),"",TRIM(IF(ISNUMBER(B935),SUBSTITUTE(B935&amp;"",MID(1/2,2,1),"."),B935&amp;"")&amp;IF(TRIM(C935&amp;"")="",""," | "&amp;IF(ISNUMBER(C935),SUBSTITUTE(C935&amp;"",MID(1/2,2,1),"."),C935&amp;"")))),"(error value)")</f>
        <v/>
      </c>
      <c r="S935" s="50">
        <f>IF(R935="","","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"&amp;IFERROR(IF(AND(LEN(R935)-LEN(SUBSTITUTE(R935,"/",""))=1,ISNUMBER(FIND(" ",TRIM(LEFT(R935,FIND("/",R935)-1))))),LEFT(R935,FIND("/",R935)-1),R935),R935)&amp;" ")," "," "),"﻿"," "),"​"," "),"⁠"," ")," "," ")," "," "),CHAR(9)," "),CHAR(10)," "),CHAR(13)," "),"−","-"),"–","-"),"—","-"),"LATITUDE"," "),"LONGITUDE"," "),"COORDINATES"," "),"COORDS"," "),"NORTH"," N "),"SOUTH"," S "),"EAST"," E "),"WEST"," W "),"DEGREES"," "),"DEG"," "),"GPS"," "),"LONG"," "),"LNG"," "),"LON"," "),"LAT"," ")," AND "," "),"&amp;"," ")&amp;" ")</f>
        <v/>
      </c>
      <c r="T935" s="50">
        <f>IF(S935="","",IF(LEN(S935)-LEN(SUBSTITUTE(S935,".",""))&gt;0,SUBSTITUTE(S935,","," "),IF(LEN(S935)-LEN(SUBSTITUTE(S935,",",""))=3,SUBSTITUTE(SUBSTITUTE(S935,",",";",2),",","."),IF(LEN(S935)-LEN(SUBSTITUTE(S935,",",""))=2,SUBSTITUTE(S935,",","."),SUBSTITUTE(S935,","," ")))))</f>
        <v/>
      </c>
      <c r="U935" s="50">
        <f>IF(ISNUMBER(FIND("S",T935)),-1,IF(ISNUMBER(FIND("N",T935)),1,0))</f>
        <v/>
      </c>
      <c r="V935" s="50">
        <f>IF(ISNUMBER(FIND("W",T935)),-1,IF(ISNUMBER(FIND("E",T935)),1,0))</f>
        <v/>
      </c>
      <c r="W935" s="50">
        <f>AND(MIN(IFERROR(FIND("N",T935),999),IFERROR(FIND("S",T935),999))&lt;999,MIN(IFERROR(FIND("E",T935),999),IFERROR(FIND("W",T935),999))&lt;999,MIN(IFERROR(FIND("E",T935),999),IFERROR(FIND("W",T935),999))&lt;MIN(IFERROR(FIND("N",T935),999),IFERROR(FIND("S",T935),999)))</f>
        <v/>
      </c>
      <c r="X935" s="50">
        <f>IF(T935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935,"°"," "),"º"," "),"˚"," "),"'"," "),CHAR(34)," "),"′"," "),"’"," "),"‘"," "),"″"," "),"”"," "),"“"," "),"("," "),")"," "),"["," "),"]"," "),"{"," "),"}"," "),";"," "),"|"," "),"/"," "),"\"," "),":"," "),"="," "),"*"," "),","," "),"N"," "),"S"," "),"E"," "),"W"," "),"_"," ")))</f>
        <v/>
      </c>
      <c r="Y935" s="50">
        <f>IF(X935="","",SUBSTITUTE(SUBSTITUTE(SUBSTITUTE(SUBSTITUTE(SUBSTITUTE(SUBSTITUTE(SUBSTITUTE(SUBSTITUTE(SUBSTITUTE(SUBSTITUTE(SUBSTITUTE(SUBSTITUTE(SUBSTITUTE(X935,"0",""),"1",""),"2",""),"3",""),"4",""),"5",""),"6",""),"7",""),"8",""),"9",""),".",""),"-","")," ",""))</f>
        <v/>
      </c>
      <c r="Z935" s="50">
        <f>IF(X935="",0,LEN(X935)-LEN(SUBSTITUTE(X935," ",""))+1)</f>
        <v/>
      </c>
      <c r="AA935" s="50">
        <f>IF(Z935&lt;1,"",IFERROR(VALUE(SUBSTITUTE(TRIM(MID(SUBSTITUTE(X935," ",REPT(" ",60)),1,60)),".",MID(1/2,2,1))),""))</f>
        <v/>
      </c>
      <c r="AB935" s="50">
        <f>IF(Z935&lt;2,"",IFERROR(VALUE(SUBSTITUTE(TRIM(MID(SUBSTITUTE(X935," ",REPT(" ",60)),61,60)),".",MID(1/2,2,1))),""))</f>
        <v/>
      </c>
      <c r="AC935" s="50">
        <f>IF(Z935&lt;3,"",IFERROR(VALUE(SUBSTITUTE(TRIM(MID(SUBSTITUTE(X935," ",REPT(" ",60)),121,60)),".",MID(1/2,2,1))),""))</f>
        <v/>
      </c>
      <c r="AD935" s="50">
        <f>IF(Z935&lt;4,"",IFERROR(VALUE(SUBSTITUTE(TRIM(MID(SUBSTITUTE(X935," ",REPT(" ",60)),181,60)),".",MID(1/2,2,1))),""))</f>
        <v/>
      </c>
      <c r="AE935" s="50">
        <f>IF(Z935&lt;5,"",IFERROR(VALUE(SUBSTITUTE(TRIM(MID(SUBSTITUTE(X935," ",REPT(" ",60)),241,60)),".",MID(1/2,2,1))),""))</f>
        <v/>
      </c>
      <c r="AF935" s="50">
        <f>IF(Z935&lt;6,"",IFERROR(VALUE(SUBSTITUTE(TRIM(MID(SUBSTITUTE(X935," ",REPT(" ",60)),301,60)),".",MID(1/2,2,1))),""))</f>
        <v/>
      </c>
      <c r="AG935" s="50">
        <f>IFERROR(IF(Z935=2,AA935,IF(Z935=4,IF(AA935&lt;0,-1,1)*(ABS(AA935)+AB935/60),IF(Z935=6,IF(AA935&lt;0,-1,1)*(ABS(AA935)+AB935/60+AC935/3600),""))),"")</f>
        <v/>
      </c>
      <c r="AH935" s="50">
        <f>IFERROR(IF(Z935=2,AB935,IF(Z935=4,IF(AC935&lt;0,-1,1)*(ABS(AC935)+AD935/60),IF(Z935=6,IF(AD935&lt;0,-1,1)*(ABS(AD935)+AE935/60+AF935/3600),""))),"")</f>
        <v/>
      </c>
      <c r="AI935" s="50">
        <f>IF(W935,AH935,AG935)</f>
        <v/>
      </c>
      <c r="AJ935" s="50">
        <f>IF(W935,AG935,AH935)</f>
        <v/>
      </c>
      <c r="AK935" s="50">
        <f>IFERROR(IF(U935=0,AI935,U935*ABS(AI935)),"")</f>
        <v/>
      </c>
      <c r="AL935" s="50">
        <f>IFERROR(IF(V935=0,AJ935,V935*ABS(AJ935)),"")</f>
        <v/>
      </c>
      <c r="AM935" s="50">
        <f>IFERROR(AND(U935=0,V935=0,ABS(AK935)&gt;90,ABS(AK935)&lt;=180,ABS(AL935)&lt;=90),FALSE)</f>
        <v/>
      </c>
      <c r="AN935" s="50">
        <f>IF(AM935,AL935,AK935)</f>
        <v/>
      </c>
      <c r="AO935" s="50">
        <f>IF(AM935,AK935,AL935)</f>
        <v/>
      </c>
      <c r="AP935" s="50">
        <f>IF(R935="","",IF(Y935&lt;&gt;"","Contains words or symbols that aren't part of a coordinate.",IF(NOT(OR(Z935=2,Z935=4,Z935=6)),"Couldn't find a latitude and a longitude ("&amp;Z935&amp;IF(Z935=1," number"," numbers")&amp;" found).",IF(COUNT(AA935:AF935)&lt;&gt;Z935,"Some of the numbers couldn't be read.",IF(OR(AND(Z935=4,OR(AB935&lt;0,AB935&gt;=60,AD935&lt;0,AD935&gt;=60)),AND(Z935=6,OR(AB935&lt;0,AB935&gt;=60,AC935&lt;0,AC935&gt;=60,AE935&lt;0,AE935&gt;=60,AF935&lt;0,AF935&gt;=60))),"Minutes and seconds must be between 0 and 60.",IF(OR(ABS(AN935)&gt;90,ABS(AO935)&gt;180),"Out of range: latitude must be between -90 and 90, and longitude between -180 and 180.",""))))))</f>
        <v/>
      </c>
    </row>
    <row r="936">
      <c r="B936" s="44" t="n"/>
      <c r="C936" s="44" t="n"/>
      <c r="D936" s="45">
        <f>IF(R936="","",IF(AP936&lt;&gt;"","NOT VALID GPS COORDINATES",IF(O936="NO CONNECTION","NO CONNECTION",IF(E936="","NOT FOUND",IF(OR(AM936,AND(AN936=0,AO936=0)),"CONVERTED – PLEASE CHECK","CONVERTED")))))</f>
        <v/>
      </c>
      <c r="E936" s="45">
        <f>IF(OR(O936="",O936="NO CONNECTION"),"",IFERROR(_xlfn.FILTERXML(O936,"//local/territory")&amp;" "&amp;_xlfn.FILTERXML(O936,"//local/mapcode"),IFERROR(_xlfn.FILTERXML(O936,"//international/mapcode"),"")))</f>
        <v/>
      </c>
      <c r="F936" s="46">
        <f>IF(E936="","",IFERROR(_xlfn.FILTERXML(O936,"//local/territory"),""))</f>
        <v/>
      </c>
      <c r="G936" s="46">
        <f>IF(E936="","",IFERROR(_xlfn.FILTERXML(O936,"//local/mapcode"),""))</f>
        <v/>
      </c>
      <c r="H936" s="46">
        <f>IF(E936="","",IFERROR(_xlfn.FILTERXML(O936,"//international/mapcode"),""))</f>
        <v/>
      </c>
      <c r="I936" s="46">
        <f>IF(E936="","",IFERROR(HYPERLINK("https://www.mymapcodes.com/go/?t="&amp;IF(G936&lt;&gt;"",F936,"AAA")&amp;"&amp;ma="&amp;LEFT(IF(G936&lt;&gt;"",G936,H936),FIND(".",IF(G936&lt;&gt;"",G936,H936))-1)&amp;"&amp;mb="&amp;MID(IF(G936&lt;&gt;"",G936,H936),FIND(".",IF(G936&lt;&gt;"",G936,H936))+1,99),"Open on MyMapcodes →"),""))</f>
        <v/>
      </c>
      <c r="J936" s="47">
        <f>IF(OR(R936="",AP936&lt;&gt;""),"",ROUND(AN936,6))</f>
        <v/>
      </c>
      <c r="K936" s="47">
        <f>IF(OR(R936="",AP936&lt;&gt;""),"",ROUND(AO936,6))</f>
        <v/>
      </c>
      <c r="L936" s="48">
        <f>IF(R936="","",IF(AP936&lt;&gt;"",AP936,IF(O936="NO CONNECTION","Excel couldn't reach the mapcode service. Click the REFRESH RESULTS box just above the table.",IF(E936="","The mapcode service didn't return a mapcode for this point.",IF(AM936,"Latitude and longitude seemed to be the wrong way round, so they've been swapped. Please check.",IF(AND(AN936=0,AO936=0),"0, 0 is in the sea off West Africa. Please check this is the location you meant.",IF(W936,"Longitude came first, so the order has been switched.",IF(Z936=6,"Converted from degrees, minutes and seconds.",IF(Z936=4,"Converted from degrees and decimal minutes.","")))))))))</f>
        <v/>
      </c>
      <c r="N936" s="49">
        <f>IF(J936="","",MapcodeAPI&amp;"codes/"&amp;SUBSTITUTE(J936&amp;"",MID(1/2,2,1),".")&amp;","&amp;SUBSTITUTE(K936&amp;"",MID(1/2,2,1),"."))&amp;LEFT($B$13,0)</f>
        <v/>
      </c>
      <c r="O936" s="49">
        <f>IF(N936="","",IFERROR(_xlfn.WEBSERVICE(N936),IF(MapcodeAPIBackup="","NO CONNECTION",IFERROR(_xlfn.WEBSERVICE(MapcodeAPIBackup&amp;MID(N936,LEN(MapcodeAPI)+1,999)),"NO CONNECTION"))))</f>
        <v/>
      </c>
      <c r="P936" t="inlineStr">
        <is>
          <t xml:space="preserve"> </t>
        </is>
      </c>
      <c r="R936" s="50">
        <f>IFERROR(IF(AND(TRIM(B936&amp;"")="",TRIM(C936&amp;"")=""),"",TRIM(IF(ISNUMBER(B936),SUBSTITUTE(B936&amp;"",MID(1/2,2,1),"."),B936&amp;"")&amp;IF(TRIM(C936&amp;"")="",""," | "&amp;IF(ISNUMBER(C936),SUBSTITUTE(C936&amp;"",MID(1/2,2,1),"."),C936&amp;"")))),"(error value)")</f>
        <v/>
      </c>
      <c r="S936" s="50">
        <f>IF(R936="","","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"&amp;IFERROR(IF(AND(LEN(R936)-LEN(SUBSTITUTE(R936,"/",""))=1,ISNUMBER(FIND(" ",TRIM(LEFT(R936,FIND("/",R936)-1))))),LEFT(R936,FIND("/",R936)-1),R936),R936)&amp;" ")," "," "),"﻿"," "),"​"," "),"⁠"," ")," "," ")," "," "),CHAR(9)," "),CHAR(10)," "),CHAR(13)," "),"−","-"),"–","-"),"—","-"),"LATITUDE"," "),"LONGITUDE"," "),"COORDINATES"," "),"COORDS"," "),"NORTH"," N "),"SOUTH"," S "),"EAST"," E "),"WEST"," W "),"DEGREES"," "),"DEG"," "),"GPS"," "),"LONG"," "),"LNG"," "),"LON"," "),"LAT"," ")," AND "," "),"&amp;"," ")&amp;" ")</f>
        <v/>
      </c>
      <c r="T936" s="50">
        <f>IF(S936="","",IF(LEN(S936)-LEN(SUBSTITUTE(S936,".",""))&gt;0,SUBSTITUTE(S936,","," "),IF(LEN(S936)-LEN(SUBSTITUTE(S936,",",""))=3,SUBSTITUTE(SUBSTITUTE(S936,",",";",2),",","."),IF(LEN(S936)-LEN(SUBSTITUTE(S936,",",""))=2,SUBSTITUTE(S936,",","."),SUBSTITUTE(S936,","," ")))))</f>
        <v/>
      </c>
      <c r="U936" s="50">
        <f>IF(ISNUMBER(FIND("S",T936)),-1,IF(ISNUMBER(FIND("N",T936)),1,0))</f>
        <v/>
      </c>
      <c r="V936" s="50">
        <f>IF(ISNUMBER(FIND("W",T936)),-1,IF(ISNUMBER(FIND("E",T936)),1,0))</f>
        <v/>
      </c>
      <c r="W936" s="50">
        <f>AND(MIN(IFERROR(FIND("N",T936),999),IFERROR(FIND("S",T936),999))&lt;999,MIN(IFERROR(FIND("E",T936),999),IFERROR(FIND("W",T936),999))&lt;999,MIN(IFERROR(FIND("E",T936),999),IFERROR(FIND("W",T936),999))&lt;MIN(IFERROR(FIND("N",T936),999),IFERROR(FIND("S",T936),999)))</f>
        <v/>
      </c>
      <c r="X936" s="50">
        <f>IF(T936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936,"°"," "),"º"," "),"˚"," "),"'"," "),CHAR(34)," "),"′"," "),"’"," "),"‘"," "),"″"," "),"”"," "),"“"," "),"("," "),")"," "),"["," "),"]"," "),"{"," "),"}"," "),";"," "),"|"," "),"/"," "),"\"," "),":"," "),"="," "),"*"," "),","," "),"N"," "),"S"," "),"E"," "),"W"," "),"_"," ")))</f>
        <v/>
      </c>
      <c r="Y936" s="50">
        <f>IF(X936="","",SUBSTITUTE(SUBSTITUTE(SUBSTITUTE(SUBSTITUTE(SUBSTITUTE(SUBSTITUTE(SUBSTITUTE(SUBSTITUTE(SUBSTITUTE(SUBSTITUTE(SUBSTITUTE(SUBSTITUTE(SUBSTITUTE(X936,"0",""),"1",""),"2",""),"3",""),"4",""),"5",""),"6",""),"7",""),"8",""),"9",""),".",""),"-","")," ",""))</f>
        <v/>
      </c>
      <c r="Z936" s="50">
        <f>IF(X936="",0,LEN(X936)-LEN(SUBSTITUTE(X936," ",""))+1)</f>
        <v/>
      </c>
      <c r="AA936" s="50">
        <f>IF(Z936&lt;1,"",IFERROR(VALUE(SUBSTITUTE(TRIM(MID(SUBSTITUTE(X936," ",REPT(" ",60)),1,60)),".",MID(1/2,2,1))),""))</f>
        <v/>
      </c>
      <c r="AB936" s="50">
        <f>IF(Z936&lt;2,"",IFERROR(VALUE(SUBSTITUTE(TRIM(MID(SUBSTITUTE(X936," ",REPT(" ",60)),61,60)),".",MID(1/2,2,1))),""))</f>
        <v/>
      </c>
      <c r="AC936" s="50">
        <f>IF(Z936&lt;3,"",IFERROR(VALUE(SUBSTITUTE(TRIM(MID(SUBSTITUTE(X936," ",REPT(" ",60)),121,60)),".",MID(1/2,2,1))),""))</f>
        <v/>
      </c>
      <c r="AD936" s="50">
        <f>IF(Z936&lt;4,"",IFERROR(VALUE(SUBSTITUTE(TRIM(MID(SUBSTITUTE(X936," ",REPT(" ",60)),181,60)),".",MID(1/2,2,1))),""))</f>
        <v/>
      </c>
      <c r="AE936" s="50">
        <f>IF(Z936&lt;5,"",IFERROR(VALUE(SUBSTITUTE(TRIM(MID(SUBSTITUTE(X936," ",REPT(" ",60)),241,60)),".",MID(1/2,2,1))),""))</f>
        <v/>
      </c>
      <c r="AF936" s="50">
        <f>IF(Z936&lt;6,"",IFERROR(VALUE(SUBSTITUTE(TRIM(MID(SUBSTITUTE(X936," ",REPT(" ",60)),301,60)),".",MID(1/2,2,1))),""))</f>
        <v/>
      </c>
      <c r="AG936" s="50">
        <f>IFERROR(IF(Z936=2,AA936,IF(Z936=4,IF(AA936&lt;0,-1,1)*(ABS(AA936)+AB936/60),IF(Z936=6,IF(AA936&lt;0,-1,1)*(ABS(AA936)+AB936/60+AC936/3600),""))),"")</f>
        <v/>
      </c>
      <c r="AH936" s="50">
        <f>IFERROR(IF(Z936=2,AB936,IF(Z936=4,IF(AC936&lt;0,-1,1)*(ABS(AC936)+AD936/60),IF(Z936=6,IF(AD936&lt;0,-1,1)*(ABS(AD936)+AE936/60+AF936/3600),""))),"")</f>
        <v/>
      </c>
      <c r="AI936" s="50">
        <f>IF(W936,AH936,AG936)</f>
        <v/>
      </c>
      <c r="AJ936" s="50">
        <f>IF(W936,AG936,AH936)</f>
        <v/>
      </c>
      <c r="AK936" s="50">
        <f>IFERROR(IF(U936=0,AI936,U936*ABS(AI936)),"")</f>
        <v/>
      </c>
      <c r="AL936" s="50">
        <f>IFERROR(IF(V936=0,AJ936,V936*ABS(AJ936)),"")</f>
        <v/>
      </c>
      <c r="AM936" s="50">
        <f>IFERROR(AND(U936=0,V936=0,ABS(AK936)&gt;90,ABS(AK936)&lt;=180,ABS(AL936)&lt;=90),FALSE)</f>
        <v/>
      </c>
      <c r="AN936" s="50">
        <f>IF(AM936,AL936,AK936)</f>
        <v/>
      </c>
      <c r="AO936" s="50">
        <f>IF(AM936,AK936,AL936)</f>
        <v/>
      </c>
      <c r="AP936" s="50">
        <f>IF(R936="","",IF(Y936&lt;&gt;"","Contains words or symbols that aren't part of a coordinate.",IF(NOT(OR(Z936=2,Z936=4,Z936=6)),"Couldn't find a latitude and a longitude ("&amp;Z936&amp;IF(Z936=1," number"," numbers")&amp;" found).",IF(COUNT(AA936:AF936)&lt;&gt;Z936,"Some of the numbers couldn't be read.",IF(OR(AND(Z936=4,OR(AB936&lt;0,AB936&gt;=60,AD936&lt;0,AD936&gt;=60)),AND(Z936=6,OR(AB936&lt;0,AB936&gt;=60,AC936&lt;0,AC936&gt;=60,AE936&lt;0,AE936&gt;=60,AF936&lt;0,AF936&gt;=60))),"Minutes and seconds must be between 0 and 60.",IF(OR(ABS(AN936)&gt;90,ABS(AO936)&gt;180),"Out of range: latitude must be between -90 and 90, and longitude between -180 and 180.",""))))))</f>
        <v/>
      </c>
    </row>
    <row r="937">
      <c r="B937" s="44" t="n"/>
      <c r="C937" s="44" t="n"/>
      <c r="D937" s="45">
        <f>IF(R937="","",IF(AP937&lt;&gt;"","NOT VALID GPS COORDINATES",IF(O937="NO CONNECTION","NO CONNECTION",IF(E937="","NOT FOUND",IF(OR(AM937,AND(AN937=0,AO937=0)),"CONVERTED – PLEASE CHECK","CONVERTED")))))</f>
        <v/>
      </c>
      <c r="E937" s="45">
        <f>IF(OR(O937="",O937="NO CONNECTION"),"",IFERROR(_xlfn.FILTERXML(O937,"//local/territory")&amp;" "&amp;_xlfn.FILTERXML(O937,"//local/mapcode"),IFERROR(_xlfn.FILTERXML(O937,"//international/mapcode"),"")))</f>
        <v/>
      </c>
      <c r="F937" s="46">
        <f>IF(E937="","",IFERROR(_xlfn.FILTERXML(O937,"//local/territory"),""))</f>
        <v/>
      </c>
      <c r="G937" s="46">
        <f>IF(E937="","",IFERROR(_xlfn.FILTERXML(O937,"//local/mapcode"),""))</f>
        <v/>
      </c>
      <c r="H937" s="46">
        <f>IF(E937="","",IFERROR(_xlfn.FILTERXML(O937,"//international/mapcode"),""))</f>
        <v/>
      </c>
      <c r="I937" s="46">
        <f>IF(E937="","",IFERROR(HYPERLINK("https://www.mymapcodes.com/go/?t="&amp;IF(G937&lt;&gt;"",F937,"AAA")&amp;"&amp;ma="&amp;LEFT(IF(G937&lt;&gt;"",G937,H937),FIND(".",IF(G937&lt;&gt;"",G937,H937))-1)&amp;"&amp;mb="&amp;MID(IF(G937&lt;&gt;"",G937,H937),FIND(".",IF(G937&lt;&gt;"",G937,H937))+1,99),"Open on MyMapcodes →"),""))</f>
        <v/>
      </c>
      <c r="J937" s="47">
        <f>IF(OR(R937="",AP937&lt;&gt;""),"",ROUND(AN937,6))</f>
        <v/>
      </c>
      <c r="K937" s="47">
        <f>IF(OR(R937="",AP937&lt;&gt;""),"",ROUND(AO937,6))</f>
        <v/>
      </c>
      <c r="L937" s="48">
        <f>IF(R937="","",IF(AP937&lt;&gt;"",AP937,IF(O937="NO CONNECTION","Excel couldn't reach the mapcode service. Click the REFRESH RESULTS box just above the table.",IF(E937="","The mapcode service didn't return a mapcode for this point.",IF(AM937,"Latitude and longitude seemed to be the wrong way round, so they've been swapped. Please check.",IF(AND(AN937=0,AO937=0),"0, 0 is in the sea off West Africa. Please check this is the location you meant.",IF(W937,"Longitude came first, so the order has been switched.",IF(Z937=6,"Converted from degrees, minutes and seconds.",IF(Z937=4,"Converted from degrees and decimal minutes.","")))))))))</f>
        <v/>
      </c>
      <c r="N937" s="49">
        <f>IF(J937="","",MapcodeAPI&amp;"codes/"&amp;SUBSTITUTE(J937&amp;"",MID(1/2,2,1),".")&amp;","&amp;SUBSTITUTE(K937&amp;"",MID(1/2,2,1),"."))&amp;LEFT($B$13,0)</f>
        <v/>
      </c>
      <c r="O937" s="49">
        <f>IF(N937="","",IFERROR(_xlfn.WEBSERVICE(N937),IF(MapcodeAPIBackup="","NO CONNECTION",IFERROR(_xlfn.WEBSERVICE(MapcodeAPIBackup&amp;MID(N937,LEN(MapcodeAPI)+1,999)),"NO CONNECTION"))))</f>
        <v/>
      </c>
      <c r="P937" t="inlineStr">
        <is>
          <t xml:space="preserve"> </t>
        </is>
      </c>
      <c r="R937" s="50">
        <f>IFERROR(IF(AND(TRIM(B937&amp;"")="",TRIM(C937&amp;"")=""),"",TRIM(IF(ISNUMBER(B937),SUBSTITUTE(B937&amp;"",MID(1/2,2,1),"."),B937&amp;"")&amp;IF(TRIM(C937&amp;"")="",""," | "&amp;IF(ISNUMBER(C937),SUBSTITUTE(C937&amp;"",MID(1/2,2,1),"."),C937&amp;"")))),"(error value)")</f>
        <v/>
      </c>
      <c r="S937" s="50">
        <f>IF(R937="","","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"&amp;IFERROR(IF(AND(LEN(R937)-LEN(SUBSTITUTE(R937,"/",""))=1,ISNUMBER(FIND(" ",TRIM(LEFT(R937,FIND("/",R937)-1))))),LEFT(R937,FIND("/",R937)-1),R937),R937)&amp;" ")," "," "),"﻿"," "),"​"," "),"⁠"," ")," "," ")," "," "),CHAR(9)," "),CHAR(10)," "),CHAR(13)," "),"−","-"),"–","-"),"—","-"),"LATITUDE"," "),"LONGITUDE"," "),"COORDINATES"," "),"COORDS"," "),"NORTH"," N "),"SOUTH"," S "),"EAST"," E "),"WEST"," W "),"DEGREES"," "),"DEG"," "),"GPS"," "),"LONG"," "),"LNG"," "),"LON"," "),"LAT"," ")," AND "," "),"&amp;"," ")&amp;" ")</f>
        <v/>
      </c>
      <c r="T937" s="50">
        <f>IF(S937="","",IF(LEN(S937)-LEN(SUBSTITUTE(S937,".",""))&gt;0,SUBSTITUTE(S937,","," "),IF(LEN(S937)-LEN(SUBSTITUTE(S937,",",""))=3,SUBSTITUTE(SUBSTITUTE(S937,",",";",2),",","."),IF(LEN(S937)-LEN(SUBSTITUTE(S937,",",""))=2,SUBSTITUTE(S937,",","."),SUBSTITUTE(S937,","," ")))))</f>
        <v/>
      </c>
      <c r="U937" s="50">
        <f>IF(ISNUMBER(FIND("S",T937)),-1,IF(ISNUMBER(FIND("N",T937)),1,0))</f>
        <v/>
      </c>
      <c r="V937" s="50">
        <f>IF(ISNUMBER(FIND("W",T937)),-1,IF(ISNUMBER(FIND("E",T937)),1,0))</f>
        <v/>
      </c>
      <c r="W937" s="50">
        <f>AND(MIN(IFERROR(FIND("N",T937),999),IFERROR(FIND("S",T937),999))&lt;999,MIN(IFERROR(FIND("E",T937),999),IFERROR(FIND("W",T937),999))&lt;999,MIN(IFERROR(FIND("E",T937),999),IFERROR(FIND("W",T937),999))&lt;MIN(IFERROR(FIND("N",T937),999),IFERROR(FIND("S",T937),999)))</f>
        <v/>
      </c>
      <c r="X937" s="50">
        <f>IF(T937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937,"°"," "),"º"," "),"˚"," "),"'"," "),CHAR(34)," "),"′"," "),"’"," "),"‘"," "),"″"," "),"”"," "),"“"," "),"("," "),")"," "),"["," "),"]"," "),"{"," "),"}"," "),";"," "),"|"," "),"/"," "),"\"," "),":"," "),"="," "),"*"," "),","," "),"N"," "),"S"," "),"E"," "),"W"," "),"_"," ")))</f>
        <v/>
      </c>
      <c r="Y937" s="50">
        <f>IF(X937="","",SUBSTITUTE(SUBSTITUTE(SUBSTITUTE(SUBSTITUTE(SUBSTITUTE(SUBSTITUTE(SUBSTITUTE(SUBSTITUTE(SUBSTITUTE(SUBSTITUTE(SUBSTITUTE(SUBSTITUTE(SUBSTITUTE(X937,"0",""),"1",""),"2",""),"3",""),"4",""),"5",""),"6",""),"7",""),"8",""),"9",""),".",""),"-","")," ",""))</f>
        <v/>
      </c>
      <c r="Z937" s="50">
        <f>IF(X937="",0,LEN(X937)-LEN(SUBSTITUTE(X937," ",""))+1)</f>
        <v/>
      </c>
      <c r="AA937" s="50">
        <f>IF(Z937&lt;1,"",IFERROR(VALUE(SUBSTITUTE(TRIM(MID(SUBSTITUTE(X937," ",REPT(" ",60)),1,60)),".",MID(1/2,2,1))),""))</f>
        <v/>
      </c>
      <c r="AB937" s="50">
        <f>IF(Z937&lt;2,"",IFERROR(VALUE(SUBSTITUTE(TRIM(MID(SUBSTITUTE(X937," ",REPT(" ",60)),61,60)),".",MID(1/2,2,1))),""))</f>
        <v/>
      </c>
      <c r="AC937" s="50">
        <f>IF(Z937&lt;3,"",IFERROR(VALUE(SUBSTITUTE(TRIM(MID(SUBSTITUTE(X937," ",REPT(" ",60)),121,60)),".",MID(1/2,2,1))),""))</f>
        <v/>
      </c>
      <c r="AD937" s="50">
        <f>IF(Z937&lt;4,"",IFERROR(VALUE(SUBSTITUTE(TRIM(MID(SUBSTITUTE(X937," ",REPT(" ",60)),181,60)),".",MID(1/2,2,1))),""))</f>
        <v/>
      </c>
      <c r="AE937" s="50">
        <f>IF(Z937&lt;5,"",IFERROR(VALUE(SUBSTITUTE(TRIM(MID(SUBSTITUTE(X937," ",REPT(" ",60)),241,60)),".",MID(1/2,2,1))),""))</f>
        <v/>
      </c>
      <c r="AF937" s="50">
        <f>IF(Z937&lt;6,"",IFERROR(VALUE(SUBSTITUTE(TRIM(MID(SUBSTITUTE(X937," ",REPT(" ",60)),301,60)),".",MID(1/2,2,1))),""))</f>
        <v/>
      </c>
      <c r="AG937" s="50">
        <f>IFERROR(IF(Z937=2,AA937,IF(Z937=4,IF(AA937&lt;0,-1,1)*(ABS(AA937)+AB937/60),IF(Z937=6,IF(AA937&lt;0,-1,1)*(ABS(AA937)+AB937/60+AC937/3600),""))),"")</f>
        <v/>
      </c>
      <c r="AH937" s="50">
        <f>IFERROR(IF(Z937=2,AB937,IF(Z937=4,IF(AC937&lt;0,-1,1)*(ABS(AC937)+AD937/60),IF(Z937=6,IF(AD937&lt;0,-1,1)*(ABS(AD937)+AE937/60+AF937/3600),""))),"")</f>
        <v/>
      </c>
      <c r="AI937" s="50">
        <f>IF(W937,AH937,AG937)</f>
        <v/>
      </c>
      <c r="AJ937" s="50">
        <f>IF(W937,AG937,AH937)</f>
        <v/>
      </c>
      <c r="AK937" s="50">
        <f>IFERROR(IF(U937=0,AI937,U937*ABS(AI937)),"")</f>
        <v/>
      </c>
      <c r="AL937" s="50">
        <f>IFERROR(IF(V937=0,AJ937,V937*ABS(AJ937)),"")</f>
        <v/>
      </c>
      <c r="AM937" s="50">
        <f>IFERROR(AND(U937=0,V937=0,ABS(AK937)&gt;90,ABS(AK937)&lt;=180,ABS(AL937)&lt;=90),FALSE)</f>
        <v/>
      </c>
      <c r="AN937" s="50">
        <f>IF(AM937,AL937,AK937)</f>
        <v/>
      </c>
      <c r="AO937" s="50">
        <f>IF(AM937,AK937,AL937)</f>
        <v/>
      </c>
      <c r="AP937" s="50">
        <f>IF(R937="","",IF(Y937&lt;&gt;"","Contains words or symbols that aren't part of a coordinate.",IF(NOT(OR(Z937=2,Z937=4,Z937=6)),"Couldn't find a latitude and a longitude ("&amp;Z937&amp;IF(Z937=1," number"," numbers")&amp;" found).",IF(COUNT(AA937:AF937)&lt;&gt;Z937,"Some of the numbers couldn't be read.",IF(OR(AND(Z937=4,OR(AB937&lt;0,AB937&gt;=60,AD937&lt;0,AD937&gt;=60)),AND(Z937=6,OR(AB937&lt;0,AB937&gt;=60,AC937&lt;0,AC937&gt;=60,AE937&lt;0,AE937&gt;=60,AF937&lt;0,AF937&gt;=60))),"Minutes and seconds must be between 0 and 60.",IF(OR(ABS(AN937)&gt;90,ABS(AO937)&gt;180),"Out of range: latitude must be between -90 and 90, and longitude between -180 and 180.",""))))))</f>
        <v/>
      </c>
    </row>
    <row r="938">
      <c r="B938" s="44" t="n"/>
      <c r="C938" s="44" t="n"/>
      <c r="D938" s="45">
        <f>IF(R938="","",IF(AP938&lt;&gt;"","NOT VALID GPS COORDINATES",IF(O938="NO CONNECTION","NO CONNECTION",IF(E938="","NOT FOUND",IF(OR(AM938,AND(AN938=0,AO938=0)),"CONVERTED – PLEASE CHECK","CONVERTED")))))</f>
        <v/>
      </c>
      <c r="E938" s="45">
        <f>IF(OR(O938="",O938="NO CONNECTION"),"",IFERROR(_xlfn.FILTERXML(O938,"//local/territory")&amp;" "&amp;_xlfn.FILTERXML(O938,"//local/mapcode"),IFERROR(_xlfn.FILTERXML(O938,"//international/mapcode"),"")))</f>
        <v/>
      </c>
      <c r="F938" s="46">
        <f>IF(E938="","",IFERROR(_xlfn.FILTERXML(O938,"//local/territory"),""))</f>
        <v/>
      </c>
      <c r="G938" s="46">
        <f>IF(E938="","",IFERROR(_xlfn.FILTERXML(O938,"//local/mapcode"),""))</f>
        <v/>
      </c>
      <c r="H938" s="46">
        <f>IF(E938="","",IFERROR(_xlfn.FILTERXML(O938,"//international/mapcode"),""))</f>
        <v/>
      </c>
      <c r="I938" s="46">
        <f>IF(E938="","",IFERROR(HYPERLINK("https://www.mymapcodes.com/go/?t="&amp;IF(G938&lt;&gt;"",F938,"AAA")&amp;"&amp;ma="&amp;LEFT(IF(G938&lt;&gt;"",G938,H938),FIND(".",IF(G938&lt;&gt;"",G938,H938))-1)&amp;"&amp;mb="&amp;MID(IF(G938&lt;&gt;"",G938,H938),FIND(".",IF(G938&lt;&gt;"",G938,H938))+1,99),"Open on MyMapcodes →"),""))</f>
        <v/>
      </c>
      <c r="J938" s="47">
        <f>IF(OR(R938="",AP938&lt;&gt;""),"",ROUND(AN938,6))</f>
        <v/>
      </c>
      <c r="K938" s="47">
        <f>IF(OR(R938="",AP938&lt;&gt;""),"",ROUND(AO938,6))</f>
        <v/>
      </c>
      <c r="L938" s="48">
        <f>IF(R938="","",IF(AP938&lt;&gt;"",AP938,IF(O938="NO CONNECTION","Excel couldn't reach the mapcode service. Click the REFRESH RESULTS box just above the table.",IF(E938="","The mapcode service didn't return a mapcode for this point.",IF(AM938,"Latitude and longitude seemed to be the wrong way round, so they've been swapped. Please check.",IF(AND(AN938=0,AO938=0),"0, 0 is in the sea off West Africa. Please check this is the location you meant.",IF(W938,"Longitude came first, so the order has been switched.",IF(Z938=6,"Converted from degrees, minutes and seconds.",IF(Z938=4,"Converted from degrees and decimal minutes.","")))))))))</f>
        <v/>
      </c>
      <c r="N938" s="49">
        <f>IF(J938="","",MapcodeAPI&amp;"codes/"&amp;SUBSTITUTE(J938&amp;"",MID(1/2,2,1),".")&amp;","&amp;SUBSTITUTE(K938&amp;"",MID(1/2,2,1),"."))&amp;LEFT($B$13,0)</f>
        <v/>
      </c>
      <c r="O938" s="49">
        <f>IF(N938="","",IFERROR(_xlfn.WEBSERVICE(N938),IF(MapcodeAPIBackup="","NO CONNECTION",IFERROR(_xlfn.WEBSERVICE(MapcodeAPIBackup&amp;MID(N938,LEN(MapcodeAPI)+1,999)),"NO CONNECTION"))))</f>
        <v/>
      </c>
      <c r="P938" t="inlineStr">
        <is>
          <t xml:space="preserve"> </t>
        </is>
      </c>
      <c r="R938" s="50">
        <f>IFERROR(IF(AND(TRIM(B938&amp;"")="",TRIM(C938&amp;"")=""),"",TRIM(IF(ISNUMBER(B938),SUBSTITUTE(B938&amp;"",MID(1/2,2,1),"."),B938&amp;"")&amp;IF(TRIM(C938&amp;"")="",""," | "&amp;IF(ISNUMBER(C938),SUBSTITUTE(C938&amp;"",MID(1/2,2,1),"."),C938&amp;"")))),"(error value)")</f>
        <v/>
      </c>
      <c r="S938" s="50">
        <f>IF(R938="","","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"&amp;IFERROR(IF(AND(LEN(R938)-LEN(SUBSTITUTE(R938,"/",""))=1,ISNUMBER(FIND(" ",TRIM(LEFT(R938,FIND("/",R938)-1))))),LEFT(R938,FIND("/",R938)-1),R938),R938)&amp;" ")," "," "),"﻿"," "),"​"," "),"⁠"," ")," "," ")," "," "),CHAR(9)," "),CHAR(10)," "),CHAR(13)," "),"−","-"),"–","-"),"—","-"),"LATITUDE"," "),"LONGITUDE"," "),"COORDINATES"," "),"COORDS"," "),"NORTH"," N "),"SOUTH"," S "),"EAST"," E "),"WEST"," W "),"DEGREES"," "),"DEG"," "),"GPS"," "),"LONG"," "),"LNG"," "),"LON"," "),"LAT"," ")," AND "," "),"&amp;"," ")&amp;" ")</f>
        <v/>
      </c>
      <c r="T938" s="50">
        <f>IF(S938="","",IF(LEN(S938)-LEN(SUBSTITUTE(S938,".",""))&gt;0,SUBSTITUTE(S938,","," "),IF(LEN(S938)-LEN(SUBSTITUTE(S938,",",""))=3,SUBSTITUTE(SUBSTITUTE(S938,",",";",2),",","."),IF(LEN(S938)-LEN(SUBSTITUTE(S938,",",""))=2,SUBSTITUTE(S938,",","."),SUBSTITUTE(S938,","," ")))))</f>
        <v/>
      </c>
      <c r="U938" s="50">
        <f>IF(ISNUMBER(FIND("S",T938)),-1,IF(ISNUMBER(FIND("N",T938)),1,0))</f>
        <v/>
      </c>
      <c r="V938" s="50">
        <f>IF(ISNUMBER(FIND("W",T938)),-1,IF(ISNUMBER(FIND("E",T938)),1,0))</f>
        <v/>
      </c>
      <c r="W938" s="50">
        <f>AND(MIN(IFERROR(FIND("N",T938),999),IFERROR(FIND("S",T938),999))&lt;999,MIN(IFERROR(FIND("E",T938),999),IFERROR(FIND("W",T938),999))&lt;999,MIN(IFERROR(FIND("E",T938),999),IFERROR(FIND("W",T938),999))&lt;MIN(IFERROR(FIND("N",T938),999),IFERROR(FIND("S",T938),999)))</f>
        <v/>
      </c>
      <c r="X938" s="50">
        <f>IF(T938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938,"°"," "),"º"," "),"˚"," "),"'"," "),CHAR(34)," "),"′"," "),"’"," "),"‘"," "),"″"," "),"”"," "),"“"," "),"("," "),")"," "),"["," "),"]"," "),"{"," "),"}"," "),";"," "),"|"," "),"/"," "),"\"," "),":"," "),"="," "),"*"," "),","," "),"N"," "),"S"," "),"E"," "),"W"," "),"_"," ")))</f>
        <v/>
      </c>
      <c r="Y938" s="50">
        <f>IF(X938="","",SUBSTITUTE(SUBSTITUTE(SUBSTITUTE(SUBSTITUTE(SUBSTITUTE(SUBSTITUTE(SUBSTITUTE(SUBSTITUTE(SUBSTITUTE(SUBSTITUTE(SUBSTITUTE(SUBSTITUTE(SUBSTITUTE(X938,"0",""),"1",""),"2",""),"3",""),"4",""),"5",""),"6",""),"7",""),"8",""),"9",""),".",""),"-","")," ",""))</f>
        <v/>
      </c>
      <c r="Z938" s="50">
        <f>IF(X938="",0,LEN(X938)-LEN(SUBSTITUTE(X938," ",""))+1)</f>
        <v/>
      </c>
      <c r="AA938" s="50">
        <f>IF(Z938&lt;1,"",IFERROR(VALUE(SUBSTITUTE(TRIM(MID(SUBSTITUTE(X938," ",REPT(" ",60)),1,60)),".",MID(1/2,2,1))),""))</f>
        <v/>
      </c>
      <c r="AB938" s="50">
        <f>IF(Z938&lt;2,"",IFERROR(VALUE(SUBSTITUTE(TRIM(MID(SUBSTITUTE(X938," ",REPT(" ",60)),61,60)),".",MID(1/2,2,1))),""))</f>
        <v/>
      </c>
      <c r="AC938" s="50">
        <f>IF(Z938&lt;3,"",IFERROR(VALUE(SUBSTITUTE(TRIM(MID(SUBSTITUTE(X938," ",REPT(" ",60)),121,60)),".",MID(1/2,2,1))),""))</f>
        <v/>
      </c>
      <c r="AD938" s="50">
        <f>IF(Z938&lt;4,"",IFERROR(VALUE(SUBSTITUTE(TRIM(MID(SUBSTITUTE(X938," ",REPT(" ",60)),181,60)),".",MID(1/2,2,1))),""))</f>
        <v/>
      </c>
      <c r="AE938" s="50">
        <f>IF(Z938&lt;5,"",IFERROR(VALUE(SUBSTITUTE(TRIM(MID(SUBSTITUTE(X938," ",REPT(" ",60)),241,60)),".",MID(1/2,2,1))),""))</f>
        <v/>
      </c>
      <c r="AF938" s="50">
        <f>IF(Z938&lt;6,"",IFERROR(VALUE(SUBSTITUTE(TRIM(MID(SUBSTITUTE(X938," ",REPT(" ",60)),301,60)),".",MID(1/2,2,1))),""))</f>
        <v/>
      </c>
      <c r="AG938" s="50">
        <f>IFERROR(IF(Z938=2,AA938,IF(Z938=4,IF(AA938&lt;0,-1,1)*(ABS(AA938)+AB938/60),IF(Z938=6,IF(AA938&lt;0,-1,1)*(ABS(AA938)+AB938/60+AC938/3600),""))),"")</f>
        <v/>
      </c>
      <c r="AH938" s="50">
        <f>IFERROR(IF(Z938=2,AB938,IF(Z938=4,IF(AC938&lt;0,-1,1)*(ABS(AC938)+AD938/60),IF(Z938=6,IF(AD938&lt;0,-1,1)*(ABS(AD938)+AE938/60+AF938/3600),""))),"")</f>
        <v/>
      </c>
      <c r="AI938" s="50">
        <f>IF(W938,AH938,AG938)</f>
        <v/>
      </c>
      <c r="AJ938" s="50">
        <f>IF(W938,AG938,AH938)</f>
        <v/>
      </c>
      <c r="AK938" s="50">
        <f>IFERROR(IF(U938=0,AI938,U938*ABS(AI938)),"")</f>
        <v/>
      </c>
      <c r="AL938" s="50">
        <f>IFERROR(IF(V938=0,AJ938,V938*ABS(AJ938)),"")</f>
        <v/>
      </c>
      <c r="AM938" s="50">
        <f>IFERROR(AND(U938=0,V938=0,ABS(AK938)&gt;90,ABS(AK938)&lt;=180,ABS(AL938)&lt;=90),FALSE)</f>
        <v/>
      </c>
      <c r="AN938" s="50">
        <f>IF(AM938,AL938,AK938)</f>
        <v/>
      </c>
      <c r="AO938" s="50">
        <f>IF(AM938,AK938,AL938)</f>
        <v/>
      </c>
      <c r="AP938" s="50">
        <f>IF(R938="","",IF(Y938&lt;&gt;"","Contains words or symbols that aren't part of a coordinate.",IF(NOT(OR(Z938=2,Z938=4,Z938=6)),"Couldn't find a latitude and a longitude ("&amp;Z938&amp;IF(Z938=1," number"," numbers")&amp;" found).",IF(COUNT(AA938:AF938)&lt;&gt;Z938,"Some of the numbers couldn't be read.",IF(OR(AND(Z938=4,OR(AB938&lt;0,AB938&gt;=60,AD938&lt;0,AD938&gt;=60)),AND(Z938=6,OR(AB938&lt;0,AB938&gt;=60,AC938&lt;0,AC938&gt;=60,AE938&lt;0,AE938&gt;=60,AF938&lt;0,AF938&gt;=60))),"Minutes and seconds must be between 0 and 60.",IF(OR(ABS(AN938)&gt;90,ABS(AO938)&gt;180),"Out of range: latitude must be between -90 and 90, and longitude between -180 and 180.",""))))))</f>
        <v/>
      </c>
    </row>
    <row r="939">
      <c r="B939" s="44" t="n"/>
      <c r="C939" s="44" t="n"/>
      <c r="D939" s="45">
        <f>IF(R939="","",IF(AP939&lt;&gt;"","NOT VALID GPS COORDINATES",IF(O939="NO CONNECTION","NO CONNECTION",IF(E939="","NOT FOUND",IF(OR(AM939,AND(AN939=0,AO939=0)),"CONVERTED – PLEASE CHECK","CONVERTED")))))</f>
        <v/>
      </c>
      <c r="E939" s="45">
        <f>IF(OR(O939="",O939="NO CONNECTION"),"",IFERROR(_xlfn.FILTERXML(O939,"//local/territory")&amp;" "&amp;_xlfn.FILTERXML(O939,"//local/mapcode"),IFERROR(_xlfn.FILTERXML(O939,"//international/mapcode"),"")))</f>
        <v/>
      </c>
      <c r="F939" s="46">
        <f>IF(E939="","",IFERROR(_xlfn.FILTERXML(O939,"//local/territory"),""))</f>
        <v/>
      </c>
      <c r="G939" s="46">
        <f>IF(E939="","",IFERROR(_xlfn.FILTERXML(O939,"//local/mapcode"),""))</f>
        <v/>
      </c>
      <c r="H939" s="46">
        <f>IF(E939="","",IFERROR(_xlfn.FILTERXML(O939,"//international/mapcode"),""))</f>
        <v/>
      </c>
      <c r="I939" s="46">
        <f>IF(E939="","",IFERROR(HYPERLINK("https://www.mymapcodes.com/go/?t="&amp;IF(G939&lt;&gt;"",F939,"AAA")&amp;"&amp;ma="&amp;LEFT(IF(G939&lt;&gt;"",G939,H939),FIND(".",IF(G939&lt;&gt;"",G939,H939))-1)&amp;"&amp;mb="&amp;MID(IF(G939&lt;&gt;"",G939,H939),FIND(".",IF(G939&lt;&gt;"",G939,H939))+1,99),"Open on MyMapcodes →"),""))</f>
        <v/>
      </c>
      <c r="J939" s="47">
        <f>IF(OR(R939="",AP939&lt;&gt;""),"",ROUND(AN939,6))</f>
        <v/>
      </c>
      <c r="K939" s="47">
        <f>IF(OR(R939="",AP939&lt;&gt;""),"",ROUND(AO939,6))</f>
        <v/>
      </c>
      <c r="L939" s="48">
        <f>IF(R939="","",IF(AP939&lt;&gt;"",AP939,IF(O939="NO CONNECTION","Excel couldn't reach the mapcode service. Click the REFRESH RESULTS box just above the table.",IF(E939="","The mapcode service didn't return a mapcode for this point.",IF(AM939,"Latitude and longitude seemed to be the wrong way round, so they've been swapped. Please check.",IF(AND(AN939=0,AO939=0),"0, 0 is in the sea off West Africa. Please check this is the location you meant.",IF(W939,"Longitude came first, so the order has been switched.",IF(Z939=6,"Converted from degrees, minutes and seconds.",IF(Z939=4,"Converted from degrees and decimal minutes.","")))))))))</f>
        <v/>
      </c>
      <c r="N939" s="49">
        <f>IF(J939="","",MapcodeAPI&amp;"codes/"&amp;SUBSTITUTE(J939&amp;"",MID(1/2,2,1),".")&amp;","&amp;SUBSTITUTE(K939&amp;"",MID(1/2,2,1),"."))&amp;LEFT($B$13,0)</f>
        <v/>
      </c>
      <c r="O939" s="49">
        <f>IF(N939="","",IFERROR(_xlfn.WEBSERVICE(N939),IF(MapcodeAPIBackup="","NO CONNECTION",IFERROR(_xlfn.WEBSERVICE(MapcodeAPIBackup&amp;MID(N939,LEN(MapcodeAPI)+1,999)),"NO CONNECTION"))))</f>
        <v/>
      </c>
      <c r="P939" t="inlineStr">
        <is>
          <t xml:space="preserve"> </t>
        </is>
      </c>
      <c r="R939" s="50">
        <f>IFERROR(IF(AND(TRIM(B939&amp;"")="",TRIM(C939&amp;"")=""),"",TRIM(IF(ISNUMBER(B939),SUBSTITUTE(B939&amp;"",MID(1/2,2,1),"."),B939&amp;"")&amp;IF(TRIM(C939&amp;"")="",""," | "&amp;IF(ISNUMBER(C939),SUBSTITUTE(C939&amp;"",MID(1/2,2,1),"."),C939&amp;"")))),"(error value)")</f>
        <v/>
      </c>
      <c r="S939" s="50">
        <f>IF(R939="","","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"&amp;IFERROR(IF(AND(LEN(R939)-LEN(SUBSTITUTE(R939,"/",""))=1,ISNUMBER(FIND(" ",TRIM(LEFT(R939,FIND("/",R939)-1))))),LEFT(R939,FIND("/",R939)-1),R939),R939)&amp;" ")," "," "),"﻿"," "),"​"," "),"⁠"," ")," "," ")," "," "),CHAR(9)," "),CHAR(10)," "),CHAR(13)," "),"−","-"),"–","-"),"—","-"),"LATITUDE"," "),"LONGITUDE"," "),"COORDINATES"," "),"COORDS"," "),"NORTH"," N "),"SOUTH"," S "),"EAST"," E "),"WEST"," W "),"DEGREES"," "),"DEG"," "),"GPS"," "),"LONG"," "),"LNG"," "),"LON"," "),"LAT"," ")," AND "," "),"&amp;"," ")&amp;" ")</f>
        <v/>
      </c>
      <c r="T939" s="50">
        <f>IF(S939="","",IF(LEN(S939)-LEN(SUBSTITUTE(S939,".",""))&gt;0,SUBSTITUTE(S939,","," "),IF(LEN(S939)-LEN(SUBSTITUTE(S939,",",""))=3,SUBSTITUTE(SUBSTITUTE(S939,",",";",2),",","."),IF(LEN(S939)-LEN(SUBSTITUTE(S939,",",""))=2,SUBSTITUTE(S939,",","."),SUBSTITUTE(S939,","," ")))))</f>
        <v/>
      </c>
      <c r="U939" s="50">
        <f>IF(ISNUMBER(FIND("S",T939)),-1,IF(ISNUMBER(FIND("N",T939)),1,0))</f>
        <v/>
      </c>
      <c r="V939" s="50">
        <f>IF(ISNUMBER(FIND("W",T939)),-1,IF(ISNUMBER(FIND("E",T939)),1,0))</f>
        <v/>
      </c>
      <c r="W939" s="50">
        <f>AND(MIN(IFERROR(FIND("N",T939),999),IFERROR(FIND("S",T939),999))&lt;999,MIN(IFERROR(FIND("E",T939),999),IFERROR(FIND("W",T939),999))&lt;999,MIN(IFERROR(FIND("E",T939),999),IFERROR(FIND("W",T939),999))&lt;MIN(IFERROR(FIND("N",T939),999),IFERROR(FIND("S",T939),999)))</f>
        <v/>
      </c>
      <c r="X939" s="50">
        <f>IF(T939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939,"°"," "),"º"," "),"˚"," "),"'"," "),CHAR(34)," "),"′"," "),"’"," "),"‘"," "),"″"," "),"”"," "),"“"," "),"("," "),")"," "),"["," "),"]"," "),"{"," "),"}"," "),";"," "),"|"," "),"/"," "),"\"," "),":"," "),"="," "),"*"," "),","," "),"N"," "),"S"," "),"E"," "),"W"," "),"_"," ")))</f>
        <v/>
      </c>
      <c r="Y939" s="50">
        <f>IF(X939="","",SUBSTITUTE(SUBSTITUTE(SUBSTITUTE(SUBSTITUTE(SUBSTITUTE(SUBSTITUTE(SUBSTITUTE(SUBSTITUTE(SUBSTITUTE(SUBSTITUTE(SUBSTITUTE(SUBSTITUTE(SUBSTITUTE(X939,"0",""),"1",""),"2",""),"3",""),"4",""),"5",""),"6",""),"7",""),"8",""),"9",""),".",""),"-","")," ",""))</f>
        <v/>
      </c>
      <c r="Z939" s="50">
        <f>IF(X939="",0,LEN(X939)-LEN(SUBSTITUTE(X939," ",""))+1)</f>
        <v/>
      </c>
      <c r="AA939" s="50">
        <f>IF(Z939&lt;1,"",IFERROR(VALUE(SUBSTITUTE(TRIM(MID(SUBSTITUTE(X939," ",REPT(" ",60)),1,60)),".",MID(1/2,2,1))),""))</f>
        <v/>
      </c>
      <c r="AB939" s="50">
        <f>IF(Z939&lt;2,"",IFERROR(VALUE(SUBSTITUTE(TRIM(MID(SUBSTITUTE(X939," ",REPT(" ",60)),61,60)),".",MID(1/2,2,1))),""))</f>
        <v/>
      </c>
      <c r="AC939" s="50">
        <f>IF(Z939&lt;3,"",IFERROR(VALUE(SUBSTITUTE(TRIM(MID(SUBSTITUTE(X939," ",REPT(" ",60)),121,60)),".",MID(1/2,2,1))),""))</f>
        <v/>
      </c>
      <c r="AD939" s="50">
        <f>IF(Z939&lt;4,"",IFERROR(VALUE(SUBSTITUTE(TRIM(MID(SUBSTITUTE(X939," ",REPT(" ",60)),181,60)),".",MID(1/2,2,1))),""))</f>
        <v/>
      </c>
      <c r="AE939" s="50">
        <f>IF(Z939&lt;5,"",IFERROR(VALUE(SUBSTITUTE(TRIM(MID(SUBSTITUTE(X939," ",REPT(" ",60)),241,60)),".",MID(1/2,2,1))),""))</f>
        <v/>
      </c>
      <c r="AF939" s="50">
        <f>IF(Z939&lt;6,"",IFERROR(VALUE(SUBSTITUTE(TRIM(MID(SUBSTITUTE(X939," ",REPT(" ",60)),301,60)),".",MID(1/2,2,1))),""))</f>
        <v/>
      </c>
      <c r="AG939" s="50">
        <f>IFERROR(IF(Z939=2,AA939,IF(Z939=4,IF(AA939&lt;0,-1,1)*(ABS(AA939)+AB939/60),IF(Z939=6,IF(AA939&lt;0,-1,1)*(ABS(AA939)+AB939/60+AC939/3600),""))),"")</f>
        <v/>
      </c>
      <c r="AH939" s="50">
        <f>IFERROR(IF(Z939=2,AB939,IF(Z939=4,IF(AC939&lt;0,-1,1)*(ABS(AC939)+AD939/60),IF(Z939=6,IF(AD939&lt;0,-1,1)*(ABS(AD939)+AE939/60+AF939/3600),""))),"")</f>
        <v/>
      </c>
      <c r="AI939" s="50">
        <f>IF(W939,AH939,AG939)</f>
        <v/>
      </c>
      <c r="AJ939" s="50">
        <f>IF(W939,AG939,AH939)</f>
        <v/>
      </c>
      <c r="AK939" s="50">
        <f>IFERROR(IF(U939=0,AI939,U939*ABS(AI939)),"")</f>
        <v/>
      </c>
      <c r="AL939" s="50">
        <f>IFERROR(IF(V939=0,AJ939,V939*ABS(AJ939)),"")</f>
        <v/>
      </c>
      <c r="AM939" s="50">
        <f>IFERROR(AND(U939=0,V939=0,ABS(AK939)&gt;90,ABS(AK939)&lt;=180,ABS(AL939)&lt;=90),FALSE)</f>
        <v/>
      </c>
      <c r="AN939" s="50">
        <f>IF(AM939,AL939,AK939)</f>
        <v/>
      </c>
      <c r="AO939" s="50">
        <f>IF(AM939,AK939,AL939)</f>
        <v/>
      </c>
      <c r="AP939" s="50">
        <f>IF(R939="","",IF(Y939&lt;&gt;"","Contains words or symbols that aren't part of a coordinate.",IF(NOT(OR(Z939=2,Z939=4,Z939=6)),"Couldn't find a latitude and a longitude ("&amp;Z939&amp;IF(Z939=1," number"," numbers")&amp;" found).",IF(COUNT(AA939:AF939)&lt;&gt;Z939,"Some of the numbers couldn't be read.",IF(OR(AND(Z939=4,OR(AB939&lt;0,AB939&gt;=60,AD939&lt;0,AD939&gt;=60)),AND(Z939=6,OR(AB939&lt;0,AB939&gt;=60,AC939&lt;0,AC939&gt;=60,AE939&lt;0,AE939&gt;=60,AF939&lt;0,AF939&gt;=60))),"Minutes and seconds must be between 0 and 60.",IF(OR(ABS(AN939)&gt;90,ABS(AO939)&gt;180),"Out of range: latitude must be between -90 and 90, and longitude between -180 and 180.",""))))))</f>
        <v/>
      </c>
    </row>
    <row r="940">
      <c r="B940" s="44" t="n"/>
      <c r="C940" s="44" t="n"/>
      <c r="D940" s="45">
        <f>IF(R940="","",IF(AP940&lt;&gt;"","NOT VALID GPS COORDINATES",IF(O940="NO CONNECTION","NO CONNECTION",IF(E940="","NOT FOUND",IF(OR(AM940,AND(AN940=0,AO940=0)),"CONVERTED – PLEASE CHECK","CONVERTED")))))</f>
        <v/>
      </c>
      <c r="E940" s="45">
        <f>IF(OR(O940="",O940="NO CONNECTION"),"",IFERROR(_xlfn.FILTERXML(O940,"//local/territory")&amp;" "&amp;_xlfn.FILTERXML(O940,"//local/mapcode"),IFERROR(_xlfn.FILTERXML(O940,"//international/mapcode"),"")))</f>
        <v/>
      </c>
      <c r="F940" s="46">
        <f>IF(E940="","",IFERROR(_xlfn.FILTERXML(O940,"//local/territory"),""))</f>
        <v/>
      </c>
      <c r="G940" s="46">
        <f>IF(E940="","",IFERROR(_xlfn.FILTERXML(O940,"//local/mapcode"),""))</f>
        <v/>
      </c>
      <c r="H940" s="46">
        <f>IF(E940="","",IFERROR(_xlfn.FILTERXML(O940,"//international/mapcode"),""))</f>
        <v/>
      </c>
      <c r="I940" s="46">
        <f>IF(E940="","",IFERROR(HYPERLINK("https://www.mymapcodes.com/go/?t="&amp;IF(G940&lt;&gt;"",F940,"AAA")&amp;"&amp;ma="&amp;LEFT(IF(G940&lt;&gt;"",G940,H940),FIND(".",IF(G940&lt;&gt;"",G940,H940))-1)&amp;"&amp;mb="&amp;MID(IF(G940&lt;&gt;"",G940,H940),FIND(".",IF(G940&lt;&gt;"",G940,H940))+1,99),"Open on MyMapcodes →"),""))</f>
        <v/>
      </c>
      <c r="J940" s="47">
        <f>IF(OR(R940="",AP940&lt;&gt;""),"",ROUND(AN940,6))</f>
        <v/>
      </c>
      <c r="K940" s="47">
        <f>IF(OR(R940="",AP940&lt;&gt;""),"",ROUND(AO940,6))</f>
        <v/>
      </c>
      <c r="L940" s="48">
        <f>IF(R940="","",IF(AP940&lt;&gt;"",AP940,IF(O940="NO CONNECTION","Excel couldn't reach the mapcode service. Click the REFRESH RESULTS box just above the table.",IF(E940="","The mapcode service didn't return a mapcode for this point.",IF(AM940,"Latitude and longitude seemed to be the wrong way round, so they've been swapped. Please check.",IF(AND(AN940=0,AO940=0),"0, 0 is in the sea off West Africa. Please check this is the location you meant.",IF(W940,"Longitude came first, so the order has been switched.",IF(Z940=6,"Converted from degrees, minutes and seconds.",IF(Z940=4,"Converted from degrees and decimal minutes.","")))))))))</f>
        <v/>
      </c>
      <c r="N940" s="49">
        <f>IF(J940="","",MapcodeAPI&amp;"codes/"&amp;SUBSTITUTE(J940&amp;"",MID(1/2,2,1),".")&amp;","&amp;SUBSTITUTE(K940&amp;"",MID(1/2,2,1),"."))&amp;LEFT($B$13,0)</f>
        <v/>
      </c>
      <c r="O940" s="49">
        <f>IF(N940="","",IFERROR(_xlfn.WEBSERVICE(N940),IF(MapcodeAPIBackup="","NO CONNECTION",IFERROR(_xlfn.WEBSERVICE(MapcodeAPIBackup&amp;MID(N940,LEN(MapcodeAPI)+1,999)),"NO CONNECTION"))))</f>
        <v/>
      </c>
      <c r="P940" t="inlineStr">
        <is>
          <t xml:space="preserve"> </t>
        </is>
      </c>
      <c r="R940" s="50">
        <f>IFERROR(IF(AND(TRIM(B940&amp;"")="",TRIM(C940&amp;"")=""),"",TRIM(IF(ISNUMBER(B940),SUBSTITUTE(B940&amp;"",MID(1/2,2,1),"."),B940&amp;"")&amp;IF(TRIM(C940&amp;"")="",""," | "&amp;IF(ISNUMBER(C940),SUBSTITUTE(C940&amp;"",MID(1/2,2,1),"."),C940&amp;"")))),"(error value)")</f>
        <v/>
      </c>
      <c r="S940" s="50">
        <f>IF(R940="","","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"&amp;IFERROR(IF(AND(LEN(R940)-LEN(SUBSTITUTE(R940,"/",""))=1,ISNUMBER(FIND(" ",TRIM(LEFT(R940,FIND("/",R940)-1))))),LEFT(R940,FIND("/",R940)-1),R940),R940)&amp;" ")," "," "),"﻿"," "),"​"," "),"⁠"," ")," "," ")," "," "),CHAR(9)," "),CHAR(10)," "),CHAR(13)," "),"−","-"),"–","-"),"—","-"),"LATITUDE"," "),"LONGITUDE"," "),"COORDINATES"," "),"COORDS"," "),"NORTH"," N "),"SOUTH"," S "),"EAST"," E "),"WEST"," W "),"DEGREES"," "),"DEG"," "),"GPS"," "),"LONG"," "),"LNG"," "),"LON"," "),"LAT"," ")," AND "," "),"&amp;"," ")&amp;" ")</f>
        <v/>
      </c>
      <c r="T940" s="50">
        <f>IF(S940="","",IF(LEN(S940)-LEN(SUBSTITUTE(S940,".",""))&gt;0,SUBSTITUTE(S940,","," "),IF(LEN(S940)-LEN(SUBSTITUTE(S940,",",""))=3,SUBSTITUTE(SUBSTITUTE(S940,",",";",2),",","."),IF(LEN(S940)-LEN(SUBSTITUTE(S940,",",""))=2,SUBSTITUTE(S940,",","."),SUBSTITUTE(S940,","," ")))))</f>
        <v/>
      </c>
      <c r="U940" s="50">
        <f>IF(ISNUMBER(FIND("S",T940)),-1,IF(ISNUMBER(FIND("N",T940)),1,0))</f>
        <v/>
      </c>
      <c r="V940" s="50">
        <f>IF(ISNUMBER(FIND("W",T940)),-1,IF(ISNUMBER(FIND("E",T940)),1,0))</f>
        <v/>
      </c>
      <c r="W940" s="50">
        <f>AND(MIN(IFERROR(FIND("N",T940),999),IFERROR(FIND("S",T940),999))&lt;999,MIN(IFERROR(FIND("E",T940),999),IFERROR(FIND("W",T940),999))&lt;999,MIN(IFERROR(FIND("E",T940),999),IFERROR(FIND("W",T940),999))&lt;MIN(IFERROR(FIND("N",T940),999),IFERROR(FIND("S",T940),999)))</f>
        <v/>
      </c>
      <c r="X940" s="50">
        <f>IF(T940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940,"°"," "),"º"," "),"˚"," "),"'"," "),CHAR(34)," "),"′"," "),"’"," "),"‘"," "),"″"," "),"”"," "),"“"," "),"("," "),")"," "),"["," "),"]"," "),"{"," "),"}"," "),";"," "),"|"," "),"/"," "),"\"," "),":"," "),"="," "),"*"," "),","," "),"N"," "),"S"," "),"E"," "),"W"," "),"_"," ")))</f>
        <v/>
      </c>
      <c r="Y940" s="50">
        <f>IF(X940="","",SUBSTITUTE(SUBSTITUTE(SUBSTITUTE(SUBSTITUTE(SUBSTITUTE(SUBSTITUTE(SUBSTITUTE(SUBSTITUTE(SUBSTITUTE(SUBSTITUTE(SUBSTITUTE(SUBSTITUTE(SUBSTITUTE(X940,"0",""),"1",""),"2",""),"3",""),"4",""),"5",""),"6",""),"7",""),"8",""),"9",""),".",""),"-","")," ",""))</f>
        <v/>
      </c>
      <c r="Z940" s="50">
        <f>IF(X940="",0,LEN(X940)-LEN(SUBSTITUTE(X940," ",""))+1)</f>
        <v/>
      </c>
      <c r="AA940" s="50">
        <f>IF(Z940&lt;1,"",IFERROR(VALUE(SUBSTITUTE(TRIM(MID(SUBSTITUTE(X940," ",REPT(" ",60)),1,60)),".",MID(1/2,2,1))),""))</f>
        <v/>
      </c>
      <c r="AB940" s="50">
        <f>IF(Z940&lt;2,"",IFERROR(VALUE(SUBSTITUTE(TRIM(MID(SUBSTITUTE(X940," ",REPT(" ",60)),61,60)),".",MID(1/2,2,1))),""))</f>
        <v/>
      </c>
      <c r="AC940" s="50">
        <f>IF(Z940&lt;3,"",IFERROR(VALUE(SUBSTITUTE(TRIM(MID(SUBSTITUTE(X940," ",REPT(" ",60)),121,60)),".",MID(1/2,2,1))),""))</f>
        <v/>
      </c>
      <c r="AD940" s="50">
        <f>IF(Z940&lt;4,"",IFERROR(VALUE(SUBSTITUTE(TRIM(MID(SUBSTITUTE(X940," ",REPT(" ",60)),181,60)),".",MID(1/2,2,1))),""))</f>
        <v/>
      </c>
      <c r="AE940" s="50">
        <f>IF(Z940&lt;5,"",IFERROR(VALUE(SUBSTITUTE(TRIM(MID(SUBSTITUTE(X940," ",REPT(" ",60)),241,60)),".",MID(1/2,2,1))),""))</f>
        <v/>
      </c>
      <c r="AF940" s="50">
        <f>IF(Z940&lt;6,"",IFERROR(VALUE(SUBSTITUTE(TRIM(MID(SUBSTITUTE(X940," ",REPT(" ",60)),301,60)),".",MID(1/2,2,1))),""))</f>
        <v/>
      </c>
      <c r="AG940" s="50">
        <f>IFERROR(IF(Z940=2,AA940,IF(Z940=4,IF(AA940&lt;0,-1,1)*(ABS(AA940)+AB940/60),IF(Z940=6,IF(AA940&lt;0,-1,1)*(ABS(AA940)+AB940/60+AC940/3600),""))),"")</f>
        <v/>
      </c>
      <c r="AH940" s="50">
        <f>IFERROR(IF(Z940=2,AB940,IF(Z940=4,IF(AC940&lt;0,-1,1)*(ABS(AC940)+AD940/60),IF(Z940=6,IF(AD940&lt;0,-1,1)*(ABS(AD940)+AE940/60+AF940/3600),""))),"")</f>
        <v/>
      </c>
      <c r="AI940" s="50">
        <f>IF(W940,AH940,AG940)</f>
        <v/>
      </c>
      <c r="AJ940" s="50">
        <f>IF(W940,AG940,AH940)</f>
        <v/>
      </c>
      <c r="AK940" s="50">
        <f>IFERROR(IF(U940=0,AI940,U940*ABS(AI940)),"")</f>
        <v/>
      </c>
      <c r="AL940" s="50">
        <f>IFERROR(IF(V940=0,AJ940,V940*ABS(AJ940)),"")</f>
        <v/>
      </c>
      <c r="AM940" s="50">
        <f>IFERROR(AND(U940=0,V940=0,ABS(AK940)&gt;90,ABS(AK940)&lt;=180,ABS(AL940)&lt;=90),FALSE)</f>
        <v/>
      </c>
      <c r="AN940" s="50">
        <f>IF(AM940,AL940,AK940)</f>
        <v/>
      </c>
      <c r="AO940" s="50">
        <f>IF(AM940,AK940,AL940)</f>
        <v/>
      </c>
      <c r="AP940" s="50">
        <f>IF(R940="","",IF(Y940&lt;&gt;"","Contains words or symbols that aren't part of a coordinate.",IF(NOT(OR(Z940=2,Z940=4,Z940=6)),"Couldn't find a latitude and a longitude ("&amp;Z940&amp;IF(Z940=1," number"," numbers")&amp;" found).",IF(COUNT(AA940:AF940)&lt;&gt;Z940,"Some of the numbers couldn't be read.",IF(OR(AND(Z940=4,OR(AB940&lt;0,AB940&gt;=60,AD940&lt;0,AD940&gt;=60)),AND(Z940=6,OR(AB940&lt;0,AB940&gt;=60,AC940&lt;0,AC940&gt;=60,AE940&lt;0,AE940&gt;=60,AF940&lt;0,AF940&gt;=60))),"Minutes and seconds must be between 0 and 60.",IF(OR(ABS(AN940)&gt;90,ABS(AO940)&gt;180),"Out of range: latitude must be between -90 and 90, and longitude between -180 and 180.",""))))))</f>
        <v/>
      </c>
    </row>
    <row r="941">
      <c r="B941" s="44" t="n"/>
      <c r="C941" s="44" t="n"/>
      <c r="D941" s="45">
        <f>IF(R941="","",IF(AP941&lt;&gt;"","NOT VALID GPS COORDINATES",IF(O941="NO CONNECTION","NO CONNECTION",IF(E941="","NOT FOUND",IF(OR(AM941,AND(AN941=0,AO941=0)),"CONVERTED – PLEASE CHECK","CONVERTED")))))</f>
        <v/>
      </c>
      <c r="E941" s="45">
        <f>IF(OR(O941="",O941="NO CONNECTION"),"",IFERROR(_xlfn.FILTERXML(O941,"//local/territory")&amp;" "&amp;_xlfn.FILTERXML(O941,"//local/mapcode"),IFERROR(_xlfn.FILTERXML(O941,"//international/mapcode"),"")))</f>
        <v/>
      </c>
      <c r="F941" s="46">
        <f>IF(E941="","",IFERROR(_xlfn.FILTERXML(O941,"//local/territory"),""))</f>
        <v/>
      </c>
      <c r="G941" s="46">
        <f>IF(E941="","",IFERROR(_xlfn.FILTERXML(O941,"//local/mapcode"),""))</f>
        <v/>
      </c>
      <c r="H941" s="46">
        <f>IF(E941="","",IFERROR(_xlfn.FILTERXML(O941,"//international/mapcode"),""))</f>
        <v/>
      </c>
      <c r="I941" s="46">
        <f>IF(E941="","",IFERROR(HYPERLINK("https://www.mymapcodes.com/go/?t="&amp;IF(G941&lt;&gt;"",F941,"AAA")&amp;"&amp;ma="&amp;LEFT(IF(G941&lt;&gt;"",G941,H941),FIND(".",IF(G941&lt;&gt;"",G941,H941))-1)&amp;"&amp;mb="&amp;MID(IF(G941&lt;&gt;"",G941,H941),FIND(".",IF(G941&lt;&gt;"",G941,H941))+1,99),"Open on MyMapcodes →"),""))</f>
        <v/>
      </c>
      <c r="J941" s="47">
        <f>IF(OR(R941="",AP941&lt;&gt;""),"",ROUND(AN941,6))</f>
        <v/>
      </c>
      <c r="K941" s="47">
        <f>IF(OR(R941="",AP941&lt;&gt;""),"",ROUND(AO941,6))</f>
        <v/>
      </c>
      <c r="L941" s="48">
        <f>IF(R941="","",IF(AP941&lt;&gt;"",AP941,IF(O941="NO CONNECTION","Excel couldn't reach the mapcode service. Click the REFRESH RESULTS box just above the table.",IF(E941="","The mapcode service didn't return a mapcode for this point.",IF(AM941,"Latitude and longitude seemed to be the wrong way round, so they've been swapped. Please check.",IF(AND(AN941=0,AO941=0),"0, 0 is in the sea off West Africa. Please check this is the location you meant.",IF(W941,"Longitude came first, so the order has been switched.",IF(Z941=6,"Converted from degrees, minutes and seconds.",IF(Z941=4,"Converted from degrees and decimal minutes.","")))))))))</f>
        <v/>
      </c>
      <c r="N941" s="49">
        <f>IF(J941="","",MapcodeAPI&amp;"codes/"&amp;SUBSTITUTE(J941&amp;"",MID(1/2,2,1),".")&amp;","&amp;SUBSTITUTE(K941&amp;"",MID(1/2,2,1),"."))&amp;LEFT($B$13,0)</f>
        <v/>
      </c>
      <c r="O941" s="49">
        <f>IF(N941="","",IFERROR(_xlfn.WEBSERVICE(N941),IF(MapcodeAPIBackup="","NO CONNECTION",IFERROR(_xlfn.WEBSERVICE(MapcodeAPIBackup&amp;MID(N941,LEN(MapcodeAPI)+1,999)),"NO CONNECTION"))))</f>
        <v/>
      </c>
      <c r="P941" t="inlineStr">
        <is>
          <t xml:space="preserve"> </t>
        </is>
      </c>
      <c r="R941" s="50">
        <f>IFERROR(IF(AND(TRIM(B941&amp;"")="",TRIM(C941&amp;"")=""),"",TRIM(IF(ISNUMBER(B941),SUBSTITUTE(B941&amp;"",MID(1/2,2,1),"."),B941&amp;"")&amp;IF(TRIM(C941&amp;"")="",""," | "&amp;IF(ISNUMBER(C941),SUBSTITUTE(C941&amp;"",MID(1/2,2,1),"."),C941&amp;"")))),"(error value)")</f>
        <v/>
      </c>
      <c r="S941" s="50">
        <f>IF(R941="","","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"&amp;IFERROR(IF(AND(LEN(R941)-LEN(SUBSTITUTE(R941,"/",""))=1,ISNUMBER(FIND(" ",TRIM(LEFT(R941,FIND("/",R941)-1))))),LEFT(R941,FIND("/",R941)-1),R941),R941)&amp;" ")," "," "),"﻿"," "),"​"," "),"⁠"," ")," "," ")," "," "),CHAR(9)," "),CHAR(10)," "),CHAR(13)," "),"−","-"),"–","-"),"—","-"),"LATITUDE"," "),"LONGITUDE"," "),"COORDINATES"," "),"COORDS"," "),"NORTH"," N "),"SOUTH"," S "),"EAST"," E "),"WEST"," W "),"DEGREES"," "),"DEG"," "),"GPS"," "),"LONG"," "),"LNG"," "),"LON"," "),"LAT"," ")," AND "," "),"&amp;"," ")&amp;" ")</f>
        <v/>
      </c>
      <c r="T941" s="50">
        <f>IF(S941="","",IF(LEN(S941)-LEN(SUBSTITUTE(S941,".",""))&gt;0,SUBSTITUTE(S941,","," "),IF(LEN(S941)-LEN(SUBSTITUTE(S941,",",""))=3,SUBSTITUTE(SUBSTITUTE(S941,",",";",2),",","."),IF(LEN(S941)-LEN(SUBSTITUTE(S941,",",""))=2,SUBSTITUTE(S941,",","."),SUBSTITUTE(S941,","," ")))))</f>
        <v/>
      </c>
      <c r="U941" s="50">
        <f>IF(ISNUMBER(FIND("S",T941)),-1,IF(ISNUMBER(FIND("N",T941)),1,0))</f>
        <v/>
      </c>
      <c r="V941" s="50">
        <f>IF(ISNUMBER(FIND("W",T941)),-1,IF(ISNUMBER(FIND("E",T941)),1,0))</f>
        <v/>
      </c>
      <c r="W941" s="50">
        <f>AND(MIN(IFERROR(FIND("N",T941),999),IFERROR(FIND("S",T941),999))&lt;999,MIN(IFERROR(FIND("E",T941),999),IFERROR(FIND("W",T941),999))&lt;999,MIN(IFERROR(FIND("E",T941),999),IFERROR(FIND("W",T941),999))&lt;MIN(IFERROR(FIND("N",T941),999),IFERROR(FIND("S",T941),999)))</f>
        <v/>
      </c>
      <c r="X941" s="50">
        <f>IF(T941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941,"°"," "),"º"," "),"˚"," "),"'"," "),CHAR(34)," "),"′"," "),"’"," "),"‘"," "),"″"," "),"”"," "),"“"," "),"("," "),")"," "),"["," "),"]"," "),"{"," "),"}"," "),";"," "),"|"," "),"/"," "),"\"," "),":"," "),"="," "),"*"," "),","," "),"N"," "),"S"," "),"E"," "),"W"," "),"_"," ")))</f>
        <v/>
      </c>
      <c r="Y941" s="50">
        <f>IF(X941="","",SUBSTITUTE(SUBSTITUTE(SUBSTITUTE(SUBSTITUTE(SUBSTITUTE(SUBSTITUTE(SUBSTITUTE(SUBSTITUTE(SUBSTITUTE(SUBSTITUTE(SUBSTITUTE(SUBSTITUTE(SUBSTITUTE(X941,"0",""),"1",""),"2",""),"3",""),"4",""),"5",""),"6",""),"7",""),"8",""),"9",""),".",""),"-","")," ",""))</f>
        <v/>
      </c>
      <c r="Z941" s="50">
        <f>IF(X941="",0,LEN(X941)-LEN(SUBSTITUTE(X941," ",""))+1)</f>
        <v/>
      </c>
      <c r="AA941" s="50">
        <f>IF(Z941&lt;1,"",IFERROR(VALUE(SUBSTITUTE(TRIM(MID(SUBSTITUTE(X941," ",REPT(" ",60)),1,60)),".",MID(1/2,2,1))),""))</f>
        <v/>
      </c>
      <c r="AB941" s="50">
        <f>IF(Z941&lt;2,"",IFERROR(VALUE(SUBSTITUTE(TRIM(MID(SUBSTITUTE(X941," ",REPT(" ",60)),61,60)),".",MID(1/2,2,1))),""))</f>
        <v/>
      </c>
      <c r="AC941" s="50">
        <f>IF(Z941&lt;3,"",IFERROR(VALUE(SUBSTITUTE(TRIM(MID(SUBSTITUTE(X941," ",REPT(" ",60)),121,60)),".",MID(1/2,2,1))),""))</f>
        <v/>
      </c>
      <c r="AD941" s="50">
        <f>IF(Z941&lt;4,"",IFERROR(VALUE(SUBSTITUTE(TRIM(MID(SUBSTITUTE(X941," ",REPT(" ",60)),181,60)),".",MID(1/2,2,1))),""))</f>
        <v/>
      </c>
      <c r="AE941" s="50">
        <f>IF(Z941&lt;5,"",IFERROR(VALUE(SUBSTITUTE(TRIM(MID(SUBSTITUTE(X941," ",REPT(" ",60)),241,60)),".",MID(1/2,2,1))),""))</f>
        <v/>
      </c>
      <c r="AF941" s="50">
        <f>IF(Z941&lt;6,"",IFERROR(VALUE(SUBSTITUTE(TRIM(MID(SUBSTITUTE(X941," ",REPT(" ",60)),301,60)),".",MID(1/2,2,1))),""))</f>
        <v/>
      </c>
      <c r="AG941" s="50">
        <f>IFERROR(IF(Z941=2,AA941,IF(Z941=4,IF(AA941&lt;0,-1,1)*(ABS(AA941)+AB941/60),IF(Z941=6,IF(AA941&lt;0,-1,1)*(ABS(AA941)+AB941/60+AC941/3600),""))),"")</f>
        <v/>
      </c>
      <c r="AH941" s="50">
        <f>IFERROR(IF(Z941=2,AB941,IF(Z941=4,IF(AC941&lt;0,-1,1)*(ABS(AC941)+AD941/60),IF(Z941=6,IF(AD941&lt;0,-1,1)*(ABS(AD941)+AE941/60+AF941/3600),""))),"")</f>
        <v/>
      </c>
      <c r="AI941" s="50">
        <f>IF(W941,AH941,AG941)</f>
        <v/>
      </c>
      <c r="AJ941" s="50">
        <f>IF(W941,AG941,AH941)</f>
        <v/>
      </c>
      <c r="AK941" s="50">
        <f>IFERROR(IF(U941=0,AI941,U941*ABS(AI941)),"")</f>
        <v/>
      </c>
      <c r="AL941" s="50">
        <f>IFERROR(IF(V941=0,AJ941,V941*ABS(AJ941)),"")</f>
        <v/>
      </c>
      <c r="AM941" s="50">
        <f>IFERROR(AND(U941=0,V941=0,ABS(AK941)&gt;90,ABS(AK941)&lt;=180,ABS(AL941)&lt;=90),FALSE)</f>
        <v/>
      </c>
      <c r="AN941" s="50">
        <f>IF(AM941,AL941,AK941)</f>
        <v/>
      </c>
      <c r="AO941" s="50">
        <f>IF(AM941,AK941,AL941)</f>
        <v/>
      </c>
      <c r="AP941" s="50">
        <f>IF(R941="","",IF(Y941&lt;&gt;"","Contains words or symbols that aren't part of a coordinate.",IF(NOT(OR(Z941=2,Z941=4,Z941=6)),"Couldn't find a latitude and a longitude ("&amp;Z941&amp;IF(Z941=1," number"," numbers")&amp;" found).",IF(COUNT(AA941:AF941)&lt;&gt;Z941,"Some of the numbers couldn't be read.",IF(OR(AND(Z941=4,OR(AB941&lt;0,AB941&gt;=60,AD941&lt;0,AD941&gt;=60)),AND(Z941=6,OR(AB941&lt;0,AB941&gt;=60,AC941&lt;0,AC941&gt;=60,AE941&lt;0,AE941&gt;=60,AF941&lt;0,AF941&gt;=60))),"Minutes and seconds must be between 0 and 60.",IF(OR(ABS(AN941)&gt;90,ABS(AO941)&gt;180),"Out of range: latitude must be between -90 and 90, and longitude between -180 and 180.",""))))))</f>
        <v/>
      </c>
    </row>
    <row r="942">
      <c r="B942" s="44" t="n"/>
      <c r="C942" s="44" t="n"/>
      <c r="D942" s="45">
        <f>IF(R942="","",IF(AP942&lt;&gt;"","NOT VALID GPS COORDINATES",IF(O942="NO CONNECTION","NO CONNECTION",IF(E942="","NOT FOUND",IF(OR(AM942,AND(AN942=0,AO942=0)),"CONVERTED – PLEASE CHECK","CONVERTED")))))</f>
        <v/>
      </c>
      <c r="E942" s="45">
        <f>IF(OR(O942="",O942="NO CONNECTION"),"",IFERROR(_xlfn.FILTERXML(O942,"//local/territory")&amp;" "&amp;_xlfn.FILTERXML(O942,"//local/mapcode"),IFERROR(_xlfn.FILTERXML(O942,"//international/mapcode"),"")))</f>
        <v/>
      </c>
      <c r="F942" s="46">
        <f>IF(E942="","",IFERROR(_xlfn.FILTERXML(O942,"//local/territory"),""))</f>
        <v/>
      </c>
      <c r="G942" s="46">
        <f>IF(E942="","",IFERROR(_xlfn.FILTERXML(O942,"//local/mapcode"),""))</f>
        <v/>
      </c>
      <c r="H942" s="46">
        <f>IF(E942="","",IFERROR(_xlfn.FILTERXML(O942,"//international/mapcode"),""))</f>
        <v/>
      </c>
      <c r="I942" s="46">
        <f>IF(E942="","",IFERROR(HYPERLINK("https://www.mymapcodes.com/go/?t="&amp;IF(G942&lt;&gt;"",F942,"AAA")&amp;"&amp;ma="&amp;LEFT(IF(G942&lt;&gt;"",G942,H942),FIND(".",IF(G942&lt;&gt;"",G942,H942))-1)&amp;"&amp;mb="&amp;MID(IF(G942&lt;&gt;"",G942,H942),FIND(".",IF(G942&lt;&gt;"",G942,H942))+1,99),"Open on MyMapcodes →"),""))</f>
        <v/>
      </c>
      <c r="J942" s="47">
        <f>IF(OR(R942="",AP942&lt;&gt;""),"",ROUND(AN942,6))</f>
        <v/>
      </c>
      <c r="K942" s="47">
        <f>IF(OR(R942="",AP942&lt;&gt;""),"",ROUND(AO942,6))</f>
        <v/>
      </c>
      <c r="L942" s="48">
        <f>IF(R942="","",IF(AP942&lt;&gt;"",AP942,IF(O942="NO CONNECTION","Excel couldn't reach the mapcode service. Click the REFRESH RESULTS box just above the table.",IF(E942="","The mapcode service didn't return a mapcode for this point.",IF(AM942,"Latitude and longitude seemed to be the wrong way round, so they've been swapped. Please check.",IF(AND(AN942=0,AO942=0),"0, 0 is in the sea off West Africa. Please check this is the location you meant.",IF(W942,"Longitude came first, so the order has been switched.",IF(Z942=6,"Converted from degrees, minutes and seconds.",IF(Z942=4,"Converted from degrees and decimal minutes.","")))))))))</f>
        <v/>
      </c>
      <c r="N942" s="49">
        <f>IF(J942="","",MapcodeAPI&amp;"codes/"&amp;SUBSTITUTE(J942&amp;"",MID(1/2,2,1),".")&amp;","&amp;SUBSTITUTE(K942&amp;"",MID(1/2,2,1),"."))&amp;LEFT($B$13,0)</f>
        <v/>
      </c>
      <c r="O942" s="49">
        <f>IF(N942="","",IFERROR(_xlfn.WEBSERVICE(N942),IF(MapcodeAPIBackup="","NO CONNECTION",IFERROR(_xlfn.WEBSERVICE(MapcodeAPIBackup&amp;MID(N942,LEN(MapcodeAPI)+1,999)),"NO CONNECTION"))))</f>
        <v/>
      </c>
      <c r="P942" t="inlineStr">
        <is>
          <t xml:space="preserve"> </t>
        </is>
      </c>
      <c r="R942" s="50">
        <f>IFERROR(IF(AND(TRIM(B942&amp;"")="",TRIM(C942&amp;"")=""),"",TRIM(IF(ISNUMBER(B942),SUBSTITUTE(B942&amp;"",MID(1/2,2,1),"."),B942&amp;"")&amp;IF(TRIM(C942&amp;"")="",""," | "&amp;IF(ISNUMBER(C942),SUBSTITUTE(C942&amp;"",MID(1/2,2,1),"."),C942&amp;"")))),"(error value)")</f>
        <v/>
      </c>
      <c r="S942" s="50">
        <f>IF(R942="","","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"&amp;IFERROR(IF(AND(LEN(R942)-LEN(SUBSTITUTE(R942,"/",""))=1,ISNUMBER(FIND(" ",TRIM(LEFT(R942,FIND("/",R942)-1))))),LEFT(R942,FIND("/",R942)-1),R942),R942)&amp;" ")," "," "),"﻿"," "),"​"," "),"⁠"," ")," "," ")," "," "),CHAR(9)," "),CHAR(10)," "),CHAR(13)," "),"−","-"),"–","-"),"—","-"),"LATITUDE"," "),"LONGITUDE"," "),"COORDINATES"," "),"COORDS"," "),"NORTH"," N "),"SOUTH"," S "),"EAST"," E "),"WEST"," W "),"DEGREES"," "),"DEG"," "),"GPS"," "),"LONG"," "),"LNG"," "),"LON"," "),"LAT"," ")," AND "," "),"&amp;"," ")&amp;" ")</f>
        <v/>
      </c>
      <c r="T942" s="50">
        <f>IF(S942="","",IF(LEN(S942)-LEN(SUBSTITUTE(S942,".",""))&gt;0,SUBSTITUTE(S942,","," "),IF(LEN(S942)-LEN(SUBSTITUTE(S942,",",""))=3,SUBSTITUTE(SUBSTITUTE(S942,",",";",2),",","."),IF(LEN(S942)-LEN(SUBSTITUTE(S942,",",""))=2,SUBSTITUTE(S942,",","."),SUBSTITUTE(S942,","," ")))))</f>
        <v/>
      </c>
      <c r="U942" s="50">
        <f>IF(ISNUMBER(FIND("S",T942)),-1,IF(ISNUMBER(FIND("N",T942)),1,0))</f>
        <v/>
      </c>
      <c r="V942" s="50">
        <f>IF(ISNUMBER(FIND("W",T942)),-1,IF(ISNUMBER(FIND("E",T942)),1,0))</f>
        <v/>
      </c>
      <c r="W942" s="50">
        <f>AND(MIN(IFERROR(FIND("N",T942),999),IFERROR(FIND("S",T942),999))&lt;999,MIN(IFERROR(FIND("E",T942),999),IFERROR(FIND("W",T942),999))&lt;999,MIN(IFERROR(FIND("E",T942),999),IFERROR(FIND("W",T942),999))&lt;MIN(IFERROR(FIND("N",T942),999),IFERROR(FIND("S",T942),999)))</f>
        <v/>
      </c>
      <c r="X942" s="50">
        <f>IF(T942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942,"°"," "),"º"," "),"˚"," "),"'"," "),CHAR(34)," "),"′"," "),"’"," "),"‘"," "),"″"," "),"”"," "),"“"," "),"("," "),")"," "),"["," "),"]"," "),"{"," "),"}"," "),";"," "),"|"," "),"/"," "),"\"," "),":"," "),"="," "),"*"," "),","," "),"N"," "),"S"," "),"E"," "),"W"," "),"_"," ")))</f>
        <v/>
      </c>
      <c r="Y942" s="50">
        <f>IF(X942="","",SUBSTITUTE(SUBSTITUTE(SUBSTITUTE(SUBSTITUTE(SUBSTITUTE(SUBSTITUTE(SUBSTITUTE(SUBSTITUTE(SUBSTITUTE(SUBSTITUTE(SUBSTITUTE(SUBSTITUTE(SUBSTITUTE(X942,"0",""),"1",""),"2",""),"3",""),"4",""),"5",""),"6",""),"7",""),"8",""),"9",""),".",""),"-","")," ",""))</f>
        <v/>
      </c>
      <c r="Z942" s="50">
        <f>IF(X942="",0,LEN(X942)-LEN(SUBSTITUTE(X942," ",""))+1)</f>
        <v/>
      </c>
      <c r="AA942" s="50">
        <f>IF(Z942&lt;1,"",IFERROR(VALUE(SUBSTITUTE(TRIM(MID(SUBSTITUTE(X942," ",REPT(" ",60)),1,60)),".",MID(1/2,2,1))),""))</f>
        <v/>
      </c>
      <c r="AB942" s="50">
        <f>IF(Z942&lt;2,"",IFERROR(VALUE(SUBSTITUTE(TRIM(MID(SUBSTITUTE(X942," ",REPT(" ",60)),61,60)),".",MID(1/2,2,1))),""))</f>
        <v/>
      </c>
      <c r="AC942" s="50">
        <f>IF(Z942&lt;3,"",IFERROR(VALUE(SUBSTITUTE(TRIM(MID(SUBSTITUTE(X942," ",REPT(" ",60)),121,60)),".",MID(1/2,2,1))),""))</f>
        <v/>
      </c>
      <c r="AD942" s="50">
        <f>IF(Z942&lt;4,"",IFERROR(VALUE(SUBSTITUTE(TRIM(MID(SUBSTITUTE(X942," ",REPT(" ",60)),181,60)),".",MID(1/2,2,1))),""))</f>
        <v/>
      </c>
      <c r="AE942" s="50">
        <f>IF(Z942&lt;5,"",IFERROR(VALUE(SUBSTITUTE(TRIM(MID(SUBSTITUTE(X942," ",REPT(" ",60)),241,60)),".",MID(1/2,2,1))),""))</f>
        <v/>
      </c>
      <c r="AF942" s="50">
        <f>IF(Z942&lt;6,"",IFERROR(VALUE(SUBSTITUTE(TRIM(MID(SUBSTITUTE(X942," ",REPT(" ",60)),301,60)),".",MID(1/2,2,1))),""))</f>
        <v/>
      </c>
      <c r="AG942" s="50">
        <f>IFERROR(IF(Z942=2,AA942,IF(Z942=4,IF(AA942&lt;0,-1,1)*(ABS(AA942)+AB942/60),IF(Z942=6,IF(AA942&lt;0,-1,1)*(ABS(AA942)+AB942/60+AC942/3600),""))),"")</f>
        <v/>
      </c>
      <c r="AH942" s="50">
        <f>IFERROR(IF(Z942=2,AB942,IF(Z942=4,IF(AC942&lt;0,-1,1)*(ABS(AC942)+AD942/60),IF(Z942=6,IF(AD942&lt;0,-1,1)*(ABS(AD942)+AE942/60+AF942/3600),""))),"")</f>
        <v/>
      </c>
      <c r="AI942" s="50">
        <f>IF(W942,AH942,AG942)</f>
        <v/>
      </c>
      <c r="AJ942" s="50">
        <f>IF(W942,AG942,AH942)</f>
        <v/>
      </c>
      <c r="AK942" s="50">
        <f>IFERROR(IF(U942=0,AI942,U942*ABS(AI942)),"")</f>
        <v/>
      </c>
      <c r="AL942" s="50">
        <f>IFERROR(IF(V942=0,AJ942,V942*ABS(AJ942)),"")</f>
        <v/>
      </c>
      <c r="AM942" s="50">
        <f>IFERROR(AND(U942=0,V942=0,ABS(AK942)&gt;90,ABS(AK942)&lt;=180,ABS(AL942)&lt;=90),FALSE)</f>
        <v/>
      </c>
      <c r="AN942" s="50">
        <f>IF(AM942,AL942,AK942)</f>
        <v/>
      </c>
      <c r="AO942" s="50">
        <f>IF(AM942,AK942,AL942)</f>
        <v/>
      </c>
      <c r="AP942" s="50">
        <f>IF(R942="","",IF(Y942&lt;&gt;"","Contains words or symbols that aren't part of a coordinate.",IF(NOT(OR(Z942=2,Z942=4,Z942=6)),"Couldn't find a latitude and a longitude ("&amp;Z942&amp;IF(Z942=1," number"," numbers")&amp;" found).",IF(COUNT(AA942:AF942)&lt;&gt;Z942,"Some of the numbers couldn't be read.",IF(OR(AND(Z942=4,OR(AB942&lt;0,AB942&gt;=60,AD942&lt;0,AD942&gt;=60)),AND(Z942=6,OR(AB942&lt;0,AB942&gt;=60,AC942&lt;0,AC942&gt;=60,AE942&lt;0,AE942&gt;=60,AF942&lt;0,AF942&gt;=60))),"Minutes and seconds must be between 0 and 60.",IF(OR(ABS(AN942)&gt;90,ABS(AO942)&gt;180),"Out of range: latitude must be between -90 and 90, and longitude between -180 and 180.",""))))))</f>
        <v/>
      </c>
    </row>
    <row r="943">
      <c r="B943" s="44" t="n"/>
      <c r="C943" s="44" t="n"/>
      <c r="D943" s="45">
        <f>IF(R943="","",IF(AP943&lt;&gt;"","NOT VALID GPS COORDINATES",IF(O943="NO CONNECTION","NO CONNECTION",IF(E943="","NOT FOUND",IF(OR(AM943,AND(AN943=0,AO943=0)),"CONVERTED – PLEASE CHECK","CONVERTED")))))</f>
        <v/>
      </c>
      <c r="E943" s="45">
        <f>IF(OR(O943="",O943="NO CONNECTION"),"",IFERROR(_xlfn.FILTERXML(O943,"//local/territory")&amp;" "&amp;_xlfn.FILTERXML(O943,"//local/mapcode"),IFERROR(_xlfn.FILTERXML(O943,"//international/mapcode"),"")))</f>
        <v/>
      </c>
      <c r="F943" s="46">
        <f>IF(E943="","",IFERROR(_xlfn.FILTERXML(O943,"//local/territory"),""))</f>
        <v/>
      </c>
      <c r="G943" s="46">
        <f>IF(E943="","",IFERROR(_xlfn.FILTERXML(O943,"//local/mapcode"),""))</f>
        <v/>
      </c>
      <c r="H943" s="46">
        <f>IF(E943="","",IFERROR(_xlfn.FILTERXML(O943,"//international/mapcode"),""))</f>
        <v/>
      </c>
      <c r="I943" s="46">
        <f>IF(E943="","",IFERROR(HYPERLINK("https://www.mymapcodes.com/go/?t="&amp;IF(G943&lt;&gt;"",F943,"AAA")&amp;"&amp;ma="&amp;LEFT(IF(G943&lt;&gt;"",G943,H943),FIND(".",IF(G943&lt;&gt;"",G943,H943))-1)&amp;"&amp;mb="&amp;MID(IF(G943&lt;&gt;"",G943,H943),FIND(".",IF(G943&lt;&gt;"",G943,H943))+1,99),"Open on MyMapcodes →"),""))</f>
        <v/>
      </c>
      <c r="J943" s="47">
        <f>IF(OR(R943="",AP943&lt;&gt;""),"",ROUND(AN943,6))</f>
        <v/>
      </c>
      <c r="K943" s="47">
        <f>IF(OR(R943="",AP943&lt;&gt;""),"",ROUND(AO943,6))</f>
        <v/>
      </c>
      <c r="L943" s="48">
        <f>IF(R943="","",IF(AP943&lt;&gt;"",AP943,IF(O943="NO CONNECTION","Excel couldn't reach the mapcode service. Click the REFRESH RESULTS box just above the table.",IF(E943="","The mapcode service didn't return a mapcode for this point.",IF(AM943,"Latitude and longitude seemed to be the wrong way round, so they've been swapped. Please check.",IF(AND(AN943=0,AO943=0),"0, 0 is in the sea off West Africa. Please check this is the location you meant.",IF(W943,"Longitude came first, so the order has been switched.",IF(Z943=6,"Converted from degrees, minutes and seconds.",IF(Z943=4,"Converted from degrees and decimal minutes.","")))))))))</f>
        <v/>
      </c>
      <c r="N943" s="49">
        <f>IF(J943="","",MapcodeAPI&amp;"codes/"&amp;SUBSTITUTE(J943&amp;"",MID(1/2,2,1),".")&amp;","&amp;SUBSTITUTE(K943&amp;"",MID(1/2,2,1),"."))&amp;LEFT($B$13,0)</f>
        <v/>
      </c>
      <c r="O943" s="49">
        <f>IF(N943="","",IFERROR(_xlfn.WEBSERVICE(N943),IF(MapcodeAPIBackup="","NO CONNECTION",IFERROR(_xlfn.WEBSERVICE(MapcodeAPIBackup&amp;MID(N943,LEN(MapcodeAPI)+1,999)),"NO CONNECTION"))))</f>
        <v/>
      </c>
      <c r="P943" t="inlineStr">
        <is>
          <t xml:space="preserve"> </t>
        </is>
      </c>
      <c r="R943" s="50">
        <f>IFERROR(IF(AND(TRIM(B943&amp;"")="",TRIM(C943&amp;"")=""),"",TRIM(IF(ISNUMBER(B943),SUBSTITUTE(B943&amp;"",MID(1/2,2,1),"."),B943&amp;"")&amp;IF(TRIM(C943&amp;"")="",""," | "&amp;IF(ISNUMBER(C943),SUBSTITUTE(C943&amp;"",MID(1/2,2,1),"."),C943&amp;"")))),"(error value)")</f>
        <v/>
      </c>
      <c r="S943" s="50">
        <f>IF(R943="","","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"&amp;IFERROR(IF(AND(LEN(R943)-LEN(SUBSTITUTE(R943,"/",""))=1,ISNUMBER(FIND(" ",TRIM(LEFT(R943,FIND("/",R943)-1))))),LEFT(R943,FIND("/",R943)-1),R943),R943)&amp;" ")," "," "),"﻿"," "),"​"," "),"⁠"," ")," "," ")," "," "),CHAR(9)," "),CHAR(10)," "),CHAR(13)," "),"−","-"),"–","-"),"—","-"),"LATITUDE"," "),"LONGITUDE"," "),"COORDINATES"," "),"COORDS"," "),"NORTH"," N "),"SOUTH"," S "),"EAST"," E "),"WEST"," W "),"DEGREES"," "),"DEG"," "),"GPS"," "),"LONG"," "),"LNG"," "),"LON"," "),"LAT"," ")," AND "," "),"&amp;"," ")&amp;" ")</f>
        <v/>
      </c>
      <c r="T943" s="50">
        <f>IF(S943="","",IF(LEN(S943)-LEN(SUBSTITUTE(S943,".",""))&gt;0,SUBSTITUTE(S943,","," "),IF(LEN(S943)-LEN(SUBSTITUTE(S943,",",""))=3,SUBSTITUTE(SUBSTITUTE(S943,",",";",2),",","."),IF(LEN(S943)-LEN(SUBSTITUTE(S943,",",""))=2,SUBSTITUTE(S943,",","."),SUBSTITUTE(S943,","," ")))))</f>
        <v/>
      </c>
      <c r="U943" s="50">
        <f>IF(ISNUMBER(FIND("S",T943)),-1,IF(ISNUMBER(FIND("N",T943)),1,0))</f>
        <v/>
      </c>
      <c r="V943" s="50">
        <f>IF(ISNUMBER(FIND("W",T943)),-1,IF(ISNUMBER(FIND("E",T943)),1,0))</f>
        <v/>
      </c>
      <c r="W943" s="50">
        <f>AND(MIN(IFERROR(FIND("N",T943),999),IFERROR(FIND("S",T943),999))&lt;999,MIN(IFERROR(FIND("E",T943),999),IFERROR(FIND("W",T943),999))&lt;999,MIN(IFERROR(FIND("E",T943),999),IFERROR(FIND("W",T943),999))&lt;MIN(IFERROR(FIND("N",T943),999),IFERROR(FIND("S",T943),999)))</f>
        <v/>
      </c>
      <c r="X943" s="50">
        <f>IF(T943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943,"°"," "),"º"," "),"˚"," "),"'"," "),CHAR(34)," "),"′"," "),"’"," "),"‘"," "),"″"," "),"”"," "),"“"," "),"("," "),")"," "),"["," "),"]"," "),"{"," "),"}"," "),";"," "),"|"," "),"/"," "),"\"," "),":"," "),"="," "),"*"," "),","," "),"N"," "),"S"," "),"E"," "),"W"," "),"_"," ")))</f>
        <v/>
      </c>
      <c r="Y943" s="50">
        <f>IF(X943="","",SUBSTITUTE(SUBSTITUTE(SUBSTITUTE(SUBSTITUTE(SUBSTITUTE(SUBSTITUTE(SUBSTITUTE(SUBSTITUTE(SUBSTITUTE(SUBSTITUTE(SUBSTITUTE(SUBSTITUTE(SUBSTITUTE(X943,"0",""),"1",""),"2",""),"3",""),"4",""),"5",""),"6",""),"7",""),"8",""),"9",""),".",""),"-","")," ",""))</f>
        <v/>
      </c>
      <c r="Z943" s="50">
        <f>IF(X943="",0,LEN(X943)-LEN(SUBSTITUTE(X943," ",""))+1)</f>
        <v/>
      </c>
      <c r="AA943" s="50">
        <f>IF(Z943&lt;1,"",IFERROR(VALUE(SUBSTITUTE(TRIM(MID(SUBSTITUTE(X943," ",REPT(" ",60)),1,60)),".",MID(1/2,2,1))),""))</f>
        <v/>
      </c>
      <c r="AB943" s="50">
        <f>IF(Z943&lt;2,"",IFERROR(VALUE(SUBSTITUTE(TRIM(MID(SUBSTITUTE(X943," ",REPT(" ",60)),61,60)),".",MID(1/2,2,1))),""))</f>
        <v/>
      </c>
      <c r="AC943" s="50">
        <f>IF(Z943&lt;3,"",IFERROR(VALUE(SUBSTITUTE(TRIM(MID(SUBSTITUTE(X943," ",REPT(" ",60)),121,60)),".",MID(1/2,2,1))),""))</f>
        <v/>
      </c>
      <c r="AD943" s="50">
        <f>IF(Z943&lt;4,"",IFERROR(VALUE(SUBSTITUTE(TRIM(MID(SUBSTITUTE(X943," ",REPT(" ",60)),181,60)),".",MID(1/2,2,1))),""))</f>
        <v/>
      </c>
      <c r="AE943" s="50">
        <f>IF(Z943&lt;5,"",IFERROR(VALUE(SUBSTITUTE(TRIM(MID(SUBSTITUTE(X943," ",REPT(" ",60)),241,60)),".",MID(1/2,2,1))),""))</f>
        <v/>
      </c>
      <c r="AF943" s="50">
        <f>IF(Z943&lt;6,"",IFERROR(VALUE(SUBSTITUTE(TRIM(MID(SUBSTITUTE(X943," ",REPT(" ",60)),301,60)),".",MID(1/2,2,1))),""))</f>
        <v/>
      </c>
      <c r="AG943" s="50">
        <f>IFERROR(IF(Z943=2,AA943,IF(Z943=4,IF(AA943&lt;0,-1,1)*(ABS(AA943)+AB943/60),IF(Z943=6,IF(AA943&lt;0,-1,1)*(ABS(AA943)+AB943/60+AC943/3600),""))),"")</f>
        <v/>
      </c>
      <c r="AH943" s="50">
        <f>IFERROR(IF(Z943=2,AB943,IF(Z943=4,IF(AC943&lt;0,-1,1)*(ABS(AC943)+AD943/60),IF(Z943=6,IF(AD943&lt;0,-1,1)*(ABS(AD943)+AE943/60+AF943/3600),""))),"")</f>
        <v/>
      </c>
      <c r="AI943" s="50">
        <f>IF(W943,AH943,AG943)</f>
        <v/>
      </c>
      <c r="AJ943" s="50">
        <f>IF(W943,AG943,AH943)</f>
        <v/>
      </c>
      <c r="AK943" s="50">
        <f>IFERROR(IF(U943=0,AI943,U943*ABS(AI943)),"")</f>
        <v/>
      </c>
      <c r="AL943" s="50">
        <f>IFERROR(IF(V943=0,AJ943,V943*ABS(AJ943)),"")</f>
        <v/>
      </c>
      <c r="AM943" s="50">
        <f>IFERROR(AND(U943=0,V943=0,ABS(AK943)&gt;90,ABS(AK943)&lt;=180,ABS(AL943)&lt;=90),FALSE)</f>
        <v/>
      </c>
      <c r="AN943" s="50">
        <f>IF(AM943,AL943,AK943)</f>
        <v/>
      </c>
      <c r="AO943" s="50">
        <f>IF(AM943,AK943,AL943)</f>
        <v/>
      </c>
      <c r="AP943" s="50">
        <f>IF(R943="","",IF(Y943&lt;&gt;"","Contains words or symbols that aren't part of a coordinate.",IF(NOT(OR(Z943=2,Z943=4,Z943=6)),"Couldn't find a latitude and a longitude ("&amp;Z943&amp;IF(Z943=1," number"," numbers")&amp;" found).",IF(COUNT(AA943:AF943)&lt;&gt;Z943,"Some of the numbers couldn't be read.",IF(OR(AND(Z943=4,OR(AB943&lt;0,AB943&gt;=60,AD943&lt;0,AD943&gt;=60)),AND(Z943=6,OR(AB943&lt;0,AB943&gt;=60,AC943&lt;0,AC943&gt;=60,AE943&lt;0,AE943&gt;=60,AF943&lt;0,AF943&gt;=60))),"Minutes and seconds must be between 0 and 60.",IF(OR(ABS(AN943)&gt;90,ABS(AO943)&gt;180),"Out of range: latitude must be between -90 and 90, and longitude between -180 and 180.",""))))))</f>
        <v/>
      </c>
    </row>
    <row r="944">
      <c r="B944" s="44" t="n"/>
      <c r="C944" s="44" t="n"/>
      <c r="D944" s="45">
        <f>IF(R944="","",IF(AP944&lt;&gt;"","NOT VALID GPS COORDINATES",IF(O944="NO CONNECTION","NO CONNECTION",IF(E944="","NOT FOUND",IF(OR(AM944,AND(AN944=0,AO944=0)),"CONVERTED – PLEASE CHECK","CONVERTED")))))</f>
        <v/>
      </c>
      <c r="E944" s="45">
        <f>IF(OR(O944="",O944="NO CONNECTION"),"",IFERROR(_xlfn.FILTERXML(O944,"//local/territory")&amp;" "&amp;_xlfn.FILTERXML(O944,"//local/mapcode"),IFERROR(_xlfn.FILTERXML(O944,"//international/mapcode"),"")))</f>
        <v/>
      </c>
      <c r="F944" s="46">
        <f>IF(E944="","",IFERROR(_xlfn.FILTERXML(O944,"//local/territory"),""))</f>
        <v/>
      </c>
      <c r="G944" s="46">
        <f>IF(E944="","",IFERROR(_xlfn.FILTERXML(O944,"//local/mapcode"),""))</f>
        <v/>
      </c>
      <c r="H944" s="46">
        <f>IF(E944="","",IFERROR(_xlfn.FILTERXML(O944,"//international/mapcode"),""))</f>
        <v/>
      </c>
      <c r="I944" s="46">
        <f>IF(E944="","",IFERROR(HYPERLINK("https://www.mymapcodes.com/go/?t="&amp;IF(G944&lt;&gt;"",F944,"AAA")&amp;"&amp;ma="&amp;LEFT(IF(G944&lt;&gt;"",G944,H944),FIND(".",IF(G944&lt;&gt;"",G944,H944))-1)&amp;"&amp;mb="&amp;MID(IF(G944&lt;&gt;"",G944,H944),FIND(".",IF(G944&lt;&gt;"",G944,H944))+1,99),"Open on MyMapcodes →"),""))</f>
        <v/>
      </c>
      <c r="J944" s="47">
        <f>IF(OR(R944="",AP944&lt;&gt;""),"",ROUND(AN944,6))</f>
        <v/>
      </c>
      <c r="K944" s="47">
        <f>IF(OR(R944="",AP944&lt;&gt;""),"",ROUND(AO944,6))</f>
        <v/>
      </c>
      <c r="L944" s="48">
        <f>IF(R944="","",IF(AP944&lt;&gt;"",AP944,IF(O944="NO CONNECTION","Excel couldn't reach the mapcode service. Click the REFRESH RESULTS box just above the table.",IF(E944="","The mapcode service didn't return a mapcode for this point.",IF(AM944,"Latitude and longitude seemed to be the wrong way round, so they've been swapped. Please check.",IF(AND(AN944=0,AO944=0),"0, 0 is in the sea off West Africa. Please check this is the location you meant.",IF(W944,"Longitude came first, so the order has been switched.",IF(Z944=6,"Converted from degrees, minutes and seconds.",IF(Z944=4,"Converted from degrees and decimal minutes.","")))))))))</f>
        <v/>
      </c>
      <c r="N944" s="49">
        <f>IF(J944="","",MapcodeAPI&amp;"codes/"&amp;SUBSTITUTE(J944&amp;"",MID(1/2,2,1),".")&amp;","&amp;SUBSTITUTE(K944&amp;"",MID(1/2,2,1),"."))&amp;LEFT($B$13,0)</f>
        <v/>
      </c>
      <c r="O944" s="49">
        <f>IF(N944="","",IFERROR(_xlfn.WEBSERVICE(N944),IF(MapcodeAPIBackup="","NO CONNECTION",IFERROR(_xlfn.WEBSERVICE(MapcodeAPIBackup&amp;MID(N944,LEN(MapcodeAPI)+1,999)),"NO CONNECTION"))))</f>
        <v/>
      </c>
      <c r="P944" t="inlineStr">
        <is>
          <t xml:space="preserve"> </t>
        </is>
      </c>
      <c r="R944" s="50">
        <f>IFERROR(IF(AND(TRIM(B944&amp;"")="",TRIM(C944&amp;"")=""),"",TRIM(IF(ISNUMBER(B944),SUBSTITUTE(B944&amp;"",MID(1/2,2,1),"."),B944&amp;"")&amp;IF(TRIM(C944&amp;"")="",""," | "&amp;IF(ISNUMBER(C944),SUBSTITUTE(C944&amp;"",MID(1/2,2,1),"."),C944&amp;"")))),"(error value)")</f>
        <v/>
      </c>
      <c r="S944" s="50">
        <f>IF(R944="","","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"&amp;IFERROR(IF(AND(LEN(R944)-LEN(SUBSTITUTE(R944,"/",""))=1,ISNUMBER(FIND(" ",TRIM(LEFT(R944,FIND("/",R944)-1))))),LEFT(R944,FIND("/",R944)-1),R944),R944)&amp;" ")," "," "),"﻿"," "),"​"," "),"⁠"," ")," "," ")," "," "),CHAR(9)," "),CHAR(10)," "),CHAR(13)," "),"−","-"),"–","-"),"—","-"),"LATITUDE"," "),"LONGITUDE"," "),"COORDINATES"," "),"COORDS"," "),"NORTH"," N "),"SOUTH"," S "),"EAST"," E "),"WEST"," W "),"DEGREES"," "),"DEG"," "),"GPS"," "),"LONG"," "),"LNG"," "),"LON"," "),"LAT"," ")," AND "," "),"&amp;"," ")&amp;" ")</f>
        <v/>
      </c>
      <c r="T944" s="50">
        <f>IF(S944="","",IF(LEN(S944)-LEN(SUBSTITUTE(S944,".",""))&gt;0,SUBSTITUTE(S944,","," "),IF(LEN(S944)-LEN(SUBSTITUTE(S944,",",""))=3,SUBSTITUTE(SUBSTITUTE(S944,",",";",2),",","."),IF(LEN(S944)-LEN(SUBSTITUTE(S944,",",""))=2,SUBSTITUTE(S944,",","."),SUBSTITUTE(S944,","," ")))))</f>
        <v/>
      </c>
      <c r="U944" s="50">
        <f>IF(ISNUMBER(FIND("S",T944)),-1,IF(ISNUMBER(FIND("N",T944)),1,0))</f>
        <v/>
      </c>
      <c r="V944" s="50">
        <f>IF(ISNUMBER(FIND("W",T944)),-1,IF(ISNUMBER(FIND("E",T944)),1,0))</f>
        <v/>
      </c>
      <c r="W944" s="50">
        <f>AND(MIN(IFERROR(FIND("N",T944),999),IFERROR(FIND("S",T944),999))&lt;999,MIN(IFERROR(FIND("E",T944),999),IFERROR(FIND("W",T944),999))&lt;999,MIN(IFERROR(FIND("E",T944),999),IFERROR(FIND("W",T944),999))&lt;MIN(IFERROR(FIND("N",T944),999),IFERROR(FIND("S",T944),999)))</f>
        <v/>
      </c>
      <c r="X944" s="50">
        <f>IF(T944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944,"°"," "),"º"," "),"˚"," "),"'"," "),CHAR(34)," "),"′"," "),"’"," "),"‘"," "),"″"," "),"”"," "),"“"," "),"("," "),")"," "),"["," "),"]"," "),"{"," "),"}"," "),";"," "),"|"," "),"/"," "),"\"," "),":"," "),"="," "),"*"," "),","," "),"N"," "),"S"," "),"E"," "),"W"," "),"_"," ")))</f>
        <v/>
      </c>
      <c r="Y944" s="50">
        <f>IF(X944="","",SUBSTITUTE(SUBSTITUTE(SUBSTITUTE(SUBSTITUTE(SUBSTITUTE(SUBSTITUTE(SUBSTITUTE(SUBSTITUTE(SUBSTITUTE(SUBSTITUTE(SUBSTITUTE(SUBSTITUTE(SUBSTITUTE(X944,"0",""),"1",""),"2",""),"3",""),"4",""),"5",""),"6",""),"7",""),"8",""),"9",""),".",""),"-","")," ",""))</f>
        <v/>
      </c>
      <c r="Z944" s="50">
        <f>IF(X944="",0,LEN(X944)-LEN(SUBSTITUTE(X944," ",""))+1)</f>
        <v/>
      </c>
      <c r="AA944" s="50">
        <f>IF(Z944&lt;1,"",IFERROR(VALUE(SUBSTITUTE(TRIM(MID(SUBSTITUTE(X944," ",REPT(" ",60)),1,60)),".",MID(1/2,2,1))),""))</f>
        <v/>
      </c>
      <c r="AB944" s="50">
        <f>IF(Z944&lt;2,"",IFERROR(VALUE(SUBSTITUTE(TRIM(MID(SUBSTITUTE(X944," ",REPT(" ",60)),61,60)),".",MID(1/2,2,1))),""))</f>
        <v/>
      </c>
      <c r="AC944" s="50">
        <f>IF(Z944&lt;3,"",IFERROR(VALUE(SUBSTITUTE(TRIM(MID(SUBSTITUTE(X944," ",REPT(" ",60)),121,60)),".",MID(1/2,2,1))),""))</f>
        <v/>
      </c>
      <c r="AD944" s="50">
        <f>IF(Z944&lt;4,"",IFERROR(VALUE(SUBSTITUTE(TRIM(MID(SUBSTITUTE(X944," ",REPT(" ",60)),181,60)),".",MID(1/2,2,1))),""))</f>
        <v/>
      </c>
      <c r="AE944" s="50">
        <f>IF(Z944&lt;5,"",IFERROR(VALUE(SUBSTITUTE(TRIM(MID(SUBSTITUTE(X944," ",REPT(" ",60)),241,60)),".",MID(1/2,2,1))),""))</f>
        <v/>
      </c>
      <c r="AF944" s="50">
        <f>IF(Z944&lt;6,"",IFERROR(VALUE(SUBSTITUTE(TRIM(MID(SUBSTITUTE(X944," ",REPT(" ",60)),301,60)),".",MID(1/2,2,1))),""))</f>
        <v/>
      </c>
      <c r="AG944" s="50">
        <f>IFERROR(IF(Z944=2,AA944,IF(Z944=4,IF(AA944&lt;0,-1,1)*(ABS(AA944)+AB944/60),IF(Z944=6,IF(AA944&lt;0,-1,1)*(ABS(AA944)+AB944/60+AC944/3600),""))),"")</f>
        <v/>
      </c>
      <c r="AH944" s="50">
        <f>IFERROR(IF(Z944=2,AB944,IF(Z944=4,IF(AC944&lt;0,-1,1)*(ABS(AC944)+AD944/60),IF(Z944=6,IF(AD944&lt;0,-1,1)*(ABS(AD944)+AE944/60+AF944/3600),""))),"")</f>
        <v/>
      </c>
      <c r="AI944" s="50">
        <f>IF(W944,AH944,AG944)</f>
        <v/>
      </c>
      <c r="AJ944" s="50">
        <f>IF(W944,AG944,AH944)</f>
        <v/>
      </c>
      <c r="AK944" s="50">
        <f>IFERROR(IF(U944=0,AI944,U944*ABS(AI944)),"")</f>
        <v/>
      </c>
      <c r="AL944" s="50">
        <f>IFERROR(IF(V944=0,AJ944,V944*ABS(AJ944)),"")</f>
        <v/>
      </c>
      <c r="AM944" s="50">
        <f>IFERROR(AND(U944=0,V944=0,ABS(AK944)&gt;90,ABS(AK944)&lt;=180,ABS(AL944)&lt;=90),FALSE)</f>
        <v/>
      </c>
      <c r="AN944" s="50">
        <f>IF(AM944,AL944,AK944)</f>
        <v/>
      </c>
      <c r="AO944" s="50">
        <f>IF(AM944,AK944,AL944)</f>
        <v/>
      </c>
      <c r="AP944" s="50">
        <f>IF(R944="","",IF(Y944&lt;&gt;"","Contains words or symbols that aren't part of a coordinate.",IF(NOT(OR(Z944=2,Z944=4,Z944=6)),"Couldn't find a latitude and a longitude ("&amp;Z944&amp;IF(Z944=1," number"," numbers")&amp;" found).",IF(COUNT(AA944:AF944)&lt;&gt;Z944,"Some of the numbers couldn't be read.",IF(OR(AND(Z944=4,OR(AB944&lt;0,AB944&gt;=60,AD944&lt;0,AD944&gt;=60)),AND(Z944=6,OR(AB944&lt;0,AB944&gt;=60,AC944&lt;0,AC944&gt;=60,AE944&lt;0,AE944&gt;=60,AF944&lt;0,AF944&gt;=60))),"Minutes and seconds must be between 0 and 60.",IF(OR(ABS(AN944)&gt;90,ABS(AO944)&gt;180),"Out of range: latitude must be between -90 and 90, and longitude between -180 and 180.",""))))))</f>
        <v/>
      </c>
    </row>
    <row r="945">
      <c r="B945" s="44" t="n"/>
      <c r="C945" s="44" t="n"/>
      <c r="D945" s="45">
        <f>IF(R945="","",IF(AP945&lt;&gt;"","NOT VALID GPS COORDINATES",IF(O945="NO CONNECTION","NO CONNECTION",IF(E945="","NOT FOUND",IF(OR(AM945,AND(AN945=0,AO945=0)),"CONVERTED – PLEASE CHECK","CONVERTED")))))</f>
        <v/>
      </c>
      <c r="E945" s="45">
        <f>IF(OR(O945="",O945="NO CONNECTION"),"",IFERROR(_xlfn.FILTERXML(O945,"//local/territory")&amp;" "&amp;_xlfn.FILTERXML(O945,"//local/mapcode"),IFERROR(_xlfn.FILTERXML(O945,"//international/mapcode"),"")))</f>
        <v/>
      </c>
      <c r="F945" s="46">
        <f>IF(E945="","",IFERROR(_xlfn.FILTERXML(O945,"//local/territory"),""))</f>
        <v/>
      </c>
      <c r="G945" s="46">
        <f>IF(E945="","",IFERROR(_xlfn.FILTERXML(O945,"//local/mapcode"),""))</f>
        <v/>
      </c>
      <c r="H945" s="46">
        <f>IF(E945="","",IFERROR(_xlfn.FILTERXML(O945,"//international/mapcode"),""))</f>
        <v/>
      </c>
      <c r="I945" s="46">
        <f>IF(E945="","",IFERROR(HYPERLINK("https://www.mymapcodes.com/go/?t="&amp;IF(G945&lt;&gt;"",F945,"AAA")&amp;"&amp;ma="&amp;LEFT(IF(G945&lt;&gt;"",G945,H945),FIND(".",IF(G945&lt;&gt;"",G945,H945))-1)&amp;"&amp;mb="&amp;MID(IF(G945&lt;&gt;"",G945,H945),FIND(".",IF(G945&lt;&gt;"",G945,H945))+1,99),"Open on MyMapcodes →"),""))</f>
        <v/>
      </c>
      <c r="J945" s="47">
        <f>IF(OR(R945="",AP945&lt;&gt;""),"",ROUND(AN945,6))</f>
        <v/>
      </c>
      <c r="K945" s="47">
        <f>IF(OR(R945="",AP945&lt;&gt;""),"",ROUND(AO945,6))</f>
        <v/>
      </c>
      <c r="L945" s="48">
        <f>IF(R945="","",IF(AP945&lt;&gt;"",AP945,IF(O945="NO CONNECTION","Excel couldn't reach the mapcode service. Click the REFRESH RESULTS box just above the table.",IF(E945="","The mapcode service didn't return a mapcode for this point.",IF(AM945,"Latitude and longitude seemed to be the wrong way round, so they've been swapped. Please check.",IF(AND(AN945=0,AO945=0),"0, 0 is in the sea off West Africa. Please check this is the location you meant.",IF(W945,"Longitude came first, so the order has been switched.",IF(Z945=6,"Converted from degrees, minutes and seconds.",IF(Z945=4,"Converted from degrees and decimal minutes.","")))))))))</f>
        <v/>
      </c>
      <c r="N945" s="49">
        <f>IF(J945="","",MapcodeAPI&amp;"codes/"&amp;SUBSTITUTE(J945&amp;"",MID(1/2,2,1),".")&amp;","&amp;SUBSTITUTE(K945&amp;"",MID(1/2,2,1),"."))&amp;LEFT($B$13,0)</f>
        <v/>
      </c>
      <c r="O945" s="49">
        <f>IF(N945="","",IFERROR(_xlfn.WEBSERVICE(N945),IF(MapcodeAPIBackup="","NO CONNECTION",IFERROR(_xlfn.WEBSERVICE(MapcodeAPIBackup&amp;MID(N945,LEN(MapcodeAPI)+1,999)),"NO CONNECTION"))))</f>
        <v/>
      </c>
      <c r="P945" t="inlineStr">
        <is>
          <t xml:space="preserve"> </t>
        </is>
      </c>
      <c r="R945" s="50">
        <f>IFERROR(IF(AND(TRIM(B945&amp;"")="",TRIM(C945&amp;"")=""),"",TRIM(IF(ISNUMBER(B945),SUBSTITUTE(B945&amp;"",MID(1/2,2,1),"."),B945&amp;"")&amp;IF(TRIM(C945&amp;"")="",""," | "&amp;IF(ISNUMBER(C945),SUBSTITUTE(C945&amp;"",MID(1/2,2,1),"."),C945&amp;"")))),"(error value)")</f>
        <v/>
      </c>
      <c r="S945" s="50">
        <f>IF(R945="","","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"&amp;IFERROR(IF(AND(LEN(R945)-LEN(SUBSTITUTE(R945,"/",""))=1,ISNUMBER(FIND(" ",TRIM(LEFT(R945,FIND("/",R945)-1))))),LEFT(R945,FIND("/",R945)-1),R945),R945)&amp;" ")," "," "),"﻿"," "),"​"," "),"⁠"," ")," "," ")," "," "),CHAR(9)," "),CHAR(10)," "),CHAR(13)," "),"−","-"),"–","-"),"—","-"),"LATITUDE"," "),"LONGITUDE"," "),"COORDINATES"," "),"COORDS"," "),"NORTH"," N "),"SOUTH"," S "),"EAST"," E "),"WEST"," W "),"DEGREES"," "),"DEG"," "),"GPS"," "),"LONG"," "),"LNG"," "),"LON"," "),"LAT"," ")," AND "," "),"&amp;"," ")&amp;" ")</f>
        <v/>
      </c>
      <c r="T945" s="50">
        <f>IF(S945="","",IF(LEN(S945)-LEN(SUBSTITUTE(S945,".",""))&gt;0,SUBSTITUTE(S945,","," "),IF(LEN(S945)-LEN(SUBSTITUTE(S945,",",""))=3,SUBSTITUTE(SUBSTITUTE(S945,",",";",2),",","."),IF(LEN(S945)-LEN(SUBSTITUTE(S945,",",""))=2,SUBSTITUTE(S945,",","."),SUBSTITUTE(S945,","," ")))))</f>
        <v/>
      </c>
      <c r="U945" s="50">
        <f>IF(ISNUMBER(FIND("S",T945)),-1,IF(ISNUMBER(FIND("N",T945)),1,0))</f>
        <v/>
      </c>
      <c r="V945" s="50">
        <f>IF(ISNUMBER(FIND("W",T945)),-1,IF(ISNUMBER(FIND("E",T945)),1,0))</f>
        <v/>
      </c>
      <c r="W945" s="50">
        <f>AND(MIN(IFERROR(FIND("N",T945),999),IFERROR(FIND("S",T945),999))&lt;999,MIN(IFERROR(FIND("E",T945),999),IFERROR(FIND("W",T945),999))&lt;999,MIN(IFERROR(FIND("E",T945),999),IFERROR(FIND("W",T945),999))&lt;MIN(IFERROR(FIND("N",T945),999),IFERROR(FIND("S",T945),999)))</f>
        <v/>
      </c>
      <c r="X945" s="50">
        <f>IF(T945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945,"°"," "),"º"," "),"˚"," "),"'"," "),CHAR(34)," "),"′"," "),"’"," "),"‘"," "),"″"," "),"”"," "),"“"," "),"("," "),")"," "),"["," "),"]"," "),"{"," "),"}"," "),";"," "),"|"," "),"/"," "),"\"," "),":"," "),"="," "),"*"," "),","," "),"N"," "),"S"," "),"E"," "),"W"," "),"_"," ")))</f>
        <v/>
      </c>
      <c r="Y945" s="50">
        <f>IF(X945="","",SUBSTITUTE(SUBSTITUTE(SUBSTITUTE(SUBSTITUTE(SUBSTITUTE(SUBSTITUTE(SUBSTITUTE(SUBSTITUTE(SUBSTITUTE(SUBSTITUTE(SUBSTITUTE(SUBSTITUTE(SUBSTITUTE(X945,"0",""),"1",""),"2",""),"3",""),"4",""),"5",""),"6",""),"7",""),"8",""),"9",""),".",""),"-","")," ",""))</f>
        <v/>
      </c>
      <c r="Z945" s="50">
        <f>IF(X945="",0,LEN(X945)-LEN(SUBSTITUTE(X945," ",""))+1)</f>
        <v/>
      </c>
      <c r="AA945" s="50">
        <f>IF(Z945&lt;1,"",IFERROR(VALUE(SUBSTITUTE(TRIM(MID(SUBSTITUTE(X945," ",REPT(" ",60)),1,60)),".",MID(1/2,2,1))),""))</f>
        <v/>
      </c>
      <c r="AB945" s="50">
        <f>IF(Z945&lt;2,"",IFERROR(VALUE(SUBSTITUTE(TRIM(MID(SUBSTITUTE(X945," ",REPT(" ",60)),61,60)),".",MID(1/2,2,1))),""))</f>
        <v/>
      </c>
      <c r="AC945" s="50">
        <f>IF(Z945&lt;3,"",IFERROR(VALUE(SUBSTITUTE(TRIM(MID(SUBSTITUTE(X945," ",REPT(" ",60)),121,60)),".",MID(1/2,2,1))),""))</f>
        <v/>
      </c>
      <c r="AD945" s="50">
        <f>IF(Z945&lt;4,"",IFERROR(VALUE(SUBSTITUTE(TRIM(MID(SUBSTITUTE(X945," ",REPT(" ",60)),181,60)),".",MID(1/2,2,1))),""))</f>
        <v/>
      </c>
      <c r="AE945" s="50">
        <f>IF(Z945&lt;5,"",IFERROR(VALUE(SUBSTITUTE(TRIM(MID(SUBSTITUTE(X945," ",REPT(" ",60)),241,60)),".",MID(1/2,2,1))),""))</f>
        <v/>
      </c>
      <c r="AF945" s="50">
        <f>IF(Z945&lt;6,"",IFERROR(VALUE(SUBSTITUTE(TRIM(MID(SUBSTITUTE(X945," ",REPT(" ",60)),301,60)),".",MID(1/2,2,1))),""))</f>
        <v/>
      </c>
      <c r="AG945" s="50">
        <f>IFERROR(IF(Z945=2,AA945,IF(Z945=4,IF(AA945&lt;0,-1,1)*(ABS(AA945)+AB945/60),IF(Z945=6,IF(AA945&lt;0,-1,1)*(ABS(AA945)+AB945/60+AC945/3600),""))),"")</f>
        <v/>
      </c>
      <c r="AH945" s="50">
        <f>IFERROR(IF(Z945=2,AB945,IF(Z945=4,IF(AC945&lt;0,-1,1)*(ABS(AC945)+AD945/60),IF(Z945=6,IF(AD945&lt;0,-1,1)*(ABS(AD945)+AE945/60+AF945/3600),""))),"")</f>
        <v/>
      </c>
      <c r="AI945" s="50">
        <f>IF(W945,AH945,AG945)</f>
        <v/>
      </c>
      <c r="AJ945" s="50">
        <f>IF(W945,AG945,AH945)</f>
        <v/>
      </c>
      <c r="AK945" s="50">
        <f>IFERROR(IF(U945=0,AI945,U945*ABS(AI945)),"")</f>
        <v/>
      </c>
      <c r="AL945" s="50">
        <f>IFERROR(IF(V945=0,AJ945,V945*ABS(AJ945)),"")</f>
        <v/>
      </c>
      <c r="AM945" s="50">
        <f>IFERROR(AND(U945=0,V945=0,ABS(AK945)&gt;90,ABS(AK945)&lt;=180,ABS(AL945)&lt;=90),FALSE)</f>
        <v/>
      </c>
      <c r="AN945" s="50">
        <f>IF(AM945,AL945,AK945)</f>
        <v/>
      </c>
      <c r="AO945" s="50">
        <f>IF(AM945,AK945,AL945)</f>
        <v/>
      </c>
      <c r="AP945" s="50">
        <f>IF(R945="","",IF(Y945&lt;&gt;"","Contains words or symbols that aren't part of a coordinate.",IF(NOT(OR(Z945=2,Z945=4,Z945=6)),"Couldn't find a latitude and a longitude ("&amp;Z945&amp;IF(Z945=1," number"," numbers")&amp;" found).",IF(COUNT(AA945:AF945)&lt;&gt;Z945,"Some of the numbers couldn't be read.",IF(OR(AND(Z945=4,OR(AB945&lt;0,AB945&gt;=60,AD945&lt;0,AD945&gt;=60)),AND(Z945=6,OR(AB945&lt;0,AB945&gt;=60,AC945&lt;0,AC945&gt;=60,AE945&lt;0,AE945&gt;=60,AF945&lt;0,AF945&gt;=60))),"Minutes and seconds must be between 0 and 60.",IF(OR(ABS(AN945)&gt;90,ABS(AO945)&gt;180),"Out of range: latitude must be between -90 and 90, and longitude between -180 and 180.",""))))))</f>
        <v/>
      </c>
    </row>
    <row r="946">
      <c r="B946" s="44" t="n"/>
      <c r="C946" s="44" t="n"/>
      <c r="D946" s="45">
        <f>IF(R946="","",IF(AP946&lt;&gt;"","NOT VALID GPS COORDINATES",IF(O946="NO CONNECTION","NO CONNECTION",IF(E946="","NOT FOUND",IF(OR(AM946,AND(AN946=0,AO946=0)),"CONVERTED – PLEASE CHECK","CONVERTED")))))</f>
        <v/>
      </c>
      <c r="E946" s="45">
        <f>IF(OR(O946="",O946="NO CONNECTION"),"",IFERROR(_xlfn.FILTERXML(O946,"//local/territory")&amp;" "&amp;_xlfn.FILTERXML(O946,"//local/mapcode"),IFERROR(_xlfn.FILTERXML(O946,"//international/mapcode"),"")))</f>
        <v/>
      </c>
      <c r="F946" s="46">
        <f>IF(E946="","",IFERROR(_xlfn.FILTERXML(O946,"//local/territory"),""))</f>
        <v/>
      </c>
      <c r="G946" s="46">
        <f>IF(E946="","",IFERROR(_xlfn.FILTERXML(O946,"//local/mapcode"),""))</f>
        <v/>
      </c>
      <c r="H946" s="46">
        <f>IF(E946="","",IFERROR(_xlfn.FILTERXML(O946,"//international/mapcode"),""))</f>
        <v/>
      </c>
      <c r="I946" s="46">
        <f>IF(E946="","",IFERROR(HYPERLINK("https://www.mymapcodes.com/go/?t="&amp;IF(G946&lt;&gt;"",F946,"AAA")&amp;"&amp;ma="&amp;LEFT(IF(G946&lt;&gt;"",G946,H946),FIND(".",IF(G946&lt;&gt;"",G946,H946))-1)&amp;"&amp;mb="&amp;MID(IF(G946&lt;&gt;"",G946,H946),FIND(".",IF(G946&lt;&gt;"",G946,H946))+1,99),"Open on MyMapcodes →"),""))</f>
        <v/>
      </c>
      <c r="J946" s="47">
        <f>IF(OR(R946="",AP946&lt;&gt;""),"",ROUND(AN946,6))</f>
        <v/>
      </c>
      <c r="K946" s="47">
        <f>IF(OR(R946="",AP946&lt;&gt;""),"",ROUND(AO946,6))</f>
        <v/>
      </c>
      <c r="L946" s="48">
        <f>IF(R946="","",IF(AP946&lt;&gt;"",AP946,IF(O946="NO CONNECTION","Excel couldn't reach the mapcode service. Click the REFRESH RESULTS box just above the table.",IF(E946="","The mapcode service didn't return a mapcode for this point.",IF(AM946,"Latitude and longitude seemed to be the wrong way round, so they've been swapped. Please check.",IF(AND(AN946=0,AO946=0),"0, 0 is in the sea off West Africa. Please check this is the location you meant.",IF(W946,"Longitude came first, so the order has been switched.",IF(Z946=6,"Converted from degrees, minutes and seconds.",IF(Z946=4,"Converted from degrees and decimal minutes.","")))))))))</f>
        <v/>
      </c>
      <c r="N946" s="49">
        <f>IF(J946="","",MapcodeAPI&amp;"codes/"&amp;SUBSTITUTE(J946&amp;"",MID(1/2,2,1),".")&amp;","&amp;SUBSTITUTE(K946&amp;"",MID(1/2,2,1),"."))&amp;LEFT($B$13,0)</f>
        <v/>
      </c>
      <c r="O946" s="49">
        <f>IF(N946="","",IFERROR(_xlfn.WEBSERVICE(N946),IF(MapcodeAPIBackup="","NO CONNECTION",IFERROR(_xlfn.WEBSERVICE(MapcodeAPIBackup&amp;MID(N946,LEN(MapcodeAPI)+1,999)),"NO CONNECTION"))))</f>
        <v/>
      </c>
      <c r="P946" t="inlineStr">
        <is>
          <t xml:space="preserve"> </t>
        </is>
      </c>
      <c r="R946" s="50">
        <f>IFERROR(IF(AND(TRIM(B946&amp;"")="",TRIM(C946&amp;"")=""),"",TRIM(IF(ISNUMBER(B946),SUBSTITUTE(B946&amp;"",MID(1/2,2,1),"."),B946&amp;"")&amp;IF(TRIM(C946&amp;"")="",""," | "&amp;IF(ISNUMBER(C946),SUBSTITUTE(C946&amp;"",MID(1/2,2,1),"."),C946&amp;"")))),"(error value)")</f>
        <v/>
      </c>
      <c r="S946" s="50">
        <f>IF(R946="","","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"&amp;IFERROR(IF(AND(LEN(R946)-LEN(SUBSTITUTE(R946,"/",""))=1,ISNUMBER(FIND(" ",TRIM(LEFT(R946,FIND("/",R946)-1))))),LEFT(R946,FIND("/",R946)-1),R946),R946)&amp;" ")," "," "),"﻿"," "),"​"," "),"⁠"," ")," "," ")," "," "),CHAR(9)," "),CHAR(10)," "),CHAR(13)," "),"−","-"),"–","-"),"—","-"),"LATITUDE"," "),"LONGITUDE"," "),"COORDINATES"," "),"COORDS"," "),"NORTH"," N "),"SOUTH"," S "),"EAST"," E "),"WEST"," W "),"DEGREES"," "),"DEG"," "),"GPS"," "),"LONG"," "),"LNG"," "),"LON"," "),"LAT"," ")," AND "," "),"&amp;"," ")&amp;" ")</f>
        <v/>
      </c>
      <c r="T946" s="50">
        <f>IF(S946="","",IF(LEN(S946)-LEN(SUBSTITUTE(S946,".",""))&gt;0,SUBSTITUTE(S946,","," "),IF(LEN(S946)-LEN(SUBSTITUTE(S946,",",""))=3,SUBSTITUTE(SUBSTITUTE(S946,",",";",2),",","."),IF(LEN(S946)-LEN(SUBSTITUTE(S946,",",""))=2,SUBSTITUTE(S946,",","."),SUBSTITUTE(S946,","," ")))))</f>
        <v/>
      </c>
      <c r="U946" s="50">
        <f>IF(ISNUMBER(FIND("S",T946)),-1,IF(ISNUMBER(FIND("N",T946)),1,0))</f>
        <v/>
      </c>
      <c r="V946" s="50">
        <f>IF(ISNUMBER(FIND("W",T946)),-1,IF(ISNUMBER(FIND("E",T946)),1,0))</f>
        <v/>
      </c>
      <c r="W946" s="50">
        <f>AND(MIN(IFERROR(FIND("N",T946),999),IFERROR(FIND("S",T946),999))&lt;999,MIN(IFERROR(FIND("E",T946),999),IFERROR(FIND("W",T946),999))&lt;999,MIN(IFERROR(FIND("E",T946),999),IFERROR(FIND("W",T946),999))&lt;MIN(IFERROR(FIND("N",T946),999),IFERROR(FIND("S",T946),999)))</f>
        <v/>
      </c>
      <c r="X946" s="50">
        <f>IF(T946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946,"°"," "),"º"," "),"˚"," "),"'"," "),CHAR(34)," "),"′"," "),"’"," "),"‘"," "),"″"," "),"”"," "),"“"," "),"("," "),")"," "),"["," "),"]"," "),"{"," "),"}"," "),";"," "),"|"," "),"/"," "),"\"," "),":"," "),"="," "),"*"," "),","," "),"N"," "),"S"," "),"E"," "),"W"," "),"_"," ")))</f>
        <v/>
      </c>
      <c r="Y946" s="50">
        <f>IF(X946="","",SUBSTITUTE(SUBSTITUTE(SUBSTITUTE(SUBSTITUTE(SUBSTITUTE(SUBSTITUTE(SUBSTITUTE(SUBSTITUTE(SUBSTITUTE(SUBSTITUTE(SUBSTITUTE(SUBSTITUTE(SUBSTITUTE(X946,"0",""),"1",""),"2",""),"3",""),"4",""),"5",""),"6",""),"7",""),"8",""),"9",""),".",""),"-","")," ",""))</f>
        <v/>
      </c>
      <c r="Z946" s="50">
        <f>IF(X946="",0,LEN(X946)-LEN(SUBSTITUTE(X946," ",""))+1)</f>
        <v/>
      </c>
      <c r="AA946" s="50">
        <f>IF(Z946&lt;1,"",IFERROR(VALUE(SUBSTITUTE(TRIM(MID(SUBSTITUTE(X946," ",REPT(" ",60)),1,60)),".",MID(1/2,2,1))),""))</f>
        <v/>
      </c>
      <c r="AB946" s="50">
        <f>IF(Z946&lt;2,"",IFERROR(VALUE(SUBSTITUTE(TRIM(MID(SUBSTITUTE(X946," ",REPT(" ",60)),61,60)),".",MID(1/2,2,1))),""))</f>
        <v/>
      </c>
      <c r="AC946" s="50">
        <f>IF(Z946&lt;3,"",IFERROR(VALUE(SUBSTITUTE(TRIM(MID(SUBSTITUTE(X946," ",REPT(" ",60)),121,60)),".",MID(1/2,2,1))),""))</f>
        <v/>
      </c>
      <c r="AD946" s="50">
        <f>IF(Z946&lt;4,"",IFERROR(VALUE(SUBSTITUTE(TRIM(MID(SUBSTITUTE(X946," ",REPT(" ",60)),181,60)),".",MID(1/2,2,1))),""))</f>
        <v/>
      </c>
      <c r="AE946" s="50">
        <f>IF(Z946&lt;5,"",IFERROR(VALUE(SUBSTITUTE(TRIM(MID(SUBSTITUTE(X946," ",REPT(" ",60)),241,60)),".",MID(1/2,2,1))),""))</f>
        <v/>
      </c>
      <c r="AF946" s="50">
        <f>IF(Z946&lt;6,"",IFERROR(VALUE(SUBSTITUTE(TRIM(MID(SUBSTITUTE(X946," ",REPT(" ",60)),301,60)),".",MID(1/2,2,1))),""))</f>
        <v/>
      </c>
      <c r="AG946" s="50">
        <f>IFERROR(IF(Z946=2,AA946,IF(Z946=4,IF(AA946&lt;0,-1,1)*(ABS(AA946)+AB946/60),IF(Z946=6,IF(AA946&lt;0,-1,1)*(ABS(AA946)+AB946/60+AC946/3600),""))),"")</f>
        <v/>
      </c>
      <c r="AH946" s="50">
        <f>IFERROR(IF(Z946=2,AB946,IF(Z946=4,IF(AC946&lt;0,-1,1)*(ABS(AC946)+AD946/60),IF(Z946=6,IF(AD946&lt;0,-1,1)*(ABS(AD946)+AE946/60+AF946/3600),""))),"")</f>
        <v/>
      </c>
      <c r="AI946" s="50">
        <f>IF(W946,AH946,AG946)</f>
        <v/>
      </c>
      <c r="AJ946" s="50">
        <f>IF(W946,AG946,AH946)</f>
        <v/>
      </c>
      <c r="AK946" s="50">
        <f>IFERROR(IF(U946=0,AI946,U946*ABS(AI946)),"")</f>
        <v/>
      </c>
      <c r="AL946" s="50">
        <f>IFERROR(IF(V946=0,AJ946,V946*ABS(AJ946)),"")</f>
        <v/>
      </c>
      <c r="AM946" s="50">
        <f>IFERROR(AND(U946=0,V946=0,ABS(AK946)&gt;90,ABS(AK946)&lt;=180,ABS(AL946)&lt;=90),FALSE)</f>
        <v/>
      </c>
      <c r="AN946" s="50">
        <f>IF(AM946,AL946,AK946)</f>
        <v/>
      </c>
      <c r="AO946" s="50">
        <f>IF(AM946,AK946,AL946)</f>
        <v/>
      </c>
      <c r="AP946" s="50">
        <f>IF(R946="","",IF(Y946&lt;&gt;"","Contains words or symbols that aren't part of a coordinate.",IF(NOT(OR(Z946=2,Z946=4,Z946=6)),"Couldn't find a latitude and a longitude ("&amp;Z946&amp;IF(Z946=1," number"," numbers")&amp;" found).",IF(COUNT(AA946:AF946)&lt;&gt;Z946,"Some of the numbers couldn't be read.",IF(OR(AND(Z946=4,OR(AB946&lt;0,AB946&gt;=60,AD946&lt;0,AD946&gt;=60)),AND(Z946=6,OR(AB946&lt;0,AB946&gt;=60,AC946&lt;0,AC946&gt;=60,AE946&lt;0,AE946&gt;=60,AF946&lt;0,AF946&gt;=60))),"Minutes and seconds must be between 0 and 60.",IF(OR(ABS(AN946)&gt;90,ABS(AO946)&gt;180),"Out of range: latitude must be between -90 and 90, and longitude between -180 and 180.",""))))))</f>
        <v/>
      </c>
    </row>
    <row r="947">
      <c r="B947" s="44" t="n"/>
      <c r="C947" s="44" t="n"/>
      <c r="D947" s="45">
        <f>IF(R947="","",IF(AP947&lt;&gt;"","NOT VALID GPS COORDINATES",IF(O947="NO CONNECTION","NO CONNECTION",IF(E947="","NOT FOUND",IF(OR(AM947,AND(AN947=0,AO947=0)),"CONVERTED – PLEASE CHECK","CONVERTED")))))</f>
        <v/>
      </c>
      <c r="E947" s="45">
        <f>IF(OR(O947="",O947="NO CONNECTION"),"",IFERROR(_xlfn.FILTERXML(O947,"//local/territory")&amp;" "&amp;_xlfn.FILTERXML(O947,"//local/mapcode"),IFERROR(_xlfn.FILTERXML(O947,"//international/mapcode"),"")))</f>
        <v/>
      </c>
      <c r="F947" s="46">
        <f>IF(E947="","",IFERROR(_xlfn.FILTERXML(O947,"//local/territory"),""))</f>
        <v/>
      </c>
      <c r="G947" s="46">
        <f>IF(E947="","",IFERROR(_xlfn.FILTERXML(O947,"//local/mapcode"),""))</f>
        <v/>
      </c>
      <c r="H947" s="46">
        <f>IF(E947="","",IFERROR(_xlfn.FILTERXML(O947,"//international/mapcode"),""))</f>
        <v/>
      </c>
      <c r="I947" s="46">
        <f>IF(E947="","",IFERROR(HYPERLINK("https://www.mymapcodes.com/go/?t="&amp;IF(G947&lt;&gt;"",F947,"AAA")&amp;"&amp;ma="&amp;LEFT(IF(G947&lt;&gt;"",G947,H947),FIND(".",IF(G947&lt;&gt;"",G947,H947))-1)&amp;"&amp;mb="&amp;MID(IF(G947&lt;&gt;"",G947,H947),FIND(".",IF(G947&lt;&gt;"",G947,H947))+1,99),"Open on MyMapcodes →"),""))</f>
        <v/>
      </c>
      <c r="J947" s="47">
        <f>IF(OR(R947="",AP947&lt;&gt;""),"",ROUND(AN947,6))</f>
        <v/>
      </c>
      <c r="K947" s="47">
        <f>IF(OR(R947="",AP947&lt;&gt;""),"",ROUND(AO947,6))</f>
        <v/>
      </c>
      <c r="L947" s="48">
        <f>IF(R947="","",IF(AP947&lt;&gt;"",AP947,IF(O947="NO CONNECTION","Excel couldn't reach the mapcode service. Click the REFRESH RESULTS box just above the table.",IF(E947="","The mapcode service didn't return a mapcode for this point.",IF(AM947,"Latitude and longitude seemed to be the wrong way round, so they've been swapped. Please check.",IF(AND(AN947=0,AO947=0),"0, 0 is in the sea off West Africa. Please check this is the location you meant.",IF(W947,"Longitude came first, so the order has been switched.",IF(Z947=6,"Converted from degrees, minutes and seconds.",IF(Z947=4,"Converted from degrees and decimal minutes.","")))))))))</f>
        <v/>
      </c>
      <c r="N947" s="49">
        <f>IF(J947="","",MapcodeAPI&amp;"codes/"&amp;SUBSTITUTE(J947&amp;"",MID(1/2,2,1),".")&amp;","&amp;SUBSTITUTE(K947&amp;"",MID(1/2,2,1),"."))&amp;LEFT($B$13,0)</f>
        <v/>
      </c>
      <c r="O947" s="49">
        <f>IF(N947="","",IFERROR(_xlfn.WEBSERVICE(N947),IF(MapcodeAPIBackup="","NO CONNECTION",IFERROR(_xlfn.WEBSERVICE(MapcodeAPIBackup&amp;MID(N947,LEN(MapcodeAPI)+1,999)),"NO CONNECTION"))))</f>
        <v/>
      </c>
      <c r="P947" t="inlineStr">
        <is>
          <t xml:space="preserve"> </t>
        </is>
      </c>
      <c r="R947" s="50">
        <f>IFERROR(IF(AND(TRIM(B947&amp;"")="",TRIM(C947&amp;"")=""),"",TRIM(IF(ISNUMBER(B947),SUBSTITUTE(B947&amp;"",MID(1/2,2,1),"."),B947&amp;"")&amp;IF(TRIM(C947&amp;"")="",""," | "&amp;IF(ISNUMBER(C947),SUBSTITUTE(C947&amp;"",MID(1/2,2,1),"."),C947&amp;"")))),"(error value)")</f>
        <v/>
      </c>
      <c r="S947" s="50">
        <f>IF(R947="","","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"&amp;IFERROR(IF(AND(LEN(R947)-LEN(SUBSTITUTE(R947,"/",""))=1,ISNUMBER(FIND(" ",TRIM(LEFT(R947,FIND("/",R947)-1))))),LEFT(R947,FIND("/",R947)-1),R947),R947)&amp;" ")," "," "),"﻿"," "),"​"," "),"⁠"," ")," "," ")," "," "),CHAR(9)," "),CHAR(10)," "),CHAR(13)," "),"−","-"),"–","-"),"—","-"),"LATITUDE"," "),"LONGITUDE"," "),"COORDINATES"," "),"COORDS"," "),"NORTH"," N "),"SOUTH"," S "),"EAST"," E "),"WEST"," W "),"DEGREES"," "),"DEG"," "),"GPS"," "),"LONG"," "),"LNG"," "),"LON"," "),"LAT"," ")," AND "," "),"&amp;"," ")&amp;" ")</f>
        <v/>
      </c>
      <c r="T947" s="50">
        <f>IF(S947="","",IF(LEN(S947)-LEN(SUBSTITUTE(S947,".",""))&gt;0,SUBSTITUTE(S947,","," "),IF(LEN(S947)-LEN(SUBSTITUTE(S947,",",""))=3,SUBSTITUTE(SUBSTITUTE(S947,",",";",2),",","."),IF(LEN(S947)-LEN(SUBSTITUTE(S947,",",""))=2,SUBSTITUTE(S947,",","."),SUBSTITUTE(S947,","," ")))))</f>
        <v/>
      </c>
      <c r="U947" s="50">
        <f>IF(ISNUMBER(FIND("S",T947)),-1,IF(ISNUMBER(FIND("N",T947)),1,0))</f>
        <v/>
      </c>
      <c r="V947" s="50">
        <f>IF(ISNUMBER(FIND("W",T947)),-1,IF(ISNUMBER(FIND("E",T947)),1,0))</f>
        <v/>
      </c>
      <c r="W947" s="50">
        <f>AND(MIN(IFERROR(FIND("N",T947),999),IFERROR(FIND("S",T947),999))&lt;999,MIN(IFERROR(FIND("E",T947),999),IFERROR(FIND("W",T947),999))&lt;999,MIN(IFERROR(FIND("E",T947),999),IFERROR(FIND("W",T947),999))&lt;MIN(IFERROR(FIND("N",T947),999),IFERROR(FIND("S",T947),999)))</f>
        <v/>
      </c>
      <c r="X947" s="50">
        <f>IF(T947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947,"°"," "),"º"," "),"˚"," "),"'"," "),CHAR(34)," "),"′"," "),"’"," "),"‘"," "),"″"," "),"”"," "),"“"," "),"("," "),")"," "),"["," "),"]"," "),"{"," "),"}"," "),";"," "),"|"," "),"/"," "),"\"," "),":"," "),"="," "),"*"," "),","," "),"N"," "),"S"," "),"E"," "),"W"," "),"_"," ")))</f>
        <v/>
      </c>
      <c r="Y947" s="50">
        <f>IF(X947="","",SUBSTITUTE(SUBSTITUTE(SUBSTITUTE(SUBSTITUTE(SUBSTITUTE(SUBSTITUTE(SUBSTITUTE(SUBSTITUTE(SUBSTITUTE(SUBSTITUTE(SUBSTITUTE(SUBSTITUTE(SUBSTITUTE(X947,"0",""),"1",""),"2",""),"3",""),"4",""),"5",""),"6",""),"7",""),"8",""),"9",""),".",""),"-","")," ",""))</f>
        <v/>
      </c>
      <c r="Z947" s="50">
        <f>IF(X947="",0,LEN(X947)-LEN(SUBSTITUTE(X947," ",""))+1)</f>
        <v/>
      </c>
      <c r="AA947" s="50">
        <f>IF(Z947&lt;1,"",IFERROR(VALUE(SUBSTITUTE(TRIM(MID(SUBSTITUTE(X947," ",REPT(" ",60)),1,60)),".",MID(1/2,2,1))),""))</f>
        <v/>
      </c>
      <c r="AB947" s="50">
        <f>IF(Z947&lt;2,"",IFERROR(VALUE(SUBSTITUTE(TRIM(MID(SUBSTITUTE(X947," ",REPT(" ",60)),61,60)),".",MID(1/2,2,1))),""))</f>
        <v/>
      </c>
      <c r="AC947" s="50">
        <f>IF(Z947&lt;3,"",IFERROR(VALUE(SUBSTITUTE(TRIM(MID(SUBSTITUTE(X947," ",REPT(" ",60)),121,60)),".",MID(1/2,2,1))),""))</f>
        <v/>
      </c>
      <c r="AD947" s="50">
        <f>IF(Z947&lt;4,"",IFERROR(VALUE(SUBSTITUTE(TRIM(MID(SUBSTITUTE(X947," ",REPT(" ",60)),181,60)),".",MID(1/2,2,1))),""))</f>
        <v/>
      </c>
      <c r="AE947" s="50">
        <f>IF(Z947&lt;5,"",IFERROR(VALUE(SUBSTITUTE(TRIM(MID(SUBSTITUTE(X947," ",REPT(" ",60)),241,60)),".",MID(1/2,2,1))),""))</f>
        <v/>
      </c>
      <c r="AF947" s="50">
        <f>IF(Z947&lt;6,"",IFERROR(VALUE(SUBSTITUTE(TRIM(MID(SUBSTITUTE(X947," ",REPT(" ",60)),301,60)),".",MID(1/2,2,1))),""))</f>
        <v/>
      </c>
      <c r="AG947" s="50">
        <f>IFERROR(IF(Z947=2,AA947,IF(Z947=4,IF(AA947&lt;0,-1,1)*(ABS(AA947)+AB947/60),IF(Z947=6,IF(AA947&lt;0,-1,1)*(ABS(AA947)+AB947/60+AC947/3600),""))),"")</f>
        <v/>
      </c>
      <c r="AH947" s="50">
        <f>IFERROR(IF(Z947=2,AB947,IF(Z947=4,IF(AC947&lt;0,-1,1)*(ABS(AC947)+AD947/60),IF(Z947=6,IF(AD947&lt;0,-1,1)*(ABS(AD947)+AE947/60+AF947/3600),""))),"")</f>
        <v/>
      </c>
      <c r="AI947" s="50">
        <f>IF(W947,AH947,AG947)</f>
        <v/>
      </c>
      <c r="AJ947" s="50">
        <f>IF(W947,AG947,AH947)</f>
        <v/>
      </c>
      <c r="AK947" s="50">
        <f>IFERROR(IF(U947=0,AI947,U947*ABS(AI947)),"")</f>
        <v/>
      </c>
      <c r="AL947" s="50">
        <f>IFERROR(IF(V947=0,AJ947,V947*ABS(AJ947)),"")</f>
        <v/>
      </c>
      <c r="AM947" s="50">
        <f>IFERROR(AND(U947=0,V947=0,ABS(AK947)&gt;90,ABS(AK947)&lt;=180,ABS(AL947)&lt;=90),FALSE)</f>
        <v/>
      </c>
      <c r="AN947" s="50">
        <f>IF(AM947,AL947,AK947)</f>
        <v/>
      </c>
      <c r="AO947" s="50">
        <f>IF(AM947,AK947,AL947)</f>
        <v/>
      </c>
      <c r="AP947" s="50">
        <f>IF(R947="","",IF(Y947&lt;&gt;"","Contains words or symbols that aren't part of a coordinate.",IF(NOT(OR(Z947=2,Z947=4,Z947=6)),"Couldn't find a latitude and a longitude ("&amp;Z947&amp;IF(Z947=1," number"," numbers")&amp;" found).",IF(COUNT(AA947:AF947)&lt;&gt;Z947,"Some of the numbers couldn't be read.",IF(OR(AND(Z947=4,OR(AB947&lt;0,AB947&gt;=60,AD947&lt;0,AD947&gt;=60)),AND(Z947=6,OR(AB947&lt;0,AB947&gt;=60,AC947&lt;0,AC947&gt;=60,AE947&lt;0,AE947&gt;=60,AF947&lt;0,AF947&gt;=60))),"Minutes and seconds must be between 0 and 60.",IF(OR(ABS(AN947)&gt;90,ABS(AO947)&gt;180),"Out of range: latitude must be between -90 and 90, and longitude between -180 and 180.",""))))))</f>
        <v/>
      </c>
    </row>
    <row r="948">
      <c r="B948" s="44" t="n"/>
      <c r="C948" s="44" t="n"/>
      <c r="D948" s="45">
        <f>IF(R948="","",IF(AP948&lt;&gt;"","NOT VALID GPS COORDINATES",IF(O948="NO CONNECTION","NO CONNECTION",IF(E948="","NOT FOUND",IF(OR(AM948,AND(AN948=0,AO948=0)),"CONVERTED – PLEASE CHECK","CONVERTED")))))</f>
        <v/>
      </c>
      <c r="E948" s="45">
        <f>IF(OR(O948="",O948="NO CONNECTION"),"",IFERROR(_xlfn.FILTERXML(O948,"//local/territory")&amp;" "&amp;_xlfn.FILTERXML(O948,"//local/mapcode"),IFERROR(_xlfn.FILTERXML(O948,"//international/mapcode"),"")))</f>
        <v/>
      </c>
      <c r="F948" s="46">
        <f>IF(E948="","",IFERROR(_xlfn.FILTERXML(O948,"//local/territory"),""))</f>
        <v/>
      </c>
      <c r="G948" s="46">
        <f>IF(E948="","",IFERROR(_xlfn.FILTERXML(O948,"//local/mapcode"),""))</f>
        <v/>
      </c>
      <c r="H948" s="46">
        <f>IF(E948="","",IFERROR(_xlfn.FILTERXML(O948,"//international/mapcode"),""))</f>
        <v/>
      </c>
      <c r="I948" s="46">
        <f>IF(E948="","",IFERROR(HYPERLINK("https://www.mymapcodes.com/go/?t="&amp;IF(G948&lt;&gt;"",F948,"AAA")&amp;"&amp;ma="&amp;LEFT(IF(G948&lt;&gt;"",G948,H948),FIND(".",IF(G948&lt;&gt;"",G948,H948))-1)&amp;"&amp;mb="&amp;MID(IF(G948&lt;&gt;"",G948,H948),FIND(".",IF(G948&lt;&gt;"",G948,H948))+1,99),"Open on MyMapcodes →"),""))</f>
        <v/>
      </c>
      <c r="J948" s="47">
        <f>IF(OR(R948="",AP948&lt;&gt;""),"",ROUND(AN948,6))</f>
        <v/>
      </c>
      <c r="K948" s="47">
        <f>IF(OR(R948="",AP948&lt;&gt;""),"",ROUND(AO948,6))</f>
        <v/>
      </c>
      <c r="L948" s="48">
        <f>IF(R948="","",IF(AP948&lt;&gt;"",AP948,IF(O948="NO CONNECTION","Excel couldn't reach the mapcode service. Click the REFRESH RESULTS box just above the table.",IF(E948="","The mapcode service didn't return a mapcode for this point.",IF(AM948,"Latitude and longitude seemed to be the wrong way round, so they've been swapped. Please check.",IF(AND(AN948=0,AO948=0),"0, 0 is in the sea off West Africa. Please check this is the location you meant.",IF(W948,"Longitude came first, so the order has been switched.",IF(Z948=6,"Converted from degrees, minutes and seconds.",IF(Z948=4,"Converted from degrees and decimal minutes.","")))))))))</f>
        <v/>
      </c>
      <c r="N948" s="49">
        <f>IF(J948="","",MapcodeAPI&amp;"codes/"&amp;SUBSTITUTE(J948&amp;"",MID(1/2,2,1),".")&amp;","&amp;SUBSTITUTE(K948&amp;"",MID(1/2,2,1),"."))&amp;LEFT($B$13,0)</f>
        <v/>
      </c>
      <c r="O948" s="49">
        <f>IF(N948="","",IFERROR(_xlfn.WEBSERVICE(N948),IF(MapcodeAPIBackup="","NO CONNECTION",IFERROR(_xlfn.WEBSERVICE(MapcodeAPIBackup&amp;MID(N948,LEN(MapcodeAPI)+1,999)),"NO CONNECTION"))))</f>
        <v/>
      </c>
      <c r="P948" t="inlineStr">
        <is>
          <t xml:space="preserve"> </t>
        </is>
      </c>
      <c r="R948" s="50">
        <f>IFERROR(IF(AND(TRIM(B948&amp;"")="",TRIM(C948&amp;"")=""),"",TRIM(IF(ISNUMBER(B948),SUBSTITUTE(B948&amp;"",MID(1/2,2,1),"."),B948&amp;"")&amp;IF(TRIM(C948&amp;"")="",""," | "&amp;IF(ISNUMBER(C948),SUBSTITUTE(C948&amp;"",MID(1/2,2,1),"."),C948&amp;"")))),"(error value)")</f>
        <v/>
      </c>
      <c r="S948" s="50">
        <f>IF(R948="","","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"&amp;IFERROR(IF(AND(LEN(R948)-LEN(SUBSTITUTE(R948,"/",""))=1,ISNUMBER(FIND(" ",TRIM(LEFT(R948,FIND("/",R948)-1))))),LEFT(R948,FIND("/",R948)-1),R948),R948)&amp;" ")," "," "),"﻿"," "),"​"," "),"⁠"," ")," "," ")," "," "),CHAR(9)," "),CHAR(10)," "),CHAR(13)," "),"−","-"),"–","-"),"—","-"),"LATITUDE"," "),"LONGITUDE"," "),"COORDINATES"," "),"COORDS"," "),"NORTH"," N "),"SOUTH"," S "),"EAST"," E "),"WEST"," W "),"DEGREES"," "),"DEG"," "),"GPS"," "),"LONG"," "),"LNG"," "),"LON"," "),"LAT"," ")," AND "," "),"&amp;"," ")&amp;" ")</f>
        <v/>
      </c>
      <c r="T948" s="50">
        <f>IF(S948="","",IF(LEN(S948)-LEN(SUBSTITUTE(S948,".",""))&gt;0,SUBSTITUTE(S948,","," "),IF(LEN(S948)-LEN(SUBSTITUTE(S948,",",""))=3,SUBSTITUTE(SUBSTITUTE(S948,",",";",2),",","."),IF(LEN(S948)-LEN(SUBSTITUTE(S948,",",""))=2,SUBSTITUTE(S948,",","."),SUBSTITUTE(S948,","," ")))))</f>
        <v/>
      </c>
      <c r="U948" s="50">
        <f>IF(ISNUMBER(FIND("S",T948)),-1,IF(ISNUMBER(FIND("N",T948)),1,0))</f>
        <v/>
      </c>
      <c r="V948" s="50">
        <f>IF(ISNUMBER(FIND("W",T948)),-1,IF(ISNUMBER(FIND("E",T948)),1,0))</f>
        <v/>
      </c>
      <c r="W948" s="50">
        <f>AND(MIN(IFERROR(FIND("N",T948),999),IFERROR(FIND("S",T948),999))&lt;999,MIN(IFERROR(FIND("E",T948),999),IFERROR(FIND("W",T948),999))&lt;999,MIN(IFERROR(FIND("E",T948),999),IFERROR(FIND("W",T948),999))&lt;MIN(IFERROR(FIND("N",T948),999),IFERROR(FIND("S",T948),999)))</f>
        <v/>
      </c>
      <c r="X948" s="50">
        <f>IF(T948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948,"°"," "),"º"," "),"˚"," "),"'"," "),CHAR(34)," "),"′"," "),"’"," "),"‘"," "),"″"," "),"”"," "),"“"," "),"("," "),")"," "),"["," "),"]"," "),"{"," "),"}"," "),";"," "),"|"," "),"/"," "),"\"," "),":"," "),"="," "),"*"," "),","," "),"N"," "),"S"," "),"E"," "),"W"," "),"_"," ")))</f>
        <v/>
      </c>
      <c r="Y948" s="50">
        <f>IF(X948="","",SUBSTITUTE(SUBSTITUTE(SUBSTITUTE(SUBSTITUTE(SUBSTITUTE(SUBSTITUTE(SUBSTITUTE(SUBSTITUTE(SUBSTITUTE(SUBSTITUTE(SUBSTITUTE(SUBSTITUTE(SUBSTITUTE(X948,"0",""),"1",""),"2",""),"3",""),"4",""),"5",""),"6",""),"7",""),"8",""),"9",""),".",""),"-","")," ",""))</f>
        <v/>
      </c>
      <c r="Z948" s="50">
        <f>IF(X948="",0,LEN(X948)-LEN(SUBSTITUTE(X948," ",""))+1)</f>
        <v/>
      </c>
      <c r="AA948" s="50">
        <f>IF(Z948&lt;1,"",IFERROR(VALUE(SUBSTITUTE(TRIM(MID(SUBSTITUTE(X948," ",REPT(" ",60)),1,60)),".",MID(1/2,2,1))),""))</f>
        <v/>
      </c>
      <c r="AB948" s="50">
        <f>IF(Z948&lt;2,"",IFERROR(VALUE(SUBSTITUTE(TRIM(MID(SUBSTITUTE(X948," ",REPT(" ",60)),61,60)),".",MID(1/2,2,1))),""))</f>
        <v/>
      </c>
      <c r="AC948" s="50">
        <f>IF(Z948&lt;3,"",IFERROR(VALUE(SUBSTITUTE(TRIM(MID(SUBSTITUTE(X948," ",REPT(" ",60)),121,60)),".",MID(1/2,2,1))),""))</f>
        <v/>
      </c>
      <c r="AD948" s="50">
        <f>IF(Z948&lt;4,"",IFERROR(VALUE(SUBSTITUTE(TRIM(MID(SUBSTITUTE(X948," ",REPT(" ",60)),181,60)),".",MID(1/2,2,1))),""))</f>
        <v/>
      </c>
      <c r="AE948" s="50">
        <f>IF(Z948&lt;5,"",IFERROR(VALUE(SUBSTITUTE(TRIM(MID(SUBSTITUTE(X948," ",REPT(" ",60)),241,60)),".",MID(1/2,2,1))),""))</f>
        <v/>
      </c>
      <c r="AF948" s="50">
        <f>IF(Z948&lt;6,"",IFERROR(VALUE(SUBSTITUTE(TRIM(MID(SUBSTITUTE(X948," ",REPT(" ",60)),301,60)),".",MID(1/2,2,1))),""))</f>
        <v/>
      </c>
      <c r="AG948" s="50">
        <f>IFERROR(IF(Z948=2,AA948,IF(Z948=4,IF(AA948&lt;0,-1,1)*(ABS(AA948)+AB948/60),IF(Z948=6,IF(AA948&lt;0,-1,1)*(ABS(AA948)+AB948/60+AC948/3600),""))),"")</f>
        <v/>
      </c>
      <c r="AH948" s="50">
        <f>IFERROR(IF(Z948=2,AB948,IF(Z948=4,IF(AC948&lt;0,-1,1)*(ABS(AC948)+AD948/60),IF(Z948=6,IF(AD948&lt;0,-1,1)*(ABS(AD948)+AE948/60+AF948/3600),""))),"")</f>
        <v/>
      </c>
      <c r="AI948" s="50">
        <f>IF(W948,AH948,AG948)</f>
        <v/>
      </c>
      <c r="AJ948" s="50">
        <f>IF(W948,AG948,AH948)</f>
        <v/>
      </c>
      <c r="AK948" s="50">
        <f>IFERROR(IF(U948=0,AI948,U948*ABS(AI948)),"")</f>
        <v/>
      </c>
      <c r="AL948" s="50">
        <f>IFERROR(IF(V948=0,AJ948,V948*ABS(AJ948)),"")</f>
        <v/>
      </c>
      <c r="AM948" s="50">
        <f>IFERROR(AND(U948=0,V948=0,ABS(AK948)&gt;90,ABS(AK948)&lt;=180,ABS(AL948)&lt;=90),FALSE)</f>
        <v/>
      </c>
      <c r="AN948" s="50">
        <f>IF(AM948,AL948,AK948)</f>
        <v/>
      </c>
      <c r="AO948" s="50">
        <f>IF(AM948,AK948,AL948)</f>
        <v/>
      </c>
      <c r="AP948" s="50">
        <f>IF(R948="","",IF(Y948&lt;&gt;"","Contains words or symbols that aren't part of a coordinate.",IF(NOT(OR(Z948=2,Z948=4,Z948=6)),"Couldn't find a latitude and a longitude ("&amp;Z948&amp;IF(Z948=1," number"," numbers")&amp;" found).",IF(COUNT(AA948:AF948)&lt;&gt;Z948,"Some of the numbers couldn't be read.",IF(OR(AND(Z948=4,OR(AB948&lt;0,AB948&gt;=60,AD948&lt;0,AD948&gt;=60)),AND(Z948=6,OR(AB948&lt;0,AB948&gt;=60,AC948&lt;0,AC948&gt;=60,AE948&lt;0,AE948&gt;=60,AF948&lt;0,AF948&gt;=60))),"Minutes and seconds must be between 0 and 60.",IF(OR(ABS(AN948)&gt;90,ABS(AO948)&gt;180),"Out of range: latitude must be between -90 and 90, and longitude between -180 and 180.",""))))))</f>
        <v/>
      </c>
    </row>
    <row r="949">
      <c r="B949" s="44" t="n"/>
      <c r="C949" s="44" t="n"/>
      <c r="D949" s="45">
        <f>IF(R949="","",IF(AP949&lt;&gt;"","NOT VALID GPS COORDINATES",IF(O949="NO CONNECTION","NO CONNECTION",IF(E949="","NOT FOUND",IF(OR(AM949,AND(AN949=0,AO949=0)),"CONVERTED – PLEASE CHECK","CONVERTED")))))</f>
        <v/>
      </c>
      <c r="E949" s="45">
        <f>IF(OR(O949="",O949="NO CONNECTION"),"",IFERROR(_xlfn.FILTERXML(O949,"//local/territory")&amp;" "&amp;_xlfn.FILTERXML(O949,"//local/mapcode"),IFERROR(_xlfn.FILTERXML(O949,"//international/mapcode"),"")))</f>
        <v/>
      </c>
      <c r="F949" s="46">
        <f>IF(E949="","",IFERROR(_xlfn.FILTERXML(O949,"//local/territory"),""))</f>
        <v/>
      </c>
      <c r="G949" s="46">
        <f>IF(E949="","",IFERROR(_xlfn.FILTERXML(O949,"//local/mapcode"),""))</f>
        <v/>
      </c>
      <c r="H949" s="46">
        <f>IF(E949="","",IFERROR(_xlfn.FILTERXML(O949,"//international/mapcode"),""))</f>
        <v/>
      </c>
      <c r="I949" s="46">
        <f>IF(E949="","",IFERROR(HYPERLINK("https://www.mymapcodes.com/go/?t="&amp;IF(G949&lt;&gt;"",F949,"AAA")&amp;"&amp;ma="&amp;LEFT(IF(G949&lt;&gt;"",G949,H949),FIND(".",IF(G949&lt;&gt;"",G949,H949))-1)&amp;"&amp;mb="&amp;MID(IF(G949&lt;&gt;"",G949,H949),FIND(".",IF(G949&lt;&gt;"",G949,H949))+1,99),"Open on MyMapcodes →"),""))</f>
        <v/>
      </c>
      <c r="J949" s="47">
        <f>IF(OR(R949="",AP949&lt;&gt;""),"",ROUND(AN949,6))</f>
        <v/>
      </c>
      <c r="K949" s="47">
        <f>IF(OR(R949="",AP949&lt;&gt;""),"",ROUND(AO949,6))</f>
        <v/>
      </c>
      <c r="L949" s="48">
        <f>IF(R949="","",IF(AP949&lt;&gt;"",AP949,IF(O949="NO CONNECTION","Excel couldn't reach the mapcode service. Click the REFRESH RESULTS box just above the table.",IF(E949="","The mapcode service didn't return a mapcode for this point.",IF(AM949,"Latitude and longitude seemed to be the wrong way round, so they've been swapped. Please check.",IF(AND(AN949=0,AO949=0),"0, 0 is in the sea off West Africa. Please check this is the location you meant.",IF(W949,"Longitude came first, so the order has been switched.",IF(Z949=6,"Converted from degrees, minutes and seconds.",IF(Z949=4,"Converted from degrees and decimal minutes.","")))))))))</f>
        <v/>
      </c>
      <c r="N949" s="49">
        <f>IF(J949="","",MapcodeAPI&amp;"codes/"&amp;SUBSTITUTE(J949&amp;"",MID(1/2,2,1),".")&amp;","&amp;SUBSTITUTE(K949&amp;"",MID(1/2,2,1),"."))&amp;LEFT($B$13,0)</f>
        <v/>
      </c>
      <c r="O949" s="49">
        <f>IF(N949="","",IFERROR(_xlfn.WEBSERVICE(N949),IF(MapcodeAPIBackup="","NO CONNECTION",IFERROR(_xlfn.WEBSERVICE(MapcodeAPIBackup&amp;MID(N949,LEN(MapcodeAPI)+1,999)),"NO CONNECTION"))))</f>
        <v/>
      </c>
      <c r="P949" t="inlineStr">
        <is>
          <t xml:space="preserve"> </t>
        </is>
      </c>
      <c r="R949" s="50">
        <f>IFERROR(IF(AND(TRIM(B949&amp;"")="",TRIM(C949&amp;"")=""),"",TRIM(IF(ISNUMBER(B949),SUBSTITUTE(B949&amp;"",MID(1/2,2,1),"."),B949&amp;"")&amp;IF(TRIM(C949&amp;"")="",""," | "&amp;IF(ISNUMBER(C949),SUBSTITUTE(C949&amp;"",MID(1/2,2,1),"."),C949&amp;"")))),"(error value)")</f>
        <v/>
      </c>
      <c r="S949" s="50">
        <f>IF(R949="","","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"&amp;IFERROR(IF(AND(LEN(R949)-LEN(SUBSTITUTE(R949,"/",""))=1,ISNUMBER(FIND(" ",TRIM(LEFT(R949,FIND("/",R949)-1))))),LEFT(R949,FIND("/",R949)-1),R949),R949)&amp;" ")," "," "),"﻿"," "),"​"," "),"⁠"," ")," "," ")," "," "),CHAR(9)," "),CHAR(10)," "),CHAR(13)," "),"−","-"),"–","-"),"—","-"),"LATITUDE"," "),"LONGITUDE"," "),"COORDINATES"," "),"COORDS"," "),"NORTH"," N "),"SOUTH"," S "),"EAST"," E "),"WEST"," W "),"DEGREES"," "),"DEG"," "),"GPS"," "),"LONG"," "),"LNG"," "),"LON"," "),"LAT"," ")," AND "," "),"&amp;"," ")&amp;" ")</f>
        <v/>
      </c>
      <c r="T949" s="50">
        <f>IF(S949="","",IF(LEN(S949)-LEN(SUBSTITUTE(S949,".",""))&gt;0,SUBSTITUTE(S949,","," "),IF(LEN(S949)-LEN(SUBSTITUTE(S949,",",""))=3,SUBSTITUTE(SUBSTITUTE(S949,",",";",2),",","."),IF(LEN(S949)-LEN(SUBSTITUTE(S949,",",""))=2,SUBSTITUTE(S949,",","."),SUBSTITUTE(S949,","," ")))))</f>
        <v/>
      </c>
      <c r="U949" s="50">
        <f>IF(ISNUMBER(FIND("S",T949)),-1,IF(ISNUMBER(FIND("N",T949)),1,0))</f>
        <v/>
      </c>
      <c r="V949" s="50">
        <f>IF(ISNUMBER(FIND("W",T949)),-1,IF(ISNUMBER(FIND("E",T949)),1,0))</f>
        <v/>
      </c>
      <c r="W949" s="50">
        <f>AND(MIN(IFERROR(FIND("N",T949),999),IFERROR(FIND("S",T949),999))&lt;999,MIN(IFERROR(FIND("E",T949),999),IFERROR(FIND("W",T949),999))&lt;999,MIN(IFERROR(FIND("E",T949),999),IFERROR(FIND("W",T949),999))&lt;MIN(IFERROR(FIND("N",T949),999),IFERROR(FIND("S",T949),999)))</f>
        <v/>
      </c>
      <c r="X949" s="50">
        <f>IF(T949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949,"°"," "),"º"," "),"˚"," "),"'"," "),CHAR(34)," "),"′"," "),"’"," "),"‘"," "),"″"," "),"”"," "),"“"," "),"("," "),")"," "),"["," "),"]"," "),"{"," "),"}"," "),";"," "),"|"," "),"/"," "),"\"," "),":"," "),"="," "),"*"," "),","," "),"N"," "),"S"," "),"E"," "),"W"," "),"_"," ")))</f>
        <v/>
      </c>
      <c r="Y949" s="50">
        <f>IF(X949="","",SUBSTITUTE(SUBSTITUTE(SUBSTITUTE(SUBSTITUTE(SUBSTITUTE(SUBSTITUTE(SUBSTITUTE(SUBSTITUTE(SUBSTITUTE(SUBSTITUTE(SUBSTITUTE(SUBSTITUTE(SUBSTITUTE(X949,"0",""),"1",""),"2",""),"3",""),"4",""),"5",""),"6",""),"7",""),"8",""),"9",""),".",""),"-","")," ",""))</f>
        <v/>
      </c>
      <c r="Z949" s="50">
        <f>IF(X949="",0,LEN(X949)-LEN(SUBSTITUTE(X949," ",""))+1)</f>
        <v/>
      </c>
      <c r="AA949" s="50">
        <f>IF(Z949&lt;1,"",IFERROR(VALUE(SUBSTITUTE(TRIM(MID(SUBSTITUTE(X949," ",REPT(" ",60)),1,60)),".",MID(1/2,2,1))),""))</f>
        <v/>
      </c>
      <c r="AB949" s="50">
        <f>IF(Z949&lt;2,"",IFERROR(VALUE(SUBSTITUTE(TRIM(MID(SUBSTITUTE(X949," ",REPT(" ",60)),61,60)),".",MID(1/2,2,1))),""))</f>
        <v/>
      </c>
      <c r="AC949" s="50">
        <f>IF(Z949&lt;3,"",IFERROR(VALUE(SUBSTITUTE(TRIM(MID(SUBSTITUTE(X949," ",REPT(" ",60)),121,60)),".",MID(1/2,2,1))),""))</f>
        <v/>
      </c>
      <c r="AD949" s="50">
        <f>IF(Z949&lt;4,"",IFERROR(VALUE(SUBSTITUTE(TRIM(MID(SUBSTITUTE(X949," ",REPT(" ",60)),181,60)),".",MID(1/2,2,1))),""))</f>
        <v/>
      </c>
      <c r="AE949" s="50">
        <f>IF(Z949&lt;5,"",IFERROR(VALUE(SUBSTITUTE(TRIM(MID(SUBSTITUTE(X949," ",REPT(" ",60)),241,60)),".",MID(1/2,2,1))),""))</f>
        <v/>
      </c>
      <c r="AF949" s="50">
        <f>IF(Z949&lt;6,"",IFERROR(VALUE(SUBSTITUTE(TRIM(MID(SUBSTITUTE(X949," ",REPT(" ",60)),301,60)),".",MID(1/2,2,1))),""))</f>
        <v/>
      </c>
      <c r="AG949" s="50">
        <f>IFERROR(IF(Z949=2,AA949,IF(Z949=4,IF(AA949&lt;0,-1,1)*(ABS(AA949)+AB949/60),IF(Z949=6,IF(AA949&lt;0,-1,1)*(ABS(AA949)+AB949/60+AC949/3600),""))),"")</f>
        <v/>
      </c>
      <c r="AH949" s="50">
        <f>IFERROR(IF(Z949=2,AB949,IF(Z949=4,IF(AC949&lt;0,-1,1)*(ABS(AC949)+AD949/60),IF(Z949=6,IF(AD949&lt;0,-1,1)*(ABS(AD949)+AE949/60+AF949/3600),""))),"")</f>
        <v/>
      </c>
      <c r="AI949" s="50">
        <f>IF(W949,AH949,AG949)</f>
        <v/>
      </c>
      <c r="AJ949" s="50">
        <f>IF(W949,AG949,AH949)</f>
        <v/>
      </c>
      <c r="AK949" s="50">
        <f>IFERROR(IF(U949=0,AI949,U949*ABS(AI949)),"")</f>
        <v/>
      </c>
      <c r="AL949" s="50">
        <f>IFERROR(IF(V949=0,AJ949,V949*ABS(AJ949)),"")</f>
        <v/>
      </c>
      <c r="AM949" s="50">
        <f>IFERROR(AND(U949=0,V949=0,ABS(AK949)&gt;90,ABS(AK949)&lt;=180,ABS(AL949)&lt;=90),FALSE)</f>
        <v/>
      </c>
      <c r="AN949" s="50">
        <f>IF(AM949,AL949,AK949)</f>
        <v/>
      </c>
      <c r="AO949" s="50">
        <f>IF(AM949,AK949,AL949)</f>
        <v/>
      </c>
      <c r="AP949" s="50">
        <f>IF(R949="","",IF(Y949&lt;&gt;"","Contains words or symbols that aren't part of a coordinate.",IF(NOT(OR(Z949=2,Z949=4,Z949=6)),"Couldn't find a latitude and a longitude ("&amp;Z949&amp;IF(Z949=1," number"," numbers")&amp;" found).",IF(COUNT(AA949:AF949)&lt;&gt;Z949,"Some of the numbers couldn't be read.",IF(OR(AND(Z949=4,OR(AB949&lt;0,AB949&gt;=60,AD949&lt;0,AD949&gt;=60)),AND(Z949=6,OR(AB949&lt;0,AB949&gt;=60,AC949&lt;0,AC949&gt;=60,AE949&lt;0,AE949&gt;=60,AF949&lt;0,AF949&gt;=60))),"Minutes and seconds must be between 0 and 60.",IF(OR(ABS(AN949)&gt;90,ABS(AO949)&gt;180),"Out of range: latitude must be between -90 and 90, and longitude between -180 and 180.",""))))))</f>
        <v/>
      </c>
    </row>
    <row r="950">
      <c r="B950" s="44" t="n"/>
      <c r="C950" s="44" t="n"/>
      <c r="D950" s="45">
        <f>IF(R950="","",IF(AP950&lt;&gt;"","NOT VALID GPS COORDINATES",IF(O950="NO CONNECTION","NO CONNECTION",IF(E950="","NOT FOUND",IF(OR(AM950,AND(AN950=0,AO950=0)),"CONVERTED – PLEASE CHECK","CONVERTED")))))</f>
        <v/>
      </c>
      <c r="E950" s="45">
        <f>IF(OR(O950="",O950="NO CONNECTION"),"",IFERROR(_xlfn.FILTERXML(O950,"//local/territory")&amp;" "&amp;_xlfn.FILTERXML(O950,"//local/mapcode"),IFERROR(_xlfn.FILTERXML(O950,"//international/mapcode"),"")))</f>
        <v/>
      </c>
      <c r="F950" s="46">
        <f>IF(E950="","",IFERROR(_xlfn.FILTERXML(O950,"//local/territory"),""))</f>
        <v/>
      </c>
      <c r="G950" s="46">
        <f>IF(E950="","",IFERROR(_xlfn.FILTERXML(O950,"//local/mapcode"),""))</f>
        <v/>
      </c>
      <c r="H950" s="46">
        <f>IF(E950="","",IFERROR(_xlfn.FILTERXML(O950,"//international/mapcode"),""))</f>
        <v/>
      </c>
      <c r="I950" s="46">
        <f>IF(E950="","",IFERROR(HYPERLINK("https://www.mymapcodes.com/go/?t="&amp;IF(G950&lt;&gt;"",F950,"AAA")&amp;"&amp;ma="&amp;LEFT(IF(G950&lt;&gt;"",G950,H950),FIND(".",IF(G950&lt;&gt;"",G950,H950))-1)&amp;"&amp;mb="&amp;MID(IF(G950&lt;&gt;"",G950,H950),FIND(".",IF(G950&lt;&gt;"",G950,H950))+1,99),"Open on MyMapcodes →"),""))</f>
        <v/>
      </c>
      <c r="J950" s="47">
        <f>IF(OR(R950="",AP950&lt;&gt;""),"",ROUND(AN950,6))</f>
        <v/>
      </c>
      <c r="K950" s="47">
        <f>IF(OR(R950="",AP950&lt;&gt;""),"",ROUND(AO950,6))</f>
        <v/>
      </c>
      <c r="L950" s="48">
        <f>IF(R950="","",IF(AP950&lt;&gt;"",AP950,IF(O950="NO CONNECTION","Excel couldn't reach the mapcode service. Click the REFRESH RESULTS box just above the table.",IF(E950="","The mapcode service didn't return a mapcode for this point.",IF(AM950,"Latitude and longitude seemed to be the wrong way round, so they've been swapped. Please check.",IF(AND(AN950=0,AO950=0),"0, 0 is in the sea off West Africa. Please check this is the location you meant.",IF(W950,"Longitude came first, so the order has been switched.",IF(Z950=6,"Converted from degrees, minutes and seconds.",IF(Z950=4,"Converted from degrees and decimal minutes.","")))))))))</f>
        <v/>
      </c>
      <c r="N950" s="49">
        <f>IF(J950="","",MapcodeAPI&amp;"codes/"&amp;SUBSTITUTE(J950&amp;"",MID(1/2,2,1),".")&amp;","&amp;SUBSTITUTE(K950&amp;"",MID(1/2,2,1),"."))&amp;LEFT($B$13,0)</f>
        <v/>
      </c>
      <c r="O950" s="49">
        <f>IF(N950="","",IFERROR(_xlfn.WEBSERVICE(N950),IF(MapcodeAPIBackup="","NO CONNECTION",IFERROR(_xlfn.WEBSERVICE(MapcodeAPIBackup&amp;MID(N950,LEN(MapcodeAPI)+1,999)),"NO CONNECTION"))))</f>
        <v/>
      </c>
      <c r="P950" t="inlineStr">
        <is>
          <t xml:space="preserve"> </t>
        </is>
      </c>
      <c r="R950" s="50">
        <f>IFERROR(IF(AND(TRIM(B950&amp;"")="",TRIM(C950&amp;"")=""),"",TRIM(IF(ISNUMBER(B950),SUBSTITUTE(B950&amp;"",MID(1/2,2,1),"."),B950&amp;"")&amp;IF(TRIM(C950&amp;"")="",""," | "&amp;IF(ISNUMBER(C950),SUBSTITUTE(C950&amp;"",MID(1/2,2,1),"."),C950&amp;"")))),"(error value)")</f>
        <v/>
      </c>
      <c r="S950" s="50">
        <f>IF(R950="","","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"&amp;IFERROR(IF(AND(LEN(R950)-LEN(SUBSTITUTE(R950,"/",""))=1,ISNUMBER(FIND(" ",TRIM(LEFT(R950,FIND("/",R950)-1))))),LEFT(R950,FIND("/",R950)-1),R950),R950)&amp;" ")," "," "),"﻿"," "),"​"," "),"⁠"," ")," "," ")," "," "),CHAR(9)," "),CHAR(10)," "),CHAR(13)," "),"−","-"),"–","-"),"—","-"),"LATITUDE"," "),"LONGITUDE"," "),"COORDINATES"," "),"COORDS"," "),"NORTH"," N "),"SOUTH"," S "),"EAST"," E "),"WEST"," W "),"DEGREES"," "),"DEG"," "),"GPS"," "),"LONG"," "),"LNG"," "),"LON"," "),"LAT"," ")," AND "," "),"&amp;"," ")&amp;" ")</f>
        <v/>
      </c>
      <c r="T950" s="50">
        <f>IF(S950="","",IF(LEN(S950)-LEN(SUBSTITUTE(S950,".",""))&gt;0,SUBSTITUTE(S950,","," "),IF(LEN(S950)-LEN(SUBSTITUTE(S950,",",""))=3,SUBSTITUTE(SUBSTITUTE(S950,",",";",2),",","."),IF(LEN(S950)-LEN(SUBSTITUTE(S950,",",""))=2,SUBSTITUTE(S950,",","."),SUBSTITUTE(S950,","," ")))))</f>
        <v/>
      </c>
      <c r="U950" s="50">
        <f>IF(ISNUMBER(FIND("S",T950)),-1,IF(ISNUMBER(FIND("N",T950)),1,0))</f>
        <v/>
      </c>
      <c r="V950" s="50">
        <f>IF(ISNUMBER(FIND("W",T950)),-1,IF(ISNUMBER(FIND("E",T950)),1,0))</f>
        <v/>
      </c>
      <c r="W950" s="50">
        <f>AND(MIN(IFERROR(FIND("N",T950),999),IFERROR(FIND("S",T950),999))&lt;999,MIN(IFERROR(FIND("E",T950),999),IFERROR(FIND("W",T950),999))&lt;999,MIN(IFERROR(FIND("E",T950),999),IFERROR(FIND("W",T950),999))&lt;MIN(IFERROR(FIND("N",T950),999),IFERROR(FIND("S",T950),999)))</f>
        <v/>
      </c>
      <c r="X950" s="50">
        <f>IF(T950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950,"°"," "),"º"," "),"˚"," "),"'"," "),CHAR(34)," "),"′"," "),"’"," "),"‘"," "),"″"," "),"”"," "),"“"," "),"("," "),")"," "),"["," "),"]"," "),"{"," "),"}"," "),";"," "),"|"," "),"/"," "),"\"," "),":"," "),"="," "),"*"," "),","," "),"N"," "),"S"," "),"E"," "),"W"," "),"_"," ")))</f>
        <v/>
      </c>
      <c r="Y950" s="50">
        <f>IF(X950="","",SUBSTITUTE(SUBSTITUTE(SUBSTITUTE(SUBSTITUTE(SUBSTITUTE(SUBSTITUTE(SUBSTITUTE(SUBSTITUTE(SUBSTITUTE(SUBSTITUTE(SUBSTITUTE(SUBSTITUTE(SUBSTITUTE(X950,"0",""),"1",""),"2",""),"3",""),"4",""),"5",""),"6",""),"7",""),"8",""),"9",""),".",""),"-","")," ",""))</f>
        <v/>
      </c>
      <c r="Z950" s="50">
        <f>IF(X950="",0,LEN(X950)-LEN(SUBSTITUTE(X950," ",""))+1)</f>
        <v/>
      </c>
      <c r="AA950" s="50">
        <f>IF(Z950&lt;1,"",IFERROR(VALUE(SUBSTITUTE(TRIM(MID(SUBSTITUTE(X950," ",REPT(" ",60)),1,60)),".",MID(1/2,2,1))),""))</f>
        <v/>
      </c>
      <c r="AB950" s="50">
        <f>IF(Z950&lt;2,"",IFERROR(VALUE(SUBSTITUTE(TRIM(MID(SUBSTITUTE(X950," ",REPT(" ",60)),61,60)),".",MID(1/2,2,1))),""))</f>
        <v/>
      </c>
      <c r="AC950" s="50">
        <f>IF(Z950&lt;3,"",IFERROR(VALUE(SUBSTITUTE(TRIM(MID(SUBSTITUTE(X950," ",REPT(" ",60)),121,60)),".",MID(1/2,2,1))),""))</f>
        <v/>
      </c>
      <c r="AD950" s="50">
        <f>IF(Z950&lt;4,"",IFERROR(VALUE(SUBSTITUTE(TRIM(MID(SUBSTITUTE(X950," ",REPT(" ",60)),181,60)),".",MID(1/2,2,1))),""))</f>
        <v/>
      </c>
      <c r="AE950" s="50">
        <f>IF(Z950&lt;5,"",IFERROR(VALUE(SUBSTITUTE(TRIM(MID(SUBSTITUTE(X950," ",REPT(" ",60)),241,60)),".",MID(1/2,2,1))),""))</f>
        <v/>
      </c>
      <c r="AF950" s="50">
        <f>IF(Z950&lt;6,"",IFERROR(VALUE(SUBSTITUTE(TRIM(MID(SUBSTITUTE(X950," ",REPT(" ",60)),301,60)),".",MID(1/2,2,1))),""))</f>
        <v/>
      </c>
      <c r="AG950" s="50">
        <f>IFERROR(IF(Z950=2,AA950,IF(Z950=4,IF(AA950&lt;0,-1,1)*(ABS(AA950)+AB950/60),IF(Z950=6,IF(AA950&lt;0,-1,1)*(ABS(AA950)+AB950/60+AC950/3600),""))),"")</f>
        <v/>
      </c>
      <c r="AH950" s="50">
        <f>IFERROR(IF(Z950=2,AB950,IF(Z950=4,IF(AC950&lt;0,-1,1)*(ABS(AC950)+AD950/60),IF(Z950=6,IF(AD950&lt;0,-1,1)*(ABS(AD950)+AE950/60+AF950/3600),""))),"")</f>
        <v/>
      </c>
      <c r="AI950" s="50">
        <f>IF(W950,AH950,AG950)</f>
        <v/>
      </c>
      <c r="AJ950" s="50">
        <f>IF(W950,AG950,AH950)</f>
        <v/>
      </c>
      <c r="AK950" s="50">
        <f>IFERROR(IF(U950=0,AI950,U950*ABS(AI950)),"")</f>
        <v/>
      </c>
      <c r="AL950" s="50">
        <f>IFERROR(IF(V950=0,AJ950,V950*ABS(AJ950)),"")</f>
        <v/>
      </c>
      <c r="AM950" s="50">
        <f>IFERROR(AND(U950=0,V950=0,ABS(AK950)&gt;90,ABS(AK950)&lt;=180,ABS(AL950)&lt;=90),FALSE)</f>
        <v/>
      </c>
      <c r="AN950" s="50">
        <f>IF(AM950,AL950,AK950)</f>
        <v/>
      </c>
      <c r="AO950" s="50">
        <f>IF(AM950,AK950,AL950)</f>
        <v/>
      </c>
      <c r="AP950" s="50">
        <f>IF(R950="","",IF(Y950&lt;&gt;"","Contains words or symbols that aren't part of a coordinate.",IF(NOT(OR(Z950=2,Z950=4,Z950=6)),"Couldn't find a latitude and a longitude ("&amp;Z950&amp;IF(Z950=1," number"," numbers")&amp;" found).",IF(COUNT(AA950:AF950)&lt;&gt;Z950,"Some of the numbers couldn't be read.",IF(OR(AND(Z950=4,OR(AB950&lt;0,AB950&gt;=60,AD950&lt;0,AD950&gt;=60)),AND(Z950=6,OR(AB950&lt;0,AB950&gt;=60,AC950&lt;0,AC950&gt;=60,AE950&lt;0,AE950&gt;=60,AF950&lt;0,AF950&gt;=60))),"Minutes and seconds must be between 0 and 60.",IF(OR(ABS(AN950)&gt;90,ABS(AO950)&gt;180),"Out of range: latitude must be between -90 and 90, and longitude between -180 and 180.",""))))))</f>
        <v/>
      </c>
    </row>
    <row r="951">
      <c r="B951" s="44" t="n"/>
      <c r="C951" s="44" t="n"/>
      <c r="D951" s="45">
        <f>IF(R951="","",IF(AP951&lt;&gt;"","NOT VALID GPS COORDINATES",IF(O951="NO CONNECTION","NO CONNECTION",IF(E951="","NOT FOUND",IF(OR(AM951,AND(AN951=0,AO951=0)),"CONVERTED – PLEASE CHECK","CONVERTED")))))</f>
        <v/>
      </c>
      <c r="E951" s="45">
        <f>IF(OR(O951="",O951="NO CONNECTION"),"",IFERROR(_xlfn.FILTERXML(O951,"//local/territory")&amp;" "&amp;_xlfn.FILTERXML(O951,"//local/mapcode"),IFERROR(_xlfn.FILTERXML(O951,"//international/mapcode"),"")))</f>
        <v/>
      </c>
      <c r="F951" s="46">
        <f>IF(E951="","",IFERROR(_xlfn.FILTERXML(O951,"//local/territory"),""))</f>
        <v/>
      </c>
      <c r="G951" s="46">
        <f>IF(E951="","",IFERROR(_xlfn.FILTERXML(O951,"//local/mapcode"),""))</f>
        <v/>
      </c>
      <c r="H951" s="46">
        <f>IF(E951="","",IFERROR(_xlfn.FILTERXML(O951,"//international/mapcode"),""))</f>
        <v/>
      </c>
      <c r="I951" s="46">
        <f>IF(E951="","",IFERROR(HYPERLINK("https://www.mymapcodes.com/go/?t="&amp;IF(G951&lt;&gt;"",F951,"AAA")&amp;"&amp;ma="&amp;LEFT(IF(G951&lt;&gt;"",G951,H951),FIND(".",IF(G951&lt;&gt;"",G951,H951))-1)&amp;"&amp;mb="&amp;MID(IF(G951&lt;&gt;"",G951,H951),FIND(".",IF(G951&lt;&gt;"",G951,H951))+1,99),"Open on MyMapcodes →"),""))</f>
        <v/>
      </c>
      <c r="J951" s="47">
        <f>IF(OR(R951="",AP951&lt;&gt;""),"",ROUND(AN951,6))</f>
        <v/>
      </c>
      <c r="K951" s="47">
        <f>IF(OR(R951="",AP951&lt;&gt;""),"",ROUND(AO951,6))</f>
        <v/>
      </c>
      <c r="L951" s="48">
        <f>IF(R951="","",IF(AP951&lt;&gt;"",AP951,IF(O951="NO CONNECTION","Excel couldn't reach the mapcode service. Click the REFRESH RESULTS box just above the table.",IF(E951="","The mapcode service didn't return a mapcode for this point.",IF(AM951,"Latitude and longitude seemed to be the wrong way round, so they've been swapped. Please check.",IF(AND(AN951=0,AO951=0),"0, 0 is in the sea off West Africa. Please check this is the location you meant.",IF(W951,"Longitude came first, so the order has been switched.",IF(Z951=6,"Converted from degrees, minutes and seconds.",IF(Z951=4,"Converted from degrees and decimal minutes.","")))))))))</f>
        <v/>
      </c>
      <c r="N951" s="49">
        <f>IF(J951="","",MapcodeAPI&amp;"codes/"&amp;SUBSTITUTE(J951&amp;"",MID(1/2,2,1),".")&amp;","&amp;SUBSTITUTE(K951&amp;"",MID(1/2,2,1),"."))&amp;LEFT($B$13,0)</f>
        <v/>
      </c>
      <c r="O951" s="49">
        <f>IF(N951="","",IFERROR(_xlfn.WEBSERVICE(N951),IF(MapcodeAPIBackup="","NO CONNECTION",IFERROR(_xlfn.WEBSERVICE(MapcodeAPIBackup&amp;MID(N951,LEN(MapcodeAPI)+1,999)),"NO CONNECTION"))))</f>
        <v/>
      </c>
      <c r="P951" t="inlineStr">
        <is>
          <t xml:space="preserve"> </t>
        </is>
      </c>
      <c r="R951" s="50">
        <f>IFERROR(IF(AND(TRIM(B951&amp;"")="",TRIM(C951&amp;"")=""),"",TRIM(IF(ISNUMBER(B951),SUBSTITUTE(B951&amp;"",MID(1/2,2,1),"."),B951&amp;"")&amp;IF(TRIM(C951&amp;"")="",""," | "&amp;IF(ISNUMBER(C951),SUBSTITUTE(C951&amp;"",MID(1/2,2,1),"."),C951&amp;"")))),"(error value)")</f>
        <v/>
      </c>
      <c r="S951" s="50">
        <f>IF(R951="","","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"&amp;IFERROR(IF(AND(LEN(R951)-LEN(SUBSTITUTE(R951,"/",""))=1,ISNUMBER(FIND(" ",TRIM(LEFT(R951,FIND("/",R951)-1))))),LEFT(R951,FIND("/",R951)-1),R951),R951)&amp;" ")," "," "),"﻿"," "),"​"," "),"⁠"," ")," "," ")," "," "),CHAR(9)," "),CHAR(10)," "),CHAR(13)," "),"−","-"),"–","-"),"—","-"),"LATITUDE"," "),"LONGITUDE"," "),"COORDINATES"," "),"COORDS"," "),"NORTH"," N "),"SOUTH"," S "),"EAST"," E "),"WEST"," W "),"DEGREES"," "),"DEG"," "),"GPS"," "),"LONG"," "),"LNG"," "),"LON"," "),"LAT"," ")," AND "," "),"&amp;"," ")&amp;" ")</f>
        <v/>
      </c>
      <c r="T951" s="50">
        <f>IF(S951="","",IF(LEN(S951)-LEN(SUBSTITUTE(S951,".",""))&gt;0,SUBSTITUTE(S951,","," "),IF(LEN(S951)-LEN(SUBSTITUTE(S951,",",""))=3,SUBSTITUTE(SUBSTITUTE(S951,",",";",2),",","."),IF(LEN(S951)-LEN(SUBSTITUTE(S951,",",""))=2,SUBSTITUTE(S951,",","."),SUBSTITUTE(S951,","," ")))))</f>
        <v/>
      </c>
      <c r="U951" s="50">
        <f>IF(ISNUMBER(FIND("S",T951)),-1,IF(ISNUMBER(FIND("N",T951)),1,0))</f>
        <v/>
      </c>
      <c r="V951" s="50">
        <f>IF(ISNUMBER(FIND("W",T951)),-1,IF(ISNUMBER(FIND("E",T951)),1,0))</f>
        <v/>
      </c>
      <c r="W951" s="50">
        <f>AND(MIN(IFERROR(FIND("N",T951),999),IFERROR(FIND("S",T951),999))&lt;999,MIN(IFERROR(FIND("E",T951),999),IFERROR(FIND("W",T951),999))&lt;999,MIN(IFERROR(FIND("E",T951),999),IFERROR(FIND("W",T951),999))&lt;MIN(IFERROR(FIND("N",T951),999),IFERROR(FIND("S",T951),999)))</f>
        <v/>
      </c>
      <c r="X951" s="50">
        <f>IF(T951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951,"°"," "),"º"," "),"˚"," "),"'"," "),CHAR(34)," "),"′"," "),"’"," "),"‘"," "),"″"," "),"”"," "),"“"," "),"("," "),")"," "),"["," "),"]"," "),"{"," "),"}"," "),";"," "),"|"," "),"/"," "),"\"," "),":"," "),"="," "),"*"," "),","," "),"N"," "),"S"," "),"E"," "),"W"," "),"_"," ")))</f>
        <v/>
      </c>
      <c r="Y951" s="50">
        <f>IF(X951="","",SUBSTITUTE(SUBSTITUTE(SUBSTITUTE(SUBSTITUTE(SUBSTITUTE(SUBSTITUTE(SUBSTITUTE(SUBSTITUTE(SUBSTITUTE(SUBSTITUTE(SUBSTITUTE(SUBSTITUTE(SUBSTITUTE(X951,"0",""),"1",""),"2",""),"3",""),"4",""),"5",""),"6",""),"7",""),"8",""),"9",""),".",""),"-","")," ",""))</f>
        <v/>
      </c>
      <c r="Z951" s="50">
        <f>IF(X951="",0,LEN(X951)-LEN(SUBSTITUTE(X951," ",""))+1)</f>
        <v/>
      </c>
      <c r="AA951" s="50">
        <f>IF(Z951&lt;1,"",IFERROR(VALUE(SUBSTITUTE(TRIM(MID(SUBSTITUTE(X951," ",REPT(" ",60)),1,60)),".",MID(1/2,2,1))),""))</f>
        <v/>
      </c>
      <c r="AB951" s="50">
        <f>IF(Z951&lt;2,"",IFERROR(VALUE(SUBSTITUTE(TRIM(MID(SUBSTITUTE(X951," ",REPT(" ",60)),61,60)),".",MID(1/2,2,1))),""))</f>
        <v/>
      </c>
      <c r="AC951" s="50">
        <f>IF(Z951&lt;3,"",IFERROR(VALUE(SUBSTITUTE(TRIM(MID(SUBSTITUTE(X951," ",REPT(" ",60)),121,60)),".",MID(1/2,2,1))),""))</f>
        <v/>
      </c>
      <c r="AD951" s="50">
        <f>IF(Z951&lt;4,"",IFERROR(VALUE(SUBSTITUTE(TRIM(MID(SUBSTITUTE(X951," ",REPT(" ",60)),181,60)),".",MID(1/2,2,1))),""))</f>
        <v/>
      </c>
      <c r="AE951" s="50">
        <f>IF(Z951&lt;5,"",IFERROR(VALUE(SUBSTITUTE(TRIM(MID(SUBSTITUTE(X951," ",REPT(" ",60)),241,60)),".",MID(1/2,2,1))),""))</f>
        <v/>
      </c>
      <c r="AF951" s="50">
        <f>IF(Z951&lt;6,"",IFERROR(VALUE(SUBSTITUTE(TRIM(MID(SUBSTITUTE(X951," ",REPT(" ",60)),301,60)),".",MID(1/2,2,1))),""))</f>
        <v/>
      </c>
      <c r="AG951" s="50">
        <f>IFERROR(IF(Z951=2,AA951,IF(Z951=4,IF(AA951&lt;0,-1,1)*(ABS(AA951)+AB951/60),IF(Z951=6,IF(AA951&lt;0,-1,1)*(ABS(AA951)+AB951/60+AC951/3600),""))),"")</f>
        <v/>
      </c>
      <c r="AH951" s="50">
        <f>IFERROR(IF(Z951=2,AB951,IF(Z951=4,IF(AC951&lt;0,-1,1)*(ABS(AC951)+AD951/60),IF(Z951=6,IF(AD951&lt;0,-1,1)*(ABS(AD951)+AE951/60+AF951/3600),""))),"")</f>
        <v/>
      </c>
      <c r="AI951" s="50">
        <f>IF(W951,AH951,AG951)</f>
        <v/>
      </c>
      <c r="AJ951" s="50">
        <f>IF(W951,AG951,AH951)</f>
        <v/>
      </c>
      <c r="AK951" s="50">
        <f>IFERROR(IF(U951=0,AI951,U951*ABS(AI951)),"")</f>
        <v/>
      </c>
      <c r="AL951" s="50">
        <f>IFERROR(IF(V951=0,AJ951,V951*ABS(AJ951)),"")</f>
        <v/>
      </c>
      <c r="AM951" s="50">
        <f>IFERROR(AND(U951=0,V951=0,ABS(AK951)&gt;90,ABS(AK951)&lt;=180,ABS(AL951)&lt;=90),FALSE)</f>
        <v/>
      </c>
      <c r="AN951" s="50">
        <f>IF(AM951,AL951,AK951)</f>
        <v/>
      </c>
      <c r="AO951" s="50">
        <f>IF(AM951,AK951,AL951)</f>
        <v/>
      </c>
      <c r="AP951" s="50">
        <f>IF(R951="","",IF(Y951&lt;&gt;"","Contains words or symbols that aren't part of a coordinate.",IF(NOT(OR(Z951=2,Z951=4,Z951=6)),"Couldn't find a latitude and a longitude ("&amp;Z951&amp;IF(Z951=1," number"," numbers")&amp;" found).",IF(COUNT(AA951:AF951)&lt;&gt;Z951,"Some of the numbers couldn't be read.",IF(OR(AND(Z951=4,OR(AB951&lt;0,AB951&gt;=60,AD951&lt;0,AD951&gt;=60)),AND(Z951=6,OR(AB951&lt;0,AB951&gt;=60,AC951&lt;0,AC951&gt;=60,AE951&lt;0,AE951&gt;=60,AF951&lt;0,AF951&gt;=60))),"Minutes and seconds must be between 0 and 60.",IF(OR(ABS(AN951)&gt;90,ABS(AO951)&gt;180),"Out of range: latitude must be between -90 and 90, and longitude between -180 and 180.",""))))))</f>
        <v/>
      </c>
    </row>
    <row r="952">
      <c r="B952" s="44" t="n"/>
      <c r="C952" s="44" t="n"/>
      <c r="D952" s="45">
        <f>IF(R952="","",IF(AP952&lt;&gt;"","NOT VALID GPS COORDINATES",IF(O952="NO CONNECTION","NO CONNECTION",IF(E952="","NOT FOUND",IF(OR(AM952,AND(AN952=0,AO952=0)),"CONVERTED – PLEASE CHECK","CONVERTED")))))</f>
        <v/>
      </c>
      <c r="E952" s="45">
        <f>IF(OR(O952="",O952="NO CONNECTION"),"",IFERROR(_xlfn.FILTERXML(O952,"//local/territory")&amp;" "&amp;_xlfn.FILTERXML(O952,"//local/mapcode"),IFERROR(_xlfn.FILTERXML(O952,"//international/mapcode"),"")))</f>
        <v/>
      </c>
      <c r="F952" s="46">
        <f>IF(E952="","",IFERROR(_xlfn.FILTERXML(O952,"//local/territory"),""))</f>
        <v/>
      </c>
      <c r="G952" s="46">
        <f>IF(E952="","",IFERROR(_xlfn.FILTERXML(O952,"//local/mapcode"),""))</f>
        <v/>
      </c>
      <c r="H952" s="46">
        <f>IF(E952="","",IFERROR(_xlfn.FILTERXML(O952,"//international/mapcode"),""))</f>
        <v/>
      </c>
      <c r="I952" s="46">
        <f>IF(E952="","",IFERROR(HYPERLINK("https://www.mymapcodes.com/go/?t="&amp;IF(G952&lt;&gt;"",F952,"AAA")&amp;"&amp;ma="&amp;LEFT(IF(G952&lt;&gt;"",G952,H952),FIND(".",IF(G952&lt;&gt;"",G952,H952))-1)&amp;"&amp;mb="&amp;MID(IF(G952&lt;&gt;"",G952,H952),FIND(".",IF(G952&lt;&gt;"",G952,H952))+1,99),"Open on MyMapcodes →"),""))</f>
        <v/>
      </c>
      <c r="J952" s="47">
        <f>IF(OR(R952="",AP952&lt;&gt;""),"",ROUND(AN952,6))</f>
        <v/>
      </c>
      <c r="K952" s="47">
        <f>IF(OR(R952="",AP952&lt;&gt;""),"",ROUND(AO952,6))</f>
        <v/>
      </c>
      <c r="L952" s="48">
        <f>IF(R952="","",IF(AP952&lt;&gt;"",AP952,IF(O952="NO CONNECTION","Excel couldn't reach the mapcode service. Click the REFRESH RESULTS box just above the table.",IF(E952="","The mapcode service didn't return a mapcode for this point.",IF(AM952,"Latitude and longitude seemed to be the wrong way round, so they've been swapped. Please check.",IF(AND(AN952=0,AO952=0),"0, 0 is in the sea off West Africa. Please check this is the location you meant.",IF(W952,"Longitude came first, so the order has been switched.",IF(Z952=6,"Converted from degrees, minutes and seconds.",IF(Z952=4,"Converted from degrees and decimal minutes.","")))))))))</f>
        <v/>
      </c>
      <c r="N952" s="49">
        <f>IF(J952="","",MapcodeAPI&amp;"codes/"&amp;SUBSTITUTE(J952&amp;"",MID(1/2,2,1),".")&amp;","&amp;SUBSTITUTE(K952&amp;"",MID(1/2,2,1),"."))&amp;LEFT($B$13,0)</f>
        <v/>
      </c>
      <c r="O952" s="49">
        <f>IF(N952="","",IFERROR(_xlfn.WEBSERVICE(N952),IF(MapcodeAPIBackup="","NO CONNECTION",IFERROR(_xlfn.WEBSERVICE(MapcodeAPIBackup&amp;MID(N952,LEN(MapcodeAPI)+1,999)),"NO CONNECTION"))))</f>
        <v/>
      </c>
      <c r="P952" t="inlineStr">
        <is>
          <t xml:space="preserve"> </t>
        </is>
      </c>
      <c r="R952" s="50">
        <f>IFERROR(IF(AND(TRIM(B952&amp;"")="",TRIM(C952&amp;"")=""),"",TRIM(IF(ISNUMBER(B952),SUBSTITUTE(B952&amp;"",MID(1/2,2,1),"."),B952&amp;"")&amp;IF(TRIM(C952&amp;"")="",""," | "&amp;IF(ISNUMBER(C952),SUBSTITUTE(C952&amp;"",MID(1/2,2,1),"."),C952&amp;"")))),"(error value)")</f>
        <v/>
      </c>
      <c r="S952" s="50">
        <f>IF(R952="","","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"&amp;IFERROR(IF(AND(LEN(R952)-LEN(SUBSTITUTE(R952,"/",""))=1,ISNUMBER(FIND(" ",TRIM(LEFT(R952,FIND("/",R952)-1))))),LEFT(R952,FIND("/",R952)-1),R952),R952)&amp;" ")," "," "),"﻿"," "),"​"," "),"⁠"," ")," "," ")," "," "),CHAR(9)," "),CHAR(10)," "),CHAR(13)," "),"−","-"),"–","-"),"—","-"),"LATITUDE"," "),"LONGITUDE"," "),"COORDINATES"," "),"COORDS"," "),"NORTH"," N "),"SOUTH"," S "),"EAST"," E "),"WEST"," W "),"DEGREES"," "),"DEG"," "),"GPS"," "),"LONG"," "),"LNG"," "),"LON"," "),"LAT"," ")," AND "," "),"&amp;"," ")&amp;" ")</f>
        <v/>
      </c>
      <c r="T952" s="50">
        <f>IF(S952="","",IF(LEN(S952)-LEN(SUBSTITUTE(S952,".",""))&gt;0,SUBSTITUTE(S952,","," "),IF(LEN(S952)-LEN(SUBSTITUTE(S952,",",""))=3,SUBSTITUTE(SUBSTITUTE(S952,",",";",2),",","."),IF(LEN(S952)-LEN(SUBSTITUTE(S952,",",""))=2,SUBSTITUTE(S952,",","."),SUBSTITUTE(S952,","," ")))))</f>
        <v/>
      </c>
      <c r="U952" s="50">
        <f>IF(ISNUMBER(FIND("S",T952)),-1,IF(ISNUMBER(FIND("N",T952)),1,0))</f>
        <v/>
      </c>
      <c r="V952" s="50">
        <f>IF(ISNUMBER(FIND("W",T952)),-1,IF(ISNUMBER(FIND("E",T952)),1,0))</f>
        <v/>
      </c>
      <c r="W952" s="50">
        <f>AND(MIN(IFERROR(FIND("N",T952),999),IFERROR(FIND("S",T952),999))&lt;999,MIN(IFERROR(FIND("E",T952),999),IFERROR(FIND("W",T952),999))&lt;999,MIN(IFERROR(FIND("E",T952),999),IFERROR(FIND("W",T952),999))&lt;MIN(IFERROR(FIND("N",T952),999),IFERROR(FIND("S",T952),999)))</f>
        <v/>
      </c>
      <c r="X952" s="50">
        <f>IF(T952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952,"°"," "),"º"," "),"˚"," "),"'"," "),CHAR(34)," "),"′"," "),"’"," "),"‘"," "),"″"," "),"”"," "),"“"," "),"("," "),")"," "),"["," "),"]"," "),"{"," "),"}"," "),";"," "),"|"," "),"/"," "),"\"," "),":"," "),"="," "),"*"," "),","," "),"N"," "),"S"," "),"E"," "),"W"," "),"_"," ")))</f>
        <v/>
      </c>
      <c r="Y952" s="50">
        <f>IF(X952="","",SUBSTITUTE(SUBSTITUTE(SUBSTITUTE(SUBSTITUTE(SUBSTITUTE(SUBSTITUTE(SUBSTITUTE(SUBSTITUTE(SUBSTITUTE(SUBSTITUTE(SUBSTITUTE(SUBSTITUTE(SUBSTITUTE(X952,"0",""),"1",""),"2",""),"3",""),"4",""),"5",""),"6",""),"7",""),"8",""),"9",""),".",""),"-","")," ",""))</f>
        <v/>
      </c>
      <c r="Z952" s="50">
        <f>IF(X952="",0,LEN(X952)-LEN(SUBSTITUTE(X952," ",""))+1)</f>
        <v/>
      </c>
      <c r="AA952" s="50">
        <f>IF(Z952&lt;1,"",IFERROR(VALUE(SUBSTITUTE(TRIM(MID(SUBSTITUTE(X952," ",REPT(" ",60)),1,60)),".",MID(1/2,2,1))),""))</f>
        <v/>
      </c>
      <c r="AB952" s="50">
        <f>IF(Z952&lt;2,"",IFERROR(VALUE(SUBSTITUTE(TRIM(MID(SUBSTITUTE(X952," ",REPT(" ",60)),61,60)),".",MID(1/2,2,1))),""))</f>
        <v/>
      </c>
      <c r="AC952" s="50">
        <f>IF(Z952&lt;3,"",IFERROR(VALUE(SUBSTITUTE(TRIM(MID(SUBSTITUTE(X952," ",REPT(" ",60)),121,60)),".",MID(1/2,2,1))),""))</f>
        <v/>
      </c>
      <c r="AD952" s="50">
        <f>IF(Z952&lt;4,"",IFERROR(VALUE(SUBSTITUTE(TRIM(MID(SUBSTITUTE(X952," ",REPT(" ",60)),181,60)),".",MID(1/2,2,1))),""))</f>
        <v/>
      </c>
      <c r="AE952" s="50">
        <f>IF(Z952&lt;5,"",IFERROR(VALUE(SUBSTITUTE(TRIM(MID(SUBSTITUTE(X952," ",REPT(" ",60)),241,60)),".",MID(1/2,2,1))),""))</f>
        <v/>
      </c>
      <c r="AF952" s="50">
        <f>IF(Z952&lt;6,"",IFERROR(VALUE(SUBSTITUTE(TRIM(MID(SUBSTITUTE(X952," ",REPT(" ",60)),301,60)),".",MID(1/2,2,1))),""))</f>
        <v/>
      </c>
      <c r="AG952" s="50">
        <f>IFERROR(IF(Z952=2,AA952,IF(Z952=4,IF(AA952&lt;0,-1,1)*(ABS(AA952)+AB952/60),IF(Z952=6,IF(AA952&lt;0,-1,1)*(ABS(AA952)+AB952/60+AC952/3600),""))),"")</f>
        <v/>
      </c>
      <c r="AH952" s="50">
        <f>IFERROR(IF(Z952=2,AB952,IF(Z952=4,IF(AC952&lt;0,-1,1)*(ABS(AC952)+AD952/60),IF(Z952=6,IF(AD952&lt;0,-1,1)*(ABS(AD952)+AE952/60+AF952/3600),""))),"")</f>
        <v/>
      </c>
      <c r="AI952" s="50">
        <f>IF(W952,AH952,AG952)</f>
        <v/>
      </c>
      <c r="AJ952" s="50">
        <f>IF(W952,AG952,AH952)</f>
        <v/>
      </c>
      <c r="AK952" s="50">
        <f>IFERROR(IF(U952=0,AI952,U952*ABS(AI952)),"")</f>
        <v/>
      </c>
      <c r="AL952" s="50">
        <f>IFERROR(IF(V952=0,AJ952,V952*ABS(AJ952)),"")</f>
        <v/>
      </c>
      <c r="AM952" s="50">
        <f>IFERROR(AND(U952=0,V952=0,ABS(AK952)&gt;90,ABS(AK952)&lt;=180,ABS(AL952)&lt;=90),FALSE)</f>
        <v/>
      </c>
      <c r="AN952" s="50">
        <f>IF(AM952,AL952,AK952)</f>
        <v/>
      </c>
      <c r="AO952" s="50">
        <f>IF(AM952,AK952,AL952)</f>
        <v/>
      </c>
      <c r="AP952" s="50">
        <f>IF(R952="","",IF(Y952&lt;&gt;"","Contains words or symbols that aren't part of a coordinate.",IF(NOT(OR(Z952=2,Z952=4,Z952=6)),"Couldn't find a latitude and a longitude ("&amp;Z952&amp;IF(Z952=1," number"," numbers")&amp;" found).",IF(COUNT(AA952:AF952)&lt;&gt;Z952,"Some of the numbers couldn't be read.",IF(OR(AND(Z952=4,OR(AB952&lt;0,AB952&gt;=60,AD952&lt;0,AD952&gt;=60)),AND(Z952=6,OR(AB952&lt;0,AB952&gt;=60,AC952&lt;0,AC952&gt;=60,AE952&lt;0,AE952&gt;=60,AF952&lt;0,AF952&gt;=60))),"Minutes and seconds must be between 0 and 60.",IF(OR(ABS(AN952)&gt;90,ABS(AO952)&gt;180),"Out of range: latitude must be between -90 and 90, and longitude between -180 and 180.",""))))))</f>
        <v/>
      </c>
    </row>
    <row r="953">
      <c r="B953" s="44" t="n"/>
      <c r="C953" s="44" t="n"/>
      <c r="D953" s="45">
        <f>IF(R953="","",IF(AP953&lt;&gt;"","NOT VALID GPS COORDINATES",IF(O953="NO CONNECTION","NO CONNECTION",IF(E953="","NOT FOUND",IF(OR(AM953,AND(AN953=0,AO953=0)),"CONVERTED – PLEASE CHECK","CONVERTED")))))</f>
        <v/>
      </c>
      <c r="E953" s="45">
        <f>IF(OR(O953="",O953="NO CONNECTION"),"",IFERROR(_xlfn.FILTERXML(O953,"//local/territory")&amp;" "&amp;_xlfn.FILTERXML(O953,"//local/mapcode"),IFERROR(_xlfn.FILTERXML(O953,"//international/mapcode"),"")))</f>
        <v/>
      </c>
      <c r="F953" s="46">
        <f>IF(E953="","",IFERROR(_xlfn.FILTERXML(O953,"//local/territory"),""))</f>
        <v/>
      </c>
      <c r="G953" s="46">
        <f>IF(E953="","",IFERROR(_xlfn.FILTERXML(O953,"//local/mapcode"),""))</f>
        <v/>
      </c>
      <c r="H953" s="46">
        <f>IF(E953="","",IFERROR(_xlfn.FILTERXML(O953,"//international/mapcode"),""))</f>
        <v/>
      </c>
      <c r="I953" s="46">
        <f>IF(E953="","",IFERROR(HYPERLINK("https://www.mymapcodes.com/go/?t="&amp;IF(G953&lt;&gt;"",F953,"AAA")&amp;"&amp;ma="&amp;LEFT(IF(G953&lt;&gt;"",G953,H953),FIND(".",IF(G953&lt;&gt;"",G953,H953))-1)&amp;"&amp;mb="&amp;MID(IF(G953&lt;&gt;"",G953,H953),FIND(".",IF(G953&lt;&gt;"",G953,H953))+1,99),"Open on MyMapcodes →"),""))</f>
        <v/>
      </c>
      <c r="J953" s="47">
        <f>IF(OR(R953="",AP953&lt;&gt;""),"",ROUND(AN953,6))</f>
        <v/>
      </c>
      <c r="K953" s="47">
        <f>IF(OR(R953="",AP953&lt;&gt;""),"",ROUND(AO953,6))</f>
        <v/>
      </c>
      <c r="L953" s="48">
        <f>IF(R953="","",IF(AP953&lt;&gt;"",AP953,IF(O953="NO CONNECTION","Excel couldn't reach the mapcode service. Click the REFRESH RESULTS box just above the table.",IF(E953="","The mapcode service didn't return a mapcode for this point.",IF(AM953,"Latitude and longitude seemed to be the wrong way round, so they've been swapped. Please check.",IF(AND(AN953=0,AO953=0),"0, 0 is in the sea off West Africa. Please check this is the location you meant.",IF(W953,"Longitude came first, so the order has been switched.",IF(Z953=6,"Converted from degrees, minutes and seconds.",IF(Z953=4,"Converted from degrees and decimal minutes.","")))))))))</f>
        <v/>
      </c>
      <c r="N953" s="49">
        <f>IF(J953="","",MapcodeAPI&amp;"codes/"&amp;SUBSTITUTE(J953&amp;"",MID(1/2,2,1),".")&amp;","&amp;SUBSTITUTE(K953&amp;"",MID(1/2,2,1),"."))&amp;LEFT($B$13,0)</f>
        <v/>
      </c>
      <c r="O953" s="49">
        <f>IF(N953="","",IFERROR(_xlfn.WEBSERVICE(N953),IF(MapcodeAPIBackup="","NO CONNECTION",IFERROR(_xlfn.WEBSERVICE(MapcodeAPIBackup&amp;MID(N953,LEN(MapcodeAPI)+1,999)),"NO CONNECTION"))))</f>
        <v/>
      </c>
      <c r="P953" t="inlineStr">
        <is>
          <t xml:space="preserve"> </t>
        </is>
      </c>
      <c r="R953" s="50">
        <f>IFERROR(IF(AND(TRIM(B953&amp;"")="",TRIM(C953&amp;"")=""),"",TRIM(IF(ISNUMBER(B953),SUBSTITUTE(B953&amp;"",MID(1/2,2,1),"."),B953&amp;"")&amp;IF(TRIM(C953&amp;"")="",""," | "&amp;IF(ISNUMBER(C953),SUBSTITUTE(C953&amp;"",MID(1/2,2,1),"."),C953&amp;"")))),"(error value)")</f>
        <v/>
      </c>
      <c r="S953" s="50">
        <f>IF(R953="","","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"&amp;IFERROR(IF(AND(LEN(R953)-LEN(SUBSTITUTE(R953,"/",""))=1,ISNUMBER(FIND(" ",TRIM(LEFT(R953,FIND("/",R953)-1))))),LEFT(R953,FIND("/",R953)-1),R953),R953)&amp;" ")," "," "),"﻿"," "),"​"," "),"⁠"," ")," "," ")," "," "),CHAR(9)," "),CHAR(10)," "),CHAR(13)," "),"−","-"),"–","-"),"—","-"),"LATITUDE"," "),"LONGITUDE"," "),"COORDINATES"," "),"COORDS"," "),"NORTH"," N "),"SOUTH"," S "),"EAST"," E "),"WEST"," W "),"DEGREES"," "),"DEG"," "),"GPS"," "),"LONG"," "),"LNG"," "),"LON"," "),"LAT"," ")," AND "," "),"&amp;"," ")&amp;" ")</f>
        <v/>
      </c>
      <c r="T953" s="50">
        <f>IF(S953="","",IF(LEN(S953)-LEN(SUBSTITUTE(S953,".",""))&gt;0,SUBSTITUTE(S953,","," "),IF(LEN(S953)-LEN(SUBSTITUTE(S953,",",""))=3,SUBSTITUTE(SUBSTITUTE(S953,",",";",2),",","."),IF(LEN(S953)-LEN(SUBSTITUTE(S953,",",""))=2,SUBSTITUTE(S953,",","."),SUBSTITUTE(S953,","," ")))))</f>
        <v/>
      </c>
      <c r="U953" s="50">
        <f>IF(ISNUMBER(FIND("S",T953)),-1,IF(ISNUMBER(FIND("N",T953)),1,0))</f>
        <v/>
      </c>
      <c r="V953" s="50">
        <f>IF(ISNUMBER(FIND("W",T953)),-1,IF(ISNUMBER(FIND("E",T953)),1,0))</f>
        <v/>
      </c>
      <c r="W953" s="50">
        <f>AND(MIN(IFERROR(FIND("N",T953),999),IFERROR(FIND("S",T953),999))&lt;999,MIN(IFERROR(FIND("E",T953),999),IFERROR(FIND("W",T953),999))&lt;999,MIN(IFERROR(FIND("E",T953),999),IFERROR(FIND("W",T953),999))&lt;MIN(IFERROR(FIND("N",T953),999),IFERROR(FIND("S",T953),999)))</f>
        <v/>
      </c>
      <c r="X953" s="50">
        <f>IF(T953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953,"°"," "),"º"," "),"˚"," "),"'"," "),CHAR(34)," "),"′"," "),"’"," "),"‘"," "),"″"," "),"”"," "),"“"," "),"("," "),")"," "),"["," "),"]"," "),"{"," "),"}"," "),";"," "),"|"," "),"/"," "),"\"," "),":"," "),"="," "),"*"," "),","," "),"N"," "),"S"," "),"E"," "),"W"," "),"_"," ")))</f>
        <v/>
      </c>
      <c r="Y953" s="50">
        <f>IF(X953="","",SUBSTITUTE(SUBSTITUTE(SUBSTITUTE(SUBSTITUTE(SUBSTITUTE(SUBSTITUTE(SUBSTITUTE(SUBSTITUTE(SUBSTITUTE(SUBSTITUTE(SUBSTITUTE(SUBSTITUTE(SUBSTITUTE(X953,"0",""),"1",""),"2",""),"3",""),"4",""),"5",""),"6",""),"7",""),"8",""),"9",""),".",""),"-","")," ",""))</f>
        <v/>
      </c>
      <c r="Z953" s="50">
        <f>IF(X953="",0,LEN(X953)-LEN(SUBSTITUTE(X953," ",""))+1)</f>
        <v/>
      </c>
      <c r="AA953" s="50">
        <f>IF(Z953&lt;1,"",IFERROR(VALUE(SUBSTITUTE(TRIM(MID(SUBSTITUTE(X953," ",REPT(" ",60)),1,60)),".",MID(1/2,2,1))),""))</f>
        <v/>
      </c>
      <c r="AB953" s="50">
        <f>IF(Z953&lt;2,"",IFERROR(VALUE(SUBSTITUTE(TRIM(MID(SUBSTITUTE(X953," ",REPT(" ",60)),61,60)),".",MID(1/2,2,1))),""))</f>
        <v/>
      </c>
      <c r="AC953" s="50">
        <f>IF(Z953&lt;3,"",IFERROR(VALUE(SUBSTITUTE(TRIM(MID(SUBSTITUTE(X953," ",REPT(" ",60)),121,60)),".",MID(1/2,2,1))),""))</f>
        <v/>
      </c>
      <c r="AD953" s="50">
        <f>IF(Z953&lt;4,"",IFERROR(VALUE(SUBSTITUTE(TRIM(MID(SUBSTITUTE(X953," ",REPT(" ",60)),181,60)),".",MID(1/2,2,1))),""))</f>
        <v/>
      </c>
      <c r="AE953" s="50">
        <f>IF(Z953&lt;5,"",IFERROR(VALUE(SUBSTITUTE(TRIM(MID(SUBSTITUTE(X953," ",REPT(" ",60)),241,60)),".",MID(1/2,2,1))),""))</f>
        <v/>
      </c>
      <c r="AF953" s="50">
        <f>IF(Z953&lt;6,"",IFERROR(VALUE(SUBSTITUTE(TRIM(MID(SUBSTITUTE(X953," ",REPT(" ",60)),301,60)),".",MID(1/2,2,1))),""))</f>
        <v/>
      </c>
      <c r="AG953" s="50">
        <f>IFERROR(IF(Z953=2,AA953,IF(Z953=4,IF(AA953&lt;0,-1,1)*(ABS(AA953)+AB953/60),IF(Z953=6,IF(AA953&lt;0,-1,1)*(ABS(AA953)+AB953/60+AC953/3600),""))),"")</f>
        <v/>
      </c>
      <c r="AH953" s="50">
        <f>IFERROR(IF(Z953=2,AB953,IF(Z953=4,IF(AC953&lt;0,-1,1)*(ABS(AC953)+AD953/60),IF(Z953=6,IF(AD953&lt;0,-1,1)*(ABS(AD953)+AE953/60+AF953/3600),""))),"")</f>
        <v/>
      </c>
      <c r="AI953" s="50">
        <f>IF(W953,AH953,AG953)</f>
        <v/>
      </c>
      <c r="AJ953" s="50">
        <f>IF(W953,AG953,AH953)</f>
        <v/>
      </c>
      <c r="AK953" s="50">
        <f>IFERROR(IF(U953=0,AI953,U953*ABS(AI953)),"")</f>
        <v/>
      </c>
      <c r="AL953" s="50">
        <f>IFERROR(IF(V953=0,AJ953,V953*ABS(AJ953)),"")</f>
        <v/>
      </c>
      <c r="AM953" s="50">
        <f>IFERROR(AND(U953=0,V953=0,ABS(AK953)&gt;90,ABS(AK953)&lt;=180,ABS(AL953)&lt;=90),FALSE)</f>
        <v/>
      </c>
      <c r="AN953" s="50">
        <f>IF(AM953,AL953,AK953)</f>
        <v/>
      </c>
      <c r="AO953" s="50">
        <f>IF(AM953,AK953,AL953)</f>
        <v/>
      </c>
      <c r="AP953" s="50">
        <f>IF(R953="","",IF(Y953&lt;&gt;"","Contains words or symbols that aren't part of a coordinate.",IF(NOT(OR(Z953=2,Z953=4,Z953=6)),"Couldn't find a latitude and a longitude ("&amp;Z953&amp;IF(Z953=1," number"," numbers")&amp;" found).",IF(COUNT(AA953:AF953)&lt;&gt;Z953,"Some of the numbers couldn't be read.",IF(OR(AND(Z953=4,OR(AB953&lt;0,AB953&gt;=60,AD953&lt;0,AD953&gt;=60)),AND(Z953=6,OR(AB953&lt;0,AB953&gt;=60,AC953&lt;0,AC953&gt;=60,AE953&lt;0,AE953&gt;=60,AF953&lt;0,AF953&gt;=60))),"Minutes and seconds must be between 0 and 60.",IF(OR(ABS(AN953)&gt;90,ABS(AO953)&gt;180),"Out of range: latitude must be between -90 and 90, and longitude between -180 and 180.",""))))))</f>
        <v/>
      </c>
    </row>
    <row r="954">
      <c r="B954" s="44" t="n"/>
      <c r="C954" s="44" t="n"/>
      <c r="D954" s="45">
        <f>IF(R954="","",IF(AP954&lt;&gt;"","NOT VALID GPS COORDINATES",IF(O954="NO CONNECTION","NO CONNECTION",IF(E954="","NOT FOUND",IF(OR(AM954,AND(AN954=0,AO954=0)),"CONVERTED – PLEASE CHECK","CONVERTED")))))</f>
        <v/>
      </c>
      <c r="E954" s="45">
        <f>IF(OR(O954="",O954="NO CONNECTION"),"",IFERROR(_xlfn.FILTERXML(O954,"//local/territory")&amp;" "&amp;_xlfn.FILTERXML(O954,"//local/mapcode"),IFERROR(_xlfn.FILTERXML(O954,"//international/mapcode"),"")))</f>
        <v/>
      </c>
      <c r="F954" s="46">
        <f>IF(E954="","",IFERROR(_xlfn.FILTERXML(O954,"//local/territory"),""))</f>
        <v/>
      </c>
      <c r="G954" s="46">
        <f>IF(E954="","",IFERROR(_xlfn.FILTERXML(O954,"//local/mapcode"),""))</f>
        <v/>
      </c>
      <c r="H954" s="46">
        <f>IF(E954="","",IFERROR(_xlfn.FILTERXML(O954,"//international/mapcode"),""))</f>
        <v/>
      </c>
      <c r="I954" s="46">
        <f>IF(E954="","",IFERROR(HYPERLINK("https://www.mymapcodes.com/go/?t="&amp;IF(G954&lt;&gt;"",F954,"AAA")&amp;"&amp;ma="&amp;LEFT(IF(G954&lt;&gt;"",G954,H954),FIND(".",IF(G954&lt;&gt;"",G954,H954))-1)&amp;"&amp;mb="&amp;MID(IF(G954&lt;&gt;"",G954,H954),FIND(".",IF(G954&lt;&gt;"",G954,H954))+1,99),"Open on MyMapcodes →"),""))</f>
        <v/>
      </c>
      <c r="J954" s="47">
        <f>IF(OR(R954="",AP954&lt;&gt;""),"",ROUND(AN954,6))</f>
        <v/>
      </c>
      <c r="K954" s="47">
        <f>IF(OR(R954="",AP954&lt;&gt;""),"",ROUND(AO954,6))</f>
        <v/>
      </c>
      <c r="L954" s="48">
        <f>IF(R954="","",IF(AP954&lt;&gt;"",AP954,IF(O954="NO CONNECTION","Excel couldn't reach the mapcode service. Click the REFRESH RESULTS box just above the table.",IF(E954="","The mapcode service didn't return a mapcode for this point.",IF(AM954,"Latitude and longitude seemed to be the wrong way round, so they've been swapped. Please check.",IF(AND(AN954=0,AO954=0),"0, 0 is in the sea off West Africa. Please check this is the location you meant.",IF(W954,"Longitude came first, so the order has been switched.",IF(Z954=6,"Converted from degrees, minutes and seconds.",IF(Z954=4,"Converted from degrees and decimal minutes.","")))))))))</f>
        <v/>
      </c>
      <c r="N954" s="49">
        <f>IF(J954="","",MapcodeAPI&amp;"codes/"&amp;SUBSTITUTE(J954&amp;"",MID(1/2,2,1),".")&amp;","&amp;SUBSTITUTE(K954&amp;"",MID(1/2,2,1),"."))&amp;LEFT($B$13,0)</f>
        <v/>
      </c>
      <c r="O954" s="49">
        <f>IF(N954="","",IFERROR(_xlfn.WEBSERVICE(N954),IF(MapcodeAPIBackup="","NO CONNECTION",IFERROR(_xlfn.WEBSERVICE(MapcodeAPIBackup&amp;MID(N954,LEN(MapcodeAPI)+1,999)),"NO CONNECTION"))))</f>
        <v/>
      </c>
      <c r="P954" t="inlineStr">
        <is>
          <t xml:space="preserve"> </t>
        </is>
      </c>
      <c r="R954" s="50">
        <f>IFERROR(IF(AND(TRIM(B954&amp;"")="",TRIM(C954&amp;"")=""),"",TRIM(IF(ISNUMBER(B954),SUBSTITUTE(B954&amp;"",MID(1/2,2,1),"."),B954&amp;"")&amp;IF(TRIM(C954&amp;"")="",""," | "&amp;IF(ISNUMBER(C954),SUBSTITUTE(C954&amp;"",MID(1/2,2,1),"."),C954&amp;"")))),"(error value)")</f>
        <v/>
      </c>
      <c r="S954" s="50">
        <f>IF(R954="","","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"&amp;IFERROR(IF(AND(LEN(R954)-LEN(SUBSTITUTE(R954,"/",""))=1,ISNUMBER(FIND(" ",TRIM(LEFT(R954,FIND("/",R954)-1))))),LEFT(R954,FIND("/",R954)-1),R954),R954)&amp;" ")," "," "),"﻿"," "),"​"," "),"⁠"," ")," "," ")," "," "),CHAR(9)," "),CHAR(10)," "),CHAR(13)," "),"−","-"),"–","-"),"—","-"),"LATITUDE"," "),"LONGITUDE"," "),"COORDINATES"," "),"COORDS"," "),"NORTH"," N "),"SOUTH"," S "),"EAST"," E "),"WEST"," W "),"DEGREES"," "),"DEG"," "),"GPS"," "),"LONG"," "),"LNG"," "),"LON"," "),"LAT"," ")," AND "," "),"&amp;"," ")&amp;" ")</f>
        <v/>
      </c>
      <c r="T954" s="50">
        <f>IF(S954="","",IF(LEN(S954)-LEN(SUBSTITUTE(S954,".",""))&gt;0,SUBSTITUTE(S954,","," "),IF(LEN(S954)-LEN(SUBSTITUTE(S954,",",""))=3,SUBSTITUTE(SUBSTITUTE(S954,",",";",2),",","."),IF(LEN(S954)-LEN(SUBSTITUTE(S954,",",""))=2,SUBSTITUTE(S954,",","."),SUBSTITUTE(S954,","," ")))))</f>
        <v/>
      </c>
      <c r="U954" s="50">
        <f>IF(ISNUMBER(FIND("S",T954)),-1,IF(ISNUMBER(FIND("N",T954)),1,0))</f>
        <v/>
      </c>
      <c r="V954" s="50">
        <f>IF(ISNUMBER(FIND("W",T954)),-1,IF(ISNUMBER(FIND("E",T954)),1,0))</f>
        <v/>
      </c>
      <c r="W954" s="50">
        <f>AND(MIN(IFERROR(FIND("N",T954),999),IFERROR(FIND("S",T954),999))&lt;999,MIN(IFERROR(FIND("E",T954),999),IFERROR(FIND("W",T954),999))&lt;999,MIN(IFERROR(FIND("E",T954),999),IFERROR(FIND("W",T954),999))&lt;MIN(IFERROR(FIND("N",T954),999),IFERROR(FIND("S",T954),999)))</f>
        <v/>
      </c>
      <c r="X954" s="50">
        <f>IF(T954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954,"°"," "),"º"," "),"˚"," "),"'"," "),CHAR(34)," "),"′"," "),"’"," "),"‘"," "),"″"," "),"”"," "),"“"," "),"("," "),")"," "),"["," "),"]"," "),"{"," "),"}"," "),";"," "),"|"," "),"/"," "),"\"," "),":"," "),"="," "),"*"," "),","," "),"N"," "),"S"," "),"E"," "),"W"," "),"_"," ")))</f>
        <v/>
      </c>
      <c r="Y954" s="50">
        <f>IF(X954="","",SUBSTITUTE(SUBSTITUTE(SUBSTITUTE(SUBSTITUTE(SUBSTITUTE(SUBSTITUTE(SUBSTITUTE(SUBSTITUTE(SUBSTITUTE(SUBSTITUTE(SUBSTITUTE(SUBSTITUTE(SUBSTITUTE(X954,"0",""),"1",""),"2",""),"3",""),"4",""),"5",""),"6",""),"7",""),"8",""),"9",""),".",""),"-","")," ",""))</f>
        <v/>
      </c>
      <c r="Z954" s="50">
        <f>IF(X954="",0,LEN(X954)-LEN(SUBSTITUTE(X954," ",""))+1)</f>
        <v/>
      </c>
      <c r="AA954" s="50">
        <f>IF(Z954&lt;1,"",IFERROR(VALUE(SUBSTITUTE(TRIM(MID(SUBSTITUTE(X954," ",REPT(" ",60)),1,60)),".",MID(1/2,2,1))),""))</f>
        <v/>
      </c>
      <c r="AB954" s="50">
        <f>IF(Z954&lt;2,"",IFERROR(VALUE(SUBSTITUTE(TRIM(MID(SUBSTITUTE(X954," ",REPT(" ",60)),61,60)),".",MID(1/2,2,1))),""))</f>
        <v/>
      </c>
      <c r="AC954" s="50">
        <f>IF(Z954&lt;3,"",IFERROR(VALUE(SUBSTITUTE(TRIM(MID(SUBSTITUTE(X954," ",REPT(" ",60)),121,60)),".",MID(1/2,2,1))),""))</f>
        <v/>
      </c>
      <c r="AD954" s="50">
        <f>IF(Z954&lt;4,"",IFERROR(VALUE(SUBSTITUTE(TRIM(MID(SUBSTITUTE(X954," ",REPT(" ",60)),181,60)),".",MID(1/2,2,1))),""))</f>
        <v/>
      </c>
      <c r="AE954" s="50">
        <f>IF(Z954&lt;5,"",IFERROR(VALUE(SUBSTITUTE(TRIM(MID(SUBSTITUTE(X954," ",REPT(" ",60)),241,60)),".",MID(1/2,2,1))),""))</f>
        <v/>
      </c>
      <c r="AF954" s="50">
        <f>IF(Z954&lt;6,"",IFERROR(VALUE(SUBSTITUTE(TRIM(MID(SUBSTITUTE(X954," ",REPT(" ",60)),301,60)),".",MID(1/2,2,1))),""))</f>
        <v/>
      </c>
      <c r="AG954" s="50">
        <f>IFERROR(IF(Z954=2,AA954,IF(Z954=4,IF(AA954&lt;0,-1,1)*(ABS(AA954)+AB954/60),IF(Z954=6,IF(AA954&lt;0,-1,1)*(ABS(AA954)+AB954/60+AC954/3600),""))),"")</f>
        <v/>
      </c>
      <c r="AH954" s="50">
        <f>IFERROR(IF(Z954=2,AB954,IF(Z954=4,IF(AC954&lt;0,-1,1)*(ABS(AC954)+AD954/60),IF(Z954=6,IF(AD954&lt;0,-1,1)*(ABS(AD954)+AE954/60+AF954/3600),""))),"")</f>
        <v/>
      </c>
      <c r="AI954" s="50">
        <f>IF(W954,AH954,AG954)</f>
        <v/>
      </c>
      <c r="AJ954" s="50">
        <f>IF(W954,AG954,AH954)</f>
        <v/>
      </c>
      <c r="AK954" s="50">
        <f>IFERROR(IF(U954=0,AI954,U954*ABS(AI954)),"")</f>
        <v/>
      </c>
      <c r="AL954" s="50">
        <f>IFERROR(IF(V954=0,AJ954,V954*ABS(AJ954)),"")</f>
        <v/>
      </c>
      <c r="AM954" s="50">
        <f>IFERROR(AND(U954=0,V954=0,ABS(AK954)&gt;90,ABS(AK954)&lt;=180,ABS(AL954)&lt;=90),FALSE)</f>
        <v/>
      </c>
      <c r="AN954" s="50">
        <f>IF(AM954,AL954,AK954)</f>
        <v/>
      </c>
      <c r="AO954" s="50">
        <f>IF(AM954,AK954,AL954)</f>
        <v/>
      </c>
      <c r="AP954" s="50">
        <f>IF(R954="","",IF(Y954&lt;&gt;"","Contains words or symbols that aren't part of a coordinate.",IF(NOT(OR(Z954=2,Z954=4,Z954=6)),"Couldn't find a latitude and a longitude ("&amp;Z954&amp;IF(Z954=1," number"," numbers")&amp;" found).",IF(COUNT(AA954:AF954)&lt;&gt;Z954,"Some of the numbers couldn't be read.",IF(OR(AND(Z954=4,OR(AB954&lt;0,AB954&gt;=60,AD954&lt;0,AD954&gt;=60)),AND(Z954=6,OR(AB954&lt;0,AB954&gt;=60,AC954&lt;0,AC954&gt;=60,AE954&lt;0,AE954&gt;=60,AF954&lt;0,AF954&gt;=60))),"Minutes and seconds must be between 0 and 60.",IF(OR(ABS(AN954)&gt;90,ABS(AO954)&gt;180),"Out of range: latitude must be between -90 and 90, and longitude between -180 and 180.",""))))))</f>
        <v/>
      </c>
    </row>
    <row r="955">
      <c r="B955" s="44" t="n"/>
      <c r="C955" s="44" t="n"/>
      <c r="D955" s="45">
        <f>IF(R955="","",IF(AP955&lt;&gt;"","NOT VALID GPS COORDINATES",IF(O955="NO CONNECTION","NO CONNECTION",IF(E955="","NOT FOUND",IF(OR(AM955,AND(AN955=0,AO955=0)),"CONVERTED – PLEASE CHECK","CONVERTED")))))</f>
        <v/>
      </c>
      <c r="E955" s="45">
        <f>IF(OR(O955="",O955="NO CONNECTION"),"",IFERROR(_xlfn.FILTERXML(O955,"//local/territory")&amp;" "&amp;_xlfn.FILTERXML(O955,"//local/mapcode"),IFERROR(_xlfn.FILTERXML(O955,"//international/mapcode"),"")))</f>
        <v/>
      </c>
      <c r="F955" s="46">
        <f>IF(E955="","",IFERROR(_xlfn.FILTERXML(O955,"//local/territory"),""))</f>
        <v/>
      </c>
      <c r="G955" s="46">
        <f>IF(E955="","",IFERROR(_xlfn.FILTERXML(O955,"//local/mapcode"),""))</f>
        <v/>
      </c>
      <c r="H955" s="46">
        <f>IF(E955="","",IFERROR(_xlfn.FILTERXML(O955,"//international/mapcode"),""))</f>
        <v/>
      </c>
      <c r="I955" s="46">
        <f>IF(E955="","",IFERROR(HYPERLINK("https://www.mymapcodes.com/go/?t="&amp;IF(G955&lt;&gt;"",F955,"AAA")&amp;"&amp;ma="&amp;LEFT(IF(G955&lt;&gt;"",G955,H955),FIND(".",IF(G955&lt;&gt;"",G955,H955))-1)&amp;"&amp;mb="&amp;MID(IF(G955&lt;&gt;"",G955,H955),FIND(".",IF(G955&lt;&gt;"",G955,H955))+1,99),"Open on MyMapcodes →"),""))</f>
        <v/>
      </c>
      <c r="J955" s="47">
        <f>IF(OR(R955="",AP955&lt;&gt;""),"",ROUND(AN955,6))</f>
        <v/>
      </c>
      <c r="K955" s="47">
        <f>IF(OR(R955="",AP955&lt;&gt;""),"",ROUND(AO955,6))</f>
        <v/>
      </c>
      <c r="L955" s="48">
        <f>IF(R955="","",IF(AP955&lt;&gt;"",AP955,IF(O955="NO CONNECTION","Excel couldn't reach the mapcode service. Click the REFRESH RESULTS box just above the table.",IF(E955="","The mapcode service didn't return a mapcode for this point.",IF(AM955,"Latitude and longitude seemed to be the wrong way round, so they've been swapped. Please check.",IF(AND(AN955=0,AO955=0),"0, 0 is in the sea off West Africa. Please check this is the location you meant.",IF(W955,"Longitude came first, so the order has been switched.",IF(Z955=6,"Converted from degrees, minutes and seconds.",IF(Z955=4,"Converted from degrees and decimal minutes.","")))))))))</f>
        <v/>
      </c>
      <c r="N955" s="49">
        <f>IF(J955="","",MapcodeAPI&amp;"codes/"&amp;SUBSTITUTE(J955&amp;"",MID(1/2,2,1),".")&amp;","&amp;SUBSTITUTE(K955&amp;"",MID(1/2,2,1),"."))&amp;LEFT($B$13,0)</f>
        <v/>
      </c>
      <c r="O955" s="49">
        <f>IF(N955="","",IFERROR(_xlfn.WEBSERVICE(N955),IF(MapcodeAPIBackup="","NO CONNECTION",IFERROR(_xlfn.WEBSERVICE(MapcodeAPIBackup&amp;MID(N955,LEN(MapcodeAPI)+1,999)),"NO CONNECTION"))))</f>
        <v/>
      </c>
      <c r="P955" t="inlineStr">
        <is>
          <t xml:space="preserve"> </t>
        </is>
      </c>
      <c r="R955" s="50">
        <f>IFERROR(IF(AND(TRIM(B955&amp;"")="",TRIM(C955&amp;"")=""),"",TRIM(IF(ISNUMBER(B955),SUBSTITUTE(B955&amp;"",MID(1/2,2,1),"."),B955&amp;"")&amp;IF(TRIM(C955&amp;"")="",""," | "&amp;IF(ISNUMBER(C955),SUBSTITUTE(C955&amp;"",MID(1/2,2,1),"."),C955&amp;"")))),"(error value)")</f>
        <v/>
      </c>
      <c r="S955" s="50">
        <f>IF(R955="","","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"&amp;IFERROR(IF(AND(LEN(R955)-LEN(SUBSTITUTE(R955,"/",""))=1,ISNUMBER(FIND(" ",TRIM(LEFT(R955,FIND("/",R955)-1))))),LEFT(R955,FIND("/",R955)-1),R955),R955)&amp;" ")," "," "),"﻿"," "),"​"," "),"⁠"," ")," "," ")," "," "),CHAR(9)," "),CHAR(10)," "),CHAR(13)," "),"−","-"),"–","-"),"—","-"),"LATITUDE"," "),"LONGITUDE"," "),"COORDINATES"," "),"COORDS"," "),"NORTH"," N "),"SOUTH"," S "),"EAST"," E "),"WEST"," W "),"DEGREES"," "),"DEG"," "),"GPS"," "),"LONG"," "),"LNG"," "),"LON"," "),"LAT"," ")," AND "," "),"&amp;"," ")&amp;" ")</f>
        <v/>
      </c>
      <c r="T955" s="50">
        <f>IF(S955="","",IF(LEN(S955)-LEN(SUBSTITUTE(S955,".",""))&gt;0,SUBSTITUTE(S955,","," "),IF(LEN(S955)-LEN(SUBSTITUTE(S955,",",""))=3,SUBSTITUTE(SUBSTITUTE(S955,",",";",2),",","."),IF(LEN(S955)-LEN(SUBSTITUTE(S955,",",""))=2,SUBSTITUTE(S955,",","."),SUBSTITUTE(S955,","," ")))))</f>
        <v/>
      </c>
      <c r="U955" s="50">
        <f>IF(ISNUMBER(FIND("S",T955)),-1,IF(ISNUMBER(FIND("N",T955)),1,0))</f>
        <v/>
      </c>
      <c r="V955" s="50">
        <f>IF(ISNUMBER(FIND("W",T955)),-1,IF(ISNUMBER(FIND("E",T955)),1,0))</f>
        <v/>
      </c>
      <c r="W955" s="50">
        <f>AND(MIN(IFERROR(FIND("N",T955),999),IFERROR(FIND("S",T955),999))&lt;999,MIN(IFERROR(FIND("E",T955),999),IFERROR(FIND("W",T955),999))&lt;999,MIN(IFERROR(FIND("E",T955),999),IFERROR(FIND("W",T955),999))&lt;MIN(IFERROR(FIND("N",T955),999),IFERROR(FIND("S",T955),999)))</f>
        <v/>
      </c>
      <c r="X955" s="50">
        <f>IF(T955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955,"°"," "),"º"," "),"˚"," "),"'"," "),CHAR(34)," "),"′"," "),"’"," "),"‘"," "),"″"," "),"”"," "),"“"," "),"("," "),")"," "),"["," "),"]"," "),"{"," "),"}"," "),";"," "),"|"," "),"/"," "),"\"," "),":"," "),"="," "),"*"," "),","," "),"N"," "),"S"," "),"E"," "),"W"," "),"_"," ")))</f>
        <v/>
      </c>
      <c r="Y955" s="50">
        <f>IF(X955="","",SUBSTITUTE(SUBSTITUTE(SUBSTITUTE(SUBSTITUTE(SUBSTITUTE(SUBSTITUTE(SUBSTITUTE(SUBSTITUTE(SUBSTITUTE(SUBSTITUTE(SUBSTITUTE(SUBSTITUTE(SUBSTITUTE(X955,"0",""),"1",""),"2",""),"3",""),"4",""),"5",""),"6",""),"7",""),"8",""),"9",""),".",""),"-","")," ",""))</f>
        <v/>
      </c>
      <c r="Z955" s="50">
        <f>IF(X955="",0,LEN(X955)-LEN(SUBSTITUTE(X955," ",""))+1)</f>
        <v/>
      </c>
      <c r="AA955" s="50">
        <f>IF(Z955&lt;1,"",IFERROR(VALUE(SUBSTITUTE(TRIM(MID(SUBSTITUTE(X955," ",REPT(" ",60)),1,60)),".",MID(1/2,2,1))),""))</f>
        <v/>
      </c>
      <c r="AB955" s="50">
        <f>IF(Z955&lt;2,"",IFERROR(VALUE(SUBSTITUTE(TRIM(MID(SUBSTITUTE(X955," ",REPT(" ",60)),61,60)),".",MID(1/2,2,1))),""))</f>
        <v/>
      </c>
      <c r="AC955" s="50">
        <f>IF(Z955&lt;3,"",IFERROR(VALUE(SUBSTITUTE(TRIM(MID(SUBSTITUTE(X955," ",REPT(" ",60)),121,60)),".",MID(1/2,2,1))),""))</f>
        <v/>
      </c>
      <c r="AD955" s="50">
        <f>IF(Z955&lt;4,"",IFERROR(VALUE(SUBSTITUTE(TRIM(MID(SUBSTITUTE(X955," ",REPT(" ",60)),181,60)),".",MID(1/2,2,1))),""))</f>
        <v/>
      </c>
      <c r="AE955" s="50">
        <f>IF(Z955&lt;5,"",IFERROR(VALUE(SUBSTITUTE(TRIM(MID(SUBSTITUTE(X955," ",REPT(" ",60)),241,60)),".",MID(1/2,2,1))),""))</f>
        <v/>
      </c>
      <c r="AF955" s="50">
        <f>IF(Z955&lt;6,"",IFERROR(VALUE(SUBSTITUTE(TRIM(MID(SUBSTITUTE(X955," ",REPT(" ",60)),301,60)),".",MID(1/2,2,1))),""))</f>
        <v/>
      </c>
      <c r="AG955" s="50">
        <f>IFERROR(IF(Z955=2,AA955,IF(Z955=4,IF(AA955&lt;0,-1,1)*(ABS(AA955)+AB955/60),IF(Z955=6,IF(AA955&lt;0,-1,1)*(ABS(AA955)+AB955/60+AC955/3600),""))),"")</f>
        <v/>
      </c>
      <c r="AH955" s="50">
        <f>IFERROR(IF(Z955=2,AB955,IF(Z955=4,IF(AC955&lt;0,-1,1)*(ABS(AC955)+AD955/60),IF(Z955=6,IF(AD955&lt;0,-1,1)*(ABS(AD955)+AE955/60+AF955/3600),""))),"")</f>
        <v/>
      </c>
      <c r="AI955" s="50">
        <f>IF(W955,AH955,AG955)</f>
        <v/>
      </c>
      <c r="AJ955" s="50">
        <f>IF(W955,AG955,AH955)</f>
        <v/>
      </c>
      <c r="AK955" s="50">
        <f>IFERROR(IF(U955=0,AI955,U955*ABS(AI955)),"")</f>
        <v/>
      </c>
      <c r="AL955" s="50">
        <f>IFERROR(IF(V955=0,AJ955,V955*ABS(AJ955)),"")</f>
        <v/>
      </c>
      <c r="AM955" s="50">
        <f>IFERROR(AND(U955=0,V955=0,ABS(AK955)&gt;90,ABS(AK955)&lt;=180,ABS(AL955)&lt;=90),FALSE)</f>
        <v/>
      </c>
      <c r="AN955" s="50">
        <f>IF(AM955,AL955,AK955)</f>
        <v/>
      </c>
      <c r="AO955" s="50">
        <f>IF(AM955,AK955,AL955)</f>
        <v/>
      </c>
      <c r="AP955" s="50">
        <f>IF(R955="","",IF(Y955&lt;&gt;"","Contains words or symbols that aren't part of a coordinate.",IF(NOT(OR(Z955=2,Z955=4,Z955=6)),"Couldn't find a latitude and a longitude ("&amp;Z955&amp;IF(Z955=1," number"," numbers")&amp;" found).",IF(COUNT(AA955:AF955)&lt;&gt;Z955,"Some of the numbers couldn't be read.",IF(OR(AND(Z955=4,OR(AB955&lt;0,AB955&gt;=60,AD955&lt;0,AD955&gt;=60)),AND(Z955=6,OR(AB955&lt;0,AB955&gt;=60,AC955&lt;0,AC955&gt;=60,AE955&lt;0,AE955&gt;=60,AF955&lt;0,AF955&gt;=60))),"Minutes and seconds must be between 0 and 60.",IF(OR(ABS(AN955)&gt;90,ABS(AO955)&gt;180),"Out of range: latitude must be between -90 and 90, and longitude between -180 and 180.",""))))))</f>
        <v/>
      </c>
    </row>
    <row r="956">
      <c r="B956" s="44" t="n"/>
      <c r="C956" s="44" t="n"/>
      <c r="D956" s="45">
        <f>IF(R956="","",IF(AP956&lt;&gt;"","NOT VALID GPS COORDINATES",IF(O956="NO CONNECTION","NO CONNECTION",IF(E956="","NOT FOUND",IF(OR(AM956,AND(AN956=0,AO956=0)),"CONVERTED – PLEASE CHECK","CONVERTED")))))</f>
        <v/>
      </c>
      <c r="E956" s="45">
        <f>IF(OR(O956="",O956="NO CONNECTION"),"",IFERROR(_xlfn.FILTERXML(O956,"//local/territory")&amp;" "&amp;_xlfn.FILTERXML(O956,"//local/mapcode"),IFERROR(_xlfn.FILTERXML(O956,"//international/mapcode"),"")))</f>
        <v/>
      </c>
      <c r="F956" s="46">
        <f>IF(E956="","",IFERROR(_xlfn.FILTERXML(O956,"//local/territory"),""))</f>
        <v/>
      </c>
      <c r="G956" s="46">
        <f>IF(E956="","",IFERROR(_xlfn.FILTERXML(O956,"//local/mapcode"),""))</f>
        <v/>
      </c>
      <c r="H956" s="46">
        <f>IF(E956="","",IFERROR(_xlfn.FILTERXML(O956,"//international/mapcode"),""))</f>
        <v/>
      </c>
      <c r="I956" s="46">
        <f>IF(E956="","",IFERROR(HYPERLINK("https://www.mymapcodes.com/go/?t="&amp;IF(G956&lt;&gt;"",F956,"AAA")&amp;"&amp;ma="&amp;LEFT(IF(G956&lt;&gt;"",G956,H956),FIND(".",IF(G956&lt;&gt;"",G956,H956))-1)&amp;"&amp;mb="&amp;MID(IF(G956&lt;&gt;"",G956,H956),FIND(".",IF(G956&lt;&gt;"",G956,H956))+1,99),"Open on MyMapcodes →"),""))</f>
        <v/>
      </c>
      <c r="J956" s="47">
        <f>IF(OR(R956="",AP956&lt;&gt;""),"",ROUND(AN956,6))</f>
        <v/>
      </c>
      <c r="K956" s="47">
        <f>IF(OR(R956="",AP956&lt;&gt;""),"",ROUND(AO956,6))</f>
        <v/>
      </c>
      <c r="L956" s="48">
        <f>IF(R956="","",IF(AP956&lt;&gt;"",AP956,IF(O956="NO CONNECTION","Excel couldn't reach the mapcode service. Click the REFRESH RESULTS box just above the table.",IF(E956="","The mapcode service didn't return a mapcode for this point.",IF(AM956,"Latitude and longitude seemed to be the wrong way round, so they've been swapped. Please check.",IF(AND(AN956=0,AO956=0),"0, 0 is in the sea off West Africa. Please check this is the location you meant.",IF(W956,"Longitude came first, so the order has been switched.",IF(Z956=6,"Converted from degrees, minutes and seconds.",IF(Z956=4,"Converted from degrees and decimal minutes.","")))))))))</f>
        <v/>
      </c>
      <c r="N956" s="49">
        <f>IF(J956="","",MapcodeAPI&amp;"codes/"&amp;SUBSTITUTE(J956&amp;"",MID(1/2,2,1),".")&amp;","&amp;SUBSTITUTE(K956&amp;"",MID(1/2,2,1),"."))&amp;LEFT($B$13,0)</f>
        <v/>
      </c>
      <c r="O956" s="49">
        <f>IF(N956="","",IFERROR(_xlfn.WEBSERVICE(N956),IF(MapcodeAPIBackup="","NO CONNECTION",IFERROR(_xlfn.WEBSERVICE(MapcodeAPIBackup&amp;MID(N956,LEN(MapcodeAPI)+1,999)),"NO CONNECTION"))))</f>
        <v/>
      </c>
      <c r="P956" t="inlineStr">
        <is>
          <t xml:space="preserve"> </t>
        </is>
      </c>
      <c r="R956" s="50">
        <f>IFERROR(IF(AND(TRIM(B956&amp;"")="",TRIM(C956&amp;"")=""),"",TRIM(IF(ISNUMBER(B956),SUBSTITUTE(B956&amp;"",MID(1/2,2,1),"."),B956&amp;"")&amp;IF(TRIM(C956&amp;"")="",""," | "&amp;IF(ISNUMBER(C956),SUBSTITUTE(C956&amp;"",MID(1/2,2,1),"."),C956&amp;"")))),"(error value)")</f>
        <v/>
      </c>
      <c r="S956" s="50">
        <f>IF(R956="","","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"&amp;IFERROR(IF(AND(LEN(R956)-LEN(SUBSTITUTE(R956,"/",""))=1,ISNUMBER(FIND(" ",TRIM(LEFT(R956,FIND("/",R956)-1))))),LEFT(R956,FIND("/",R956)-1),R956),R956)&amp;" ")," "," "),"﻿"," "),"​"," "),"⁠"," ")," "," ")," "," "),CHAR(9)," "),CHAR(10)," "),CHAR(13)," "),"−","-"),"–","-"),"—","-"),"LATITUDE"," "),"LONGITUDE"," "),"COORDINATES"," "),"COORDS"," "),"NORTH"," N "),"SOUTH"," S "),"EAST"," E "),"WEST"," W "),"DEGREES"," "),"DEG"," "),"GPS"," "),"LONG"," "),"LNG"," "),"LON"," "),"LAT"," ")," AND "," "),"&amp;"," ")&amp;" ")</f>
        <v/>
      </c>
      <c r="T956" s="50">
        <f>IF(S956="","",IF(LEN(S956)-LEN(SUBSTITUTE(S956,".",""))&gt;0,SUBSTITUTE(S956,","," "),IF(LEN(S956)-LEN(SUBSTITUTE(S956,",",""))=3,SUBSTITUTE(SUBSTITUTE(S956,",",";",2),",","."),IF(LEN(S956)-LEN(SUBSTITUTE(S956,",",""))=2,SUBSTITUTE(S956,",","."),SUBSTITUTE(S956,","," ")))))</f>
        <v/>
      </c>
      <c r="U956" s="50">
        <f>IF(ISNUMBER(FIND("S",T956)),-1,IF(ISNUMBER(FIND("N",T956)),1,0))</f>
        <v/>
      </c>
      <c r="V956" s="50">
        <f>IF(ISNUMBER(FIND("W",T956)),-1,IF(ISNUMBER(FIND("E",T956)),1,0))</f>
        <v/>
      </c>
      <c r="W956" s="50">
        <f>AND(MIN(IFERROR(FIND("N",T956),999),IFERROR(FIND("S",T956),999))&lt;999,MIN(IFERROR(FIND("E",T956),999),IFERROR(FIND("W",T956),999))&lt;999,MIN(IFERROR(FIND("E",T956),999),IFERROR(FIND("W",T956),999))&lt;MIN(IFERROR(FIND("N",T956),999),IFERROR(FIND("S",T956),999)))</f>
        <v/>
      </c>
      <c r="X956" s="50">
        <f>IF(T956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956,"°"," "),"º"," "),"˚"," "),"'"," "),CHAR(34)," "),"′"," "),"’"," "),"‘"," "),"″"," "),"”"," "),"“"," "),"("," "),")"," "),"["," "),"]"," "),"{"," "),"}"," "),";"," "),"|"," "),"/"," "),"\"," "),":"," "),"="," "),"*"," "),","," "),"N"," "),"S"," "),"E"," "),"W"," "),"_"," ")))</f>
        <v/>
      </c>
      <c r="Y956" s="50">
        <f>IF(X956="","",SUBSTITUTE(SUBSTITUTE(SUBSTITUTE(SUBSTITUTE(SUBSTITUTE(SUBSTITUTE(SUBSTITUTE(SUBSTITUTE(SUBSTITUTE(SUBSTITUTE(SUBSTITUTE(SUBSTITUTE(SUBSTITUTE(X956,"0",""),"1",""),"2",""),"3",""),"4",""),"5",""),"6",""),"7",""),"8",""),"9",""),".",""),"-","")," ",""))</f>
        <v/>
      </c>
      <c r="Z956" s="50">
        <f>IF(X956="",0,LEN(X956)-LEN(SUBSTITUTE(X956," ",""))+1)</f>
        <v/>
      </c>
      <c r="AA956" s="50">
        <f>IF(Z956&lt;1,"",IFERROR(VALUE(SUBSTITUTE(TRIM(MID(SUBSTITUTE(X956," ",REPT(" ",60)),1,60)),".",MID(1/2,2,1))),""))</f>
        <v/>
      </c>
      <c r="AB956" s="50">
        <f>IF(Z956&lt;2,"",IFERROR(VALUE(SUBSTITUTE(TRIM(MID(SUBSTITUTE(X956," ",REPT(" ",60)),61,60)),".",MID(1/2,2,1))),""))</f>
        <v/>
      </c>
      <c r="AC956" s="50">
        <f>IF(Z956&lt;3,"",IFERROR(VALUE(SUBSTITUTE(TRIM(MID(SUBSTITUTE(X956," ",REPT(" ",60)),121,60)),".",MID(1/2,2,1))),""))</f>
        <v/>
      </c>
      <c r="AD956" s="50">
        <f>IF(Z956&lt;4,"",IFERROR(VALUE(SUBSTITUTE(TRIM(MID(SUBSTITUTE(X956," ",REPT(" ",60)),181,60)),".",MID(1/2,2,1))),""))</f>
        <v/>
      </c>
      <c r="AE956" s="50">
        <f>IF(Z956&lt;5,"",IFERROR(VALUE(SUBSTITUTE(TRIM(MID(SUBSTITUTE(X956," ",REPT(" ",60)),241,60)),".",MID(1/2,2,1))),""))</f>
        <v/>
      </c>
      <c r="AF956" s="50">
        <f>IF(Z956&lt;6,"",IFERROR(VALUE(SUBSTITUTE(TRIM(MID(SUBSTITUTE(X956," ",REPT(" ",60)),301,60)),".",MID(1/2,2,1))),""))</f>
        <v/>
      </c>
      <c r="AG956" s="50">
        <f>IFERROR(IF(Z956=2,AA956,IF(Z956=4,IF(AA956&lt;0,-1,1)*(ABS(AA956)+AB956/60),IF(Z956=6,IF(AA956&lt;0,-1,1)*(ABS(AA956)+AB956/60+AC956/3600),""))),"")</f>
        <v/>
      </c>
      <c r="AH956" s="50">
        <f>IFERROR(IF(Z956=2,AB956,IF(Z956=4,IF(AC956&lt;0,-1,1)*(ABS(AC956)+AD956/60),IF(Z956=6,IF(AD956&lt;0,-1,1)*(ABS(AD956)+AE956/60+AF956/3600),""))),"")</f>
        <v/>
      </c>
      <c r="AI956" s="50">
        <f>IF(W956,AH956,AG956)</f>
        <v/>
      </c>
      <c r="AJ956" s="50">
        <f>IF(W956,AG956,AH956)</f>
        <v/>
      </c>
      <c r="AK956" s="50">
        <f>IFERROR(IF(U956=0,AI956,U956*ABS(AI956)),"")</f>
        <v/>
      </c>
      <c r="AL956" s="50">
        <f>IFERROR(IF(V956=0,AJ956,V956*ABS(AJ956)),"")</f>
        <v/>
      </c>
      <c r="AM956" s="50">
        <f>IFERROR(AND(U956=0,V956=0,ABS(AK956)&gt;90,ABS(AK956)&lt;=180,ABS(AL956)&lt;=90),FALSE)</f>
        <v/>
      </c>
      <c r="AN956" s="50">
        <f>IF(AM956,AL956,AK956)</f>
        <v/>
      </c>
      <c r="AO956" s="50">
        <f>IF(AM956,AK956,AL956)</f>
        <v/>
      </c>
      <c r="AP956" s="50">
        <f>IF(R956="","",IF(Y956&lt;&gt;"","Contains words or symbols that aren't part of a coordinate.",IF(NOT(OR(Z956=2,Z956=4,Z956=6)),"Couldn't find a latitude and a longitude ("&amp;Z956&amp;IF(Z956=1," number"," numbers")&amp;" found).",IF(COUNT(AA956:AF956)&lt;&gt;Z956,"Some of the numbers couldn't be read.",IF(OR(AND(Z956=4,OR(AB956&lt;0,AB956&gt;=60,AD956&lt;0,AD956&gt;=60)),AND(Z956=6,OR(AB956&lt;0,AB956&gt;=60,AC956&lt;0,AC956&gt;=60,AE956&lt;0,AE956&gt;=60,AF956&lt;0,AF956&gt;=60))),"Minutes and seconds must be between 0 and 60.",IF(OR(ABS(AN956)&gt;90,ABS(AO956)&gt;180),"Out of range: latitude must be between -90 and 90, and longitude between -180 and 180.",""))))))</f>
        <v/>
      </c>
    </row>
    <row r="957">
      <c r="B957" s="44" t="n"/>
      <c r="C957" s="44" t="n"/>
      <c r="D957" s="45">
        <f>IF(R957="","",IF(AP957&lt;&gt;"","NOT VALID GPS COORDINATES",IF(O957="NO CONNECTION","NO CONNECTION",IF(E957="","NOT FOUND",IF(OR(AM957,AND(AN957=0,AO957=0)),"CONVERTED – PLEASE CHECK","CONVERTED")))))</f>
        <v/>
      </c>
      <c r="E957" s="45">
        <f>IF(OR(O957="",O957="NO CONNECTION"),"",IFERROR(_xlfn.FILTERXML(O957,"//local/territory")&amp;" "&amp;_xlfn.FILTERXML(O957,"//local/mapcode"),IFERROR(_xlfn.FILTERXML(O957,"//international/mapcode"),"")))</f>
        <v/>
      </c>
      <c r="F957" s="46">
        <f>IF(E957="","",IFERROR(_xlfn.FILTERXML(O957,"//local/territory"),""))</f>
        <v/>
      </c>
      <c r="G957" s="46">
        <f>IF(E957="","",IFERROR(_xlfn.FILTERXML(O957,"//local/mapcode"),""))</f>
        <v/>
      </c>
      <c r="H957" s="46">
        <f>IF(E957="","",IFERROR(_xlfn.FILTERXML(O957,"//international/mapcode"),""))</f>
        <v/>
      </c>
      <c r="I957" s="46">
        <f>IF(E957="","",IFERROR(HYPERLINK("https://www.mymapcodes.com/go/?t="&amp;IF(G957&lt;&gt;"",F957,"AAA")&amp;"&amp;ma="&amp;LEFT(IF(G957&lt;&gt;"",G957,H957),FIND(".",IF(G957&lt;&gt;"",G957,H957))-1)&amp;"&amp;mb="&amp;MID(IF(G957&lt;&gt;"",G957,H957),FIND(".",IF(G957&lt;&gt;"",G957,H957))+1,99),"Open on MyMapcodes →"),""))</f>
        <v/>
      </c>
      <c r="J957" s="47">
        <f>IF(OR(R957="",AP957&lt;&gt;""),"",ROUND(AN957,6))</f>
        <v/>
      </c>
      <c r="K957" s="47">
        <f>IF(OR(R957="",AP957&lt;&gt;""),"",ROUND(AO957,6))</f>
        <v/>
      </c>
      <c r="L957" s="48">
        <f>IF(R957="","",IF(AP957&lt;&gt;"",AP957,IF(O957="NO CONNECTION","Excel couldn't reach the mapcode service. Click the REFRESH RESULTS box just above the table.",IF(E957="","The mapcode service didn't return a mapcode for this point.",IF(AM957,"Latitude and longitude seemed to be the wrong way round, so they've been swapped. Please check.",IF(AND(AN957=0,AO957=0),"0, 0 is in the sea off West Africa. Please check this is the location you meant.",IF(W957,"Longitude came first, so the order has been switched.",IF(Z957=6,"Converted from degrees, minutes and seconds.",IF(Z957=4,"Converted from degrees and decimal minutes.","")))))))))</f>
        <v/>
      </c>
      <c r="N957" s="49">
        <f>IF(J957="","",MapcodeAPI&amp;"codes/"&amp;SUBSTITUTE(J957&amp;"",MID(1/2,2,1),".")&amp;","&amp;SUBSTITUTE(K957&amp;"",MID(1/2,2,1),"."))&amp;LEFT($B$13,0)</f>
        <v/>
      </c>
      <c r="O957" s="49">
        <f>IF(N957="","",IFERROR(_xlfn.WEBSERVICE(N957),IF(MapcodeAPIBackup="","NO CONNECTION",IFERROR(_xlfn.WEBSERVICE(MapcodeAPIBackup&amp;MID(N957,LEN(MapcodeAPI)+1,999)),"NO CONNECTION"))))</f>
        <v/>
      </c>
      <c r="P957" t="inlineStr">
        <is>
          <t xml:space="preserve"> </t>
        </is>
      </c>
      <c r="R957" s="50">
        <f>IFERROR(IF(AND(TRIM(B957&amp;"")="",TRIM(C957&amp;"")=""),"",TRIM(IF(ISNUMBER(B957),SUBSTITUTE(B957&amp;"",MID(1/2,2,1),"."),B957&amp;"")&amp;IF(TRIM(C957&amp;"")="",""," | "&amp;IF(ISNUMBER(C957),SUBSTITUTE(C957&amp;"",MID(1/2,2,1),"."),C957&amp;"")))),"(error value)")</f>
        <v/>
      </c>
      <c r="S957" s="50">
        <f>IF(R957="","","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"&amp;IFERROR(IF(AND(LEN(R957)-LEN(SUBSTITUTE(R957,"/",""))=1,ISNUMBER(FIND(" ",TRIM(LEFT(R957,FIND("/",R957)-1))))),LEFT(R957,FIND("/",R957)-1),R957),R957)&amp;" ")," "," "),"﻿"," "),"​"," "),"⁠"," ")," "," ")," "," "),CHAR(9)," "),CHAR(10)," "),CHAR(13)," "),"−","-"),"–","-"),"—","-"),"LATITUDE"," "),"LONGITUDE"," "),"COORDINATES"," "),"COORDS"," "),"NORTH"," N "),"SOUTH"," S "),"EAST"," E "),"WEST"," W "),"DEGREES"," "),"DEG"," "),"GPS"," "),"LONG"," "),"LNG"," "),"LON"," "),"LAT"," ")," AND "," "),"&amp;"," ")&amp;" ")</f>
        <v/>
      </c>
      <c r="T957" s="50">
        <f>IF(S957="","",IF(LEN(S957)-LEN(SUBSTITUTE(S957,".",""))&gt;0,SUBSTITUTE(S957,","," "),IF(LEN(S957)-LEN(SUBSTITUTE(S957,",",""))=3,SUBSTITUTE(SUBSTITUTE(S957,",",";",2),",","."),IF(LEN(S957)-LEN(SUBSTITUTE(S957,",",""))=2,SUBSTITUTE(S957,",","."),SUBSTITUTE(S957,","," ")))))</f>
        <v/>
      </c>
      <c r="U957" s="50">
        <f>IF(ISNUMBER(FIND("S",T957)),-1,IF(ISNUMBER(FIND("N",T957)),1,0))</f>
        <v/>
      </c>
      <c r="V957" s="50">
        <f>IF(ISNUMBER(FIND("W",T957)),-1,IF(ISNUMBER(FIND("E",T957)),1,0))</f>
        <v/>
      </c>
      <c r="W957" s="50">
        <f>AND(MIN(IFERROR(FIND("N",T957),999),IFERROR(FIND("S",T957),999))&lt;999,MIN(IFERROR(FIND("E",T957),999),IFERROR(FIND("W",T957),999))&lt;999,MIN(IFERROR(FIND("E",T957),999),IFERROR(FIND("W",T957),999))&lt;MIN(IFERROR(FIND("N",T957),999),IFERROR(FIND("S",T957),999)))</f>
        <v/>
      </c>
      <c r="X957" s="50">
        <f>IF(T957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957,"°"," "),"º"," "),"˚"," "),"'"," "),CHAR(34)," "),"′"," "),"’"," "),"‘"," "),"″"," "),"”"," "),"“"," "),"("," "),")"," "),"["," "),"]"," "),"{"," "),"}"," "),";"," "),"|"," "),"/"," "),"\"," "),":"," "),"="," "),"*"," "),","," "),"N"," "),"S"," "),"E"," "),"W"," "),"_"," ")))</f>
        <v/>
      </c>
      <c r="Y957" s="50">
        <f>IF(X957="","",SUBSTITUTE(SUBSTITUTE(SUBSTITUTE(SUBSTITUTE(SUBSTITUTE(SUBSTITUTE(SUBSTITUTE(SUBSTITUTE(SUBSTITUTE(SUBSTITUTE(SUBSTITUTE(SUBSTITUTE(SUBSTITUTE(X957,"0",""),"1",""),"2",""),"3",""),"4",""),"5",""),"6",""),"7",""),"8",""),"9",""),".",""),"-","")," ",""))</f>
        <v/>
      </c>
      <c r="Z957" s="50">
        <f>IF(X957="",0,LEN(X957)-LEN(SUBSTITUTE(X957," ",""))+1)</f>
        <v/>
      </c>
      <c r="AA957" s="50">
        <f>IF(Z957&lt;1,"",IFERROR(VALUE(SUBSTITUTE(TRIM(MID(SUBSTITUTE(X957," ",REPT(" ",60)),1,60)),".",MID(1/2,2,1))),""))</f>
        <v/>
      </c>
      <c r="AB957" s="50">
        <f>IF(Z957&lt;2,"",IFERROR(VALUE(SUBSTITUTE(TRIM(MID(SUBSTITUTE(X957," ",REPT(" ",60)),61,60)),".",MID(1/2,2,1))),""))</f>
        <v/>
      </c>
      <c r="AC957" s="50">
        <f>IF(Z957&lt;3,"",IFERROR(VALUE(SUBSTITUTE(TRIM(MID(SUBSTITUTE(X957," ",REPT(" ",60)),121,60)),".",MID(1/2,2,1))),""))</f>
        <v/>
      </c>
      <c r="AD957" s="50">
        <f>IF(Z957&lt;4,"",IFERROR(VALUE(SUBSTITUTE(TRIM(MID(SUBSTITUTE(X957," ",REPT(" ",60)),181,60)),".",MID(1/2,2,1))),""))</f>
        <v/>
      </c>
      <c r="AE957" s="50">
        <f>IF(Z957&lt;5,"",IFERROR(VALUE(SUBSTITUTE(TRIM(MID(SUBSTITUTE(X957," ",REPT(" ",60)),241,60)),".",MID(1/2,2,1))),""))</f>
        <v/>
      </c>
      <c r="AF957" s="50">
        <f>IF(Z957&lt;6,"",IFERROR(VALUE(SUBSTITUTE(TRIM(MID(SUBSTITUTE(X957," ",REPT(" ",60)),301,60)),".",MID(1/2,2,1))),""))</f>
        <v/>
      </c>
      <c r="AG957" s="50">
        <f>IFERROR(IF(Z957=2,AA957,IF(Z957=4,IF(AA957&lt;0,-1,1)*(ABS(AA957)+AB957/60),IF(Z957=6,IF(AA957&lt;0,-1,1)*(ABS(AA957)+AB957/60+AC957/3600),""))),"")</f>
        <v/>
      </c>
      <c r="AH957" s="50">
        <f>IFERROR(IF(Z957=2,AB957,IF(Z957=4,IF(AC957&lt;0,-1,1)*(ABS(AC957)+AD957/60),IF(Z957=6,IF(AD957&lt;0,-1,1)*(ABS(AD957)+AE957/60+AF957/3600),""))),"")</f>
        <v/>
      </c>
      <c r="AI957" s="50">
        <f>IF(W957,AH957,AG957)</f>
        <v/>
      </c>
      <c r="AJ957" s="50">
        <f>IF(W957,AG957,AH957)</f>
        <v/>
      </c>
      <c r="AK957" s="50">
        <f>IFERROR(IF(U957=0,AI957,U957*ABS(AI957)),"")</f>
        <v/>
      </c>
      <c r="AL957" s="50">
        <f>IFERROR(IF(V957=0,AJ957,V957*ABS(AJ957)),"")</f>
        <v/>
      </c>
      <c r="AM957" s="50">
        <f>IFERROR(AND(U957=0,V957=0,ABS(AK957)&gt;90,ABS(AK957)&lt;=180,ABS(AL957)&lt;=90),FALSE)</f>
        <v/>
      </c>
      <c r="AN957" s="50">
        <f>IF(AM957,AL957,AK957)</f>
        <v/>
      </c>
      <c r="AO957" s="50">
        <f>IF(AM957,AK957,AL957)</f>
        <v/>
      </c>
      <c r="AP957" s="50">
        <f>IF(R957="","",IF(Y957&lt;&gt;"","Contains words or symbols that aren't part of a coordinate.",IF(NOT(OR(Z957=2,Z957=4,Z957=6)),"Couldn't find a latitude and a longitude ("&amp;Z957&amp;IF(Z957=1," number"," numbers")&amp;" found).",IF(COUNT(AA957:AF957)&lt;&gt;Z957,"Some of the numbers couldn't be read.",IF(OR(AND(Z957=4,OR(AB957&lt;0,AB957&gt;=60,AD957&lt;0,AD957&gt;=60)),AND(Z957=6,OR(AB957&lt;0,AB957&gt;=60,AC957&lt;0,AC957&gt;=60,AE957&lt;0,AE957&gt;=60,AF957&lt;0,AF957&gt;=60))),"Minutes and seconds must be between 0 and 60.",IF(OR(ABS(AN957)&gt;90,ABS(AO957)&gt;180),"Out of range: latitude must be between -90 and 90, and longitude between -180 and 180.",""))))))</f>
        <v/>
      </c>
    </row>
    <row r="958">
      <c r="B958" s="44" t="n"/>
      <c r="C958" s="44" t="n"/>
      <c r="D958" s="45">
        <f>IF(R958="","",IF(AP958&lt;&gt;"","NOT VALID GPS COORDINATES",IF(O958="NO CONNECTION","NO CONNECTION",IF(E958="","NOT FOUND",IF(OR(AM958,AND(AN958=0,AO958=0)),"CONVERTED – PLEASE CHECK","CONVERTED")))))</f>
        <v/>
      </c>
      <c r="E958" s="45">
        <f>IF(OR(O958="",O958="NO CONNECTION"),"",IFERROR(_xlfn.FILTERXML(O958,"//local/territory")&amp;" "&amp;_xlfn.FILTERXML(O958,"//local/mapcode"),IFERROR(_xlfn.FILTERXML(O958,"//international/mapcode"),"")))</f>
        <v/>
      </c>
      <c r="F958" s="46">
        <f>IF(E958="","",IFERROR(_xlfn.FILTERXML(O958,"//local/territory"),""))</f>
        <v/>
      </c>
      <c r="G958" s="46">
        <f>IF(E958="","",IFERROR(_xlfn.FILTERXML(O958,"//local/mapcode"),""))</f>
        <v/>
      </c>
      <c r="H958" s="46">
        <f>IF(E958="","",IFERROR(_xlfn.FILTERXML(O958,"//international/mapcode"),""))</f>
        <v/>
      </c>
      <c r="I958" s="46">
        <f>IF(E958="","",IFERROR(HYPERLINK("https://www.mymapcodes.com/go/?t="&amp;IF(G958&lt;&gt;"",F958,"AAA")&amp;"&amp;ma="&amp;LEFT(IF(G958&lt;&gt;"",G958,H958),FIND(".",IF(G958&lt;&gt;"",G958,H958))-1)&amp;"&amp;mb="&amp;MID(IF(G958&lt;&gt;"",G958,H958),FIND(".",IF(G958&lt;&gt;"",G958,H958))+1,99),"Open on MyMapcodes →"),""))</f>
        <v/>
      </c>
      <c r="J958" s="47">
        <f>IF(OR(R958="",AP958&lt;&gt;""),"",ROUND(AN958,6))</f>
        <v/>
      </c>
      <c r="K958" s="47">
        <f>IF(OR(R958="",AP958&lt;&gt;""),"",ROUND(AO958,6))</f>
        <v/>
      </c>
      <c r="L958" s="48">
        <f>IF(R958="","",IF(AP958&lt;&gt;"",AP958,IF(O958="NO CONNECTION","Excel couldn't reach the mapcode service. Click the REFRESH RESULTS box just above the table.",IF(E958="","The mapcode service didn't return a mapcode for this point.",IF(AM958,"Latitude and longitude seemed to be the wrong way round, so they've been swapped. Please check.",IF(AND(AN958=0,AO958=0),"0, 0 is in the sea off West Africa. Please check this is the location you meant.",IF(W958,"Longitude came first, so the order has been switched.",IF(Z958=6,"Converted from degrees, minutes and seconds.",IF(Z958=4,"Converted from degrees and decimal minutes.","")))))))))</f>
        <v/>
      </c>
      <c r="N958" s="49">
        <f>IF(J958="","",MapcodeAPI&amp;"codes/"&amp;SUBSTITUTE(J958&amp;"",MID(1/2,2,1),".")&amp;","&amp;SUBSTITUTE(K958&amp;"",MID(1/2,2,1),"."))&amp;LEFT($B$13,0)</f>
        <v/>
      </c>
      <c r="O958" s="49">
        <f>IF(N958="","",IFERROR(_xlfn.WEBSERVICE(N958),IF(MapcodeAPIBackup="","NO CONNECTION",IFERROR(_xlfn.WEBSERVICE(MapcodeAPIBackup&amp;MID(N958,LEN(MapcodeAPI)+1,999)),"NO CONNECTION"))))</f>
        <v/>
      </c>
      <c r="P958" t="inlineStr">
        <is>
          <t xml:space="preserve"> </t>
        </is>
      </c>
      <c r="R958" s="50">
        <f>IFERROR(IF(AND(TRIM(B958&amp;"")="",TRIM(C958&amp;"")=""),"",TRIM(IF(ISNUMBER(B958),SUBSTITUTE(B958&amp;"",MID(1/2,2,1),"."),B958&amp;"")&amp;IF(TRIM(C958&amp;"")="",""," | "&amp;IF(ISNUMBER(C958),SUBSTITUTE(C958&amp;"",MID(1/2,2,1),"."),C958&amp;"")))),"(error value)")</f>
        <v/>
      </c>
      <c r="S958" s="50">
        <f>IF(R958="","","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"&amp;IFERROR(IF(AND(LEN(R958)-LEN(SUBSTITUTE(R958,"/",""))=1,ISNUMBER(FIND(" ",TRIM(LEFT(R958,FIND("/",R958)-1))))),LEFT(R958,FIND("/",R958)-1),R958),R958)&amp;" ")," "," "),"﻿"," "),"​"," "),"⁠"," ")," "," ")," "," "),CHAR(9)," "),CHAR(10)," "),CHAR(13)," "),"−","-"),"–","-"),"—","-"),"LATITUDE"," "),"LONGITUDE"," "),"COORDINATES"," "),"COORDS"," "),"NORTH"," N "),"SOUTH"," S "),"EAST"," E "),"WEST"," W "),"DEGREES"," "),"DEG"," "),"GPS"," "),"LONG"," "),"LNG"," "),"LON"," "),"LAT"," ")," AND "," "),"&amp;"," ")&amp;" ")</f>
        <v/>
      </c>
      <c r="T958" s="50">
        <f>IF(S958="","",IF(LEN(S958)-LEN(SUBSTITUTE(S958,".",""))&gt;0,SUBSTITUTE(S958,","," "),IF(LEN(S958)-LEN(SUBSTITUTE(S958,",",""))=3,SUBSTITUTE(SUBSTITUTE(S958,",",";",2),",","."),IF(LEN(S958)-LEN(SUBSTITUTE(S958,",",""))=2,SUBSTITUTE(S958,",","."),SUBSTITUTE(S958,","," ")))))</f>
        <v/>
      </c>
      <c r="U958" s="50">
        <f>IF(ISNUMBER(FIND("S",T958)),-1,IF(ISNUMBER(FIND("N",T958)),1,0))</f>
        <v/>
      </c>
      <c r="V958" s="50">
        <f>IF(ISNUMBER(FIND("W",T958)),-1,IF(ISNUMBER(FIND("E",T958)),1,0))</f>
        <v/>
      </c>
      <c r="W958" s="50">
        <f>AND(MIN(IFERROR(FIND("N",T958),999),IFERROR(FIND("S",T958),999))&lt;999,MIN(IFERROR(FIND("E",T958),999),IFERROR(FIND("W",T958),999))&lt;999,MIN(IFERROR(FIND("E",T958),999),IFERROR(FIND("W",T958),999))&lt;MIN(IFERROR(FIND("N",T958),999),IFERROR(FIND("S",T958),999)))</f>
        <v/>
      </c>
      <c r="X958" s="50">
        <f>IF(T958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958,"°"," "),"º"," "),"˚"," "),"'"," "),CHAR(34)," "),"′"," "),"’"," "),"‘"," "),"″"," "),"”"," "),"“"," "),"("," "),")"," "),"["," "),"]"," "),"{"," "),"}"," "),";"," "),"|"," "),"/"," "),"\"," "),":"," "),"="," "),"*"," "),","," "),"N"," "),"S"," "),"E"," "),"W"," "),"_"," ")))</f>
        <v/>
      </c>
      <c r="Y958" s="50">
        <f>IF(X958="","",SUBSTITUTE(SUBSTITUTE(SUBSTITUTE(SUBSTITUTE(SUBSTITUTE(SUBSTITUTE(SUBSTITUTE(SUBSTITUTE(SUBSTITUTE(SUBSTITUTE(SUBSTITUTE(SUBSTITUTE(SUBSTITUTE(X958,"0",""),"1",""),"2",""),"3",""),"4",""),"5",""),"6",""),"7",""),"8",""),"9",""),".",""),"-","")," ",""))</f>
        <v/>
      </c>
      <c r="Z958" s="50">
        <f>IF(X958="",0,LEN(X958)-LEN(SUBSTITUTE(X958," ",""))+1)</f>
        <v/>
      </c>
      <c r="AA958" s="50">
        <f>IF(Z958&lt;1,"",IFERROR(VALUE(SUBSTITUTE(TRIM(MID(SUBSTITUTE(X958," ",REPT(" ",60)),1,60)),".",MID(1/2,2,1))),""))</f>
        <v/>
      </c>
      <c r="AB958" s="50">
        <f>IF(Z958&lt;2,"",IFERROR(VALUE(SUBSTITUTE(TRIM(MID(SUBSTITUTE(X958," ",REPT(" ",60)),61,60)),".",MID(1/2,2,1))),""))</f>
        <v/>
      </c>
      <c r="AC958" s="50">
        <f>IF(Z958&lt;3,"",IFERROR(VALUE(SUBSTITUTE(TRIM(MID(SUBSTITUTE(X958," ",REPT(" ",60)),121,60)),".",MID(1/2,2,1))),""))</f>
        <v/>
      </c>
      <c r="AD958" s="50">
        <f>IF(Z958&lt;4,"",IFERROR(VALUE(SUBSTITUTE(TRIM(MID(SUBSTITUTE(X958," ",REPT(" ",60)),181,60)),".",MID(1/2,2,1))),""))</f>
        <v/>
      </c>
      <c r="AE958" s="50">
        <f>IF(Z958&lt;5,"",IFERROR(VALUE(SUBSTITUTE(TRIM(MID(SUBSTITUTE(X958," ",REPT(" ",60)),241,60)),".",MID(1/2,2,1))),""))</f>
        <v/>
      </c>
      <c r="AF958" s="50">
        <f>IF(Z958&lt;6,"",IFERROR(VALUE(SUBSTITUTE(TRIM(MID(SUBSTITUTE(X958," ",REPT(" ",60)),301,60)),".",MID(1/2,2,1))),""))</f>
        <v/>
      </c>
      <c r="AG958" s="50">
        <f>IFERROR(IF(Z958=2,AA958,IF(Z958=4,IF(AA958&lt;0,-1,1)*(ABS(AA958)+AB958/60),IF(Z958=6,IF(AA958&lt;0,-1,1)*(ABS(AA958)+AB958/60+AC958/3600),""))),"")</f>
        <v/>
      </c>
      <c r="AH958" s="50">
        <f>IFERROR(IF(Z958=2,AB958,IF(Z958=4,IF(AC958&lt;0,-1,1)*(ABS(AC958)+AD958/60),IF(Z958=6,IF(AD958&lt;0,-1,1)*(ABS(AD958)+AE958/60+AF958/3600),""))),"")</f>
        <v/>
      </c>
      <c r="AI958" s="50">
        <f>IF(W958,AH958,AG958)</f>
        <v/>
      </c>
      <c r="AJ958" s="50">
        <f>IF(W958,AG958,AH958)</f>
        <v/>
      </c>
      <c r="AK958" s="50">
        <f>IFERROR(IF(U958=0,AI958,U958*ABS(AI958)),"")</f>
        <v/>
      </c>
      <c r="AL958" s="50">
        <f>IFERROR(IF(V958=0,AJ958,V958*ABS(AJ958)),"")</f>
        <v/>
      </c>
      <c r="AM958" s="50">
        <f>IFERROR(AND(U958=0,V958=0,ABS(AK958)&gt;90,ABS(AK958)&lt;=180,ABS(AL958)&lt;=90),FALSE)</f>
        <v/>
      </c>
      <c r="AN958" s="50">
        <f>IF(AM958,AL958,AK958)</f>
        <v/>
      </c>
      <c r="AO958" s="50">
        <f>IF(AM958,AK958,AL958)</f>
        <v/>
      </c>
      <c r="AP958" s="50">
        <f>IF(R958="","",IF(Y958&lt;&gt;"","Contains words or symbols that aren't part of a coordinate.",IF(NOT(OR(Z958=2,Z958=4,Z958=6)),"Couldn't find a latitude and a longitude ("&amp;Z958&amp;IF(Z958=1," number"," numbers")&amp;" found).",IF(COUNT(AA958:AF958)&lt;&gt;Z958,"Some of the numbers couldn't be read.",IF(OR(AND(Z958=4,OR(AB958&lt;0,AB958&gt;=60,AD958&lt;0,AD958&gt;=60)),AND(Z958=6,OR(AB958&lt;0,AB958&gt;=60,AC958&lt;0,AC958&gt;=60,AE958&lt;0,AE958&gt;=60,AF958&lt;0,AF958&gt;=60))),"Minutes and seconds must be between 0 and 60.",IF(OR(ABS(AN958)&gt;90,ABS(AO958)&gt;180),"Out of range: latitude must be between -90 and 90, and longitude between -180 and 180.",""))))))</f>
        <v/>
      </c>
    </row>
    <row r="959">
      <c r="B959" s="44" t="n"/>
      <c r="C959" s="44" t="n"/>
      <c r="D959" s="45">
        <f>IF(R959="","",IF(AP959&lt;&gt;"","NOT VALID GPS COORDINATES",IF(O959="NO CONNECTION","NO CONNECTION",IF(E959="","NOT FOUND",IF(OR(AM959,AND(AN959=0,AO959=0)),"CONVERTED – PLEASE CHECK","CONVERTED")))))</f>
        <v/>
      </c>
      <c r="E959" s="45">
        <f>IF(OR(O959="",O959="NO CONNECTION"),"",IFERROR(_xlfn.FILTERXML(O959,"//local/territory")&amp;" "&amp;_xlfn.FILTERXML(O959,"//local/mapcode"),IFERROR(_xlfn.FILTERXML(O959,"//international/mapcode"),"")))</f>
        <v/>
      </c>
      <c r="F959" s="46">
        <f>IF(E959="","",IFERROR(_xlfn.FILTERXML(O959,"//local/territory"),""))</f>
        <v/>
      </c>
      <c r="G959" s="46">
        <f>IF(E959="","",IFERROR(_xlfn.FILTERXML(O959,"//local/mapcode"),""))</f>
        <v/>
      </c>
      <c r="H959" s="46">
        <f>IF(E959="","",IFERROR(_xlfn.FILTERXML(O959,"//international/mapcode"),""))</f>
        <v/>
      </c>
      <c r="I959" s="46">
        <f>IF(E959="","",IFERROR(HYPERLINK("https://www.mymapcodes.com/go/?t="&amp;IF(G959&lt;&gt;"",F959,"AAA")&amp;"&amp;ma="&amp;LEFT(IF(G959&lt;&gt;"",G959,H959),FIND(".",IF(G959&lt;&gt;"",G959,H959))-1)&amp;"&amp;mb="&amp;MID(IF(G959&lt;&gt;"",G959,H959),FIND(".",IF(G959&lt;&gt;"",G959,H959))+1,99),"Open on MyMapcodes →"),""))</f>
        <v/>
      </c>
      <c r="J959" s="47">
        <f>IF(OR(R959="",AP959&lt;&gt;""),"",ROUND(AN959,6))</f>
        <v/>
      </c>
      <c r="K959" s="47">
        <f>IF(OR(R959="",AP959&lt;&gt;""),"",ROUND(AO959,6))</f>
        <v/>
      </c>
      <c r="L959" s="48">
        <f>IF(R959="","",IF(AP959&lt;&gt;"",AP959,IF(O959="NO CONNECTION","Excel couldn't reach the mapcode service. Click the REFRESH RESULTS box just above the table.",IF(E959="","The mapcode service didn't return a mapcode for this point.",IF(AM959,"Latitude and longitude seemed to be the wrong way round, so they've been swapped. Please check.",IF(AND(AN959=0,AO959=0),"0, 0 is in the sea off West Africa. Please check this is the location you meant.",IF(W959,"Longitude came first, so the order has been switched.",IF(Z959=6,"Converted from degrees, minutes and seconds.",IF(Z959=4,"Converted from degrees and decimal minutes.","")))))))))</f>
        <v/>
      </c>
      <c r="N959" s="49">
        <f>IF(J959="","",MapcodeAPI&amp;"codes/"&amp;SUBSTITUTE(J959&amp;"",MID(1/2,2,1),".")&amp;","&amp;SUBSTITUTE(K959&amp;"",MID(1/2,2,1),"."))&amp;LEFT($B$13,0)</f>
        <v/>
      </c>
      <c r="O959" s="49">
        <f>IF(N959="","",IFERROR(_xlfn.WEBSERVICE(N959),IF(MapcodeAPIBackup="","NO CONNECTION",IFERROR(_xlfn.WEBSERVICE(MapcodeAPIBackup&amp;MID(N959,LEN(MapcodeAPI)+1,999)),"NO CONNECTION"))))</f>
        <v/>
      </c>
      <c r="P959" t="inlineStr">
        <is>
          <t xml:space="preserve"> </t>
        </is>
      </c>
      <c r="R959" s="50">
        <f>IFERROR(IF(AND(TRIM(B959&amp;"")="",TRIM(C959&amp;"")=""),"",TRIM(IF(ISNUMBER(B959),SUBSTITUTE(B959&amp;"",MID(1/2,2,1),"."),B959&amp;"")&amp;IF(TRIM(C959&amp;"")="",""," | "&amp;IF(ISNUMBER(C959),SUBSTITUTE(C959&amp;"",MID(1/2,2,1),"."),C959&amp;"")))),"(error value)")</f>
        <v/>
      </c>
      <c r="S959" s="50">
        <f>IF(R959="","","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"&amp;IFERROR(IF(AND(LEN(R959)-LEN(SUBSTITUTE(R959,"/",""))=1,ISNUMBER(FIND(" ",TRIM(LEFT(R959,FIND("/",R959)-1))))),LEFT(R959,FIND("/",R959)-1),R959),R959)&amp;" ")," "," "),"﻿"," "),"​"," "),"⁠"," ")," "," ")," "," "),CHAR(9)," "),CHAR(10)," "),CHAR(13)," "),"−","-"),"–","-"),"—","-"),"LATITUDE"," "),"LONGITUDE"," "),"COORDINATES"," "),"COORDS"," "),"NORTH"," N "),"SOUTH"," S "),"EAST"," E "),"WEST"," W "),"DEGREES"," "),"DEG"," "),"GPS"," "),"LONG"," "),"LNG"," "),"LON"," "),"LAT"," ")," AND "," "),"&amp;"," ")&amp;" ")</f>
        <v/>
      </c>
      <c r="T959" s="50">
        <f>IF(S959="","",IF(LEN(S959)-LEN(SUBSTITUTE(S959,".",""))&gt;0,SUBSTITUTE(S959,","," "),IF(LEN(S959)-LEN(SUBSTITUTE(S959,",",""))=3,SUBSTITUTE(SUBSTITUTE(S959,",",";",2),",","."),IF(LEN(S959)-LEN(SUBSTITUTE(S959,",",""))=2,SUBSTITUTE(S959,",","."),SUBSTITUTE(S959,","," ")))))</f>
        <v/>
      </c>
      <c r="U959" s="50">
        <f>IF(ISNUMBER(FIND("S",T959)),-1,IF(ISNUMBER(FIND("N",T959)),1,0))</f>
        <v/>
      </c>
      <c r="V959" s="50">
        <f>IF(ISNUMBER(FIND("W",T959)),-1,IF(ISNUMBER(FIND("E",T959)),1,0))</f>
        <v/>
      </c>
      <c r="W959" s="50">
        <f>AND(MIN(IFERROR(FIND("N",T959),999),IFERROR(FIND("S",T959),999))&lt;999,MIN(IFERROR(FIND("E",T959),999),IFERROR(FIND("W",T959),999))&lt;999,MIN(IFERROR(FIND("E",T959),999),IFERROR(FIND("W",T959),999))&lt;MIN(IFERROR(FIND("N",T959),999),IFERROR(FIND("S",T959),999)))</f>
        <v/>
      </c>
      <c r="X959" s="50">
        <f>IF(T959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959,"°"," "),"º"," "),"˚"," "),"'"," "),CHAR(34)," "),"′"," "),"’"," "),"‘"," "),"″"," "),"”"," "),"“"," "),"("," "),")"," "),"["," "),"]"," "),"{"," "),"}"," "),";"," "),"|"," "),"/"," "),"\"," "),":"," "),"="," "),"*"," "),","," "),"N"," "),"S"," "),"E"," "),"W"," "),"_"," ")))</f>
        <v/>
      </c>
      <c r="Y959" s="50">
        <f>IF(X959="","",SUBSTITUTE(SUBSTITUTE(SUBSTITUTE(SUBSTITUTE(SUBSTITUTE(SUBSTITUTE(SUBSTITUTE(SUBSTITUTE(SUBSTITUTE(SUBSTITUTE(SUBSTITUTE(SUBSTITUTE(SUBSTITUTE(X959,"0",""),"1",""),"2",""),"3",""),"4",""),"5",""),"6",""),"7",""),"8",""),"9",""),".",""),"-","")," ",""))</f>
        <v/>
      </c>
      <c r="Z959" s="50">
        <f>IF(X959="",0,LEN(X959)-LEN(SUBSTITUTE(X959," ",""))+1)</f>
        <v/>
      </c>
      <c r="AA959" s="50">
        <f>IF(Z959&lt;1,"",IFERROR(VALUE(SUBSTITUTE(TRIM(MID(SUBSTITUTE(X959," ",REPT(" ",60)),1,60)),".",MID(1/2,2,1))),""))</f>
        <v/>
      </c>
      <c r="AB959" s="50">
        <f>IF(Z959&lt;2,"",IFERROR(VALUE(SUBSTITUTE(TRIM(MID(SUBSTITUTE(X959," ",REPT(" ",60)),61,60)),".",MID(1/2,2,1))),""))</f>
        <v/>
      </c>
      <c r="AC959" s="50">
        <f>IF(Z959&lt;3,"",IFERROR(VALUE(SUBSTITUTE(TRIM(MID(SUBSTITUTE(X959," ",REPT(" ",60)),121,60)),".",MID(1/2,2,1))),""))</f>
        <v/>
      </c>
      <c r="AD959" s="50">
        <f>IF(Z959&lt;4,"",IFERROR(VALUE(SUBSTITUTE(TRIM(MID(SUBSTITUTE(X959," ",REPT(" ",60)),181,60)),".",MID(1/2,2,1))),""))</f>
        <v/>
      </c>
      <c r="AE959" s="50">
        <f>IF(Z959&lt;5,"",IFERROR(VALUE(SUBSTITUTE(TRIM(MID(SUBSTITUTE(X959," ",REPT(" ",60)),241,60)),".",MID(1/2,2,1))),""))</f>
        <v/>
      </c>
      <c r="AF959" s="50">
        <f>IF(Z959&lt;6,"",IFERROR(VALUE(SUBSTITUTE(TRIM(MID(SUBSTITUTE(X959," ",REPT(" ",60)),301,60)),".",MID(1/2,2,1))),""))</f>
        <v/>
      </c>
      <c r="AG959" s="50">
        <f>IFERROR(IF(Z959=2,AA959,IF(Z959=4,IF(AA959&lt;0,-1,1)*(ABS(AA959)+AB959/60),IF(Z959=6,IF(AA959&lt;0,-1,1)*(ABS(AA959)+AB959/60+AC959/3600),""))),"")</f>
        <v/>
      </c>
      <c r="AH959" s="50">
        <f>IFERROR(IF(Z959=2,AB959,IF(Z959=4,IF(AC959&lt;0,-1,1)*(ABS(AC959)+AD959/60),IF(Z959=6,IF(AD959&lt;0,-1,1)*(ABS(AD959)+AE959/60+AF959/3600),""))),"")</f>
        <v/>
      </c>
      <c r="AI959" s="50">
        <f>IF(W959,AH959,AG959)</f>
        <v/>
      </c>
      <c r="AJ959" s="50">
        <f>IF(W959,AG959,AH959)</f>
        <v/>
      </c>
      <c r="AK959" s="50">
        <f>IFERROR(IF(U959=0,AI959,U959*ABS(AI959)),"")</f>
        <v/>
      </c>
      <c r="AL959" s="50">
        <f>IFERROR(IF(V959=0,AJ959,V959*ABS(AJ959)),"")</f>
        <v/>
      </c>
      <c r="AM959" s="50">
        <f>IFERROR(AND(U959=0,V959=0,ABS(AK959)&gt;90,ABS(AK959)&lt;=180,ABS(AL959)&lt;=90),FALSE)</f>
        <v/>
      </c>
      <c r="AN959" s="50">
        <f>IF(AM959,AL959,AK959)</f>
        <v/>
      </c>
      <c r="AO959" s="50">
        <f>IF(AM959,AK959,AL959)</f>
        <v/>
      </c>
      <c r="AP959" s="50">
        <f>IF(R959="","",IF(Y959&lt;&gt;"","Contains words or symbols that aren't part of a coordinate.",IF(NOT(OR(Z959=2,Z959=4,Z959=6)),"Couldn't find a latitude and a longitude ("&amp;Z959&amp;IF(Z959=1," number"," numbers")&amp;" found).",IF(COUNT(AA959:AF959)&lt;&gt;Z959,"Some of the numbers couldn't be read.",IF(OR(AND(Z959=4,OR(AB959&lt;0,AB959&gt;=60,AD959&lt;0,AD959&gt;=60)),AND(Z959=6,OR(AB959&lt;0,AB959&gt;=60,AC959&lt;0,AC959&gt;=60,AE959&lt;0,AE959&gt;=60,AF959&lt;0,AF959&gt;=60))),"Minutes and seconds must be between 0 and 60.",IF(OR(ABS(AN959)&gt;90,ABS(AO959)&gt;180),"Out of range: latitude must be between -90 and 90, and longitude between -180 and 180.",""))))))</f>
        <v/>
      </c>
    </row>
    <row r="960">
      <c r="B960" s="44" t="n"/>
      <c r="C960" s="44" t="n"/>
      <c r="D960" s="45">
        <f>IF(R960="","",IF(AP960&lt;&gt;"","NOT VALID GPS COORDINATES",IF(O960="NO CONNECTION","NO CONNECTION",IF(E960="","NOT FOUND",IF(OR(AM960,AND(AN960=0,AO960=0)),"CONVERTED – PLEASE CHECK","CONVERTED")))))</f>
        <v/>
      </c>
      <c r="E960" s="45">
        <f>IF(OR(O960="",O960="NO CONNECTION"),"",IFERROR(_xlfn.FILTERXML(O960,"//local/territory")&amp;" "&amp;_xlfn.FILTERXML(O960,"//local/mapcode"),IFERROR(_xlfn.FILTERXML(O960,"//international/mapcode"),"")))</f>
        <v/>
      </c>
      <c r="F960" s="46">
        <f>IF(E960="","",IFERROR(_xlfn.FILTERXML(O960,"//local/territory"),""))</f>
        <v/>
      </c>
      <c r="G960" s="46">
        <f>IF(E960="","",IFERROR(_xlfn.FILTERXML(O960,"//local/mapcode"),""))</f>
        <v/>
      </c>
      <c r="H960" s="46">
        <f>IF(E960="","",IFERROR(_xlfn.FILTERXML(O960,"//international/mapcode"),""))</f>
        <v/>
      </c>
      <c r="I960" s="46">
        <f>IF(E960="","",IFERROR(HYPERLINK("https://www.mymapcodes.com/go/?t="&amp;IF(G960&lt;&gt;"",F960,"AAA")&amp;"&amp;ma="&amp;LEFT(IF(G960&lt;&gt;"",G960,H960),FIND(".",IF(G960&lt;&gt;"",G960,H960))-1)&amp;"&amp;mb="&amp;MID(IF(G960&lt;&gt;"",G960,H960),FIND(".",IF(G960&lt;&gt;"",G960,H960))+1,99),"Open on MyMapcodes →"),""))</f>
        <v/>
      </c>
      <c r="J960" s="47">
        <f>IF(OR(R960="",AP960&lt;&gt;""),"",ROUND(AN960,6))</f>
        <v/>
      </c>
      <c r="K960" s="47">
        <f>IF(OR(R960="",AP960&lt;&gt;""),"",ROUND(AO960,6))</f>
        <v/>
      </c>
      <c r="L960" s="48">
        <f>IF(R960="","",IF(AP960&lt;&gt;"",AP960,IF(O960="NO CONNECTION","Excel couldn't reach the mapcode service. Click the REFRESH RESULTS box just above the table.",IF(E960="","The mapcode service didn't return a mapcode for this point.",IF(AM960,"Latitude and longitude seemed to be the wrong way round, so they've been swapped. Please check.",IF(AND(AN960=0,AO960=0),"0, 0 is in the sea off West Africa. Please check this is the location you meant.",IF(W960,"Longitude came first, so the order has been switched.",IF(Z960=6,"Converted from degrees, minutes and seconds.",IF(Z960=4,"Converted from degrees and decimal minutes.","")))))))))</f>
        <v/>
      </c>
      <c r="N960" s="49">
        <f>IF(J960="","",MapcodeAPI&amp;"codes/"&amp;SUBSTITUTE(J960&amp;"",MID(1/2,2,1),".")&amp;","&amp;SUBSTITUTE(K960&amp;"",MID(1/2,2,1),"."))&amp;LEFT($B$13,0)</f>
        <v/>
      </c>
      <c r="O960" s="49">
        <f>IF(N960="","",IFERROR(_xlfn.WEBSERVICE(N960),IF(MapcodeAPIBackup="","NO CONNECTION",IFERROR(_xlfn.WEBSERVICE(MapcodeAPIBackup&amp;MID(N960,LEN(MapcodeAPI)+1,999)),"NO CONNECTION"))))</f>
        <v/>
      </c>
      <c r="P960" t="inlineStr">
        <is>
          <t xml:space="preserve"> </t>
        </is>
      </c>
      <c r="R960" s="50">
        <f>IFERROR(IF(AND(TRIM(B960&amp;"")="",TRIM(C960&amp;"")=""),"",TRIM(IF(ISNUMBER(B960),SUBSTITUTE(B960&amp;"",MID(1/2,2,1),"."),B960&amp;"")&amp;IF(TRIM(C960&amp;"")="",""," | "&amp;IF(ISNUMBER(C960),SUBSTITUTE(C960&amp;"",MID(1/2,2,1),"."),C960&amp;"")))),"(error value)")</f>
        <v/>
      </c>
      <c r="S960" s="50">
        <f>IF(R960="","","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"&amp;IFERROR(IF(AND(LEN(R960)-LEN(SUBSTITUTE(R960,"/",""))=1,ISNUMBER(FIND(" ",TRIM(LEFT(R960,FIND("/",R960)-1))))),LEFT(R960,FIND("/",R960)-1),R960),R960)&amp;" ")," "," "),"﻿"," "),"​"," "),"⁠"," ")," "," ")," "," "),CHAR(9)," "),CHAR(10)," "),CHAR(13)," "),"−","-"),"–","-"),"—","-"),"LATITUDE"," "),"LONGITUDE"," "),"COORDINATES"," "),"COORDS"," "),"NORTH"," N "),"SOUTH"," S "),"EAST"," E "),"WEST"," W "),"DEGREES"," "),"DEG"," "),"GPS"," "),"LONG"," "),"LNG"," "),"LON"," "),"LAT"," ")," AND "," "),"&amp;"," ")&amp;" ")</f>
        <v/>
      </c>
      <c r="T960" s="50">
        <f>IF(S960="","",IF(LEN(S960)-LEN(SUBSTITUTE(S960,".",""))&gt;0,SUBSTITUTE(S960,","," "),IF(LEN(S960)-LEN(SUBSTITUTE(S960,",",""))=3,SUBSTITUTE(SUBSTITUTE(S960,",",";",2),",","."),IF(LEN(S960)-LEN(SUBSTITUTE(S960,",",""))=2,SUBSTITUTE(S960,",","."),SUBSTITUTE(S960,","," ")))))</f>
        <v/>
      </c>
      <c r="U960" s="50">
        <f>IF(ISNUMBER(FIND("S",T960)),-1,IF(ISNUMBER(FIND("N",T960)),1,0))</f>
        <v/>
      </c>
      <c r="V960" s="50">
        <f>IF(ISNUMBER(FIND("W",T960)),-1,IF(ISNUMBER(FIND("E",T960)),1,0))</f>
        <v/>
      </c>
      <c r="W960" s="50">
        <f>AND(MIN(IFERROR(FIND("N",T960),999),IFERROR(FIND("S",T960),999))&lt;999,MIN(IFERROR(FIND("E",T960),999),IFERROR(FIND("W",T960),999))&lt;999,MIN(IFERROR(FIND("E",T960),999),IFERROR(FIND("W",T960),999))&lt;MIN(IFERROR(FIND("N",T960),999),IFERROR(FIND("S",T960),999)))</f>
        <v/>
      </c>
      <c r="X960" s="50">
        <f>IF(T960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960,"°"," "),"º"," "),"˚"," "),"'"," "),CHAR(34)," "),"′"," "),"’"," "),"‘"," "),"″"," "),"”"," "),"“"," "),"("," "),")"," "),"["," "),"]"," "),"{"," "),"}"," "),";"," "),"|"," "),"/"," "),"\"," "),":"," "),"="," "),"*"," "),","," "),"N"," "),"S"," "),"E"," "),"W"," "),"_"," ")))</f>
        <v/>
      </c>
      <c r="Y960" s="50">
        <f>IF(X960="","",SUBSTITUTE(SUBSTITUTE(SUBSTITUTE(SUBSTITUTE(SUBSTITUTE(SUBSTITUTE(SUBSTITUTE(SUBSTITUTE(SUBSTITUTE(SUBSTITUTE(SUBSTITUTE(SUBSTITUTE(SUBSTITUTE(X960,"0",""),"1",""),"2",""),"3",""),"4",""),"5",""),"6",""),"7",""),"8",""),"9",""),".",""),"-","")," ",""))</f>
        <v/>
      </c>
      <c r="Z960" s="50">
        <f>IF(X960="",0,LEN(X960)-LEN(SUBSTITUTE(X960," ",""))+1)</f>
        <v/>
      </c>
      <c r="AA960" s="50">
        <f>IF(Z960&lt;1,"",IFERROR(VALUE(SUBSTITUTE(TRIM(MID(SUBSTITUTE(X960," ",REPT(" ",60)),1,60)),".",MID(1/2,2,1))),""))</f>
        <v/>
      </c>
      <c r="AB960" s="50">
        <f>IF(Z960&lt;2,"",IFERROR(VALUE(SUBSTITUTE(TRIM(MID(SUBSTITUTE(X960," ",REPT(" ",60)),61,60)),".",MID(1/2,2,1))),""))</f>
        <v/>
      </c>
      <c r="AC960" s="50">
        <f>IF(Z960&lt;3,"",IFERROR(VALUE(SUBSTITUTE(TRIM(MID(SUBSTITUTE(X960," ",REPT(" ",60)),121,60)),".",MID(1/2,2,1))),""))</f>
        <v/>
      </c>
      <c r="AD960" s="50">
        <f>IF(Z960&lt;4,"",IFERROR(VALUE(SUBSTITUTE(TRIM(MID(SUBSTITUTE(X960," ",REPT(" ",60)),181,60)),".",MID(1/2,2,1))),""))</f>
        <v/>
      </c>
      <c r="AE960" s="50">
        <f>IF(Z960&lt;5,"",IFERROR(VALUE(SUBSTITUTE(TRIM(MID(SUBSTITUTE(X960," ",REPT(" ",60)),241,60)),".",MID(1/2,2,1))),""))</f>
        <v/>
      </c>
      <c r="AF960" s="50">
        <f>IF(Z960&lt;6,"",IFERROR(VALUE(SUBSTITUTE(TRIM(MID(SUBSTITUTE(X960," ",REPT(" ",60)),301,60)),".",MID(1/2,2,1))),""))</f>
        <v/>
      </c>
      <c r="AG960" s="50">
        <f>IFERROR(IF(Z960=2,AA960,IF(Z960=4,IF(AA960&lt;0,-1,1)*(ABS(AA960)+AB960/60),IF(Z960=6,IF(AA960&lt;0,-1,1)*(ABS(AA960)+AB960/60+AC960/3600),""))),"")</f>
        <v/>
      </c>
      <c r="AH960" s="50">
        <f>IFERROR(IF(Z960=2,AB960,IF(Z960=4,IF(AC960&lt;0,-1,1)*(ABS(AC960)+AD960/60),IF(Z960=6,IF(AD960&lt;0,-1,1)*(ABS(AD960)+AE960/60+AF960/3600),""))),"")</f>
        <v/>
      </c>
      <c r="AI960" s="50">
        <f>IF(W960,AH960,AG960)</f>
        <v/>
      </c>
      <c r="AJ960" s="50">
        <f>IF(W960,AG960,AH960)</f>
        <v/>
      </c>
      <c r="AK960" s="50">
        <f>IFERROR(IF(U960=0,AI960,U960*ABS(AI960)),"")</f>
        <v/>
      </c>
      <c r="AL960" s="50">
        <f>IFERROR(IF(V960=0,AJ960,V960*ABS(AJ960)),"")</f>
        <v/>
      </c>
      <c r="AM960" s="50">
        <f>IFERROR(AND(U960=0,V960=0,ABS(AK960)&gt;90,ABS(AK960)&lt;=180,ABS(AL960)&lt;=90),FALSE)</f>
        <v/>
      </c>
      <c r="AN960" s="50">
        <f>IF(AM960,AL960,AK960)</f>
        <v/>
      </c>
      <c r="AO960" s="50">
        <f>IF(AM960,AK960,AL960)</f>
        <v/>
      </c>
      <c r="AP960" s="50">
        <f>IF(R960="","",IF(Y960&lt;&gt;"","Contains words or symbols that aren't part of a coordinate.",IF(NOT(OR(Z960=2,Z960=4,Z960=6)),"Couldn't find a latitude and a longitude ("&amp;Z960&amp;IF(Z960=1," number"," numbers")&amp;" found).",IF(COUNT(AA960:AF960)&lt;&gt;Z960,"Some of the numbers couldn't be read.",IF(OR(AND(Z960=4,OR(AB960&lt;0,AB960&gt;=60,AD960&lt;0,AD960&gt;=60)),AND(Z960=6,OR(AB960&lt;0,AB960&gt;=60,AC960&lt;0,AC960&gt;=60,AE960&lt;0,AE960&gt;=60,AF960&lt;0,AF960&gt;=60))),"Minutes and seconds must be between 0 and 60.",IF(OR(ABS(AN960)&gt;90,ABS(AO960)&gt;180),"Out of range: latitude must be between -90 and 90, and longitude between -180 and 180.",""))))))</f>
        <v/>
      </c>
    </row>
    <row r="961">
      <c r="B961" s="44" t="n"/>
      <c r="C961" s="44" t="n"/>
      <c r="D961" s="45">
        <f>IF(R961="","",IF(AP961&lt;&gt;"","NOT VALID GPS COORDINATES",IF(O961="NO CONNECTION","NO CONNECTION",IF(E961="","NOT FOUND",IF(OR(AM961,AND(AN961=0,AO961=0)),"CONVERTED – PLEASE CHECK","CONVERTED")))))</f>
        <v/>
      </c>
      <c r="E961" s="45">
        <f>IF(OR(O961="",O961="NO CONNECTION"),"",IFERROR(_xlfn.FILTERXML(O961,"//local/territory")&amp;" "&amp;_xlfn.FILTERXML(O961,"//local/mapcode"),IFERROR(_xlfn.FILTERXML(O961,"//international/mapcode"),"")))</f>
        <v/>
      </c>
      <c r="F961" s="46">
        <f>IF(E961="","",IFERROR(_xlfn.FILTERXML(O961,"//local/territory"),""))</f>
        <v/>
      </c>
      <c r="G961" s="46">
        <f>IF(E961="","",IFERROR(_xlfn.FILTERXML(O961,"//local/mapcode"),""))</f>
        <v/>
      </c>
      <c r="H961" s="46">
        <f>IF(E961="","",IFERROR(_xlfn.FILTERXML(O961,"//international/mapcode"),""))</f>
        <v/>
      </c>
      <c r="I961" s="46">
        <f>IF(E961="","",IFERROR(HYPERLINK("https://www.mymapcodes.com/go/?t="&amp;IF(G961&lt;&gt;"",F961,"AAA")&amp;"&amp;ma="&amp;LEFT(IF(G961&lt;&gt;"",G961,H961),FIND(".",IF(G961&lt;&gt;"",G961,H961))-1)&amp;"&amp;mb="&amp;MID(IF(G961&lt;&gt;"",G961,H961),FIND(".",IF(G961&lt;&gt;"",G961,H961))+1,99),"Open on MyMapcodes →"),""))</f>
        <v/>
      </c>
      <c r="J961" s="47">
        <f>IF(OR(R961="",AP961&lt;&gt;""),"",ROUND(AN961,6))</f>
        <v/>
      </c>
      <c r="K961" s="47">
        <f>IF(OR(R961="",AP961&lt;&gt;""),"",ROUND(AO961,6))</f>
        <v/>
      </c>
      <c r="L961" s="48">
        <f>IF(R961="","",IF(AP961&lt;&gt;"",AP961,IF(O961="NO CONNECTION","Excel couldn't reach the mapcode service. Click the REFRESH RESULTS box just above the table.",IF(E961="","The mapcode service didn't return a mapcode for this point.",IF(AM961,"Latitude and longitude seemed to be the wrong way round, so they've been swapped. Please check.",IF(AND(AN961=0,AO961=0),"0, 0 is in the sea off West Africa. Please check this is the location you meant.",IF(W961,"Longitude came first, so the order has been switched.",IF(Z961=6,"Converted from degrees, minutes and seconds.",IF(Z961=4,"Converted from degrees and decimal minutes.","")))))))))</f>
        <v/>
      </c>
      <c r="N961" s="49">
        <f>IF(J961="","",MapcodeAPI&amp;"codes/"&amp;SUBSTITUTE(J961&amp;"",MID(1/2,2,1),".")&amp;","&amp;SUBSTITUTE(K961&amp;"",MID(1/2,2,1),"."))&amp;LEFT($B$13,0)</f>
        <v/>
      </c>
      <c r="O961" s="49">
        <f>IF(N961="","",IFERROR(_xlfn.WEBSERVICE(N961),IF(MapcodeAPIBackup="","NO CONNECTION",IFERROR(_xlfn.WEBSERVICE(MapcodeAPIBackup&amp;MID(N961,LEN(MapcodeAPI)+1,999)),"NO CONNECTION"))))</f>
        <v/>
      </c>
      <c r="P961" t="inlineStr">
        <is>
          <t xml:space="preserve"> </t>
        </is>
      </c>
      <c r="R961" s="50">
        <f>IFERROR(IF(AND(TRIM(B961&amp;"")="",TRIM(C961&amp;"")=""),"",TRIM(IF(ISNUMBER(B961),SUBSTITUTE(B961&amp;"",MID(1/2,2,1),"."),B961&amp;"")&amp;IF(TRIM(C961&amp;"")="",""," | "&amp;IF(ISNUMBER(C961),SUBSTITUTE(C961&amp;"",MID(1/2,2,1),"."),C961&amp;"")))),"(error value)")</f>
        <v/>
      </c>
      <c r="S961" s="50">
        <f>IF(R961="","","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"&amp;IFERROR(IF(AND(LEN(R961)-LEN(SUBSTITUTE(R961,"/",""))=1,ISNUMBER(FIND(" ",TRIM(LEFT(R961,FIND("/",R961)-1))))),LEFT(R961,FIND("/",R961)-1),R961),R961)&amp;" ")," "," "),"﻿"," "),"​"," "),"⁠"," ")," "," ")," "," "),CHAR(9)," "),CHAR(10)," "),CHAR(13)," "),"−","-"),"–","-"),"—","-"),"LATITUDE"," "),"LONGITUDE"," "),"COORDINATES"," "),"COORDS"," "),"NORTH"," N "),"SOUTH"," S "),"EAST"," E "),"WEST"," W "),"DEGREES"," "),"DEG"," "),"GPS"," "),"LONG"," "),"LNG"," "),"LON"," "),"LAT"," ")," AND "," "),"&amp;"," ")&amp;" ")</f>
        <v/>
      </c>
      <c r="T961" s="50">
        <f>IF(S961="","",IF(LEN(S961)-LEN(SUBSTITUTE(S961,".",""))&gt;0,SUBSTITUTE(S961,","," "),IF(LEN(S961)-LEN(SUBSTITUTE(S961,",",""))=3,SUBSTITUTE(SUBSTITUTE(S961,",",";",2),",","."),IF(LEN(S961)-LEN(SUBSTITUTE(S961,",",""))=2,SUBSTITUTE(S961,",","."),SUBSTITUTE(S961,","," ")))))</f>
        <v/>
      </c>
      <c r="U961" s="50">
        <f>IF(ISNUMBER(FIND("S",T961)),-1,IF(ISNUMBER(FIND("N",T961)),1,0))</f>
        <v/>
      </c>
      <c r="V961" s="50">
        <f>IF(ISNUMBER(FIND("W",T961)),-1,IF(ISNUMBER(FIND("E",T961)),1,0))</f>
        <v/>
      </c>
      <c r="W961" s="50">
        <f>AND(MIN(IFERROR(FIND("N",T961),999),IFERROR(FIND("S",T961),999))&lt;999,MIN(IFERROR(FIND("E",T961),999),IFERROR(FIND("W",T961),999))&lt;999,MIN(IFERROR(FIND("E",T961),999),IFERROR(FIND("W",T961),999))&lt;MIN(IFERROR(FIND("N",T961),999),IFERROR(FIND("S",T961),999)))</f>
        <v/>
      </c>
      <c r="X961" s="50">
        <f>IF(T961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961,"°"," "),"º"," "),"˚"," "),"'"," "),CHAR(34)," "),"′"," "),"’"," "),"‘"," "),"″"," "),"”"," "),"“"," "),"("," "),")"," "),"["," "),"]"," "),"{"," "),"}"," "),";"," "),"|"," "),"/"," "),"\"," "),":"," "),"="," "),"*"," "),","," "),"N"," "),"S"," "),"E"," "),"W"," "),"_"," ")))</f>
        <v/>
      </c>
      <c r="Y961" s="50">
        <f>IF(X961="","",SUBSTITUTE(SUBSTITUTE(SUBSTITUTE(SUBSTITUTE(SUBSTITUTE(SUBSTITUTE(SUBSTITUTE(SUBSTITUTE(SUBSTITUTE(SUBSTITUTE(SUBSTITUTE(SUBSTITUTE(SUBSTITUTE(X961,"0",""),"1",""),"2",""),"3",""),"4",""),"5",""),"6",""),"7",""),"8",""),"9",""),".",""),"-","")," ",""))</f>
        <v/>
      </c>
      <c r="Z961" s="50">
        <f>IF(X961="",0,LEN(X961)-LEN(SUBSTITUTE(X961," ",""))+1)</f>
        <v/>
      </c>
      <c r="AA961" s="50">
        <f>IF(Z961&lt;1,"",IFERROR(VALUE(SUBSTITUTE(TRIM(MID(SUBSTITUTE(X961," ",REPT(" ",60)),1,60)),".",MID(1/2,2,1))),""))</f>
        <v/>
      </c>
      <c r="AB961" s="50">
        <f>IF(Z961&lt;2,"",IFERROR(VALUE(SUBSTITUTE(TRIM(MID(SUBSTITUTE(X961," ",REPT(" ",60)),61,60)),".",MID(1/2,2,1))),""))</f>
        <v/>
      </c>
      <c r="AC961" s="50">
        <f>IF(Z961&lt;3,"",IFERROR(VALUE(SUBSTITUTE(TRIM(MID(SUBSTITUTE(X961," ",REPT(" ",60)),121,60)),".",MID(1/2,2,1))),""))</f>
        <v/>
      </c>
      <c r="AD961" s="50">
        <f>IF(Z961&lt;4,"",IFERROR(VALUE(SUBSTITUTE(TRIM(MID(SUBSTITUTE(X961," ",REPT(" ",60)),181,60)),".",MID(1/2,2,1))),""))</f>
        <v/>
      </c>
      <c r="AE961" s="50">
        <f>IF(Z961&lt;5,"",IFERROR(VALUE(SUBSTITUTE(TRIM(MID(SUBSTITUTE(X961," ",REPT(" ",60)),241,60)),".",MID(1/2,2,1))),""))</f>
        <v/>
      </c>
      <c r="AF961" s="50">
        <f>IF(Z961&lt;6,"",IFERROR(VALUE(SUBSTITUTE(TRIM(MID(SUBSTITUTE(X961," ",REPT(" ",60)),301,60)),".",MID(1/2,2,1))),""))</f>
        <v/>
      </c>
      <c r="AG961" s="50">
        <f>IFERROR(IF(Z961=2,AA961,IF(Z961=4,IF(AA961&lt;0,-1,1)*(ABS(AA961)+AB961/60),IF(Z961=6,IF(AA961&lt;0,-1,1)*(ABS(AA961)+AB961/60+AC961/3600),""))),"")</f>
        <v/>
      </c>
      <c r="AH961" s="50">
        <f>IFERROR(IF(Z961=2,AB961,IF(Z961=4,IF(AC961&lt;0,-1,1)*(ABS(AC961)+AD961/60),IF(Z961=6,IF(AD961&lt;0,-1,1)*(ABS(AD961)+AE961/60+AF961/3600),""))),"")</f>
        <v/>
      </c>
      <c r="AI961" s="50">
        <f>IF(W961,AH961,AG961)</f>
        <v/>
      </c>
      <c r="AJ961" s="50">
        <f>IF(W961,AG961,AH961)</f>
        <v/>
      </c>
      <c r="AK961" s="50">
        <f>IFERROR(IF(U961=0,AI961,U961*ABS(AI961)),"")</f>
        <v/>
      </c>
      <c r="AL961" s="50">
        <f>IFERROR(IF(V961=0,AJ961,V961*ABS(AJ961)),"")</f>
        <v/>
      </c>
      <c r="AM961" s="50">
        <f>IFERROR(AND(U961=0,V961=0,ABS(AK961)&gt;90,ABS(AK961)&lt;=180,ABS(AL961)&lt;=90),FALSE)</f>
        <v/>
      </c>
      <c r="AN961" s="50">
        <f>IF(AM961,AL961,AK961)</f>
        <v/>
      </c>
      <c r="AO961" s="50">
        <f>IF(AM961,AK961,AL961)</f>
        <v/>
      </c>
      <c r="AP961" s="50">
        <f>IF(R961="","",IF(Y961&lt;&gt;"","Contains words or symbols that aren't part of a coordinate.",IF(NOT(OR(Z961=2,Z961=4,Z961=6)),"Couldn't find a latitude and a longitude ("&amp;Z961&amp;IF(Z961=1," number"," numbers")&amp;" found).",IF(COUNT(AA961:AF961)&lt;&gt;Z961,"Some of the numbers couldn't be read.",IF(OR(AND(Z961=4,OR(AB961&lt;0,AB961&gt;=60,AD961&lt;0,AD961&gt;=60)),AND(Z961=6,OR(AB961&lt;0,AB961&gt;=60,AC961&lt;0,AC961&gt;=60,AE961&lt;0,AE961&gt;=60,AF961&lt;0,AF961&gt;=60))),"Minutes and seconds must be between 0 and 60.",IF(OR(ABS(AN961)&gt;90,ABS(AO961)&gt;180),"Out of range: latitude must be between -90 and 90, and longitude between -180 and 180.",""))))))</f>
        <v/>
      </c>
    </row>
    <row r="962">
      <c r="B962" s="44" t="n"/>
      <c r="C962" s="44" t="n"/>
      <c r="D962" s="45">
        <f>IF(R962="","",IF(AP962&lt;&gt;"","NOT VALID GPS COORDINATES",IF(O962="NO CONNECTION","NO CONNECTION",IF(E962="","NOT FOUND",IF(OR(AM962,AND(AN962=0,AO962=0)),"CONVERTED – PLEASE CHECK","CONVERTED")))))</f>
        <v/>
      </c>
      <c r="E962" s="45">
        <f>IF(OR(O962="",O962="NO CONNECTION"),"",IFERROR(_xlfn.FILTERXML(O962,"//local/territory")&amp;" "&amp;_xlfn.FILTERXML(O962,"//local/mapcode"),IFERROR(_xlfn.FILTERXML(O962,"//international/mapcode"),"")))</f>
        <v/>
      </c>
      <c r="F962" s="46">
        <f>IF(E962="","",IFERROR(_xlfn.FILTERXML(O962,"//local/territory"),""))</f>
        <v/>
      </c>
      <c r="G962" s="46">
        <f>IF(E962="","",IFERROR(_xlfn.FILTERXML(O962,"//local/mapcode"),""))</f>
        <v/>
      </c>
      <c r="H962" s="46">
        <f>IF(E962="","",IFERROR(_xlfn.FILTERXML(O962,"//international/mapcode"),""))</f>
        <v/>
      </c>
      <c r="I962" s="46">
        <f>IF(E962="","",IFERROR(HYPERLINK("https://www.mymapcodes.com/go/?t="&amp;IF(G962&lt;&gt;"",F962,"AAA")&amp;"&amp;ma="&amp;LEFT(IF(G962&lt;&gt;"",G962,H962),FIND(".",IF(G962&lt;&gt;"",G962,H962))-1)&amp;"&amp;mb="&amp;MID(IF(G962&lt;&gt;"",G962,H962),FIND(".",IF(G962&lt;&gt;"",G962,H962))+1,99),"Open on MyMapcodes →"),""))</f>
        <v/>
      </c>
      <c r="J962" s="47">
        <f>IF(OR(R962="",AP962&lt;&gt;""),"",ROUND(AN962,6))</f>
        <v/>
      </c>
      <c r="K962" s="47">
        <f>IF(OR(R962="",AP962&lt;&gt;""),"",ROUND(AO962,6))</f>
        <v/>
      </c>
      <c r="L962" s="48">
        <f>IF(R962="","",IF(AP962&lt;&gt;"",AP962,IF(O962="NO CONNECTION","Excel couldn't reach the mapcode service. Click the REFRESH RESULTS box just above the table.",IF(E962="","The mapcode service didn't return a mapcode for this point.",IF(AM962,"Latitude and longitude seemed to be the wrong way round, so they've been swapped. Please check.",IF(AND(AN962=0,AO962=0),"0, 0 is in the sea off West Africa. Please check this is the location you meant.",IF(W962,"Longitude came first, so the order has been switched.",IF(Z962=6,"Converted from degrees, minutes and seconds.",IF(Z962=4,"Converted from degrees and decimal minutes.","")))))))))</f>
        <v/>
      </c>
      <c r="N962" s="49">
        <f>IF(J962="","",MapcodeAPI&amp;"codes/"&amp;SUBSTITUTE(J962&amp;"",MID(1/2,2,1),".")&amp;","&amp;SUBSTITUTE(K962&amp;"",MID(1/2,2,1),"."))&amp;LEFT($B$13,0)</f>
        <v/>
      </c>
      <c r="O962" s="49">
        <f>IF(N962="","",IFERROR(_xlfn.WEBSERVICE(N962),IF(MapcodeAPIBackup="","NO CONNECTION",IFERROR(_xlfn.WEBSERVICE(MapcodeAPIBackup&amp;MID(N962,LEN(MapcodeAPI)+1,999)),"NO CONNECTION"))))</f>
        <v/>
      </c>
      <c r="P962" t="inlineStr">
        <is>
          <t xml:space="preserve"> </t>
        </is>
      </c>
      <c r="R962" s="50">
        <f>IFERROR(IF(AND(TRIM(B962&amp;"")="",TRIM(C962&amp;"")=""),"",TRIM(IF(ISNUMBER(B962),SUBSTITUTE(B962&amp;"",MID(1/2,2,1),"."),B962&amp;"")&amp;IF(TRIM(C962&amp;"")="",""," | "&amp;IF(ISNUMBER(C962),SUBSTITUTE(C962&amp;"",MID(1/2,2,1),"."),C962&amp;"")))),"(error value)")</f>
        <v/>
      </c>
      <c r="S962" s="50">
        <f>IF(R962="","","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"&amp;IFERROR(IF(AND(LEN(R962)-LEN(SUBSTITUTE(R962,"/",""))=1,ISNUMBER(FIND(" ",TRIM(LEFT(R962,FIND("/",R962)-1))))),LEFT(R962,FIND("/",R962)-1),R962),R962)&amp;" ")," "," "),"﻿"," "),"​"," "),"⁠"," ")," "," ")," "," "),CHAR(9)," "),CHAR(10)," "),CHAR(13)," "),"−","-"),"–","-"),"—","-"),"LATITUDE"," "),"LONGITUDE"," "),"COORDINATES"," "),"COORDS"," "),"NORTH"," N "),"SOUTH"," S "),"EAST"," E "),"WEST"," W "),"DEGREES"," "),"DEG"," "),"GPS"," "),"LONG"," "),"LNG"," "),"LON"," "),"LAT"," ")," AND "," "),"&amp;"," ")&amp;" ")</f>
        <v/>
      </c>
      <c r="T962" s="50">
        <f>IF(S962="","",IF(LEN(S962)-LEN(SUBSTITUTE(S962,".",""))&gt;0,SUBSTITUTE(S962,","," "),IF(LEN(S962)-LEN(SUBSTITUTE(S962,",",""))=3,SUBSTITUTE(SUBSTITUTE(S962,",",";",2),",","."),IF(LEN(S962)-LEN(SUBSTITUTE(S962,",",""))=2,SUBSTITUTE(S962,",","."),SUBSTITUTE(S962,","," ")))))</f>
        <v/>
      </c>
      <c r="U962" s="50">
        <f>IF(ISNUMBER(FIND("S",T962)),-1,IF(ISNUMBER(FIND("N",T962)),1,0))</f>
        <v/>
      </c>
      <c r="V962" s="50">
        <f>IF(ISNUMBER(FIND("W",T962)),-1,IF(ISNUMBER(FIND("E",T962)),1,0))</f>
        <v/>
      </c>
      <c r="W962" s="50">
        <f>AND(MIN(IFERROR(FIND("N",T962),999),IFERROR(FIND("S",T962),999))&lt;999,MIN(IFERROR(FIND("E",T962),999),IFERROR(FIND("W",T962),999))&lt;999,MIN(IFERROR(FIND("E",T962),999),IFERROR(FIND("W",T962),999))&lt;MIN(IFERROR(FIND("N",T962),999),IFERROR(FIND("S",T962),999)))</f>
        <v/>
      </c>
      <c r="X962" s="50">
        <f>IF(T962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962,"°"," "),"º"," "),"˚"," "),"'"," "),CHAR(34)," "),"′"," "),"’"," "),"‘"," "),"″"," "),"”"," "),"“"," "),"("," "),")"," "),"["," "),"]"," "),"{"," "),"}"," "),";"," "),"|"," "),"/"," "),"\"," "),":"," "),"="," "),"*"," "),","," "),"N"," "),"S"," "),"E"," "),"W"," "),"_"," ")))</f>
        <v/>
      </c>
      <c r="Y962" s="50">
        <f>IF(X962="","",SUBSTITUTE(SUBSTITUTE(SUBSTITUTE(SUBSTITUTE(SUBSTITUTE(SUBSTITUTE(SUBSTITUTE(SUBSTITUTE(SUBSTITUTE(SUBSTITUTE(SUBSTITUTE(SUBSTITUTE(SUBSTITUTE(X962,"0",""),"1",""),"2",""),"3",""),"4",""),"5",""),"6",""),"7",""),"8",""),"9",""),".",""),"-","")," ",""))</f>
        <v/>
      </c>
      <c r="Z962" s="50">
        <f>IF(X962="",0,LEN(X962)-LEN(SUBSTITUTE(X962," ",""))+1)</f>
        <v/>
      </c>
      <c r="AA962" s="50">
        <f>IF(Z962&lt;1,"",IFERROR(VALUE(SUBSTITUTE(TRIM(MID(SUBSTITUTE(X962," ",REPT(" ",60)),1,60)),".",MID(1/2,2,1))),""))</f>
        <v/>
      </c>
      <c r="AB962" s="50">
        <f>IF(Z962&lt;2,"",IFERROR(VALUE(SUBSTITUTE(TRIM(MID(SUBSTITUTE(X962," ",REPT(" ",60)),61,60)),".",MID(1/2,2,1))),""))</f>
        <v/>
      </c>
      <c r="AC962" s="50">
        <f>IF(Z962&lt;3,"",IFERROR(VALUE(SUBSTITUTE(TRIM(MID(SUBSTITUTE(X962," ",REPT(" ",60)),121,60)),".",MID(1/2,2,1))),""))</f>
        <v/>
      </c>
      <c r="AD962" s="50">
        <f>IF(Z962&lt;4,"",IFERROR(VALUE(SUBSTITUTE(TRIM(MID(SUBSTITUTE(X962," ",REPT(" ",60)),181,60)),".",MID(1/2,2,1))),""))</f>
        <v/>
      </c>
      <c r="AE962" s="50">
        <f>IF(Z962&lt;5,"",IFERROR(VALUE(SUBSTITUTE(TRIM(MID(SUBSTITUTE(X962," ",REPT(" ",60)),241,60)),".",MID(1/2,2,1))),""))</f>
        <v/>
      </c>
      <c r="AF962" s="50">
        <f>IF(Z962&lt;6,"",IFERROR(VALUE(SUBSTITUTE(TRIM(MID(SUBSTITUTE(X962," ",REPT(" ",60)),301,60)),".",MID(1/2,2,1))),""))</f>
        <v/>
      </c>
      <c r="AG962" s="50">
        <f>IFERROR(IF(Z962=2,AA962,IF(Z962=4,IF(AA962&lt;0,-1,1)*(ABS(AA962)+AB962/60),IF(Z962=6,IF(AA962&lt;0,-1,1)*(ABS(AA962)+AB962/60+AC962/3600),""))),"")</f>
        <v/>
      </c>
      <c r="AH962" s="50">
        <f>IFERROR(IF(Z962=2,AB962,IF(Z962=4,IF(AC962&lt;0,-1,1)*(ABS(AC962)+AD962/60),IF(Z962=6,IF(AD962&lt;0,-1,1)*(ABS(AD962)+AE962/60+AF962/3600),""))),"")</f>
        <v/>
      </c>
      <c r="AI962" s="50">
        <f>IF(W962,AH962,AG962)</f>
        <v/>
      </c>
      <c r="AJ962" s="50">
        <f>IF(W962,AG962,AH962)</f>
        <v/>
      </c>
      <c r="AK962" s="50">
        <f>IFERROR(IF(U962=0,AI962,U962*ABS(AI962)),"")</f>
        <v/>
      </c>
      <c r="AL962" s="50">
        <f>IFERROR(IF(V962=0,AJ962,V962*ABS(AJ962)),"")</f>
        <v/>
      </c>
      <c r="AM962" s="50">
        <f>IFERROR(AND(U962=0,V962=0,ABS(AK962)&gt;90,ABS(AK962)&lt;=180,ABS(AL962)&lt;=90),FALSE)</f>
        <v/>
      </c>
      <c r="AN962" s="50">
        <f>IF(AM962,AL962,AK962)</f>
        <v/>
      </c>
      <c r="AO962" s="50">
        <f>IF(AM962,AK962,AL962)</f>
        <v/>
      </c>
      <c r="AP962" s="50">
        <f>IF(R962="","",IF(Y962&lt;&gt;"","Contains words or symbols that aren't part of a coordinate.",IF(NOT(OR(Z962=2,Z962=4,Z962=6)),"Couldn't find a latitude and a longitude ("&amp;Z962&amp;IF(Z962=1," number"," numbers")&amp;" found).",IF(COUNT(AA962:AF962)&lt;&gt;Z962,"Some of the numbers couldn't be read.",IF(OR(AND(Z962=4,OR(AB962&lt;0,AB962&gt;=60,AD962&lt;0,AD962&gt;=60)),AND(Z962=6,OR(AB962&lt;0,AB962&gt;=60,AC962&lt;0,AC962&gt;=60,AE962&lt;0,AE962&gt;=60,AF962&lt;0,AF962&gt;=60))),"Minutes and seconds must be between 0 and 60.",IF(OR(ABS(AN962)&gt;90,ABS(AO962)&gt;180),"Out of range: latitude must be between -90 and 90, and longitude between -180 and 180.",""))))))</f>
        <v/>
      </c>
    </row>
    <row r="963">
      <c r="B963" s="44" t="n"/>
      <c r="C963" s="44" t="n"/>
      <c r="D963" s="45">
        <f>IF(R963="","",IF(AP963&lt;&gt;"","NOT VALID GPS COORDINATES",IF(O963="NO CONNECTION","NO CONNECTION",IF(E963="","NOT FOUND",IF(OR(AM963,AND(AN963=0,AO963=0)),"CONVERTED – PLEASE CHECK","CONVERTED")))))</f>
        <v/>
      </c>
      <c r="E963" s="45">
        <f>IF(OR(O963="",O963="NO CONNECTION"),"",IFERROR(_xlfn.FILTERXML(O963,"//local/territory")&amp;" "&amp;_xlfn.FILTERXML(O963,"//local/mapcode"),IFERROR(_xlfn.FILTERXML(O963,"//international/mapcode"),"")))</f>
        <v/>
      </c>
      <c r="F963" s="46">
        <f>IF(E963="","",IFERROR(_xlfn.FILTERXML(O963,"//local/territory"),""))</f>
        <v/>
      </c>
      <c r="G963" s="46">
        <f>IF(E963="","",IFERROR(_xlfn.FILTERXML(O963,"//local/mapcode"),""))</f>
        <v/>
      </c>
      <c r="H963" s="46">
        <f>IF(E963="","",IFERROR(_xlfn.FILTERXML(O963,"//international/mapcode"),""))</f>
        <v/>
      </c>
      <c r="I963" s="46">
        <f>IF(E963="","",IFERROR(HYPERLINK("https://www.mymapcodes.com/go/?t="&amp;IF(G963&lt;&gt;"",F963,"AAA")&amp;"&amp;ma="&amp;LEFT(IF(G963&lt;&gt;"",G963,H963),FIND(".",IF(G963&lt;&gt;"",G963,H963))-1)&amp;"&amp;mb="&amp;MID(IF(G963&lt;&gt;"",G963,H963),FIND(".",IF(G963&lt;&gt;"",G963,H963))+1,99),"Open on MyMapcodes →"),""))</f>
        <v/>
      </c>
      <c r="J963" s="47">
        <f>IF(OR(R963="",AP963&lt;&gt;""),"",ROUND(AN963,6))</f>
        <v/>
      </c>
      <c r="K963" s="47">
        <f>IF(OR(R963="",AP963&lt;&gt;""),"",ROUND(AO963,6))</f>
        <v/>
      </c>
      <c r="L963" s="48">
        <f>IF(R963="","",IF(AP963&lt;&gt;"",AP963,IF(O963="NO CONNECTION","Excel couldn't reach the mapcode service. Click the REFRESH RESULTS box just above the table.",IF(E963="","The mapcode service didn't return a mapcode for this point.",IF(AM963,"Latitude and longitude seemed to be the wrong way round, so they've been swapped. Please check.",IF(AND(AN963=0,AO963=0),"0, 0 is in the sea off West Africa. Please check this is the location you meant.",IF(W963,"Longitude came first, so the order has been switched.",IF(Z963=6,"Converted from degrees, minutes and seconds.",IF(Z963=4,"Converted from degrees and decimal minutes.","")))))))))</f>
        <v/>
      </c>
      <c r="N963" s="49">
        <f>IF(J963="","",MapcodeAPI&amp;"codes/"&amp;SUBSTITUTE(J963&amp;"",MID(1/2,2,1),".")&amp;","&amp;SUBSTITUTE(K963&amp;"",MID(1/2,2,1),"."))&amp;LEFT($B$13,0)</f>
        <v/>
      </c>
      <c r="O963" s="49">
        <f>IF(N963="","",IFERROR(_xlfn.WEBSERVICE(N963),IF(MapcodeAPIBackup="","NO CONNECTION",IFERROR(_xlfn.WEBSERVICE(MapcodeAPIBackup&amp;MID(N963,LEN(MapcodeAPI)+1,999)),"NO CONNECTION"))))</f>
        <v/>
      </c>
      <c r="P963" t="inlineStr">
        <is>
          <t xml:space="preserve"> </t>
        </is>
      </c>
      <c r="R963" s="50">
        <f>IFERROR(IF(AND(TRIM(B963&amp;"")="",TRIM(C963&amp;"")=""),"",TRIM(IF(ISNUMBER(B963),SUBSTITUTE(B963&amp;"",MID(1/2,2,1),"."),B963&amp;"")&amp;IF(TRIM(C963&amp;"")="",""," | "&amp;IF(ISNUMBER(C963),SUBSTITUTE(C963&amp;"",MID(1/2,2,1),"."),C963&amp;"")))),"(error value)")</f>
        <v/>
      </c>
      <c r="S963" s="50">
        <f>IF(R963="","","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"&amp;IFERROR(IF(AND(LEN(R963)-LEN(SUBSTITUTE(R963,"/",""))=1,ISNUMBER(FIND(" ",TRIM(LEFT(R963,FIND("/",R963)-1))))),LEFT(R963,FIND("/",R963)-1),R963),R963)&amp;" ")," "," "),"﻿"," "),"​"," "),"⁠"," ")," "," ")," "," "),CHAR(9)," "),CHAR(10)," "),CHAR(13)," "),"−","-"),"–","-"),"—","-"),"LATITUDE"," "),"LONGITUDE"," "),"COORDINATES"," "),"COORDS"," "),"NORTH"," N "),"SOUTH"," S "),"EAST"," E "),"WEST"," W "),"DEGREES"," "),"DEG"," "),"GPS"," "),"LONG"," "),"LNG"," "),"LON"," "),"LAT"," ")," AND "," "),"&amp;"," ")&amp;" ")</f>
        <v/>
      </c>
      <c r="T963" s="50">
        <f>IF(S963="","",IF(LEN(S963)-LEN(SUBSTITUTE(S963,".",""))&gt;0,SUBSTITUTE(S963,","," "),IF(LEN(S963)-LEN(SUBSTITUTE(S963,",",""))=3,SUBSTITUTE(SUBSTITUTE(S963,",",";",2),",","."),IF(LEN(S963)-LEN(SUBSTITUTE(S963,",",""))=2,SUBSTITUTE(S963,",","."),SUBSTITUTE(S963,","," ")))))</f>
        <v/>
      </c>
      <c r="U963" s="50">
        <f>IF(ISNUMBER(FIND("S",T963)),-1,IF(ISNUMBER(FIND("N",T963)),1,0))</f>
        <v/>
      </c>
      <c r="V963" s="50">
        <f>IF(ISNUMBER(FIND("W",T963)),-1,IF(ISNUMBER(FIND("E",T963)),1,0))</f>
        <v/>
      </c>
      <c r="W963" s="50">
        <f>AND(MIN(IFERROR(FIND("N",T963),999),IFERROR(FIND("S",T963),999))&lt;999,MIN(IFERROR(FIND("E",T963),999),IFERROR(FIND("W",T963),999))&lt;999,MIN(IFERROR(FIND("E",T963),999),IFERROR(FIND("W",T963),999))&lt;MIN(IFERROR(FIND("N",T963),999),IFERROR(FIND("S",T963),999)))</f>
        <v/>
      </c>
      <c r="X963" s="50">
        <f>IF(T963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963,"°"," "),"º"," "),"˚"," "),"'"," "),CHAR(34)," "),"′"," "),"’"," "),"‘"," "),"″"," "),"”"," "),"“"," "),"("," "),")"," "),"["," "),"]"," "),"{"," "),"}"," "),";"," "),"|"," "),"/"," "),"\"," "),":"," "),"="," "),"*"," "),","," "),"N"," "),"S"," "),"E"," "),"W"," "),"_"," ")))</f>
        <v/>
      </c>
      <c r="Y963" s="50">
        <f>IF(X963="","",SUBSTITUTE(SUBSTITUTE(SUBSTITUTE(SUBSTITUTE(SUBSTITUTE(SUBSTITUTE(SUBSTITUTE(SUBSTITUTE(SUBSTITUTE(SUBSTITUTE(SUBSTITUTE(SUBSTITUTE(SUBSTITUTE(X963,"0",""),"1",""),"2",""),"3",""),"4",""),"5",""),"6",""),"7",""),"8",""),"9",""),".",""),"-","")," ",""))</f>
        <v/>
      </c>
      <c r="Z963" s="50">
        <f>IF(X963="",0,LEN(X963)-LEN(SUBSTITUTE(X963," ",""))+1)</f>
        <v/>
      </c>
      <c r="AA963" s="50">
        <f>IF(Z963&lt;1,"",IFERROR(VALUE(SUBSTITUTE(TRIM(MID(SUBSTITUTE(X963," ",REPT(" ",60)),1,60)),".",MID(1/2,2,1))),""))</f>
        <v/>
      </c>
      <c r="AB963" s="50">
        <f>IF(Z963&lt;2,"",IFERROR(VALUE(SUBSTITUTE(TRIM(MID(SUBSTITUTE(X963," ",REPT(" ",60)),61,60)),".",MID(1/2,2,1))),""))</f>
        <v/>
      </c>
      <c r="AC963" s="50">
        <f>IF(Z963&lt;3,"",IFERROR(VALUE(SUBSTITUTE(TRIM(MID(SUBSTITUTE(X963," ",REPT(" ",60)),121,60)),".",MID(1/2,2,1))),""))</f>
        <v/>
      </c>
      <c r="AD963" s="50">
        <f>IF(Z963&lt;4,"",IFERROR(VALUE(SUBSTITUTE(TRIM(MID(SUBSTITUTE(X963," ",REPT(" ",60)),181,60)),".",MID(1/2,2,1))),""))</f>
        <v/>
      </c>
      <c r="AE963" s="50">
        <f>IF(Z963&lt;5,"",IFERROR(VALUE(SUBSTITUTE(TRIM(MID(SUBSTITUTE(X963," ",REPT(" ",60)),241,60)),".",MID(1/2,2,1))),""))</f>
        <v/>
      </c>
      <c r="AF963" s="50">
        <f>IF(Z963&lt;6,"",IFERROR(VALUE(SUBSTITUTE(TRIM(MID(SUBSTITUTE(X963," ",REPT(" ",60)),301,60)),".",MID(1/2,2,1))),""))</f>
        <v/>
      </c>
      <c r="AG963" s="50">
        <f>IFERROR(IF(Z963=2,AA963,IF(Z963=4,IF(AA963&lt;0,-1,1)*(ABS(AA963)+AB963/60),IF(Z963=6,IF(AA963&lt;0,-1,1)*(ABS(AA963)+AB963/60+AC963/3600),""))),"")</f>
        <v/>
      </c>
      <c r="AH963" s="50">
        <f>IFERROR(IF(Z963=2,AB963,IF(Z963=4,IF(AC963&lt;0,-1,1)*(ABS(AC963)+AD963/60),IF(Z963=6,IF(AD963&lt;0,-1,1)*(ABS(AD963)+AE963/60+AF963/3600),""))),"")</f>
        <v/>
      </c>
      <c r="AI963" s="50">
        <f>IF(W963,AH963,AG963)</f>
        <v/>
      </c>
      <c r="AJ963" s="50">
        <f>IF(W963,AG963,AH963)</f>
        <v/>
      </c>
      <c r="AK963" s="50">
        <f>IFERROR(IF(U963=0,AI963,U963*ABS(AI963)),"")</f>
        <v/>
      </c>
      <c r="AL963" s="50">
        <f>IFERROR(IF(V963=0,AJ963,V963*ABS(AJ963)),"")</f>
        <v/>
      </c>
      <c r="AM963" s="50">
        <f>IFERROR(AND(U963=0,V963=0,ABS(AK963)&gt;90,ABS(AK963)&lt;=180,ABS(AL963)&lt;=90),FALSE)</f>
        <v/>
      </c>
      <c r="AN963" s="50">
        <f>IF(AM963,AL963,AK963)</f>
        <v/>
      </c>
      <c r="AO963" s="50">
        <f>IF(AM963,AK963,AL963)</f>
        <v/>
      </c>
      <c r="AP963" s="50">
        <f>IF(R963="","",IF(Y963&lt;&gt;"","Contains words or symbols that aren't part of a coordinate.",IF(NOT(OR(Z963=2,Z963=4,Z963=6)),"Couldn't find a latitude and a longitude ("&amp;Z963&amp;IF(Z963=1," number"," numbers")&amp;" found).",IF(COUNT(AA963:AF963)&lt;&gt;Z963,"Some of the numbers couldn't be read.",IF(OR(AND(Z963=4,OR(AB963&lt;0,AB963&gt;=60,AD963&lt;0,AD963&gt;=60)),AND(Z963=6,OR(AB963&lt;0,AB963&gt;=60,AC963&lt;0,AC963&gt;=60,AE963&lt;0,AE963&gt;=60,AF963&lt;0,AF963&gt;=60))),"Minutes and seconds must be between 0 and 60.",IF(OR(ABS(AN963)&gt;90,ABS(AO963)&gt;180),"Out of range: latitude must be between -90 and 90, and longitude between -180 and 180.",""))))))</f>
        <v/>
      </c>
    </row>
    <row r="964">
      <c r="B964" s="44" t="n"/>
      <c r="C964" s="44" t="n"/>
      <c r="D964" s="45">
        <f>IF(R964="","",IF(AP964&lt;&gt;"","NOT VALID GPS COORDINATES",IF(O964="NO CONNECTION","NO CONNECTION",IF(E964="","NOT FOUND",IF(OR(AM964,AND(AN964=0,AO964=0)),"CONVERTED – PLEASE CHECK","CONVERTED")))))</f>
        <v/>
      </c>
      <c r="E964" s="45">
        <f>IF(OR(O964="",O964="NO CONNECTION"),"",IFERROR(_xlfn.FILTERXML(O964,"//local/territory")&amp;" "&amp;_xlfn.FILTERXML(O964,"//local/mapcode"),IFERROR(_xlfn.FILTERXML(O964,"//international/mapcode"),"")))</f>
        <v/>
      </c>
      <c r="F964" s="46">
        <f>IF(E964="","",IFERROR(_xlfn.FILTERXML(O964,"//local/territory"),""))</f>
        <v/>
      </c>
      <c r="G964" s="46">
        <f>IF(E964="","",IFERROR(_xlfn.FILTERXML(O964,"//local/mapcode"),""))</f>
        <v/>
      </c>
      <c r="H964" s="46">
        <f>IF(E964="","",IFERROR(_xlfn.FILTERXML(O964,"//international/mapcode"),""))</f>
        <v/>
      </c>
      <c r="I964" s="46">
        <f>IF(E964="","",IFERROR(HYPERLINK("https://www.mymapcodes.com/go/?t="&amp;IF(G964&lt;&gt;"",F964,"AAA")&amp;"&amp;ma="&amp;LEFT(IF(G964&lt;&gt;"",G964,H964),FIND(".",IF(G964&lt;&gt;"",G964,H964))-1)&amp;"&amp;mb="&amp;MID(IF(G964&lt;&gt;"",G964,H964),FIND(".",IF(G964&lt;&gt;"",G964,H964))+1,99),"Open on MyMapcodes →"),""))</f>
        <v/>
      </c>
      <c r="J964" s="47">
        <f>IF(OR(R964="",AP964&lt;&gt;""),"",ROUND(AN964,6))</f>
        <v/>
      </c>
      <c r="K964" s="47">
        <f>IF(OR(R964="",AP964&lt;&gt;""),"",ROUND(AO964,6))</f>
        <v/>
      </c>
      <c r="L964" s="48">
        <f>IF(R964="","",IF(AP964&lt;&gt;"",AP964,IF(O964="NO CONNECTION","Excel couldn't reach the mapcode service. Click the REFRESH RESULTS box just above the table.",IF(E964="","The mapcode service didn't return a mapcode for this point.",IF(AM964,"Latitude and longitude seemed to be the wrong way round, so they've been swapped. Please check.",IF(AND(AN964=0,AO964=0),"0, 0 is in the sea off West Africa. Please check this is the location you meant.",IF(W964,"Longitude came first, so the order has been switched.",IF(Z964=6,"Converted from degrees, minutes and seconds.",IF(Z964=4,"Converted from degrees and decimal minutes.","")))))))))</f>
        <v/>
      </c>
      <c r="N964" s="49">
        <f>IF(J964="","",MapcodeAPI&amp;"codes/"&amp;SUBSTITUTE(J964&amp;"",MID(1/2,2,1),".")&amp;","&amp;SUBSTITUTE(K964&amp;"",MID(1/2,2,1),"."))&amp;LEFT($B$13,0)</f>
        <v/>
      </c>
      <c r="O964" s="49">
        <f>IF(N964="","",IFERROR(_xlfn.WEBSERVICE(N964),IF(MapcodeAPIBackup="","NO CONNECTION",IFERROR(_xlfn.WEBSERVICE(MapcodeAPIBackup&amp;MID(N964,LEN(MapcodeAPI)+1,999)),"NO CONNECTION"))))</f>
        <v/>
      </c>
      <c r="P964" t="inlineStr">
        <is>
          <t xml:space="preserve"> </t>
        </is>
      </c>
      <c r="R964" s="50">
        <f>IFERROR(IF(AND(TRIM(B964&amp;"")="",TRIM(C964&amp;"")=""),"",TRIM(IF(ISNUMBER(B964),SUBSTITUTE(B964&amp;"",MID(1/2,2,1),"."),B964&amp;"")&amp;IF(TRIM(C964&amp;"")="",""," | "&amp;IF(ISNUMBER(C964),SUBSTITUTE(C964&amp;"",MID(1/2,2,1),"."),C964&amp;"")))),"(error value)")</f>
        <v/>
      </c>
      <c r="S964" s="50">
        <f>IF(R964="","","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"&amp;IFERROR(IF(AND(LEN(R964)-LEN(SUBSTITUTE(R964,"/",""))=1,ISNUMBER(FIND(" ",TRIM(LEFT(R964,FIND("/",R964)-1))))),LEFT(R964,FIND("/",R964)-1),R964),R964)&amp;" ")," "," "),"﻿"," "),"​"," "),"⁠"," ")," "," ")," "," "),CHAR(9)," "),CHAR(10)," "),CHAR(13)," "),"−","-"),"–","-"),"—","-"),"LATITUDE"," "),"LONGITUDE"," "),"COORDINATES"," "),"COORDS"," "),"NORTH"," N "),"SOUTH"," S "),"EAST"," E "),"WEST"," W "),"DEGREES"," "),"DEG"," "),"GPS"," "),"LONG"," "),"LNG"," "),"LON"," "),"LAT"," ")," AND "," "),"&amp;"," ")&amp;" ")</f>
        <v/>
      </c>
      <c r="T964" s="50">
        <f>IF(S964="","",IF(LEN(S964)-LEN(SUBSTITUTE(S964,".",""))&gt;0,SUBSTITUTE(S964,","," "),IF(LEN(S964)-LEN(SUBSTITUTE(S964,",",""))=3,SUBSTITUTE(SUBSTITUTE(S964,",",";",2),",","."),IF(LEN(S964)-LEN(SUBSTITUTE(S964,",",""))=2,SUBSTITUTE(S964,",","."),SUBSTITUTE(S964,","," ")))))</f>
        <v/>
      </c>
      <c r="U964" s="50">
        <f>IF(ISNUMBER(FIND("S",T964)),-1,IF(ISNUMBER(FIND("N",T964)),1,0))</f>
        <v/>
      </c>
      <c r="V964" s="50">
        <f>IF(ISNUMBER(FIND("W",T964)),-1,IF(ISNUMBER(FIND("E",T964)),1,0))</f>
        <v/>
      </c>
      <c r="W964" s="50">
        <f>AND(MIN(IFERROR(FIND("N",T964),999),IFERROR(FIND("S",T964),999))&lt;999,MIN(IFERROR(FIND("E",T964),999),IFERROR(FIND("W",T964),999))&lt;999,MIN(IFERROR(FIND("E",T964),999),IFERROR(FIND("W",T964),999))&lt;MIN(IFERROR(FIND("N",T964),999),IFERROR(FIND("S",T964),999)))</f>
        <v/>
      </c>
      <c r="X964" s="50">
        <f>IF(T964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964,"°"," "),"º"," "),"˚"," "),"'"," "),CHAR(34)," "),"′"," "),"’"," "),"‘"," "),"″"," "),"”"," "),"“"," "),"("," "),")"," "),"["," "),"]"," "),"{"," "),"}"," "),";"," "),"|"," "),"/"," "),"\"," "),":"," "),"="," "),"*"," "),","," "),"N"," "),"S"," "),"E"," "),"W"," "),"_"," ")))</f>
        <v/>
      </c>
      <c r="Y964" s="50">
        <f>IF(X964="","",SUBSTITUTE(SUBSTITUTE(SUBSTITUTE(SUBSTITUTE(SUBSTITUTE(SUBSTITUTE(SUBSTITUTE(SUBSTITUTE(SUBSTITUTE(SUBSTITUTE(SUBSTITUTE(SUBSTITUTE(SUBSTITUTE(X964,"0",""),"1",""),"2",""),"3",""),"4",""),"5",""),"6",""),"7",""),"8",""),"9",""),".",""),"-","")," ",""))</f>
        <v/>
      </c>
      <c r="Z964" s="50">
        <f>IF(X964="",0,LEN(X964)-LEN(SUBSTITUTE(X964," ",""))+1)</f>
        <v/>
      </c>
      <c r="AA964" s="50">
        <f>IF(Z964&lt;1,"",IFERROR(VALUE(SUBSTITUTE(TRIM(MID(SUBSTITUTE(X964," ",REPT(" ",60)),1,60)),".",MID(1/2,2,1))),""))</f>
        <v/>
      </c>
      <c r="AB964" s="50">
        <f>IF(Z964&lt;2,"",IFERROR(VALUE(SUBSTITUTE(TRIM(MID(SUBSTITUTE(X964," ",REPT(" ",60)),61,60)),".",MID(1/2,2,1))),""))</f>
        <v/>
      </c>
      <c r="AC964" s="50">
        <f>IF(Z964&lt;3,"",IFERROR(VALUE(SUBSTITUTE(TRIM(MID(SUBSTITUTE(X964," ",REPT(" ",60)),121,60)),".",MID(1/2,2,1))),""))</f>
        <v/>
      </c>
      <c r="AD964" s="50">
        <f>IF(Z964&lt;4,"",IFERROR(VALUE(SUBSTITUTE(TRIM(MID(SUBSTITUTE(X964," ",REPT(" ",60)),181,60)),".",MID(1/2,2,1))),""))</f>
        <v/>
      </c>
      <c r="AE964" s="50">
        <f>IF(Z964&lt;5,"",IFERROR(VALUE(SUBSTITUTE(TRIM(MID(SUBSTITUTE(X964," ",REPT(" ",60)),241,60)),".",MID(1/2,2,1))),""))</f>
        <v/>
      </c>
      <c r="AF964" s="50">
        <f>IF(Z964&lt;6,"",IFERROR(VALUE(SUBSTITUTE(TRIM(MID(SUBSTITUTE(X964," ",REPT(" ",60)),301,60)),".",MID(1/2,2,1))),""))</f>
        <v/>
      </c>
      <c r="AG964" s="50">
        <f>IFERROR(IF(Z964=2,AA964,IF(Z964=4,IF(AA964&lt;0,-1,1)*(ABS(AA964)+AB964/60),IF(Z964=6,IF(AA964&lt;0,-1,1)*(ABS(AA964)+AB964/60+AC964/3600),""))),"")</f>
        <v/>
      </c>
      <c r="AH964" s="50">
        <f>IFERROR(IF(Z964=2,AB964,IF(Z964=4,IF(AC964&lt;0,-1,1)*(ABS(AC964)+AD964/60),IF(Z964=6,IF(AD964&lt;0,-1,1)*(ABS(AD964)+AE964/60+AF964/3600),""))),"")</f>
        <v/>
      </c>
      <c r="AI964" s="50">
        <f>IF(W964,AH964,AG964)</f>
        <v/>
      </c>
      <c r="AJ964" s="50">
        <f>IF(W964,AG964,AH964)</f>
        <v/>
      </c>
      <c r="AK964" s="50">
        <f>IFERROR(IF(U964=0,AI964,U964*ABS(AI964)),"")</f>
        <v/>
      </c>
      <c r="AL964" s="50">
        <f>IFERROR(IF(V964=0,AJ964,V964*ABS(AJ964)),"")</f>
        <v/>
      </c>
      <c r="AM964" s="50">
        <f>IFERROR(AND(U964=0,V964=0,ABS(AK964)&gt;90,ABS(AK964)&lt;=180,ABS(AL964)&lt;=90),FALSE)</f>
        <v/>
      </c>
      <c r="AN964" s="50">
        <f>IF(AM964,AL964,AK964)</f>
        <v/>
      </c>
      <c r="AO964" s="50">
        <f>IF(AM964,AK964,AL964)</f>
        <v/>
      </c>
      <c r="AP964" s="50">
        <f>IF(R964="","",IF(Y964&lt;&gt;"","Contains words or symbols that aren't part of a coordinate.",IF(NOT(OR(Z964=2,Z964=4,Z964=6)),"Couldn't find a latitude and a longitude ("&amp;Z964&amp;IF(Z964=1," number"," numbers")&amp;" found).",IF(COUNT(AA964:AF964)&lt;&gt;Z964,"Some of the numbers couldn't be read.",IF(OR(AND(Z964=4,OR(AB964&lt;0,AB964&gt;=60,AD964&lt;0,AD964&gt;=60)),AND(Z964=6,OR(AB964&lt;0,AB964&gt;=60,AC964&lt;0,AC964&gt;=60,AE964&lt;0,AE964&gt;=60,AF964&lt;0,AF964&gt;=60))),"Minutes and seconds must be between 0 and 60.",IF(OR(ABS(AN964)&gt;90,ABS(AO964)&gt;180),"Out of range: latitude must be between -90 and 90, and longitude between -180 and 180.",""))))))</f>
        <v/>
      </c>
    </row>
    <row r="965">
      <c r="B965" s="44" t="n"/>
      <c r="C965" s="44" t="n"/>
      <c r="D965" s="45">
        <f>IF(R965="","",IF(AP965&lt;&gt;"","NOT VALID GPS COORDINATES",IF(O965="NO CONNECTION","NO CONNECTION",IF(E965="","NOT FOUND",IF(OR(AM965,AND(AN965=0,AO965=0)),"CONVERTED – PLEASE CHECK","CONVERTED")))))</f>
        <v/>
      </c>
      <c r="E965" s="45">
        <f>IF(OR(O965="",O965="NO CONNECTION"),"",IFERROR(_xlfn.FILTERXML(O965,"//local/territory")&amp;" "&amp;_xlfn.FILTERXML(O965,"//local/mapcode"),IFERROR(_xlfn.FILTERXML(O965,"//international/mapcode"),"")))</f>
        <v/>
      </c>
      <c r="F965" s="46">
        <f>IF(E965="","",IFERROR(_xlfn.FILTERXML(O965,"//local/territory"),""))</f>
        <v/>
      </c>
      <c r="G965" s="46">
        <f>IF(E965="","",IFERROR(_xlfn.FILTERXML(O965,"//local/mapcode"),""))</f>
        <v/>
      </c>
      <c r="H965" s="46">
        <f>IF(E965="","",IFERROR(_xlfn.FILTERXML(O965,"//international/mapcode"),""))</f>
        <v/>
      </c>
      <c r="I965" s="46">
        <f>IF(E965="","",IFERROR(HYPERLINK("https://www.mymapcodes.com/go/?t="&amp;IF(G965&lt;&gt;"",F965,"AAA")&amp;"&amp;ma="&amp;LEFT(IF(G965&lt;&gt;"",G965,H965),FIND(".",IF(G965&lt;&gt;"",G965,H965))-1)&amp;"&amp;mb="&amp;MID(IF(G965&lt;&gt;"",G965,H965),FIND(".",IF(G965&lt;&gt;"",G965,H965))+1,99),"Open on MyMapcodes →"),""))</f>
        <v/>
      </c>
      <c r="J965" s="47">
        <f>IF(OR(R965="",AP965&lt;&gt;""),"",ROUND(AN965,6))</f>
        <v/>
      </c>
      <c r="K965" s="47">
        <f>IF(OR(R965="",AP965&lt;&gt;""),"",ROUND(AO965,6))</f>
        <v/>
      </c>
      <c r="L965" s="48">
        <f>IF(R965="","",IF(AP965&lt;&gt;"",AP965,IF(O965="NO CONNECTION","Excel couldn't reach the mapcode service. Click the REFRESH RESULTS box just above the table.",IF(E965="","The mapcode service didn't return a mapcode for this point.",IF(AM965,"Latitude and longitude seemed to be the wrong way round, so they've been swapped. Please check.",IF(AND(AN965=0,AO965=0),"0, 0 is in the sea off West Africa. Please check this is the location you meant.",IF(W965,"Longitude came first, so the order has been switched.",IF(Z965=6,"Converted from degrees, minutes and seconds.",IF(Z965=4,"Converted from degrees and decimal minutes.","")))))))))</f>
        <v/>
      </c>
      <c r="N965" s="49">
        <f>IF(J965="","",MapcodeAPI&amp;"codes/"&amp;SUBSTITUTE(J965&amp;"",MID(1/2,2,1),".")&amp;","&amp;SUBSTITUTE(K965&amp;"",MID(1/2,2,1),"."))&amp;LEFT($B$13,0)</f>
        <v/>
      </c>
      <c r="O965" s="49">
        <f>IF(N965="","",IFERROR(_xlfn.WEBSERVICE(N965),IF(MapcodeAPIBackup="","NO CONNECTION",IFERROR(_xlfn.WEBSERVICE(MapcodeAPIBackup&amp;MID(N965,LEN(MapcodeAPI)+1,999)),"NO CONNECTION"))))</f>
        <v/>
      </c>
      <c r="P965" t="inlineStr">
        <is>
          <t xml:space="preserve"> </t>
        </is>
      </c>
      <c r="R965" s="50">
        <f>IFERROR(IF(AND(TRIM(B965&amp;"")="",TRIM(C965&amp;"")=""),"",TRIM(IF(ISNUMBER(B965),SUBSTITUTE(B965&amp;"",MID(1/2,2,1),"."),B965&amp;"")&amp;IF(TRIM(C965&amp;"")="",""," | "&amp;IF(ISNUMBER(C965),SUBSTITUTE(C965&amp;"",MID(1/2,2,1),"."),C965&amp;"")))),"(error value)")</f>
        <v/>
      </c>
      <c r="S965" s="50">
        <f>IF(R965="","","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"&amp;IFERROR(IF(AND(LEN(R965)-LEN(SUBSTITUTE(R965,"/",""))=1,ISNUMBER(FIND(" ",TRIM(LEFT(R965,FIND("/",R965)-1))))),LEFT(R965,FIND("/",R965)-1),R965),R965)&amp;" ")," "," "),"﻿"," "),"​"," "),"⁠"," ")," "," ")," "," "),CHAR(9)," "),CHAR(10)," "),CHAR(13)," "),"−","-"),"–","-"),"—","-"),"LATITUDE"," "),"LONGITUDE"," "),"COORDINATES"," "),"COORDS"," "),"NORTH"," N "),"SOUTH"," S "),"EAST"," E "),"WEST"," W "),"DEGREES"," "),"DEG"," "),"GPS"," "),"LONG"," "),"LNG"," "),"LON"," "),"LAT"," ")," AND "," "),"&amp;"," ")&amp;" ")</f>
        <v/>
      </c>
      <c r="T965" s="50">
        <f>IF(S965="","",IF(LEN(S965)-LEN(SUBSTITUTE(S965,".",""))&gt;0,SUBSTITUTE(S965,","," "),IF(LEN(S965)-LEN(SUBSTITUTE(S965,",",""))=3,SUBSTITUTE(SUBSTITUTE(S965,",",";",2),",","."),IF(LEN(S965)-LEN(SUBSTITUTE(S965,",",""))=2,SUBSTITUTE(S965,",","."),SUBSTITUTE(S965,","," ")))))</f>
        <v/>
      </c>
      <c r="U965" s="50">
        <f>IF(ISNUMBER(FIND("S",T965)),-1,IF(ISNUMBER(FIND("N",T965)),1,0))</f>
        <v/>
      </c>
      <c r="V965" s="50">
        <f>IF(ISNUMBER(FIND("W",T965)),-1,IF(ISNUMBER(FIND("E",T965)),1,0))</f>
        <v/>
      </c>
      <c r="W965" s="50">
        <f>AND(MIN(IFERROR(FIND("N",T965),999),IFERROR(FIND("S",T965),999))&lt;999,MIN(IFERROR(FIND("E",T965),999),IFERROR(FIND("W",T965),999))&lt;999,MIN(IFERROR(FIND("E",T965),999),IFERROR(FIND("W",T965),999))&lt;MIN(IFERROR(FIND("N",T965),999),IFERROR(FIND("S",T965),999)))</f>
        <v/>
      </c>
      <c r="X965" s="50">
        <f>IF(T965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965,"°"," "),"º"," "),"˚"," "),"'"," "),CHAR(34)," "),"′"," "),"’"," "),"‘"," "),"″"," "),"”"," "),"“"," "),"("," "),")"," "),"["," "),"]"," "),"{"," "),"}"," "),";"," "),"|"," "),"/"," "),"\"," "),":"," "),"="," "),"*"," "),","," "),"N"," "),"S"," "),"E"," "),"W"," "),"_"," ")))</f>
        <v/>
      </c>
      <c r="Y965" s="50">
        <f>IF(X965="","",SUBSTITUTE(SUBSTITUTE(SUBSTITUTE(SUBSTITUTE(SUBSTITUTE(SUBSTITUTE(SUBSTITUTE(SUBSTITUTE(SUBSTITUTE(SUBSTITUTE(SUBSTITUTE(SUBSTITUTE(SUBSTITUTE(X965,"0",""),"1",""),"2",""),"3",""),"4",""),"5",""),"6",""),"7",""),"8",""),"9",""),".",""),"-","")," ",""))</f>
        <v/>
      </c>
      <c r="Z965" s="50">
        <f>IF(X965="",0,LEN(X965)-LEN(SUBSTITUTE(X965," ",""))+1)</f>
        <v/>
      </c>
      <c r="AA965" s="50">
        <f>IF(Z965&lt;1,"",IFERROR(VALUE(SUBSTITUTE(TRIM(MID(SUBSTITUTE(X965," ",REPT(" ",60)),1,60)),".",MID(1/2,2,1))),""))</f>
        <v/>
      </c>
      <c r="AB965" s="50">
        <f>IF(Z965&lt;2,"",IFERROR(VALUE(SUBSTITUTE(TRIM(MID(SUBSTITUTE(X965," ",REPT(" ",60)),61,60)),".",MID(1/2,2,1))),""))</f>
        <v/>
      </c>
      <c r="AC965" s="50">
        <f>IF(Z965&lt;3,"",IFERROR(VALUE(SUBSTITUTE(TRIM(MID(SUBSTITUTE(X965," ",REPT(" ",60)),121,60)),".",MID(1/2,2,1))),""))</f>
        <v/>
      </c>
      <c r="AD965" s="50">
        <f>IF(Z965&lt;4,"",IFERROR(VALUE(SUBSTITUTE(TRIM(MID(SUBSTITUTE(X965," ",REPT(" ",60)),181,60)),".",MID(1/2,2,1))),""))</f>
        <v/>
      </c>
      <c r="AE965" s="50">
        <f>IF(Z965&lt;5,"",IFERROR(VALUE(SUBSTITUTE(TRIM(MID(SUBSTITUTE(X965," ",REPT(" ",60)),241,60)),".",MID(1/2,2,1))),""))</f>
        <v/>
      </c>
      <c r="AF965" s="50">
        <f>IF(Z965&lt;6,"",IFERROR(VALUE(SUBSTITUTE(TRIM(MID(SUBSTITUTE(X965," ",REPT(" ",60)),301,60)),".",MID(1/2,2,1))),""))</f>
        <v/>
      </c>
      <c r="AG965" s="50">
        <f>IFERROR(IF(Z965=2,AA965,IF(Z965=4,IF(AA965&lt;0,-1,1)*(ABS(AA965)+AB965/60),IF(Z965=6,IF(AA965&lt;0,-1,1)*(ABS(AA965)+AB965/60+AC965/3600),""))),"")</f>
        <v/>
      </c>
      <c r="AH965" s="50">
        <f>IFERROR(IF(Z965=2,AB965,IF(Z965=4,IF(AC965&lt;0,-1,1)*(ABS(AC965)+AD965/60),IF(Z965=6,IF(AD965&lt;0,-1,1)*(ABS(AD965)+AE965/60+AF965/3600),""))),"")</f>
        <v/>
      </c>
      <c r="AI965" s="50">
        <f>IF(W965,AH965,AG965)</f>
        <v/>
      </c>
      <c r="AJ965" s="50">
        <f>IF(W965,AG965,AH965)</f>
        <v/>
      </c>
      <c r="AK965" s="50">
        <f>IFERROR(IF(U965=0,AI965,U965*ABS(AI965)),"")</f>
        <v/>
      </c>
      <c r="AL965" s="50">
        <f>IFERROR(IF(V965=0,AJ965,V965*ABS(AJ965)),"")</f>
        <v/>
      </c>
      <c r="AM965" s="50">
        <f>IFERROR(AND(U965=0,V965=0,ABS(AK965)&gt;90,ABS(AK965)&lt;=180,ABS(AL965)&lt;=90),FALSE)</f>
        <v/>
      </c>
      <c r="AN965" s="50">
        <f>IF(AM965,AL965,AK965)</f>
        <v/>
      </c>
      <c r="AO965" s="50">
        <f>IF(AM965,AK965,AL965)</f>
        <v/>
      </c>
      <c r="AP965" s="50">
        <f>IF(R965="","",IF(Y965&lt;&gt;"","Contains words or symbols that aren't part of a coordinate.",IF(NOT(OR(Z965=2,Z965=4,Z965=6)),"Couldn't find a latitude and a longitude ("&amp;Z965&amp;IF(Z965=1," number"," numbers")&amp;" found).",IF(COUNT(AA965:AF965)&lt;&gt;Z965,"Some of the numbers couldn't be read.",IF(OR(AND(Z965=4,OR(AB965&lt;0,AB965&gt;=60,AD965&lt;0,AD965&gt;=60)),AND(Z965=6,OR(AB965&lt;0,AB965&gt;=60,AC965&lt;0,AC965&gt;=60,AE965&lt;0,AE965&gt;=60,AF965&lt;0,AF965&gt;=60))),"Minutes and seconds must be between 0 and 60.",IF(OR(ABS(AN965)&gt;90,ABS(AO965)&gt;180),"Out of range: latitude must be between -90 and 90, and longitude between -180 and 180.",""))))))</f>
        <v/>
      </c>
    </row>
    <row r="966">
      <c r="B966" s="44" t="n"/>
      <c r="C966" s="44" t="n"/>
      <c r="D966" s="45">
        <f>IF(R966="","",IF(AP966&lt;&gt;"","NOT VALID GPS COORDINATES",IF(O966="NO CONNECTION","NO CONNECTION",IF(E966="","NOT FOUND",IF(OR(AM966,AND(AN966=0,AO966=0)),"CONVERTED – PLEASE CHECK","CONVERTED")))))</f>
        <v/>
      </c>
      <c r="E966" s="45">
        <f>IF(OR(O966="",O966="NO CONNECTION"),"",IFERROR(_xlfn.FILTERXML(O966,"//local/territory")&amp;" "&amp;_xlfn.FILTERXML(O966,"//local/mapcode"),IFERROR(_xlfn.FILTERXML(O966,"//international/mapcode"),"")))</f>
        <v/>
      </c>
      <c r="F966" s="46">
        <f>IF(E966="","",IFERROR(_xlfn.FILTERXML(O966,"//local/territory"),""))</f>
        <v/>
      </c>
      <c r="G966" s="46">
        <f>IF(E966="","",IFERROR(_xlfn.FILTERXML(O966,"//local/mapcode"),""))</f>
        <v/>
      </c>
      <c r="H966" s="46">
        <f>IF(E966="","",IFERROR(_xlfn.FILTERXML(O966,"//international/mapcode"),""))</f>
        <v/>
      </c>
      <c r="I966" s="46">
        <f>IF(E966="","",IFERROR(HYPERLINK("https://www.mymapcodes.com/go/?t="&amp;IF(G966&lt;&gt;"",F966,"AAA")&amp;"&amp;ma="&amp;LEFT(IF(G966&lt;&gt;"",G966,H966),FIND(".",IF(G966&lt;&gt;"",G966,H966))-1)&amp;"&amp;mb="&amp;MID(IF(G966&lt;&gt;"",G966,H966),FIND(".",IF(G966&lt;&gt;"",G966,H966))+1,99),"Open on MyMapcodes →"),""))</f>
        <v/>
      </c>
      <c r="J966" s="47">
        <f>IF(OR(R966="",AP966&lt;&gt;""),"",ROUND(AN966,6))</f>
        <v/>
      </c>
      <c r="K966" s="47">
        <f>IF(OR(R966="",AP966&lt;&gt;""),"",ROUND(AO966,6))</f>
        <v/>
      </c>
      <c r="L966" s="48">
        <f>IF(R966="","",IF(AP966&lt;&gt;"",AP966,IF(O966="NO CONNECTION","Excel couldn't reach the mapcode service. Click the REFRESH RESULTS box just above the table.",IF(E966="","The mapcode service didn't return a mapcode for this point.",IF(AM966,"Latitude and longitude seemed to be the wrong way round, so they've been swapped. Please check.",IF(AND(AN966=0,AO966=0),"0, 0 is in the sea off West Africa. Please check this is the location you meant.",IF(W966,"Longitude came first, so the order has been switched.",IF(Z966=6,"Converted from degrees, minutes and seconds.",IF(Z966=4,"Converted from degrees and decimal minutes.","")))))))))</f>
        <v/>
      </c>
      <c r="N966" s="49">
        <f>IF(J966="","",MapcodeAPI&amp;"codes/"&amp;SUBSTITUTE(J966&amp;"",MID(1/2,2,1),".")&amp;","&amp;SUBSTITUTE(K966&amp;"",MID(1/2,2,1),"."))&amp;LEFT($B$13,0)</f>
        <v/>
      </c>
      <c r="O966" s="49">
        <f>IF(N966="","",IFERROR(_xlfn.WEBSERVICE(N966),IF(MapcodeAPIBackup="","NO CONNECTION",IFERROR(_xlfn.WEBSERVICE(MapcodeAPIBackup&amp;MID(N966,LEN(MapcodeAPI)+1,999)),"NO CONNECTION"))))</f>
        <v/>
      </c>
      <c r="P966" t="inlineStr">
        <is>
          <t xml:space="preserve"> </t>
        </is>
      </c>
      <c r="R966" s="50">
        <f>IFERROR(IF(AND(TRIM(B966&amp;"")="",TRIM(C966&amp;"")=""),"",TRIM(IF(ISNUMBER(B966),SUBSTITUTE(B966&amp;"",MID(1/2,2,1),"."),B966&amp;"")&amp;IF(TRIM(C966&amp;"")="",""," | "&amp;IF(ISNUMBER(C966),SUBSTITUTE(C966&amp;"",MID(1/2,2,1),"."),C966&amp;"")))),"(error value)")</f>
        <v/>
      </c>
      <c r="S966" s="50">
        <f>IF(R966="","","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"&amp;IFERROR(IF(AND(LEN(R966)-LEN(SUBSTITUTE(R966,"/",""))=1,ISNUMBER(FIND(" ",TRIM(LEFT(R966,FIND("/",R966)-1))))),LEFT(R966,FIND("/",R966)-1),R966),R966)&amp;" ")," "," "),"﻿"," "),"​"," "),"⁠"," ")," "," ")," "," "),CHAR(9)," "),CHAR(10)," "),CHAR(13)," "),"−","-"),"–","-"),"—","-"),"LATITUDE"," "),"LONGITUDE"," "),"COORDINATES"," "),"COORDS"," "),"NORTH"," N "),"SOUTH"," S "),"EAST"," E "),"WEST"," W "),"DEGREES"," "),"DEG"," "),"GPS"," "),"LONG"," "),"LNG"," "),"LON"," "),"LAT"," ")," AND "," "),"&amp;"," ")&amp;" ")</f>
        <v/>
      </c>
      <c r="T966" s="50">
        <f>IF(S966="","",IF(LEN(S966)-LEN(SUBSTITUTE(S966,".",""))&gt;0,SUBSTITUTE(S966,","," "),IF(LEN(S966)-LEN(SUBSTITUTE(S966,",",""))=3,SUBSTITUTE(SUBSTITUTE(S966,",",";",2),",","."),IF(LEN(S966)-LEN(SUBSTITUTE(S966,",",""))=2,SUBSTITUTE(S966,",","."),SUBSTITUTE(S966,","," ")))))</f>
        <v/>
      </c>
      <c r="U966" s="50">
        <f>IF(ISNUMBER(FIND("S",T966)),-1,IF(ISNUMBER(FIND("N",T966)),1,0))</f>
        <v/>
      </c>
      <c r="V966" s="50">
        <f>IF(ISNUMBER(FIND("W",T966)),-1,IF(ISNUMBER(FIND("E",T966)),1,0))</f>
        <v/>
      </c>
      <c r="W966" s="50">
        <f>AND(MIN(IFERROR(FIND("N",T966),999),IFERROR(FIND("S",T966),999))&lt;999,MIN(IFERROR(FIND("E",T966),999),IFERROR(FIND("W",T966),999))&lt;999,MIN(IFERROR(FIND("E",T966),999),IFERROR(FIND("W",T966),999))&lt;MIN(IFERROR(FIND("N",T966),999),IFERROR(FIND("S",T966),999)))</f>
        <v/>
      </c>
      <c r="X966" s="50">
        <f>IF(T966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966,"°"," "),"º"," "),"˚"," "),"'"," "),CHAR(34)," "),"′"," "),"’"," "),"‘"," "),"″"," "),"”"," "),"“"," "),"("," "),")"," "),"["," "),"]"," "),"{"," "),"}"," "),";"," "),"|"," "),"/"," "),"\"," "),":"," "),"="," "),"*"," "),","," "),"N"," "),"S"," "),"E"," "),"W"," "),"_"," ")))</f>
        <v/>
      </c>
      <c r="Y966" s="50">
        <f>IF(X966="","",SUBSTITUTE(SUBSTITUTE(SUBSTITUTE(SUBSTITUTE(SUBSTITUTE(SUBSTITUTE(SUBSTITUTE(SUBSTITUTE(SUBSTITUTE(SUBSTITUTE(SUBSTITUTE(SUBSTITUTE(SUBSTITUTE(X966,"0",""),"1",""),"2",""),"3",""),"4",""),"5",""),"6",""),"7",""),"8",""),"9",""),".",""),"-","")," ",""))</f>
        <v/>
      </c>
      <c r="Z966" s="50">
        <f>IF(X966="",0,LEN(X966)-LEN(SUBSTITUTE(X966," ",""))+1)</f>
        <v/>
      </c>
      <c r="AA966" s="50">
        <f>IF(Z966&lt;1,"",IFERROR(VALUE(SUBSTITUTE(TRIM(MID(SUBSTITUTE(X966," ",REPT(" ",60)),1,60)),".",MID(1/2,2,1))),""))</f>
        <v/>
      </c>
      <c r="AB966" s="50">
        <f>IF(Z966&lt;2,"",IFERROR(VALUE(SUBSTITUTE(TRIM(MID(SUBSTITUTE(X966," ",REPT(" ",60)),61,60)),".",MID(1/2,2,1))),""))</f>
        <v/>
      </c>
      <c r="AC966" s="50">
        <f>IF(Z966&lt;3,"",IFERROR(VALUE(SUBSTITUTE(TRIM(MID(SUBSTITUTE(X966," ",REPT(" ",60)),121,60)),".",MID(1/2,2,1))),""))</f>
        <v/>
      </c>
      <c r="AD966" s="50">
        <f>IF(Z966&lt;4,"",IFERROR(VALUE(SUBSTITUTE(TRIM(MID(SUBSTITUTE(X966," ",REPT(" ",60)),181,60)),".",MID(1/2,2,1))),""))</f>
        <v/>
      </c>
      <c r="AE966" s="50">
        <f>IF(Z966&lt;5,"",IFERROR(VALUE(SUBSTITUTE(TRIM(MID(SUBSTITUTE(X966," ",REPT(" ",60)),241,60)),".",MID(1/2,2,1))),""))</f>
        <v/>
      </c>
      <c r="AF966" s="50">
        <f>IF(Z966&lt;6,"",IFERROR(VALUE(SUBSTITUTE(TRIM(MID(SUBSTITUTE(X966," ",REPT(" ",60)),301,60)),".",MID(1/2,2,1))),""))</f>
        <v/>
      </c>
      <c r="AG966" s="50">
        <f>IFERROR(IF(Z966=2,AA966,IF(Z966=4,IF(AA966&lt;0,-1,1)*(ABS(AA966)+AB966/60),IF(Z966=6,IF(AA966&lt;0,-1,1)*(ABS(AA966)+AB966/60+AC966/3600),""))),"")</f>
        <v/>
      </c>
      <c r="AH966" s="50">
        <f>IFERROR(IF(Z966=2,AB966,IF(Z966=4,IF(AC966&lt;0,-1,1)*(ABS(AC966)+AD966/60),IF(Z966=6,IF(AD966&lt;0,-1,1)*(ABS(AD966)+AE966/60+AF966/3600),""))),"")</f>
        <v/>
      </c>
      <c r="AI966" s="50">
        <f>IF(W966,AH966,AG966)</f>
        <v/>
      </c>
      <c r="AJ966" s="50">
        <f>IF(W966,AG966,AH966)</f>
        <v/>
      </c>
      <c r="AK966" s="50">
        <f>IFERROR(IF(U966=0,AI966,U966*ABS(AI966)),"")</f>
        <v/>
      </c>
      <c r="AL966" s="50">
        <f>IFERROR(IF(V966=0,AJ966,V966*ABS(AJ966)),"")</f>
        <v/>
      </c>
      <c r="AM966" s="50">
        <f>IFERROR(AND(U966=0,V966=0,ABS(AK966)&gt;90,ABS(AK966)&lt;=180,ABS(AL966)&lt;=90),FALSE)</f>
        <v/>
      </c>
      <c r="AN966" s="50">
        <f>IF(AM966,AL966,AK966)</f>
        <v/>
      </c>
      <c r="AO966" s="50">
        <f>IF(AM966,AK966,AL966)</f>
        <v/>
      </c>
      <c r="AP966" s="50">
        <f>IF(R966="","",IF(Y966&lt;&gt;"","Contains words or symbols that aren't part of a coordinate.",IF(NOT(OR(Z966=2,Z966=4,Z966=6)),"Couldn't find a latitude and a longitude ("&amp;Z966&amp;IF(Z966=1," number"," numbers")&amp;" found).",IF(COUNT(AA966:AF966)&lt;&gt;Z966,"Some of the numbers couldn't be read.",IF(OR(AND(Z966=4,OR(AB966&lt;0,AB966&gt;=60,AD966&lt;0,AD966&gt;=60)),AND(Z966=6,OR(AB966&lt;0,AB966&gt;=60,AC966&lt;0,AC966&gt;=60,AE966&lt;0,AE966&gt;=60,AF966&lt;0,AF966&gt;=60))),"Minutes and seconds must be between 0 and 60.",IF(OR(ABS(AN966)&gt;90,ABS(AO966)&gt;180),"Out of range: latitude must be between -90 and 90, and longitude between -180 and 180.",""))))))</f>
        <v/>
      </c>
    </row>
    <row r="967">
      <c r="B967" s="44" t="n"/>
      <c r="C967" s="44" t="n"/>
      <c r="D967" s="45">
        <f>IF(R967="","",IF(AP967&lt;&gt;"","NOT VALID GPS COORDINATES",IF(O967="NO CONNECTION","NO CONNECTION",IF(E967="","NOT FOUND",IF(OR(AM967,AND(AN967=0,AO967=0)),"CONVERTED – PLEASE CHECK","CONVERTED")))))</f>
        <v/>
      </c>
      <c r="E967" s="45">
        <f>IF(OR(O967="",O967="NO CONNECTION"),"",IFERROR(_xlfn.FILTERXML(O967,"//local/territory")&amp;" "&amp;_xlfn.FILTERXML(O967,"//local/mapcode"),IFERROR(_xlfn.FILTERXML(O967,"//international/mapcode"),"")))</f>
        <v/>
      </c>
      <c r="F967" s="46">
        <f>IF(E967="","",IFERROR(_xlfn.FILTERXML(O967,"//local/territory"),""))</f>
        <v/>
      </c>
      <c r="G967" s="46">
        <f>IF(E967="","",IFERROR(_xlfn.FILTERXML(O967,"//local/mapcode"),""))</f>
        <v/>
      </c>
      <c r="H967" s="46">
        <f>IF(E967="","",IFERROR(_xlfn.FILTERXML(O967,"//international/mapcode"),""))</f>
        <v/>
      </c>
      <c r="I967" s="46">
        <f>IF(E967="","",IFERROR(HYPERLINK("https://www.mymapcodes.com/go/?t="&amp;IF(G967&lt;&gt;"",F967,"AAA")&amp;"&amp;ma="&amp;LEFT(IF(G967&lt;&gt;"",G967,H967),FIND(".",IF(G967&lt;&gt;"",G967,H967))-1)&amp;"&amp;mb="&amp;MID(IF(G967&lt;&gt;"",G967,H967),FIND(".",IF(G967&lt;&gt;"",G967,H967))+1,99),"Open on MyMapcodes →"),""))</f>
        <v/>
      </c>
      <c r="J967" s="47">
        <f>IF(OR(R967="",AP967&lt;&gt;""),"",ROUND(AN967,6))</f>
        <v/>
      </c>
      <c r="K967" s="47">
        <f>IF(OR(R967="",AP967&lt;&gt;""),"",ROUND(AO967,6))</f>
        <v/>
      </c>
      <c r="L967" s="48">
        <f>IF(R967="","",IF(AP967&lt;&gt;"",AP967,IF(O967="NO CONNECTION","Excel couldn't reach the mapcode service. Click the REFRESH RESULTS box just above the table.",IF(E967="","The mapcode service didn't return a mapcode for this point.",IF(AM967,"Latitude and longitude seemed to be the wrong way round, so they've been swapped. Please check.",IF(AND(AN967=0,AO967=0),"0, 0 is in the sea off West Africa. Please check this is the location you meant.",IF(W967,"Longitude came first, so the order has been switched.",IF(Z967=6,"Converted from degrees, minutes and seconds.",IF(Z967=4,"Converted from degrees and decimal minutes.","")))))))))</f>
        <v/>
      </c>
      <c r="N967" s="49">
        <f>IF(J967="","",MapcodeAPI&amp;"codes/"&amp;SUBSTITUTE(J967&amp;"",MID(1/2,2,1),".")&amp;","&amp;SUBSTITUTE(K967&amp;"",MID(1/2,2,1),"."))&amp;LEFT($B$13,0)</f>
        <v/>
      </c>
      <c r="O967" s="49">
        <f>IF(N967="","",IFERROR(_xlfn.WEBSERVICE(N967),IF(MapcodeAPIBackup="","NO CONNECTION",IFERROR(_xlfn.WEBSERVICE(MapcodeAPIBackup&amp;MID(N967,LEN(MapcodeAPI)+1,999)),"NO CONNECTION"))))</f>
        <v/>
      </c>
      <c r="P967" t="inlineStr">
        <is>
          <t xml:space="preserve"> </t>
        </is>
      </c>
      <c r="R967" s="50">
        <f>IFERROR(IF(AND(TRIM(B967&amp;"")="",TRIM(C967&amp;"")=""),"",TRIM(IF(ISNUMBER(B967),SUBSTITUTE(B967&amp;"",MID(1/2,2,1),"."),B967&amp;"")&amp;IF(TRIM(C967&amp;"")="",""," | "&amp;IF(ISNUMBER(C967),SUBSTITUTE(C967&amp;"",MID(1/2,2,1),"."),C967&amp;"")))),"(error value)")</f>
        <v/>
      </c>
      <c r="S967" s="50">
        <f>IF(R967="","","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"&amp;IFERROR(IF(AND(LEN(R967)-LEN(SUBSTITUTE(R967,"/",""))=1,ISNUMBER(FIND(" ",TRIM(LEFT(R967,FIND("/",R967)-1))))),LEFT(R967,FIND("/",R967)-1),R967),R967)&amp;" ")," "," "),"﻿"," "),"​"," "),"⁠"," ")," "," ")," "," "),CHAR(9)," "),CHAR(10)," "),CHAR(13)," "),"−","-"),"–","-"),"—","-"),"LATITUDE"," "),"LONGITUDE"," "),"COORDINATES"," "),"COORDS"," "),"NORTH"," N "),"SOUTH"," S "),"EAST"," E "),"WEST"," W "),"DEGREES"," "),"DEG"," "),"GPS"," "),"LONG"," "),"LNG"," "),"LON"," "),"LAT"," ")," AND "," "),"&amp;"," ")&amp;" ")</f>
        <v/>
      </c>
      <c r="T967" s="50">
        <f>IF(S967="","",IF(LEN(S967)-LEN(SUBSTITUTE(S967,".",""))&gt;0,SUBSTITUTE(S967,","," "),IF(LEN(S967)-LEN(SUBSTITUTE(S967,",",""))=3,SUBSTITUTE(SUBSTITUTE(S967,",",";",2),",","."),IF(LEN(S967)-LEN(SUBSTITUTE(S967,",",""))=2,SUBSTITUTE(S967,",","."),SUBSTITUTE(S967,","," ")))))</f>
        <v/>
      </c>
      <c r="U967" s="50">
        <f>IF(ISNUMBER(FIND("S",T967)),-1,IF(ISNUMBER(FIND("N",T967)),1,0))</f>
        <v/>
      </c>
      <c r="V967" s="50">
        <f>IF(ISNUMBER(FIND("W",T967)),-1,IF(ISNUMBER(FIND("E",T967)),1,0))</f>
        <v/>
      </c>
      <c r="W967" s="50">
        <f>AND(MIN(IFERROR(FIND("N",T967),999),IFERROR(FIND("S",T967),999))&lt;999,MIN(IFERROR(FIND("E",T967),999),IFERROR(FIND("W",T967),999))&lt;999,MIN(IFERROR(FIND("E",T967),999),IFERROR(FIND("W",T967),999))&lt;MIN(IFERROR(FIND("N",T967),999),IFERROR(FIND("S",T967),999)))</f>
        <v/>
      </c>
      <c r="X967" s="50">
        <f>IF(T967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967,"°"," "),"º"," "),"˚"," "),"'"," "),CHAR(34)," "),"′"," "),"’"," "),"‘"," "),"″"," "),"”"," "),"“"," "),"("," "),")"," "),"["," "),"]"," "),"{"," "),"}"," "),";"," "),"|"," "),"/"," "),"\"," "),":"," "),"="," "),"*"," "),","," "),"N"," "),"S"," "),"E"," "),"W"," "),"_"," ")))</f>
        <v/>
      </c>
      <c r="Y967" s="50">
        <f>IF(X967="","",SUBSTITUTE(SUBSTITUTE(SUBSTITUTE(SUBSTITUTE(SUBSTITUTE(SUBSTITUTE(SUBSTITUTE(SUBSTITUTE(SUBSTITUTE(SUBSTITUTE(SUBSTITUTE(SUBSTITUTE(SUBSTITUTE(X967,"0",""),"1",""),"2",""),"3",""),"4",""),"5",""),"6",""),"7",""),"8",""),"9",""),".",""),"-","")," ",""))</f>
        <v/>
      </c>
      <c r="Z967" s="50">
        <f>IF(X967="",0,LEN(X967)-LEN(SUBSTITUTE(X967," ",""))+1)</f>
        <v/>
      </c>
      <c r="AA967" s="50">
        <f>IF(Z967&lt;1,"",IFERROR(VALUE(SUBSTITUTE(TRIM(MID(SUBSTITUTE(X967," ",REPT(" ",60)),1,60)),".",MID(1/2,2,1))),""))</f>
        <v/>
      </c>
      <c r="AB967" s="50">
        <f>IF(Z967&lt;2,"",IFERROR(VALUE(SUBSTITUTE(TRIM(MID(SUBSTITUTE(X967," ",REPT(" ",60)),61,60)),".",MID(1/2,2,1))),""))</f>
        <v/>
      </c>
      <c r="AC967" s="50">
        <f>IF(Z967&lt;3,"",IFERROR(VALUE(SUBSTITUTE(TRIM(MID(SUBSTITUTE(X967," ",REPT(" ",60)),121,60)),".",MID(1/2,2,1))),""))</f>
        <v/>
      </c>
      <c r="AD967" s="50">
        <f>IF(Z967&lt;4,"",IFERROR(VALUE(SUBSTITUTE(TRIM(MID(SUBSTITUTE(X967," ",REPT(" ",60)),181,60)),".",MID(1/2,2,1))),""))</f>
        <v/>
      </c>
      <c r="AE967" s="50">
        <f>IF(Z967&lt;5,"",IFERROR(VALUE(SUBSTITUTE(TRIM(MID(SUBSTITUTE(X967," ",REPT(" ",60)),241,60)),".",MID(1/2,2,1))),""))</f>
        <v/>
      </c>
      <c r="AF967" s="50">
        <f>IF(Z967&lt;6,"",IFERROR(VALUE(SUBSTITUTE(TRIM(MID(SUBSTITUTE(X967," ",REPT(" ",60)),301,60)),".",MID(1/2,2,1))),""))</f>
        <v/>
      </c>
      <c r="AG967" s="50">
        <f>IFERROR(IF(Z967=2,AA967,IF(Z967=4,IF(AA967&lt;0,-1,1)*(ABS(AA967)+AB967/60),IF(Z967=6,IF(AA967&lt;0,-1,1)*(ABS(AA967)+AB967/60+AC967/3600),""))),"")</f>
        <v/>
      </c>
      <c r="AH967" s="50">
        <f>IFERROR(IF(Z967=2,AB967,IF(Z967=4,IF(AC967&lt;0,-1,1)*(ABS(AC967)+AD967/60),IF(Z967=6,IF(AD967&lt;0,-1,1)*(ABS(AD967)+AE967/60+AF967/3600),""))),"")</f>
        <v/>
      </c>
      <c r="AI967" s="50">
        <f>IF(W967,AH967,AG967)</f>
        <v/>
      </c>
      <c r="AJ967" s="50">
        <f>IF(W967,AG967,AH967)</f>
        <v/>
      </c>
      <c r="AK967" s="50">
        <f>IFERROR(IF(U967=0,AI967,U967*ABS(AI967)),"")</f>
        <v/>
      </c>
      <c r="AL967" s="50">
        <f>IFERROR(IF(V967=0,AJ967,V967*ABS(AJ967)),"")</f>
        <v/>
      </c>
      <c r="AM967" s="50">
        <f>IFERROR(AND(U967=0,V967=0,ABS(AK967)&gt;90,ABS(AK967)&lt;=180,ABS(AL967)&lt;=90),FALSE)</f>
        <v/>
      </c>
      <c r="AN967" s="50">
        <f>IF(AM967,AL967,AK967)</f>
        <v/>
      </c>
      <c r="AO967" s="50">
        <f>IF(AM967,AK967,AL967)</f>
        <v/>
      </c>
      <c r="AP967" s="50">
        <f>IF(R967="","",IF(Y967&lt;&gt;"","Contains words or symbols that aren't part of a coordinate.",IF(NOT(OR(Z967=2,Z967=4,Z967=6)),"Couldn't find a latitude and a longitude ("&amp;Z967&amp;IF(Z967=1," number"," numbers")&amp;" found).",IF(COUNT(AA967:AF967)&lt;&gt;Z967,"Some of the numbers couldn't be read.",IF(OR(AND(Z967=4,OR(AB967&lt;0,AB967&gt;=60,AD967&lt;0,AD967&gt;=60)),AND(Z967=6,OR(AB967&lt;0,AB967&gt;=60,AC967&lt;0,AC967&gt;=60,AE967&lt;0,AE967&gt;=60,AF967&lt;0,AF967&gt;=60))),"Minutes and seconds must be between 0 and 60.",IF(OR(ABS(AN967)&gt;90,ABS(AO967)&gt;180),"Out of range: latitude must be between -90 and 90, and longitude between -180 and 180.",""))))))</f>
        <v/>
      </c>
    </row>
    <row r="968">
      <c r="B968" s="44" t="n"/>
      <c r="C968" s="44" t="n"/>
      <c r="D968" s="45">
        <f>IF(R968="","",IF(AP968&lt;&gt;"","NOT VALID GPS COORDINATES",IF(O968="NO CONNECTION","NO CONNECTION",IF(E968="","NOT FOUND",IF(OR(AM968,AND(AN968=0,AO968=0)),"CONVERTED – PLEASE CHECK","CONVERTED")))))</f>
        <v/>
      </c>
      <c r="E968" s="45">
        <f>IF(OR(O968="",O968="NO CONNECTION"),"",IFERROR(_xlfn.FILTERXML(O968,"//local/territory")&amp;" "&amp;_xlfn.FILTERXML(O968,"//local/mapcode"),IFERROR(_xlfn.FILTERXML(O968,"//international/mapcode"),"")))</f>
        <v/>
      </c>
      <c r="F968" s="46">
        <f>IF(E968="","",IFERROR(_xlfn.FILTERXML(O968,"//local/territory"),""))</f>
        <v/>
      </c>
      <c r="G968" s="46">
        <f>IF(E968="","",IFERROR(_xlfn.FILTERXML(O968,"//local/mapcode"),""))</f>
        <v/>
      </c>
      <c r="H968" s="46">
        <f>IF(E968="","",IFERROR(_xlfn.FILTERXML(O968,"//international/mapcode"),""))</f>
        <v/>
      </c>
      <c r="I968" s="46">
        <f>IF(E968="","",IFERROR(HYPERLINK("https://www.mymapcodes.com/go/?t="&amp;IF(G968&lt;&gt;"",F968,"AAA")&amp;"&amp;ma="&amp;LEFT(IF(G968&lt;&gt;"",G968,H968),FIND(".",IF(G968&lt;&gt;"",G968,H968))-1)&amp;"&amp;mb="&amp;MID(IF(G968&lt;&gt;"",G968,H968),FIND(".",IF(G968&lt;&gt;"",G968,H968))+1,99),"Open on MyMapcodes →"),""))</f>
        <v/>
      </c>
      <c r="J968" s="47">
        <f>IF(OR(R968="",AP968&lt;&gt;""),"",ROUND(AN968,6))</f>
        <v/>
      </c>
      <c r="K968" s="47">
        <f>IF(OR(R968="",AP968&lt;&gt;""),"",ROUND(AO968,6))</f>
        <v/>
      </c>
      <c r="L968" s="48">
        <f>IF(R968="","",IF(AP968&lt;&gt;"",AP968,IF(O968="NO CONNECTION","Excel couldn't reach the mapcode service. Click the REFRESH RESULTS box just above the table.",IF(E968="","The mapcode service didn't return a mapcode for this point.",IF(AM968,"Latitude and longitude seemed to be the wrong way round, so they've been swapped. Please check.",IF(AND(AN968=0,AO968=0),"0, 0 is in the sea off West Africa. Please check this is the location you meant.",IF(W968,"Longitude came first, so the order has been switched.",IF(Z968=6,"Converted from degrees, minutes and seconds.",IF(Z968=4,"Converted from degrees and decimal minutes.","")))))))))</f>
        <v/>
      </c>
      <c r="N968" s="49">
        <f>IF(J968="","",MapcodeAPI&amp;"codes/"&amp;SUBSTITUTE(J968&amp;"",MID(1/2,2,1),".")&amp;","&amp;SUBSTITUTE(K968&amp;"",MID(1/2,2,1),"."))&amp;LEFT($B$13,0)</f>
        <v/>
      </c>
      <c r="O968" s="49">
        <f>IF(N968="","",IFERROR(_xlfn.WEBSERVICE(N968),IF(MapcodeAPIBackup="","NO CONNECTION",IFERROR(_xlfn.WEBSERVICE(MapcodeAPIBackup&amp;MID(N968,LEN(MapcodeAPI)+1,999)),"NO CONNECTION"))))</f>
        <v/>
      </c>
      <c r="P968" t="inlineStr">
        <is>
          <t xml:space="preserve"> </t>
        </is>
      </c>
      <c r="R968" s="50">
        <f>IFERROR(IF(AND(TRIM(B968&amp;"")="",TRIM(C968&amp;"")=""),"",TRIM(IF(ISNUMBER(B968),SUBSTITUTE(B968&amp;"",MID(1/2,2,1),"."),B968&amp;"")&amp;IF(TRIM(C968&amp;"")="",""," | "&amp;IF(ISNUMBER(C968),SUBSTITUTE(C968&amp;"",MID(1/2,2,1),"."),C968&amp;"")))),"(error value)")</f>
        <v/>
      </c>
      <c r="S968" s="50">
        <f>IF(R968="","","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"&amp;IFERROR(IF(AND(LEN(R968)-LEN(SUBSTITUTE(R968,"/",""))=1,ISNUMBER(FIND(" ",TRIM(LEFT(R968,FIND("/",R968)-1))))),LEFT(R968,FIND("/",R968)-1),R968),R968)&amp;" ")," "," "),"﻿"," "),"​"," "),"⁠"," ")," "," ")," "," "),CHAR(9)," "),CHAR(10)," "),CHAR(13)," "),"−","-"),"–","-"),"—","-"),"LATITUDE"," "),"LONGITUDE"," "),"COORDINATES"," "),"COORDS"," "),"NORTH"," N "),"SOUTH"," S "),"EAST"," E "),"WEST"," W "),"DEGREES"," "),"DEG"," "),"GPS"," "),"LONG"," "),"LNG"," "),"LON"," "),"LAT"," ")," AND "," "),"&amp;"," ")&amp;" ")</f>
        <v/>
      </c>
      <c r="T968" s="50">
        <f>IF(S968="","",IF(LEN(S968)-LEN(SUBSTITUTE(S968,".",""))&gt;0,SUBSTITUTE(S968,","," "),IF(LEN(S968)-LEN(SUBSTITUTE(S968,",",""))=3,SUBSTITUTE(SUBSTITUTE(S968,",",";",2),",","."),IF(LEN(S968)-LEN(SUBSTITUTE(S968,",",""))=2,SUBSTITUTE(S968,",","."),SUBSTITUTE(S968,","," ")))))</f>
        <v/>
      </c>
      <c r="U968" s="50">
        <f>IF(ISNUMBER(FIND("S",T968)),-1,IF(ISNUMBER(FIND("N",T968)),1,0))</f>
        <v/>
      </c>
      <c r="V968" s="50">
        <f>IF(ISNUMBER(FIND("W",T968)),-1,IF(ISNUMBER(FIND("E",T968)),1,0))</f>
        <v/>
      </c>
      <c r="W968" s="50">
        <f>AND(MIN(IFERROR(FIND("N",T968),999),IFERROR(FIND("S",T968),999))&lt;999,MIN(IFERROR(FIND("E",T968),999),IFERROR(FIND("W",T968),999))&lt;999,MIN(IFERROR(FIND("E",T968),999),IFERROR(FIND("W",T968),999))&lt;MIN(IFERROR(FIND("N",T968),999),IFERROR(FIND("S",T968),999)))</f>
        <v/>
      </c>
      <c r="X968" s="50">
        <f>IF(T968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968,"°"," "),"º"," "),"˚"," "),"'"," "),CHAR(34)," "),"′"," "),"’"," "),"‘"," "),"″"," "),"”"," "),"“"," "),"("," "),")"," "),"["," "),"]"," "),"{"," "),"}"," "),";"," "),"|"," "),"/"," "),"\"," "),":"," "),"="," "),"*"," "),","," "),"N"," "),"S"," "),"E"," "),"W"," "),"_"," ")))</f>
        <v/>
      </c>
      <c r="Y968" s="50">
        <f>IF(X968="","",SUBSTITUTE(SUBSTITUTE(SUBSTITUTE(SUBSTITUTE(SUBSTITUTE(SUBSTITUTE(SUBSTITUTE(SUBSTITUTE(SUBSTITUTE(SUBSTITUTE(SUBSTITUTE(SUBSTITUTE(SUBSTITUTE(X968,"0",""),"1",""),"2",""),"3",""),"4",""),"5",""),"6",""),"7",""),"8",""),"9",""),".",""),"-","")," ",""))</f>
        <v/>
      </c>
      <c r="Z968" s="50">
        <f>IF(X968="",0,LEN(X968)-LEN(SUBSTITUTE(X968," ",""))+1)</f>
        <v/>
      </c>
      <c r="AA968" s="50">
        <f>IF(Z968&lt;1,"",IFERROR(VALUE(SUBSTITUTE(TRIM(MID(SUBSTITUTE(X968," ",REPT(" ",60)),1,60)),".",MID(1/2,2,1))),""))</f>
        <v/>
      </c>
      <c r="AB968" s="50">
        <f>IF(Z968&lt;2,"",IFERROR(VALUE(SUBSTITUTE(TRIM(MID(SUBSTITUTE(X968," ",REPT(" ",60)),61,60)),".",MID(1/2,2,1))),""))</f>
        <v/>
      </c>
      <c r="AC968" s="50">
        <f>IF(Z968&lt;3,"",IFERROR(VALUE(SUBSTITUTE(TRIM(MID(SUBSTITUTE(X968," ",REPT(" ",60)),121,60)),".",MID(1/2,2,1))),""))</f>
        <v/>
      </c>
      <c r="AD968" s="50">
        <f>IF(Z968&lt;4,"",IFERROR(VALUE(SUBSTITUTE(TRIM(MID(SUBSTITUTE(X968," ",REPT(" ",60)),181,60)),".",MID(1/2,2,1))),""))</f>
        <v/>
      </c>
      <c r="AE968" s="50">
        <f>IF(Z968&lt;5,"",IFERROR(VALUE(SUBSTITUTE(TRIM(MID(SUBSTITUTE(X968," ",REPT(" ",60)),241,60)),".",MID(1/2,2,1))),""))</f>
        <v/>
      </c>
      <c r="AF968" s="50">
        <f>IF(Z968&lt;6,"",IFERROR(VALUE(SUBSTITUTE(TRIM(MID(SUBSTITUTE(X968," ",REPT(" ",60)),301,60)),".",MID(1/2,2,1))),""))</f>
        <v/>
      </c>
      <c r="AG968" s="50">
        <f>IFERROR(IF(Z968=2,AA968,IF(Z968=4,IF(AA968&lt;0,-1,1)*(ABS(AA968)+AB968/60),IF(Z968=6,IF(AA968&lt;0,-1,1)*(ABS(AA968)+AB968/60+AC968/3600),""))),"")</f>
        <v/>
      </c>
      <c r="AH968" s="50">
        <f>IFERROR(IF(Z968=2,AB968,IF(Z968=4,IF(AC968&lt;0,-1,1)*(ABS(AC968)+AD968/60),IF(Z968=6,IF(AD968&lt;0,-1,1)*(ABS(AD968)+AE968/60+AF968/3600),""))),"")</f>
        <v/>
      </c>
      <c r="AI968" s="50">
        <f>IF(W968,AH968,AG968)</f>
        <v/>
      </c>
      <c r="AJ968" s="50">
        <f>IF(W968,AG968,AH968)</f>
        <v/>
      </c>
      <c r="AK968" s="50">
        <f>IFERROR(IF(U968=0,AI968,U968*ABS(AI968)),"")</f>
        <v/>
      </c>
      <c r="AL968" s="50">
        <f>IFERROR(IF(V968=0,AJ968,V968*ABS(AJ968)),"")</f>
        <v/>
      </c>
      <c r="AM968" s="50">
        <f>IFERROR(AND(U968=0,V968=0,ABS(AK968)&gt;90,ABS(AK968)&lt;=180,ABS(AL968)&lt;=90),FALSE)</f>
        <v/>
      </c>
      <c r="AN968" s="50">
        <f>IF(AM968,AL968,AK968)</f>
        <v/>
      </c>
      <c r="AO968" s="50">
        <f>IF(AM968,AK968,AL968)</f>
        <v/>
      </c>
      <c r="AP968" s="50">
        <f>IF(R968="","",IF(Y968&lt;&gt;"","Contains words or symbols that aren't part of a coordinate.",IF(NOT(OR(Z968=2,Z968=4,Z968=6)),"Couldn't find a latitude and a longitude ("&amp;Z968&amp;IF(Z968=1," number"," numbers")&amp;" found).",IF(COUNT(AA968:AF968)&lt;&gt;Z968,"Some of the numbers couldn't be read.",IF(OR(AND(Z968=4,OR(AB968&lt;0,AB968&gt;=60,AD968&lt;0,AD968&gt;=60)),AND(Z968=6,OR(AB968&lt;0,AB968&gt;=60,AC968&lt;0,AC968&gt;=60,AE968&lt;0,AE968&gt;=60,AF968&lt;0,AF968&gt;=60))),"Minutes and seconds must be between 0 and 60.",IF(OR(ABS(AN968)&gt;90,ABS(AO968)&gt;180),"Out of range: latitude must be between -90 and 90, and longitude between -180 and 180.",""))))))</f>
        <v/>
      </c>
    </row>
    <row r="969">
      <c r="B969" s="44" t="n"/>
      <c r="C969" s="44" t="n"/>
      <c r="D969" s="45">
        <f>IF(R969="","",IF(AP969&lt;&gt;"","NOT VALID GPS COORDINATES",IF(O969="NO CONNECTION","NO CONNECTION",IF(E969="","NOT FOUND",IF(OR(AM969,AND(AN969=0,AO969=0)),"CONVERTED – PLEASE CHECK","CONVERTED")))))</f>
        <v/>
      </c>
      <c r="E969" s="45">
        <f>IF(OR(O969="",O969="NO CONNECTION"),"",IFERROR(_xlfn.FILTERXML(O969,"//local/territory")&amp;" "&amp;_xlfn.FILTERXML(O969,"//local/mapcode"),IFERROR(_xlfn.FILTERXML(O969,"//international/mapcode"),"")))</f>
        <v/>
      </c>
      <c r="F969" s="46">
        <f>IF(E969="","",IFERROR(_xlfn.FILTERXML(O969,"//local/territory"),""))</f>
        <v/>
      </c>
      <c r="G969" s="46">
        <f>IF(E969="","",IFERROR(_xlfn.FILTERXML(O969,"//local/mapcode"),""))</f>
        <v/>
      </c>
      <c r="H969" s="46">
        <f>IF(E969="","",IFERROR(_xlfn.FILTERXML(O969,"//international/mapcode"),""))</f>
        <v/>
      </c>
      <c r="I969" s="46">
        <f>IF(E969="","",IFERROR(HYPERLINK("https://www.mymapcodes.com/go/?t="&amp;IF(G969&lt;&gt;"",F969,"AAA")&amp;"&amp;ma="&amp;LEFT(IF(G969&lt;&gt;"",G969,H969),FIND(".",IF(G969&lt;&gt;"",G969,H969))-1)&amp;"&amp;mb="&amp;MID(IF(G969&lt;&gt;"",G969,H969),FIND(".",IF(G969&lt;&gt;"",G969,H969))+1,99),"Open on MyMapcodes →"),""))</f>
        <v/>
      </c>
      <c r="J969" s="47">
        <f>IF(OR(R969="",AP969&lt;&gt;""),"",ROUND(AN969,6))</f>
        <v/>
      </c>
      <c r="K969" s="47">
        <f>IF(OR(R969="",AP969&lt;&gt;""),"",ROUND(AO969,6))</f>
        <v/>
      </c>
      <c r="L969" s="48">
        <f>IF(R969="","",IF(AP969&lt;&gt;"",AP969,IF(O969="NO CONNECTION","Excel couldn't reach the mapcode service. Click the REFRESH RESULTS box just above the table.",IF(E969="","The mapcode service didn't return a mapcode for this point.",IF(AM969,"Latitude and longitude seemed to be the wrong way round, so they've been swapped. Please check.",IF(AND(AN969=0,AO969=0),"0, 0 is in the sea off West Africa. Please check this is the location you meant.",IF(W969,"Longitude came first, so the order has been switched.",IF(Z969=6,"Converted from degrees, minutes and seconds.",IF(Z969=4,"Converted from degrees and decimal minutes.","")))))))))</f>
        <v/>
      </c>
      <c r="N969" s="49">
        <f>IF(J969="","",MapcodeAPI&amp;"codes/"&amp;SUBSTITUTE(J969&amp;"",MID(1/2,2,1),".")&amp;","&amp;SUBSTITUTE(K969&amp;"",MID(1/2,2,1),"."))&amp;LEFT($B$13,0)</f>
        <v/>
      </c>
      <c r="O969" s="49">
        <f>IF(N969="","",IFERROR(_xlfn.WEBSERVICE(N969),IF(MapcodeAPIBackup="","NO CONNECTION",IFERROR(_xlfn.WEBSERVICE(MapcodeAPIBackup&amp;MID(N969,LEN(MapcodeAPI)+1,999)),"NO CONNECTION"))))</f>
        <v/>
      </c>
      <c r="P969" t="inlineStr">
        <is>
          <t xml:space="preserve"> </t>
        </is>
      </c>
      <c r="R969" s="50">
        <f>IFERROR(IF(AND(TRIM(B969&amp;"")="",TRIM(C969&amp;"")=""),"",TRIM(IF(ISNUMBER(B969),SUBSTITUTE(B969&amp;"",MID(1/2,2,1),"."),B969&amp;"")&amp;IF(TRIM(C969&amp;"")="",""," | "&amp;IF(ISNUMBER(C969),SUBSTITUTE(C969&amp;"",MID(1/2,2,1),"."),C969&amp;"")))),"(error value)")</f>
        <v/>
      </c>
      <c r="S969" s="50">
        <f>IF(R969="","","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"&amp;IFERROR(IF(AND(LEN(R969)-LEN(SUBSTITUTE(R969,"/",""))=1,ISNUMBER(FIND(" ",TRIM(LEFT(R969,FIND("/",R969)-1))))),LEFT(R969,FIND("/",R969)-1),R969),R969)&amp;" ")," "," "),"﻿"," "),"​"," "),"⁠"," ")," "," ")," "," "),CHAR(9)," "),CHAR(10)," "),CHAR(13)," "),"−","-"),"–","-"),"—","-"),"LATITUDE"," "),"LONGITUDE"," "),"COORDINATES"," "),"COORDS"," "),"NORTH"," N "),"SOUTH"," S "),"EAST"," E "),"WEST"," W "),"DEGREES"," "),"DEG"," "),"GPS"," "),"LONG"," "),"LNG"," "),"LON"," "),"LAT"," ")," AND "," "),"&amp;"," ")&amp;" ")</f>
        <v/>
      </c>
      <c r="T969" s="50">
        <f>IF(S969="","",IF(LEN(S969)-LEN(SUBSTITUTE(S969,".",""))&gt;0,SUBSTITUTE(S969,","," "),IF(LEN(S969)-LEN(SUBSTITUTE(S969,",",""))=3,SUBSTITUTE(SUBSTITUTE(S969,",",";",2),",","."),IF(LEN(S969)-LEN(SUBSTITUTE(S969,",",""))=2,SUBSTITUTE(S969,",","."),SUBSTITUTE(S969,","," ")))))</f>
        <v/>
      </c>
      <c r="U969" s="50">
        <f>IF(ISNUMBER(FIND("S",T969)),-1,IF(ISNUMBER(FIND("N",T969)),1,0))</f>
        <v/>
      </c>
      <c r="V969" s="50">
        <f>IF(ISNUMBER(FIND("W",T969)),-1,IF(ISNUMBER(FIND("E",T969)),1,0))</f>
        <v/>
      </c>
      <c r="W969" s="50">
        <f>AND(MIN(IFERROR(FIND("N",T969),999),IFERROR(FIND("S",T969),999))&lt;999,MIN(IFERROR(FIND("E",T969),999),IFERROR(FIND("W",T969),999))&lt;999,MIN(IFERROR(FIND("E",T969),999),IFERROR(FIND("W",T969),999))&lt;MIN(IFERROR(FIND("N",T969),999),IFERROR(FIND("S",T969),999)))</f>
        <v/>
      </c>
      <c r="X969" s="50">
        <f>IF(T969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969,"°"," "),"º"," "),"˚"," "),"'"," "),CHAR(34)," "),"′"," "),"’"," "),"‘"," "),"″"," "),"”"," "),"“"," "),"("," "),")"," "),"["," "),"]"," "),"{"," "),"}"," "),";"," "),"|"," "),"/"," "),"\"," "),":"," "),"="," "),"*"," "),","," "),"N"," "),"S"," "),"E"," "),"W"," "),"_"," ")))</f>
        <v/>
      </c>
      <c r="Y969" s="50">
        <f>IF(X969="","",SUBSTITUTE(SUBSTITUTE(SUBSTITUTE(SUBSTITUTE(SUBSTITUTE(SUBSTITUTE(SUBSTITUTE(SUBSTITUTE(SUBSTITUTE(SUBSTITUTE(SUBSTITUTE(SUBSTITUTE(SUBSTITUTE(X969,"0",""),"1",""),"2",""),"3",""),"4",""),"5",""),"6",""),"7",""),"8",""),"9",""),".",""),"-","")," ",""))</f>
        <v/>
      </c>
      <c r="Z969" s="50">
        <f>IF(X969="",0,LEN(X969)-LEN(SUBSTITUTE(X969," ",""))+1)</f>
        <v/>
      </c>
      <c r="AA969" s="50">
        <f>IF(Z969&lt;1,"",IFERROR(VALUE(SUBSTITUTE(TRIM(MID(SUBSTITUTE(X969," ",REPT(" ",60)),1,60)),".",MID(1/2,2,1))),""))</f>
        <v/>
      </c>
      <c r="AB969" s="50">
        <f>IF(Z969&lt;2,"",IFERROR(VALUE(SUBSTITUTE(TRIM(MID(SUBSTITUTE(X969," ",REPT(" ",60)),61,60)),".",MID(1/2,2,1))),""))</f>
        <v/>
      </c>
      <c r="AC969" s="50">
        <f>IF(Z969&lt;3,"",IFERROR(VALUE(SUBSTITUTE(TRIM(MID(SUBSTITUTE(X969," ",REPT(" ",60)),121,60)),".",MID(1/2,2,1))),""))</f>
        <v/>
      </c>
      <c r="AD969" s="50">
        <f>IF(Z969&lt;4,"",IFERROR(VALUE(SUBSTITUTE(TRIM(MID(SUBSTITUTE(X969," ",REPT(" ",60)),181,60)),".",MID(1/2,2,1))),""))</f>
        <v/>
      </c>
      <c r="AE969" s="50">
        <f>IF(Z969&lt;5,"",IFERROR(VALUE(SUBSTITUTE(TRIM(MID(SUBSTITUTE(X969," ",REPT(" ",60)),241,60)),".",MID(1/2,2,1))),""))</f>
        <v/>
      </c>
      <c r="AF969" s="50">
        <f>IF(Z969&lt;6,"",IFERROR(VALUE(SUBSTITUTE(TRIM(MID(SUBSTITUTE(X969," ",REPT(" ",60)),301,60)),".",MID(1/2,2,1))),""))</f>
        <v/>
      </c>
      <c r="AG969" s="50">
        <f>IFERROR(IF(Z969=2,AA969,IF(Z969=4,IF(AA969&lt;0,-1,1)*(ABS(AA969)+AB969/60),IF(Z969=6,IF(AA969&lt;0,-1,1)*(ABS(AA969)+AB969/60+AC969/3600),""))),"")</f>
        <v/>
      </c>
      <c r="AH969" s="50">
        <f>IFERROR(IF(Z969=2,AB969,IF(Z969=4,IF(AC969&lt;0,-1,1)*(ABS(AC969)+AD969/60),IF(Z969=6,IF(AD969&lt;0,-1,1)*(ABS(AD969)+AE969/60+AF969/3600),""))),"")</f>
        <v/>
      </c>
      <c r="AI969" s="50">
        <f>IF(W969,AH969,AG969)</f>
        <v/>
      </c>
      <c r="AJ969" s="50">
        <f>IF(W969,AG969,AH969)</f>
        <v/>
      </c>
      <c r="AK969" s="50">
        <f>IFERROR(IF(U969=0,AI969,U969*ABS(AI969)),"")</f>
        <v/>
      </c>
      <c r="AL969" s="50">
        <f>IFERROR(IF(V969=0,AJ969,V969*ABS(AJ969)),"")</f>
        <v/>
      </c>
      <c r="AM969" s="50">
        <f>IFERROR(AND(U969=0,V969=0,ABS(AK969)&gt;90,ABS(AK969)&lt;=180,ABS(AL969)&lt;=90),FALSE)</f>
        <v/>
      </c>
      <c r="AN969" s="50">
        <f>IF(AM969,AL969,AK969)</f>
        <v/>
      </c>
      <c r="AO969" s="50">
        <f>IF(AM969,AK969,AL969)</f>
        <v/>
      </c>
      <c r="AP969" s="50">
        <f>IF(R969="","",IF(Y969&lt;&gt;"","Contains words or symbols that aren't part of a coordinate.",IF(NOT(OR(Z969=2,Z969=4,Z969=6)),"Couldn't find a latitude and a longitude ("&amp;Z969&amp;IF(Z969=1," number"," numbers")&amp;" found).",IF(COUNT(AA969:AF969)&lt;&gt;Z969,"Some of the numbers couldn't be read.",IF(OR(AND(Z969=4,OR(AB969&lt;0,AB969&gt;=60,AD969&lt;0,AD969&gt;=60)),AND(Z969=6,OR(AB969&lt;0,AB969&gt;=60,AC969&lt;0,AC969&gt;=60,AE969&lt;0,AE969&gt;=60,AF969&lt;0,AF969&gt;=60))),"Minutes and seconds must be between 0 and 60.",IF(OR(ABS(AN969)&gt;90,ABS(AO969)&gt;180),"Out of range: latitude must be between -90 and 90, and longitude between -180 and 180.",""))))))</f>
        <v/>
      </c>
    </row>
    <row r="970">
      <c r="B970" s="44" t="n"/>
      <c r="C970" s="44" t="n"/>
      <c r="D970" s="45">
        <f>IF(R970="","",IF(AP970&lt;&gt;"","NOT VALID GPS COORDINATES",IF(O970="NO CONNECTION","NO CONNECTION",IF(E970="","NOT FOUND",IF(OR(AM970,AND(AN970=0,AO970=0)),"CONVERTED – PLEASE CHECK","CONVERTED")))))</f>
        <v/>
      </c>
      <c r="E970" s="45">
        <f>IF(OR(O970="",O970="NO CONNECTION"),"",IFERROR(_xlfn.FILTERXML(O970,"//local/territory")&amp;" "&amp;_xlfn.FILTERXML(O970,"//local/mapcode"),IFERROR(_xlfn.FILTERXML(O970,"//international/mapcode"),"")))</f>
        <v/>
      </c>
      <c r="F970" s="46">
        <f>IF(E970="","",IFERROR(_xlfn.FILTERXML(O970,"//local/territory"),""))</f>
        <v/>
      </c>
      <c r="G970" s="46">
        <f>IF(E970="","",IFERROR(_xlfn.FILTERXML(O970,"//local/mapcode"),""))</f>
        <v/>
      </c>
      <c r="H970" s="46">
        <f>IF(E970="","",IFERROR(_xlfn.FILTERXML(O970,"//international/mapcode"),""))</f>
        <v/>
      </c>
      <c r="I970" s="46">
        <f>IF(E970="","",IFERROR(HYPERLINK("https://www.mymapcodes.com/go/?t="&amp;IF(G970&lt;&gt;"",F970,"AAA")&amp;"&amp;ma="&amp;LEFT(IF(G970&lt;&gt;"",G970,H970),FIND(".",IF(G970&lt;&gt;"",G970,H970))-1)&amp;"&amp;mb="&amp;MID(IF(G970&lt;&gt;"",G970,H970),FIND(".",IF(G970&lt;&gt;"",G970,H970))+1,99),"Open on MyMapcodes →"),""))</f>
        <v/>
      </c>
      <c r="J970" s="47">
        <f>IF(OR(R970="",AP970&lt;&gt;""),"",ROUND(AN970,6))</f>
        <v/>
      </c>
      <c r="K970" s="47">
        <f>IF(OR(R970="",AP970&lt;&gt;""),"",ROUND(AO970,6))</f>
        <v/>
      </c>
      <c r="L970" s="48">
        <f>IF(R970="","",IF(AP970&lt;&gt;"",AP970,IF(O970="NO CONNECTION","Excel couldn't reach the mapcode service. Click the REFRESH RESULTS box just above the table.",IF(E970="","The mapcode service didn't return a mapcode for this point.",IF(AM970,"Latitude and longitude seemed to be the wrong way round, so they've been swapped. Please check.",IF(AND(AN970=0,AO970=0),"0, 0 is in the sea off West Africa. Please check this is the location you meant.",IF(W970,"Longitude came first, so the order has been switched.",IF(Z970=6,"Converted from degrees, minutes and seconds.",IF(Z970=4,"Converted from degrees and decimal minutes.","")))))))))</f>
        <v/>
      </c>
      <c r="N970" s="49">
        <f>IF(J970="","",MapcodeAPI&amp;"codes/"&amp;SUBSTITUTE(J970&amp;"",MID(1/2,2,1),".")&amp;","&amp;SUBSTITUTE(K970&amp;"",MID(1/2,2,1),"."))&amp;LEFT($B$13,0)</f>
        <v/>
      </c>
      <c r="O970" s="49">
        <f>IF(N970="","",IFERROR(_xlfn.WEBSERVICE(N970),IF(MapcodeAPIBackup="","NO CONNECTION",IFERROR(_xlfn.WEBSERVICE(MapcodeAPIBackup&amp;MID(N970,LEN(MapcodeAPI)+1,999)),"NO CONNECTION"))))</f>
        <v/>
      </c>
      <c r="P970" t="inlineStr">
        <is>
          <t xml:space="preserve"> </t>
        </is>
      </c>
      <c r="R970" s="50">
        <f>IFERROR(IF(AND(TRIM(B970&amp;"")="",TRIM(C970&amp;"")=""),"",TRIM(IF(ISNUMBER(B970),SUBSTITUTE(B970&amp;"",MID(1/2,2,1),"."),B970&amp;"")&amp;IF(TRIM(C970&amp;"")="",""," | "&amp;IF(ISNUMBER(C970),SUBSTITUTE(C970&amp;"",MID(1/2,2,1),"."),C970&amp;"")))),"(error value)")</f>
        <v/>
      </c>
      <c r="S970" s="50">
        <f>IF(R970="","","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"&amp;IFERROR(IF(AND(LEN(R970)-LEN(SUBSTITUTE(R970,"/",""))=1,ISNUMBER(FIND(" ",TRIM(LEFT(R970,FIND("/",R970)-1))))),LEFT(R970,FIND("/",R970)-1),R970),R970)&amp;" ")," "," "),"﻿"," "),"​"," "),"⁠"," ")," "," ")," "," "),CHAR(9)," "),CHAR(10)," "),CHAR(13)," "),"−","-"),"–","-"),"—","-"),"LATITUDE"," "),"LONGITUDE"," "),"COORDINATES"," "),"COORDS"," "),"NORTH"," N "),"SOUTH"," S "),"EAST"," E "),"WEST"," W "),"DEGREES"," "),"DEG"," "),"GPS"," "),"LONG"," "),"LNG"," "),"LON"," "),"LAT"," ")," AND "," "),"&amp;"," ")&amp;" ")</f>
        <v/>
      </c>
      <c r="T970" s="50">
        <f>IF(S970="","",IF(LEN(S970)-LEN(SUBSTITUTE(S970,".",""))&gt;0,SUBSTITUTE(S970,","," "),IF(LEN(S970)-LEN(SUBSTITUTE(S970,",",""))=3,SUBSTITUTE(SUBSTITUTE(S970,",",";",2),",","."),IF(LEN(S970)-LEN(SUBSTITUTE(S970,",",""))=2,SUBSTITUTE(S970,",","."),SUBSTITUTE(S970,","," ")))))</f>
        <v/>
      </c>
      <c r="U970" s="50">
        <f>IF(ISNUMBER(FIND("S",T970)),-1,IF(ISNUMBER(FIND("N",T970)),1,0))</f>
        <v/>
      </c>
      <c r="V970" s="50">
        <f>IF(ISNUMBER(FIND("W",T970)),-1,IF(ISNUMBER(FIND("E",T970)),1,0))</f>
        <v/>
      </c>
      <c r="W970" s="50">
        <f>AND(MIN(IFERROR(FIND("N",T970),999),IFERROR(FIND("S",T970),999))&lt;999,MIN(IFERROR(FIND("E",T970),999),IFERROR(FIND("W",T970),999))&lt;999,MIN(IFERROR(FIND("E",T970),999),IFERROR(FIND("W",T970),999))&lt;MIN(IFERROR(FIND("N",T970),999),IFERROR(FIND("S",T970),999)))</f>
        <v/>
      </c>
      <c r="X970" s="50">
        <f>IF(T970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970,"°"," "),"º"," "),"˚"," "),"'"," "),CHAR(34)," "),"′"," "),"’"," "),"‘"," "),"″"," "),"”"," "),"“"," "),"("," "),")"," "),"["," "),"]"," "),"{"," "),"}"," "),";"," "),"|"," "),"/"," "),"\"," "),":"," "),"="," "),"*"," "),","," "),"N"," "),"S"," "),"E"," "),"W"," "),"_"," ")))</f>
        <v/>
      </c>
      <c r="Y970" s="50">
        <f>IF(X970="","",SUBSTITUTE(SUBSTITUTE(SUBSTITUTE(SUBSTITUTE(SUBSTITUTE(SUBSTITUTE(SUBSTITUTE(SUBSTITUTE(SUBSTITUTE(SUBSTITUTE(SUBSTITUTE(SUBSTITUTE(SUBSTITUTE(X970,"0",""),"1",""),"2",""),"3",""),"4",""),"5",""),"6",""),"7",""),"8",""),"9",""),".",""),"-","")," ",""))</f>
        <v/>
      </c>
      <c r="Z970" s="50">
        <f>IF(X970="",0,LEN(X970)-LEN(SUBSTITUTE(X970," ",""))+1)</f>
        <v/>
      </c>
      <c r="AA970" s="50">
        <f>IF(Z970&lt;1,"",IFERROR(VALUE(SUBSTITUTE(TRIM(MID(SUBSTITUTE(X970," ",REPT(" ",60)),1,60)),".",MID(1/2,2,1))),""))</f>
        <v/>
      </c>
      <c r="AB970" s="50">
        <f>IF(Z970&lt;2,"",IFERROR(VALUE(SUBSTITUTE(TRIM(MID(SUBSTITUTE(X970," ",REPT(" ",60)),61,60)),".",MID(1/2,2,1))),""))</f>
        <v/>
      </c>
      <c r="AC970" s="50">
        <f>IF(Z970&lt;3,"",IFERROR(VALUE(SUBSTITUTE(TRIM(MID(SUBSTITUTE(X970," ",REPT(" ",60)),121,60)),".",MID(1/2,2,1))),""))</f>
        <v/>
      </c>
      <c r="AD970" s="50">
        <f>IF(Z970&lt;4,"",IFERROR(VALUE(SUBSTITUTE(TRIM(MID(SUBSTITUTE(X970," ",REPT(" ",60)),181,60)),".",MID(1/2,2,1))),""))</f>
        <v/>
      </c>
      <c r="AE970" s="50">
        <f>IF(Z970&lt;5,"",IFERROR(VALUE(SUBSTITUTE(TRIM(MID(SUBSTITUTE(X970," ",REPT(" ",60)),241,60)),".",MID(1/2,2,1))),""))</f>
        <v/>
      </c>
      <c r="AF970" s="50">
        <f>IF(Z970&lt;6,"",IFERROR(VALUE(SUBSTITUTE(TRIM(MID(SUBSTITUTE(X970," ",REPT(" ",60)),301,60)),".",MID(1/2,2,1))),""))</f>
        <v/>
      </c>
      <c r="AG970" s="50">
        <f>IFERROR(IF(Z970=2,AA970,IF(Z970=4,IF(AA970&lt;0,-1,1)*(ABS(AA970)+AB970/60),IF(Z970=6,IF(AA970&lt;0,-1,1)*(ABS(AA970)+AB970/60+AC970/3600),""))),"")</f>
        <v/>
      </c>
      <c r="AH970" s="50">
        <f>IFERROR(IF(Z970=2,AB970,IF(Z970=4,IF(AC970&lt;0,-1,1)*(ABS(AC970)+AD970/60),IF(Z970=6,IF(AD970&lt;0,-1,1)*(ABS(AD970)+AE970/60+AF970/3600),""))),"")</f>
        <v/>
      </c>
      <c r="AI970" s="50">
        <f>IF(W970,AH970,AG970)</f>
        <v/>
      </c>
      <c r="AJ970" s="50">
        <f>IF(W970,AG970,AH970)</f>
        <v/>
      </c>
      <c r="AK970" s="50">
        <f>IFERROR(IF(U970=0,AI970,U970*ABS(AI970)),"")</f>
        <v/>
      </c>
      <c r="AL970" s="50">
        <f>IFERROR(IF(V970=0,AJ970,V970*ABS(AJ970)),"")</f>
        <v/>
      </c>
      <c r="AM970" s="50">
        <f>IFERROR(AND(U970=0,V970=0,ABS(AK970)&gt;90,ABS(AK970)&lt;=180,ABS(AL970)&lt;=90),FALSE)</f>
        <v/>
      </c>
      <c r="AN970" s="50">
        <f>IF(AM970,AL970,AK970)</f>
        <v/>
      </c>
      <c r="AO970" s="50">
        <f>IF(AM970,AK970,AL970)</f>
        <v/>
      </c>
      <c r="AP970" s="50">
        <f>IF(R970="","",IF(Y970&lt;&gt;"","Contains words or symbols that aren't part of a coordinate.",IF(NOT(OR(Z970=2,Z970=4,Z970=6)),"Couldn't find a latitude and a longitude ("&amp;Z970&amp;IF(Z970=1," number"," numbers")&amp;" found).",IF(COUNT(AA970:AF970)&lt;&gt;Z970,"Some of the numbers couldn't be read.",IF(OR(AND(Z970=4,OR(AB970&lt;0,AB970&gt;=60,AD970&lt;0,AD970&gt;=60)),AND(Z970=6,OR(AB970&lt;0,AB970&gt;=60,AC970&lt;0,AC970&gt;=60,AE970&lt;0,AE970&gt;=60,AF970&lt;0,AF970&gt;=60))),"Minutes and seconds must be between 0 and 60.",IF(OR(ABS(AN970)&gt;90,ABS(AO970)&gt;180),"Out of range: latitude must be between -90 and 90, and longitude between -180 and 180.",""))))))</f>
        <v/>
      </c>
    </row>
    <row r="971">
      <c r="B971" s="44" t="n"/>
      <c r="C971" s="44" t="n"/>
      <c r="D971" s="45">
        <f>IF(R971="","",IF(AP971&lt;&gt;"","NOT VALID GPS COORDINATES",IF(O971="NO CONNECTION","NO CONNECTION",IF(E971="","NOT FOUND",IF(OR(AM971,AND(AN971=0,AO971=0)),"CONVERTED – PLEASE CHECK","CONVERTED")))))</f>
        <v/>
      </c>
      <c r="E971" s="45">
        <f>IF(OR(O971="",O971="NO CONNECTION"),"",IFERROR(_xlfn.FILTERXML(O971,"//local/territory")&amp;" "&amp;_xlfn.FILTERXML(O971,"//local/mapcode"),IFERROR(_xlfn.FILTERXML(O971,"//international/mapcode"),"")))</f>
        <v/>
      </c>
      <c r="F971" s="46">
        <f>IF(E971="","",IFERROR(_xlfn.FILTERXML(O971,"//local/territory"),""))</f>
        <v/>
      </c>
      <c r="G971" s="46">
        <f>IF(E971="","",IFERROR(_xlfn.FILTERXML(O971,"//local/mapcode"),""))</f>
        <v/>
      </c>
      <c r="H971" s="46">
        <f>IF(E971="","",IFERROR(_xlfn.FILTERXML(O971,"//international/mapcode"),""))</f>
        <v/>
      </c>
      <c r="I971" s="46">
        <f>IF(E971="","",IFERROR(HYPERLINK("https://www.mymapcodes.com/go/?t="&amp;IF(G971&lt;&gt;"",F971,"AAA")&amp;"&amp;ma="&amp;LEFT(IF(G971&lt;&gt;"",G971,H971),FIND(".",IF(G971&lt;&gt;"",G971,H971))-1)&amp;"&amp;mb="&amp;MID(IF(G971&lt;&gt;"",G971,H971),FIND(".",IF(G971&lt;&gt;"",G971,H971))+1,99),"Open on MyMapcodes →"),""))</f>
        <v/>
      </c>
      <c r="J971" s="47">
        <f>IF(OR(R971="",AP971&lt;&gt;""),"",ROUND(AN971,6))</f>
        <v/>
      </c>
      <c r="K971" s="47">
        <f>IF(OR(R971="",AP971&lt;&gt;""),"",ROUND(AO971,6))</f>
        <v/>
      </c>
      <c r="L971" s="48">
        <f>IF(R971="","",IF(AP971&lt;&gt;"",AP971,IF(O971="NO CONNECTION","Excel couldn't reach the mapcode service. Click the REFRESH RESULTS box just above the table.",IF(E971="","The mapcode service didn't return a mapcode for this point.",IF(AM971,"Latitude and longitude seemed to be the wrong way round, so they've been swapped. Please check.",IF(AND(AN971=0,AO971=0),"0, 0 is in the sea off West Africa. Please check this is the location you meant.",IF(W971,"Longitude came first, so the order has been switched.",IF(Z971=6,"Converted from degrees, minutes and seconds.",IF(Z971=4,"Converted from degrees and decimal minutes.","")))))))))</f>
        <v/>
      </c>
      <c r="N971" s="49">
        <f>IF(J971="","",MapcodeAPI&amp;"codes/"&amp;SUBSTITUTE(J971&amp;"",MID(1/2,2,1),".")&amp;","&amp;SUBSTITUTE(K971&amp;"",MID(1/2,2,1),"."))&amp;LEFT($B$13,0)</f>
        <v/>
      </c>
      <c r="O971" s="49">
        <f>IF(N971="","",IFERROR(_xlfn.WEBSERVICE(N971),IF(MapcodeAPIBackup="","NO CONNECTION",IFERROR(_xlfn.WEBSERVICE(MapcodeAPIBackup&amp;MID(N971,LEN(MapcodeAPI)+1,999)),"NO CONNECTION"))))</f>
        <v/>
      </c>
      <c r="P971" t="inlineStr">
        <is>
          <t xml:space="preserve"> </t>
        </is>
      </c>
      <c r="R971" s="50">
        <f>IFERROR(IF(AND(TRIM(B971&amp;"")="",TRIM(C971&amp;"")=""),"",TRIM(IF(ISNUMBER(B971),SUBSTITUTE(B971&amp;"",MID(1/2,2,1),"."),B971&amp;"")&amp;IF(TRIM(C971&amp;"")="",""," | "&amp;IF(ISNUMBER(C971),SUBSTITUTE(C971&amp;"",MID(1/2,2,1),"."),C971&amp;"")))),"(error value)")</f>
        <v/>
      </c>
      <c r="S971" s="50">
        <f>IF(R971="","","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"&amp;IFERROR(IF(AND(LEN(R971)-LEN(SUBSTITUTE(R971,"/",""))=1,ISNUMBER(FIND(" ",TRIM(LEFT(R971,FIND("/",R971)-1))))),LEFT(R971,FIND("/",R971)-1),R971),R971)&amp;" ")," "," "),"﻿"," "),"​"," "),"⁠"," ")," "," ")," "," "),CHAR(9)," "),CHAR(10)," "),CHAR(13)," "),"−","-"),"–","-"),"—","-"),"LATITUDE"," "),"LONGITUDE"," "),"COORDINATES"," "),"COORDS"," "),"NORTH"," N "),"SOUTH"," S "),"EAST"," E "),"WEST"," W "),"DEGREES"," "),"DEG"," "),"GPS"," "),"LONG"," "),"LNG"," "),"LON"," "),"LAT"," ")," AND "," "),"&amp;"," ")&amp;" ")</f>
        <v/>
      </c>
      <c r="T971" s="50">
        <f>IF(S971="","",IF(LEN(S971)-LEN(SUBSTITUTE(S971,".",""))&gt;0,SUBSTITUTE(S971,","," "),IF(LEN(S971)-LEN(SUBSTITUTE(S971,",",""))=3,SUBSTITUTE(SUBSTITUTE(S971,",",";",2),",","."),IF(LEN(S971)-LEN(SUBSTITUTE(S971,",",""))=2,SUBSTITUTE(S971,",","."),SUBSTITUTE(S971,","," ")))))</f>
        <v/>
      </c>
      <c r="U971" s="50">
        <f>IF(ISNUMBER(FIND("S",T971)),-1,IF(ISNUMBER(FIND("N",T971)),1,0))</f>
        <v/>
      </c>
      <c r="V971" s="50">
        <f>IF(ISNUMBER(FIND("W",T971)),-1,IF(ISNUMBER(FIND("E",T971)),1,0))</f>
        <v/>
      </c>
      <c r="W971" s="50">
        <f>AND(MIN(IFERROR(FIND("N",T971),999),IFERROR(FIND("S",T971),999))&lt;999,MIN(IFERROR(FIND("E",T971),999),IFERROR(FIND("W",T971),999))&lt;999,MIN(IFERROR(FIND("E",T971),999),IFERROR(FIND("W",T971),999))&lt;MIN(IFERROR(FIND("N",T971),999),IFERROR(FIND("S",T971),999)))</f>
        <v/>
      </c>
      <c r="X971" s="50">
        <f>IF(T971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971,"°"," "),"º"," "),"˚"," "),"'"," "),CHAR(34)," "),"′"," "),"’"," "),"‘"," "),"″"," "),"”"," "),"“"," "),"("," "),")"," "),"["," "),"]"," "),"{"," "),"}"," "),";"," "),"|"," "),"/"," "),"\"," "),":"," "),"="," "),"*"," "),","," "),"N"," "),"S"," "),"E"," "),"W"," "),"_"," ")))</f>
        <v/>
      </c>
      <c r="Y971" s="50">
        <f>IF(X971="","",SUBSTITUTE(SUBSTITUTE(SUBSTITUTE(SUBSTITUTE(SUBSTITUTE(SUBSTITUTE(SUBSTITUTE(SUBSTITUTE(SUBSTITUTE(SUBSTITUTE(SUBSTITUTE(SUBSTITUTE(SUBSTITUTE(X971,"0",""),"1",""),"2",""),"3",""),"4",""),"5",""),"6",""),"7",""),"8",""),"9",""),".",""),"-","")," ",""))</f>
        <v/>
      </c>
      <c r="Z971" s="50">
        <f>IF(X971="",0,LEN(X971)-LEN(SUBSTITUTE(X971," ",""))+1)</f>
        <v/>
      </c>
      <c r="AA971" s="50">
        <f>IF(Z971&lt;1,"",IFERROR(VALUE(SUBSTITUTE(TRIM(MID(SUBSTITUTE(X971," ",REPT(" ",60)),1,60)),".",MID(1/2,2,1))),""))</f>
        <v/>
      </c>
      <c r="AB971" s="50">
        <f>IF(Z971&lt;2,"",IFERROR(VALUE(SUBSTITUTE(TRIM(MID(SUBSTITUTE(X971," ",REPT(" ",60)),61,60)),".",MID(1/2,2,1))),""))</f>
        <v/>
      </c>
      <c r="AC971" s="50">
        <f>IF(Z971&lt;3,"",IFERROR(VALUE(SUBSTITUTE(TRIM(MID(SUBSTITUTE(X971," ",REPT(" ",60)),121,60)),".",MID(1/2,2,1))),""))</f>
        <v/>
      </c>
      <c r="AD971" s="50">
        <f>IF(Z971&lt;4,"",IFERROR(VALUE(SUBSTITUTE(TRIM(MID(SUBSTITUTE(X971," ",REPT(" ",60)),181,60)),".",MID(1/2,2,1))),""))</f>
        <v/>
      </c>
      <c r="AE971" s="50">
        <f>IF(Z971&lt;5,"",IFERROR(VALUE(SUBSTITUTE(TRIM(MID(SUBSTITUTE(X971," ",REPT(" ",60)),241,60)),".",MID(1/2,2,1))),""))</f>
        <v/>
      </c>
      <c r="AF971" s="50">
        <f>IF(Z971&lt;6,"",IFERROR(VALUE(SUBSTITUTE(TRIM(MID(SUBSTITUTE(X971," ",REPT(" ",60)),301,60)),".",MID(1/2,2,1))),""))</f>
        <v/>
      </c>
      <c r="AG971" s="50">
        <f>IFERROR(IF(Z971=2,AA971,IF(Z971=4,IF(AA971&lt;0,-1,1)*(ABS(AA971)+AB971/60),IF(Z971=6,IF(AA971&lt;0,-1,1)*(ABS(AA971)+AB971/60+AC971/3600),""))),"")</f>
        <v/>
      </c>
      <c r="AH971" s="50">
        <f>IFERROR(IF(Z971=2,AB971,IF(Z971=4,IF(AC971&lt;0,-1,1)*(ABS(AC971)+AD971/60),IF(Z971=6,IF(AD971&lt;0,-1,1)*(ABS(AD971)+AE971/60+AF971/3600),""))),"")</f>
        <v/>
      </c>
      <c r="AI971" s="50">
        <f>IF(W971,AH971,AG971)</f>
        <v/>
      </c>
      <c r="AJ971" s="50">
        <f>IF(W971,AG971,AH971)</f>
        <v/>
      </c>
      <c r="AK971" s="50">
        <f>IFERROR(IF(U971=0,AI971,U971*ABS(AI971)),"")</f>
        <v/>
      </c>
      <c r="AL971" s="50">
        <f>IFERROR(IF(V971=0,AJ971,V971*ABS(AJ971)),"")</f>
        <v/>
      </c>
      <c r="AM971" s="50">
        <f>IFERROR(AND(U971=0,V971=0,ABS(AK971)&gt;90,ABS(AK971)&lt;=180,ABS(AL971)&lt;=90),FALSE)</f>
        <v/>
      </c>
      <c r="AN971" s="50">
        <f>IF(AM971,AL971,AK971)</f>
        <v/>
      </c>
      <c r="AO971" s="50">
        <f>IF(AM971,AK971,AL971)</f>
        <v/>
      </c>
      <c r="AP971" s="50">
        <f>IF(R971="","",IF(Y971&lt;&gt;"","Contains words or symbols that aren't part of a coordinate.",IF(NOT(OR(Z971=2,Z971=4,Z971=6)),"Couldn't find a latitude and a longitude ("&amp;Z971&amp;IF(Z971=1," number"," numbers")&amp;" found).",IF(COUNT(AA971:AF971)&lt;&gt;Z971,"Some of the numbers couldn't be read.",IF(OR(AND(Z971=4,OR(AB971&lt;0,AB971&gt;=60,AD971&lt;0,AD971&gt;=60)),AND(Z971=6,OR(AB971&lt;0,AB971&gt;=60,AC971&lt;0,AC971&gt;=60,AE971&lt;0,AE971&gt;=60,AF971&lt;0,AF971&gt;=60))),"Minutes and seconds must be between 0 and 60.",IF(OR(ABS(AN971)&gt;90,ABS(AO971)&gt;180),"Out of range: latitude must be between -90 and 90, and longitude between -180 and 180.",""))))))</f>
        <v/>
      </c>
    </row>
    <row r="972">
      <c r="B972" s="44" t="n"/>
      <c r="C972" s="44" t="n"/>
      <c r="D972" s="45">
        <f>IF(R972="","",IF(AP972&lt;&gt;"","NOT VALID GPS COORDINATES",IF(O972="NO CONNECTION","NO CONNECTION",IF(E972="","NOT FOUND",IF(OR(AM972,AND(AN972=0,AO972=0)),"CONVERTED – PLEASE CHECK","CONVERTED")))))</f>
        <v/>
      </c>
      <c r="E972" s="45">
        <f>IF(OR(O972="",O972="NO CONNECTION"),"",IFERROR(_xlfn.FILTERXML(O972,"//local/territory")&amp;" "&amp;_xlfn.FILTERXML(O972,"//local/mapcode"),IFERROR(_xlfn.FILTERXML(O972,"//international/mapcode"),"")))</f>
        <v/>
      </c>
      <c r="F972" s="46">
        <f>IF(E972="","",IFERROR(_xlfn.FILTERXML(O972,"//local/territory"),""))</f>
        <v/>
      </c>
      <c r="G972" s="46">
        <f>IF(E972="","",IFERROR(_xlfn.FILTERXML(O972,"//local/mapcode"),""))</f>
        <v/>
      </c>
      <c r="H972" s="46">
        <f>IF(E972="","",IFERROR(_xlfn.FILTERXML(O972,"//international/mapcode"),""))</f>
        <v/>
      </c>
      <c r="I972" s="46">
        <f>IF(E972="","",IFERROR(HYPERLINK("https://www.mymapcodes.com/go/?t="&amp;IF(G972&lt;&gt;"",F972,"AAA")&amp;"&amp;ma="&amp;LEFT(IF(G972&lt;&gt;"",G972,H972),FIND(".",IF(G972&lt;&gt;"",G972,H972))-1)&amp;"&amp;mb="&amp;MID(IF(G972&lt;&gt;"",G972,H972),FIND(".",IF(G972&lt;&gt;"",G972,H972))+1,99),"Open on MyMapcodes →"),""))</f>
        <v/>
      </c>
      <c r="J972" s="47">
        <f>IF(OR(R972="",AP972&lt;&gt;""),"",ROUND(AN972,6))</f>
        <v/>
      </c>
      <c r="K972" s="47">
        <f>IF(OR(R972="",AP972&lt;&gt;""),"",ROUND(AO972,6))</f>
        <v/>
      </c>
      <c r="L972" s="48">
        <f>IF(R972="","",IF(AP972&lt;&gt;"",AP972,IF(O972="NO CONNECTION","Excel couldn't reach the mapcode service. Click the REFRESH RESULTS box just above the table.",IF(E972="","The mapcode service didn't return a mapcode for this point.",IF(AM972,"Latitude and longitude seemed to be the wrong way round, so they've been swapped. Please check.",IF(AND(AN972=0,AO972=0),"0, 0 is in the sea off West Africa. Please check this is the location you meant.",IF(W972,"Longitude came first, so the order has been switched.",IF(Z972=6,"Converted from degrees, minutes and seconds.",IF(Z972=4,"Converted from degrees and decimal minutes.","")))))))))</f>
        <v/>
      </c>
      <c r="N972" s="49">
        <f>IF(J972="","",MapcodeAPI&amp;"codes/"&amp;SUBSTITUTE(J972&amp;"",MID(1/2,2,1),".")&amp;","&amp;SUBSTITUTE(K972&amp;"",MID(1/2,2,1),"."))&amp;LEFT($B$13,0)</f>
        <v/>
      </c>
      <c r="O972" s="49">
        <f>IF(N972="","",IFERROR(_xlfn.WEBSERVICE(N972),IF(MapcodeAPIBackup="","NO CONNECTION",IFERROR(_xlfn.WEBSERVICE(MapcodeAPIBackup&amp;MID(N972,LEN(MapcodeAPI)+1,999)),"NO CONNECTION"))))</f>
        <v/>
      </c>
      <c r="P972" t="inlineStr">
        <is>
          <t xml:space="preserve"> </t>
        </is>
      </c>
      <c r="R972" s="50">
        <f>IFERROR(IF(AND(TRIM(B972&amp;"")="",TRIM(C972&amp;"")=""),"",TRIM(IF(ISNUMBER(B972),SUBSTITUTE(B972&amp;"",MID(1/2,2,1),"."),B972&amp;"")&amp;IF(TRIM(C972&amp;"")="",""," | "&amp;IF(ISNUMBER(C972),SUBSTITUTE(C972&amp;"",MID(1/2,2,1),"."),C972&amp;"")))),"(error value)")</f>
        <v/>
      </c>
      <c r="S972" s="50">
        <f>IF(R972="","","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"&amp;IFERROR(IF(AND(LEN(R972)-LEN(SUBSTITUTE(R972,"/",""))=1,ISNUMBER(FIND(" ",TRIM(LEFT(R972,FIND("/",R972)-1))))),LEFT(R972,FIND("/",R972)-1),R972),R972)&amp;" ")," "," "),"﻿"," "),"​"," "),"⁠"," ")," "," ")," "," "),CHAR(9)," "),CHAR(10)," "),CHAR(13)," "),"−","-"),"–","-"),"—","-"),"LATITUDE"," "),"LONGITUDE"," "),"COORDINATES"," "),"COORDS"," "),"NORTH"," N "),"SOUTH"," S "),"EAST"," E "),"WEST"," W "),"DEGREES"," "),"DEG"," "),"GPS"," "),"LONG"," "),"LNG"," "),"LON"," "),"LAT"," ")," AND "," "),"&amp;"," ")&amp;" ")</f>
        <v/>
      </c>
      <c r="T972" s="50">
        <f>IF(S972="","",IF(LEN(S972)-LEN(SUBSTITUTE(S972,".",""))&gt;0,SUBSTITUTE(S972,","," "),IF(LEN(S972)-LEN(SUBSTITUTE(S972,",",""))=3,SUBSTITUTE(SUBSTITUTE(S972,",",";",2),",","."),IF(LEN(S972)-LEN(SUBSTITUTE(S972,",",""))=2,SUBSTITUTE(S972,",","."),SUBSTITUTE(S972,","," ")))))</f>
        <v/>
      </c>
      <c r="U972" s="50">
        <f>IF(ISNUMBER(FIND("S",T972)),-1,IF(ISNUMBER(FIND("N",T972)),1,0))</f>
        <v/>
      </c>
      <c r="V972" s="50">
        <f>IF(ISNUMBER(FIND("W",T972)),-1,IF(ISNUMBER(FIND("E",T972)),1,0))</f>
        <v/>
      </c>
      <c r="W972" s="50">
        <f>AND(MIN(IFERROR(FIND("N",T972),999),IFERROR(FIND("S",T972),999))&lt;999,MIN(IFERROR(FIND("E",T972),999),IFERROR(FIND("W",T972),999))&lt;999,MIN(IFERROR(FIND("E",T972),999),IFERROR(FIND("W",T972),999))&lt;MIN(IFERROR(FIND("N",T972),999),IFERROR(FIND("S",T972),999)))</f>
        <v/>
      </c>
      <c r="X972" s="50">
        <f>IF(T972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972,"°"," "),"º"," "),"˚"," "),"'"," "),CHAR(34)," "),"′"," "),"’"," "),"‘"," "),"″"," "),"”"," "),"“"," "),"("," "),")"," "),"["," "),"]"," "),"{"," "),"}"," "),";"," "),"|"," "),"/"," "),"\"," "),":"," "),"="," "),"*"," "),","," "),"N"," "),"S"," "),"E"," "),"W"," "),"_"," ")))</f>
        <v/>
      </c>
      <c r="Y972" s="50">
        <f>IF(X972="","",SUBSTITUTE(SUBSTITUTE(SUBSTITUTE(SUBSTITUTE(SUBSTITUTE(SUBSTITUTE(SUBSTITUTE(SUBSTITUTE(SUBSTITUTE(SUBSTITUTE(SUBSTITUTE(SUBSTITUTE(SUBSTITUTE(X972,"0",""),"1",""),"2",""),"3",""),"4",""),"5",""),"6",""),"7",""),"8",""),"9",""),".",""),"-","")," ",""))</f>
        <v/>
      </c>
      <c r="Z972" s="50">
        <f>IF(X972="",0,LEN(X972)-LEN(SUBSTITUTE(X972," ",""))+1)</f>
        <v/>
      </c>
      <c r="AA972" s="50">
        <f>IF(Z972&lt;1,"",IFERROR(VALUE(SUBSTITUTE(TRIM(MID(SUBSTITUTE(X972," ",REPT(" ",60)),1,60)),".",MID(1/2,2,1))),""))</f>
        <v/>
      </c>
      <c r="AB972" s="50">
        <f>IF(Z972&lt;2,"",IFERROR(VALUE(SUBSTITUTE(TRIM(MID(SUBSTITUTE(X972," ",REPT(" ",60)),61,60)),".",MID(1/2,2,1))),""))</f>
        <v/>
      </c>
      <c r="AC972" s="50">
        <f>IF(Z972&lt;3,"",IFERROR(VALUE(SUBSTITUTE(TRIM(MID(SUBSTITUTE(X972," ",REPT(" ",60)),121,60)),".",MID(1/2,2,1))),""))</f>
        <v/>
      </c>
      <c r="AD972" s="50">
        <f>IF(Z972&lt;4,"",IFERROR(VALUE(SUBSTITUTE(TRIM(MID(SUBSTITUTE(X972," ",REPT(" ",60)),181,60)),".",MID(1/2,2,1))),""))</f>
        <v/>
      </c>
      <c r="AE972" s="50">
        <f>IF(Z972&lt;5,"",IFERROR(VALUE(SUBSTITUTE(TRIM(MID(SUBSTITUTE(X972," ",REPT(" ",60)),241,60)),".",MID(1/2,2,1))),""))</f>
        <v/>
      </c>
      <c r="AF972" s="50">
        <f>IF(Z972&lt;6,"",IFERROR(VALUE(SUBSTITUTE(TRIM(MID(SUBSTITUTE(X972," ",REPT(" ",60)),301,60)),".",MID(1/2,2,1))),""))</f>
        <v/>
      </c>
      <c r="AG972" s="50">
        <f>IFERROR(IF(Z972=2,AA972,IF(Z972=4,IF(AA972&lt;0,-1,1)*(ABS(AA972)+AB972/60),IF(Z972=6,IF(AA972&lt;0,-1,1)*(ABS(AA972)+AB972/60+AC972/3600),""))),"")</f>
        <v/>
      </c>
      <c r="AH972" s="50">
        <f>IFERROR(IF(Z972=2,AB972,IF(Z972=4,IF(AC972&lt;0,-1,1)*(ABS(AC972)+AD972/60),IF(Z972=6,IF(AD972&lt;0,-1,1)*(ABS(AD972)+AE972/60+AF972/3600),""))),"")</f>
        <v/>
      </c>
      <c r="AI972" s="50">
        <f>IF(W972,AH972,AG972)</f>
        <v/>
      </c>
      <c r="AJ972" s="50">
        <f>IF(W972,AG972,AH972)</f>
        <v/>
      </c>
      <c r="AK972" s="50">
        <f>IFERROR(IF(U972=0,AI972,U972*ABS(AI972)),"")</f>
        <v/>
      </c>
      <c r="AL972" s="50">
        <f>IFERROR(IF(V972=0,AJ972,V972*ABS(AJ972)),"")</f>
        <v/>
      </c>
      <c r="AM972" s="50">
        <f>IFERROR(AND(U972=0,V972=0,ABS(AK972)&gt;90,ABS(AK972)&lt;=180,ABS(AL972)&lt;=90),FALSE)</f>
        <v/>
      </c>
      <c r="AN972" s="50">
        <f>IF(AM972,AL972,AK972)</f>
        <v/>
      </c>
      <c r="AO972" s="50">
        <f>IF(AM972,AK972,AL972)</f>
        <v/>
      </c>
      <c r="AP972" s="50">
        <f>IF(R972="","",IF(Y972&lt;&gt;"","Contains words or symbols that aren't part of a coordinate.",IF(NOT(OR(Z972=2,Z972=4,Z972=6)),"Couldn't find a latitude and a longitude ("&amp;Z972&amp;IF(Z972=1," number"," numbers")&amp;" found).",IF(COUNT(AA972:AF972)&lt;&gt;Z972,"Some of the numbers couldn't be read.",IF(OR(AND(Z972=4,OR(AB972&lt;0,AB972&gt;=60,AD972&lt;0,AD972&gt;=60)),AND(Z972=6,OR(AB972&lt;0,AB972&gt;=60,AC972&lt;0,AC972&gt;=60,AE972&lt;0,AE972&gt;=60,AF972&lt;0,AF972&gt;=60))),"Minutes and seconds must be between 0 and 60.",IF(OR(ABS(AN972)&gt;90,ABS(AO972)&gt;180),"Out of range: latitude must be between -90 and 90, and longitude between -180 and 180.",""))))))</f>
        <v/>
      </c>
    </row>
    <row r="973">
      <c r="B973" s="44" t="n"/>
      <c r="C973" s="44" t="n"/>
      <c r="D973" s="45">
        <f>IF(R973="","",IF(AP973&lt;&gt;"","NOT VALID GPS COORDINATES",IF(O973="NO CONNECTION","NO CONNECTION",IF(E973="","NOT FOUND",IF(OR(AM973,AND(AN973=0,AO973=0)),"CONVERTED – PLEASE CHECK","CONVERTED")))))</f>
        <v/>
      </c>
      <c r="E973" s="45">
        <f>IF(OR(O973="",O973="NO CONNECTION"),"",IFERROR(_xlfn.FILTERXML(O973,"//local/territory")&amp;" "&amp;_xlfn.FILTERXML(O973,"//local/mapcode"),IFERROR(_xlfn.FILTERXML(O973,"//international/mapcode"),"")))</f>
        <v/>
      </c>
      <c r="F973" s="46">
        <f>IF(E973="","",IFERROR(_xlfn.FILTERXML(O973,"//local/territory"),""))</f>
        <v/>
      </c>
      <c r="G973" s="46">
        <f>IF(E973="","",IFERROR(_xlfn.FILTERXML(O973,"//local/mapcode"),""))</f>
        <v/>
      </c>
      <c r="H973" s="46">
        <f>IF(E973="","",IFERROR(_xlfn.FILTERXML(O973,"//international/mapcode"),""))</f>
        <v/>
      </c>
      <c r="I973" s="46">
        <f>IF(E973="","",IFERROR(HYPERLINK("https://www.mymapcodes.com/go/?t="&amp;IF(G973&lt;&gt;"",F973,"AAA")&amp;"&amp;ma="&amp;LEFT(IF(G973&lt;&gt;"",G973,H973),FIND(".",IF(G973&lt;&gt;"",G973,H973))-1)&amp;"&amp;mb="&amp;MID(IF(G973&lt;&gt;"",G973,H973),FIND(".",IF(G973&lt;&gt;"",G973,H973))+1,99),"Open on MyMapcodes →"),""))</f>
        <v/>
      </c>
      <c r="J973" s="47">
        <f>IF(OR(R973="",AP973&lt;&gt;""),"",ROUND(AN973,6))</f>
        <v/>
      </c>
      <c r="K973" s="47">
        <f>IF(OR(R973="",AP973&lt;&gt;""),"",ROUND(AO973,6))</f>
        <v/>
      </c>
      <c r="L973" s="48">
        <f>IF(R973="","",IF(AP973&lt;&gt;"",AP973,IF(O973="NO CONNECTION","Excel couldn't reach the mapcode service. Click the REFRESH RESULTS box just above the table.",IF(E973="","The mapcode service didn't return a mapcode for this point.",IF(AM973,"Latitude and longitude seemed to be the wrong way round, so they've been swapped. Please check.",IF(AND(AN973=0,AO973=0),"0, 0 is in the sea off West Africa. Please check this is the location you meant.",IF(W973,"Longitude came first, so the order has been switched.",IF(Z973=6,"Converted from degrees, minutes and seconds.",IF(Z973=4,"Converted from degrees and decimal minutes.","")))))))))</f>
        <v/>
      </c>
      <c r="N973" s="49">
        <f>IF(J973="","",MapcodeAPI&amp;"codes/"&amp;SUBSTITUTE(J973&amp;"",MID(1/2,2,1),".")&amp;","&amp;SUBSTITUTE(K973&amp;"",MID(1/2,2,1),"."))&amp;LEFT($B$13,0)</f>
        <v/>
      </c>
      <c r="O973" s="49">
        <f>IF(N973="","",IFERROR(_xlfn.WEBSERVICE(N973),IF(MapcodeAPIBackup="","NO CONNECTION",IFERROR(_xlfn.WEBSERVICE(MapcodeAPIBackup&amp;MID(N973,LEN(MapcodeAPI)+1,999)),"NO CONNECTION"))))</f>
        <v/>
      </c>
      <c r="P973" t="inlineStr">
        <is>
          <t xml:space="preserve"> </t>
        </is>
      </c>
      <c r="R973" s="50">
        <f>IFERROR(IF(AND(TRIM(B973&amp;"")="",TRIM(C973&amp;"")=""),"",TRIM(IF(ISNUMBER(B973),SUBSTITUTE(B973&amp;"",MID(1/2,2,1),"."),B973&amp;"")&amp;IF(TRIM(C973&amp;"")="",""," | "&amp;IF(ISNUMBER(C973),SUBSTITUTE(C973&amp;"",MID(1/2,2,1),"."),C973&amp;"")))),"(error value)")</f>
        <v/>
      </c>
      <c r="S973" s="50">
        <f>IF(R973="","","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"&amp;IFERROR(IF(AND(LEN(R973)-LEN(SUBSTITUTE(R973,"/",""))=1,ISNUMBER(FIND(" ",TRIM(LEFT(R973,FIND("/",R973)-1))))),LEFT(R973,FIND("/",R973)-1),R973),R973)&amp;" ")," "," "),"﻿"," "),"​"," "),"⁠"," ")," "," ")," "," "),CHAR(9)," "),CHAR(10)," "),CHAR(13)," "),"−","-"),"–","-"),"—","-"),"LATITUDE"," "),"LONGITUDE"," "),"COORDINATES"," "),"COORDS"," "),"NORTH"," N "),"SOUTH"," S "),"EAST"," E "),"WEST"," W "),"DEGREES"," "),"DEG"," "),"GPS"," "),"LONG"," "),"LNG"," "),"LON"," "),"LAT"," ")," AND "," "),"&amp;"," ")&amp;" ")</f>
        <v/>
      </c>
      <c r="T973" s="50">
        <f>IF(S973="","",IF(LEN(S973)-LEN(SUBSTITUTE(S973,".",""))&gt;0,SUBSTITUTE(S973,","," "),IF(LEN(S973)-LEN(SUBSTITUTE(S973,",",""))=3,SUBSTITUTE(SUBSTITUTE(S973,",",";",2),",","."),IF(LEN(S973)-LEN(SUBSTITUTE(S973,",",""))=2,SUBSTITUTE(S973,",","."),SUBSTITUTE(S973,","," ")))))</f>
        <v/>
      </c>
      <c r="U973" s="50">
        <f>IF(ISNUMBER(FIND("S",T973)),-1,IF(ISNUMBER(FIND("N",T973)),1,0))</f>
        <v/>
      </c>
      <c r="V973" s="50">
        <f>IF(ISNUMBER(FIND("W",T973)),-1,IF(ISNUMBER(FIND("E",T973)),1,0))</f>
        <v/>
      </c>
      <c r="W973" s="50">
        <f>AND(MIN(IFERROR(FIND("N",T973),999),IFERROR(FIND("S",T973),999))&lt;999,MIN(IFERROR(FIND("E",T973),999),IFERROR(FIND("W",T973),999))&lt;999,MIN(IFERROR(FIND("E",T973),999),IFERROR(FIND("W",T973),999))&lt;MIN(IFERROR(FIND("N",T973),999),IFERROR(FIND("S",T973),999)))</f>
        <v/>
      </c>
      <c r="X973" s="50">
        <f>IF(T973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973,"°"," "),"º"," "),"˚"," "),"'"," "),CHAR(34)," "),"′"," "),"’"," "),"‘"," "),"″"," "),"”"," "),"“"," "),"("," "),")"," "),"["," "),"]"," "),"{"," "),"}"," "),";"," "),"|"," "),"/"," "),"\"," "),":"," "),"="," "),"*"," "),","," "),"N"," "),"S"," "),"E"," "),"W"," "),"_"," ")))</f>
        <v/>
      </c>
      <c r="Y973" s="50">
        <f>IF(X973="","",SUBSTITUTE(SUBSTITUTE(SUBSTITUTE(SUBSTITUTE(SUBSTITUTE(SUBSTITUTE(SUBSTITUTE(SUBSTITUTE(SUBSTITUTE(SUBSTITUTE(SUBSTITUTE(SUBSTITUTE(SUBSTITUTE(X973,"0",""),"1",""),"2",""),"3",""),"4",""),"5",""),"6",""),"7",""),"8",""),"9",""),".",""),"-","")," ",""))</f>
        <v/>
      </c>
      <c r="Z973" s="50">
        <f>IF(X973="",0,LEN(X973)-LEN(SUBSTITUTE(X973," ",""))+1)</f>
        <v/>
      </c>
      <c r="AA973" s="50">
        <f>IF(Z973&lt;1,"",IFERROR(VALUE(SUBSTITUTE(TRIM(MID(SUBSTITUTE(X973," ",REPT(" ",60)),1,60)),".",MID(1/2,2,1))),""))</f>
        <v/>
      </c>
      <c r="AB973" s="50">
        <f>IF(Z973&lt;2,"",IFERROR(VALUE(SUBSTITUTE(TRIM(MID(SUBSTITUTE(X973," ",REPT(" ",60)),61,60)),".",MID(1/2,2,1))),""))</f>
        <v/>
      </c>
      <c r="AC973" s="50">
        <f>IF(Z973&lt;3,"",IFERROR(VALUE(SUBSTITUTE(TRIM(MID(SUBSTITUTE(X973," ",REPT(" ",60)),121,60)),".",MID(1/2,2,1))),""))</f>
        <v/>
      </c>
      <c r="AD973" s="50">
        <f>IF(Z973&lt;4,"",IFERROR(VALUE(SUBSTITUTE(TRIM(MID(SUBSTITUTE(X973," ",REPT(" ",60)),181,60)),".",MID(1/2,2,1))),""))</f>
        <v/>
      </c>
      <c r="AE973" s="50">
        <f>IF(Z973&lt;5,"",IFERROR(VALUE(SUBSTITUTE(TRIM(MID(SUBSTITUTE(X973," ",REPT(" ",60)),241,60)),".",MID(1/2,2,1))),""))</f>
        <v/>
      </c>
      <c r="AF973" s="50">
        <f>IF(Z973&lt;6,"",IFERROR(VALUE(SUBSTITUTE(TRIM(MID(SUBSTITUTE(X973," ",REPT(" ",60)),301,60)),".",MID(1/2,2,1))),""))</f>
        <v/>
      </c>
      <c r="AG973" s="50">
        <f>IFERROR(IF(Z973=2,AA973,IF(Z973=4,IF(AA973&lt;0,-1,1)*(ABS(AA973)+AB973/60),IF(Z973=6,IF(AA973&lt;0,-1,1)*(ABS(AA973)+AB973/60+AC973/3600),""))),"")</f>
        <v/>
      </c>
      <c r="AH973" s="50">
        <f>IFERROR(IF(Z973=2,AB973,IF(Z973=4,IF(AC973&lt;0,-1,1)*(ABS(AC973)+AD973/60),IF(Z973=6,IF(AD973&lt;0,-1,1)*(ABS(AD973)+AE973/60+AF973/3600),""))),"")</f>
        <v/>
      </c>
      <c r="AI973" s="50">
        <f>IF(W973,AH973,AG973)</f>
        <v/>
      </c>
      <c r="AJ973" s="50">
        <f>IF(W973,AG973,AH973)</f>
        <v/>
      </c>
      <c r="AK973" s="50">
        <f>IFERROR(IF(U973=0,AI973,U973*ABS(AI973)),"")</f>
        <v/>
      </c>
      <c r="AL973" s="50">
        <f>IFERROR(IF(V973=0,AJ973,V973*ABS(AJ973)),"")</f>
        <v/>
      </c>
      <c r="AM973" s="50">
        <f>IFERROR(AND(U973=0,V973=0,ABS(AK973)&gt;90,ABS(AK973)&lt;=180,ABS(AL973)&lt;=90),FALSE)</f>
        <v/>
      </c>
      <c r="AN973" s="50">
        <f>IF(AM973,AL973,AK973)</f>
        <v/>
      </c>
      <c r="AO973" s="50">
        <f>IF(AM973,AK973,AL973)</f>
        <v/>
      </c>
      <c r="AP973" s="50">
        <f>IF(R973="","",IF(Y973&lt;&gt;"","Contains words or symbols that aren't part of a coordinate.",IF(NOT(OR(Z973=2,Z973=4,Z973=6)),"Couldn't find a latitude and a longitude ("&amp;Z973&amp;IF(Z973=1," number"," numbers")&amp;" found).",IF(COUNT(AA973:AF973)&lt;&gt;Z973,"Some of the numbers couldn't be read.",IF(OR(AND(Z973=4,OR(AB973&lt;0,AB973&gt;=60,AD973&lt;0,AD973&gt;=60)),AND(Z973=6,OR(AB973&lt;0,AB973&gt;=60,AC973&lt;0,AC973&gt;=60,AE973&lt;0,AE973&gt;=60,AF973&lt;0,AF973&gt;=60))),"Minutes and seconds must be between 0 and 60.",IF(OR(ABS(AN973)&gt;90,ABS(AO973)&gt;180),"Out of range: latitude must be between -90 and 90, and longitude between -180 and 180.",""))))))</f>
        <v/>
      </c>
    </row>
    <row r="974">
      <c r="B974" s="44" t="n"/>
      <c r="C974" s="44" t="n"/>
      <c r="D974" s="45">
        <f>IF(R974="","",IF(AP974&lt;&gt;"","NOT VALID GPS COORDINATES",IF(O974="NO CONNECTION","NO CONNECTION",IF(E974="","NOT FOUND",IF(OR(AM974,AND(AN974=0,AO974=0)),"CONVERTED – PLEASE CHECK","CONVERTED")))))</f>
        <v/>
      </c>
      <c r="E974" s="45">
        <f>IF(OR(O974="",O974="NO CONNECTION"),"",IFERROR(_xlfn.FILTERXML(O974,"//local/territory")&amp;" "&amp;_xlfn.FILTERXML(O974,"//local/mapcode"),IFERROR(_xlfn.FILTERXML(O974,"//international/mapcode"),"")))</f>
        <v/>
      </c>
      <c r="F974" s="46">
        <f>IF(E974="","",IFERROR(_xlfn.FILTERXML(O974,"//local/territory"),""))</f>
        <v/>
      </c>
      <c r="G974" s="46">
        <f>IF(E974="","",IFERROR(_xlfn.FILTERXML(O974,"//local/mapcode"),""))</f>
        <v/>
      </c>
      <c r="H974" s="46">
        <f>IF(E974="","",IFERROR(_xlfn.FILTERXML(O974,"//international/mapcode"),""))</f>
        <v/>
      </c>
      <c r="I974" s="46">
        <f>IF(E974="","",IFERROR(HYPERLINK("https://www.mymapcodes.com/go/?t="&amp;IF(G974&lt;&gt;"",F974,"AAA")&amp;"&amp;ma="&amp;LEFT(IF(G974&lt;&gt;"",G974,H974),FIND(".",IF(G974&lt;&gt;"",G974,H974))-1)&amp;"&amp;mb="&amp;MID(IF(G974&lt;&gt;"",G974,H974),FIND(".",IF(G974&lt;&gt;"",G974,H974))+1,99),"Open on MyMapcodes →"),""))</f>
        <v/>
      </c>
      <c r="J974" s="47">
        <f>IF(OR(R974="",AP974&lt;&gt;""),"",ROUND(AN974,6))</f>
        <v/>
      </c>
      <c r="K974" s="47">
        <f>IF(OR(R974="",AP974&lt;&gt;""),"",ROUND(AO974,6))</f>
        <v/>
      </c>
      <c r="L974" s="48">
        <f>IF(R974="","",IF(AP974&lt;&gt;"",AP974,IF(O974="NO CONNECTION","Excel couldn't reach the mapcode service. Click the REFRESH RESULTS box just above the table.",IF(E974="","The mapcode service didn't return a mapcode for this point.",IF(AM974,"Latitude and longitude seemed to be the wrong way round, so they've been swapped. Please check.",IF(AND(AN974=0,AO974=0),"0, 0 is in the sea off West Africa. Please check this is the location you meant.",IF(W974,"Longitude came first, so the order has been switched.",IF(Z974=6,"Converted from degrees, minutes and seconds.",IF(Z974=4,"Converted from degrees and decimal minutes.","")))))))))</f>
        <v/>
      </c>
      <c r="N974" s="49">
        <f>IF(J974="","",MapcodeAPI&amp;"codes/"&amp;SUBSTITUTE(J974&amp;"",MID(1/2,2,1),".")&amp;","&amp;SUBSTITUTE(K974&amp;"",MID(1/2,2,1),"."))&amp;LEFT($B$13,0)</f>
        <v/>
      </c>
      <c r="O974" s="49">
        <f>IF(N974="","",IFERROR(_xlfn.WEBSERVICE(N974),IF(MapcodeAPIBackup="","NO CONNECTION",IFERROR(_xlfn.WEBSERVICE(MapcodeAPIBackup&amp;MID(N974,LEN(MapcodeAPI)+1,999)),"NO CONNECTION"))))</f>
        <v/>
      </c>
      <c r="P974" t="inlineStr">
        <is>
          <t xml:space="preserve"> </t>
        </is>
      </c>
      <c r="R974" s="50">
        <f>IFERROR(IF(AND(TRIM(B974&amp;"")="",TRIM(C974&amp;"")=""),"",TRIM(IF(ISNUMBER(B974),SUBSTITUTE(B974&amp;"",MID(1/2,2,1),"."),B974&amp;"")&amp;IF(TRIM(C974&amp;"")="",""," | "&amp;IF(ISNUMBER(C974),SUBSTITUTE(C974&amp;"",MID(1/2,2,1),"."),C974&amp;"")))),"(error value)")</f>
        <v/>
      </c>
      <c r="S974" s="50">
        <f>IF(R974="","","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"&amp;IFERROR(IF(AND(LEN(R974)-LEN(SUBSTITUTE(R974,"/",""))=1,ISNUMBER(FIND(" ",TRIM(LEFT(R974,FIND("/",R974)-1))))),LEFT(R974,FIND("/",R974)-1),R974),R974)&amp;" ")," "," "),"﻿"," "),"​"," "),"⁠"," ")," "," ")," "," "),CHAR(9)," "),CHAR(10)," "),CHAR(13)," "),"−","-"),"–","-"),"—","-"),"LATITUDE"," "),"LONGITUDE"," "),"COORDINATES"," "),"COORDS"," "),"NORTH"," N "),"SOUTH"," S "),"EAST"," E "),"WEST"," W "),"DEGREES"," "),"DEG"," "),"GPS"," "),"LONG"," "),"LNG"," "),"LON"," "),"LAT"," ")," AND "," "),"&amp;"," ")&amp;" ")</f>
        <v/>
      </c>
      <c r="T974" s="50">
        <f>IF(S974="","",IF(LEN(S974)-LEN(SUBSTITUTE(S974,".",""))&gt;0,SUBSTITUTE(S974,","," "),IF(LEN(S974)-LEN(SUBSTITUTE(S974,",",""))=3,SUBSTITUTE(SUBSTITUTE(S974,",",";",2),",","."),IF(LEN(S974)-LEN(SUBSTITUTE(S974,",",""))=2,SUBSTITUTE(S974,",","."),SUBSTITUTE(S974,","," ")))))</f>
        <v/>
      </c>
      <c r="U974" s="50">
        <f>IF(ISNUMBER(FIND("S",T974)),-1,IF(ISNUMBER(FIND("N",T974)),1,0))</f>
        <v/>
      </c>
      <c r="V974" s="50">
        <f>IF(ISNUMBER(FIND("W",T974)),-1,IF(ISNUMBER(FIND("E",T974)),1,0))</f>
        <v/>
      </c>
      <c r="W974" s="50">
        <f>AND(MIN(IFERROR(FIND("N",T974),999),IFERROR(FIND("S",T974),999))&lt;999,MIN(IFERROR(FIND("E",T974),999),IFERROR(FIND("W",T974),999))&lt;999,MIN(IFERROR(FIND("E",T974),999),IFERROR(FIND("W",T974),999))&lt;MIN(IFERROR(FIND("N",T974),999),IFERROR(FIND("S",T974),999)))</f>
        <v/>
      </c>
      <c r="X974" s="50">
        <f>IF(T974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974,"°"," "),"º"," "),"˚"," "),"'"," "),CHAR(34)," "),"′"," "),"’"," "),"‘"," "),"″"," "),"”"," "),"“"," "),"("," "),")"," "),"["," "),"]"," "),"{"," "),"}"," "),";"," "),"|"," "),"/"," "),"\"," "),":"," "),"="," "),"*"," "),","," "),"N"," "),"S"," "),"E"," "),"W"," "),"_"," ")))</f>
        <v/>
      </c>
      <c r="Y974" s="50">
        <f>IF(X974="","",SUBSTITUTE(SUBSTITUTE(SUBSTITUTE(SUBSTITUTE(SUBSTITUTE(SUBSTITUTE(SUBSTITUTE(SUBSTITUTE(SUBSTITUTE(SUBSTITUTE(SUBSTITUTE(SUBSTITUTE(SUBSTITUTE(X974,"0",""),"1",""),"2",""),"3",""),"4",""),"5",""),"6",""),"7",""),"8",""),"9",""),".",""),"-","")," ",""))</f>
        <v/>
      </c>
      <c r="Z974" s="50">
        <f>IF(X974="",0,LEN(X974)-LEN(SUBSTITUTE(X974," ",""))+1)</f>
        <v/>
      </c>
      <c r="AA974" s="50">
        <f>IF(Z974&lt;1,"",IFERROR(VALUE(SUBSTITUTE(TRIM(MID(SUBSTITUTE(X974," ",REPT(" ",60)),1,60)),".",MID(1/2,2,1))),""))</f>
        <v/>
      </c>
      <c r="AB974" s="50">
        <f>IF(Z974&lt;2,"",IFERROR(VALUE(SUBSTITUTE(TRIM(MID(SUBSTITUTE(X974," ",REPT(" ",60)),61,60)),".",MID(1/2,2,1))),""))</f>
        <v/>
      </c>
      <c r="AC974" s="50">
        <f>IF(Z974&lt;3,"",IFERROR(VALUE(SUBSTITUTE(TRIM(MID(SUBSTITUTE(X974," ",REPT(" ",60)),121,60)),".",MID(1/2,2,1))),""))</f>
        <v/>
      </c>
      <c r="AD974" s="50">
        <f>IF(Z974&lt;4,"",IFERROR(VALUE(SUBSTITUTE(TRIM(MID(SUBSTITUTE(X974," ",REPT(" ",60)),181,60)),".",MID(1/2,2,1))),""))</f>
        <v/>
      </c>
      <c r="AE974" s="50">
        <f>IF(Z974&lt;5,"",IFERROR(VALUE(SUBSTITUTE(TRIM(MID(SUBSTITUTE(X974," ",REPT(" ",60)),241,60)),".",MID(1/2,2,1))),""))</f>
        <v/>
      </c>
      <c r="AF974" s="50">
        <f>IF(Z974&lt;6,"",IFERROR(VALUE(SUBSTITUTE(TRIM(MID(SUBSTITUTE(X974," ",REPT(" ",60)),301,60)),".",MID(1/2,2,1))),""))</f>
        <v/>
      </c>
      <c r="AG974" s="50">
        <f>IFERROR(IF(Z974=2,AA974,IF(Z974=4,IF(AA974&lt;0,-1,1)*(ABS(AA974)+AB974/60),IF(Z974=6,IF(AA974&lt;0,-1,1)*(ABS(AA974)+AB974/60+AC974/3600),""))),"")</f>
        <v/>
      </c>
      <c r="AH974" s="50">
        <f>IFERROR(IF(Z974=2,AB974,IF(Z974=4,IF(AC974&lt;0,-1,1)*(ABS(AC974)+AD974/60),IF(Z974=6,IF(AD974&lt;0,-1,1)*(ABS(AD974)+AE974/60+AF974/3600),""))),"")</f>
        <v/>
      </c>
      <c r="AI974" s="50">
        <f>IF(W974,AH974,AG974)</f>
        <v/>
      </c>
      <c r="AJ974" s="50">
        <f>IF(W974,AG974,AH974)</f>
        <v/>
      </c>
      <c r="AK974" s="50">
        <f>IFERROR(IF(U974=0,AI974,U974*ABS(AI974)),"")</f>
        <v/>
      </c>
      <c r="AL974" s="50">
        <f>IFERROR(IF(V974=0,AJ974,V974*ABS(AJ974)),"")</f>
        <v/>
      </c>
      <c r="AM974" s="50">
        <f>IFERROR(AND(U974=0,V974=0,ABS(AK974)&gt;90,ABS(AK974)&lt;=180,ABS(AL974)&lt;=90),FALSE)</f>
        <v/>
      </c>
      <c r="AN974" s="50">
        <f>IF(AM974,AL974,AK974)</f>
        <v/>
      </c>
      <c r="AO974" s="50">
        <f>IF(AM974,AK974,AL974)</f>
        <v/>
      </c>
      <c r="AP974" s="50">
        <f>IF(R974="","",IF(Y974&lt;&gt;"","Contains words or symbols that aren't part of a coordinate.",IF(NOT(OR(Z974=2,Z974=4,Z974=6)),"Couldn't find a latitude and a longitude ("&amp;Z974&amp;IF(Z974=1," number"," numbers")&amp;" found).",IF(COUNT(AA974:AF974)&lt;&gt;Z974,"Some of the numbers couldn't be read.",IF(OR(AND(Z974=4,OR(AB974&lt;0,AB974&gt;=60,AD974&lt;0,AD974&gt;=60)),AND(Z974=6,OR(AB974&lt;0,AB974&gt;=60,AC974&lt;0,AC974&gt;=60,AE974&lt;0,AE974&gt;=60,AF974&lt;0,AF974&gt;=60))),"Minutes and seconds must be between 0 and 60.",IF(OR(ABS(AN974)&gt;90,ABS(AO974)&gt;180),"Out of range: latitude must be between -90 and 90, and longitude between -180 and 180.",""))))))</f>
        <v/>
      </c>
    </row>
    <row r="975">
      <c r="B975" s="44" t="n"/>
      <c r="C975" s="44" t="n"/>
      <c r="D975" s="45">
        <f>IF(R975="","",IF(AP975&lt;&gt;"","NOT VALID GPS COORDINATES",IF(O975="NO CONNECTION","NO CONNECTION",IF(E975="","NOT FOUND",IF(OR(AM975,AND(AN975=0,AO975=0)),"CONVERTED – PLEASE CHECK","CONVERTED")))))</f>
        <v/>
      </c>
      <c r="E975" s="45">
        <f>IF(OR(O975="",O975="NO CONNECTION"),"",IFERROR(_xlfn.FILTERXML(O975,"//local/territory")&amp;" "&amp;_xlfn.FILTERXML(O975,"//local/mapcode"),IFERROR(_xlfn.FILTERXML(O975,"//international/mapcode"),"")))</f>
        <v/>
      </c>
      <c r="F975" s="46">
        <f>IF(E975="","",IFERROR(_xlfn.FILTERXML(O975,"//local/territory"),""))</f>
        <v/>
      </c>
      <c r="G975" s="46">
        <f>IF(E975="","",IFERROR(_xlfn.FILTERXML(O975,"//local/mapcode"),""))</f>
        <v/>
      </c>
      <c r="H975" s="46">
        <f>IF(E975="","",IFERROR(_xlfn.FILTERXML(O975,"//international/mapcode"),""))</f>
        <v/>
      </c>
      <c r="I975" s="46">
        <f>IF(E975="","",IFERROR(HYPERLINK("https://www.mymapcodes.com/go/?t="&amp;IF(G975&lt;&gt;"",F975,"AAA")&amp;"&amp;ma="&amp;LEFT(IF(G975&lt;&gt;"",G975,H975),FIND(".",IF(G975&lt;&gt;"",G975,H975))-1)&amp;"&amp;mb="&amp;MID(IF(G975&lt;&gt;"",G975,H975),FIND(".",IF(G975&lt;&gt;"",G975,H975))+1,99),"Open on MyMapcodes →"),""))</f>
        <v/>
      </c>
      <c r="J975" s="47">
        <f>IF(OR(R975="",AP975&lt;&gt;""),"",ROUND(AN975,6))</f>
        <v/>
      </c>
      <c r="K975" s="47">
        <f>IF(OR(R975="",AP975&lt;&gt;""),"",ROUND(AO975,6))</f>
        <v/>
      </c>
      <c r="L975" s="48">
        <f>IF(R975="","",IF(AP975&lt;&gt;"",AP975,IF(O975="NO CONNECTION","Excel couldn't reach the mapcode service. Click the REFRESH RESULTS box just above the table.",IF(E975="","The mapcode service didn't return a mapcode for this point.",IF(AM975,"Latitude and longitude seemed to be the wrong way round, so they've been swapped. Please check.",IF(AND(AN975=0,AO975=0),"0, 0 is in the sea off West Africa. Please check this is the location you meant.",IF(W975,"Longitude came first, so the order has been switched.",IF(Z975=6,"Converted from degrees, minutes and seconds.",IF(Z975=4,"Converted from degrees and decimal minutes.","")))))))))</f>
        <v/>
      </c>
      <c r="N975" s="49">
        <f>IF(J975="","",MapcodeAPI&amp;"codes/"&amp;SUBSTITUTE(J975&amp;"",MID(1/2,2,1),".")&amp;","&amp;SUBSTITUTE(K975&amp;"",MID(1/2,2,1),"."))&amp;LEFT($B$13,0)</f>
        <v/>
      </c>
      <c r="O975" s="49">
        <f>IF(N975="","",IFERROR(_xlfn.WEBSERVICE(N975),IF(MapcodeAPIBackup="","NO CONNECTION",IFERROR(_xlfn.WEBSERVICE(MapcodeAPIBackup&amp;MID(N975,LEN(MapcodeAPI)+1,999)),"NO CONNECTION"))))</f>
        <v/>
      </c>
      <c r="P975" t="inlineStr">
        <is>
          <t xml:space="preserve"> </t>
        </is>
      </c>
      <c r="R975" s="50">
        <f>IFERROR(IF(AND(TRIM(B975&amp;"")="",TRIM(C975&amp;"")=""),"",TRIM(IF(ISNUMBER(B975),SUBSTITUTE(B975&amp;"",MID(1/2,2,1),"."),B975&amp;"")&amp;IF(TRIM(C975&amp;"")="",""," | "&amp;IF(ISNUMBER(C975),SUBSTITUTE(C975&amp;"",MID(1/2,2,1),"."),C975&amp;"")))),"(error value)")</f>
        <v/>
      </c>
      <c r="S975" s="50">
        <f>IF(R975="","","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"&amp;IFERROR(IF(AND(LEN(R975)-LEN(SUBSTITUTE(R975,"/",""))=1,ISNUMBER(FIND(" ",TRIM(LEFT(R975,FIND("/",R975)-1))))),LEFT(R975,FIND("/",R975)-1),R975),R975)&amp;" ")," "," "),"﻿"," "),"​"," "),"⁠"," ")," "," ")," "," "),CHAR(9)," "),CHAR(10)," "),CHAR(13)," "),"−","-"),"–","-"),"—","-"),"LATITUDE"," "),"LONGITUDE"," "),"COORDINATES"," "),"COORDS"," "),"NORTH"," N "),"SOUTH"," S "),"EAST"," E "),"WEST"," W "),"DEGREES"," "),"DEG"," "),"GPS"," "),"LONG"," "),"LNG"," "),"LON"," "),"LAT"," ")," AND "," "),"&amp;"," ")&amp;" ")</f>
        <v/>
      </c>
      <c r="T975" s="50">
        <f>IF(S975="","",IF(LEN(S975)-LEN(SUBSTITUTE(S975,".",""))&gt;0,SUBSTITUTE(S975,","," "),IF(LEN(S975)-LEN(SUBSTITUTE(S975,",",""))=3,SUBSTITUTE(SUBSTITUTE(S975,",",";",2),",","."),IF(LEN(S975)-LEN(SUBSTITUTE(S975,",",""))=2,SUBSTITUTE(S975,",","."),SUBSTITUTE(S975,","," ")))))</f>
        <v/>
      </c>
      <c r="U975" s="50">
        <f>IF(ISNUMBER(FIND("S",T975)),-1,IF(ISNUMBER(FIND("N",T975)),1,0))</f>
        <v/>
      </c>
      <c r="V975" s="50">
        <f>IF(ISNUMBER(FIND("W",T975)),-1,IF(ISNUMBER(FIND("E",T975)),1,0))</f>
        <v/>
      </c>
      <c r="W975" s="50">
        <f>AND(MIN(IFERROR(FIND("N",T975),999),IFERROR(FIND("S",T975),999))&lt;999,MIN(IFERROR(FIND("E",T975),999),IFERROR(FIND("W",T975),999))&lt;999,MIN(IFERROR(FIND("E",T975),999),IFERROR(FIND("W",T975),999))&lt;MIN(IFERROR(FIND("N",T975),999),IFERROR(FIND("S",T975),999)))</f>
        <v/>
      </c>
      <c r="X975" s="50">
        <f>IF(T975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975,"°"," "),"º"," "),"˚"," "),"'"," "),CHAR(34)," "),"′"," "),"’"," "),"‘"," "),"″"," "),"”"," "),"“"," "),"("," "),")"," "),"["," "),"]"," "),"{"," "),"}"," "),";"," "),"|"," "),"/"," "),"\"," "),":"," "),"="," "),"*"," "),","," "),"N"," "),"S"," "),"E"," "),"W"," "),"_"," ")))</f>
        <v/>
      </c>
      <c r="Y975" s="50">
        <f>IF(X975="","",SUBSTITUTE(SUBSTITUTE(SUBSTITUTE(SUBSTITUTE(SUBSTITUTE(SUBSTITUTE(SUBSTITUTE(SUBSTITUTE(SUBSTITUTE(SUBSTITUTE(SUBSTITUTE(SUBSTITUTE(SUBSTITUTE(X975,"0",""),"1",""),"2",""),"3",""),"4",""),"5",""),"6",""),"7",""),"8",""),"9",""),".",""),"-","")," ",""))</f>
        <v/>
      </c>
      <c r="Z975" s="50">
        <f>IF(X975="",0,LEN(X975)-LEN(SUBSTITUTE(X975," ",""))+1)</f>
        <v/>
      </c>
      <c r="AA975" s="50">
        <f>IF(Z975&lt;1,"",IFERROR(VALUE(SUBSTITUTE(TRIM(MID(SUBSTITUTE(X975," ",REPT(" ",60)),1,60)),".",MID(1/2,2,1))),""))</f>
        <v/>
      </c>
      <c r="AB975" s="50">
        <f>IF(Z975&lt;2,"",IFERROR(VALUE(SUBSTITUTE(TRIM(MID(SUBSTITUTE(X975," ",REPT(" ",60)),61,60)),".",MID(1/2,2,1))),""))</f>
        <v/>
      </c>
      <c r="AC975" s="50">
        <f>IF(Z975&lt;3,"",IFERROR(VALUE(SUBSTITUTE(TRIM(MID(SUBSTITUTE(X975," ",REPT(" ",60)),121,60)),".",MID(1/2,2,1))),""))</f>
        <v/>
      </c>
      <c r="AD975" s="50">
        <f>IF(Z975&lt;4,"",IFERROR(VALUE(SUBSTITUTE(TRIM(MID(SUBSTITUTE(X975," ",REPT(" ",60)),181,60)),".",MID(1/2,2,1))),""))</f>
        <v/>
      </c>
      <c r="AE975" s="50">
        <f>IF(Z975&lt;5,"",IFERROR(VALUE(SUBSTITUTE(TRIM(MID(SUBSTITUTE(X975," ",REPT(" ",60)),241,60)),".",MID(1/2,2,1))),""))</f>
        <v/>
      </c>
      <c r="AF975" s="50">
        <f>IF(Z975&lt;6,"",IFERROR(VALUE(SUBSTITUTE(TRIM(MID(SUBSTITUTE(X975," ",REPT(" ",60)),301,60)),".",MID(1/2,2,1))),""))</f>
        <v/>
      </c>
      <c r="AG975" s="50">
        <f>IFERROR(IF(Z975=2,AA975,IF(Z975=4,IF(AA975&lt;0,-1,1)*(ABS(AA975)+AB975/60),IF(Z975=6,IF(AA975&lt;0,-1,1)*(ABS(AA975)+AB975/60+AC975/3600),""))),"")</f>
        <v/>
      </c>
      <c r="AH975" s="50">
        <f>IFERROR(IF(Z975=2,AB975,IF(Z975=4,IF(AC975&lt;0,-1,1)*(ABS(AC975)+AD975/60),IF(Z975=6,IF(AD975&lt;0,-1,1)*(ABS(AD975)+AE975/60+AF975/3600),""))),"")</f>
        <v/>
      </c>
      <c r="AI975" s="50">
        <f>IF(W975,AH975,AG975)</f>
        <v/>
      </c>
      <c r="AJ975" s="50">
        <f>IF(W975,AG975,AH975)</f>
        <v/>
      </c>
      <c r="AK975" s="50">
        <f>IFERROR(IF(U975=0,AI975,U975*ABS(AI975)),"")</f>
        <v/>
      </c>
      <c r="AL975" s="50">
        <f>IFERROR(IF(V975=0,AJ975,V975*ABS(AJ975)),"")</f>
        <v/>
      </c>
      <c r="AM975" s="50">
        <f>IFERROR(AND(U975=0,V975=0,ABS(AK975)&gt;90,ABS(AK975)&lt;=180,ABS(AL975)&lt;=90),FALSE)</f>
        <v/>
      </c>
      <c r="AN975" s="50">
        <f>IF(AM975,AL975,AK975)</f>
        <v/>
      </c>
      <c r="AO975" s="50">
        <f>IF(AM975,AK975,AL975)</f>
        <v/>
      </c>
      <c r="AP975" s="50">
        <f>IF(R975="","",IF(Y975&lt;&gt;"","Contains words or symbols that aren't part of a coordinate.",IF(NOT(OR(Z975=2,Z975=4,Z975=6)),"Couldn't find a latitude and a longitude ("&amp;Z975&amp;IF(Z975=1," number"," numbers")&amp;" found).",IF(COUNT(AA975:AF975)&lt;&gt;Z975,"Some of the numbers couldn't be read.",IF(OR(AND(Z975=4,OR(AB975&lt;0,AB975&gt;=60,AD975&lt;0,AD975&gt;=60)),AND(Z975=6,OR(AB975&lt;0,AB975&gt;=60,AC975&lt;0,AC975&gt;=60,AE975&lt;0,AE975&gt;=60,AF975&lt;0,AF975&gt;=60))),"Minutes and seconds must be between 0 and 60.",IF(OR(ABS(AN975)&gt;90,ABS(AO975)&gt;180),"Out of range: latitude must be between -90 and 90, and longitude between -180 and 180.",""))))))</f>
        <v/>
      </c>
    </row>
    <row r="976">
      <c r="B976" s="44" t="n"/>
      <c r="C976" s="44" t="n"/>
      <c r="D976" s="45">
        <f>IF(R976="","",IF(AP976&lt;&gt;"","NOT VALID GPS COORDINATES",IF(O976="NO CONNECTION","NO CONNECTION",IF(E976="","NOT FOUND",IF(OR(AM976,AND(AN976=0,AO976=0)),"CONVERTED – PLEASE CHECK","CONVERTED")))))</f>
        <v/>
      </c>
      <c r="E976" s="45">
        <f>IF(OR(O976="",O976="NO CONNECTION"),"",IFERROR(_xlfn.FILTERXML(O976,"//local/territory")&amp;" "&amp;_xlfn.FILTERXML(O976,"//local/mapcode"),IFERROR(_xlfn.FILTERXML(O976,"//international/mapcode"),"")))</f>
        <v/>
      </c>
      <c r="F976" s="46">
        <f>IF(E976="","",IFERROR(_xlfn.FILTERXML(O976,"//local/territory"),""))</f>
        <v/>
      </c>
      <c r="G976" s="46">
        <f>IF(E976="","",IFERROR(_xlfn.FILTERXML(O976,"//local/mapcode"),""))</f>
        <v/>
      </c>
      <c r="H976" s="46">
        <f>IF(E976="","",IFERROR(_xlfn.FILTERXML(O976,"//international/mapcode"),""))</f>
        <v/>
      </c>
      <c r="I976" s="46">
        <f>IF(E976="","",IFERROR(HYPERLINK("https://www.mymapcodes.com/go/?t="&amp;IF(G976&lt;&gt;"",F976,"AAA")&amp;"&amp;ma="&amp;LEFT(IF(G976&lt;&gt;"",G976,H976),FIND(".",IF(G976&lt;&gt;"",G976,H976))-1)&amp;"&amp;mb="&amp;MID(IF(G976&lt;&gt;"",G976,H976),FIND(".",IF(G976&lt;&gt;"",G976,H976))+1,99),"Open on MyMapcodes →"),""))</f>
        <v/>
      </c>
      <c r="J976" s="47">
        <f>IF(OR(R976="",AP976&lt;&gt;""),"",ROUND(AN976,6))</f>
        <v/>
      </c>
      <c r="K976" s="47">
        <f>IF(OR(R976="",AP976&lt;&gt;""),"",ROUND(AO976,6))</f>
        <v/>
      </c>
      <c r="L976" s="48">
        <f>IF(R976="","",IF(AP976&lt;&gt;"",AP976,IF(O976="NO CONNECTION","Excel couldn't reach the mapcode service. Click the REFRESH RESULTS box just above the table.",IF(E976="","The mapcode service didn't return a mapcode for this point.",IF(AM976,"Latitude and longitude seemed to be the wrong way round, so they've been swapped. Please check.",IF(AND(AN976=0,AO976=0),"0, 0 is in the sea off West Africa. Please check this is the location you meant.",IF(W976,"Longitude came first, so the order has been switched.",IF(Z976=6,"Converted from degrees, minutes and seconds.",IF(Z976=4,"Converted from degrees and decimal minutes.","")))))))))</f>
        <v/>
      </c>
      <c r="N976" s="49">
        <f>IF(J976="","",MapcodeAPI&amp;"codes/"&amp;SUBSTITUTE(J976&amp;"",MID(1/2,2,1),".")&amp;","&amp;SUBSTITUTE(K976&amp;"",MID(1/2,2,1),"."))&amp;LEFT($B$13,0)</f>
        <v/>
      </c>
      <c r="O976" s="49">
        <f>IF(N976="","",IFERROR(_xlfn.WEBSERVICE(N976),IF(MapcodeAPIBackup="","NO CONNECTION",IFERROR(_xlfn.WEBSERVICE(MapcodeAPIBackup&amp;MID(N976,LEN(MapcodeAPI)+1,999)),"NO CONNECTION"))))</f>
        <v/>
      </c>
      <c r="P976" t="inlineStr">
        <is>
          <t xml:space="preserve"> </t>
        </is>
      </c>
      <c r="R976" s="50">
        <f>IFERROR(IF(AND(TRIM(B976&amp;"")="",TRIM(C976&amp;"")=""),"",TRIM(IF(ISNUMBER(B976),SUBSTITUTE(B976&amp;"",MID(1/2,2,1),"."),B976&amp;"")&amp;IF(TRIM(C976&amp;"")="",""," | "&amp;IF(ISNUMBER(C976),SUBSTITUTE(C976&amp;"",MID(1/2,2,1),"."),C976&amp;"")))),"(error value)")</f>
        <v/>
      </c>
      <c r="S976" s="50">
        <f>IF(R976="","","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"&amp;IFERROR(IF(AND(LEN(R976)-LEN(SUBSTITUTE(R976,"/",""))=1,ISNUMBER(FIND(" ",TRIM(LEFT(R976,FIND("/",R976)-1))))),LEFT(R976,FIND("/",R976)-1),R976),R976)&amp;" ")," "," "),"﻿"," "),"​"," "),"⁠"," ")," "," ")," "," "),CHAR(9)," "),CHAR(10)," "),CHAR(13)," "),"−","-"),"–","-"),"—","-"),"LATITUDE"," "),"LONGITUDE"," "),"COORDINATES"," "),"COORDS"," "),"NORTH"," N "),"SOUTH"," S "),"EAST"," E "),"WEST"," W "),"DEGREES"," "),"DEG"," "),"GPS"," "),"LONG"," "),"LNG"," "),"LON"," "),"LAT"," ")," AND "," "),"&amp;"," ")&amp;" ")</f>
        <v/>
      </c>
      <c r="T976" s="50">
        <f>IF(S976="","",IF(LEN(S976)-LEN(SUBSTITUTE(S976,".",""))&gt;0,SUBSTITUTE(S976,","," "),IF(LEN(S976)-LEN(SUBSTITUTE(S976,",",""))=3,SUBSTITUTE(SUBSTITUTE(S976,",",";",2),",","."),IF(LEN(S976)-LEN(SUBSTITUTE(S976,",",""))=2,SUBSTITUTE(S976,",","."),SUBSTITUTE(S976,","," ")))))</f>
        <v/>
      </c>
      <c r="U976" s="50">
        <f>IF(ISNUMBER(FIND("S",T976)),-1,IF(ISNUMBER(FIND("N",T976)),1,0))</f>
        <v/>
      </c>
      <c r="V976" s="50">
        <f>IF(ISNUMBER(FIND("W",T976)),-1,IF(ISNUMBER(FIND("E",T976)),1,0))</f>
        <v/>
      </c>
      <c r="W976" s="50">
        <f>AND(MIN(IFERROR(FIND("N",T976),999),IFERROR(FIND("S",T976),999))&lt;999,MIN(IFERROR(FIND("E",T976),999),IFERROR(FIND("W",T976),999))&lt;999,MIN(IFERROR(FIND("E",T976),999),IFERROR(FIND("W",T976),999))&lt;MIN(IFERROR(FIND("N",T976),999),IFERROR(FIND("S",T976),999)))</f>
        <v/>
      </c>
      <c r="X976" s="50">
        <f>IF(T976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976,"°"," "),"º"," "),"˚"," "),"'"," "),CHAR(34)," "),"′"," "),"’"," "),"‘"," "),"″"," "),"”"," "),"“"," "),"("," "),")"," "),"["," "),"]"," "),"{"," "),"}"," "),";"," "),"|"," "),"/"," "),"\"," "),":"," "),"="," "),"*"," "),","," "),"N"," "),"S"," "),"E"," "),"W"," "),"_"," ")))</f>
        <v/>
      </c>
      <c r="Y976" s="50">
        <f>IF(X976="","",SUBSTITUTE(SUBSTITUTE(SUBSTITUTE(SUBSTITUTE(SUBSTITUTE(SUBSTITUTE(SUBSTITUTE(SUBSTITUTE(SUBSTITUTE(SUBSTITUTE(SUBSTITUTE(SUBSTITUTE(SUBSTITUTE(X976,"0",""),"1",""),"2",""),"3",""),"4",""),"5",""),"6",""),"7",""),"8",""),"9",""),".",""),"-","")," ",""))</f>
        <v/>
      </c>
      <c r="Z976" s="50">
        <f>IF(X976="",0,LEN(X976)-LEN(SUBSTITUTE(X976," ",""))+1)</f>
        <v/>
      </c>
      <c r="AA976" s="50">
        <f>IF(Z976&lt;1,"",IFERROR(VALUE(SUBSTITUTE(TRIM(MID(SUBSTITUTE(X976," ",REPT(" ",60)),1,60)),".",MID(1/2,2,1))),""))</f>
        <v/>
      </c>
      <c r="AB976" s="50">
        <f>IF(Z976&lt;2,"",IFERROR(VALUE(SUBSTITUTE(TRIM(MID(SUBSTITUTE(X976," ",REPT(" ",60)),61,60)),".",MID(1/2,2,1))),""))</f>
        <v/>
      </c>
      <c r="AC976" s="50">
        <f>IF(Z976&lt;3,"",IFERROR(VALUE(SUBSTITUTE(TRIM(MID(SUBSTITUTE(X976," ",REPT(" ",60)),121,60)),".",MID(1/2,2,1))),""))</f>
        <v/>
      </c>
      <c r="AD976" s="50">
        <f>IF(Z976&lt;4,"",IFERROR(VALUE(SUBSTITUTE(TRIM(MID(SUBSTITUTE(X976," ",REPT(" ",60)),181,60)),".",MID(1/2,2,1))),""))</f>
        <v/>
      </c>
      <c r="AE976" s="50">
        <f>IF(Z976&lt;5,"",IFERROR(VALUE(SUBSTITUTE(TRIM(MID(SUBSTITUTE(X976," ",REPT(" ",60)),241,60)),".",MID(1/2,2,1))),""))</f>
        <v/>
      </c>
      <c r="AF976" s="50">
        <f>IF(Z976&lt;6,"",IFERROR(VALUE(SUBSTITUTE(TRIM(MID(SUBSTITUTE(X976," ",REPT(" ",60)),301,60)),".",MID(1/2,2,1))),""))</f>
        <v/>
      </c>
      <c r="AG976" s="50">
        <f>IFERROR(IF(Z976=2,AA976,IF(Z976=4,IF(AA976&lt;0,-1,1)*(ABS(AA976)+AB976/60),IF(Z976=6,IF(AA976&lt;0,-1,1)*(ABS(AA976)+AB976/60+AC976/3600),""))),"")</f>
        <v/>
      </c>
      <c r="AH976" s="50">
        <f>IFERROR(IF(Z976=2,AB976,IF(Z976=4,IF(AC976&lt;0,-1,1)*(ABS(AC976)+AD976/60),IF(Z976=6,IF(AD976&lt;0,-1,1)*(ABS(AD976)+AE976/60+AF976/3600),""))),"")</f>
        <v/>
      </c>
      <c r="AI976" s="50">
        <f>IF(W976,AH976,AG976)</f>
        <v/>
      </c>
      <c r="AJ976" s="50">
        <f>IF(W976,AG976,AH976)</f>
        <v/>
      </c>
      <c r="AK976" s="50">
        <f>IFERROR(IF(U976=0,AI976,U976*ABS(AI976)),"")</f>
        <v/>
      </c>
      <c r="AL976" s="50">
        <f>IFERROR(IF(V976=0,AJ976,V976*ABS(AJ976)),"")</f>
        <v/>
      </c>
      <c r="AM976" s="50">
        <f>IFERROR(AND(U976=0,V976=0,ABS(AK976)&gt;90,ABS(AK976)&lt;=180,ABS(AL976)&lt;=90),FALSE)</f>
        <v/>
      </c>
      <c r="AN976" s="50">
        <f>IF(AM976,AL976,AK976)</f>
        <v/>
      </c>
      <c r="AO976" s="50">
        <f>IF(AM976,AK976,AL976)</f>
        <v/>
      </c>
      <c r="AP976" s="50">
        <f>IF(R976="","",IF(Y976&lt;&gt;"","Contains words or symbols that aren't part of a coordinate.",IF(NOT(OR(Z976=2,Z976=4,Z976=6)),"Couldn't find a latitude and a longitude ("&amp;Z976&amp;IF(Z976=1," number"," numbers")&amp;" found).",IF(COUNT(AA976:AF976)&lt;&gt;Z976,"Some of the numbers couldn't be read.",IF(OR(AND(Z976=4,OR(AB976&lt;0,AB976&gt;=60,AD976&lt;0,AD976&gt;=60)),AND(Z976=6,OR(AB976&lt;0,AB976&gt;=60,AC976&lt;0,AC976&gt;=60,AE976&lt;0,AE976&gt;=60,AF976&lt;0,AF976&gt;=60))),"Minutes and seconds must be between 0 and 60.",IF(OR(ABS(AN976)&gt;90,ABS(AO976)&gt;180),"Out of range: latitude must be between -90 and 90, and longitude between -180 and 180.",""))))))</f>
        <v/>
      </c>
    </row>
    <row r="977">
      <c r="B977" s="44" t="n"/>
      <c r="C977" s="44" t="n"/>
      <c r="D977" s="45">
        <f>IF(R977="","",IF(AP977&lt;&gt;"","NOT VALID GPS COORDINATES",IF(O977="NO CONNECTION","NO CONNECTION",IF(E977="","NOT FOUND",IF(OR(AM977,AND(AN977=0,AO977=0)),"CONVERTED – PLEASE CHECK","CONVERTED")))))</f>
        <v/>
      </c>
      <c r="E977" s="45">
        <f>IF(OR(O977="",O977="NO CONNECTION"),"",IFERROR(_xlfn.FILTERXML(O977,"//local/territory")&amp;" "&amp;_xlfn.FILTERXML(O977,"//local/mapcode"),IFERROR(_xlfn.FILTERXML(O977,"//international/mapcode"),"")))</f>
        <v/>
      </c>
      <c r="F977" s="46">
        <f>IF(E977="","",IFERROR(_xlfn.FILTERXML(O977,"//local/territory"),""))</f>
        <v/>
      </c>
      <c r="G977" s="46">
        <f>IF(E977="","",IFERROR(_xlfn.FILTERXML(O977,"//local/mapcode"),""))</f>
        <v/>
      </c>
      <c r="H977" s="46">
        <f>IF(E977="","",IFERROR(_xlfn.FILTERXML(O977,"//international/mapcode"),""))</f>
        <v/>
      </c>
      <c r="I977" s="46">
        <f>IF(E977="","",IFERROR(HYPERLINK("https://www.mymapcodes.com/go/?t="&amp;IF(G977&lt;&gt;"",F977,"AAA")&amp;"&amp;ma="&amp;LEFT(IF(G977&lt;&gt;"",G977,H977),FIND(".",IF(G977&lt;&gt;"",G977,H977))-1)&amp;"&amp;mb="&amp;MID(IF(G977&lt;&gt;"",G977,H977),FIND(".",IF(G977&lt;&gt;"",G977,H977))+1,99),"Open on MyMapcodes →"),""))</f>
        <v/>
      </c>
      <c r="J977" s="47">
        <f>IF(OR(R977="",AP977&lt;&gt;""),"",ROUND(AN977,6))</f>
        <v/>
      </c>
      <c r="K977" s="47">
        <f>IF(OR(R977="",AP977&lt;&gt;""),"",ROUND(AO977,6))</f>
        <v/>
      </c>
      <c r="L977" s="48">
        <f>IF(R977="","",IF(AP977&lt;&gt;"",AP977,IF(O977="NO CONNECTION","Excel couldn't reach the mapcode service. Click the REFRESH RESULTS box just above the table.",IF(E977="","The mapcode service didn't return a mapcode for this point.",IF(AM977,"Latitude and longitude seemed to be the wrong way round, so they've been swapped. Please check.",IF(AND(AN977=0,AO977=0),"0, 0 is in the sea off West Africa. Please check this is the location you meant.",IF(W977,"Longitude came first, so the order has been switched.",IF(Z977=6,"Converted from degrees, minutes and seconds.",IF(Z977=4,"Converted from degrees and decimal minutes.","")))))))))</f>
        <v/>
      </c>
      <c r="N977" s="49">
        <f>IF(J977="","",MapcodeAPI&amp;"codes/"&amp;SUBSTITUTE(J977&amp;"",MID(1/2,2,1),".")&amp;","&amp;SUBSTITUTE(K977&amp;"",MID(1/2,2,1),"."))&amp;LEFT($B$13,0)</f>
        <v/>
      </c>
      <c r="O977" s="49">
        <f>IF(N977="","",IFERROR(_xlfn.WEBSERVICE(N977),IF(MapcodeAPIBackup="","NO CONNECTION",IFERROR(_xlfn.WEBSERVICE(MapcodeAPIBackup&amp;MID(N977,LEN(MapcodeAPI)+1,999)),"NO CONNECTION"))))</f>
        <v/>
      </c>
      <c r="P977" t="inlineStr">
        <is>
          <t xml:space="preserve"> </t>
        </is>
      </c>
      <c r="R977" s="50">
        <f>IFERROR(IF(AND(TRIM(B977&amp;"")="",TRIM(C977&amp;"")=""),"",TRIM(IF(ISNUMBER(B977),SUBSTITUTE(B977&amp;"",MID(1/2,2,1),"."),B977&amp;"")&amp;IF(TRIM(C977&amp;"")="",""," | "&amp;IF(ISNUMBER(C977),SUBSTITUTE(C977&amp;"",MID(1/2,2,1),"."),C977&amp;"")))),"(error value)")</f>
        <v/>
      </c>
      <c r="S977" s="50">
        <f>IF(R977="","","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"&amp;IFERROR(IF(AND(LEN(R977)-LEN(SUBSTITUTE(R977,"/",""))=1,ISNUMBER(FIND(" ",TRIM(LEFT(R977,FIND("/",R977)-1))))),LEFT(R977,FIND("/",R977)-1),R977),R977)&amp;" ")," "," "),"﻿"," "),"​"," "),"⁠"," ")," "," ")," "," "),CHAR(9)," "),CHAR(10)," "),CHAR(13)," "),"−","-"),"–","-"),"—","-"),"LATITUDE"," "),"LONGITUDE"," "),"COORDINATES"," "),"COORDS"," "),"NORTH"," N "),"SOUTH"," S "),"EAST"," E "),"WEST"," W "),"DEGREES"," "),"DEG"," "),"GPS"," "),"LONG"," "),"LNG"," "),"LON"," "),"LAT"," ")," AND "," "),"&amp;"," ")&amp;" ")</f>
        <v/>
      </c>
      <c r="T977" s="50">
        <f>IF(S977="","",IF(LEN(S977)-LEN(SUBSTITUTE(S977,".",""))&gt;0,SUBSTITUTE(S977,","," "),IF(LEN(S977)-LEN(SUBSTITUTE(S977,",",""))=3,SUBSTITUTE(SUBSTITUTE(S977,",",";",2),",","."),IF(LEN(S977)-LEN(SUBSTITUTE(S977,",",""))=2,SUBSTITUTE(S977,",","."),SUBSTITUTE(S977,","," ")))))</f>
        <v/>
      </c>
      <c r="U977" s="50">
        <f>IF(ISNUMBER(FIND("S",T977)),-1,IF(ISNUMBER(FIND("N",T977)),1,0))</f>
        <v/>
      </c>
      <c r="V977" s="50">
        <f>IF(ISNUMBER(FIND("W",T977)),-1,IF(ISNUMBER(FIND("E",T977)),1,0))</f>
        <v/>
      </c>
      <c r="W977" s="50">
        <f>AND(MIN(IFERROR(FIND("N",T977),999),IFERROR(FIND("S",T977),999))&lt;999,MIN(IFERROR(FIND("E",T977),999),IFERROR(FIND("W",T977),999))&lt;999,MIN(IFERROR(FIND("E",T977),999),IFERROR(FIND("W",T977),999))&lt;MIN(IFERROR(FIND("N",T977),999),IFERROR(FIND("S",T977),999)))</f>
        <v/>
      </c>
      <c r="X977" s="50">
        <f>IF(T977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977,"°"," "),"º"," "),"˚"," "),"'"," "),CHAR(34)," "),"′"," "),"’"," "),"‘"," "),"″"," "),"”"," "),"“"," "),"("," "),")"," "),"["," "),"]"," "),"{"," "),"}"," "),";"," "),"|"," "),"/"," "),"\"," "),":"," "),"="," "),"*"," "),","," "),"N"," "),"S"," "),"E"," "),"W"," "),"_"," ")))</f>
        <v/>
      </c>
      <c r="Y977" s="50">
        <f>IF(X977="","",SUBSTITUTE(SUBSTITUTE(SUBSTITUTE(SUBSTITUTE(SUBSTITUTE(SUBSTITUTE(SUBSTITUTE(SUBSTITUTE(SUBSTITUTE(SUBSTITUTE(SUBSTITUTE(SUBSTITUTE(SUBSTITUTE(X977,"0",""),"1",""),"2",""),"3",""),"4",""),"5",""),"6",""),"7",""),"8",""),"9",""),".",""),"-","")," ",""))</f>
        <v/>
      </c>
      <c r="Z977" s="50">
        <f>IF(X977="",0,LEN(X977)-LEN(SUBSTITUTE(X977," ",""))+1)</f>
        <v/>
      </c>
      <c r="AA977" s="50">
        <f>IF(Z977&lt;1,"",IFERROR(VALUE(SUBSTITUTE(TRIM(MID(SUBSTITUTE(X977," ",REPT(" ",60)),1,60)),".",MID(1/2,2,1))),""))</f>
        <v/>
      </c>
      <c r="AB977" s="50">
        <f>IF(Z977&lt;2,"",IFERROR(VALUE(SUBSTITUTE(TRIM(MID(SUBSTITUTE(X977," ",REPT(" ",60)),61,60)),".",MID(1/2,2,1))),""))</f>
        <v/>
      </c>
      <c r="AC977" s="50">
        <f>IF(Z977&lt;3,"",IFERROR(VALUE(SUBSTITUTE(TRIM(MID(SUBSTITUTE(X977," ",REPT(" ",60)),121,60)),".",MID(1/2,2,1))),""))</f>
        <v/>
      </c>
      <c r="AD977" s="50">
        <f>IF(Z977&lt;4,"",IFERROR(VALUE(SUBSTITUTE(TRIM(MID(SUBSTITUTE(X977," ",REPT(" ",60)),181,60)),".",MID(1/2,2,1))),""))</f>
        <v/>
      </c>
      <c r="AE977" s="50">
        <f>IF(Z977&lt;5,"",IFERROR(VALUE(SUBSTITUTE(TRIM(MID(SUBSTITUTE(X977," ",REPT(" ",60)),241,60)),".",MID(1/2,2,1))),""))</f>
        <v/>
      </c>
      <c r="AF977" s="50">
        <f>IF(Z977&lt;6,"",IFERROR(VALUE(SUBSTITUTE(TRIM(MID(SUBSTITUTE(X977," ",REPT(" ",60)),301,60)),".",MID(1/2,2,1))),""))</f>
        <v/>
      </c>
      <c r="AG977" s="50">
        <f>IFERROR(IF(Z977=2,AA977,IF(Z977=4,IF(AA977&lt;0,-1,1)*(ABS(AA977)+AB977/60),IF(Z977=6,IF(AA977&lt;0,-1,1)*(ABS(AA977)+AB977/60+AC977/3600),""))),"")</f>
        <v/>
      </c>
      <c r="AH977" s="50">
        <f>IFERROR(IF(Z977=2,AB977,IF(Z977=4,IF(AC977&lt;0,-1,1)*(ABS(AC977)+AD977/60),IF(Z977=6,IF(AD977&lt;0,-1,1)*(ABS(AD977)+AE977/60+AF977/3600),""))),"")</f>
        <v/>
      </c>
      <c r="AI977" s="50">
        <f>IF(W977,AH977,AG977)</f>
        <v/>
      </c>
      <c r="AJ977" s="50">
        <f>IF(W977,AG977,AH977)</f>
        <v/>
      </c>
      <c r="AK977" s="50">
        <f>IFERROR(IF(U977=0,AI977,U977*ABS(AI977)),"")</f>
        <v/>
      </c>
      <c r="AL977" s="50">
        <f>IFERROR(IF(V977=0,AJ977,V977*ABS(AJ977)),"")</f>
        <v/>
      </c>
      <c r="AM977" s="50">
        <f>IFERROR(AND(U977=0,V977=0,ABS(AK977)&gt;90,ABS(AK977)&lt;=180,ABS(AL977)&lt;=90),FALSE)</f>
        <v/>
      </c>
      <c r="AN977" s="50">
        <f>IF(AM977,AL977,AK977)</f>
        <v/>
      </c>
      <c r="AO977" s="50">
        <f>IF(AM977,AK977,AL977)</f>
        <v/>
      </c>
      <c r="AP977" s="50">
        <f>IF(R977="","",IF(Y977&lt;&gt;"","Contains words or symbols that aren't part of a coordinate.",IF(NOT(OR(Z977=2,Z977=4,Z977=6)),"Couldn't find a latitude and a longitude ("&amp;Z977&amp;IF(Z977=1," number"," numbers")&amp;" found).",IF(COUNT(AA977:AF977)&lt;&gt;Z977,"Some of the numbers couldn't be read.",IF(OR(AND(Z977=4,OR(AB977&lt;0,AB977&gt;=60,AD977&lt;0,AD977&gt;=60)),AND(Z977=6,OR(AB977&lt;0,AB977&gt;=60,AC977&lt;0,AC977&gt;=60,AE977&lt;0,AE977&gt;=60,AF977&lt;0,AF977&gt;=60))),"Minutes and seconds must be between 0 and 60.",IF(OR(ABS(AN977)&gt;90,ABS(AO977)&gt;180),"Out of range: latitude must be between -90 and 90, and longitude between -180 and 180.",""))))))</f>
        <v/>
      </c>
    </row>
    <row r="978">
      <c r="B978" s="44" t="n"/>
      <c r="C978" s="44" t="n"/>
      <c r="D978" s="45">
        <f>IF(R978="","",IF(AP978&lt;&gt;"","NOT VALID GPS COORDINATES",IF(O978="NO CONNECTION","NO CONNECTION",IF(E978="","NOT FOUND",IF(OR(AM978,AND(AN978=0,AO978=0)),"CONVERTED – PLEASE CHECK","CONVERTED")))))</f>
        <v/>
      </c>
      <c r="E978" s="45">
        <f>IF(OR(O978="",O978="NO CONNECTION"),"",IFERROR(_xlfn.FILTERXML(O978,"//local/territory")&amp;" "&amp;_xlfn.FILTERXML(O978,"//local/mapcode"),IFERROR(_xlfn.FILTERXML(O978,"//international/mapcode"),"")))</f>
        <v/>
      </c>
      <c r="F978" s="46">
        <f>IF(E978="","",IFERROR(_xlfn.FILTERXML(O978,"//local/territory"),""))</f>
        <v/>
      </c>
      <c r="G978" s="46">
        <f>IF(E978="","",IFERROR(_xlfn.FILTERXML(O978,"//local/mapcode"),""))</f>
        <v/>
      </c>
      <c r="H978" s="46">
        <f>IF(E978="","",IFERROR(_xlfn.FILTERXML(O978,"//international/mapcode"),""))</f>
        <v/>
      </c>
      <c r="I978" s="46">
        <f>IF(E978="","",IFERROR(HYPERLINK("https://www.mymapcodes.com/go/?t="&amp;IF(G978&lt;&gt;"",F978,"AAA")&amp;"&amp;ma="&amp;LEFT(IF(G978&lt;&gt;"",G978,H978),FIND(".",IF(G978&lt;&gt;"",G978,H978))-1)&amp;"&amp;mb="&amp;MID(IF(G978&lt;&gt;"",G978,H978),FIND(".",IF(G978&lt;&gt;"",G978,H978))+1,99),"Open on MyMapcodes →"),""))</f>
        <v/>
      </c>
      <c r="J978" s="47">
        <f>IF(OR(R978="",AP978&lt;&gt;""),"",ROUND(AN978,6))</f>
        <v/>
      </c>
      <c r="K978" s="47">
        <f>IF(OR(R978="",AP978&lt;&gt;""),"",ROUND(AO978,6))</f>
        <v/>
      </c>
      <c r="L978" s="48">
        <f>IF(R978="","",IF(AP978&lt;&gt;"",AP978,IF(O978="NO CONNECTION","Excel couldn't reach the mapcode service. Click the REFRESH RESULTS box just above the table.",IF(E978="","The mapcode service didn't return a mapcode for this point.",IF(AM978,"Latitude and longitude seemed to be the wrong way round, so they've been swapped. Please check.",IF(AND(AN978=0,AO978=0),"0, 0 is in the sea off West Africa. Please check this is the location you meant.",IF(W978,"Longitude came first, so the order has been switched.",IF(Z978=6,"Converted from degrees, minutes and seconds.",IF(Z978=4,"Converted from degrees and decimal minutes.","")))))))))</f>
        <v/>
      </c>
      <c r="N978" s="49">
        <f>IF(J978="","",MapcodeAPI&amp;"codes/"&amp;SUBSTITUTE(J978&amp;"",MID(1/2,2,1),".")&amp;","&amp;SUBSTITUTE(K978&amp;"",MID(1/2,2,1),"."))&amp;LEFT($B$13,0)</f>
        <v/>
      </c>
      <c r="O978" s="49">
        <f>IF(N978="","",IFERROR(_xlfn.WEBSERVICE(N978),IF(MapcodeAPIBackup="","NO CONNECTION",IFERROR(_xlfn.WEBSERVICE(MapcodeAPIBackup&amp;MID(N978,LEN(MapcodeAPI)+1,999)),"NO CONNECTION"))))</f>
        <v/>
      </c>
      <c r="P978" t="inlineStr">
        <is>
          <t xml:space="preserve"> </t>
        </is>
      </c>
      <c r="R978" s="50">
        <f>IFERROR(IF(AND(TRIM(B978&amp;"")="",TRIM(C978&amp;"")=""),"",TRIM(IF(ISNUMBER(B978),SUBSTITUTE(B978&amp;"",MID(1/2,2,1),"."),B978&amp;"")&amp;IF(TRIM(C978&amp;"")="",""," | "&amp;IF(ISNUMBER(C978),SUBSTITUTE(C978&amp;"",MID(1/2,2,1),"."),C978&amp;"")))),"(error value)")</f>
        <v/>
      </c>
      <c r="S978" s="50">
        <f>IF(R978="","","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"&amp;IFERROR(IF(AND(LEN(R978)-LEN(SUBSTITUTE(R978,"/",""))=1,ISNUMBER(FIND(" ",TRIM(LEFT(R978,FIND("/",R978)-1))))),LEFT(R978,FIND("/",R978)-1),R978),R978)&amp;" ")," "," "),"﻿"," "),"​"," "),"⁠"," ")," "," ")," "," "),CHAR(9)," "),CHAR(10)," "),CHAR(13)," "),"−","-"),"–","-"),"—","-"),"LATITUDE"," "),"LONGITUDE"," "),"COORDINATES"," "),"COORDS"," "),"NORTH"," N "),"SOUTH"," S "),"EAST"," E "),"WEST"," W "),"DEGREES"," "),"DEG"," "),"GPS"," "),"LONG"," "),"LNG"," "),"LON"," "),"LAT"," ")," AND "," "),"&amp;"," ")&amp;" ")</f>
        <v/>
      </c>
      <c r="T978" s="50">
        <f>IF(S978="","",IF(LEN(S978)-LEN(SUBSTITUTE(S978,".",""))&gt;0,SUBSTITUTE(S978,","," "),IF(LEN(S978)-LEN(SUBSTITUTE(S978,",",""))=3,SUBSTITUTE(SUBSTITUTE(S978,",",";",2),",","."),IF(LEN(S978)-LEN(SUBSTITUTE(S978,",",""))=2,SUBSTITUTE(S978,",","."),SUBSTITUTE(S978,","," ")))))</f>
        <v/>
      </c>
      <c r="U978" s="50">
        <f>IF(ISNUMBER(FIND("S",T978)),-1,IF(ISNUMBER(FIND("N",T978)),1,0))</f>
        <v/>
      </c>
      <c r="V978" s="50">
        <f>IF(ISNUMBER(FIND("W",T978)),-1,IF(ISNUMBER(FIND("E",T978)),1,0))</f>
        <v/>
      </c>
      <c r="W978" s="50">
        <f>AND(MIN(IFERROR(FIND("N",T978),999),IFERROR(FIND("S",T978),999))&lt;999,MIN(IFERROR(FIND("E",T978),999),IFERROR(FIND("W",T978),999))&lt;999,MIN(IFERROR(FIND("E",T978),999),IFERROR(FIND("W",T978),999))&lt;MIN(IFERROR(FIND("N",T978),999),IFERROR(FIND("S",T978),999)))</f>
        <v/>
      </c>
      <c r="X978" s="50">
        <f>IF(T978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978,"°"," "),"º"," "),"˚"," "),"'"," "),CHAR(34)," "),"′"," "),"’"," "),"‘"," "),"″"," "),"”"," "),"“"," "),"("," "),")"," "),"["," "),"]"," "),"{"," "),"}"," "),";"," "),"|"," "),"/"," "),"\"," "),":"," "),"="," "),"*"," "),","," "),"N"," "),"S"," "),"E"," "),"W"," "),"_"," ")))</f>
        <v/>
      </c>
      <c r="Y978" s="50">
        <f>IF(X978="","",SUBSTITUTE(SUBSTITUTE(SUBSTITUTE(SUBSTITUTE(SUBSTITUTE(SUBSTITUTE(SUBSTITUTE(SUBSTITUTE(SUBSTITUTE(SUBSTITUTE(SUBSTITUTE(SUBSTITUTE(SUBSTITUTE(X978,"0",""),"1",""),"2",""),"3",""),"4",""),"5",""),"6",""),"7",""),"8",""),"9",""),".",""),"-","")," ",""))</f>
        <v/>
      </c>
      <c r="Z978" s="50">
        <f>IF(X978="",0,LEN(X978)-LEN(SUBSTITUTE(X978," ",""))+1)</f>
        <v/>
      </c>
      <c r="AA978" s="50">
        <f>IF(Z978&lt;1,"",IFERROR(VALUE(SUBSTITUTE(TRIM(MID(SUBSTITUTE(X978," ",REPT(" ",60)),1,60)),".",MID(1/2,2,1))),""))</f>
        <v/>
      </c>
      <c r="AB978" s="50">
        <f>IF(Z978&lt;2,"",IFERROR(VALUE(SUBSTITUTE(TRIM(MID(SUBSTITUTE(X978," ",REPT(" ",60)),61,60)),".",MID(1/2,2,1))),""))</f>
        <v/>
      </c>
      <c r="AC978" s="50">
        <f>IF(Z978&lt;3,"",IFERROR(VALUE(SUBSTITUTE(TRIM(MID(SUBSTITUTE(X978," ",REPT(" ",60)),121,60)),".",MID(1/2,2,1))),""))</f>
        <v/>
      </c>
      <c r="AD978" s="50">
        <f>IF(Z978&lt;4,"",IFERROR(VALUE(SUBSTITUTE(TRIM(MID(SUBSTITUTE(X978," ",REPT(" ",60)),181,60)),".",MID(1/2,2,1))),""))</f>
        <v/>
      </c>
      <c r="AE978" s="50">
        <f>IF(Z978&lt;5,"",IFERROR(VALUE(SUBSTITUTE(TRIM(MID(SUBSTITUTE(X978," ",REPT(" ",60)),241,60)),".",MID(1/2,2,1))),""))</f>
        <v/>
      </c>
      <c r="AF978" s="50">
        <f>IF(Z978&lt;6,"",IFERROR(VALUE(SUBSTITUTE(TRIM(MID(SUBSTITUTE(X978," ",REPT(" ",60)),301,60)),".",MID(1/2,2,1))),""))</f>
        <v/>
      </c>
      <c r="AG978" s="50">
        <f>IFERROR(IF(Z978=2,AA978,IF(Z978=4,IF(AA978&lt;0,-1,1)*(ABS(AA978)+AB978/60),IF(Z978=6,IF(AA978&lt;0,-1,1)*(ABS(AA978)+AB978/60+AC978/3600),""))),"")</f>
        <v/>
      </c>
      <c r="AH978" s="50">
        <f>IFERROR(IF(Z978=2,AB978,IF(Z978=4,IF(AC978&lt;0,-1,1)*(ABS(AC978)+AD978/60),IF(Z978=6,IF(AD978&lt;0,-1,1)*(ABS(AD978)+AE978/60+AF978/3600),""))),"")</f>
        <v/>
      </c>
      <c r="AI978" s="50">
        <f>IF(W978,AH978,AG978)</f>
        <v/>
      </c>
      <c r="AJ978" s="50">
        <f>IF(W978,AG978,AH978)</f>
        <v/>
      </c>
      <c r="AK978" s="50">
        <f>IFERROR(IF(U978=0,AI978,U978*ABS(AI978)),"")</f>
        <v/>
      </c>
      <c r="AL978" s="50">
        <f>IFERROR(IF(V978=0,AJ978,V978*ABS(AJ978)),"")</f>
        <v/>
      </c>
      <c r="AM978" s="50">
        <f>IFERROR(AND(U978=0,V978=0,ABS(AK978)&gt;90,ABS(AK978)&lt;=180,ABS(AL978)&lt;=90),FALSE)</f>
        <v/>
      </c>
      <c r="AN978" s="50">
        <f>IF(AM978,AL978,AK978)</f>
        <v/>
      </c>
      <c r="AO978" s="50">
        <f>IF(AM978,AK978,AL978)</f>
        <v/>
      </c>
      <c r="AP978" s="50">
        <f>IF(R978="","",IF(Y978&lt;&gt;"","Contains words or symbols that aren't part of a coordinate.",IF(NOT(OR(Z978=2,Z978=4,Z978=6)),"Couldn't find a latitude and a longitude ("&amp;Z978&amp;IF(Z978=1," number"," numbers")&amp;" found).",IF(COUNT(AA978:AF978)&lt;&gt;Z978,"Some of the numbers couldn't be read.",IF(OR(AND(Z978=4,OR(AB978&lt;0,AB978&gt;=60,AD978&lt;0,AD978&gt;=60)),AND(Z978=6,OR(AB978&lt;0,AB978&gt;=60,AC978&lt;0,AC978&gt;=60,AE978&lt;0,AE978&gt;=60,AF978&lt;0,AF978&gt;=60))),"Minutes and seconds must be between 0 and 60.",IF(OR(ABS(AN978)&gt;90,ABS(AO978)&gt;180),"Out of range: latitude must be between -90 and 90, and longitude between -180 and 180.",""))))))</f>
        <v/>
      </c>
    </row>
    <row r="979">
      <c r="B979" s="44" t="n"/>
      <c r="C979" s="44" t="n"/>
      <c r="D979" s="45">
        <f>IF(R979="","",IF(AP979&lt;&gt;"","NOT VALID GPS COORDINATES",IF(O979="NO CONNECTION","NO CONNECTION",IF(E979="","NOT FOUND",IF(OR(AM979,AND(AN979=0,AO979=0)),"CONVERTED – PLEASE CHECK","CONVERTED")))))</f>
        <v/>
      </c>
      <c r="E979" s="45">
        <f>IF(OR(O979="",O979="NO CONNECTION"),"",IFERROR(_xlfn.FILTERXML(O979,"//local/territory")&amp;" "&amp;_xlfn.FILTERXML(O979,"//local/mapcode"),IFERROR(_xlfn.FILTERXML(O979,"//international/mapcode"),"")))</f>
        <v/>
      </c>
      <c r="F979" s="46">
        <f>IF(E979="","",IFERROR(_xlfn.FILTERXML(O979,"//local/territory"),""))</f>
        <v/>
      </c>
      <c r="G979" s="46">
        <f>IF(E979="","",IFERROR(_xlfn.FILTERXML(O979,"//local/mapcode"),""))</f>
        <v/>
      </c>
      <c r="H979" s="46">
        <f>IF(E979="","",IFERROR(_xlfn.FILTERXML(O979,"//international/mapcode"),""))</f>
        <v/>
      </c>
      <c r="I979" s="46">
        <f>IF(E979="","",IFERROR(HYPERLINK("https://www.mymapcodes.com/go/?t="&amp;IF(G979&lt;&gt;"",F979,"AAA")&amp;"&amp;ma="&amp;LEFT(IF(G979&lt;&gt;"",G979,H979),FIND(".",IF(G979&lt;&gt;"",G979,H979))-1)&amp;"&amp;mb="&amp;MID(IF(G979&lt;&gt;"",G979,H979),FIND(".",IF(G979&lt;&gt;"",G979,H979))+1,99),"Open on MyMapcodes →"),""))</f>
        <v/>
      </c>
      <c r="J979" s="47">
        <f>IF(OR(R979="",AP979&lt;&gt;""),"",ROUND(AN979,6))</f>
        <v/>
      </c>
      <c r="K979" s="47">
        <f>IF(OR(R979="",AP979&lt;&gt;""),"",ROUND(AO979,6))</f>
        <v/>
      </c>
      <c r="L979" s="48">
        <f>IF(R979="","",IF(AP979&lt;&gt;"",AP979,IF(O979="NO CONNECTION","Excel couldn't reach the mapcode service. Click the REFRESH RESULTS box just above the table.",IF(E979="","The mapcode service didn't return a mapcode for this point.",IF(AM979,"Latitude and longitude seemed to be the wrong way round, so they've been swapped. Please check.",IF(AND(AN979=0,AO979=0),"0, 0 is in the sea off West Africa. Please check this is the location you meant.",IF(W979,"Longitude came first, so the order has been switched.",IF(Z979=6,"Converted from degrees, minutes and seconds.",IF(Z979=4,"Converted from degrees and decimal minutes.","")))))))))</f>
        <v/>
      </c>
      <c r="N979" s="49">
        <f>IF(J979="","",MapcodeAPI&amp;"codes/"&amp;SUBSTITUTE(J979&amp;"",MID(1/2,2,1),".")&amp;","&amp;SUBSTITUTE(K979&amp;"",MID(1/2,2,1),"."))&amp;LEFT($B$13,0)</f>
        <v/>
      </c>
      <c r="O979" s="49">
        <f>IF(N979="","",IFERROR(_xlfn.WEBSERVICE(N979),IF(MapcodeAPIBackup="","NO CONNECTION",IFERROR(_xlfn.WEBSERVICE(MapcodeAPIBackup&amp;MID(N979,LEN(MapcodeAPI)+1,999)),"NO CONNECTION"))))</f>
        <v/>
      </c>
      <c r="P979" t="inlineStr">
        <is>
          <t xml:space="preserve"> </t>
        </is>
      </c>
      <c r="R979" s="50">
        <f>IFERROR(IF(AND(TRIM(B979&amp;"")="",TRIM(C979&amp;"")=""),"",TRIM(IF(ISNUMBER(B979),SUBSTITUTE(B979&amp;"",MID(1/2,2,1),"."),B979&amp;"")&amp;IF(TRIM(C979&amp;"")="",""," | "&amp;IF(ISNUMBER(C979),SUBSTITUTE(C979&amp;"",MID(1/2,2,1),"."),C979&amp;"")))),"(error value)")</f>
        <v/>
      </c>
      <c r="S979" s="50">
        <f>IF(R979="","","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"&amp;IFERROR(IF(AND(LEN(R979)-LEN(SUBSTITUTE(R979,"/",""))=1,ISNUMBER(FIND(" ",TRIM(LEFT(R979,FIND("/",R979)-1))))),LEFT(R979,FIND("/",R979)-1),R979),R979)&amp;" ")," "," "),"﻿"," "),"​"," "),"⁠"," ")," "," ")," "," "),CHAR(9)," "),CHAR(10)," "),CHAR(13)," "),"−","-"),"–","-"),"—","-"),"LATITUDE"," "),"LONGITUDE"," "),"COORDINATES"," "),"COORDS"," "),"NORTH"," N "),"SOUTH"," S "),"EAST"," E "),"WEST"," W "),"DEGREES"," "),"DEG"," "),"GPS"," "),"LONG"," "),"LNG"," "),"LON"," "),"LAT"," ")," AND "," "),"&amp;"," ")&amp;" ")</f>
        <v/>
      </c>
      <c r="T979" s="50">
        <f>IF(S979="","",IF(LEN(S979)-LEN(SUBSTITUTE(S979,".",""))&gt;0,SUBSTITUTE(S979,","," "),IF(LEN(S979)-LEN(SUBSTITUTE(S979,",",""))=3,SUBSTITUTE(SUBSTITUTE(S979,",",";",2),",","."),IF(LEN(S979)-LEN(SUBSTITUTE(S979,",",""))=2,SUBSTITUTE(S979,",","."),SUBSTITUTE(S979,","," ")))))</f>
        <v/>
      </c>
      <c r="U979" s="50">
        <f>IF(ISNUMBER(FIND("S",T979)),-1,IF(ISNUMBER(FIND("N",T979)),1,0))</f>
        <v/>
      </c>
      <c r="V979" s="50">
        <f>IF(ISNUMBER(FIND("W",T979)),-1,IF(ISNUMBER(FIND("E",T979)),1,0))</f>
        <v/>
      </c>
      <c r="W979" s="50">
        <f>AND(MIN(IFERROR(FIND("N",T979),999),IFERROR(FIND("S",T979),999))&lt;999,MIN(IFERROR(FIND("E",T979),999),IFERROR(FIND("W",T979),999))&lt;999,MIN(IFERROR(FIND("E",T979),999),IFERROR(FIND("W",T979),999))&lt;MIN(IFERROR(FIND("N",T979),999),IFERROR(FIND("S",T979),999)))</f>
        <v/>
      </c>
      <c r="X979" s="50">
        <f>IF(T979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979,"°"," "),"º"," "),"˚"," "),"'"," "),CHAR(34)," "),"′"," "),"’"," "),"‘"," "),"″"," "),"”"," "),"“"," "),"("," "),")"," "),"["," "),"]"," "),"{"," "),"}"," "),";"," "),"|"," "),"/"," "),"\"," "),":"," "),"="," "),"*"," "),","," "),"N"," "),"S"," "),"E"," "),"W"," "),"_"," ")))</f>
        <v/>
      </c>
      <c r="Y979" s="50">
        <f>IF(X979="","",SUBSTITUTE(SUBSTITUTE(SUBSTITUTE(SUBSTITUTE(SUBSTITUTE(SUBSTITUTE(SUBSTITUTE(SUBSTITUTE(SUBSTITUTE(SUBSTITUTE(SUBSTITUTE(SUBSTITUTE(SUBSTITUTE(X979,"0",""),"1",""),"2",""),"3",""),"4",""),"5",""),"6",""),"7",""),"8",""),"9",""),".",""),"-","")," ",""))</f>
        <v/>
      </c>
      <c r="Z979" s="50">
        <f>IF(X979="",0,LEN(X979)-LEN(SUBSTITUTE(X979," ",""))+1)</f>
        <v/>
      </c>
      <c r="AA979" s="50">
        <f>IF(Z979&lt;1,"",IFERROR(VALUE(SUBSTITUTE(TRIM(MID(SUBSTITUTE(X979," ",REPT(" ",60)),1,60)),".",MID(1/2,2,1))),""))</f>
        <v/>
      </c>
      <c r="AB979" s="50">
        <f>IF(Z979&lt;2,"",IFERROR(VALUE(SUBSTITUTE(TRIM(MID(SUBSTITUTE(X979," ",REPT(" ",60)),61,60)),".",MID(1/2,2,1))),""))</f>
        <v/>
      </c>
      <c r="AC979" s="50">
        <f>IF(Z979&lt;3,"",IFERROR(VALUE(SUBSTITUTE(TRIM(MID(SUBSTITUTE(X979," ",REPT(" ",60)),121,60)),".",MID(1/2,2,1))),""))</f>
        <v/>
      </c>
      <c r="AD979" s="50">
        <f>IF(Z979&lt;4,"",IFERROR(VALUE(SUBSTITUTE(TRIM(MID(SUBSTITUTE(X979," ",REPT(" ",60)),181,60)),".",MID(1/2,2,1))),""))</f>
        <v/>
      </c>
      <c r="AE979" s="50">
        <f>IF(Z979&lt;5,"",IFERROR(VALUE(SUBSTITUTE(TRIM(MID(SUBSTITUTE(X979," ",REPT(" ",60)),241,60)),".",MID(1/2,2,1))),""))</f>
        <v/>
      </c>
      <c r="AF979" s="50">
        <f>IF(Z979&lt;6,"",IFERROR(VALUE(SUBSTITUTE(TRIM(MID(SUBSTITUTE(X979," ",REPT(" ",60)),301,60)),".",MID(1/2,2,1))),""))</f>
        <v/>
      </c>
      <c r="AG979" s="50">
        <f>IFERROR(IF(Z979=2,AA979,IF(Z979=4,IF(AA979&lt;0,-1,1)*(ABS(AA979)+AB979/60),IF(Z979=6,IF(AA979&lt;0,-1,1)*(ABS(AA979)+AB979/60+AC979/3600),""))),"")</f>
        <v/>
      </c>
      <c r="AH979" s="50">
        <f>IFERROR(IF(Z979=2,AB979,IF(Z979=4,IF(AC979&lt;0,-1,1)*(ABS(AC979)+AD979/60),IF(Z979=6,IF(AD979&lt;0,-1,1)*(ABS(AD979)+AE979/60+AF979/3600),""))),"")</f>
        <v/>
      </c>
      <c r="AI979" s="50">
        <f>IF(W979,AH979,AG979)</f>
        <v/>
      </c>
      <c r="AJ979" s="50">
        <f>IF(W979,AG979,AH979)</f>
        <v/>
      </c>
      <c r="AK979" s="50">
        <f>IFERROR(IF(U979=0,AI979,U979*ABS(AI979)),"")</f>
        <v/>
      </c>
      <c r="AL979" s="50">
        <f>IFERROR(IF(V979=0,AJ979,V979*ABS(AJ979)),"")</f>
        <v/>
      </c>
      <c r="AM979" s="50">
        <f>IFERROR(AND(U979=0,V979=0,ABS(AK979)&gt;90,ABS(AK979)&lt;=180,ABS(AL979)&lt;=90),FALSE)</f>
        <v/>
      </c>
      <c r="AN979" s="50">
        <f>IF(AM979,AL979,AK979)</f>
        <v/>
      </c>
      <c r="AO979" s="50">
        <f>IF(AM979,AK979,AL979)</f>
        <v/>
      </c>
      <c r="AP979" s="50">
        <f>IF(R979="","",IF(Y979&lt;&gt;"","Contains words or symbols that aren't part of a coordinate.",IF(NOT(OR(Z979=2,Z979=4,Z979=6)),"Couldn't find a latitude and a longitude ("&amp;Z979&amp;IF(Z979=1," number"," numbers")&amp;" found).",IF(COUNT(AA979:AF979)&lt;&gt;Z979,"Some of the numbers couldn't be read.",IF(OR(AND(Z979=4,OR(AB979&lt;0,AB979&gt;=60,AD979&lt;0,AD979&gt;=60)),AND(Z979=6,OR(AB979&lt;0,AB979&gt;=60,AC979&lt;0,AC979&gt;=60,AE979&lt;0,AE979&gt;=60,AF979&lt;0,AF979&gt;=60))),"Minutes and seconds must be between 0 and 60.",IF(OR(ABS(AN979)&gt;90,ABS(AO979)&gt;180),"Out of range: latitude must be between -90 and 90, and longitude between -180 and 180.",""))))))</f>
        <v/>
      </c>
    </row>
    <row r="980">
      <c r="B980" s="44" t="n"/>
      <c r="C980" s="44" t="n"/>
      <c r="D980" s="45">
        <f>IF(R980="","",IF(AP980&lt;&gt;"","NOT VALID GPS COORDINATES",IF(O980="NO CONNECTION","NO CONNECTION",IF(E980="","NOT FOUND",IF(OR(AM980,AND(AN980=0,AO980=0)),"CONVERTED – PLEASE CHECK","CONVERTED")))))</f>
        <v/>
      </c>
      <c r="E980" s="45">
        <f>IF(OR(O980="",O980="NO CONNECTION"),"",IFERROR(_xlfn.FILTERXML(O980,"//local/territory")&amp;" "&amp;_xlfn.FILTERXML(O980,"//local/mapcode"),IFERROR(_xlfn.FILTERXML(O980,"//international/mapcode"),"")))</f>
        <v/>
      </c>
      <c r="F980" s="46">
        <f>IF(E980="","",IFERROR(_xlfn.FILTERXML(O980,"//local/territory"),""))</f>
        <v/>
      </c>
      <c r="G980" s="46">
        <f>IF(E980="","",IFERROR(_xlfn.FILTERXML(O980,"//local/mapcode"),""))</f>
        <v/>
      </c>
      <c r="H980" s="46">
        <f>IF(E980="","",IFERROR(_xlfn.FILTERXML(O980,"//international/mapcode"),""))</f>
        <v/>
      </c>
      <c r="I980" s="46">
        <f>IF(E980="","",IFERROR(HYPERLINK("https://www.mymapcodes.com/go/?t="&amp;IF(G980&lt;&gt;"",F980,"AAA")&amp;"&amp;ma="&amp;LEFT(IF(G980&lt;&gt;"",G980,H980),FIND(".",IF(G980&lt;&gt;"",G980,H980))-1)&amp;"&amp;mb="&amp;MID(IF(G980&lt;&gt;"",G980,H980),FIND(".",IF(G980&lt;&gt;"",G980,H980))+1,99),"Open on MyMapcodes →"),""))</f>
        <v/>
      </c>
      <c r="J980" s="47">
        <f>IF(OR(R980="",AP980&lt;&gt;""),"",ROUND(AN980,6))</f>
        <v/>
      </c>
      <c r="K980" s="47">
        <f>IF(OR(R980="",AP980&lt;&gt;""),"",ROUND(AO980,6))</f>
        <v/>
      </c>
      <c r="L980" s="48">
        <f>IF(R980="","",IF(AP980&lt;&gt;"",AP980,IF(O980="NO CONNECTION","Excel couldn't reach the mapcode service. Click the REFRESH RESULTS box just above the table.",IF(E980="","The mapcode service didn't return a mapcode for this point.",IF(AM980,"Latitude and longitude seemed to be the wrong way round, so they've been swapped. Please check.",IF(AND(AN980=0,AO980=0),"0, 0 is in the sea off West Africa. Please check this is the location you meant.",IF(W980,"Longitude came first, so the order has been switched.",IF(Z980=6,"Converted from degrees, minutes and seconds.",IF(Z980=4,"Converted from degrees and decimal minutes.","")))))))))</f>
        <v/>
      </c>
      <c r="N980" s="49">
        <f>IF(J980="","",MapcodeAPI&amp;"codes/"&amp;SUBSTITUTE(J980&amp;"",MID(1/2,2,1),".")&amp;","&amp;SUBSTITUTE(K980&amp;"",MID(1/2,2,1),"."))&amp;LEFT($B$13,0)</f>
        <v/>
      </c>
      <c r="O980" s="49">
        <f>IF(N980="","",IFERROR(_xlfn.WEBSERVICE(N980),IF(MapcodeAPIBackup="","NO CONNECTION",IFERROR(_xlfn.WEBSERVICE(MapcodeAPIBackup&amp;MID(N980,LEN(MapcodeAPI)+1,999)),"NO CONNECTION"))))</f>
        <v/>
      </c>
      <c r="P980" t="inlineStr">
        <is>
          <t xml:space="preserve"> </t>
        </is>
      </c>
      <c r="R980" s="50">
        <f>IFERROR(IF(AND(TRIM(B980&amp;"")="",TRIM(C980&amp;"")=""),"",TRIM(IF(ISNUMBER(B980),SUBSTITUTE(B980&amp;"",MID(1/2,2,1),"."),B980&amp;"")&amp;IF(TRIM(C980&amp;"")="",""," | "&amp;IF(ISNUMBER(C980),SUBSTITUTE(C980&amp;"",MID(1/2,2,1),"."),C980&amp;"")))),"(error value)")</f>
        <v/>
      </c>
      <c r="S980" s="50">
        <f>IF(R980="","","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"&amp;IFERROR(IF(AND(LEN(R980)-LEN(SUBSTITUTE(R980,"/",""))=1,ISNUMBER(FIND(" ",TRIM(LEFT(R980,FIND("/",R980)-1))))),LEFT(R980,FIND("/",R980)-1),R980),R980)&amp;" ")," "," "),"﻿"," "),"​"," "),"⁠"," ")," "," ")," "," "),CHAR(9)," "),CHAR(10)," "),CHAR(13)," "),"−","-"),"–","-"),"—","-"),"LATITUDE"," "),"LONGITUDE"," "),"COORDINATES"," "),"COORDS"," "),"NORTH"," N "),"SOUTH"," S "),"EAST"," E "),"WEST"," W "),"DEGREES"," "),"DEG"," "),"GPS"," "),"LONG"," "),"LNG"," "),"LON"," "),"LAT"," ")," AND "," "),"&amp;"," ")&amp;" ")</f>
        <v/>
      </c>
      <c r="T980" s="50">
        <f>IF(S980="","",IF(LEN(S980)-LEN(SUBSTITUTE(S980,".",""))&gt;0,SUBSTITUTE(S980,","," "),IF(LEN(S980)-LEN(SUBSTITUTE(S980,",",""))=3,SUBSTITUTE(SUBSTITUTE(S980,",",";",2),",","."),IF(LEN(S980)-LEN(SUBSTITUTE(S980,",",""))=2,SUBSTITUTE(S980,",","."),SUBSTITUTE(S980,","," ")))))</f>
        <v/>
      </c>
      <c r="U980" s="50">
        <f>IF(ISNUMBER(FIND("S",T980)),-1,IF(ISNUMBER(FIND("N",T980)),1,0))</f>
        <v/>
      </c>
      <c r="V980" s="50">
        <f>IF(ISNUMBER(FIND("W",T980)),-1,IF(ISNUMBER(FIND("E",T980)),1,0))</f>
        <v/>
      </c>
      <c r="W980" s="50">
        <f>AND(MIN(IFERROR(FIND("N",T980),999),IFERROR(FIND("S",T980),999))&lt;999,MIN(IFERROR(FIND("E",T980),999),IFERROR(FIND("W",T980),999))&lt;999,MIN(IFERROR(FIND("E",T980),999),IFERROR(FIND("W",T980),999))&lt;MIN(IFERROR(FIND("N",T980),999),IFERROR(FIND("S",T980),999)))</f>
        <v/>
      </c>
      <c r="X980" s="50">
        <f>IF(T980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980,"°"," "),"º"," "),"˚"," "),"'"," "),CHAR(34)," "),"′"," "),"’"," "),"‘"," "),"″"," "),"”"," "),"“"," "),"("," "),")"," "),"["," "),"]"," "),"{"," "),"}"," "),";"," "),"|"," "),"/"," "),"\"," "),":"," "),"="," "),"*"," "),","," "),"N"," "),"S"," "),"E"," "),"W"," "),"_"," ")))</f>
        <v/>
      </c>
      <c r="Y980" s="50">
        <f>IF(X980="","",SUBSTITUTE(SUBSTITUTE(SUBSTITUTE(SUBSTITUTE(SUBSTITUTE(SUBSTITUTE(SUBSTITUTE(SUBSTITUTE(SUBSTITUTE(SUBSTITUTE(SUBSTITUTE(SUBSTITUTE(SUBSTITUTE(X980,"0",""),"1",""),"2",""),"3",""),"4",""),"5",""),"6",""),"7",""),"8",""),"9",""),".",""),"-","")," ",""))</f>
        <v/>
      </c>
      <c r="Z980" s="50">
        <f>IF(X980="",0,LEN(X980)-LEN(SUBSTITUTE(X980," ",""))+1)</f>
        <v/>
      </c>
      <c r="AA980" s="50">
        <f>IF(Z980&lt;1,"",IFERROR(VALUE(SUBSTITUTE(TRIM(MID(SUBSTITUTE(X980," ",REPT(" ",60)),1,60)),".",MID(1/2,2,1))),""))</f>
        <v/>
      </c>
      <c r="AB980" s="50">
        <f>IF(Z980&lt;2,"",IFERROR(VALUE(SUBSTITUTE(TRIM(MID(SUBSTITUTE(X980," ",REPT(" ",60)),61,60)),".",MID(1/2,2,1))),""))</f>
        <v/>
      </c>
      <c r="AC980" s="50">
        <f>IF(Z980&lt;3,"",IFERROR(VALUE(SUBSTITUTE(TRIM(MID(SUBSTITUTE(X980," ",REPT(" ",60)),121,60)),".",MID(1/2,2,1))),""))</f>
        <v/>
      </c>
      <c r="AD980" s="50">
        <f>IF(Z980&lt;4,"",IFERROR(VALUE(SUBSTITUTE(TRIM(MID(SUBSTITUTE(X980," ",REPT(" ",60)),181,60)),".",MID(1/2,2,1))),""))</f>
        <v/>
      </c>
      <c r="AE980" s="50">
        <f>IF(Z980&lt;5,"",IFERROR(VALUE(SUBSTITUTE(TRIM(MID(SUBSTITUTE(X980," ",REPT(" ",60)),241,60)),".",MID(1/2,2,1))),""))</f>
        <v/>
      </c>
      <c r="AF980" s="50">
        <f>IF(Z980&lt;6,"",IFERROR(VALUE(SUBSTITUTE(TRIM(MID(SUBSTITUTE(X980," ",REPT(" ",60)),301,60)),".",MID(1/2,2,1))),""))</f>
        <v/>
      </c>
      <c r="AG980" s="50">
        <f>IFERROR(IF(Z980=2,AA980,IF(Z980=4,IF(AA980&lt;0,-1,1)*(ABS(AA980)+AB980/60),IF(Z980=6,IF(AA980&lt;0,-1,1)*(ABS(AA980)+AB980/60+AC980/3600),""))),"")</f>
        <v/>
      </c>
      <c r="AH980" s="50">
        <f>IFERROR(IF(Z980=2,AB980,IF(Z980=4,IF(AC980&lt;0,-1,1)*(ABS(AC980)+AD980/60),IF(Z980=6,IF(AD980&lt;0,-1,1)*(ABS(AD980)+AE980/60+AF980/3600),""))),"")</f>
        <v/>
      </c>
      <c r="AI980" s="50">
        <f>IF(W980,AH980,AG980)</f>
        <v/>
      </c>
      <c r="AJ980" s="50">
        <f>IF(W980,AG980,AH980)</f>
        <v/>
      </c>
      <c r="AK980" s="50">
        <f>IFERROR(IF(U980=0,AI980,U980*ABS(AI980)),"")</f>
        <v/>
      </c>
      <c r="AL980" s="50">
        <f>IFERROR(IF(V980=0,AJ980,V980*ABS(AJ980)),"")</f>
        <v/>
      </c>
      <c r="AM980" s="50">
        <f>IFERROR(AND(U980=0,V980=0,ABS(AK980)&gt;90,ABS(AK980)&lt;=180,ABS(AL980)&lt;=90),FALSE)</f>
        <v/>
      </c>
      <c r="AN980" s="50">
        <f>IF(AM980,AL980,AK980)</f>
        <v/>
      </c>
      <c r="AO980" s="50">
        <f>IF(AM980,AK980,AL980)</f>
        <v/>
      </c>
      <c r="AP980" s="50">
        <f>IF(R980="","",IF(Y980&lt;&gt;"","Contains words or symbols that aren't part of a coordinate.",IF(NOT(OR(Z980=2,Z980=4,Z980=6)),"Couldn't find a latitude and a longitude ("&amp;Z980&amp;IF(Z980=1," number"," numbers")&amp;" found).",IF(COUNT(AA980:AF980)&lt;&gt;Z980,"Some of the numbers couldn't be read.",IF(OR(AND(Z980=4,OR(AB980&lt;0,AB980&gt;=60,AD980&lt;0,AD980&gt;=60)),AND(Z980=6,OR(AB980&lt;0,AB980&gt;=60,AC980&lt;0,AC980&gt;=60,AE980&lt;0,AE980&gt;=60,AF980&lt;0,AF980&gt;=60))),"Minutes and seconds must be between 0 and 60.",IF(OR(ABS(AN980)&gt;90,ABS(AO980)&gt;180),"Out of range: latitude must be between -90 and 90, and longitude between -180 and 180.",""))))))</f>
        <v/>
      </c>
    </row>
    <row r="981">
      <c r="B981" s="44" t="n"/>
      <c r="C981" s="44" t="n"/>
      <c r="D981" s="45">
        <f>IF(R981="","",IF(AP981&lt;&gt;"","NOT VALID GPS COORDINATES",IF(O981="NO CONNECTION","NO CONNECTION",IF(E981="","NOT FOUND",IF(OR(AM981,AND(AN981=0,AO981=0)),"CONVERTED – PLEASE CHECK","CONVERTED")))))</f>
        <v/>
      </c>
      <c r="E981" s="45">
        <f>IF(OR(O981="",O981="NO CONNECTION"),"",IFERROR(_xlfn.FILTERXML(O981,"//local/territory")&amp;" "&amp;_xlfn.FILTERXML(O981,"//local/mapcode"),IFERROR(_xlfn.FILTERXML(O981,"//international/mapcode"),"")))</f>
        <v/>
      </c>
      <c r="F981" s="46">
        <f>IF(E981="","",IFERROR(_xlfn.FILTERXML(O981,"//local/territory"),""))</f>
        <v/>
      </c>
      <c r="G981" s="46">
        <f>IF(E981="","",IFERROR(_xlfn.FILTERXML(O981,"//local/mapcode"),""))</f>
        <v/>
      </c>
      <c r="H981" s="46">
        <f>IF(E981="","",IFERROR(_xlfn.FILTERXML(O981,"//international/mapcode"),""))</f>
        <v/>
      </c>
      <c r="I981" s="46">
        <f>IF(E981="","",IFERROR(HYPERLINK("https://www.mymapcodes.com/go/?t="&amp;IF(G981&lt;&gt;"",F981,"AAA")&amp;"&amp;ma="&amp;LEFT(IF(G981&lt;&gt;"",G981,H981),FIND(".",IF(G981&lt;&gt;"",G981,H981))-1)&amp;"&amp;mb="&amp;MID(IF(G981&lt;&gt;"",G981,H981),FIND(".",IF(G981&lt;&gt;"",G981,H981))+1,99),"Open on MyMapcodes →"),""))</f>
        <v/>
      </c>
      <c r="J981" s="47">
        <f>IF(OR(R981="",AP981&lt;&gt;""),"",ROUND(AN981,6))</f>
        <v/>
      </c>
      <c r="K981" s="47">
        <f>IF(OR(R981="",AP981&lt;&gt;""),"",ROUND(AO981,6))</f>
        <v/>
      </c>
      <c r="L981" s="48">
        <f>IF(R981="","",IF(AP981&lt;&gt;"",AP981,IF(O981="NO CONNECTION","Excel couldn't reach the mapcode service. Click the REFRESH RESULTS box just above the table.",IF(E981="","The mapcode service didn't return a mapcode for this point.",IF(AM981,"Latitude and longitude seemed to be the wrong way round, so they've been swapped. Please check.",IF(AND(AN981=0,AO981=0),"0, 0 is in the sea off West Africa. Please check this is the location you meant.",IF(W981,"Longitude came first, so the order has been switched.",IF(Z981=6,"Converted from degrees, minutes and seconds.",IF(Z981=4,"Converted from degrees and decimal minutes.","")))))))))</f>
        <v/>
      </c>
      <c r="N981" s="49">
        <f>IF(J981="","",MapcodeAPI&amp;"codes/"&amp;SUBSTITUTE(J981&amp;"",MID(1/2,2,1),".")&amp;","&amp;SUBSTITUTE(K981&amp;"",MID(1/2,2,1),"."))&amp;LEFT($B$13,0)</f>
        <v/>
      </c>
      <c r="O981" s="49">
        <f>IF(N981="","",IFERROR(_xlfn.WEBSERVICE(N981),IF(MapcodeAPIBackup="","NO CONNECTION",IFERROR(_xlfn.WEBSERVICE(MapcodeAPIBackup&amp;MID(N981,LEN(MapcodeAPI)+1,999)),"NO CONNECTION"))))</f>
        <v/>
      </c>
      <c r="P981" t="inlineStr">
        <is>
          <t xml:space="preserve"> </t>
        </is>
      </c>
      <c r="R981" s="50">
        <f>IFERROR(IF(AND(TRIM(B981&amp;"")="",TRIM(C981&amp;"")=""),"",TRIM(IF(ISNUMBER(B981),SUBSTITUTE(B981&amp;"",MID(1/2,2,1),"."),B981&amp;"")&amp;IF(TRIM(C981&amp;"")="",""," | "&amp;IF(ISNUMBER(C981),SUBSTITUTE(C981&amp;"",MID(1/2,2,1),"."),C981&amp;"")))),"(error value)")</f>
        <v/>
      </c>
      <c r="S981" s="50">
        <f>IF(R981="","","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"&amp;IFERROR(IF(AND(LEN(R981)-LEN(SUBSTITUTE(R981,"/",""))=1,ISNUMBER(FIND(" ",TRIM(LEFT(R981,FIND("/",R981)-1))))),LEFT(R981,FIND("/",R981)-1),R981),R981)&amp;" ")," "," "),"﻿"," "),"​"," "),"⁠"," ")," "," ")," "," "),CHAR(9)," "),CHAR(10)," "),CHAR(13)," "),"−","-"),"–","-"),"—","-"),"LATITUDE"," "),"LONGITUDE"," "),"COORDINATES"," "),"COORDS"," "),"NORTH"," N "),"SOUTH"," S "),"EAST"," E "),"WEST"," W "),"DEGREES"," "),"DEG"," "),"GPS"," "),"LONG"," "),"LNG"," "),"LON"," "),"LAT"," ")," AND "," "),"&amp;"," ")&amp;" ")</f>
        <v/>
      </c>
      <c r="T981" s="50">
        <f>IF(S981="","",IF(LEN(S981)-LEN(SUBSTITUTE(S981,".",""))&gt;0,SUBSTITUTE(S981,","," "),IF(LEN(S981)-LEN(SUBSTITUTE(S981,",",""))=3,SUBSTITUTE(SUBSTITUTE(S981,",",";",2),",","."),IF(LEN(S981)-LEN(SUBSTITUTE(S981,",",""))=2,SUBSTITUTE(S981,",","."),SUBSTITUTE(S981,","," ")))))</f>
        <v/>
      </c>
      <c r="U981" s="50">
        <f>IF(ISNUMBER(FIND("S",T981)),-1,IF(ISNUMBER(FIND("N",T981)),1,0))</f>
        <v/>
      </c>
      <c r="V981" s="50">
        <f>IF(ISNUMBER(FIND("W",T981)),-1,IF(ISNUMBER(FIND("E",T981)),1,0))</f>
        <v/>
      </c>
      <c r="W981" s="50">
        <f>AND(MIN(IFERROR(FIND("N",T981),999),IFERROR(FIND("S",T981),999))&lt;999,MIN(IFERROR(FIND("E",T981),999),IFERROR(FIND("W",T981),999))&lt;999,MIN(IFERROR(FIND("E",T981),999),IFERROR(FIND("W",T981),999))&lt;MIN(IFERROR(FIND("N",T981),999),IFERROR(FIND("S",T981),999)))</f>
        <v/>
      </c>
      <c r="X981" s="50">
        <f>IF(T981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981,"°"," "),"º"," "),"˚"," "),"'"," "),CHAR(34)," "),"′"," "),"’"," "),"‘"," "),"″"," "),"”"," "),"“"," "),"("," "),")"," "),"["," "),"]"," "),"{"," "),"}"," "),";"," "),"|"," "),"/"," "),"\"," "),":"," "),"="," "),"*"," "),","," "),"N"," "),"S"," "),"E"," "),"W"," "),"_"," ")))</f>
        <v/>
      </c>
      <c r="Y981" s="50">
        <f>IF(X981="","",SUBSTITUTE(SUBSTITUTE(SUBSTITUTE(SUBSTITUTE(SUBSTITUTE(SUBSTITUTE(SUBSTITUTE(SUBSTITUTE(SUBSTITUTE(SUBSTITUTE(SUBSTITUTE(SUBSTITUTE(SUBSTITUTE(X981,"0",""),"1",""),"2",""),"3",""),"4",""),"5",""),"6",""),"7",""),"8",""),"9",""),".",""),"-","")," ",""))</f>
        <v/>
      </c>
      <c r="Z981" s="50">
        <f>IF(X981="",0,LEN(X981)-LEN(SUBSTITUTE(X981," ",""))+1)</f>
        <v/>
      </c>
      <c r="AA981" s="50">
        <f>IF(Z981&lt;1,"",IFERROR(VALUE(SUBSTITUTE(TRIM(MID(SUBSTITUTE(X981," ",REPT(" ",60)),1,60)),".",MID(1/2,2,1))),""))</f>
        <v/>
      </c>
      <c r="AB981" s="50">
        <f>IF(Z981&lt;2,"",IFERROR(VALUE(SUBSTITUTE(TRIM(MID(SUBSTITUTE(X981," ",REPT(" ",60)),61,60)),".",MID(1/2,2,1))),""))</f>
        <v/>
      </c>
      <c r="AC981" s="50">
        <f>IF(Z981&lt;3,"",IFERROR(VALUE(SUBSTITUTE(TRIM(MID(SUBSTITUTE(X981," ",REPT(" ",60)),121,60)),".",MID(1/2,2,1))),""))</f>
        <v/>
      </c>
      <c r="AD981" s="50">
        <f>IF(Z981&lt;4,"",IFERROR(VALUE(SUBSTITUTE(TRIM(MID(SUBSTITUTE(X981," ",REPT(" ",60)),181,60)),".",MID(1/2,2,1))),""))</f>
        <v/>
      </c>
      <c r="AE981" s="50">
        <f>IF(Z981&lt;5,"",IFERROR(VALUE(SUBSTITUTE(TRIM(MID(SUBSTITUTE(X981," ",REPT(" ",60)),241,60)),".",MID(1/2,2,1))),""))</f>
        <v/>
      </c>
      <c r="AF981" s="50">
        <f>IF(Z981&lt;6,"",IFERROR(VALUE(SUBSTITUTE(TRIM(MID(SUBSTITUTE(X981," ",REPT(" ",60)),301,60)),".",MID(1/2,2,1))),""))</f>
        <v/>
      </c>
      <c r="AG981" s="50">
        <f>IFERROR(IF(Z981=2,AA981,IF(Z981=4,IF(AA981&lt;0,-1,1)*(ABS(AA981)+AB981/60),IF(Z981=6,IF(AA981&lt;0,-1,1)*(ABS(AA981)+AB981/60+AC981/3600),""))),"")</f>
        <v/>
      </c>
      <c r="AH981" s="50">
        <f>IFERROR(IF(Z981=2,AB981,IF(Z981=4,IF(AC981&lt;0,-1,1)*(ABS(AC981)+AD981/60),IF(Z981=6,IF(AD981&lt;0,-1,1)*(ABS(AD981)+AE981/60+AF981/3600),""))),"")</f>
        <v/>
      </c>
      <c r="AI981" s="50">
        <f>IF(W981,AH981,AG981)</f>
        <v/>
      </c>
      <c r="AJ981" s="50">
        <f>IF(W981,AG981,AH981)</f>
        <v/>
      </c>
      <c r="AK981" s="50">
        <f>IFERROR(IF(U981=0,AI981,U981*ABS(AI981)),"")</f>
        <v/>
      </c>
      <c r="AL981" s="50">
        <f>IFERROR(IF(V981=0,AJ981,V981*ABS(AJ981)),"")</f>
        <v/>
      </c>
      <c r="AM981" s="50">
        <f>IFERROR(AND(U981=0,V981=0,ABS(AK981)&gt;90,ABS(AK981)&lt;=180,ABS(AL981)&lt;=90),FALSE)</f>
        <v/>
      </c>
      <c r="AN981" s="50">
        <f>IF(AM981,AL981,AK981)</f>
        <v/>
      </c>
      <c r="AO981" s="50">
        <f>IF(AM981,AK981,AL981)</f>
        <v/>
      </c>
      <c r="AP981" s="50">
        <f>IF(R981="","",IF(Y981&lt;&gt;"","Contains words or symbols that aren't part of a coordinate.",IF(NOT(OR(Z981=2,Z981=4,Z981=6)),"Couldn't find a latitude and a longitude ("&amp;Z981&amp;IF(Z981=1," number"," numbers")&amp;" found).",IF(COUNT(AA981:AF981)&lt;&gt;Z981,"Some of the numbers couldn't be read.",IF(OR(AND(Z981=4,OR(AB981&lt;0,AB981&gt;=60,AD981&lt;0,AD981&gt;=60)),AND(Z981=6,OR(AB981&lt;0,AB981&gt;=60,AC981&lt;0,AC981&gt;=60,AE981&lt;0,AE981&gt;=60,AF981&lt;0,AF981&gt;=60))),"Minutes and seconds must be between 0 and 60.",IF(OR(ABS(AN981)&gt;90,ABS(AO981)&gt;180),"Out of range: latitude must be between -90 and 90, and longitude between -180 and 180.",""))))))</f>
        <v/>
      </c>
    </row>
    <row r="982">
      <c r="B982" s="44" t="n"/>
      <c r="C982" s="44" t="n"/>
      <c r="D982" s="45">
        <f>IF(R982="","",IF(AP982&lt;&gt;"","NOT VALID GPS COORDINATES",IF(O982="NO CONNECTION","NO CONNECTION",IF(E982="","NOT FOUND",IF(OR(AM982,AND(AN982=0,AO982=0)),"CONVERTED – PLEASE CHECK","CONVERTED")))))</f>
        <v/>
      </c>
      <c r="E982" s="45">
        <f>IF(OR(O982="",O982="NO CONNECTION"),"",IFERROR(_xlfn.FILTERXML(O982,"//local/territory")&amp;" "&amp;_xlfn.FILTERXML(O982,"//local/mapcode"),IFERROR(_xlfn.FILTERXML(O982,"//international/mapcode"),"")))</f>
        <v/>
      </c>
      <c r="F982" s="46">
        <f>IF(E982="","",IFERROR(_xlfn.FILTERXML(O982,"//local/territory"),""))</f>
        <v/>
      </c>
      <c r="G982" s="46">
        <f>IF(E982="","",IFERROR(_xlfn.FILTERXML(O982,"//local/mapcode"),""))</f>
        <v/>
      </c>
      <c r="H982" s="46">
        <f>IF(E982="","",IFERROR(_xlfn.FILTERXML(O982,"//international/mapcode"),""))</f>
        <v/>
      </c>
      <c r="I982" s="46">
        <f>IF(E982="","",IFERROR(HYPERLINK("https://www.mymapcodes.com/go/?t="&amp;IF(G982&lt;&gt;"",F982,"AAA")&amp;"&amp;ma="&amp;LEFT(IF(G982&lt;&gt;"",G982,H982),FIND(".",IF(G982&lt;&gt;"",G982,H982))-1)&amp;"&amp;mb="&amp;MID(IF(G982&lt;&gt;"",G982,H982),FIND(".",IF(G982&lt;&gt;"",G982,H982))+1,99),"Open on MyMapcodes →"),""))</f>
        <v/>
      </c>
      <c r="J982" s="47">
        <f>IF(OR(R982="",AP982&lt;&gt;""),"",ROUND(AN982,6))</f>
        <v/>
      </c>
      <c r="K982" s="47">
        <f>IF(OR(R982="",AP982&lt;&gt;""),"",ROUND(AO982,6))</f>
        <v/>
      </c>
      <c r="L982" s="48">
        <f>IF(R982="","",IF(AP982&lt;&gt;"",AP982,IF(O982="NO CONNECTION","Excel couldn't reach the mapcode service. Click the REFRESH RESULTS box just above the table.",IF(E982="","The mapcode service didn't return a mapcode for this point.",IF(AM982,"Latitude and longitude seemed to be the wrong way round, so they've been swapped. Please check.",IF(AND(AN982=0,AO982=0),"0, 0 is in the sea off West Africa. Please check this is the location you meant.",IF(W982,"Longitude came first, so the order has been switched.",IF(Z982=6,"Converted from degrees, minutes and seconds.",IF(Z982=4,"Converted from degrees and decimal minutes.","")))))))))</f>
        <v/>
      </c>
      <c r="N982" s="49">
        <f>IF(J982="","",MapcodeAPI&amp;"codes/"&amp;SUBSTITUTE(J982&amp;"",MID(1/2,2,1),".")&amp;","&amp;SUBSTITUTE(K982&amp;"",MID(1/2,2,1),"."))&amp;LEFT($B$13,0)</f>
        <v/>
      </c>
      <c r="O982" s="49">
        <f>IF(N982="","",IFERROR(_xlfn.WEBSERVICE(N982),IF(MapcodeAPIBackup="","NO CONNECTION",IFERROR(_xlfn.WEBSERVICE(MapcodeAPIBackup&amp;MID(N982,LEN(MapcodeAPI)+1,999)),"NO CONNECTION"))))</f>
        <v/>
      </c>
      <c r="P982" t="inlineStr">
        <is>
          <t xml:space="preserve"> </t>
        </is>
      </c>
      <c r="R982" s="50">
        <f>IFERROR(IF(AND(TRIM(B982&amp;"")="",TRIM(C982&amp;"")=""),"",TRIM(IF(ISNUMBER(B982),SUBSTITUTE(B982&amp;"",MID(1/2,2,1),"."),B982&amp;"")&amp;IF(TRIM(C982&amp;"")="",""," | "&amp;IF(ISNUMBER(C982),SUBSTITUTE(C982&amp;"",MID(1/2,2,1),"."),C982&amp;"")))),"(error value)")</f>
        <v/>
      </c>
      <c r="S982" s="50">
        <f>IF(R982="","","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"&amp;IFERROR(IF(AND(LEN(R982)-LEN(SUBSTITUTE(R982,"/",""))=1,ISNUMBER(FIND(" ",TRIM(LEFT(R982,FIND("/",R982)-1))))),LEFT(R982,FIND("/",R982)-1),R982),R982)&amp;" ")," "," "),"﻿"," "),"​"," "),"⁠"," ")," "," ")," "," "),CHAR(9)," "),CHAR(10)," "),CHAR(13)," "),"−","-"),"–","-"),"—","-"),"LATITUDE"," "),"LONGITUDE"," "),"COORDINATES"," "),"COORDS"," "),"NORTH"," N "),"SOUTH"," S "),"EAST"," E "),"WEST"," W "),"DEGREES"," "),"DEG"," "),"GPS"," "),"LONG"," "),"LNG"," "),"LON"," "),"LAT"," ")," AND "," "),"&amp;"," ")&amp;" ")</f>
        <v/>
      </c>
      <c r="T982" s="50">
        <f>IF(S982="","",IF(LEN(S982)-LEN(SUBSTITUTE(S982,".",""))&gt;0,SUBSTITUTE(S982,","," "),IF(LEN(S982)-LEN(SUBSTITUTE(S982,",",""))=3,SUBSTITUTE(SUBSTITUTE(S982,",",";",2),",","."),IF(LEN(S982)-LEN(SUBSTITUTE(S982,",",""))=2,SUBSTITUTE(S982,",","."),SUBSTITUTE(S982,","," ")))))</f>
        <v/>
      </c>
      <c r="U982" s="50">
        <f>IF(ISNUMBER(FIND("S",T982)),-1,IF(ISNUMBER(FIND("N",T982)),1,0))</f>
        <v/>
      </c>
      <c r="V982" s="50">
        <f>IF(ISNUMBER(FIND("W",T982)),-1,IF(ISNUMBER(FIND("E",T982)),1,0))</f>
        <v/>
      </c>
      <c r="W982" s="50">
        <f>AND(MIN(IFERROR(FIND("N",T982),999),IFERROR(FIND("S",T982),999))&lt;999,MIN(IFERROR(FIND("E",T982),999),IFERROR(FIND("W",T982),999))&lt;999,MIN(IFERROR(FIND("E",T982),999),IFERROR(FIND("W",T982),999))&lt;MIN(IFERROR(FIND("N",T982),999),IFERROR(FIND("S",T982),999)))</f>
        <v/>
      </c>
      <c r="X982" s="50">
        <f>IF(T982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982,"°"," "),"º"," "),"˚"," "),"'"," "),CHAR(34)," "),"′"," "),"’"," "),"‘"," "),"″"," "),"”"," "),"“"," "),"("," "),")"," "),"["," "),"]"," "),"{"," "),"}"," "),";"," "),"|"," "),"/"," "),"\"," "),":"," "),"="," "),"*"," "),","," "),"N"," "),"S"," "),"E"," "),"W"," "),"_"," ")))</f>
        <v/>
      </c>
      <c r="Y982" s="50">
        <f>IF(X982="","",SUBSTITUTE(SUBSTITUTE(SUBSTITUTE(SUBSTITUTE(SUBSTITUTE(SUBSTITUTE(SUBSTITUTE(SUBSTITUTE(SUBSTITUTE(SUBSTITUTE(SUBSTITUTE(SUBSTITUTE(SUBSTITUTE(X982,"0",""),"1",""),"2",""),"3",""),"4",""),"5",""),"6",""),"7",""),"8",""),"9",""),".",""),"-","")," ",""))</f>
        <v/>
      </c>
      <c r="Z982" s="50">
        <f>IF(X982="",0,LEN(X982)-LEN(SUBSTITUTE(X982," ",""))+1)</f>
        <v/>
      </c>
      <c r="AA982" s="50">
        <f>IF(Z982&lt;1,"",IFERROR(VALUE(SUBSTITUTE(TRIM(MID(SUBSTITUTE(X982," ",REPT(" ",60)),1,60)),".",MID(1/2,2,1))),""))</f>
        <v/>
      </c>
      <c r="AB982" s="50">
        <f>IF(Z982&lt;2,"",IFERROR(VALUE(SUBSTITUTE(TRIM(MID(SUBSTITUTE(X982," ",REPT(" ",60)),61,60)),".",MID(1/2,2,1))),""))</f>
        <v/>
      </c>
      <c r="AC982" s="50">
        <f>IF(Z982&lt;3,"",IFERROR(VALUE(SUBSTITUTE(TRIM(MID(SUBSTITUTE(X982," ",REPT(" ",60)),121,60)),".",MID(1/2,2,1))),""))</f>
        <v/>
      </c>
      <c r="AD982" s="50">
        <f>IF(Z982&lt;4,"",IFERROR(VALUE(SUBSTITUTE(TRIM(MID(SUBSTITUTE(X982," ",REPT(" ",60)),181,60)),".",MID(1/2,2,1))),""))</f>
        <v/>
      </c>
      <c r="AE982" s="50">
        <f>IF(Z982&lt;5,"",IFERROR(VALUE(SUBSTITUTE(TRIM(MID(SUBSTITUTE(X982," ",REPT(" ",60)),241,60)),".",MID(1/2,2,1))),""))</f>
        <v/>
      </c>
      <c r="AF982" s="50">
        <f>IF(Z982&lt;6,"",IFERROR(VALUE(SUBSTITUTE(TRIM(MID(SUBSTITUTE(X982," ",REPT(" ",60)),301,60)),".",MID(1/2,2,1))),""))</f>
        <v/>
      </c>
      <c r="AG982" s="50">
        <f>IFERROR(IF(Z982=2,AA982,IF(Z982=4,IF(AA982&lt;0,-1,1)*(ABS(AA982)+AB982/60),IF(Z982=6,IF(AA982&lt;0,-1,1)*(ABS(AA982)+AB982/60+AC982/3600),""))),"")</f>
        <v/>
      </c>
      <c r="AH982" s="50">
        <f>IFERROR(IF(Z982=2,AB982,IF(Z982=4,IF(AC982&lt;0,-1,1)*(ABS(AC982)+AD982/60),IF(Z982=6,IF(AD982&lt;0,-1,1)*(ABS(AD982)+AE982/60+AF982/3600),""))),"")</f>
        <v/>
      </c>
      <c r="AI982" s="50">
        <f>IF(W982,AH982,AG982)</f>
        <v/>
      </c>
      <c r="AJ982" s="50">
        <f>IF(W982,AG982,AH982)</f>
        <v/>
      </c>
      <c r="AK982" s="50">
        <f>IFERROR(IF(U982=0,AI982,U982*ABS(AI982)),"")</f>
        <v/>
      </c>
      <c r="AL982" s="50">
        <f>IFERROR(IF(V982=0,AJ982,V982*ABS(AJ982)),"")</f>
        <v/>
      </c>
      <c r="AM982" s="50">
        <f>IFERROR(AND(U982=0,V982=0,ABS(AK982)&gt;90,ABS(AK982)&lt;=180,ABS(AL982)&lt;=90),FALSE)</f>
        <v/>
      </c>
      <c r="AN982" s="50">
        <f>IF(AM982,AL982,AK982)</f>
        <v/>
      </c>
      <c r="AO982" s="50">
        <f>IF(AM982,AK982,AL982)</f>
        <v/>
      </c>
      <c r="AP982" s="50">
        <f>IF(R982="","",IF(Y982&lt;&gt;"","Contains words or symbols that aren't part of a coordinate.",IF(NOT(OR(Z982=2,Z982=4,Z982=6)),"Couldn't find a latitude and a longitude ("&amp;Z982&amp;IF(Z982=1," number"," numbers")&amp;" found).",IF(COUNT(AA982:AF982)&lt;&gt;Z982,"Some of the numbers couldn't be read.",IF(OR(AND(Z982=4,OR(AB982&lt;0,AB982&gt;=60,AD982&lt;0,AD982&gt;=60)),AND(Z982=6,OR(AB982&lt;0,AB982&gt;=60,AC982&lt;0,AC982&gt;=60,AE982&lt;0,AE982&gt;=60,AF982&lt;0,AF982&gt;=60))),"Minutes and seconds must be between 0 and 60.",IF(OR(ABS(AN982)&gt;90,ABS(AO982)&gt;180),"Out of range: latitude must be between -90 and 90, and longitude between -180 and 180.",""))))))</f>
        <v/>
      </c>
    </row>
    <row r="983">
      <c r="B983" s="44" t="n"/>
      <c r="C983" s="44" t="n"/>
      <c r="D983" s="45">
        <f>IF(R983="","",IF(AP983&lt;&gt;"","NOT VALID GPS COORDINATES",IF(O983="NO CONNECTION","NO CONNECTION",IF(E983="","NOT FOUND",IF(OR(AM983,AND(AN983=0,AO983=0)),"CONVERTED – PLEASE CHECK","CONVERTED")))))</f>
        <v/>
      </c>
      <c r="E983" s="45">
        <f>IF(OR(O983="",O983="NO CONNECTION"),"",IFERROR(_xlfn.FILTERXML(O983,"//local/territory")&amp;" "&amp;_xlfn.FILTERXML(O983,"//local/mapcode"),IFERROR(_xlfn.FILTERXML(O983,"//international/mapcode"),"")))</f>
        <v/>
      </c>
      <c r="F983" s="46">
        <f>IF(E983="","",IFERROR(_xlfn.FILTERXML(O983,"//local/territory"),""))</f>
        <v/>
      </c>
      <c r="G983" s="46">
        <f>IF(E983="","",IFERROR(_xlfn.FILTERXML(O983,"//local/mapcode"),""))</f>
        <v/>
      </c>
      <c r="H983" s="46">
        <f>IF(E983="","",IFERROR(_xlfn.FILTERXML(O983,"//international/mapcode"),""))</f>
        <v/>
      </c>
      <c r="I983" s="46">
        <f>IF(E983="","",IFERROR(HYPERLINK("https://www.mymapcodes.com/go/?t="&amp;IF(G983&lt;&gt;"",F983,"AAA")&amp;"&amp;ma="&amp;LEFT(IF(G983&lt;&gt;"",G983,H983),FIND(".",IF(G983&lt;&gt;"",G983,H983))-1)&amp;"&amp;mb="&amp;MID(IF(G983&lt;&gt;"",G983,H983),FIND(".",IF(G983&lt;&gt;"",G983,H983))+1,99),"Open on MyMapcodes →"),""))</f>
        <v/>
      </c>
      <c r="J983" s="47">
        <f>IF(OR(R983="",AP983&lt;&gt;""),"",ROUND(AN983,6))</f>
        <v/>
      </c>
      <c r="K983" s="47">
        <f>IF(OR(R983="",AP983&lt;&gt;""),"",ROUND(AO983,6))</f>
        <v/>
      </c>
      <c r="L983" s="48">
        <f>IF(R983="","",IF(AP983&lt;&gt;"",AP983,IF(O983="NO CONNECTION","Excel couldn't reach the mapcode service. Click the REFRESH RESULTS box just above the table.",IF(E983="","The mapcode service didn't return a mapcode for this point.",IF(AM983,"Latitude and longitude seemed to be the wrong way round, so they've been swapped. Please check.",IF(AND(AN983=0,AO983=0),"0, 0 is in the sea off West Africa. Please check this is the location you meant.",IF(W983,"Longitude came first, so the order has been switched.",IF(Z983=6,"Converted from degrees, minutes and seconds.",IF(Z983=4,"Converted from degrees and decimal minutes.","")))))))))</f>
        <v/>
      </c>
      <c r="N983" s="49">
        <f>IF(J983="","",MapcodeAPI&amp;"codes/"&amp;SUBSTITUTE(J983&amp;"",MID(1/2,2,1),".")&amp;","&amp;SUBSTITUTE(K983&amp;"",MID(1/2,2,1),"."))&amp;LEFT($B$13,0)</f>
        <v/>
      </c>
      <c r="O983" s="49">
        <f>IF(N983="","",IFERROR(_xlfn.WEBSERVICE(N983),IF(MapcodeAPIBackup="","NO CONNECTION",IFERROR(_xlfn.WEBSERVICE(MapcodeAPIBackup&amp;MID(N983,LEN(MapcodeAPI)+1,999)),"NO CONNECTION"))))</f>
        <v/>
      </c>
      <c r="P983" t="inlineStr">
        <is>
          <t xml:space="preserve"> </t>
        </is>
      </c>
      <c r="R983" s="50">
        <f>IFERROR(IF(AND(TRIM(B983&amp;"")="",TRIM(C983&amp;"")=""),"",TRIM(IF(ISNUMBER(B983),SUBSTITUTE(B983&amp;"",MID(1/2,2,1),"."),B983&amp;"")&amp;IF(TRIM(C983&amp;"")="",""," | "&amp;IF(ISNUMBER(C983),SUBSTITUTE(C983&amp;"",MID(1/2,2,1),"."),C983&amp;"")))),"(error value)")</f>
        <v/>
      </c>
      <c r="S983" s="50">
        <f>IF(R983="","","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"&amp;IFERROR(IF(AND(LEN(R983)-LEN(SUBSTITUTE(R983,"/",""))=1,ISNUMBER(FIND(" ",TRIM(LEFT(R983,FIND("/",R983)-1))))),LEFT(R983,FIND("/",R983)-1),R983),R983)&amp;" ")," "," "),"﻿"," "),"​"," "),"⁠"," ")," "," ")," "," "),CHAR(9)," "),CHAR(10)," "),CHAR(13)," "),"−","-"),"–","-"),"—","-"),"LATITUDE"," "),"LONGITUDE"," "),"COORDINATES"," "),"COORDS"," "),"NORTH"," N "),"SOUTH"," S "),"EAST"," E "),"WEST"," W "),"DEGREES"," "),"DEG"," "),"GPS"," "),"LONG"," "),"LNG"," "),"LON"," "),"LAT"," ")," AND "," "),"&amp;"," ")&amp;" ")</f>
        <v/>
      </c>
      <c r="T983" s="50">
        <f>IF(S983="","",IF(LEN(S983)-LEN(SUBSTITUTE(S983,".",""))&gt;0,SUBSTITUTE(S983,","," "),IF(LEN(S983)-LEN(SUBSTITUTE(S983,",",""))=3,SUBSTITUTE(SUBSTITUTE(S983,",",";",2),",","."),IF(LEN(S983)-LEN(SUBSTITUTE(S983,",",""))=2,SUBSTITUTE(S983,",","."),SUBSTITUTE(S983,","," ")))))</f>
        <v/>
      </c>
      <c r="U983" s="50">
        <f>IF(ISNUMBER(FIND("S",T983)),-1,IF(ISNUMBER(FIND("N",T983)),1,0))</f>
        <v/>
      </c>
      <c r="V983" s="50">
        <f>IF(ISNUMBER(FIND("W",T983)),-1,IF(ISNUMBER(FIND("E",T983)),1,0))</f>
        <v/>
      </c>
      <c r="W983" s="50">
        <f>AND(MIN(IFERROR(FIND("N",T983),999),IFERROR(FIND("S",T983),999))&lt;999,MIN(IFERROR(FIND("E",T983),999),IFERROR(FIND("W",T983),999))&lt;999,MIN(IFERROR(FIND("E",T983),999),IFERROR(FIND("W",T983),999))&lt;MIN(IFERROR(FIND("N",T983),999),IFERROR(FIND("S",T983),999)))</f>
        <v/>
      </c>
      <c r="X983" s="50">
        <f>IF(T983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983,"°"," "),"º"," "),"˚"," "),"'"," "),CHAR(34)," "),"′"," "),"’"," "),"‘"," "),"″"," "),"”"," "),"“"," "),"("," "),")"," "),"["," "),"]"," "),"{"," "),"}"," "),";"," "),"|"," "),"/"," "),"\"," "),":"," "),"="," "),"*"," "),","," "),"N"," "),"S"," "),"E"," "),"W"," "),"_"," ")))</f>
        <v/>
      </c>
      <c r="Y983" s="50">
        <f>IF(X983="","",SUBSTITUTE(SUBSTITUTE(SUBSTITUTE(SUBSTITUTE(SUBSTITUTE(SUBSTITUTE(SUBSTITUTE(SUBSTITUTE(SUBSTITUTE(SUBSTITUTE(SUBSTITUTE(SUBSTITUTE(SUBSTITUTE(X983,"0",""),"1",""),"2",""),"3",""),"4",""),"5",""),"6",""),"7",""),"8",""),"9",""),".",""),"-","")," ",""))</f>
        <v/>
      </c>
      <c r="Z983" s="50">
        <f>IF(X983="",0,LEN(X983)-LEN(SUBSTITUTE(X983," ",""))+1)</f>
        <v/>
      </c>
      <c r="AA983" s="50">
        <f>IF(Z983&lt;1,"",IFERROR(VALUE(SUBSTITUTE(TRIM(MID(SUBSTITUTE(X983," ",REPT(" ",60)),1,60)),".",MID(1/2,2,1))),""))</f>
        <v/>
      </c>
      <c r="AB983" s="50">
        <f>IF(Z983&lt;2,"",IFERROR(VALUE(SUBSTITUTE(TRIM(MID(SUBSTITUTE(X983," ",REPT(" ",60)),61,60)),".",MID(1/2,2,1))),""))</f>
        <v/>
      </c>
      <c r="AC983" s="50">
        <f>IF(Z983&lt;3,"",IFERROR(VALUE(SUBSTITUTE(TRIM(MID(SUBSTITUTE(X983," ",REPT(" ",60)),121,60)),".",MID(1/2,2,1))),""))</f>
        <v/>
      </c>
      <c r="AD983" s="50">
        <f>IF(Z983&lt;4,"",IFERROR(VALUE(SUBSTITUTE(TRIM(MID(SUBSTITUTE(X983," ",REPT(" ",60)),181,60)),".",MID(1/2,2,1))),""))</f>
        <v/>
      </c>
      <c r="AE983" s="50">
        <f>IF(Z983&lt;5,"",IFERROR(VALUE(SUBSTITUTE(TRIM(MID(SUBSTITUTE(X983," ",REPT(" ",60)),241,60)),".",MID(1/2,2,1))),""))</f>
        <v/>
      </c>
      <c r="AF983" s="50">
        <f>IF(Z983&lt;6,"",IFERROR(VALUE(SUBSTITUTE(TRIM(MID(SUBSTITUTE(X983," ",REPT(" ",60)),301,60)),".",MID(1/2,2,1))),""))</f>
        <v/>
      </c>
      <c r="AG983" s="50">
        <f>IFERROR(IF(Z983=2,AA983,IF(Z983=4,IF(AA983&lt;0,-1,1)*(ABS(AA983)+AB983/60),IF(Z983=6,IF(AA983&lt;0,-1,1)*(ABS(AA983)+AB983/60+AC983/3600),""))),"")</f>
        <v/>
      </c>
      <c r="AH983" s="50">
        <f>IFERROR(IF(Z983=2,AB983,IF(Z983=4,IF(AC983&lt;0,-1,1)*(ABS(AC983)+AD983/60),IF(Z983=6,IF(AD983&lt;0,-1,1)*(ABS(AD983)+AE983/60+AF983/3600),""))),"")</f>
        <v/>
      </c>
      <c r="AI983" s="50">
        <f>IF(W983,AH983,AG983)</f>
        <v/>
      </c>
      <c r="AJ983" s="50">
        <f>IF(W983,AG983,AH983)</f>
        <v/>
      </c>
      <c r="AK983" s="50">
        <f>IFERROR(IF(U983=0,AI983,U983*ABS(AI983)),"")</f>
        <v/>
      </c>
      <c r="AL983" s="50">
        <f>IFERROR(IF(V983=0,AJ983,V983*ABS(AJ983)),"")</f>
        <v/>
      </c>
      <c r="AM983" s="50">
        <f>IFERROR(AND(U983=0,V983=0,ABS(AK983)&gt;90,ABS(AK983)&lt;=180,ABS(AL983)&lt;=90),FALSE)</f>
        <v/>
      </c>
      <c r="AN983" s="50">
        <f>IF(AM983,AL983,AK983)</f>
        <v/>
      </c>
      <c r="AO983" s="50">
        <f>IF(AM983,AK983,AL983)</f>
        <v/>
      </c>
      <c r="AP983" s="50">
        <f>IF(R983="","",IF(Y983&lt;&gt;"","Contains words or symbols that aren't part of a coordinate.",IF(NOT(OR(Z983=2,Z983=4,Z983=6)),"Couldn't find a latitude and a longitude ("&amp;Z983&amp;IF(Z983=1," number"," numbers")&amp;" found).",IF(COUNT(AA983:AF983)&lt;&gt;Z983,"Some of the numbers couldn't be read.",IF(OR(AND(Z983=4,OR(AB983&lt;0,AB983&gt;=60,AD983&lt;0,AD983&gt;=60)),AND(Z983=6,OR(AB983&lt;0,AB983&gt;=60,AC983&lt;0,AC983&gt;=60,AE983&lt;0,AE983&gt;=60,AF983&lt;0,AF983&gt;=60))),"Minutes and seconds must be between 0 and 60.",IF(OR(ABS(AN983)&gt;90,ABS(AO983)&gt;180),"Out of range: latitude must be between -90 and 90, and longitude between -180 and 180.",""))))))</f>
        <v/>
      </c>
    </row>
    <row r="984">
      <c r="B984" s="44" t="n"/>
      <c r="C984" s="44" t="n"/>
      <c r="D984" s="45">
        <f>IF(R984="","",IF(AP984&lt;&gt;"","NOT VALID GPS COORDINATES",IF(O984="NO CONNECTION","NO CONNECTION",IF(E984="","NOT FOUND",IF(OR(AM984,AND(AN984=0,AO984=0)),"CONVERTED – PLEASE CHECK","CONVERTED")))))</f>
        <v/>
      </c>
      <c r="E984" s="45">
        <f>IF(OR(O984="",O984="NO CONNECTION"),"",IFERROR(_xlfn.FILTERXML(O984,"//local/territory")&amp;" "&amp;_xlfn.FILTERXML(O984,"//local/mapcode"),IFERROR(_xlfn.FILTERXML(O984,"//international/mapcode"),"")))</f>
        <v/>
      </c>
      <c r="F984" s="46">
        <f>IF(E984="","",IFERROR(_xlfn.FILTERXML(O984,"//local/territory"),""))</f>
        <v/>
      </c>
      <c r="G984" s="46">
        <f>IF(E984="","",IFERROR(_xlfn.FILTERXML(O984,"//local/mapcode"),""))</f>
        <v/>
      </c>
      <c r="H984" s="46">
        <f>IF(E984="","",IFERROR(_xlfn.FILTERXML(O984,"//international/mapcode"),""))</f>
        <v/>
      </c>
      <c r="I984" s="46">
        <f>IF(E984="","",IFERROR(HYPERLINK("https://www.mymapcodes.com/go/?t="&amp;IF(G984&lt;&gt;"",F984,"AAA")&amp;"&amp;ma="&amp;LEFT(IF(G984&lt;&gt;"",G984,H984),FIND(".",IF(G984&lt;&gt;"",G984,H984))-1)&amp;"&amp;mb="&amp;MID(IF(G984&lt;&gt;"",G984,H984),FIND(".",IF(G984&lt;&gt;"",G984,H984))+1,99),"Open on MyMapcodes →"),""))</f>
        <v/>
      </c>
      <c r="J984" s="47">
        <f>IF(OR(R984="",AP984&lt;&gt;""),"",ROUND(AN984,6))</f>
        <v/>
      </c>
      <c r="K984" s="47">
        <f>IF(OR(R984="",AP984&lt;&gt;""),"",ROUND(AO984,6))</f>
        <v/>
      </c>
      <c r="L984" s="48">
        <f>IF(R984="","",IF(AP984&lt;&gt;"",AP984,IF(O984="NO CONNECTION","Excel couldn't reach the mapcode service. Click the REFRESH RESULTS box just above the table.",IF(E984="","The mapcode service didn't return a mapcode for this point.",IF(AM984,"Latitude and longitude seemed to be the wrong way round, so they've been swapped. Please check.",IF(AND(AN984=0,AO984=0),"0, 0 is in the sea off West Africa. Please check this is the location you meant.",IF(W984,"Longitude came first, so the order has been switched.",IF(Z984=6,"Converted from degrees, minutes and seconds.",IF(Z984=4,"Converted from degrees and decimal minutes.","")))))))))</f>
        <v/>
      </c>
      <c r="N984" s="49">
        <f>IF(J984="","",MapcodeAPI&amp;"codes/"&amp;SUBSTITUTE(J984&amp;"",MID(1/2,2,1),".")&amp;","&amp;SUBSTITUTE(K984&amp;"",MID(1/2,2,1),"."))&amp;LEFT($B$13,0)</f>
        <v/>
      </c>
      <c r="O984" s="49">
        <f>IF(N984="","",IFERROR(_xlfn.WEBSERVICE(N984),IF(MapcodeAPIBackup="","NO CONNECTION",IFERROR(_xlfn.WEBSERVICE(MapcodeAPIBackup&amp;MID(N984,LEN(MapcodeAPI)+1,999)),"NO CONNECTION"))))</f>
        <v/>
      </c>
      <c r="P984" t="inlineStr">
        <is>
          <t xml:space="preserve"> </t>
        </is>
      </c>
      <c r="R984" s="50">
        <f>IFERROR(IF(AND(TRIM(B984&amp;"")="",TRIM(C984&amp;"")=""),"",TRIM(IF(ISNUMBER(B984),SUBSTITUTE(B984&amp;"",MID(1/2,2,1),"."),B984&amp;"")&amp;IF(TRIM(C984&amp;"")="",""," | "&amp;IF(ISNUMBER(C984),SUBSTITUTE(C984&amp;"",MID(1/2,2,1),"."),C984&amp;"")))),"(error value)")</f>
        <v/>
      </c>
      <c r="S984" s="50">
        <f>IF(R984="","","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"&amp;IFERROR(IF(AND(LEN(R984)-LEN(SUBSTITUTE(R984,"/",""))=1,ISNUMBER(FIND(" ",TRIM(LEFT(R984,FIND("/",R984)-1))))),LEFT(R984,FIND("/",R984)-1),R984),R984)&amp;" ")," "," "),"﻿"," "),"​"," "),"⁠"," ")," "," ")," "," "),CHAR(9)," "),CHAR(10)," "),CHAR(13)," "),"−","-"),"–","-"),"—","-"),"LATITUDE"," "),"LONGITUDE"," "),"COORDINATES"," "),"COORDS"," "),"NORTH"," N "),"SOUTH"," S "),"EAST"," E "),"WEST"," W "),"DEGREES"," "),"DEG"," "),"GPS"," "),"LONG"," "),"LNG"," "),"LON"," "),"LAT"," ")," AND "," "),"&amp;"," ")&amp;" ")</f>
        <v/>
      </c>
      <c r="T984" s="50">
        <f>IF(S984="","",IF(LEN(S984)-LEN(SUBSTITUTE(S984,".",""))&gt;0,SUBSTITUTE(S984,","," "),IF(LEN(S984)-LEN(SUBSTITUTE(S984,",",""))=3,SUBSTITUTE(SUBSTITUTE(S984,",",";",2),",","."),IF(LEN(S984)-LEN(SUBSTITUTE(S984,",",""))=2,SUBSTITUTE(S984,",","."),SUBSTITUTE(S984,","," ")))))</f>
        <v/>
      </c>
      <c r="U984" s="50">
        <f>IF(ISNUMBER(FIND("S",T984)),-1,IF(ISNUMBER(FIND("N",T984)),1,0))</f>
        <v/>
      </c>
      <c r="V984" s="50">
        <f>IF(ISNUMBER(FIND("W",T984)),-1,IF(ISNUMBER(FIND("E",T984)),1,0))</f>
        <v/>
      </c>
      <c r="W984" s="50">
        <f>AND(MIN(IFERROR(FIND("N",T984),999),IFERROR(FIND("S",T984),999))&lt;999,MIN(IFERROR(FIND("E",T984),999),IFERROR(FIND("W",T984),999))&lt;999,MIN(IFERROR(FIND("E",T984),999),IFERROR(FIND("W",T984),999))&lt;MIN(IFERROR(FIND("N",T984),999),IFERROR(FIND("S",T984),999)))</f>
        <v/>
      </c>
      <c r="X984" s="50">
        <f>IF(T984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984,"°"," "),"º"," "),"˚"," "),"'"," "),CHAR(34)," "),"′"," "),"’"," "),"‘"," "),"″"," "),"”"," "),"“"," "),"("," "),")"," "),"["," "),"]"," "),"{"," "),"}"," "),";"," "),"|"," "),"/"," "),"\"," "),":"," "),"="," "),"*"," "),","," "),"N"," "),"S"," "),"E"," "),"W"," "),"_"," ")))</f>
        <v/>
      </c>
      <c r="Y984" s="50">
        <f>IF(X984="","",SUBSTITUTE(SUBSTITUTE(SUBSTITUTE(SUBSTITUTE(SUBSTITUTE(SUBSTITUTE(SUBSTITUTE(SUBSTITUTE(SUBSTITUTE(SUBSTITUTE(SUBSTITUTE(SUBSTITUTE(SUBSTITUTE(X984,"0",""),"1",""),"2",""),"3",""),"4",""),"5",""),"6",""),"7",""),"8",""),"9",""),".",""),"-","")," ",""))</f>
        <v/>
      </c>
      <c r="Z984" s="50">
        <f>IF(X984="",0,LEN(X984)-LEN(SUBSTITUTE(X984," ",""))+1)</f>
        <v/>
      </c>
      <c r="AA984" s="50">
        <f>IF(Z984&lt;1,"",IFERROR(VALUE(SUBSTITUTE(TRIM(MID(SUBSTITUTE(X984," ",REPT(" ",60)),1,60)),".",MID(1/2,2,1))),""))</f>
        <v/>
      </c>
      <c r="AB984" s="50">
        <f>IF(Z984&lt;2,"",IFERROR(VALUE(SUBSTITUTE(TRIM(MID(SUBSTITUTE(X984," ",REPT(" ",60)),61,60)),".",MID(1/2,2,1))),""))</f>
        <v/>
      </c>
      <c r="AC984" s="50">
        <f>IF(Z984&lt;3,"",IFERROR(VALUE(SUBSTITUTE(TRIM(MID(SUBSTITUTE(X984," ",REPT(" ",60)),121,60)),".",MID(1/2,2,1))),""))</f>
        <v/>
      </c>
      <c r="AD984" s="50">
        <f>IF(Z984&lt;4,"",IFERROR(VALUE(SUBSTITUTE(TRIM(MID(SUBSTITUTE(X984," ",REPT(" ",60)),181,60)),".",MID(1/2,2,1))),""))</f>
        <v/>
      </c>
      <c r="AE984" s="50">
        <f>IF(Z984&lt;5,"",IFERROR(VALUE(SUBSTITUTE(TRIM(MID(SUBSTITUTE(X984," ",REPT(" ",60)),241,60)),".",MID(1/2,2,1))),""))</f>
        <v/>
      </c>
      <c r="AF984" s="50">
        <f>IF(Z984&lt;6,"",IFERROR(VALUE(SUBSTITUTE(TRIM(MID(SUBSTITUTE(X984," ",REPT(" ",60)),301,60)),".",MID(1/2,2,1))),""))</f>
        <v/>
      </c>
      <c r="AG984" s="50">
        <f>IFERROR(IF(Z984=2,AA984,IF(Z984=4,IF(AA984&lt;0,-1,1)*(ABS(AA984)+AB984/60),IF(Z984=6,IF(AA984&lt;0,-1,1)*(ABS(AA984)+AB984/60+AC984/3600),""))),"")</f>
        <v/>
      </c>
      <c r="AH984" s="50">
        <f>IFERROR(IF(Z984=2,AB984,IF(Z984=4,IF(AC984&lt;0,-1,1)*(ABS(AC984)+AD984/60),IF(Z984=6,IF(AD984&lt;0,-1,1)*(ABS(AD984)+AE984/60+AF984/3600),""))),"")</f>
        <v/>
      </c>
      <c r="AI984" s="50">
        <f>IF(W984,AH984,AG984)</f>
        <v/>
      </c>
      <c r="AJ984" s="50">
        <f>IF(W984,AG984,AH984)</f>
        <v/>
      </c>
      <c r="AK984" s="50">
        <f>IFERROR(IF(U984=0,AI984,U984*ABS(AI984)),"")</f>
        <v/>
      </c>
      <c r="AL984" s="50">
        <f>IFERROR(IF(V984=0,AJ984,V984*ABS(AJ984)),"")</f>
        <v/>
      </c>
      <c r="AM984" s="50">
        <f>IFERROR(AND(U984=0,V984=0,ABS(AK984)&gt;90,ABS(AK984)&lt;=180,ABS(AL984)&lt;=90),FALSE)</f>
        <v/>
      </c>
      <c r="AN984" s="50">
        <f>IF(AM984,AL984,AK984)</f>
        <v/>
      </c>
      <c r="AO984" s="50">
        <f>IF(AM984,AK984,AL984)</f>
        <v/>
      </c>
      <c r="AP984" s="50">
        <f>IF(R984="","",IF(Y984&lt;&gt;"","Contains words or symbols that aren't part of a coordinate.",IF(NOT(OR(Z984=2,Z984=4,Z984=6)),"Couldn't find a latitude and a longitude ("&amp;Z984&amp;IF(Z984=1," number"," numbers")&amp;" found).",IF(COUNT(AA984:AF984)&lt;&gt;Z984,"Some of the numbers couldn't be read.",IF(OR(AND(Z984=4,OR(AB984&lt;0,AB984&gt;=60,AD984&lt;0,AD984&gt;=60)),AND(Z984=6,OR(AB984&lt;0,AB984&gt;=60,AC984&lt;0,AC984&gt;=60,AE984&lt;0,AE984&gt;=60,AF984&lt;0,AF984&gt;=60))),"Minutes and seconds must be between 0 and 60.",IF(OR(ABS(AN984)&gt;90,ABS(AO984)&gt;180),"Out of range: latitude must be between -90 and 90, and longitude between -180 and 180.",""))))))</f>
        <v/>
      </c>
    </row>
    <row r="985">
      <c r="B985" s="44" t="n"/>
      <c r="C985" s="44" t="n"/>
      <c r="D985" s="45">
        <f>IF(R985="","",IF(AP985&lt;&gt;"","NOT VALID GPS COORDINATES",IF(O985="NO CONNECTION","NO CONNECTION",IF(E985="","NOT FOUND",IF(OR(AM985,AND(AN985=0,AO985=0)),"CONVERTED – PLEASE CHECK","CONVERTED")))))</f>
        <v/>
      </c>
      <c r="E985" s="45">
        <f>IF(OR(O985="",O985="NO CONNECTION"),"",IFERROR(_xlfn.FILTERXML(O985,"//local/territory")&amp;" "&amp;_xlfn.FILTERXML(O985,"//local/mapcode"),IFERROR(_xlfn.FILTERXML(O985,"//international/mapcode"),"")))</f>
        <v/>
      </c>
      <c r="F985" s="46">
        <f>IF(E985="","",IFERROR(_xlfn.FILTERXML(O985,"//local/territory"),""))</f>
        <v/>
      </c>
      <c r="G985" s="46">
        <f>IF(E985="","",IFERROR(_xlfn.FILTERXML(O985,"//local/mapcode"),""))</f>
        <v/>
      </c>
      <c r="H985" s="46">
        <f>IF(E985="","",IFERROR(_xlfn.FILTERXML(O985,"//international/mapcode"),""))</f>
        <v/>
      </c>
      <c r="I985" s="46">
        <f>IF(E985="","",IFERROR(HYPERLINK("https://www.mymapcodes.com/go/?t="&amp;IF(G985&lt;&gt;"",F985,"AAA")&amp;"&amp;ma="&amp;LEFT(IF(G985&lt;&gt;"",G985,H985),FIND(".",IF(G985&lt;&gt;"",G985,H985))-1)&amp;"&amp;mb="&amp;MID(IF(G985&lt;&gt;"",G985,H985),FIND(".",IF(G985&lt;&gt;"",G985,H985))+1,99),"Open on MyMapcodes →"),""))</f>
        <v/>
      </c>
      <c r="J985" s="47">
        <f>IF(OR(R985="",AP985&lt;&gt;""),"",ROUND(AN985,6))</f>
        <v/>
      </c>
      <c r="K985" s="47">
        <f>IF(OR(R985="",AP985&lt;&gt;""),"",ROUND(AO985,6))</f>
        <v/>
      </c>
      <c r="L985" s="48">
        <f>IF(R985="","",IF(AP985&lt;&gt;"",AP985,IF(O985="NO CONNECTION","Excel couldn't reach the mapcode service. Click the REFRESH RESULTS box just above the table.",IF(E985="","The mapcode service didn't return a mapcode for this point.",IF(AM985,"Latitude and longitude seemed to be the wrong way round, so they've been swapped. Please check.",IF(AND(AN985=0,AO985=0),"0, 0 is in the sea off West Africa. Please check this is the location you meant.",IF(W985,"Longitude came first, so the order has been switched.",IF(Z985=6,"Converted from degrees, minutes and seconds.",IF(Z985=4,"Converted from degrees and decimal minutes.","")))))))))</f>
        <v/>
      </c>
      <c r="N985" s="49">
        <f>IF(J985="","",MapcodeAPI&amp;"codes/"&amp;SUBSTITUTE(J985&amp;"",MID(1/2,2,1),".")&amp;","&amp;SUBSTITUTE(K985&amp;"",MID(1/2,2,1),"."))&amp;LEFT($B$13,0)</f>
        <v/>
      </c>
      <c r="O985" s="49">
        <f>IF(N985="","",IFERROR(_xlfn.WEBSERVICE(N985),IF(MapcodeAPIBackup="","NO CONNECTION",IFERROR(_xlfn.WEBSERVICE(MapcodeAPIBackup&amp;MID(N985,LEN(MapcodeAPI)+1,999)),"NO CONNECTION"))))</f>
        <v/>
      </c>
      <c r="P985" t="inlineStr">
        <is>
          <t xml:space="preserve"> </t>
        </is>
      </c>
      <c r="R985" s="50">
        <f>IFERROR(IF(AND(TRIM(B985&amp;"")="",TRIM(C985&amp;"")=""),"",TRIM(IF(ISNUMBER(B985),SUBSTITUTE(B985&amp;"",MID(1/2,2,1),"."),B985&amp;"")&amp;IF(TRIM(C985&amp;"")="",""," | "&amp;IF(ISNUMBER(C985),SUBSTITUTE(C985&amp;"",MID(1/2,2,1),"."),C985&amp;"")))),"(error value)")</f>
        <v/>
      </c>
      <c r="S985" s="50">
        <f>IF(R985="","","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"&amp;IFERROR(IF(AND(LEN(R985)-LEN(SUBSTITUTE(R985,"/",""))=1,ISNUMBER(FIND(" ",TRIM(LEFT(R985,FIND("/",R985)-1))))),LEFT(R985,FIND("/",R985)-1),R985),R985)&amp;" ")," "," "),"﻿"," "),"​"," "),"⁠"," ")," "," ")," "," "),CHAR(9)," "),CHAR(10)," "),CHAR(13)," "),"−","-"),"–","-"),"—","-"),"LATITUDE"," "),"LONGITUDE"," "),"COORDINATES"," "),"COORDS"," "),"NORTH"," N "),"SOUTH"," S "),"EAST"," E "),"WEST"," W "),"DEGREES"," "),"DEG"," "),"GPS"," "),"LONG"," "),"LNG"," "),"LON"," "),"LAT"," ")," AND "," "),"&amp;"," ")&amp;" ")</f>
        <v/>
      </c>
      <c r="T985" s="50">
        <f>IF(S985="","",IF(LEN(S985)-LEN(SUBSTITUTE(S985,".",""))&gt;0,SUBSTITUTE(S985,","," "),IF(LEN(S985)-LEN(SUBSTITUTE(S985,",",""))=3,SUBSTITUTE(SUBSTITUTE(S985,",",";",2),",","."),IF(LEN(S985)-LEN(SUBSTITUTE(S985,",",""))=2,SUBSTITUTE(S985,",","."),SUBSTITUTE(S985,","," ")))))</f>
        <v/>
      </c>
      <c r="U985" s="50">
        <f>IF(ISNUMBER(FIND("S",T985)),-1,IF(ISNUMBER(FIND("N",T985)),1,0))</f>
        <v/>
      </c>
      <c r="V985" s="50">
        <f>IF(ISNUMBER(FIND("W",T985)),-1,IF(ISNUMBER(FIND("E",T985)),1,0))</f>
        <v/>
      </c>
      <c r="W985" s="50">
        <f>AND(MIN(IFERROR(FIND("N",T985),999),IFERROR(FIND("S",T985),999))&lt;999,MIN(IFERROR(FIND("E",T985),999),IFERROR(FIND("W",T985),999))&lt;999,MIN(IFERROR(FIND("E",T985),999),IFERROR(FIND("W",T985),999))&lt;MIN(IFERROR(FIND("N",T985),999),IFERROR(FIND("S",T985),999)))</f>
        <v/>
      </c>
      <c r="X985" s="50">
        <f>IF(T985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985,"°"," "),"º"," "),"˚"," "),"'"," "),CHAR(34)," "),"′"," "),"’"," "),"‘"," "),"″"," "),"”"," "),"“"," "),"("," "),")"," "),"["," "),"]"," "),"{"," "),"}"," "),";"," "),"|"," "),"/"," "),"\"," "),":"," "),"="," "),"*"," "),","," "),"N"," "),"S"," "),"E"," "),"W"," "),"_"," ")))</f>
        <v/>
      </c>
      <c r="Y985" s="50">
        <f>IF(X985="","",SUBSTITUTE(SUBSTITUTE(SUBSTITUTE(SUBSTITUTE(SUBSTITUTE(SUBSTITUTE(SUBSTITUTE(SUBSTITUTE(SUBSTITUTE(SUBSTITUTE(SUBSTITUTE(SUBSTITUTE(SUBSTITUTE(X985,"0",""),"1",""),"2",""),"3",""),"4",""),"5",""),"6",""),"7",""),"8",""),"9",""),".",""),"-","")," ",""))</f>
        <v/>
      </c>
      <c r="Z985" s="50">
        <f>IF(X985="",0,LEN(X985)-LEN(SUBSTITUTE(X985," ",""))+1)</f>
        <v/>
      </c>
      <c r="AA985" s="50">
        <f>IF(Z985&lt;1,"",IFERROR(VALUE(SUBSTITUTE(TRIM(MID(SUBSTITUTE(X985," ",REPT(" ",60)),1,60)),".",MID(1/2,2,1))),""))</f>
        <v/>
      </c>
      <c r="AB985" s="50">
        <f>IF(Z985&lt;2,"",IFERROR(VALUE(SUBSTITUTE(TRIM(MID(SUBSTITUTE(X985," ",REPT(" ",60)),61,60)),".",MID(1/2,2,1))),""))</f>
        <v/>
      </c>
      <c r="AC985" s="50">
        <f>IF(Z985&lt;3,"",IFERROR(VALUE(SUBSTITUTE(TRIM(MID(SUBSTITUTE(X985," ",REPT(" ",60)),121,60)),".",MID(1/2,2,1))),""))</f>
        <v/>
      </c>
      <c r="AD985" s="50">
        <f>IF(Z985&lt;4,"",IFERROR(VALUE(SUBSTITUTE(TRIM(MID(SUBSTITUTE(X985," ",REPT(" ",60)),181,60)),".",MID(1/2,2,1))),""))</f>
        <v/>
      </c>
      <c r="AE985" s="50">
        <f>IF(Z985&lt;5,"",IFERROR(VALUE(SUBSTITUTE(TRIM(MID(SUBSTITUTE(X985," ",REPT(" ",60)),241,60)),".",MID(1/2,2,1))),""))</f>
        <v/>
      </c>
      <c r="AF985" s="50">
        <f>IF(Z985&lt;6,"",IFERROR(VALUE(SUBSTITUTE(TRIM(MID(SUBSTITUTE(X985," ",REPT(" ",60)),301,60)),".",MID(1/2,2,1))),""))</f>
        <v/>
      </c>
      <c r="AG985" s="50">
        <f>IFERROR(IF(Z985=2,AA985,IF(Z985=4,IF(AA985&lt;0,-1,1)*(ABS(AA985)+AB985/60),IF(Z985=6,IF(AA985&lt;0,-1,1)*(ABS(AA985)+AB985/60+AC985/3600),""))),"")</f>
        <v/>
      </c>
      <c r="AH985" s="50">
        <f>IFERROR(IF(Z985=2,AB985,IF(Z985=4,IF(AC985&lt;0,-1,1)*(ABS(AC985)+AD985/60),IF(Z985=6,IF(AD985&lt;0,-1,1)*(ABS(AD985)+AE985/60+AF985/3600),""))),"")</f>
        <v/>
      </c>
      <c r="AI985" s="50">
        <f>IF(W985,AH985,AG985)</f>
        <v/>
      </c>
      <c r="AJ985" s="50">
        <f>IF(W985,AG985,AH985)</f>
        <v/>
      </c>
      <c r="AK985" s="50">
        <f>IFERROR(IF(U985=0,AI985,U985*ABS(AI985)),"")</f>
        <v/>
      </c>
      <c r="AL985" s="50">
        <f>IFERROR(IF(V985=0,AJ985,V985*ABS(AJ985)),"")</f>
        <v/>
      </c>
      <c r="AM985" s="50">
        <f>IFERROR(AND(U985=0,V985=0,ABS(AK985)&gt;90,ABS(AK985)&lt;=180,ABS(AL985)&lt;=90),FALSE)</f>
        <v/>
      </c>
      <c r="AN985" s="50">
        <f>IF(AM985,AL985,AK985)</f>
        <v/>
      </c>
      <c r="AO985" s="50">
        <f>IF(AM985,AK985,AL985)</f>
        <v/>
      </c>
      <c r="AP985" s="50">
        <f>IF(R985="","",IF(Y985&lt;&gt;"","Contains words or symbols that aren't part of a coordinate.",IF(NOT(OR(Z985=2,Z985=4,Z985=6)),"Couldn't find a latitude and a longitude ("&amp;Z985&amp;IF(Z985=1," number"," numbers")&amp;" found).",IF(COUNT(AA985:AF985)&lt;&gt;Z985,"Some of the numbers couldn't be read.",IF(OR(AND(Z985=4,OR(AB985&lt;0,AB985&gt;=60,AD985&lt;0,AD985&gt;=60)),AND(Z985=6,OR(AB985&lt;0,AB985&gt;=60,AC985&lt;0,AC985&gt;=60,AE985&lt;0,AE985&gt;=60,AF985&lt;0,AF985&gt;=60))),"Minutes and seconds must be between 0 and 60.",IF(OR(ABS(AN985)&gt;90,ABS(AO985)&gt;180),"Out of range: latitude must be between -90 and 90, and longitude between -180 and 180.",""))))))</f>
        <v/>
      </c>
    </row>
    <row r="986">
      <c r="B986" s="44" t="n"/>
      <c r="C986" s="44" t="n"/>
      <c r="D986" s="45">
        <f>IF(R986="","",IF(AP986&lt;&gt;"","NOT VALID GPS COORDINATES",IF(O986="NO CONNECTION","NO CONNECTION",IF(E986="","NOT FOUND",IF(OR(AM986,AND(AN986=0,AO986=0)),"CONVERTED – PLEASE CHECK","CONVERTED")))))</f>
        <v/>
      </c>
      <c r="E986" s="45">
        <f>IF(OR(O986="",O986="NO CONNECTION"),"",IFERROR(_xlfn.FILTERXML(O986,"//local/territory")&amp;" "&amp;_xlfn.FILTERXML(O986,"//local/mapcode"),IFERROR(_xlfn.FILTERXML(O986,"//international/mapcode"),"")))</f>
        <v/>
      </c>
      <c r="F986" s="46">
        <f>IF(E986="","",IFERROR(_xlfn.FILTERXML(O986,"//local/territory"),""))</f>
        <v/>
      </c>
      <c r="G986" s="46">
        <f>IF(E986="","",IFERROR(_xlfn.FILTERXML(O986,"//local/mapcode"),""))</f>
        <v/>
      </c>
      <c r="H986" s="46">
        <f>IF(E986="","",IFERROR(_xlfn.FILTERXML(O986,"//international/mapcode"),""))</f>
        <v/>
      </c>
      <c r="I986" s="46">
        <f>IF(E986="","",IFERROR(HYPERLINK("https://www.mymapcodes.com/go/?t="&amp;IF(G986&lt;&gt;"",F986,"AAA")&amp;"&amp;ma="&amp;LEFT(IF(G986&lt;&gt;"",G986,H986),FIND(".",IF(G986&lt;&gt;"",G986,H986))-1)&amp;"&amp;mb="&amp;MID(IF(G986&lt;&gt;"",G986,H986),FIND(".",IF(G986&lt;&gt;"",G986,H986))+1,99),"Open on MyMapcodes →"),""))</f>
        <v/>
      </c>
      <c r="J986" s="47">
        <f>IF(OR(R986="",AP986&lt;&gt;""),"",ROUND(AN986,6))</f>
        <v/>
      </c>
      <c r="K986" s="47">
        <f>IF(OR(R986="",AP986&lt;&gt;""),"",ROUND(AO986,6))</f>
        <v/>
      </c>
      <c r="L986" s="48">
        <f>IF(R986="","",IF(AP986&lt;&gt;"",AP986,IF(O986="NO CONNECTION","Excel couldn't reach the mapcode service. Click the REFRESH RESULTS box just above the table.",IF(E986="","The mapcode service didn't return a mapcode for this point.",IF(AM986,"Latitude and longitude seemed to be the wrong way round, so they've been swapped. Please check.",IF(AND(AN986=0,AO986=0),"0, 0 is in the sea off West Africa. Please check this is the location you meant.",IF(W986,"Longitude came first, so the order has been switched.",IF(Z986=6,"Converted from degrees, minutes and seconds.",IF(Z986=4,"Converted from degrees and decimal minutes.","")))))))))</f>
        <v/>
      </c>
      <c r="N986" s="49">
        <f>IF(J986="","",MapcodeAPI&amp;"codes/"&amp;SUBSTITUTE(J986&amp;"",MID(1/2,2,1),".")&amp;","&amp;SUBSTITUTE(K986&amp;"",MID(1/2,2,1),"."))&amp;LEFT($B$13,0)</f>
        <v/>
      </c>
      <c r="O986" s="49">
        <f>IF(N986="","",IFERROR(_xlfn.WEBSERVICE(N986),IF(MapcodeAPIBackup="","NO CONNECTION",IFERROR(_xlfn.WEBSERVICE(MapcodeAPIBackup&amp;MID(N986,LEN(MapcodeAPI)+1,999)),"NO CONNECTION"))))</f>
        <v/>
      </c>
      <c r="P986" t="inlineStr">
        <is>
          <t xml:space="preserve"> </t>
        </is>
      </c>
      <c r="R986" s="50">
        <f>IFERROR(IF(AND(TRIM(B986&amp;"")="",TRIM(C986&amp;"")=""),"",TRIM(IF(ISNUMBER(B986),SUBSTITUTE(B986&amp;"",MID(1/2,2,1),"."),B986&amp;"")&amp;IF(TRIM(C986&amp;"")="",""," | "&amp;IF(ISNUMBER(C986),SUBSTITUTE(C986&amp;"",MID(1/2,2,1),"."),C986&amp;"")))),"(error value)")</f>
        <v/>
      </c>
      <c r="S986" s="50">
        <f>IF(R986="","","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"&amp;IFERROR(IF(AND(LEN(R986)-LEN(SUBSTITUTE(R986,"/",""))=1,ISNUMBER(FIND(" ",TRIM(LEFT(R986,FIND("/",R986)-1))))),LEFT(R986,FIND("/",R986)-1),R986),R986)&amp;" ")," "," "),"﻿"," "),"​"," "),"⁠"," ")," "," ")," "," "),CHAR(9)," "),CHAR(10)," "),CHAR(13)," "),"−","-"),"–","-"),"—","-"),"LATITUDE"," "),"LONGITUDE"," "),"COORDINATES"," "),"COORDS"," "),"NORTH"," N "),"SOUTH"," S "),"EAST"," E "),"WEST"," W "),"DEGREES"," "),"DEG"," "),"GPS"," "),"LONG"," "),"LNG"," "),"LON"," "),"LAT"," ")," AND "," "),"&amp;"," ")&amp;" ")</f>
        <v/>
      </c>
      <c r="T986" s="50">
        <f>IF(S986="","",IF(LEN(S986)-LEN(SUBSTITUTE(S986,".",""))&gt;0,SUBSTITUTE(S986,","," "),IF(LEN(S986)-LEN(SUBSTITUTE(S986,",",""))=3,SUBSTITUTE(SUBSTITUTE(S986,",",";",2),",","."),IF(LEN(S986)-LEN(SUBSTITUTE(S986,",",""))=2,SUBSTITUTE(S986,",","."),SUBSTITUTE(S986,","," ")))))</f>
        <v/>
      </c>
      <c r="U986" s="50">
        <f>IF(ISNUMBER(FIND("S",T986)),-1,IF(ISNUMBER(FIND("N",T986)),1,0))</f>
        <v/>
      </c>
      <c r="V986" s="50">
        <f>IF(ISNUMBER(FIND("W",T986)),-1,IF(ISNUMBER(FIND("E",T986)),1,0))</f>
        <v/>
      </c>
      <c r="W986" s="50">
        <f>AND(MIN(IFERROR(FIND("N",T986),999),IFERROR(FIND("S",T986),999))&lt;999,MIN(IFERROR(FIND("E",T986),999),IFERROR(FIND("W",T986),999))&lt;999,MIN(IFERROR(FIND("E",T986),999),IFERROR(FIND("W",T986),999))&lt;MIN(IFERROR(FIND("N",T986),999),IFERROR(FIND("S",T986),999)))</f>
        <v/>
      </c>
      <c r="X986" s="50">
        <f>IF(T986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986,"°"," "),"º"," "),"˚"," "),"'"," "),CHAR(34)," "),"′"," "),"’"," "),"‘"," "),"″"," "),"”"," "),"“"," "),"("," "),")"," "),"["," "),"]"," "),"{"," "),"}"," "),";"," "),"|"," "),"/"," "),"\"," "),":"," "),"="," "),"*"," "),","," "),"N"," "),"S"," "),"E"," "),"W"," "),"_"," ")))</f>
        <v/>
      </c>
      <c r="Y986" s="50">
        <f>IF(X986="","",SUBSTITUTE(SUBSTITUTE(SUBSTITUTE(SUBSTITUTE(SUBSTITUTE(SUBSTITUTE(SUBSTITUTE(SUBSTITUTE(SUBSTITUTE(SUBSTITUTE(SUBSTITUTE(SUBSTITUTE(SUBSTITUTE(X986,"0",""),"1",""),"2",""),"3",""),"4",""),"5",""),"6",""),"7",""),"8",""),"9",""),".",""),"-","")," ",""))</f>
        <v/>
      </c>
      <c r="Z986" s="50">
        <f>IF(X986="",0,LEN(X986)-LEN(SUBSTITUTE(X986," ",""))+1)</f>
        <v/>
      </c>
      <c r="AA986" s="50">
        <f>IF(Z986&lt;1,"",IFERROR(VALUE(SUBSTITUTE(TRIM(MID(SUBSTITUTE(X986," ",REPT(" ",60)),1,60)),".",MID(1/2,2,1))),""))</f>
        <v/>
      </c>
      <c r="AB986" s="50">
        <f>IF(Z986&lt;2,"",IFERROR(VALUE(SUBSTITUTE(TRIM(MID(SUBSTITUTE(X986," ",REPT(" ",60)),61,60)),".",MID(1/2,2,1))),""))</f>
        <v/>
      </c>
      <c r="AC986" s="50">
        <f>IF(Z986&lt;3,"",IFERROR(VALUE(SUBSTITUTE(TRIM(MID(SUBSTITUTE(X986," ",REPT(" ",60)),121,60)),".",MID(1/2,2,1))),""))</f>
        <v/>
      </c>
      <c r="AD986" s="50">
        <f>IF(Z986&lt;4,"",IFERROR(VALUE(SUBSTITUTE(TRIM(MID(SUBSTITUTE(X986," ",REPT(" ",60)),181,60)),".",MID(1/2,2,1))),""))</f>
        <v/>
      </c>
      <c r="AE986" s="50">
        <f>IF(Z986&lt;5,"",IFERROR(VALUE(SUBSTITUTE(TRIM(MID(SUBSTITUTE(X986," ",REPT(" ",60)),241,60)),".",MID(1/2,2,1))),""))</f>
        <v/>
      </c>
      <c r="AF986" s="50">
        <f>IF(Z986&lt;6,"",IFERROR(VALUE(SUBSTITUTE(TRIM(MID(SUBSTITUTE(X986," ",REPT(" ",60)),301,60)),".",MID(1/2,2,1))),""))</f>
        <v/>
      </c>
      <c r="AG986" s="50">
        <f>IFERROR(IF(Z986=2,AA986,IF(Z986=4,IF(AA986&lt;0,-1,1)*(ABS(AA986)+AB986/60),IF(Z986=6,IF(AA986&lt;0,-1,1)*(ABS(AA986)+AB986/60+AC986/3600),""))),"")</f>
        <v/>
      </c>
      <c r="AH986" s="50">
        <f>IFERROR(IF(Z986=2,AB986,IF(Z986=4,IF(AC986&lt;0,-1,1)*(ABS(AC986)+AD986/60),IF(Z986=6,IF(AD986&lt;0,-1,1)*(ABS(AD986)+AE986/60+AF986/3600),""))),"")</f>
        <v/>
      </c>
      <c r="AI986" s="50">
        <f>IF(W986,AH986,AG986)</f>
        <v/>
      </c>
      <c r="AJ986" s="50">
        <f>IF(W986,AG986,AH986)</f>
        <v/>
      </c>
      <c r="AK986" s="50">
        <f>IFERROR(IF(U986=0,AI986,U986*ABS(AI986)),"")</f>
        <v/>
      </c>
      <c r="AL986" s="50">
        <f>IFERROR(IF(V986=0,AJ986,V986*ABS(AJ986)),"")</f>
        <v/>
      </c>
      <c r="AM986" s="50">
        <f>IFERROR(AND(U986=0,V986=0,ABS(AK986)&gt;90,ABS(AK986)&lt;=180,ABS(AL986)&lt;=90),FALSE)</f>
        <v/>
      </c>
      <c r="AN986" s="50">
        <f>IF(AM986,AL986,AK986)</f>
        <v/>
      </c>
      <c r="AO986" s="50">
        <f>IF(AM986,AK986,AL986)</f>
        <v/>
      </c>
      <c r="AP986" s="50">
        <f>IF(R986="","",IF(Y986&lt;&gt;"","Contains words or symbols that aren't part of a coordinate.",IF(NOT(OR(Z986=2,Z986=4,Z986=6)),"Couldn't find a latitude and a longitude ("&amp;Z986&amp;IF(Z986=1," number"," numbers")&amp;" found).",IF(COUNT(AA986:AF986)&lt;&gt;Z986,"Some of the numbers couldn't be read.",IF(OR(AND(Z986=4,OR(AB986&lt;0,AB986&gt;=60,AD986&lt;0,AD986&gt;=60)),AND(Z986=6,OR(AB986&lt;0,AB986&gt;=60,AC986&lt;0,AC986&gt;=60,AE986&lt;0,AE986&gt;=60,AF986&lt;0,AF986&gt;=60))),"Minutes and seconds must be between 0 and 60.",IF(OR(ABS(AN986)&gt;90,ABS(AO986)&gt;180),"Out of range: latitude must be between -90 and 90, and longitude between -180 and 180.",""))))))</f>
        <v/>
      </c>
    </row>
    <row r="987">
      <c r="B987" s="44" t="n"/>
      <c r="C987" s="44" t="n"/>
      <c r="D987" s="45">
        <f>IF(R987="","",IF(AP987&lt;&gt;"","NOT VALID GPS COORDINATES",IF(O987="NO CONNECTION","NO CONNECTION",IF(E987="","NOT FOUND",IF(OR(AM987,AND(AN987=0,AO987=0)),"CONVERTED – PLEASE CHECK","CONVERTED")))))</f>
        <v/>
      </c>
      <c r="E987" s="45">
        <f>IF(OR(O987="",O987="NO CONNECTION"),"",IFERROR(_xlfn.FILTERXML(O987,"//local/territory")&amp;" "&amp;_xlfn.FILTERXML(O987,"//local/mapcode"),IFERROR(_xlfn.FILTERXML(O987,"//international/mapcode"),"")))</f>
        <v/>
      </c>
      <c r="F987" s="46">
        <f>IF(E987="","",IFERROR(_xlfn.FILTERXML(O987,"//local/territory"),""))</f>
        <v/>
      </c>
      <c r="G987" s="46">
        <f>IF(E987="","",IFERROR(_xlfn.FILTERXML(O987,"//local/mapcode"),""))</f>
        <v/>
      </c>
      <c r="H987" s="46">
        <f>IF(E987="","",IFERROR(_xlfn.FILTERXML(O987,"//international/mapcode"),""))</f>
        <v/>
      </c>
      <c r="I987" s="46">
        <f>IF(E987="","",IFERROR(HYPERLINK("https://www.mymapcodes.com/go/?t="&amp;IF(G987&lt;&gt;"",F987,"AAA")&amp;"&amp;ma="&amp;LEFT(IF(G987&lt;&gt;"",G987,H987),FIND(".",IF(G987&lt;&gt;"",G987,H987))-1)&amp;"&amp;mb="&amp;MID(IF(G987&lt;&gt;"",G987,H987),FIND(".",IF(G987&lt;&gt;"",G987,H987))+1,99),"Open on MyMapcodes →"),""))</f>
        <v/>
      </c>
      <c r="J987" s="47">
        <f>IF(OR(R987="",AP987&lt;&gt;""),"",ROUND(AN987,6))</f>
        <v/>
      </c>
      <c r="K987" s="47">
        <f>IF(OR(R987="",AP987&lt;&gt;""),"",ROUND(AO987,6))</f>
        <v/>
      </c>
      <c r="L987" s="48">
        <f>IF(R987="","",IF(AP987&lt;&gt;"",AP987,IF(O987="NO CONNECTION","Excel couldn't reach the mapcode service. Click the REFRESH RESULTS box just above the table.",IF(E987="","The mapcode service didn't return a mapcode for this point.",IF(AM987,"Latitude and longitude seemed to be the wrong way round, so they've been swapped. Please check.",IF(AND(AN987=0,AO987=0),"0, 0 is in the sea off West Africa. Please check this is the location you meant.",IF(W987,"Longitude came first, so the order has been switched.",IF(Z987=6,"Converted from degrees, minutes and seconds.",IF(Z987=4,"Converted from degrees and decimal minutes.","")))))))))</f>
        <v/>
      </c>
      <c r="N987" s="49">
        <f>IF(J987="","",MapcodeAPI&amp;"codes/"&amp;SUBSTITUTE(J987&amp;"",MID(1/2,2,1),".")&amp;","&amp;SUBSTITUTE(K987&amp;"",MID(1/2,2,1),"."))&amp;LEFT($B$13,0)</f>
        <v/>
      </c>
      <c r="O987" s="49">
        <f>IF(N987="","",IFERROR(_xlfn.WEBSERVICE(N987),IF(MapcodeAPIBackup="","NO CONNECTION",IFERROR(_xlfn.WEBSERVICE(MapcodeAPIBackup&amp;MID(N987,LEN(MapcodeAPI)+1,999)),"NO CONNECTION"))))</f>
        <v/>
      </c>
      <c r="P987" t="inlineStr">
        <is>
          <t xml:space="preserve"> </t>
        </is>
      </c>
      <c r="R987" s="50">
        <f>IFERROR(IF(AND(TRIM(B987&amp;"")="",TRIM(C987&amp;"")=""),"",TRIM(IF(ISNUMBER(B987),SUBSTITUTE(B987&amp;"",MID(1/2,2,1),"."),B987&amp;"")&amp;IF(TRIM(C987&amp;"")="",""," | "&amp;IF(ISNUMBER(C987),SUBSTITUTE(C987&amp;"",MID(1/2,2,1),"."),C987&amp;"")))),"(error value)")</f>
        <v/>
      </c>
      <c r="S987" s="50">
        <f>IF(R987="","","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"&amp;IFERROR(IF(AND(LEN(R987)-LEN(SUBSTITUTE(R987,"/",""))=1,ISNUMBER(FIND(" ",TRIM(LEFT(R987,FIND("/",R987)-1))))),LEFT(R987,FIND("/",R987)-1),R987),R987)&amp;" ")," "," "),"﻿"," "),"​"," "),"⁠"," ")," "," ")," "," "),CHAR(9)," "),CHAR(10)," "),CHAR(13)," "),"−","-"),"–","-"),"—","-"),"LATITUDE"," "),"LONGITUDE"," "),"COORDINATES"," "),"COORDS"," "),"NORTH"," N "),"SOUTH"," S "),"EAST"," E "),"WEST"," W "),"DEGREES"," "),"DEG"," "),"GPS"," "),"LONG"," "),"LNG"," "),"LON"," "),"LAT"," ")," AND "," "),"&amp;"," ")&amp;" ")</f>
        <v/>
      </c>
      <c r="T987" s="50">
        <f>IF(S987="","",IF(LEN(S987)-LEN(SUBSTITUTE(S987,".",""))&gt;0,SUBSTITUTE(S987,","," "),IF(LEN(S987)-LEN(SUBSTITUTE(S987,",",""))=3,SUBSTITUTE(SUBSTITUTE(S987,",",";",2),",","."),IF(LEN(S987)-LEN(SUBSTITUTE(S987,",",""))=2,SUBSTITUTE(S987,",","."),SUBSTITUTE(S987,","," ")))))</f>
        <v/>
      </c>
      <c r="U987" s="50">
        <f>IF(ISNUMBER(FIND("S",T987)),-1,IF(ISNUMBER(FIND("N",T987)),1,0))</f>
        <v/>
      </c>
      <c r="V987" s="50">
        <f>IF(ISNUMBER(FIND("W",T987)),-1,IF(ISNUMBER(FIND("E",T987)),1,0))</f>
        <v/>
      </c>
      <c r="W987" s="50">
        <f>AND(MIN(IFERROR(FIND("N",T987),999),IFERROR(FIND("S",T987),999))&lt;999,MIN(IFERROR(FIND("E",T987),999),IFERROR(FIND("W",T987),999))&lt;999,MIN(IFERROR(FIND("E",T987),999),IFERROR(FIND("W",T987),999))&lt;MIN(IFERROR(FIND("N",T987),999),IFERROR(FIND("S",T987),999)))</f>
        <v/>
      </c>
      <c r="X987" s="50">
        <f>IF(T987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987,"°"," "),"º"," "),"˚"," "),"'"," "),CHAR(34)," "),"′"," "),"’"," "),"‘"," "),"″"," "),"”"," "),"“"," "),"("," "),")"," "),"["," "),"]"," "),"{"," "),"}"," "),";"," "),"|"," "),"/"," "),"\"," "),":"," "),"="," "),"*"," "),","," "),"N"," "),"S"," "),"E"," "),"W"," "),"_"," ")))</f>
        <v/>
      </c>
      <c r="Y987" s="50">
        <f>IF(X987="","",SUBSTITUTE(SUBSTITUTE(SUBSTITUTE(SUBSTITUTE(SUBSTITUTE(SUBSTITUTE(SUBSTITUTE(SUBSTITUTE(SUBSTITUTE(SUBSTITUTE(SUBSTITUTE(SUBSTITUTE(SUBSTITUTE(X987,"0",""),"1",""),"2",""),"3",""),"4",""),"5",""),"6",""),"7",""),"8",""),"9",""),".",""),"-","")," ",""))</f>
        <v/>
      </c>
      <c r="Z987" s="50">
        <f>IF(X987="",0,LEN(X987)-LEN(SUBSTITUTE(X987," ",""))+1)</f>
        <v/>
      </c>
      <c r="AA987" s="50">
        <f>IF(Z987&lt;1,"",IFERROR(VALUE(SUBSTITUTE(TRIM(MID(SUBSTITUTE(X987," ",REPT(" ",60)),1,60)),".",MID(1/2,2,1))),""))</f>
        <v/>
      </c>
      <c r="AB987" s="50">
        <f>IF(Z987&lt;2,"",IFERROR(VALUE(SUBSTITUTE(TRIM(MID(SUBSTITUTE(X987," ",REPT(" ",60)),61,60)),".",MID(1/2,2,1))),""))</f>
        <v/>
      </c>
      <c r="AC987" s="50">
        <f>IF(Z987&lt;3,"",IFERROR(VALUE(SUBSTITUTE(TRIM(MID(SUBSTITUTE(X987," ",REPT(" ",60)),121,60)),".",MID(1/2,2,1))),""))</f>
        <v/>
      </c>
      <c r="AD987" s="50">
        <f>IF(Z987&lt;4,"",IFERROR(VALUE(SUBSTITUTE(TRIM(MID(SUBSTITUTE(X987," ",REPT(" ",60)),181,60)),".",MID(1/2,2,1))),""))</f>
        <v/>
      </c>
      <c r="AE987" s="50">
        <f>IF(Z987&lt;5,"",IFERROR(VALUE(SUBSTITUTE(TRIM(MID(SUBSTITUTE(X987," ",REPT(" ",60)),241,60)),".",MID(1/2,2,1))),""))</f>
        <v/>
      </c>
      <c r="AF987" s="50">
        <f>IF(Z987&lt;6,"",IFERROR(VALUE(SUBSTITUTE(TRIM(MID(SUBSTITUTE(X987," ",REPT(" ",60)),301,60)),".",MID(1/2,2,1))),""))</f>
        <v/>
      </c>
      <c r="AG987" s="50">
        <f>IFERROR(IF(Z987=2,AA987,IF(Z987=4,IF(AA987&lt;0,-1,1)*(ABS(AA987)+AB987/60),IF(Z987=6,IF(AA987&lt;0,-1,1)*(ABS(AA987)+AB987/60+AC987/3600),""))),"")</f>
        <v/>
      </c>
      <c r="AH987" s="50">
        <f>IFERROR(IF(Z987=2,AB987,IF(Z987=4,IF(AC987&lt;0,-1,1)*(ABS(AC987)+AD987/60),IF(Z987=6,IF(AD987&lt;0,-1,1)*(ABS(AD987)+AE987/60+AF987/3600),""))),"")</f>
        <v/>
      </c>
      <c r="AI987" s="50">
        <f>IF(W987,AH987,AG987)</f>
        <v/>
      </c>
      <c r="AJ987" s="50">
        <f>IF(W987,AG987,AH987)</f>
        <v/>
      </c>
      <c r="AK987" s="50">
        <f>IFERROR(IF(U987=0,AI987,U987*ABS(AI987)),"")</f>
        <v/>
      </c>
      <c r="AL987" s="50">
        <f>IFERROR(IF(V987=0,AJ987,V987*ABS(AJ987)),"")</f>
        <v/>
      </c>
      <c r="AM987" s="50">
        <f>IFERROR(AND(U987=0,V987=0,ABS(AK987)&gt;90,ABS(AK987)&lt;=180,ABS(AL987)&lt;=90),FALSE)</f>
        <v/>
      </c>
      <c r="AN987" s="50">
        <f>IF(AM987,AL987,AK987)</f>
        <v/>
      </c>
      <c r="AO987" s="50">
        <f>IF(AM987,AK987,AL987)</f>
        <v/>
      </c>
      <c r="AP987" s="50">
        <f>IF(R987="","",IF(Y987&lt;&gt;"","Contains words or symbols that aren't part of a coordinate.",IF(NOT(OR(Z987=2,Z987=4,Z987=6)),"Couldn't find a latitude and a longitude ("&amp;Z987&amp;IF(Z987=1," number"," numbers")&amp;" found).",IF(COUNT(AA987:AF987)&lt;&gt;Z987,"Some of the numbers couldn't be read.",IF(OR(AND(Z987=4,OR(AB987&lt;0,AB987&gt;=60,AD987&lt;0,AD987&gt;=60)),AND(Z987=6,OR(AB987&lt;0,AB987&gt;=60,AC987&lt;0,AC987&gt;=60,AE987&lt;0,AE987&gt;=60,AF987&lt;0,AF987&gt;=60))),"Minutes and seconds must be between 0 and 60.",IF(OR(ABS(AN987)&gt;90,ABS(AO987)&gt;180),"Out of range: latitude must be between -90 and 90, and longitude between -180 and 180.",""))))))</f>
        <v/>
      </c>
    </row>
    <row r="988">
      <c r="B988" s="44" t="n"/>
      <c r="C988" s="44" t="n"/>
      <c r="D988" s="45">
        <f>IF(R988="","",IF(AP988&lt;&gt;"","NOT VALID GPS COORDINATES",IF(O988="NO CONNECTION","NO CONNECTION",IF(E988="","NOT FOUND",IF(OR(AM988,AND(AN988=0,AO988=0)),"CONVERTED – PLEASE CHECK","CONVERTED")))))</f>
        <v/>
      </c>
      <c r="E988" s="45">
        <f>IF(OR(O988="",O988="NO CONNECTION"),"",IFERROR(_xlfn.FILTERXML(O988,"//local/territory")&amp;" "&amp;_xlfn.FILTERXML(O988,"//local/mapcode"),IFERROR(_xlfn.FILTERXML(O988,"//international/mapcode"),"")))</f>
        <v/>
      </c>
      <c r="F988" s="46">
        <f>IF(E988="","",IFERROR(_xlfn.FILTERXML(O988,"//local/territory"),""))</f>
        <v/>
      </c>
      <c r="G988" s="46">
        <f>IF(E988="","",IFERROR(_xlfn.FILTERXML(O988,"//local/mapcode"),""))</f>
        <v/>
      </c>
      <c r="H988" s="46">
        <f>IF(E988="","",IFERROR(_xlfn.FILTERXML(O988,"//international/mapcode"),""))</f>
        <v/>
      </c>
      <c r="I988" s="46">
        <f>IF(E988="","",IFERROR(HYPERLINK("https://www.mymapcodes.com/go/?t="&amp;IF(G988&lt;&gt;"",F988,"AAA")&amp;"&amp;ma="&amp;LEFT(IF(G988&lt;&gt;"",G988,H988),FIND(".",IF(G988&lt;&gt;"",G988,H988))-1)&amp;"&amp;mb="&amp;MID(IF(G988&lt;&gt;"",G988,H988),FIND(".",IF(G988&lt;&gt;"",G988,H988))+1,99),"Open on MyMapcodes →"),""))</f>
        <v/>
      </c>
      <c r="J988" s="47">
        <f>IF(OR(R988="",AP988&lt;&gt;""),"",ROUND(AN988,6))</f>
        <v/>
      </c>
      <c r="K988" s="47">
        <f>IF(OR(R988="",AP988&lt;&gt;""),"",ROUND(AO988,6))</f>
        <v/>
      </c>
      <c r="L988" s="48">
        <f>IF(R988="","",IF(AP988&lt;&gt;"",AP988,IF(O988="NO CONNECTION","Excel couldn't reach the mapcode service. Click the REFRESH RESULTS box just above the table.",IF(E988="","The mapcode service didn't return a mapcode for this point.",IF(AM988,"Latitude and longitude seemed to be the wrong way round, so they've been swapped. Please check.",IF(AND(AN988=0,AO988=0),"0, 0 is in the sea off West Africa. Please check this is the location you meant.",IF(W988,"Longitude came first, so the order has been switched.",IF(Z988=6,"Converted from degrees, minutes and seconds.",IF(Z988=4,"Converted from degrees and decimal minutes.","")))))))))</f>
        <v/>
      </c>
      <c r="N988" s="49">
        <f>IF(J988="","",MapcodeAPI&amp;"codes/"&amp;SUBSTITUTE(J988&amp;"",MID(1/2,2,1),".")&amp;","&amp;SUBSTITUTE(K988&amp;"",MID(1/2,2,1),"."))&amp;LEFT($B$13,0)</f>
        <v/>
      </c>
      <c r="O988" s="49">
        <f>IF(N988="","",IFERROR(_xlfn.WEBSERVICE(N988),IF(MapcodeAPIBackup="","NO CONNECTION",IFERROR(_xlfn.WEBSERVICE(MapcodeAPIBackup&amp;MID(N988,LEN(MapcodeAPI)+1,999)),"NO CONNECTION"))))</f>
        <v/>
      </c>
      <c r="P988" t="inlineStr">
        <is>
          <t xml:space="preserve"> </t>
        </is>
      </c>
      <c r="R988" s="50">
        <f>IFERROR(IF(AND(TRIM(B988&amp;"")="",TRIM(C988&amp;"")=""),"",TRIM(IF(ISNUMBER(B988),SUBSTITUTE(B988&amp;"",MID(1/2,2,1),"."),B988&amp;"")&amp;IF(TRIM(C988&amp;"")="",""," | "&amp;IF(ISNUMBER(C988),SUBSTITUTE(C988&amp;"",MID(1/2,2,1),"."),C988&amp;"")))),"(error value)")</f>
        <v/>
      </c>
      <c r="S988" s="50">
        <f>IF(R988="","","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"&amp;IFERROR(IF(AND(LEN(R988)-LEN(SUBSTITUTE(R988,"/",""))=1,ISNUMBER(FIND(" ",TRIM(LEFT(R988,FIND("/",R988)-1))))),LEFT(R988,FIND("/",R988)-1),R988),R988)&amp;" ")," "," "),"﻿"," "),"​"," "),"⁠"," ")," "," ")," "," "),CHAR(9)," "),CHAR(10)," "),CHAR(13)," "),"−","-"),"–","-"),"—","-"),"LATITUDE"," "),"LONGITUDE"," "),"COORDINATES"," "),"COORDS"," "),"NORTH"," N "),"SOUTH"," S "),"EAST"," E "),"WEST"," W "),"DEGREES"," "),"DEG"," "),"GPS"," "),"LONG"," "),"LNG"," "),"LON"," "),"LAT"," ")," AND "," "),"&amp;"," ")&amp;" ")</f>
        <v/>
      </c>
      <c r="T988" s="50">
        <f>IF(S988="","",IF(LEN(S988)-LEN(SUBSTITUTE(S988,".",""))&gt;0,SUBSTITUTE(S988,","," "),IF(LEN(S988)-LEN(SUBSTITUTE(S988,",",""))=3,SUBSTITUTE(SUBSTITUTE(S988,",",";",2),",","."),IF(LEN(S988)-LEN(SUBSTITUTE(S988,",",""))=2,SUBSTITUTE(S988,",","."),SUBSTITUTE(S988,","," ")))))</f>
        <v/>
      </c>
      <c r="U988" s="50">
        <f>IF(ISNUMBER(FIND("S",T988)),-1,IF(ISNUMBER(FIND("N",T988)),1,0))</f>
        <v/>
      </c>
      <c r="V988" s="50">
        <f>IF(ISNUMBER(FIND("W",T988)),-1,IF(ISNUMBER(FIND("E",T988)),1,0))</f>
        <v/>
      </c>
      <c r="W988" s="50">
        <f>AND(MIN(IFERROR(FIND("N",T988),999),IFERROR(FIND("S",T988),999))&lt;999,MIN(IFERROR(FIND("E",T988),999),IFERROR(FIND("W",T988),999))&lt;999,MIN(IFERROR(FIND("E",T988),999),IFERROR(FIND("W",T988),999))&lt;MIN(IFERROR(FIND("N",T988),999),IFERROR(FIND("S",T988),999)))</f>
        <v/>
      </c>
      <c r="X988" s="50">
        <f>IF(T988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988,"°"," "),"º"," "),"˚"," "),"'"," "),CHAR(34)," "),"′"," "),"’"," "),"‘"," "),"″"," "),"”"," "),"“"," "),"("," "),")"," "),"["," "),"]"," "),"{"," "),"}"," "),";"," "),"|"," "),"/"," "),"\"," "),":"," "),"="," "),"*"," "),","," "),"N"," "),"S"," "),"E"," "),"W"," "),"_"," ")))</f>
        <v/>
      </c>
      <c r="Y988" s="50">
        <f>IF(X988="","",SUBSTITUTE(SUBSTITUTE(SUBSTITUTE(SUBSTITUTE(SUBSTITUTE(SUBSTITUTE(SUBSTITUTE(SUBSTITUTE(SUBSTITUTE(SUBSTITUTE(SUBSTITUTE(SUBSTITUTE(SUBSTITUTE(X988,"0",""),"1",""),"2",""),"3",""),"4",""),"5",""),"6",""),"7",""),"8",""),"9",""),".",""),"-","")," ",""))</f>
        <v/>
      </c>
      <c r="Z988" s="50">
        <f>IF(X988="",0,LEN(X988)-LEN(SUBSTITUTE(X988," ",""))+1)</f>
        <v/>
      </c>
      <c r="AA988" s="50">
        <f>IF(Z988&lt;1,"",IFERROR(VALUE(SUBSTITUTE(TRIM(MID(SUBSTITUTE(X988," ",REPT(" ",60)),1,60)),".",MID(1/2,2,1))),""))</f>
        <v/>
      </c>
      <c r="AB988" s="50">
        <f>IF(Z988&lt;2,"",IFERROR(VALUE(SUBSTITUTE(TRIM(MID(SUBSTITUTE(X988," ",REPT(" ",60)),61,60)),".",MID(1/2,2,1))),""))</f>
        <v/>
      </c>
      <c r="AC988" s="50">
        <f>IF(Z988&lt;3,"",IFERROR(VALUE(SUBSTITUTE(TRIM(MID(SUBSTITUTE(X988," ",REPT(" ",60)),121,60)),".",MID(1/2,2,1))),""))</f>
        <v/>
      </c>
      <c r="AD988" s="50">
        <f>IF(Z988&lt;4,"",IFERROR(VALUE(SUBSTITUTE(TRIM(MID(SUBSTITUTE(X988," ",REPT(" ",60)),181,60)),".",MID(1/2,2,1))),""))</f>
        <v/>
      </c>
      <c r="AE988" s="50">
        <f>IF(Z988&lt;5,"",IFERROR(VALUE(SUBSTITUTE(TRIM(MID(SUBSTITUTE(X988," ",REPT(" ",60)),241,60)),".",MID(1/2,2,1))),""))</f>
        <v/>
      </c>
      <c r="AF988" s="50">
        <f>IF(Z988&lt;6,"",IFERROR(VALUE(SUBSTITUTE(TRIM(MID(SUBSTITUTE(X988," ",REPT(" ",60)),301,60)),".",MID(1/2,2,1))),""))</f>
        <v/>
      </c>
      <c r="AG988" s="50">
        <f>IFERROR(IF(Z988=2,AA988,IF(Z988=4,IF(AA988&lt;0,-1,1)*(ABS(AA988)+AB988/60),IF(Z988=6,IF(AA988&lt;0,-1,1)*(ABS(AA988)+AB988/60+AC988/3600),""))),"")</f>
        <v/>
      </c>
      <c r="AH988" s="50">
        <f>IFERROR(IF(Z988=2,AB988,IF(Z988=4,IF(AC988&lt;0,-1,1)*(ABS(AC988)+AD988/60),IF(Z988=6,IF(AD988&lt;0,-1,1)*(ABS(AD988)+AE988/60+AF988/3600),""))),"")</f>
        <v/>
      </c>
      <c r="AI988" s="50">
        <f>IF(W988,AH988,AG988)</f>
        <v/>
      </c>
      <c r="AJ988" s="50">
        <f>IF(W988,AG988,AH988)</f>
        <v/>
      </c>
      <c r="AK988" s="50">
        <f>IFERROR(IF(U988=0,AI988,U988*ABS(AI988)),"")</f>
        <v/>
      </c>
      <c r="AL988" s="50">
        <f>IFERROR(IF(V988=0,AJ988,V988*ABS(AJ988)),"")</f>
        <v/>
      </c>
      <c r="AM988" s="50">
        <f>IFERROR(AND(U988=0,V988=0,ABS(AK988)&gt;90,ABS(AK988)&lt;=180,ABS(AL988)&lt;=90),FALSE)</f>
        <v/>
      </c>
      <c r="AN988" s="50">
        <f>IF(AM988,AL988,AK988)</f>
        <v/>
      </c>
      <c r="AO988" s="50">
        <f>IF(AM988,AK988,AL988)</f>
        <v/>
      </c>
      <c r="AP988" s="50">
        <f>IF(R988="","",IF(Y988&lt;&gt;"","Contains words or symbols that aren't part of a coordinate.",IF(NOT(OR(Z988=2,Z988=4,Z988=6)),"Couldn't find a latitude and a longitude ("&amp;Z988&amp;IF(Z988=1," number"," numbers")&amp;" found).",IF(COUNT(AA988:AF988)&lt;&gt;Z988,"Some of the numbers couldn't be read.",IF(OR(AND(Z988=4,OR(AB988&lt;0,AB988&gt;=60,AD988&lt;0,AD988&gt;=60)),AND(Z988=6,OR(AB988&lt;0,AB988&gt;=60,AC988&lt;0,AC988&gt;=60,AE988&lt;0,AE988&gt;=60,AF988&lt;0,AF988&gt;=60))),"Minutes and seconds must be between 0 and 60.",IF(OR(ABS(AN988)&gt;90,ABS(AO988)&gt;180),"Out of range: latitude must be between -90 and 90, and longitude between -180 and 180.",""))))))</f>
        <v/>
      </c>
    </row>
    <row r="989">
      <c r="B989" s="44" t="n"/>
      <c r="C989" s="44" t="n"/>
      <c r="D989" s="45">
        <f>IF(R989="","",IF(AP989&lt;&gt;"","NOT VALID GPS COORDINATES",IF(O989="NO CONNECTION","NO CONNECTION",IF(E989="","NOT FOUND",IF(OR(AM989,AND(AN989=0,AO989=0)),"CONVERTED – PLEASE CHECK","CONVERTED")))))</f>
        <v/>
      </c>
      <c r="E989" s="45">
        <f>IF(OR(O989="",O989="NO CONNECTION"),"",IFERROR(_xlfn.FILTERXML(O989,"//local/territory")&amp;" "&amp;_xlfn.FILTERXML(O989,"//local/mapcode"),IFERROR(_xlfn.FILTERXML(O989,"//international/mapcode"),"")))</f>
        <v/>
      </c>
      <c r="F989" s="46">
        <f>IF(E989="","",IFERROR(_xlfn.FILTERXML(O989,"//local/territory"),""))</f>
        <v/>
      </c>
      <c r="G989" s="46">
        <f>IF(E989="","",IFERROR(_xlfn.FILTERXML(O989,"//local/mapcode"),""))</f>
        <v/>
      </c>
      <c r="H989" s="46">
        <f>IF(E989="","",IFERROR(_xlfn.FILTERXML(O989,"//international/mapcode"),""))</f>
        <v/>
      </c>
      <c r="I989" s="46">
        <f>IF(E989="","",IFERROR(HYPERLINK("https://www.mymapcodes.com/go/?t="&amp;IF(G989&lt;&gt;"",F989,"AAA")&amp;"&amp;ma="&amp;LEFT(IF(G989&lt;&gt;"",G989,H989),FIND(".",IF(G989&lt;&gt;"",G989,H989))-1)&amp;"&amp;mb="&amp;MID(IF(G989&lt;&gt;"",G989,H989),FIND(".",IF(G989&lt;&gt;"",G989,H989))+1,99),"Open on MyMapcodes →"),""))</f>
        <v/>
      </c>
      <c r="J989" s="47">
        <f>IF(OR(R989="",AP989&lt;&gt;""),"",ROUND(AN989,6))</f>
        <v/>
      </c>
      <c r="K989" s="47">
        <f>IF(OR(R989="",AP989&lt;&gt;""),"",ROUND(AO989,6))</f>
        <v/>
      </c>
      <c r="L989" s="48">
        <f>IF(R989="","",IF(AP989&lt;&gt;"",AP989,IF(O989="NO CONNECTION","Excel couldn't reach the mapcode service. Click the REFRESH RESULTS box just above the table.",IF(E989="","The mapcode service didn't return a mapcode for this point.",IF(AM989,"Latitude and longitude seemed to be the wrong way round, so they've been swapped. Please check.",IF(AND(AN989=0,AO989=0),"0, 0 is in the sea off West Africa. Please check this is the location you meant.",IF(W989,"Longitude came first, so the order has been switched.",IF(Z989=6,"Converted from degrees, minutes and seconds.",IF(Z989=4,"Converted from degrees and decimal minutes.","")))))))))</f>
        <v/>
      </c>
      <c r="N989" s="49">
        <f>IF(J989="","",MapcodeAPI&amp;"codes/"&amp;SUBSTITUTE(J989&amp;"",MID(1/2,2,1),".")&amp;","&amp;SUBSTITUTE(K989&amp;"",MID(1/2,2,1),"."))&amp;LEFT($B$13,0)</f>
        <v/>
      </c>
      <c r="O989" s="49">
        <f>IF(N989="","",IFERROR(_xlfn.WEBSERVICE(N989),IF(MapcodeAPIBackup="","NO CONNECTION",IFERROR(_xlfn.WEBSERVICE(MapcodeAPIBackup&amp;MID(N989,LEN(MapcodeAPI)+1,999)),"NO CONNECTION"))))</f>
        <v/>
      </c>
      <c r="P989" t="inlineStr">
        <is>
          <t xml:space="preserve"> </t>
        </is>
      </c>
      <c r="R989" s="50">
        <f>IFERROR(IF(AND(TRIM(B989&amp;"")="",TRIM(C989&amp;"")=""),"",TRIM(IF(ISNUMBER(B989),SUBSTITUTE(B989&amp;"",MID(1/2,2,1),"."),B989&amp;"")&amp;IF(TRIM(C989&amp;"")="",""," | "&amp;IF(ISNUMBER(C989),SUBSTITUTE(C989&amp;"",MID(1/2,2,1),"."),C989&amp;"")))),"(error value)")</f>
        <v/>
      </c>
      <c r="S989" s="50">
        <f>IF(R989="","","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"&amp;IFERROR(IF(AND(LEN(R989)-LEN(SUBSTITUTE(R989,"/",""))=1,ISNUMBER(FIND(" ",TRIM(LEFT(R989,FIND("/",R989)-1))))),LEFT(R989,FIND("/",R989)-1),R989),R989)&amp;" ")," "," "),"﻿"," "),"​"," "),"⁠"," ")," "," ")," "," "),CHAR(9)," "),CHAR(10)," "),CHAR(13)," "),"−","-"),"–","-"),"—","-"),"LATITUDE"," "),"LONGITUDE"," "),"COORDINATES"," "),"COORDS"," "),"NORTH"," N "),"SOUTH"," S "),"EAST"," E "),"WEST"," W "),"DEGREES"," "),"DEG"," "),"GPS"," "),"LONG"," "),"LNG"," "),"LON"," "),"LAT"," ")," AND "," "),"&amp;"," ")&amp;" ")</f>
        <v/>
      </c>
      <c r="T989" s="50">
        <f>IF(S989="","",IF(LEN(S989)-LEN(SUBSTITUTE(S989,".",""))&gt;0,SUBSTITUTE(S989,","," "),IF(LEN(S989)-LEN(SUBSTITUTE(S989,",",""))=3,SUBSTITUTE(SUBSTITUTE(S989,",",";",2),",","."),IF(LEN(S989)-LEN(SUBSTITUTE(S989,",",""))=2,SUBSTITUTE(S989,",","."),SUBSTITUTE(S989,","," ")))))</f>
        <v/>
      </c>
      <c r="U989" s="50">
        <f>IF(ISNUMBER(FIND("S",T989)),-1,IF(ISNUMBER(FIND("N",T989)),1,0))</f>
        <v/>
      </c>
      <c r="V989" s="50">
        <f>IF(ISNUMBER(FIND("W",T989)),-1,IF(ISNUMBER(FIND("E",T989)),1,0))</f>
        <v/>
      </c>
      <c r="W989" s="50">
        <f>AND(MIN(IFERROR(FIND("N",T989),999),IFERROR(FIND("S",T989),999))&lt;999,MIN(IFERROR(FIND("E",T989),999),IFERROR(FIND("W",T989),999))&lt;999,MIN(IFERROR(FIND("E",T989),999),IFERROR(FIND("W",T989),999))&lt;MIN(IFERROR(FIND("N",T989),999),IFERROR(FIND("S",T989),999)))</f>
        <v/>
      </c>
      <c r="X989" s="50">
        <f>IF(T989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989,"°"," "),"º"," "),"˚"," "),"'"," "),CHAR(34)," "),"′"," "),"’"," "),"‘"," "),"″"," "),"”"," "),"“"," "),"("," "),")"," "),"["," "),"]"," "),"{"," "),"}"," "),";"," "),"|"," "),"/"," "),"\"," "),":"," "),"="," "),"*"," "),","," "),"N"," "),"S"," "),"E"," "),"W"," "),"_"," ")))</f>
        <v/>
      </c>
      <c r="Y989" s="50">
        <f>IF(X989="","",SUBSTITUTE(SUBSTITUTE(SUBSTITUTE(SUBSTITUTE(SUBSTITUTE(SUBSTITUTE(SUBSTITUTE(SUBSTITUTE(SUBSTITUTE(SUBSTITUTE(SUBSTITUTE(SUBSTITUTE(SUBSTITUTE(X989,"0",""),"1",""),"2",""),"3",""),"4",""),"5",""),"6",""),"7",""),"8",""),"9",""),".",""),"-","")," ",""))</f>
        <v/>
      </c>
      <c r="Z989" s="50">
        <f>IF(X989="",0,LEN(X989)-LEN(SUBSTITUTE(X989," ",""))+1)</f>
        <v/>
      </c>
      <c r="AA989" s="50">
        <f>IF(Z989&lt;1,"",IFERROR(VALUE(SUBSTITUTE(TRIM(MID(SUBSTITUTE(X989," ",REPT(" ",60)),1,60)),".",MID(1/2,2,1))),""))</f>
        <v/>
      </c>
      <c r="AB989" s="50">
        <f>IF(Z989&lt;2,"",IFERROR(VALUE(SUBSTITUTE(TRIM(MID(SUBSTITUTE(X989," ",REPT(" ",60)),61,60)),".",MID(1/2,2,1))),""))</f>
        <v/>
      </c>
      <c r="AC989" s="50">
        <f>IF(Z989&lt;3,"",IFERROR(VALUE(SUBSTITUTE(TRIM(MID(SUBSTITUTE(X989," ",REPT(" ",60)),121,60)),".",MID(1/2,2,1))),""))</f>
        <v/>
      </c>
      <c r="AD989" s="50">
        <f>IF(Z989&lt;4,"",IFERROR(VALUE(SUBSTITUTE(TRIM(MID(SUBSTITUTE(X989," ",REPT(" ",60)),181,60)),".",MID(1/2,2,1))),""))</f>
        <v/>
      </c>
      <c r="AE989" s="50">
        <f>IF(Z989&lt;5,"",IFERROR(VALUE(SUBSTITUTE(TRIM(MID(SUBSTITUTE(X989," ",REPT(" ",60)),241,60)),".",MID(1/2,2,1))),""))</f>
        <v/>
      </c>
      <c r="AF989" s="50">
        <f>IF(Z989&lt;6,"",IFERROR(VALUE(SUBSTITUTE(TRIM(MID(SUBSTITUTE(X989," ",REPT(" ",60)),301,60)),".",MID(1/2,2,1))),""))</f>
        <v/>
      </c>
      <c r="AG989" s="50">
        <f>IFERROR(IF(Z989=2,AA989,IF(Z989=4,IF(AA989&lt;0,-1,1)*(ABS(AA989)+AB989/60),IF(Z989=6,IF(AA989&lt;0,-1,1)*(ABS(AA989)+AB989/60+AC989/3600),""))),"")</f>
        <v/>
      </c>
      <c r="AH989" s="50">
        <f>IFERROR(IF(Z989=2,AB989,IF(Z989=4,IF(AC989&lt;0,-1,1)*(ABS(AC989)+AD989/60),IF(Z989=6,IF(AD989&lt;0,-1,1)*(ABS(AD989)+AE989/60+AF989/3600),""))),"")</f>
        <v/>
      </c>
      <c r="AI989" s="50">
        <f>IF(W989,AH989,AG989)</f>
        <v/>
      </c>
      <c r="AJ989" s="50">
        <f>IF(W989,AG989,AH989)</f>
        <v/>
      </c>
      <c r="AK989" s="50">
        <f>IFERROR(IF(U989=0,AI989,U989*ABS(AI989)),"")</f>
        <v/>
      </c>
      <c r="AL989" s="50">
        <f>IFERROR(IF(V989=0,AJ989,V989*ABS(AJ989)),"")</f>
        <v/>
      </c>
      <c r="AM989" s="50">
        <f>IFERROR(AND(U989=0,V989=0,ABS(AK989)&gt;90,ABS(AK989)&lt;=180,ABS(AL989)&lt;=90),FALSE)</f>
        <v/>
      </c>
      <c r="AN989" s="50">
        <f>IF(AM989,AL989,AK989)</f>
        <v/>
      </c>
      <c r="AO989" s="50">
        <f>IF(AM989,AK989,AL989)</f>
        <v/>
      </c>
      <c r="AP989" s="50">
        <f>IF(R989="","",IF(Y989&lt;&gt;"","Contains words or symbols that aren't part of a coordinate.",IF(NOT(OR(Z989=2,Z989=4,Z989=6)),"Couldn't find a latitude and a longitude ("&amp;Z989&amp;IF(Z989=1," number"," numbers")&amp;" found).",IF(COUNT(AA989:AF989)&lt;&gt;Z989,"Some of the numbers couldn't be read.",IF(OR(AND(Z989=4,OR(AB989&lt;0,AB989&gt;=60,AD989&lt;0,AD989&gt;=60)),AND(Z989=6,OR(AB989&lt;0,AB989&gt;=60,AC989&lt;0,AC989&gt;=60,AE989&lt;0,AE989&gt;=60,AF989&lt;0,AF989&gt;=60))),"Minutes and seconds must be between 0 and 60.",IF(OR(ABS(AN989)&gt;90,ABS(AO989)&gt;180),"Out of range: latitude must be between -90 and 90, and longitude between -180 and 180.",""))))))</f>
        <v/>
      </c>
    </row>
    <row r="990">
      <c r="B990" s="44" t="n"/>
      <c r="C990" s="44" t="n"/>
      <c r="D990" s="45">
        <f>IF(R990="","",IF(AP990&lt;&gt;"","NOT VALID GPS COORDINATES",IF(O990="NO CONNECTION","NO CONNECTION",IF(E990="","NOT FOUND",IF(OR(AM990,AND(AN990=0,AO990=0)),"CONVERTED – PLEASE CHECK","CONVERTED")))))</f>
        <v/>
      </c>
      <c r="E990" s="45">
        <f>IF(OR(O990="",O990="NO CONNECTION"),"",IFERROR(_xlfn.FILTERXML(O990,"//local/territory")&amp;" "&amp;_xlfn.FILTERXML(O990,"//local/mapcode"),IFERROR(_xlfn.FILTERXML(O990,"//international/mapcode"),"")))</f>
        <v/>
      </c>
      <c r="F990" s="46">
        <f>IF(E990="","",IFERROR(_xlfn.FILTERXML(O990,"//local/territory"),""))</f>
        <v/>
      </c>
      <c r="G990" s="46">
        <f>IF(E990="","",IFERROR(_xlfn.FILTERXML(O990,"//local/mapcode"),""))</f>
        <v/>
      </c>
      <c r="H990" s="46">
        <f>IF(E990="","",IFERROR(_xlfn.FILTERXML(O990,"//international/mapcode"),""))</f>
        <v/>
      </c>
      <c r="I990" s="46">
        <f>IF(E990="","",IFERROR(HYPERLINK("https://www.mymapcodes.com/go/?t="&amp;IF(G990&lt;&gt;"",F990,"AAA")&amp;"&amp;ma="&amp;LEFT(IF(G990&lt;&gt;"",G990,H990),FIND(".",IF(G990&lt;&gt;"",G990,H990))-1)&amp;"&amp;mb="&amp;MID(IF(G990&lt;&gt;"",G990,H990),FIND(".",IF(G990&lt;&gt;"",G990,H990))+1,99),"Open on MyMapcodes →"),""))</f>
        <v/>
      </c>
      <c r="J990" s="47">
        <f>IF(OR(R990="",AP990&lt;&gt;""),"",ROUND(AN990,6))</f>
        <v/>
      </c>
      <c r="K990" s="47">
        <f>IF(OR(R990="",AP990&lt;&gt;""),"",ROUND(AO990,6))</f>
        <v/>
      </c>
      <c r="L990" s="48">
        <f>IF(R990="","",IF(AP990&lt;&gt;"",AP990,IF(O990="NO CONNECTION","Excel couldn't reach the mapcode service. Click the REFRESH RESULTS box just above the table.",IF(E990="","The mapcode service didn't return a mapcode for this point.",IF(AM990,"Latitude and longitude seemed to be the wrong way round, so they've been swapped. Please check.",IF(AND(AN990=0,AO990=0),"0, 0 is in the sea off West Africa. Please check this is the location you meant.",IF(W990,"Longitude came first, so the order has been switched.",IF(Z990=6,"Converted from degrees, minutes and seconds.",IF(Z990=4,"Converted from degrees and decimal minutes.","")))))))))</f>
        <v/>
      </c>
      <c r="N990" s="49">
        <f>IF(J990="","",MapcodeAPI&amp;"codes/"&amp;SUBSTITUTE(J990&amp;"",MID(1/2,2,1),".")&amp;","&amp;SUBSTITUTE(K990&amp;"",MID(1/2,2,1),"."))&amp;LEFT($B$13,0)</f>
        <v/>
      </c>
      <c r="O990" s="49">
        <f>IF(N990="","",IFERROR(_xlfn.WEBSERVICE(N990),IF(MapcodeAPIBackup="","NO CONNECTION",IFERROR(_xlfn.WEBSERVICE(MapcodeAPIBackup&amp;MID(N990,LEN(MapcodeAPI)+1,999)),"NO CONNECTION"))))</f>
        <v/>
      </c>
      <c r="P990" t="inlineStr">
        <is>
          <t xml:space="preserve"> </t>
        </is>
      </c>
      <c r="R990" s="50">
        <f>IFERROR(IF(AND(TRIM(B990&amp;"")="",TRIM(C990&amp;"")=""),"",TRIM(IF(ISNUMBER(B990),SUBSTITUTE(B990&amp;"",MID(1/2,2,1),"."),B990&amp;"")&amp;IF(TRIM(C990&amp;"")="",""," | "&amp;IF(ISNUMBER(C990),SUBSTITUTE(C990&amp;"",MID(1/2,2,1),"."),C990&amp;"")))),"(error value)")</f>
        <v/>
      </c>
      <c r="S990" s="50">
        <f>IF(R990="","","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"&amp;IFERROR(IF(AND(LEN(R990)-LEN(SUBSTITUTE(R990,"/",""))=1,ISNUMBER(FIND(" ",TRIM(LEFT(R990,FIND("/",R990)-1))))),LEFT(R990,FIND("/",R990)-1),R990),R990)&amp;" ")," "," "),"﻿"," "),"​"," "),"⁠"," ")," "," ")," "," "),CHAR(9)," "),CHAR(10)," "),CHAR(13)," "),"−","-"),"–","-"),"—","-"),"LATITUDE"," "),"LONGITUDE"," "),"COORDINATES"," "),"COORDS"," "),"NORTH"," N "),"SOUTH"," S "),"EAST"," E "),"WEST"," W "),"DEGREES"," "),"DEG"," "),"GPS"," "),"LONG"," "),"LNG"," "),"LON"," "),"LAT"," ")," AND "," "),"&amp;"," ")&amp;" ")</f>
        <v/>
      </c>
      <c r="T990" s="50">
        <f>IF(S990="","",IF(LEN(S990)-LEN(SUBSTITUTE(S990,".",""))&gt;0,SUBSTITUTE(S990,","," "),IF(LEN(S990)-LEN(SUBSTITUTE(S990,",",""))=3,SUBSTITUTE(SUBSTITUTE(S990,",",";",2),",","."),IF(LEN(S990)-LEN(SUBSTITUTE(S990,",",""))=2,SUBSTITUTE(S990,",","."),SUBSTITUTE(S990,","," ")))))</f>
        <v/>
      </c>
      <c r="U990" s="50">
        <f>IF(ISNUMBER(FIND("S",T990)),-1,IF(ISNUMBER(FIND("N",T990)),1,0))</f>
        <v/>
      </c>
      <c r="V990" s="50">
        <f>IF(ISNUMBER(FIND("W",T990)),-1,IF(ISNUMBER(FIND("E",T990)),1,0))</f>
        <v/>
      </c>
      <c r="W990" s="50">
        <f>AND(MIN(IFERROR(FIND("N",T990),999),IFERROR(FIND("S",T990),999))&lt;999,MIN(IFERROR(FIND("E",T990),999),IFERROR(FIND("W",T990),999))&lt;999,MIN(IFERROR(FIND("E",T990),999),IFERROR(FIND("W",T990),999))&lt;MIN(IFERROR(FIND("N",T990),999),IFERROR(FIND("S",T990),999)))</f>
        <v/>
      </c>
      <c r="X990" s="50">
        <f>IF(T990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990,"°"," "),"º"," "),"˚"," "),"'"," "),CHAR(34)," "),"′"," "),"’"," "),"‘"," "),"″"," "),"”"," "),"“"," "),"("," "),")"," "),"["," "),"]"," "),"{"," "),"}"," "),";"," "),"|"," "),"/"," "),"\"," "),":"," "),"="," "),"*"," "),","," "),"N"," "),"S"," "),"E"," "),"W"," "),"_"," ")))</f>
        <v/>
      </c>
      <c r="Y990" s="50">
        <f>IF(X990="","",SUBSTITUTE(SUBSTITUTE(SUBSTITUTE(SUBSTITUTE(SUBSTITUTE(SUBSTITUTE(SUBSTITUTE(SUBSTITUTE(SUBSTITUTE(SUBSTITUTE(SUBSTITUTE(SUBSTITUTE(SUBSTITUTE(X990,"0",""),"1",""),"2",""),"3",""),"4",""),"5",""),"6",""),"7",""),"8",""),"9",""),".",""),"-","")," ",""))</f>
        <v/>
      </c>
      <c r="Z990" s="50">
        <f>IF(X990="",0,LEN(X990)-LEN(SUBSTITUTE(X990," ",""))+1)</f>
        <v/>
      </c>
      <c r="AA990" s="50">
        <f>IF(Z990&lt;1,"",IFERROR(VALUE(SUBSTITUTE(TRIM(MID(SUBSTITUTE(X990," ",REPT(" ",60)),1,60)),".",MID(1/2,2,1))),""))</f>
        <v/>
      </c>
      <c r="AB990" s="50">
        <f>IF(Z990&lt;2,"",IFERROR(VALUE(SUBSTITUTE(TRIM(MID(SUBSTITUTE(X990," ",REPT(" ",60)),61,60)),".",MID(1/2,2,1))),""))</f>
        <v/>
      </c>
      <c r="AC990" s="50">
        <f>IF(Z990&lt;3,"",IFERROR(VALUE(SUBSTITUTE(TRIM(MID(SUBSTITUTE(X990," ",REPT(" ",60)),121,60)),".",MID(1/2,2,1))),""))</f>
        <v/>
      </c>
      <c r="AD990" s="50">
        <f>IF(Z990&lt;4,"",IFERROR(VALUE(SUBSTITUTE(TRIM(MID(SUBSTITUTE(X990," ",REPT(" ",60)),181,60)),".",MID(1/2,2,1))),""))</f>
        <v/>
      </c>
      <c r="AE990" s="50">
        <f>IF(Z990&lt;5,"",IFERROR(VALUE(SUBSTITUTE(TRIM(MID(SUBSTITUTE(X990," ",REPT(" ",60)),241,60)),".",MID(1/2,2,1))),""))</f>
        <v/>
      </c>
      <c r="AF990" s="50">
        <f>IF(Z990&lt;6,"",IFERROR(VALUE(SUBSTITUTE(TRIM(MID(SUBSTITUTE(X990," ",REPT(" ",60)),301,60)),".",MID(1/2,2,1))),""))</f>
        <v/>
      </c>
      <c r="AG990" s="50">
        <f>IFERROR(IF(Z990=2,AA990,IF(Z990=4,IF(AA990&lt;0,-1,1)*(ABS(AA990)+AB990/60),IF(Z990=6,IF(AA990&lt;0,-1,1)*(ABS(AA990)+AB990/60+AC990/3600),""))),"")</f>
        <v/>
      </c>
      <c r="AH990" s="50">
        <f>IFERROR(IF(Z990=2,AB990,IF(Z990=4,IF(AC990&lt;0,-1,1)*(ABS(AC990)+AD990/60),IF(Z990=6,IF(AD990&lt;0,-1,1)*(ABS(AD990)+AE990/60+AF990/3600),""))),"")</f>
        <v/>
      </c>
      <c r="AI990" s="50">
        <f>IF(W990,AH990,AG990)</f>
        <v/>
      </c>
      <c r="AJ990" s="50">
        <f>IF(W990,AG990,AH990)</f>
        <v/>
      </c>
      <c r="AK990" s="50">
        <f>IFERROR(IF(U990=0,AI990,U990*ABS(AI990)),"")</f>
        <v/>
      </c>
      <c r="AL990" s="50">
        <f>IFERROR(IF(V990=0,AJ990,V990*ABS(AJ990)),"")</f>
        <v/>
      </c>
      <c r="AM990" s="50">
        <f>IFERROR(AND(U990=0,V990=0,ABS(AK990)&gt;90,ABS(AK990)&lt;=180,ABS(AL990)&lt;=90),FALSE)</f>
        <v/>
      </c>
      <c r="AN990" s="50">
        <f>IF(AM990,AL990,AK990)</f>
        <v/>
      </c>
      <c r="AO990" s="50">
        <f>IF(AM990,AK990,AL990)</f>
        <v/>
      </c>
      <c r="AP990" s="50">
        <f>IF(R990="","",IF(Y990&lt;&gt;"","Contains words or symbols that aren't part of a coordinate.",IF(NOT(OR(Z990=2,Z990=4,Z990=6)),"Couldn't find a latitude and a longitude ("&amp;Z990&amp;IF(Z990=1," number"," numbers")&amp;" found).",IF(COUNT(AA990:AF990)&lt;&gt;Z990,"Some of the numbers couldn't be read.",IF(OR(AND(Z990=4,OR(AB990&lt;0,AB990&gt;=60,AD990&lt;0,AD990&gt;=60)),AND(Z990=6,OR(AB990&lt;0,AB990&gt;=60,AC990&lt;0,AC990&gt;=60,AE990&lt;0,AE990&gt;=60,AF990&lt;0,AF990&gt;=60))),"Minutes and seconds must be between 0 and 60.",IF(OR(ABS(AN990)&gt;90,ABS(AO990)&gt;180),"Out of range: latitude must be between -90 and 90, and longitude between -180 and 180.",""))))))</f>
        <v/>
      </c>
    </row>
    <row r="991">
      <c r="B991" s="44" t="n"/>
      <c r="C991" s="44" t="n"/>
      <c r="D991" s="45">
        <f>IF(R991="","",IF(AP991&lt;&gt;"","NOT VALID GPS COORDINATES",IF(O991="NO CONNECTION","NO CONNECTION",IF(E991="","NOT FOUND",IF(OR(AM991,AND(AN991=0,AO991=0)),"CONVERTED – PLEASE CHECK","CONVERTED")))))</f>
        <v/>
      </c>
      <c r="E991" s="45">
        <f>IF(OR(O991="",O991="NO CONNECTION"),"",IFERROR(_xlfn.FILTERXML(O991,"//local/territory")&amp;" "&amp;_xlfn.FILTERXML(O991,"//local/mapcode"),IFERROR(_xlfn.FILTERXML(O991,"//international/mapcode"),"")))</f>
        <v/>
      </c>
      <c r="F991" s="46">
        <f>IF(E991="","",IFERROR(_xlfn.FILTERXML(O991,"//local/territory"),""))</f>
        <v/>
      </c>
      <c r="G991" s="46">
        <f>IF(E991="","",IFERROR(_xlfn.FILTERXML(O991,"//local/mapcode"),""))</f>
        <v/>
      </c>
      <c r="H991" s="46">
        <f>IF(E991="","",IFERROR(_xlfn.FILTERXML(O991,"//international/mapcode"),""))</f>
        <v/>
      </c>
      <c r="I991" s="46">
        <f>IF(E991="","",IFERROR(HYPERLINK("https://www.mymapcodes.com/go/?t="&amp;IF(G991&lt;&gt;"",F991,"AAA")&amp;"&amp;ma="&amp;LEFT(IF(G991&lt;&gt;"",G991,H991),FIND(".",IF(G991&lt;&gt;"",G991,H991))-1)&amp;"&amp;mb="&amp;MID(IF(G991&lt;&gt;"",G991,H991),FIND(".",IF(G991&lt;&gt;"",G991,H991))+1,99),"Open on MyMapcodes →"),""))</f>
        <v/>
      </c>
      <c r="J991" s="47">
        <f>IF(OR(R991="",AP991&lt;&gt;""),"",ROUND(AN991,6))</f>
        <v/>
      </c>
      <c r="K991" s="47">
        <f>IF(OR(R991="",AP991&lt;&gt;""),"",ROUND(AO991,6))</f>
        <v/>
      </c>
      <c r="L991" s="48">
        <f>IF(R991="","",IF(AP991&lt;&gt;"",AP991,IF(O991="NO CONNECTION","Excel couldn't reach the mapcode service. Click the REFRESH RESULTS box just above the table.",IF(E991="","The mapcode service didn't return a mapcode for this point.",IF(AM991,"Latitude and longitude seemed to be the wrong way round, so they've been swapped. Please check.",IF(AND(AN991=0,AO991=0),"0, 0 is in the sea off West Africa. Please check this is the location you meant.",IF(W991,"Longitude came first, so the order has been switched.",IF(Z991=6,"Converted from degrees, minutes and seconds.",IF(Z991=4,"Converted from degrees and decimal minutes.","")))))))))</f>
        <v/>
      </c>
      <c r="N991" s="49">
        <f>IF(J991="","",MapcodeAPI&amp;"codes/"&amp;SUBSTITUTE(J991&amp;"",MID(1/2,2,1),".")&amp;","&amp;SUBSTITUTE(K991&amp;"",MID(1/2,2,1),"."))&amp;LEFT($B$13,0)</f>
        <v/>
      </c>
      <c r="O991" s="49">
        <f>IF(N991="","",IFERROR(_xlfn.WEBSERVICE(N991),IF(MapcodeAPIBackup="","NO CONNECTION",IFERROR(_xlfn.WEBSERVICE(MapcodeAPIBackup&amp;MID(N991,LEN(MapcodeAPI)+1,999)),"NO CONNECTION"))))</f>
        <v/>
      </c>
      <c r="P991" t="inlineStr">
        <is>
          <t xml:space="preserve"> </t>
        </is>
      </c>
      <c r="R991" s="50">
        <f>IFERROR(IF(AND(TRIM(B991&amp;"")="",TRIM(C991&amp;"")=""),"",TRIM(IF(ISNUMBER(B991),SUBSTITUTE(B991&amp;"",MID(1/2,2,1),"."),B991&amp;"")&amp;IF(TRIM(C991&amp;"")="",""," | "&amp;IF(ISNUMBER(C991),SUBSTITUTE(C991&amp;"",MID(1/2,2,1),"."),C991&amp;"")))),"(error value)")</f>
        <v/>
      </c>
      <c r="S991" s="50">
        <f>IF(R991="","","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"&amp;IFERROR(IF(AND(LEN(R991)-LEN(SUBSTITUTE(R991,"/",""))=1,ISNUMBER(FIND(" ",TRIM(LEFT(R991,FIND("/",R991)-1))))),LEFT(R991,FIND("/",R991)-1),R991),R991)&amp;" ")," "," "),"﻿"," "),"​"," "),"⁠"," ")," "," ")," "," "),CHAR(9)," "),CHAR(10)," "),CHAR(13)," "),"−","-"),"–","-"),"—","-"),"LATITUDE"," "),"LONGITUDE"," "),"COORDINATES"," "),"COORDS"," "),"NORTH"," N "),"SOUTH"," S "),"EAST"," E "),"WEST"," W "),"DEGREES"," "),"DEG"," "),"GPS"," "),"LONG"," "),"LNG"," "),"LON"," "),"LAT"," ")," AND "," "),"&amp;"," ")&amp;" ")</f>
        <v/>
      </c>
      <c r="T991" s="50">
        <f>IF(S991="","",IF(LEN(S991)-LEN(SUBSTITUTE(S991,".",""))&gt;0,SUBSTITUTE(S991,","," "),IF(LEN(S991)-LEN(SUBSTITUTE(S991,",",""))=3,SUBSTITUTE(SUBSTITUTE(S991,",",";",2),",","."),IF(LEN(S991)-LEN(SUBSTITUTE(S991,",",""))=2,SUBSTITUTE(S991,",","."),SUBSTITUTE(S991,","," ")))))</f>
        <v/>
      </c>
      <c r="U991" s="50">
        <f>IF(ISNUMBER(FIND("S",T991)),-1,IF(ISNUMBER(FIND("N",T991)),1,0))</f>
        <v/>
      </c>
      <c r="V991" s="50">
        <f>IF(ISNUMBER(FIND("W",T991)),-1,IF(ISNUMBER(FIND("E",T991)),1,0))</f>
        <v/>
      </c>
      <c r="W991" s="50">
        <f>AND(MIN(IFERROR(FIND("N",T991),999),IFERROR(FIND("S",T991),999))&lt;999,MIN(IFERROR(FIND("E",T991),999),IFERROR(FIND("W",T991),999))&lt;999,MIN(IFERROR(FIND("E",T991),999),IFERROR(FIND("W",T991),999))&lt;MIN(IFERROR(FIND("N",T991),999),IFERROR(FIND("S",T991),999)))</f>
        <v/>
      </c>
      <c r="X991" s="50">
        <f>IF(T991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991,"°"," "),"º"," "),"˚"," "),"'"," "),CHAR(34)," "),"′"," "),"’"," "),"‘"," "),"″"," "),"”"," "),"“"," "),"("," "),")"," "),"["," "),"]"," "),"{"," "),"}"," "),";"," "),"|"," "),"/"," "),"\"," "),":"," "),"="," "),"*"," "),","," "),"N"," "),"S"," "),"E"," "),"W"," "),"_"," ")))</f>
        <v/>
      </c>
      <c r="Y991" s="50">
        <f>IF(X991="","",SUBSTITUTE(SUBSTITUTE(SUBSTITUTE(SUBSTITUTE(SUBSTITUTE(SUBSTITUTE(SUBSTITUTE(SUBSTITUTE(SUBSTITUTE(SUBSTITUTE(SUBSTITUTE(SUBSTITUTE(SUBSTITUTE(X991,"0",""),"1",""),"2",""),"3",""),"4",""),"5",""),"6",""),"7",""),"8",""),"9",""),".",""),"-","")," ",""))</f>
        <v/>
      </c>
      <c r="Z991" s="50">
        <f>IF(X991="",0,LEN(X991)-LEN(SUBSTITUTE(X991," ",""))+1)</f>
        <v/>
      </c>
      <c r="AA991" s="50">
        <f>IF(Z991&lt;1,"",IFERROR(VALUE(SUBSTITUTE(TRIM(MID(SUBSTITUTE(X991," ",REPT(" ",60)),1,60)),".",MID(1/2,2,1))),""))</f>
        <v/>
      </c>
      <c r="AB991" s="50">
        <f>IF(Z991&lt;2,"",IFERROR(VALUE(SUBSTITUTE(TRIM(MID(SUBSTITUTE(X991," ",REPT(" ",60)),61,60)),".",MID(1/2,2,1))),""))</f>
        <v/>
      </c>
      <c r="AC991" s="50">
        <f>IF(Z991&lt;3,"",IFERROR(VALUE(SUBSTITUTE(TRIM(MID(SUBSTITUTE(X991," ",REPT(" ",60)),121,60)),".",MID(1/2,2,1))),""))</f>
        <v/>
      </c>
      <c r="AD991" s="50">
        <f>IF(Z991&lt;4,"",IFERROR(VALUE(SUBSTITUTE(TRIM(MID(SUBSTITUTE(X991," ",REPT(" ",60)),181,60)),".",MID(1/2,2,1))),""))</f>
        <v/>
      </c>
      <c r="AE991" s="50">
        <f>IF(Z991&lt;5,"",IFERROR(VALUE(SUBSTITUTE(TRIM(MID(SUBSTITUTE(X991," ",REPT(" ",60)),241,60)),".",MID(1/2,2,1))),""))</f>
        <v/>
      </c>
      <c r="AF991" s="50">
        <f>IF(Z991&lt;6,"",IFERROR(VALUE(SUBSTITUTE(TRIM(MID(SUBSTITUTE(X991," ",REPT(" ",60)),301,60)),".",MID(1/2,2,1))),""))</f>
        <v/>
      </c>
      <c r="AG991" s="50">
        <f>IFERROR(IF(Z991=2,AA991,IF(Z991=4,IF(AA991&lt;0,-1,1)*(ABS(AA991)+AB991/60),IF(Z991=6,IF(AA991&lt;0,-1,1)*(ABS(AA991)+AB991/60+AC991/3600),""))),"")</f>
        <v/>
      </c>
      <c r="AH991" s="50">
        <f>IFERROR(IF(Z991=2,AB991,IF(Z991=4,IF(AC991&lt;0,-1,1)*(ABS(AC991)+AD991/60),IF(Z991=6,IF(AD991&lt;0,-1,1)*(ABS(AD991)+AE991/60+AF991/3600),""))),"")</f>
        <v/>
      </c>
      <c r="AI991" s="50">
        <f>IF(W991,AH991,AG991)</f>
        <v/>
      </c>
      <c r="AJ991" s="50">
        <f>IF(W991,AG991,AH991)</f>
        <v/>
      </c>
      <c r="AK991" s="50">
        <f>IFERROR(IF(U991=0,AI991,U991*ABS(AI991)),"")</f>
        <v/>
      </c>
      <c r="AL991" s="50">
        <f>IFERROR(IF(V991=0,AJ991,V991*ABS(AJ991)),"")</f>
        <v/>
      </c>
      <c r="AM991" s="50">
        <f>IFERROR(AND(U991=0,V991=0,ABS(AK991)&gt;90,ABS(AK991)&lt;=180,ABS(AL991)&lt;=90),FALSE)</f>
        <v/>
      </c>
      <c r="AN991" s="50">
        <f>IF(AM991,AL991,AK991)</f>
        <v/>
      </c>
      <c r="AO991" s="50">
        <f>IF(AM991,AK991,AL991)</f>
        <v/>
      </c>
      <c r="AP991" s="50">
        <f>IF(R991="","",IF(Y991&lt;&gt;"","Contains words or symbols that aren't part of a coordinate.",IF(NOT(OR(Z991=2,Z991=4,Z991=6)),"Couldn't find a latitude and a longitude ("&amp;Z991&amp;IF(Z991=1," number"," numbers")&amp;" found).",IF(COUNT(AA991:AF991)&lt;&gt;Z991,"Some of the numbers couldn't be read.",IF(OR(AND(Z991=4,OR(AB991&lt;0,AB991&gt;=60,AD991&lt;0,AD991&gt;=60)),AND(Z991=6,OR(AB991&lt;0,AB991&gt;=60,AC991&lt;0,AC991&gt;=60,AE991&lt;0,AE991&gt;=60,AF991&lt;0,AF991&gt;=60))),"Minutes and seconds must be between 0 and 60.",IF(OR(ABS(AN991)&gt;90,ABS(AO991)&gt;180),"Out of range: latitude must be between -90 and 90, and longitude between -180 and 180.",""))))))</f>
        <v/>
      </c>
    </row>
    <row r="992">
      <c r="B992" s="44" t="n"/>
      <c r="C992" s="44" t="n"/>
      <c r="D992" s="45">
        <f>IF(R992="","",IF(AP992&lt;&gt;"","NOT VALID GPS COORDINATES",IF(O992="NO CONNECTION","NO CONNECTION",IF(E992="","NOT FOUND",IF(OR(AM992,AND(AN992=0,AO992=0)),"CONVERTED – PLEASE CHECK","CONVERTED")))))</f>
        <v/>
      </c>
      <c r="E992" s="45">
        <f>IF(OR(O992="",O992="NO CONNECTION"),"",IFERROR(_xlfn.FILTERXML(O992,"//local/territory")&amp;" "&amp;_xlfn.FILTERXML(O992,"//local/mapcode"),IFERROR(_xlfn.FILTERXML(O992,"//international/mapcode"),"")))</f>
        <v/>
      </c>
      <c r="F992" s="46">
        <f>IF(E992="","",IFERROR(_xlfn.FILTERXML(O992,"//local/territory"),""))</f>
        <v/>
      </c>
      <c r="G992" s="46">
        <f>IF(E992="","",IFERROR(_xlfn.FILTERXML(O992,"//local/mapcode"),""))</f>
        <v/>
      </c>
      <c r="H992" s="46">
        <f>IF(E992="","",IFERROR(_xlfn.FILTERXML(O992,"//international/mapcode"),""))</f>
        <v/>
      </c>
      <c r="I992" s="46">
        <f>IF(E992="","",IFERROR(HYPERLINK("https://www.mymapcodes.com/go/?t="&amp;IF(G992&lt;&gt;"",F992,"AAA")&amp;"&amp;ma="&amp;LEFT(IF(G992&lt;&gt;"",G992,H992),FIND(".",IF(G992&lt;&gt;"",G992,H992))-1)&amp;"&amp;mb="&amp;MID(IF(G992&lt;&gt;"",G992,H992),FIND(".",IF(G992&lt;&gt;"",G992,H992))+1,99),"Open on MyMapcodes →"),""))</f>
        <v/>
      </c>
      <c r="J992" s="47">
        <f>IF(OR(R992="",AP992&lt;&gt;""),"",ROUND(AN992,6))</f>
        <v/>
      </c>
      <c r="K992" s="47">
        <f>IF(OR(R992="",AP992&lt;&gt;""),"",ROUND(AO992,6))</f>
        <v/>
      </c>
      <c r="L992" s="48">
        <f>IF(R992="","",IF(AP992&lt;&gt;"",AP992,IF(O992="NO CONNECTION","Excel couldn't reach the mapcode service. Click the REFRESH RESULTS box just above the table.",IF(E992="","The mapcode service didn't return a mapcode for this point.",IF(AM992,"Latitude and longitude seemed to be the wrong way round, so they've been swapped. Please check.",IF(AND(AN992=0,AO992=0),"0, 0 is in the sea off West Africa. Please check this is the location you meant.",IF(W992,"Longitude came first, so the order has been switched.",IF(Z992=6,"Converted from degrees, minutes and seconds.",IF(Z992=4,"Converted from degrees and decimal minutes.","")))))))))</f>
        <v/>
      </c>
      <c r="N992" s="49">
        <f>IF(J992="","",MapcodeAPI&amp;"codes/"&amp;SUBSTITUTE(J992&amp;"",MID(1/2,2,1),".")&amp;","&amp;SUBSTITUTE(K992&amp;"",MID(1/2,2,1),"."))&amp;LEFT($B$13,0)</f>
        <v/>
      </c>
      <c r="O992" s="49">
        <f>IF(N992="","",IFERROR(_xlfn.WEBSERVICE(N992),IF(MapcodeAPIBackup="","NO CONNECTION",IFERROR(_xlfn.WEBSERVICE(MapcodeAPIBackup&amp;MID(N992,LEN(MapcodeAPI)+1,999)),"NO CONNECTION"))))</f>
        <v/>
      </c>
      <c r="P992" t="inlineStr">
        <is>
          <t xml:space="preserve"> </t>
        </is>
      </c>
      <c r="R992" s="50">
        <f>IFERROR(IF(AND(TRIM(B992&amp;"")="",TRIM(C992&amp;"")=""),"",TRIM(IF(ISNUMBER(B992),SUBSTITUTE(B992&amp;"",MID(1/2,2,1),"."),B992&amp;"")&amp;IF(TRIM(C992&amp;"")="",""," | "&amp;IF(ISNUMBER(C992),SUBSTITUTE(C992&amp;"",MID(1/2,2,1),"."),C992&amp;"")))),"(error value)")</f>
        <v/>
      </c>
      <c r="S992" s="50">
        <f>IF(R992="","","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"&amp;IFERROR(IF(AND(LEN(R992)-LEN(SUBSTITUTE(R992,"/",""))=1,ISNUMBER(FIND(" ",TRIM(LEFT(R992,FIND("/",R992)-1))))),LEFT(R992,FIND("/",R992)-1),R992),R992)&amp;" ")," "," "),"﻿"," "),"​"," "),"⁠"," ")," "," ")," "," "),CHAR(9)," "),CHAR(10)," "),CHAR(13)," "),"−","-"),"–","-"),"—","-"),"LATITUDE"," "),"LONGITUDE"," "),"COORDINATES"," "),"COORDS"," "),"NORTH"," N "),"SOUTH"," S "),"EAST"," E "),"WEST"," W "),"DEGREES"," "),"DEG"," "),"GPS"," "),"LONG"," "),"LNG"," "),"LON"," "),"LAT"," ")," AND "," "),"&amp;"," ")&amp;" ")</f>
        <v/>
      </c>
      <c r="T992" s="50">
        <f>IF(S992="","",IF(LEN(S992)-LEN(SUBSTITUTE(S992,".",""))&gt;0,SUBSTITUTE(S992,","," "),IF(LEN(S992)-LEN(SUBSTITUTE(S992,",",""))=3,SUBSTITUTE(SUBSTITUTE(S992,",",";",2),",","."),IF(LEN(S992)-LEN(SUBSTITUTE(S992,",",""))=2,SUBSTITUTE(S992,",","."),SUBSTITUTE(S992,","," ")))))</f>
        <v/>
      </c>
      <c r="U992" s="50">
        <f>IF(ISNUMBER(FIND("S",T992)),-1,IF(ISNUMBER(FIND("N",T992)),1,0))</f>
        <v/>
      </c>
      <c r="V992" s="50">
        <f>IF(ISNUMBER(FIND("W",T992)),-1,IF(ISNUMBER(FIND("E",T992)),1,0))</f>
        <v/>
      </c>
      <c r="W992" s="50">
        <f>AND(MIN(IFERROR(FIND("N",T992),999),IFERROR(FIND("S",T992),999))&lt;999,MIN(IFERROR(FIND("E",T992),999),IFERROR(FIND("W",T992),999))&lt;999,MIN(IFERROR(FIND("E",T992),999),IFERROR(FIND("W",T992),999))&lt;MIN(IFERROR(FIND("N",T992),999),IFERROR(FIND("S",T992),999)))</f>
        <v/>
      </c>
      <c r="X992" s="50">
        <f>IF(T992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992,"°"," "),"º"," "),"˚"," "),"'"," "),CHAR(34)," "),"′"," "),"’"," "),"‘"," "),"″"," "),"”"," "),"“"," "),"("," "),")"," "),"["," "),"]"," "),"{"," "),"}"," "),";"," "),"|"," "),"/"," "),"\"," "),":"," "),"="," "),"*"," "),","," "),"N"," "),"S"," "),"E"," "),"W"," "),"_"," ")))</f>
        <v/>
      </c>
      <c r="Y992" s="50">
        <f>IF(X992="","",SUBSTITUTE(SUBSTITUTE(SUBSTITUTE(SUBSTITUTE(SUBSTITUTE(SUBSTITUTE(SUBSTITUTE(SUBSTITUTE(SUBSTITUTE(SUBSTITUTE(SUBSTITUTE(SUBSTITUTE(SUBSTITUTE(X992,"0",""),"1",""),"2",""),"3",""),"4",""),"5",""),"6",""),"7",""),"8",""),"9",""),".",""),"-","")," ",""))</f>
        <v/>
      </c>
      <c r="Z992" s="50">
        <f>IF(X992="",0,LEN(X992)-LEN(SUBSTITUTE(X992," ",""))+1)</f>
        <v/>
      </c>
      <c r="AA992" s="50">
        <f>IF(Z992&lt;1,"",IFERROR(VALUE(SUBSTITUTE(TRIM(MID(SUBSTITUTE(X992," ",REPT(" ",60)),1,60)),".",MID(1/2,2,1))),""))</f>
        <v/>
      </c>
      <c r="AB992" s="50">
        <f>IF(Z992&lt;2,"",IFERROR(VALUE(SUBSTITUTE(TRIM(MID(SUBSTITUTE(X992," ",REPT(" ",60)),61,60)),".",MID(1/2,2,1))),""))</f>
        <v/>
      </c>
      <c r="AC992" s="50">
        <f>IF(Z992&lt;3,"",IFERROR(VALUE(SUBSTITUTE(TRIM(MID(SUBSTITUTE(X992," ",REPT(" ",60)),121,60)),".",MID(1/2,2,1))),""))</f>
        <v/>
      </c>
      <c r="AD992" s="50">
        <f>IF(Z992&lt;4,"",IFERROR(VALUE(SUBSTITUTE(TRIM(MID(SUBSTITUTE(X992," ",REPT(" ",60)),181,60)),".",MID(1/2,2,1))),""))</f>
        <v/>
      </c>
      <c r="AE992" s="50">
        <f>IF(Z992&lt;5,"",IFERROR(VALUE(SUBSTITUTE(TRIM(MID(SUBSTITUTE(X992," ",REPT(" ",60)),241,60)),".",MID(1/2,2,1))),""))</f>
        <v/>
      </c>
      <c r="AF992" s="50">
        <f>IF(Z992&lt;6,"",IFERROR(VALUE(SUBSTITUTE(TRIM(MID(SUBSTITUTE(X992," ",REPT(" ",60)),301,60)),".",MID(1/2,2,1))),""))</f>
        <v/>
      </c>
      <c r="AG992" s="50">
        <f>IFERROR(IF(Z992=2,AA992,IF(Z992=4,IF(AA992&lt;0,-1,1)*(ABS(AA992)+AB992/60),IF(Z992=6,IF(AA992&lt;0,-1,1)*(ABS(AA992)+AB992/60+AC992/3600),""))),"")</f>
        <v/>
      </c>
      <c r="AH992" s="50">
        <f>IFERROR(IF(Z992=2,AB992,IF(Z992=4,IF(AC992&lt;0,-1,1)*(ABS(AC992)+AD992/60),IF(Z992=6,IF(AD992&lt;0,-1,1)*(ABS(AD992)+AE992/60+AF992/3600),""))),"")</f>
        <v/>
      </c>
      <c r="AI992" s="50">
        <f>IF(W992,AH992,AG992)</f>
        <v/>
      </c>
      <c r="AJ992" s="50">
        <f>IF(W992,AG992,AH992)</f>
        <v/>
      </c>
      <c r="AK992" s="50">
        <f>IFERROR(IF(U992=0,AI992,U992*ABS(AI992)),"")</f>
        <v/>
      </c>
      <c r="AL992" s="50">
        <f>IFERROR(IF(V992=0,AJ992,V992*ABS(AJ992)),"")</f>
        <v/>
      </c>
      <c r="AM992" s="50">
        <f>IFERROR(AND(U992=0,V992=0,ABS(AK992)&gt;90,ABS(AK992)&lt;=180,ABS(AL992)&lt;=90),FALSE)</f>
        <v/>
      </c>
      <c r="AN992" s="50">
        <f>IF(AM992,AL992,AK992)</f>
        <v/>
      </c>
      <c r="AO992" s="50">
        <f>IF(AM992,AK992,AL992)</f>
        <v/>
      </c>
      <c r="AP992" s="50">
        <f>IF(R992="","",IF(Y992&lt;&gt;"","Contains words or symbols that aren't part of a coordinate.",IF(NOT(OR(Z992=2,Z992=4,Z992=6)),"Couldn't find a latitude and a longitude ("&amp;Z992&amp;IF(Z992=1," number"," numbers")&amp;" found).",IF(COUNT(AA992:AF992)&lt;&gt;Z992,"Some of the numbers couldn't be read.",IF(OR(AND(Z992=4,OR(AB992&lt;0,AB992&gt;=60,AD992&lt;0,AD992&gt;=60)),AND(Z992=6,OR(AB992&lt;0,AB992&gt;=60,AC992&lt;0,AC992&gt;=60,AE992&lt;0,AE992&gt;=60,AF992&lt;0,AF992&gt;=60))),"Minutes and seconds must be between 0 and 60.",IF(OR(ABS(AN992)&gt;90,ABS(AO992)&gt;180),"Out of range: latitude must be between -90 and 90, and longitude between -180 and 180.",""))))))</f>
        <v/>
      </c>
    </row>
    <row r="993">
      <c r="B993" s="44" t="n"/>
      <c r="C993" s="44" t="n"/>
      <c r="D993" s="45">
        <f>IF(R993="","",IF(AP993&lt;&gt;"","NOT VALID GPS COORDINATES",IF(O993="NO CONNECTION","NO CONNECTION",IF(E993="","NOT FOUND",IF(OR(AM993,AND(AN993=0,AO993=0)),"CONVERTED – PLEASE CHECK","CONVERTED")))))</f>
        <v/>
      </c>
      <c r="E993" s="45">
        <f>IF(OR(O993="",O993="NO CONNECTION"),"",IFERROR(_xlfn.FILTERXML(O993,"//local/territory")&amp;" "&amp;_xlfn.FILTERXML(O993,"//local/mapcode"),IFERROR(_xlfn.FILTERXML(O993,"//international/mapcode"),"")))</f>
        <v/>
      </c>
      <c r="F993" s="46">
        <f>IF(E993="","",IFERROR(_xlfn.FILTERXML(O993,"//local/territory"),""))</f>
        <v/>
      </c>
      <c r="G993" s="46">
        <f>IF(E993="","",IFERROR(_xlfn.FILTERXML(O993,"//local/mapcode"),""))</f>
        <v/>
      </c>
      <c r="H993" s="46">
        <f>IF(E993="","",IFERROR(_xlfn.FILTERXML(O993,"//international/mapcode"),""))</f>
        <v/>
      </c>
      <c r="I993" s="46">
        <f>IF(E993="","",IFERROR(HYPERLINK("https://www.mymapcodes.com/go/?t="&amp;IF(G993&lt;&gt;"",F993,"AAA")&amp;"&amp;ma="&amp;LEFT(IF(G993&lt;&gt;"",G993,H993),FIND(".",IF(G993&lt;&gt;"",G993,H993))-1)&amp;"&amp;mb="&amp;MID(IF(G993&lt;&gt;"",G993,H993),FIND(".",IF(G993&lt;&gt;"",G993,H993))+1,99),"Open on MyMapcodes →"),""))</f>
        <v/>
      </c>
      <c r="J993" s="47">
        <f>IF(OR(R993="",AP993&lt;&gt;""),"",ROUND(AN993,6))</f>
        <v/>
      </c>
      <c r="K993" s="47">
        <f>IF(OR(R993="",AP993&lt;&gt;""),"",ROUND(AO993,6))</f>
        <v/>
      </c>
      <c r="L993" s="48">
        <f>IF(R993="","",IF(AP993&lt;&gt;"",AP993,IF(O993="NO CONNECTION","Excel couldn't reach the mapcode service. Click the REFRESH RESULTS box just above the table.",IF(E993="","The mapcode service didn't return a mapcode for this point.",IF(AM993,"Latitude and longitude seemed to be the wrong way round, so they've been swapped. Please check.",IF(AND(AN993=0,AO993=0),"0, 0 is in the sea off West Africa. Please check this is the location you meant.",IF(W993,"Longitude came first, so the order has been switched.",IF(Z993=6,"Converted from degrees, minutes and seconds.",IF(Z993=4,"Converted from degrees and decimal minutes.","")))))))))</f>
        <v/>
      </c>
      <c r="N993" s="49">
        <f>IF(J993="","",MapcodeAPI&amp;"codes/"&amp;SUBSTITUTE(J993&amp;"",MID(1/2,2,1),".")&amp;","&amp;SUBSTITUTE(K993&amp;"",MID(1/2,2,1),"."))&amp;LEFT($B$13,0)</f>
        <v/>
      </c>
      <c r="O993" s="49">
        <f>IF(N993="","",IFERROR(_xlfn.WEBSERVICE(N993),IF(MapcodeAPIBackup="","NO CONNECTION",IFERROR(_xlfn.WEBSERVICE(MapcodeAPIBackup&amp;MID(N993,LEN(MapcodeAPI)+1,999)),"NO CONNECTION"))))</f>
        <v/>
      </c>
      <c r="P993" t="inlineStr">
        <is>
          <t xml:space="preserve"> </t>
        </is>
      </c>
      <c r="R993" s="50">
        <f>IFERROR(IF(AND(TRIM(B993&amp;"")="",TRIM(C993&amp;"")=""),"",TRIM(IF(ISNUMBER(B993),SUBSTITUTE(B993&amp;"",MID(1/2,2,1),"."),B993&amp;"")&amp;IF(TRIM(C993&amp;"")="",""," | "&amp;IF(ISNUMBER(C993),SUBSTITUTE(C993&amp;"",MID(1/2,2,1),"."),C993&amp;"")))),"(error value)")</f>
        <v/>
      </c>
      <c r="S993" s="50">
        <f>IF(R993="","","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"&amp;IFERROR(IF(AND(LEN(R993)-LEN(SUBSTITUTE(R993,"/",""))=1,ISNUMBER(FIND(" ",TRIM(LEFT(R993,FIND("/",R993)-1))))),LEFT(R993,FIND("/",R993)-1),R993),R993)&amp;" ")," "," "),"﻿"," "),"​"," "),"⁠"," ")," "," ")," "," "),CHAR(9)," "),CHAR(10)," "),CHAR(13)," "),"−","-"),"–","-"),"—","-"),"LATITUDE"," "),"LONGITUDE"," "),"COORDINATES"," "),"COORDS"," "),"NORTH"," N "),"SOUTH"," S "),"EAST"," E "),"WEST"," W "),"DEGREES"," "),"DEG"," "),"GPS"," "),"LONG"," "),"LNG"," "),"LON"," "),"LAT"," ")," AND "," "),"&amp;"," ")&amp;" ")</f>
        <v/>
      </c>
      <c r="T993" s="50">
        <f>IF(S993="","",IF(LEN(S993)-LEN(SUBSTITUTE(S993,".",""))&gt;0,SUBSTITUTE(S993,","," "),IF(LEN(S993)-LEN(SUBSTITUTE(S993,",",""))=3,SUBSTITUTE(SUBSTITUTE(S993,",",";",2),",","."),IF(LEN(S993)-LEN(SUBSTITUTE(S993,",",""))=2,SUBSTITUTE(S993,",","."),SUBSTITUTE(S993,","," ")))))</f>
        <v/>
      </c>
      <c r="U993" s="50">
        <f>IF(ISNUMBER(FIND("S",T993)),-1,IF(ISNUMBER(FIND("N",T993)),1,0))</f>
        <v/>
      </c>
      <c r="V993" s="50">
        <f>IF(ISNUMBER(FIND("W",T993)),-1,IF(ISNUMBER(FIND("E",T993)),1,0))</f>
        <v/>
      </c>
      <c r="W993" s="50">
        <f>AND(MIN(IFERROR(FIND("N",T993),999),IFERROR(FIND("S",T993),999))&lt;999,MIN(IFERROR(FIND("E",T993),999),IFERROR(FIND("W",T993),999))&lt;999,MIN(IFERROR(FIND("E",T993),999),IFERROR(FIND("W",T993),999))&lt;MIN(IFERROR(FIND("N",T993),999),IFERROR(FIND("S",T993),999)))</f>
        <v/>
      </c>
      <c r="X993" s="50">
        <f>IF(T993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993,"°"," "),"º"," "),"˚"," "),"'"," "),CHAR(34)," "),"′"," "),"’"," "),"‘"," "),"″"," "),"”"," "),"“"," "),"("," "),")"," "),"["," "),"]"," "),"{"," "),"}"," "),";"," "),"|"," "),"/"," "),"\"," "),":"," "),"="," "),"*"," "),","," "),"N"," "),"S"," "),"E"," "),"W"," "),"_"," ")))</f>
        <v/>
      </c>
      <c r="Y993" s="50">
        <f>IF(X993="","",SUBSTITUTE(SUBSTITUTE(SUBSTITUTE(SUBSTITUTE(SUBSTITUTE(SUBSTITUTE(SUBSTITUTE(SUBSTITUTE(SUBSTITUTE(SUBSTITUTE(SUBSTITUTE(SUBSTITUTE(SUBSTITUTE(X993,"0",""),"1",""),"2",""),"3",""),"4",""),"5",""),"6",""),"7",""),"8",""),"9",""),".",""),"-","")," ",""))</f>
        <v/>
      </c>
      <c r="Z993" s="50">
        <f>IF(X993="",0,LEN(X993)-LEN(SUBSTITUTE(X993," ",""))+1)</f>
        <v/>
      </c>
      <c r="AA993" s="50">
        <f>IF(Z993&lt;1,"",IFERROR(VALUE(SUBSTITUTE(TRIM(MID(SUBSTITUTE(X993," ",REPT(" ",60)),1,60)),".",MID(1/2,2,1))),""))</f>
        <v/>
      </c>
      <c r="AB993" s="50">
        <f>IF(Z993&lt;2,"",IFERROR(VALUE(SUBSTITUTE(TRIM(MID(SUBSTITUTE(X993," ",REPT(" ",60)),61,60)),".",MID(1/2,2,1))),""))</f>
        <v/>
      </c>
      <c r="AC993" s="50">
        <f>IF(Z993&lt;3,"",IFERROR(VALUE(SUBSTITUTE(TRIM(MID(SUBSTITUTE(X993," ",REPT(" ",60)),121,60)),".",MID(1/2,2,1))),""))</f>
        <v/>
      </c>
      <c r="AD993" s="50">
        <f>IF(Z993&lt;4,"",IFERROR(VALUE(SUBSTITUTE(TRIM(MID(SUBSTITUTE(X993," ",REPT(" ",60)),181,60)),".",MID(1/2,2,1))),""))</f>
        <v/>
      </c>
      <c r="AE993" s="50">
        <f>IF(Z993&lt;5,"",IFERROR(VALUE(SUBSTITUTE(TRIM(MID(SUBSTITUTE(X993," ",REPT(" ",60)),241,60)),".",MID(1/2,2,1))),""))</f>
        <v/>
      </c>
      <c r="AF993" s="50">
        <f>IF(Z993&lt;6,"",IFERROR(VALUE(SUBSTITUTE(TRIM(MID(SUBSTITUTE(X993," ",REPT(" ",60)),301,60)),".",MID(1/2,2,1))),""))</f>
        <v/>
      </c>
      <c r="AG993" s="50">
        <f>IFERROR(IF(Z993=2,AA993,IF(Z993=4,IF(AA993&lt;0,-1,1)*(ABS(AA993)+AB993/60),IF(Z993=6,IF(AA993&lt;0,-1,1)*(ABS(AA993)+AB993/60+AC993/3600),""))),"")</f>
        <v/>
      </c>
      <c r="AH993" s="50">
        <f>IFERROR(IF(Z993=2,AB993,IF(Z993=4,IF(AC993&lt;0,-1,1)*(ABS(AC993)+AD993/60),IF(Z993=6,IF(AD993&lt;0,-1,1)*(ABS(AD993)+AE993/60+AF993/3600),""))),"")</f>
        <v/>
      </c>
      <c r="AI993" s="50">
        <f>IF(W993,AH993,AG993)</f>
        <v/>
      </c>
      <c r="AJ993" s="50">
        <f>IF(W993,AG993,AH993)</f>
        <v/>
      </c>
      <c r="AK993" s="50">
        <f>IFERROR(IF(U993=0,AI993,U993*ABS(AI993)),"")</f>
        <v/>
      </c>
      <c r="AL993" s="50">
        <f>IFERROR(IF(V993=0,AJ993,V993*ABS(AJ993)),"")</f>
        <v/>
      </c>
      <c r="AM993" s="50">
        <f>IFERROR(AND(U993=0,V993=0,ABS(AK993)&gt;90,ABS(AK993)&lt;=180,ABS(AL993)&lt;=90),FALSE)</f>
        <v/>
      </c>
      <c r="AN993" s="50">
        <f>IF(AM993,AL993,AK993)</f>
        <v/>
      </c>
      <c r="AO993" s="50">
        <f>IF(AM993,AK993,AL993)</f>
        <v/>
      </c>
      <c r="AP993" s="50">
        <f>IF(R993="","",IF(Y993&lt;&gt;"","Contains words or symbols that aren't part of a coordinate.",IF(NOT(OR(Z993=2,Z993=4,Z993=6)),"Couldn't find a latitude and a longitude ("&amp;Z993&amp;IF(Z993=1," number"," numbers")&amp;" found).",IF(COUNT(AA993:AF993)&lt;&gt;Z993,"Some of the numbers couldn't be read.",IF(OR(AND(Z993=4,OR(AB993&lt;0,AB993&gt;=60,AD993&lt;0,AD993&gt;=60)),AND(Z993=6,OR(AB993&lt;0,AB993&gt;=60,AC993&lt;0,AC993&gt;=60,AE993&lt;0,AE993&gt;=60,AF993&lt;0,AF993&gt;=60))),"Minutes and seconds must be between 0 and 60.",IF(OR(ABS(AN993)&gt;90,ABS(AO993)&gt;180),"Out of range: latitude must be between -90 and 90, and longitude between -180 and 180.",""))))))</f>
        <v/>
      </c>
    </row>
    <row r="994">
      <c r="B994" s="44" t="n"/>
      <c r="C994" s="44" t="n"/>
      <c r="D994" s="45">
        <f>IF(R994="","",IF(AP994&lt;&gt;"","NOT VALID GPS COORDINATES",IF(O994="NO CONNECTION","NO CONNECTION",IF(E994="","NOT FOUND",IF(OR(AM994,AND(AN994=0,AO994=0)),"CONVERTED – PLEASE CHECK","CONVERTED")))))</f>
        <v/>
      </c>
      <c r="E994" s="45">
        <f>IF(OR(O994="",O994="NO CONNECTION"),"",IFERROR(_xlfn.FILTERXML(O994,"//local/territory")&amp;" "&amp;_xlfn.FILTERXML(O994,"//local/mapcode"),IFERROR(_xlfn.FILTERXML(O994,"//international/mapcode"),"")))</f>
        <v/>
      </c>
      <c r="F994" s="46">
        <f>IF(E994="","",IFERROR(_xlfn.FILTERXML(O994,"//local/territory"),""))</f>
        <v/>
      </c>
      <c r="G994" s="46">
        <f>IF(E994="","",IFERROR(_xlfn.FILTERXML(O994,"//local/mapcode"),""))</f>
        <v/>
      </c>
      <c r="H994" s="46">
        <f>IF(E994="","",IFERROR(_xlfn.FILTERXML(O994,"//international/mapcode"),""))</f>
        <v/>
      </c>
      <c r="I994" s="46">
        <f>IF(E994="","",IFERROR(HYPERLINK("https://www.mymapcodes.com/go/?t="&amp;IF(G994&lt;&gt;"",F994,"AAA")&amp;"&amp;ma="&amp;LEFT(IF(G994&lt;&gt;"",G994,H994),FIND(".",IF(G994&lt;&gt;"",G994,H994))-1)&amp;"&amp;mb="&amp;MID(IF(G994&lt;&gt;"",G994,H994),FIND(".",IF(G994&lt;&gt;"",G994,H994))+1,99),"Open on MyMapcodes →"),""))</f>
        <v/>
      </c>
      <c r="J994" s="47">
        <f>IF(OR(R994="",AP994&lt;&gt;""),"",ROUND(AN994,6))</f>
        <v/>
      </c>
      <c r="K994" s="47">
        <f>IF(OR(R994="",AP994&lt;&gt;""),"",ROUND(AO994,6))</f>
        <v/>
      </c>
      <c r="L994" s="48">
        <f>IF(R994="","",IF(AP994&lt;&gt;"",AP994,IF(O994="NO CONNECTION","Excel couldn't reach the mapcode service. Click the REFRESH RESULTS box just above the table.",IF(E994="","The mapcode service didn't return a mapcode for this point.",IF(AM994,"Latitude and longitude seemed to be the wrong way round, so they've been swapped. Please check.",IF(AND(AN994=0,AO994=0),"0, 0 is in the sea off West Africa. Please check this is the location you meant.",IF(W994,"Longitude came first, so the order has been switched.",IF(Z994=6,"Converted from degrees, minutes and seconds.",IF(Z994=4,"Converted from degrees and decimal minutes.","")))))))))</f>
        <v/>
      </c>
      <c r="N994" s="49">
        <f>IF(J994="","",MapcodeAPI&amp;"codes/"&amp;SUBSTITUTE(J994&amp;"",MID(1/2,2,1),".")&amp;","&amp;SUBSTITUTE(K994&amp;"",MID(1/2,2,1),"."))&amp;LEFT($B$13,0)</f>
        <v/>
      </c>
      <c r="O994" s="49">
        <f>IF(N994="","",IFERROR(_xlfn.WEBSERVICE(N994),IF(MapcodeAPIBackup="","NO CONNECTION",IFERROR(_xlfn.WEBSERVICE(MapcodeAPIBackup&amp;MID(N994,LEN(MapcodeAPI)+1,999)),"NO CONNECTION"))))</f>
        <v/>
      </c>
      <c r="P994" t="inlineStr">
        <is>
          <t xml:space="preserve"> </t>
        </is>
      </c>
      <c r="R994" s="50">
        <f>IFERROR(IF(AND(TRIM(B994&amp;"")="",TRIM(C994&amp;"")=""),"",TRIM(IF(ISNUMBER(B994),SUBSTITUTE(B994&amp;"",MID(1/2,2,1),"."),B994&amp;"")&amp;IF(TRIM(C994&amp;"")="",""," | "&amp;IF(ISNUMBER(C994),SUBSTITUTE(C994&amp;"",MID(1/2,2,1),"."),C994&amp;"")))),"(error value)")</f>
        <v/>
      </c>
      <c r="S994" s="50">
        <f>IF(R994="","","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"&amp;IFERROR(IF(AND(LEN(R994)-LEN(SUBSTITUTE(R994,"/",""))=1,ISNUMBER(FIND(" ",TRIM(LEFT(R994,FIND("/",R994)-1))))),LEFT(R994,FIND("/",R994)-1),R994),R994)&amp;" ")," "," "),"﻿"," "),"​"," "),"⁠"," ")," "," ")," "," "),CHAR(9)," "),CHAR(10)," "),CHAR(13)," "),"−","-"),"–","-"),"—","-"),"LATITUDE"," "),"LONGITUDE"," "),"COORDINATES"," "),"COORDS"," "),"NORTH"," N "),"SOUTH"," S "),"EAST"," E "),"WEST"," W "),"DEGREES"," "),"DEG"," "),"GPS"," "),"LONG"," "),"LNG"," "),"LON"," "),"LAT"," ")," AND "," "),"&amp;"," ")&amp;" ")</f>
        <v/>
      </c>
      <c r="T994" s="50">
        <f>IF(S994="","",IF(LEN(S994)-LEN(SUBSTITUTE(S994,".",""))&gt;0,SUBSTITUTE(S994,","," "),IF(LEN(S994)-LEN(SUBSTITUTE(S994,",",""))=3,SUBSTITUTE(SUBSTITUTE(S994,",",";",2),",","."),IF(LEN(S994)-LEN(SUBSTITUTE(S994,",",""))=2,SUBSTITUTE(S994,",","."),SUBSTITUTE(S994,","," ")))))</f>
        <v/>
      </c>
      <c r="U994" s="50">
        <f>IF(ISNUMBER(FIND("S",T994)),-1,IF(ISNUMBER(FIND("N",T994)),1,0))</f>
        <v/>
      </c>
      <c r="V994" s="50">
        <f>IF(ISNUMBER(FIND("W",T994)),-1,IF(ISNUMBER(FIND("E",T994)),1,0))</f>
        <v/>
      </c>
      <c r="W994" s="50">
        <f>AND(MIN(IFERROR(FIND("N",T994),999),IFERROR(FIND("S",T994),999))&lt;999,MIN(IFERROR(FIND("E",T994),999),IFERROR(FIND("W",T994),999))&lt;999,MIN(IFERROR(FIND("E",T994),999),IFERROR(FIND("W",T994),999))&lt;MIN(IFERROR(FIND("N",T994),999),IFERROR(FIND("S",T994),999)))</f>
        <v/>
      </c>
      <c r="X994" s="50">
        <f>IF(T994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994,"°"," "),"º"," "),"˚"," "),"'"," "),CHAR(34)," "),"′"," "),"’"," "),"‘"," "),"″"," "),"”"," "),"“"," "),"("," "),")"," "),"["," "),"]"," "),"{"," "),"}"," "),";"," "),"|"," "),"/"," "),"\"," "),":"," "),"="," "),"*"," "),","," "),"N"," "),"S"," "),"E"," "),"W"," "),"_"," ")))</f>
        <v/>
      </c>
      <c r="Y994" s="50">
        <f>IF(X994="","",SUBSTITUTE(SUBSTITUTE(SUBSTITUTE(SUBSTITUTE(SUBSTITUTE(SUBSTITUTE(SUBSTITUTE(SUBSTITUTE(SUBSTITUTE(SUBSTITUTE(SUBSTITUTE(SUBSTITUTE(SUBSTITUTE(X994,"0",""),"1",""),"2",""),"3",""),"4",""),"5",""),"6",""),"7",""),"8",""),"9",""),".",""),"-","")," ",""))</f>
        <v/>
      </c>
      <c r="Z994" s="50">
        <f>IF(X994="",0,LEN(X994)-LEN(SUBSTITUTE(X994," ",""))+1)</f>
        <v/>
      </c>
      <c r="AA994" s="50">
        <f>IF(Z994&lt;1,"",IFERROR(VALUE(SUBSTITUTE(TRIM(MID(SUBSTITUTE(X994," ",REPT(" ",60)),1,60)),".",MID(1/2,2,1))),""))</f>
        <v/>
      </c>
      <c r="AB994" s="50">
        <f>IF(Z994&lt;2,"",IFERROR(VALUE(SUBSTITUTE(TRIM(MID(SUBSTITUTE(X994," ",REPT(" ",60)),61,60)),".",MID(1/2,2,1))),""))</f>
        <v/>
      </c>
      <c r="AC994" s="50">
        <f>IF(Z994&lt;3,"",IFERROR(VALUE(SUBSTITUTE(TRIM(MID(SUBSTITUTE(X994," ",REPT(" ",60)),121,60)),".",MID(1/2,2,1))),""))</f>
        <v/>
      </c>
      <c r="AD994" s="50">
        <f>IF(Z994&lt;4,"",IFERROR(VALUE(SUBSTITUTE(TRIM(MID(SUBSTITUTE(X994," ",REPT(" ",60)),181,60)),".",MID(1/2,2,1))),""))</f>
        <v/>
      </c>
      <c r="AE994" s="50">
        <f>IF(Z994&lt;5,"",IFERROR(VALUE(SUBSTITUTE(TRIM(MID(SUBSTITUTE(X994," ",REPT(" ",60)),241,60)),".",MID(1/2,2,1))),""))</f>
        <v/>
      </c>
      <c r="AF994" s="50">
        <f>IF(Z994&lt;6,"",IFERROR(VALUE(SUBSTITUTE(TRIM(MID(SUBSTITUTE(X994," ",REPT(" ",60)),301,60)),".",MID(1/2,2,1))),""))</f>
        <v/>
      </c>
      <c r="AG994" s="50">
        <f>IFERROR(IF(Z994=2,AA994,IF(Z994=4,IF(AA994&lt;0,-1,1)*(ABS(AA994)+AB994/60),IF(Z994=6,IF(AA994&lt;0,-1,1)*(ABS(AA994)+AB994/60+AC994/3600),""))),"")</f>
        <v/>
      </c>
      <c r="AH994" s="50">
        <f>IFERROR(IF(Z994=2,AB994,IF(Z994=4,IF(AC994&lt;0,-1,1)*(ABS(AC994)+AD994/60),IF(Z994=6,IF(AD994&lt;0,-1,1)*(ABS(AD994)+AE994/60+AF994/3600),""))),"")</f>
        <v/>
      </c>
      <c r="AI994" s="50">
        <f>IF(W994,AH994,AG994)</f>
        <v/>
      </c>
      <c r="AJ994" s="50">
        <f>IF(W994,AG994,AH994)</f>
        <v/>
      </c>
      <c r="AK994" s="50">
        <f>IFERROR(IF(U994=0,AI994,U994*ABS(AI994)),"")</f>
        <v/>
      </c>
      <c r="AL994" s="50">
        <f>IFERROR(IF(V994=0,AJ994,V994*ABS(AJ994)),"")</f>
        <v/>
      </c>
      <c r="AM994" s="50">
        <f>IFERROR(AND(U994=0,V994=0,ABS(AK994)&gt;90,ABS(AK994)&lt;=180,ABS(AL994)&lt;=90),FALSE)</f>
        <v/>
      </c>
      <c r="AN994" s="50">
        <f>IF(AM994,AL994,AK994)</f>
        <v/>
      </c>
      <c r="AO994" s="50">
        <f>IF(AM994,AK994,AL994)</f>
        <v/>
      </c>
      <c r="AP994" s="50">
        <f>IF(R994="","",IF(Y994&lt;&gt;"","Contains words or symbols that aren't part of a coordinate.",IF(NOT(OR(Z994=2,Z994=4,Z994=6)),"Couldn't find a latitude and a longitude ("&amp;Z994&amp;IF(Z994=1," number"," numbers")&amp;" found).",IF(COUNT(AA994:AF994)&lt;&gt;Z994,"Some of the numbers couldn't be read.",IF(OR(AND(Z994=4,OR(AB994&lt;0,AB994&gt;=60,AD994&lt;0,AD994&gt;=60)),AND(Z994=6,OR(AB994&lt;0,AB994&gt;=60,AC994&lt;0,AC994&gt;=60,AE994&lt;0,AE994&gt;=60,AF994&lt;0,AF994&gt;=60))),"Minutes and seconds must be between 0 and 60.",IF(OR(ABS(AN994)&gt;90,ABS(AO994)&gt;180),"Out of range: latitude must be between -90 and 90, and longitude between -180 and 180.",""))))))</f>
        <v/>
      </c>
    </row>
    <row r="995">
      <c r="B995" s="44" t="n"/>
      <c r="C995" s="44" t="n"/>
      <c r="D995" s="45">
        <f>IF(R995="","",IF(AP995&lt;&gt;"","NOT VALID GPS COORDINATES",IF(O995="NO CONNECTION","NO CONNECTION",IF(E995="","NOT FOUND",IF(OR(AM995,AND(AN995=0,AO995=0)),"CONVERTED – PLEASE CHECK","CONVERTED")))))</f>
        <v/>
      </c>
      <c r="E995" s="45">
        <f>IF(OR(O995="",O995="NO CONNECTION"),"",IFERROR(_xlfn.FILTERXML(O995,"//local/territory")&amp;" "&amp;_xlfn.FILTERXML(O995,"//local/mapcode"),IFERROR(_xlfn.FILTERXML(O995,"//international/mapcode"),"")))</f>
        <v/>
      </c>
      <c r="F995" s="46">
        <f>IF(E995="","",IFERROR(_xlfn.FILTERXML(O995,"//local/territory"),""))</f>
        <v/>
      </c>
      <c r="G995" s="46">
        <f>IF(E995="","",IFERROR(_xlfn.FILTERXML(O995,"//local/mapcode"),""))</f>
        <v/>
      </c>
      <c r="H995" s="46">
        <f>IF(E995="","",IFERROR(_xlfn.FILTERXML(O995,"//international/mapcode"),""))</f>
        <v/>
      </c>
      <c r="I995" s="46">
        <f>IF(E995="","",IFERROR(HYPERLINK("https://www.mymapcodes.com/go/?t="&amp;IF(G995&lt;&gt;"",F995,"AAA")&amp;"&amp;ma="&amp;LEFT(IF(G995&lt;&gt;"",G995,H995),FIND(".",IF(G995&lt;&gt;"",G995,H995))-1)&amp;"&amp;mb="&amp;MID(IF(G995&lt;&gt;"",G995,H995),FIND(".",IF(G995&lt;&gt;"",G995,H995))+1,99),"Open on MyMapcodes →"),""))</f>
        <v/>
      </c>
      <c r="J995" s="47">
        <f>IF(OR(R995="",AP995&lt;&gt;""),"",ROUND(AN995,6))</f>
        <v/>
      </c>
      <c r="K995" s="47">
        <f>IF(OR(R995="",AP995&lt;&gt;""),"",ROUND(AO995,6))</f>
        <v/>
      </c>
      <c r="L995" s="48">
        <f>IF(R995="","",IF(AP995&lt;&gt;"",AP995,IF(O995="NO CONNECTION","Excel couldn't reach the mapcode service. Click the REFRESH RESULTS box just above the table.",IF(E995="","The mapcode service didn't return a mapcode for this point.",IF(AM995,"Latitude and longitude seemed to be the wrong way round, so they've been swapped. Please check.",IF(AND(AN995=0,AO995=0),"0, 0 is in the sea off West Africa. Please check this is the location you meant.",IF(W995,"Longitude came first, so the order has been switched.",IF(Z995=6,"Converted from degrees, minutes and seconds.",IF(Z995=4,"Converted from degrees and decimal minutes.","")))))))))</f>
        <v/>
      </c>
      <c r="N995" s="49">
        <f>IF(J995="","",MapcodeAPI&amp;"codes/"&amp;SUBSTITUTE(J995&amp;"",MID(1/2,2,1),".")&amp;","&amp;SUBSTITUTE(K995&amp;"",MID(1/2,2,1),"."))&amp;LEFT($B$13,0)</f>
        <v/>
      </c>
      <c r="O995" s="49">
        <f>IF(N995="","",IFERROR(_xlfn.WEBSERVICE(N995),IF(MapcodeAPIBackup="","NO CONNECTION",IFERROR(_xlfn.WEBSERVICE(MapcodeAPIBackup&amp;MID(N995,LEN(MapcodeAPI)+1,999)),"NO CONNECTION"))))</f>
        <v/>
      </c>
      <c r="P995" t="inlineStr">
        <is>
          <t xml:space="preserve"> </t>
        </is>
      </c>
      <c r="R995" s="50">
        <f>IFERROR(IF(AND(TRIM(B995&amp;"")="",TRIM(C995&amp;"")=""),"",TRIM(IF(ISNUMBER(B995),SUBSTITUTE(B995&amp;"",MID(1/2,2,1),"."),B995&amp;"")&amp;IF(TRIM(C995&amp;"")="",""," | "&amp;IF(ISNUMBER(C995),SUBSTITUTE(C995&amp;"",MID(1/2,2,1),"."),C995&amp;"")))),"(error value)")</f>
        <v/>
      </c>
      <c r="S995" s="50">
        <f>IF(R995="","","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"&amp;IFERROR(IF(AND(LEN(R995)-LEN(SUBSTITUTE(R995,"/",""))=1,ISNUMBER(FIND(" ",TRIM(LEFT(R995,FIND("/",R995)-1))))),LEFT(R995,FIND("/",R995)-1),R995),R995)&amp;" ")," "," "),"﻿"," "),"​"," "),"⁠"," ")," "," ")," "," "),CHAR(9)," "),CHAR(10)," "),CHAR(13)," "),"−","-"),"–","-"),"—","-"),"LATITUDE"," "),"LONGITUDE"," "),"COORDINATES"," "),"COORDS"," "),"NORTH"," N "),"SOUTH"," S "),"EAST"," E "),"WEST"," W "),"DEGREES"," "),"DEG"," "),"GPS"," "),"LONG"," "),"LNG"," "),"LON"," "),"LAT"," ")," AND "," "),"&amp;"," ")&amp;" ")</f>
        <v/>
      </c>
      <c r="T995" s="50">
        <f>IF(S995="","",IF(LEN(S995)-LEN(SUBSTITUTE(S995,".",""))&gt;0,SUBSTITUTE(S995,","," "),IF(LEN(S995)-LEN(SUBSTITUTE(S995,",",""))=3,SUBSTITUTE(SUBSTITUTE(S995,",",";",2),",","."),IF(LEN(S995)-LEN(SUBSTITUTE(S995,",",""))=2,SUBSTITUTE(S995,",","."),SUBSTITUTE(S995,","," ")))))</f>
        <v/>
      </c>
      <c r="U995" s="50">
        <f>IF(ISNUMBER(FIND("S",T995)),-1,IF(ISNUMBER(FIND("N",T995)),1,0))</f>
        <v/>
      </c>
      <c r="V995" s="50">
        <f>IF(ISNUMBER(FIND("W",T995)),-1,IF(ISNUMBER(FIND("E",T995)),1,0))</f>
        <v/>
      </c>
      <c r="W995" s="50">
        <f>AND(MIN(IFERROR(FIND("N",T995),999),IFERROR(FIND("S",T995),999))&lt;999,MIN(IFERROR(FIND("E",T995),999),IFERROR(FIND("W",T995),999))&lt;999,MIN(IFERROR(FIND("E",T995),999),IFERROR(FIND("W",T995),999))&lt;MIN(IFERROR(FIND("N",T995),999),IFERROR(FIND("S",T995),999)))</f>
        <v/>
      </c>
      <c r="X995" s="50">
        <f>IF(T995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995,"°"," "),"º"," "),"˚"," "),"'"," "),CHAR(34)," "),"′"," "),"’"," "),"‘"," "),"″"," "),"”"," "),"“"," "),"("," "),")"," "),"["," "),"]"," "),"{"," "),"}"," "),";"," "),"|"," "),"/"," "),"\"," "),":"," "),"="," "),"*"," "),","," "),"N"," "),"S"," "),"E"," "),"W"," "),"_"," ")))</f>
        <v/>
      </c>
      <c r="Y995" s="50">
        <f>IF(X995="","",SUBSTITUTE(SUBSTITUTE(SUBSTITUTE(SUBSTITUTE(SUBSTITUTE(SUBSTITUTE(SUBSTITUTE(SUBSTITUTE(SUBSTITUTE(SUBSTITUTE(SUBSTITUTE(SUBSTITUTE(SUBSTITUTE(X995,"0",""),"1",""),"2",""),"3",""),"4",""),"5",""),"6",""),"7",""),"8",""),"9",""),".",""),"-","")," ",""))</f>
        <v/>
      </c>
      <c r="Z995" s="50">
        <f>IF(X995="",0,LEN(X995)-LEN(SUBSTITUTE(X995," ",""))+1)</f>
        <v/>
      </c>
      <c r="AA995" s="50">
        <f>IF(Z995&lt;1,"",IFERROR(VALUE(SUBSTITUTE(TRIM(MID(SUBSTITUTE(X995," ",REPT(" ",60)),1,60)),".",MID(1/2,2,1))),""))</f>
        <v/>
      </c>
      <c r="AB995" s="50">
        <f>IF(Z995&lt;2,"",IFERROR(VALUE(SUBSTITUTE(TRIM(MID(SUBSTITUTE(X995," ",REPT(" ",60)),61,60)),".",MID(1/2,2,1))),""))</f>
        <v/>
      </c>
      <c r="AC995" s="50">
        <f>IF(Z995&lt;3,"",IFERROR(VALUE(SUBSTITUTE(TRIM(MID(SUBSTITUTE(X995," ",REPT(" ",60)),121,60)),".",MID(1/2,2,1))),""))</f>
        <v/>
      </c>
      <c r="AD995" s="50">
        <f>IF(Z995&lt;4,"",IFERROR(VALUE(SUBSTITUTE(TRIM(MID(SUBSTITUTE(X995," ",REPT(" ",60)),181,60)),".",MID(1/2,2,1))),""))</f>
        <v/>
      </c>
      <c r="AE995" s="50">
        <f>IF(Z995&lt;5,"",IFERROR(VALUE(SUBSTITUTE(TRIM(MID(SUBSTITUTE(X995," ",REPT(" ",60)),241,60)),".",MID(1/2,2,1))),""))</f>
        <v/>
      </c>
      <c r="AF995" s="50">
        <f>IF(Z995&lt;6,"",IFERROR(VALUE(SUBSTITUTE(TRIM(MID(SUBSTITUTE(X995," ",REPT(" ",60)),301,60)),".",MID(1/2,2,1))),""))</f>
        <v/>
      </c>
      <c r="AG995" s="50">
        <f>IFERROR(IF(Z995=2,AA995,IF(Z995=4,IF(AA995&lt;0,-1,1)*(ABS(AA995)+AB995/60),IF(Z995=6,IF(AA995&lt;0,-1,1)*(ABS(AA995)+AB995/60+AC995/3600),""))),"")</f>
        <v/>
      </c>
      <c r="AH995" s="50">
        <f>IFERROR(IF(Z995=2,AB995,IF(Z995=4,IF(AC995&lt;0,-1,1)*(ABS(AC995)+AD995/60),IF(Z995=6,IF(AD995&lt;0,-1,1)*(ABS(AD995)+AE995/60+AF995/3600),""))),"")</f>
        <v/>
      </c>
      <c r="AI995" s="50">
        <f>IF(W995,AH995,AG995)</f>
        <v/>
      </c>
      <c r="AJ995" s="50">
        <f>IF(W995,AG995,AH995)</f>
        <v/>
      </c>
      <c r="AK995" s="50">
        <f>IFERROR(IF(U995=0,AI995,U995*ABS(AI995)),"")</f>
        <v/>
      </c>
      <c r="AL995" s="50">
        <f>IFERROR(IF(V995=0,AJ995,V995*ABS(AJ995)),"")</f>
        <v/>
      </c>
      <c r="AM995" s="50">
        <f>IFERROR(AND(U995=0,V995=0,ABS(AK995)&gt;90,ABS(AK995)&lt;=180,ABS(AL995)&lt;=90),FALSE)</f>
        <v/>
      </c>
      <c r="AN995" s="50">
        <f>IF(AM995,AL995,AK995)</f>
        <v/>
      </c>
      <c r="AO995" s="50">
        <f>IF(AM995,AK995,AL995)</f>
        <v/>
      </c>
      <c r="AP995" s="50">
        <f>IF(R995="","",IF(Y995&lt;&gt;"","Contains words or symbols that aren't part of a coordinate.",IF(NOT(OR(Z995=2,Z995=4,Z995=6)),"Couldn't find a latitude and a longitude ("&amp;Z995&amp;IF(Z995=1," number"," numbers")&amp;" found).",IF(COUNT(AA995:AF995)&lt;&gt;Z995,"Some of the numbers couldn't be read.",IF(OR(AND(Z995=4,OR(AB995&lt;0,AB995&gt;=60,AD995&lt;0,AD995&gt;=60)),AND(Z995=6,OR(AB995&lt;0,AB995&gt;=60,AC995&lt;0,AC995&gt;=60,AE995&lt;0,AE995&gt;=60,AF995&lt;0,AF995&gt;=60))),"Minutes and seconds must be between 0 and 60.",IF(OR(ABS(AN995)&gt;90,ABS(AO995)&gt;180),"Out of range: latitude must be between -90 and 90, and longitude between -180 and 180.",""))))))</f>
        <v/>
      </c>
    </row>
    <row r="996">
      <c r="B996" s="44" t="n"/>
      <c r="C996" s="44" t="n"/>
      <c r="D996" s="45">
        <f>IF(R996="","",IF(AP996&lt;&gt;"","NOT VALID GPS COORDINATES",IF(O996="NO CONNECTION","NO CONNECTION",IF(E996="","NOT FOUND",IF(OR(AM996,AND(AN996=0,AO996=0)),"CONVERTED – PLEASE CHECK","CONVERTED")))))</f>
        <v/>
      </c>
      <c r="E996" s="45">
        <f>IF(OR(O996="",O996="NO CONNECTION"),"",IFERROR(_xlfn.FILTERXML(O996,"//local/territory")&amp;" "&amp;_xlfn.FILTERXML(O996,"//local/mapcode"),IFERROR(_xlfn.FILTERXML(O996,"//international/mapcode"),"")))</f>
        <v/>
      </c>
      <c r="F996" s="46">
        <f>IF(E996="","",IFERROR(_xlfn.FILTERXML(O996,"//local/territory"),""))</f>
        <v/>
      </c>
      <c r="G996" s="46">
        <f>IF(E996="","",IFERROR(_xlfn.FILTERXML(O996,"//local/mapcode"),""))</f>
        <v/>
      </c>
      <c r="H996" s="46">
        <f>IF(E996="","",IFERROR(_xlfn.FILTERXML(O996,"//international/mapcode"),""))</f>
        <v/>
      </c>
      <c r="I996" s="46">
        <f>IF(E996="","",IFERROR(HYPERLINK("https://www.mymapcodes.com/go/?t="&amp;IF(G996&lt;&gt;"",F996,"AAA")&amp;"&amp;ma="&amp;LEFT(IF(G996&lt;&gt;"",G996,H996),FIND(".",IF(G996&lt;&gt;"",G996,H996))-1)&amp;"&amp;mb="&amp;MID(IF(G996&lt;&gt;"",G996,H996),FIND(".",IF(G996&lt;&gt;"",G996,H996))+1,99),"Open on MyMapcodes →"),""))</f>
        <v/>
      </c>
      <c r="J996" s="47">
        <f>IF(OR(R996="",AP996&lt;&gt;""),"",ROUND(AN996,6))</f>
        <v/>
      </c>
      <c r="K996" s="47">
        <f>IF(OR(R996="",AP996&lt;&gt;""),"",ROUND(AO996,6))</f>
        <v/>
      </c>
      <c r="L996" s="48">
        <f>IF(R996="","",IF(AP996&lt;&gt;"",AP996,IF(O996="NO CONNECTION","Excel couldn't reach the mapcode service. Click the REFRESH RESULTS box just above the table.",IF(E996="","The mapcode service didn't return a mapcode for this point.",IF(AM996,"Latitude and longitude seemed to be the wrong way round, so they've been swapped. Please check.",IF(AND(AN996=0,AO996=0),"0, 0 is in the sea off West Africa. Please check this is the location you meant.",IF(W996,"Longitude came first, so the order has been switched.",IF(Z996=6,"Converted from degrees, minutes and seconds.",IF(Z996=4,"Converted from degrees and decimal minutes.","")))))))))</f>
        <v/>
      </c>
      <c r="N996" s="49">
        <f>IF(J996="","",MapcodeAPI&amp;"codes/"&amp;SUBSTITUTE(J996&amp;"",MID(1/2,2,1),".")&amp;","&amp;SUBSTITUTE(K996&amp;"",MID(1/2,2,1),"."))&amp;LEFT($B$13,0)</f>
        <v/>
      </c>
      <c r="O996" s="49">
        <f>IF(N996="","",IFERROR(_xlfn.WEBSERVICE(N996),IF(MapcodeAPIBackup="","NO CONNECTION",IFERROR(_xlfn.WEBSERVICE(MapcodeAPIBackup&amp;MID(N996,LEN(MapcodeAPI)+1,999)),"NO CONNECTION"))))</f>
        <v/>
      </c>
      <c r="P996" t="inlineStr">
        <is>
          <t xml:space="preserve"> </t>
        </is>
      </c>
      <c r="R996" s="50">
        <f>IFERROR(IF(AND(TRIM(B996&amp;"")="",TRIM(C996&amp;"")=""),"",TRIM(IF(ISNUMBER(B996),SUBSTITUTE(B996&amp;"",MID(1/2,2,1),"."),B996&amp;"")&amp;IF(TRIM(C996&amp;"")="",""," | "&amp;IF(ISNUMBER(C996),SUBSTITUTE(C996&amp;"",MID(1/2,2,1),"."),C996&amp;"")))),"(error value)")</f>
        <v/>
      </c>
      <c r="S996" s="50">
        <f>IF(R996="","","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"&amp;IFERROR(IF(AND(LEN(R996)-LEN(SUBSTITUTE(R996,"/",""))=1,ISNUMBER(FIND(" ",TRIM(LEFT(R996,FIND("/",R996)-1))))),LEFT(R996,FIND("/",R996)-1),R996),R996)&amp;" ")," "," "),"﻿"," "),"​"," "),"⁠"," ")," "," ")," "," "),CHAR(9)," "),CHAR(10)," "),CHAR(13)," "),"−","-"),"–","-"),"—","-"),"LATITUDE"," "),"LONGITUDE"," "),"COORDINATES"," "),"COORDS"," "),"NORTH"," N "),"SOUTH"," S "),"EAST"," E "),"WEST"," W "),"DEGREES"," "),"DEG"," "),"GPS"," "),"LONG"," "),"LNG"," "),"LON"," "),"LAT"," ")," AND "," "),"&amp;"," ")&amp;" ")</f>
        <v/>
      </c>
      <c r="T996" s="50">
        <f>IF(S996="","",IF(LEN(S996)-LEN(SUBSTITUTE(S996,".",""))&gt;0,SUBSTITUTE(S996,","," "),IF(LEN(S996)-LEN(SUBSTITUTE(S996,",",""))=3,SUBSTITUTE(SUBSTITUTE(S996,",",";",2),",","."),IF(LEN(S996)-LEN(SUBSTITUTE(S996,",",""))=2,SUBSTITUTE(S996,",","."),SUBSTITUTE(S996,","," ")))))</f>
        <v/>
      </c>
      <c r="U996" s="50">
        <f>IF(ISNUMBER(FIND("S",T996)),-1,IF(ISNUMBER(FIND("N",T996)),1,0))</f>
        <v/>
      </c>
      <c r="V996" s="50">
        <f>IF(ISNUMBER(FIND("W",T996)),-1,IF(ISNUMBER(FIND("E",T996)),1,0))</f>
        <v/>
      </c>
      <c r="W996" s="50">
        <f>AND(MIN(IFERROR(FIND("N",T996),999),IFERROR(FIND("S",T996),999))&lt;999,MIN(IFERROR(FIND("E",T996),999),IFERROR(FIND("W",T996),999))&lt;999,MIN(IFERROR(FIND("E",T996),999),IFERROR(FIND("W",T996),999))&lt;MIN(IFERROR(FIND("N",T996),999),IFERROR(FIND("S",T996),999)))</f>
        <v/>
      </c>
      <c r="X996" s="50">
        <f>IF(T996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996,"°"," "),"º"," "),"˚"," "),"'"," "),CHAR(34)," "),"′"," "),"’"," "),"‘"," "),"″"," "),"”"," "),"“"," "),"("," "),")"," "),"["," "),"]"," "),"{"," "),"}"," "),";"," "),"|"," "),"/"," "),"\"," "),":"," "),"="," "),"*"," "),","," "),"N"," "),"S"," "),"E"," "),"W"," "),"_"," ")))</f>
        <v/>
      </c>
      <c r="Y996" s="50">
        <f>IF(X996="","",SUBSTITUTE(SUBSTITUTE(SUBSTITUTE(SUBSTITUTE(SUBSTITUTE(SUBSTITUTE(SUBSTITUTE(SUBSTITUTE(SUBSTITUTE(SUBSTITUTE(SUBSTITUTE(SUBSTITUTE(SUBSTITUTE(X996,"0",""),"1",""),"2",""),"3",""),"4",""),"5",""),"6",""),"7",""),"8",""),"9",""),".",""),"-","")," ",""))</f>
        <v/>
      </c>
      <c r="Z996" s="50">
        <f>IF(X996="",0,LEN(X996)-LEN(SUBSTITUTE(X996," ",""))+1)</f>
        <v/>
      </c>
      <c r="AA996" s="50">
        <f>IF(Z996&lt;1,"",IFERROR(VALUE(SUBSTITUTE(TRIM(MID(SUBSTITUTE(X996," ",REPT(" ",60)),1,60)),".",MID(1/2,2,1))),""))</f>
        <v/>
      </c>
      <c r="AB996" s="50">
        <f>IF(Z996&lt;2,"",IFERROR(VALUE(SUBSTITUTE(TRIM(MID(SUBSTITUTE(X996," ",REPT(" ",60)),61,60)),".",MID(1/2,2,1))),""))</f>
        <v/>
      </c>
      <c r="AC996" s="50">
        <f>IF(Z996&lt;3,"",IFERROR(VALUE(SUBSTITUTE(TRIM(MID(SUBSTITUTE(X996," ",REPT(" ",60)),121,60)),".",MID(1/2,2,1))),""))</f>
        <v/>
      </c>
      <c r="AD996" s="50">
        <f>IF(Z996&lt;4,"",IFERROR(VALUE(SUBSTITUTE(TRIM(MID(SUBSTITUTE(X996," ",REPT(" ",60)),181,60)),".",MID(1/2,2,1))),""))</f>
        <v/>
      </c>
      <c r="AE996" s="50">
        <f>IF(Z996&lt;5,"",IFERROR(VALUE(SUBSTITUTE(TRIM(MID(SUBSTITUTE(X996," ",REPT(" ",60)),241,60)),".",MID(1/2,2,1))),""))</f>
        <v/>
      </c>
      <c r="AF996" s="50">
        <f>IF(Z996&lt;6,"",IFERROR(VALUE(SUBSTITUTE(TRIM(MID(SUBSTITUTE(X996," ",REPT(" ",60)),301,60)),".",MID(1/2,2,1))),""))</f>
        <v/>
      </c>
      <c r="AG996" s="50">
        <f>IFERROR(IF(Z996=2,AA996,IF(Z996=4,IF(AA996&lt;0,-1,1)*(ABS(AA996)+AB996/60),IF(Z996=6,IF(AA996&lt;0,-1,1)*(ABS(AA996)+AB996/60+AC996/3600),""))),"")</f>
        <v/>
      </c>
      <c r="AH996" s="50">
        <f>IFERROR(IF(Z996=2,AB996,IF(Z996=4,IF(AC996&lt;0,-1,1)*(ABS(AC996)+AD996/60),IF(Z996=6,IF(AD996&lt;0,-1,1)*(ABS(AD996)+AE996/60+AF996/3600),""))),"")</f>
        <v/>
      </c>
      <c r="AI996" s="50">
        <f>IF(W996,AH996,AG996)</f>
        <v/>
      </c>
      <c r="AJ996" s="50">
        <f>IF(W996,AG996,AH996)</f>
        <v/>
      </c>
      <c r="AK996" s="50">
        <f>IFERROR(IF(U996=0,AI996,U996*ABS(AI996)),"")</f>
        <v/>
      </c>
      <c r="AL996" s="50">
        <f>IFERROR(IF(V996=0,AJ996,V996*ABS(AJ996)),"")</f>
        <v/>
      </c>
      <c r="AM996" s="50">
        <f>IFERROR(AND(U996=0,V996=0,ABS(AK996)&gt;90,ABS(AK996)&lt;=180,ABS(AL996)&lt;=90),FALSE)</f>
        <v/>
      </c>
      <c r="AN996" s="50">
        <f>IF(AM996,AL996,AK996)</f>
        <v/>
      </c>
      <c r="AO996" s="50">
        <f>IF(AM996,AK996,AL996)</f>
        <v/>
      </c>
      <c r="AP996" s="50">
        <f>IF(R996="","",IF(Y996&lt;&gt;"","Contains words or symbols that aren't part of a coordinate.",IF(NOT(OR(Z996=2,Z996=4,Z996=6)),"Couldn't find a latitude and a longitude ("&amp;Z996&amp;IF(Z996=1," number"," numbers")&amp;" found).",IF(COUNT(AA996:AF996)&lt;&gt;Z996,"Some of the numbers couldn't be read.",IF(OR(AND(Z996=4,OR(AB996&lt;0,AB996&gt;=60,AD996&lt;0,AD996&gt;=60)),AND(Z996=6,OR(AB996&lt;0,AB996&gt;=60,AC996&lt;0,AC996&gt;=60,AE996&lt;0,AE996&gt;=60,AF996&lt;0,AF996&gt;=60))),"Minutes and seconds must be between 0 and 60.",IF(OR(ABS(AN996)&gt;90,ABS(AO996)&gt;180),"Out of range: latitude must be between -90 and 90, and longitude between -180 and 180.",""))))))</f>
        <v/>
      </c>
    </row>
    <row r="997">
      <c r="B997" s="44" t="n"/>
      <c r="C997" s="44" t="n"/>
      <c r="D997" s="45">
        <f>IF(R997="","",IF(AP997&lt;&gt;"","NOT VALID GPS COORDINATES",IF(O997="NO CONNECTION","NO CONNECTION",IF(E997="","NOT FOUND",IF(OR(AM997,AND(AN997=0,AO997=0)),"CONVERTED – PLEASE CHECK","CONVERTED")))))</f>
        <v/>
      </c>
      <c r="E997" s="45">
        <f>IF(OR(O997="",O997="NO CONNECTION"),"",IFERROR(_xlfn.FILTERXML(O997,"//local/territory")&amp;" "&amp;_xlfn.FILTERXML(O997,"//local/mapcode"),IFERROR(_xlfn.FILTERXML(O997,"//international/mapcode"),"")))</f>
        <v/>
      </c>
      <c r="F997" s="46">
        <f>IF(E997="","",IFERROR(_xlfn.FILTERXML(O997,"//local/territory"),""))</f>
        <v/>
      </c>
      <c r="G997" s="46">
        <f>IF(E997="","",IFERROR(_xlfn.FILTERXML(O997,"//local/mapcode"),""))</f>
        <v/>
      </c>
      <c r="H997" s="46">
        <f>IF(E997="","",IFERROR(_xlfn.FILTERXML(O997,"//international/mapcode"),""))</f>
        <v/>
      </c>
      <c r="I997" s="46">
        <f>IF(E997="","",IFERROR(HYPERLINK("https://www.mymapcodes.com/go/?t="&amp;IF(G997&lt;&gt;"",F997,"AAA")&amp;"&amp;ma="&amp;LEFT(IF(G997&lt;&gt;"",G997,H997),FIND(".",IF(G997&lt;&gt;"",G997,H997))-1)&amp;"&amp;mb="&amp;MID(IF(G997&lt;&gt;"",G997,H997),FIND(".",IF(G997&lt;&gt;"",G997,H997))+1,99),"Open on MyMapcodes →"),""))</f>
        <v/>
      </c>
      <c r="J997" s="47">
        <f>IF(OR(R997="",AP997&lt;&gt;""),"",ROUND(AN997,6))</f>
        <v/>
      </c>
      <c r="K997" s="47">
        <f>IF(OR(R997="",AP997&lt;&gt;""),"",ROUND(AO997,6))</f>
        <v/>
      </c>
      <c r="L997" s="48">
        <f>IF(R997="","",IF(AP997&lt;&gt;"",AP997,IF(O997="NO CONNECTION","Excel couldn't reach the mapcode service. Click the REFRESH RESULTS box just above the table.",IF(E997="","The mapcode service didn't return a mapcode for this point.",IF(AM997,"Latitude and longitude seemed to be the wrong way round, so they've been swapped. Please check.",IF(AND(AN997=0,AO997=0),"0, 0 is in the sea off West Africa. Please check this is the location you meant.",IF(W997,"Longitude came first, so the order has been switched.",IF(Z997=6,"Converted from degrees, minutes and seconds.",IF(Z997=4,"Converted from degrees and decimal minutes.","")))))))))</f>
        <v/>
      </c>
      <c r="N997" s="49">
        <f>IF(J997="","",MapcodeAPI&amp;"codes/"&amp;SUBSTITUTE(J997&amp;"",MID(1/2,2,1),".")&amp;","&amp;SUBSTITUTE(K997&amp;"",MID(1/2,2,1),"."))&amp;LEFT($B$13,0)</f>
        <v/>
      </c>
      <c r="O997" s="49">
        <f>IF(N997="","",IFERROR(_xlfn.WEBSERVICE(N997),IF(MapcodeAPIBackup="","NO CONNECTION",IFERROR(_xlfn.WEBSERVICE(MapcodeAPIBackup&amp;MID(N997,LEN(MapcodeAPI)+1,999)),"NO CONNECTION"))))</f>
        <v/>
      </c>
      <c r="P997" t="inlineStr">
        <is>
          <t xml:space="preserve"> </t>
        </is>
      </c>
      <c r="R997" s="50">
        <f>IFERROR(IF(AND(TRIM(B997&amp;"")="",TRIM(C997&amp;"")=""),"",TRIM(IF(ISNUMBER(B997),SUBSTITUTE(B997&amp;"",MID(1/2,2,1),"."),B997&amp;"")&amp;IF(TRIM(C997&amp;"")="",""," | "&amp;IF(ISNUMBER(C997),SUBSTITUTE(C997&amp;"",MID(1/2,2,1),"."),C997&amp;"")))),"(error value)")</f>
        <v/>
      </c>
      <c r="S997" s="50">
        <f>IF(R997="","","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"&amp;IFERROR(IF(AND(LEN(R997)-LEN(SUBSTITUTE(R997,"/",""))=1,ISNUMBER(FIND(" ",TRIM(LEFT(R997,FIND("/",R997)-1))))),LEFT(R997,FIND("/",R997)-1),R997),R997)&amp;" ")," "," "),"﻿"," "),"​"," "),"⁠"," ")," "," ")," "," "),CHAR(9)," "),CHAR(10)," "),CHAR(13)," "),"−","-"),"–","-"),"—","-"),"LATITUDE"," "),"LONGITUDE"," "),"COORDINATES"," "),"COORDS"," "),"NORTH"," N "),"SOUTH"," S "),"EAST"," E "),"WEST"," W "),"DEGREES"," "),"DEG"," "),"GPS"," "),"LONG"," "),"LNG"," "),"LON"," "),"LAT"," ")," AND "," "),"&amp;"," ")&amp;" ")</f>
        <v/>
      </c>
      <c r="T997" s="50">
        <f>IF(S997="","",IF(LEN(S997)-LEN(SUBSTITUTE(S997,".",""))&gt;0,SUBSTITUTE(S997,","," "),IF(LEN(S997)-LEN(SUBSTITUTE(S997,",",""))=3,SUBSTITUTE(SUBSTITUTE(S997,",",";",2),",","."),IF(LEN(S997)-LEN(SUBSTITUTE(S997,",",""))=2,SUBSTITUTE(S997,",","."),SUBSTITUTE(S997,","," ")))))</f>
        <v/>
      </c>
      <c r="U997" s="50">
        <f>IF(ISNUMBER(FIND("S",T997)),-1,IF(ISNUMBER(FIND("N",T997)),1,0))</f>
        <v/>
      </c>
      <c r="V997" s="50">
        <f>IF(ISNUMBER(FIND("W",T997)),-1,IF(ISNUMBER(FIND("E",T997)),1,0))</f>
        <v/>
      </c>
      <c r="W997" s="50">
        <f>AND(MIN(IFERROR(FIND("N",T997),999),IFERROR(FIND("S",T997),999))&lt;999,MIN(IFERROR(FIND("E",T997),999),IFERROR(FIND("W",T997),999))&lt;999,MIN(IFERROR(FIND("E",T997),999),IFERROR(FIND("W",T997),999))&lt;MIN(IFERROR(FIND("N",T997),999),IFERROR(FIND("S",T997),999)))</f>
        <v/>
      </c>
      <c r="X997" s="50">
        <f>IF(T997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997,"°"," "),"º"," "),"˚"," "),"'"," "),CHAR(34)," "),"′"," "),"’"," "),"‘"," "),"″"," "),"”"," "),"“"," "),"("," "),")"," "),"["," "),"]"," "),"{"," "),"}"," "),";"," "),"|"," "),"/"," "),"\"," "),":"," "),"="," "),"*"," "),","," "),"N"," "),"S"," "),"E"," "),"W"," "),"_"," ")))</f>
        <v/>
      </c>
      <c r="Y997" s="50">
        <f>IF(X997="","",SUBSTITUTE(SUBSTITUTE(SUBSTITUTE(SUBSTITUTE(SUBSTITUTE(SUBSTITUTE(SUBSTITUTE(SUBSTITUTE(SUBSTITUTE(SUBSTITUTE(SUBSTITUTE(SUBSTITUTE(SUBSTITUTE(X997,"0",""),"1",""),"2",""),"3",""),"4",""),"5",""),"6",""),"7",""),"8",""),"9",""),".",""),"-","")," ",""))</f>
        <v/>
      </c>
      <c r="Z997" s="50">
        <f>IF(X997="",0,LEN(X997)-LEN(SUBSTITUTE(X997," ",""))+1)</f>
        <v/>
      </c>
      <c r="AA997" s="50">
        <f>IF(Z997&lt;1,"",IFERROR(VALUE(SUBSTITUTE(TRIM(MID(SUBSTITUTE(X997," ",REPT(" ",60)),1,60)),".",MID(1/2,2,1))),""))</f>
        <v/>
      </c>
      <c r="AB997" s="50">
        <f>IF(Z997&lt;2,"",IFERROR(VALUE(SUBSTITUTE(TRIM(MID(SUBSTITUTE(X997," ",REPT(" ",60)),61,60)),".",MID(1/2,2,1))),""))</f>
        <v/>
      </c>
      <c r="AC997" s="50">
        <f>IF(Z997&lt;3,"",IFERROR(VALUE(SUBSTITUTE(TRIM(MID(SUBSTITUTE(X997," ",REPT(" ",60)),121,60)),".",MID(1/2,2,1))),""))</f>
        <v/>
      </c>
      <c r="AD997" s="50">
        <f>IF(Z997&lt;4,"",IFERROR(VALUE(SUBSTITUTE(TRIM(MID(SUBSTITUTE(X997," ",REPT(" ",60)),181,60)),".",MID(1/2,2,1))),""))</f>
        <v/>
      </c>
      <c r="AE997" s="50">
        <f>IF(Z997&lt;5,"",IFERROR(VALUE(SUBSTITUTE(TRIM(MID(SUBSTITUTE(X997," ",REPT(" ",60)),241,60)),".",MID(1/2,2,1))),""))</f>
        <v/>
      </c>
      <c r="AF997" s="50">
        <f>IF(Z997&lt;6,"",IFERROR(VALUE(SUBSTITUTE(TRIM(MID(SUBSTITUTE(X997," ",REPT(" ",60)),301,60)),".",MID(1/2,2,1))),""))</f>
        <v/>
      </c>
      <c r="AG997" s="50">
        <f>IFERROR(IF(Z997=2,AA997,IF(Z997=4,IF(AA997&lt;0,-1,1)*(ABS(AA997)+AB997/60),IF(Z997=6,IF(AA997&lt;0,-1,1)*(ABS(AA997)+AB997/60+AC997/3600),""))),"")</f>
        <v/>
      </c>
      <c r="AH997" s="50">
        <f>IFERROR(IF(Z997=2,AB997,IF(Z997=4,IF(AC997&lt;0,-1,1)*(ABS(AC997)+AD997/60),IF(Z997=6,IF(AD997&lt;0,-1,1)*(ABS(AD997)+AE997/60+AF997/3600),""))),"")</f>
        <v/>
      </c>
      <c r="AI997" s="50">
        <f>IF(W997,AH997,AG997)</f>
        <v/>
      </c>
      <c r="AJ997" s="50">
        <f>IF(W997,AG997,AH997)</f>
        <v/>
      </c>
      <c r="AK997" s="50">
        <f>IFERROR(IF(U997=0,AI997,U997*ABS(AI997)),"")</f>
        <v/>
      </c>
      <c r="AL997" s="50">
        <f>IFERROR(IF(V997=0,AJ997,V997*ABS(AJ997)),"")</f>
        <v/>
      </c>
      <c r="AM997" s="50">
        <f>IFERROR(AND(U997=0,V997=0,ABS(AK997)&gt;90,ABS(AK997)&lt;=180,ABS(AL997)&lt;=90),FALSE)</f>
        <v/>
      </c>
      <c r="AN997" s="50">
        <f>IF(AM997,AL997,AK997)</f>
        <v/>
      </c>
      <c r="AO997" s="50">
        <f>IF(AM997,AK997,AL997)</f>
        <v/>
      </c>
      <c r="AP997" s="50">
        <f>IF(R997="","",IF(Y997&lt;&gt;"","Contains words or symbols that aren't part of a coordinate.",IF(NOT(OR(Z997=2,Z997=4,Z997=6)),"Couldn't find a latitude and a longitude ("&amp;Z997&amp;IF(Z997=1," number"," numbers")&amp;" found).",IF(COUNT(AA997:AF997)&lt;&gt;Z997,"Some of the numbers couldn't be read.",IF(OR(AND(Z997=4,OR(AB997&lt;0,AB997&gt;=60,AD997&lt;0,AD997&gt;=60)),AND(Z997=6,OR(AB997&lt;0,AB997&gt;=60,AC997&lt;0,AC997&gt;=60,AE997&lt;0,AE997&gt;=60,AF997&lt;0,AF997&gt;=60))),"Minutes and seconds must be between 0 and 60.",IF(OR(ABS(AN997)&gt;90,ABS(AO997)&gt;180),"Out of range: latitude must be between -90 and 90, and longitude between -180 and 180.",""))))))</f>
        <v/>
      </c>
    </row>
    <row r="998">
      <c r="B998" s="44" t="n"/>
      <c r="C998" s="44" t="n"/>
      <c r="D998" s="45">
        <f>IF(R998="","",IF(AP998&lt;&gt;"","NOT VALID GPS COORDINATES",IF(O998="NO CONNECTION","NO CONNECTION",IF(E998="","NOT FOUND",IF(OR(AM998,AND(AN998=0,AO998=0)),"CONVERTED – PLEASE CHECK","CONVERTED")))))</f>
        <v/>
      </c>
      <c r="E998" s="45">
        <f>IF(OR(O998="",O998="NO CONNECTION"),"",IFERROR(_xlfn.FILTERXML(O998,"//local/territory")&amp;" "&amp;_xlfn.FILTERXML(O998,"//local/mapcode"),IFERROR(_xlfn.FILTERXML(O998,"//international/mapcode"),"")))</f>
        <v/>
      </c>
      <c r="F998" s="46">
        <f>IF(E998="","",IFERROR(_xlfn.FILTERXML(O998,"//local/territory"),""))</f>
        <v/>
      </c>
      <c r="G998" s="46">
        <f>IF(E998="","",IFERROR(_xlfn.FILTERXML(O998,"//local/mapcode"),""))</f>
        <v/>
      </c>
      <c r="H998" s="46">
        <f>IF(E998="","",IFERROR(_xlfn.FILTERXML(O998,"//international/mapcode"),""))</f>
        <v/>
      </c>
      <c r="I998" s="46">
        <f>IF(E998="","",IFERROR(HYPERLINK("https://www.mymapcodes.com/go/?t="&amp;IF(G998&lt;&gt;"",F998,"AAA")&amp;"&amp;ma="&amp;LEFT(IF(G998&lt;&gt;"",G998,H998),FIND(".",IF(G998&lt;&gt;"",G998,H998))-1)&amp;"&amp;mb="&amp;MID(IF(G998&lt;&gt;"",G998,H998),FIND(".",IF(G998&lt;&gt;"",G998,H998))+1,99),"Open on MyMapcodes →"),""))</f>
        <v/>
      </c>
      <c r="J998" s="47">
        <f>IF(OR(R998="",AP998&lt;&gt;""),"",ROUND(AN998,6))</f>
        <v/>
      </c>
      <c r="K998" s="47">
        <f>IF(OR(R998="",AP998&lt;&gt;""),"",ROUND(AO998,6))</f>
        <v/>
      </c>
      <c r="L998" s="48">
        <f>IF(R998="","",IF(AP998&lt;&gt;"",AP998,IF(O998="NO CONNECTION","Excel couldn't reach the mapcode service. Click the REFRESH RESULTS box just above the table.",IF(E998="","The mapcode service didn't return a mapcode for this point.",IF(AM998,"Latitude and longitude seemed to be the wrong way round, so they've been swapped. Please check.",IF(AND(AN998=0,AO998=0),"0, 0 is in the sea off West Africa. Please check this is the location you meant.",IF(W998,"Longitude came first, so the order has been switched.",IF(Z998=6,"Converted from degrees, minutes and seconds.",IF(Z998=4,"Converted from degrees and decimal minutes.","")))))))))</f>
        <v/>
      </c>
      <c r="N998" s="49">
        <f>IF(J998="","",MapcodeAPI&amp;"codes/"&amp;SUBSTITUTE(J998&amp;"",MID(1/2,2,1),".")&amp;","&amp;SUBSTITUTE(K998&amp;"",MID(1/2,2,1),"."))&amp;LEFT($B$13,0)</f>
        <v/>
      </c>
      <c r="O998" s="49">
        <f>IF(N998="","",IFERROR(_xlfn.WEBSERVICE(N998),IF(MapcodeAPIBackup="","NO CONNECTION",IFERROR(_xlfn.WEBSERVICE(MapcodeAPIBackup&amp;MID(N998,LEN(MapcodeAPI)+1,999)),"NO CONNECTION"))))</f>
        <v/>
      </c>
      <c r="P998" t="inlineStr">
        <is>
          <t xml:space="preserve"> </t>
        </is>
      </c>
      <c r="R998" s="50">
        <f>IFERROR(IF(AND(TRIM(B998&amp;"")="",TRIM(C998&amp;"")=""),"",TRIM(IF(ISNUMBER(B998),SUBSTITUTE(B998&amp;"",MID(1/2,2,1),"."),B998&amp;"")&amp;IF(TRIM(C998&amp;"")="",""," | "&amp;IF(ISNUMBER(C998),SUBSTITUTE(C998&amp;"",MID(1/2,2,1),"."),C998&amp;"")))),"(error value)")</f>
        <v/>
      </c>
      <c r="S998" s="50">
        <f>IF(R998="","","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"&amp;IFERROR(IF(AND(LEN(R998)-LEN(SUBSTITUTE(R998,"/",""))=1,ISNUMBER(FIND(" ",TRIM(LEFT(R998,FIND("/",R998)-1))))),LEFT(R998,FIND("/",R998)-1),R998),R998)&amp;" ")," "," "),"﻿"," "),"​"," "),"⁠"," ")," "," ")," "," "),CHAR(9)," "),CHAR(10)," "),CHAR(13)," "),"−","-"),"–","-"),"—","-"),"LATITUDE"," "),"LONGITUDE"," "),"COORDINATES"," "),"COORDS"," "),"NORTH"," N "),"SOUTH"," S "),"EAST"," E "),"WEST"," W "),"DEGREES"," "),"DEG"," "),"GPS"," "),"LONG"," "),"LNG"," "),"LON"," "),"LAT"," ")," AND "," "),"&amp;"," ")&amp;" ")</f>
        <v/>
      </c>
      <c r="T998" s="50">
        <f>IF(S998="","",IF(LEN(S998)-LEN(SUBSTITUTE(S998,".",""))&gt;0,SUBSTITUTE(S998,","," "),IF(LEN(S998)-LEN(SUBSTITUTE(S998,",",""))=3,SUBSTITUTE(SUBSTITUTE(S998,",",";",2),",","."),IF(LEN(S998)-LEN(SUBSTITUTE(S998,",",""))=2,SUBSTITUTE(S998,",","."),SUBSTITUTE(S998,","," ")))))</f>
        <v/>
      </c>
      <c r="U998" s="50">
        <f>IF(ISNUMBER(FIND("S",T998)),-1,IF(ISNUMBER(FIND("N",T998)),1,0))</f>
        <v/>
      </c>
      <c r="V998" s="50">
        <f>IF(ISNUMBER(FIND("W",T998)),-1,IF(ISNUMBER(FIND("E",T998)),1,0))</f>
        <v/>
      </c>
      <c r="W998" s="50">
        <f>AND(MIN(IFERROR(FIND("N",T998),999),IFERROR(FIND("S",T998),999))&lt;999,MIN(IFERROR(FIND("E",T998),999),IFERROR(FIND("W",T998),999))&lt;999,MIN(IFERROR(FIND("E",T998),999),IFERROR(FIND("W",T998),999))&lt;MIN(IFERROR(FIND("N",T998),999),IFERROR(FIND("S",T998),999)))</f>
        <v/>
      </c>
      <c r="X998" s="50">
        <f>IF(T998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998,"°"," "),"º"," "),"˚"," "),"'"," "),CHAR(34)," "),"′"," "),"’"," "),"‘"," "),"″"," "),"”"," "),"“"," "),"("," "),")"," "),"["," "),"]"," "),"{"," "),"}"," "),";"," "),"|"," "),"/"," "),"\"," "),":"," "),"="," "),"*"," "),","," "),"N"," "),"S"," "),"E"," "),"W"," "),"_"," ")))</f>
        <v/>
      </c>
      <c r="Y998" s="50">
        <f>IF(X998="","",SUBSTITUTE(SUBSTITUTE(SUBSTITUTE(SUBSTITUTE(SUBSTITUTE(SUBSTITUTE(SUBSTITUTE(SUBSTITUTE(SUBSTITUTE(SUBSTITUTE(SUBSTITUTE(SUBSTITUTE(SUBSTITUTE(X998,"0",""),"1",""),"2",""),"3",""),"4",""),"5",""),"6",""),"7",""),"8",""),"9",""),".",""),"-","")," ",""))</f>
        <v/>
      </c>
      <c r="Z998" s="50">
        <f>IF(X998="",0,LEN(X998)-LEN(SUBSTITUTE(X998," ",""))+1)</f>
        <v/>
      </c>
      <c r="AA998" s="50">
        <f>IF(Z998&lt;1,"",IFERROR(VALUE(SUBSTITUTE(TRIM(MID(SUBSTITUTE(X998," ",REPT(" ",60)),1,60)),".",MID(1/2,2,1))),""))</f>
        <v/>
      </c>
      <c r="AB998" s="50">
        <f>IF(Z998&lt;2,"",IFERROR(VALUE(SUBSTITUTE(TRIM(MID(SUBSTITUTE(X998," ",REPT(" ",60)),61,60)),".",MID(1/2,2,1))),""))</f>
        <v/>
      </c>
      <c r="AC998" s="50">
        <f>IF(Z998&lt;3,"",IFERROR(VALUE(SUBSTITUTE(TRIM(MID(SUBSTITUTE(X998," ",REPT(" ",60)),121,60)),".",MID(1/2,2,1))),""))</f>
        <v/>
      </c>
      <c r="AD998" s="50">
        <f>IF(Z998&lt;4,"",IFERROR(VALUE(SUBSTITUTE(TRIM(MID(SUBSTITUTE(X998," ",REPT(" ",60)),181,60)),".",MID(1/2,2,1))),""))</f>
        <v/>
      </c>
      <c r="AE998" s="50">
        <f>IF(Z998&lt;5,"",IFERROR(VALUE(SUBSTITUTE(TRIM(MID(SUBSTITUTE(X998," ",REPT(" ",60)),241,60)),".",MID(1/2,2,1))),""))</f>
        <v/>
      </c>
      <c r="AF998" s="50">
        <f>IF(Z998&lt;6,"",IFERROR(VALUE(SUBSTITUTE(TRIM(MID(SUBSTITUTE(X998," ",REPT(" ",60)),301,60)),".",MID(1/2,2,1))),""))</f>
        <v/>
      </c>
      <c r="AG998" s="50">
        <f>IFERROR(IF(Z998=2,AA998,IF(Z998=4,IF(AA998&lt;0,-1,1)*(ABS(AA998)+AB998/60),IF(Z998=6,IF(AA998&lt;0,-1,1)*(ABS(AA998)+AB998/60+AC998/3600),""))),"")</f>
        <v/>
      </c>
      <c r="AH998" s="50">
        <f>IFERROR(IF(Z998=2,AB998,IF(Z998=4,IF(AC998&lt;0,-1,1)*(ABS(AC998)+AD998/60),IF(Z998=6,IF(AD998&lt;0,-1,1)*(ABS(AD998)+AE998/60+AF998/3600),""))),"")</f>
        <v/>
      </c>
      <c r="AI998" s="50">
        <f>IF(W998,AH998,AG998)</f>
        <v/>
      </c>
      <c r="AJ998" s="50">
        <f>IF(W998,AG998,AH998)</f>
        <v/>
      </c>
      <c r="AK998" s="50">
        <f>IFERROR(IF(U998=0,AI998,U998*ABS(AI998)),"")</f>
        <v/>
      </c>
      <c r="AL998" s="50">
        <f>IFERROR(IF(V998=0,AJ998,V998*ABS(AJ998)),"")</f>
        <v/>
      </c>
      <c r="AM998" s="50">
        <f>IFERROR(AND(U998=0,V998=0,ABS(AK998)&gt;90,ABS(AK998)&lt;=180,ABS(AL998)&lt;=90),FALSE)</f>
        <v/>
      </c>
      <c r="AN998" s="50">
        <f>IF(AM998,AL998,AK998)</f>
        <v/>
      </c>
      <c r="AO998" s="50">
        <f>IF(AM998,AK998,AL998)</f>
        <v/>
      </c>
      <c r="AP998" s="50">
        <f>IF(R998="","",IF(Y998&lt;&gt;"","Contains words or symbols that aren't part of a coordinate.",IF(NOT(OR(Z998=2,Z998=4,Z998=6)),"Couldn't find a latitude and a longitude ("&amp;Z998&amp;IF(Z998=1," number"," numbers")&amp;" found).",IF(COUNT(AA998:AF998)&lt;&gt;Z998,"Some of the numbers couldn't be read.",IF(OR(AND(Z998=4,OR(AB998&lt;0,AB998&gt;=60,AD998&lt;0,AD998&gt;=60)),AND(Z998=6,OR(AB998&lt;0,AB998&gt;=60,AC998&lt;0,AC998&gt;=60,AE998&lt;0,AE998&gt;=60,AF998&lt;0,AF998&gt;=60))),"Minutes and seconds must be between 0 and 60.",IF(OR(ABS(AN998)&gt;90,ABS(AO998)&gt;180),"Out of range: latitude must be between -90 and 90, and longitude between -180 and 180.",""))))))</f>
        <v/>
      </c>
    </row>
    <row r="999">
      <c r="B999" s="44" t="n"/>
      <c r="C999" s="44" t="n"/>
      <c r="D999" s="45">
        <f>IF(R999="","",IF(AP999&lt;&gt;"","NOT VALID GPS COORDINATES",IF(O999="NO CONNECTION","NO CONNECTION",IF(E999="","NOT FOUND",IF(OR(AM999,AND(AN999=0,AO999=0)),"CONVERTED – PLEASE CHECK","CONVERTED")))))</f>
        <v/>
      </c>
      <c r="E999" s="45">
        <f>IF(OR(O999="",O999="NO CONNECTION"),"",IFERROR(_xlfn.FILTERXML(O999,"//local/territory")&amp;" "&amp;_xlfn.FILTERXML(O999,"//local/mapcode"),IFERROR(_xlfn.FILTERXML(O999,"//international/mapcode"),"")))</f>
        <v/>
      </c>
      <c r="F999" s="46">
        <f>IF(E999="","",IFERROR(_xlfn.FILTERXML(O999,"//local/territory"),""))</f>
        <v/>
      </c>
      <c r="G999" s="46">
        <f>IF(E999="","",IFERROR(_xlfn.FILTERXML(O999,"//local/mapcode"),""))</f>
        <v/>
      </c>
      <c r="H999" s="46">
        <f>IF(E999="","",IFERROR(_xlfn.FILTERXML(O999,"//international/mapcode"),""))</f>
        <v/>
      </c>
      <c r="I999" s="46">
        <f>IF(E999="","",IFERROR(HYPERLINK("https://www.mymapcodes.com/go/?t="&amp;IF(G999&lt;&gt;"",F999,"AAA")&amp;"&amp;ma="&amp;LEFT(IF(G999&lt;&gt;"",G999,H999),FIND(".",IF(G999&lt;&gt;"",G999,H999))-1)&amp;"&amp;mb="&amp;MID(IF(G999&lt;&gt;"",G999,H999),FIND(".",IF(G999&lt;&gt;"",G999,H999))+1,99),"Open on MyMapcodes →"),""))</f>
        <v/>
      </c>
      <c r="J999" s="47">
        <f>IF(OR(R999="",AP999&lt;&gt;""),"",ROUND(AN999,6))</f>
        <v/>
      </c>
      <c r="K999" s="47">
        <f>IF(OR(R999="",AP999&lt;&gt;""),"",ROUND(AO999,6))</f>
        <v/>
      </c>
      <c r="L999" s="48">
        <f>IF(R999="","",IF(AP999&lt;&gt;"",AP999,IF(O999="NO CONNECTION","Excel couldn't reach the mapcode service. Click the REFRESH RESULTS box just above the table.",IF(E999="","The mapcode service didn't return a mapcode for this point.",IF(AM999,"Latitude and longitude seemed to be the wrong way round, so they've been swapped. Please check.",IF(AND(AN999=0,AO999=0),"0, 0 is in the sea off West Africa. Please check this is the location you meant.",IF(W999,"Longitude came first, so the order has been switched.",IF(Z999=6,"Converted from degrees, minutes and seconds.",IF(Z999=4,"Converted from degrees and decimal minutes.","")))))))))</f>
        <v/>
      </c>
      <c r="N999" s="49">
        <f>IF(J999="","",MapcodeAPI&amp;"codes/"&amp;SUBSTITUTE(J999&amp;"",MID(1/2,2,1),".")&amp;","&amp;SUBSTITUTE(K999&amp;"",MID(1/2,2,1),"."))&amp;LEFT($B$13,0)</f>
        <v/>
      </c>
      <c r="O999" s="49">
        <f>IF(N999="","",IFERROR(_xlfn.WEBSERVICE(N999),IF(MapcodeAPIBackup="","NO CONNECTION",IFERROR(_xlfn.WEBSERVICE(MapcodeAPIBackup&amp;MID(N999,LEN(MapcodeAPI)+1,999)),"NO CONNECTION"))))</f>
        <v/>
      </c>
      <c r="P999" t="inlineStr">
        <is>
          <t xml:space="preserve"> </t>
        </is>
      </c>
      <c r="R999" s="50">
        <f>IFERROR(IF(AND(TRIM(B999&amp;"")="",TRIM(C999&amp;"")=""),"",TRIM(IF(ISNUMBER(B999),SUBSTITUTE(B999&amp;"",MID(1/2,2,1),"."),B999&amp;"")&amp;IF(TRIM(C999&amp;"")="",""," | "&amp;IF(ISNUMBER(C999),SUBSTITUTE(C999&amp;"",MID(1/2,2,1),"."),C999&amp;"")))),"(error value)")</f>
        <v/>
      </c>
      <c r="S999" s="50">
        <f>IF(R999="","","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"&amp;IFERROR(IF(AND(LEN(R999)-LEN(SUBSTITUTE(R999,"/",""))=1,ISNUMBER(FIND(" ",TRIM(LEFT(R999,FIND("/",R999)-1))))),LEFT(R999,FIND("/",R999)-1),R999),R999)&amp;" ")," "," "),"﻿"," "),"​"," "),"⁠"," ")," "," ")," "," "),CHAR(9)," "),CHAR(10)," "),CHAR(13)," "),"−","-"),"–","-"),"—","-"),"LATITUDE"," "),"LONGITUDE"," "),"COORDINATES"," "),"COORDS"," "),"NORTH"," N "),"SOUTH"," S "),"EAST"," E "),"WEST"," W "),"DEGREES"," "),"DEG"," "),"GPS"," "),"LONG"," "),"LNG"," "),"LON"," "),"LAT"," ")," AND "," "),"&amp;"," ")&amp;" ")</f>
        <v/>
      </c>
      <c r="T999" s="50">
        <f>IF(S999="","",IF(LEN(S999)-LEN(SUBSTITUTE(S999,".",""))&gt;0,SUBSTITUTE(S999,","," "),IF(LEN(S999)-LEN(SUBSTITUTE(S999,",",""))=3,SUBSTITUTE(SUBSTITUTE(S999,",",";",2),",","."),IF(LEN(S999)-LEN(SUBSTITUTE(S999,",",""))=2,SUBSTITUTE(S999,",","."),SUBSTITUTE(S999,","," ")))))</f>
        <v/>
      </c>
      <c r="U999" s="50">
        <f>IF(ISNUMBER(FIND("S",T999)),-1,IF(ISNUMBER(FIND("N",T999)),1,0))</f>
        <v/>
      </c>
      <c r="V999" s="50">
        <f>IF(ISNUMBER(FIND("W",T999)),-1,IF(ISNUMBER(FIND("E",T999)),1,0))</f>
        <v/>
      </c>
      <c r="W999" s="50">
        <f>AND(MIN(IFERROR(FIND("N",T999),999),IFERROR(FIND("S",T999),999))&lt;999,MIN(IFERROR(FIND("E",T999),999),IFERROR(FIND("W",T999),999))&lt;999,MIN(IFERROR(FIND("E",T999),999),IFERROR(FIND("W",T999),999))&lt;MIN(IFERROR(FIND("N",T999),999),IFERROR(FIND("S",T999),999)))</f>
        <v/>
      </c>
      <c r="X999" s="50">
        <f>IF(T999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999,"°"," "),"º"," "),"˚"," "),"'"," "),CHAR(34)," "),"′"," "),"’"," "),"‘"," "),"″"," "),"”"," "),"“"," "),"("," "),")"," "),"["," "),"]"," "),"{"," "),"}"," "),";"," "),"|"," "),"/"," "),"\"," "),":"," "),"="," "),"*"," "),","," "),"N"," "),"S"," "),"E"," "),"W"," "),"_"," ")))</f>
        <v/>
      </c>
      <c r="Y999" s="50">
        <f>IF(X999="","",SUBSTITUTE(SUBSTITUTE(SUBSTITUTE(SUBSTITUTE(SUBSTITUTE(SUBSTITUTE(SUBSTITUTE(SUBSTITUTE(SUBSTITUTE(SUBSTITUTE(SUBSTITUTE(SUBSTITUTE(SUBSTITUTE(X999,"0",""),"1",""),"2",""),"3",""),"4",""),"5",""),"6",""),"7",""),"8",""),"9",""),".",""),"-","")," ",""))</f>
        <v/>
      </c>
      <c r="Z999" s="50">
        <f>IF(X999="",0,LEN(X999)-LEN(SUBSTITUTE(X999," ",""))+1)</f>
        <v/>
      </c>
      <c r="AA999" s="50">
        <f>IF(Z999&lt;1,"",IFERROR(VALUE(SUBSTITUTE(TRIM(MID(SUBSTITUTE(X999," ",REPT(" ",60)),1,60)),".",MID(1/2,2,1))),""))</f>
        <v/>
      </c>
      <c r="AB999" s="50">
        <f>IF(Z999&lt;2,"",IFERROR(VALUE(SUBSTITUTE(TRIM(MID(SUBSTITUTE(X999," ",REPT(" ",60)),61,60)),".",MID(1/2,2,1))),""))</f>
        <v/>
      </c>
      <c r="AC999" s="50">
        <f>IF(Z999&lt;3,"",IFERROR(VALUE(SUBSTITUTE(TRIM(MID(SUBSTITUTE(X999," ",REPT(" ",60)),121,60)),".",MID(1/2,2,1))),""))</f>
        <v/>
      </c>
      <c r="AD999" s="50">
        <f>IF(Z999&lt;4,"",IFERROR(VALUE(SUBSTITUTE(TRIM(MID(SUBSTITUTE(X999," ",REPT(" ",60)),181,60)),".",MID(1/2,2,1))),""))</f>
        <v/>
      </c>
      <c r="AE999" s="50">
        <f>IF(Z999&lt;5,"",IFERROR(VALUE(SUBSTITUTE(TRIM(MID(SUBSTITUTE(X999," ",REPT(" ",60)),241,60)),".",MID(1/2,2,1))),""))</f>
        <v/>
      </c>
      <c r="AF999" s="50">
        <f>IF(Z999&lt;6,"",IFERROR(VALUE(SUBSTITUTE(TRIM(MID(SUBSTITUTE(X999," ",REPT(" ",60)),301,60)),".",MID(1/2,2,1))),""))</f>
        <v/>
      </c>
      <c r="AG999" s="50">
        <f>IFERROR(IF(Z999=2,AA999,IF(Z999=4,IF(AA999&lt;0,-1,1)*(ABS(AA999)+AB999/60),IF(Z999=6,IF(AA999&lt;0,-1,1)*(ABS(AA999)+AB999/60+AC999/3600),""))),"")</f>
        <v/>
      </c>
      <c r="AH999" s="50">
        <f>IFERROR(IF(Z999=2,AB999,IF(Z999=4,IF(AC999&lt;0,-1,1)*(ABS(AC999)+AD999/60),IF(Z999=6,IF(AD999&lt;0,-1,1)*(ABS(AD999)+AE999/60+AF999/3600),""))),"")</f>
        <v/>
      </c>
      <c r="AI999" s="50">
        <f>IF(W999,AH999,AG999)</f>
        <v/>
      </c>
      <c r="AJ999" s="50">
        <f>IF(W999,AG999,AH999)</f>
        <v/>
      </c>
      <c r="AK999" s="50">
        <f>IFERROR(IF(U999=0,AI999,U999*ABS(AI999)),"")</f>
        <v/>
      </c>
      <c r="AL999" s="50">
        <f>IFERROR(IF(V999=0,AJ999,V999*ABS(AJ999)),"")</f>
        <v/>
      </c>
      <c r="AM999" s="50">
        <f>IFERROR(AND(U999=0,V999=0,ABS(AK999)&gt;90,ABS(AK999)&lt;=180,ABS(AL999)&lt;=90),FALSE)</f>
        <v/>
      </c>
      <c r="AN999" s="50">
        <f>IF(AM999,AL999,AK999)</f>
        <v/>
      </c>
      <c r="AO999" s="50">
        <f>IF(AM999,AK999,AL999)</f>
        <v/>
      </c>
      <c r="AP999" s="50">
        <f>IF(R999="","",IF(Y999&lt;&gt;"","Contains words or symbols that aren't part of a coordinate.",IF(NOT(OR(Z999=2,Z999=4,Z999=6)),"Couldn't find a latitude and a longitude ("&amp;Z999&amp;IF(Z999=1," number"," numbers")&amp;" found).",IF(COUNT(AA999:AF999)&lt;&gt;Z999,"Some of the numbers couldn't be read.",IF(OR(AND(Z999=4,OR(AB999&lt;0,AB999&gt;=60,AD999&lt;0,AD999&gt;=60)),AND(Z999=6,OR(AB999&lt;0,AB999&gt;=60,AC999&lt;0,AC999&gt;=60,AE999&lt;0,AE999&gt;=60,AF999&lt;0,AF999&gt;=60))),"Minutes and seconds must be between 0 and 60.",IF(OR(ABS(AN999)&gt;90,ABS(AO999)&gt;180),"Out of range: latitude must be between -90 and 90, and longitude between -180 and 180.",""))))))</f>
        <v/>
      </c>
    </row>
    <row r="1000">
      <c r="B1000" s="44" t="n"/>
      <c r="C1000" s="44" t="n"/>
      <c r="D1000" s="45">
        <f>IF(R1000="","",IF(AP1000&lt;&gt;"","NOT VALID GPS COORDINATES",IF(O1000="NO CONNECTION","NO CONNECTION",IF(E1000="","NOT FOUND",IF(OR(AM1000,AND(AN1000=0,AO1000=0)),"CONVERTED – PLEASE CHECK","CONVERTED")))))</f>
        <v/>
      </c>
      <c r="E1000" s="45">
        <f>IF(OR(O1000="",O1000="NO CONNECTION"),"",IFERROR(_xlfn.FILTERXML(O1000,"//local/territory")&amp;" "&amp;_xlfn.FILTERXML(O1000,"//local/mapcode"),IFERROR(_xlfn.FILTERXML(O1000,"//international/mapcode"),"")))</f>
        <v/>
      </c>
      <c r="F1000" s="46">
        <f>IF(E1000="","",IFERROR(_xlfn.FILTERXML(O1000,"//local/territory"),""))</f>
        <v/>
      </c>
      <c r="G1000" s="46">
        <f>IF(E1000="","",IFERROR(_xlfn.FILTERXML(O1000,"//local/mapcode"),""))</f>
        <v/>
      </c>
      <c r="H1000" s="46">
        <f>IF(E1000="","",IFERROR(_xlfn.FILTERXML(O1000,"//international/mapcode"),""))</f>
        <v/>
      </c>
      <c r="I1000" s="46">
        <f>IF(E1000="","",IFERROR(HYPERLINK("https://www.mymapcodes.com/go/?t="&amp;IF(G1000&lt;&gt;"",F1000,"AAA")&amp;"&amp;ma="&amp;LEFT(IF(G1000&lt;&gt;"",G1000,H1000),FIND(".",IF(G1000&lt;&gt;"",G1000,H1000))-1)&amp;"&amp;mb="&amp;MID(IF(G1000&lt;&gt;"",G1000,H1000),FIND(".",IF(G1000&lt;&gt;"",G1000,H1000))+1,99),"Open on MyMapcodes →"),""))</f>
        <v/>
      </c>
      <c r="J1000" s="47">
        <f>IF(OR(R1000="",AP1000&lt;&gt;""),"",ROUND(AN1000,6))</f>
        <v/>
      </c>
      <c r="K1000" s="47">
        <f>IF(OR(R1000="",AP1000&lt;&gt;""),"",ROUND(AO1000,6))</f>
        <v/>
      </c>
      <c r="L1000" s="48">
        <f>IF(R1000="","",IF(AP1000&lt;&gt;"",AP1000,IF(O1000="NO CONNECTION","Excel couldn't reach the mapcode service. Click the REFRESH RESULTS box just above the table.",IF(E1000="","The mapcode service didn't return a mapcode for this point.",IF(AM1000,"Latitude and longitude seemed to be the wrong way round, so they've been swapped. Please check.",IF(AND(AN1000=0,AO1000=0),"0, 0 is in the sea off West Africa. Please check this is the location you meant.",IF(W1000,"Longitude came first, so the order has been switched.",IF(Z1000=6,"Converted from degrees, minutes and seconds.",IF(Z1000=4,"Converted from degrees and decimal minutes.","")))))))))</f>
        <v/>
      </c>
      <c r="N1000" s="49">
        <f>IF(J1000="","",MapcodeAPI&amp;"codes/"&amp;SUBSTITUTE(J1000&amp;"",MID(1/2,2,1),".")&amp;","&amp;SUBSTITUTE(K1000&amp;"",MID(1/2,2,1),"."))&amp;LEFT($B$13,0)</f>
        <v/>
      </c>
      <c r="O1000" s="49">
        <f>IF(N1000="","",IFERROR(_xlfn.WEBSERVICE(N1000),IF(MapcodeAPIBackup="","NO CONNECTION",IFERROR(_xlfn.WEBSERVICE(MapcodeAPIBackup&amp;MID(N1000,LEN(MapcodeAPI)+1,999)),"NO CONNECTION"))))</f>
        <v/>
      </c>
      <c r="P1000" t="inlineStr">
        <is>
          <t xml:space="preserve"> </t>
        </is>
      </c>
      <c r="R1000" s="50">
        <f>IFERROR(IF(AND(TRIM(B1000&amp;"")="",TRIM(C1000&amp;"")=""),"",TRIM(IF(ISNUMBER(B1000),SUBSTITUTE(B1000&amp;"",MID(1/2,2,1),"."),B1000&amp;"")&amp;IF(TRIM(C1000&amp;"")="",""," | "&amp;IF(ISNUMBER(C1000),SUBSTITUTE(C1000&amp;"",MID(1/2,2,1),"."),C1000&amp;"")))),"(error value)")</f>
        <v/>
      </c>
      <c r="S1000" s="50">
        <f>IF(R1000="","","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"&amp;IFERROR(IF(AND(LEN(R1000)-LEN(SUBSTITUTE(R1000,"/",""))=1,ISNUMBER(FIND(" ",TRIM(LEFT(R1000,FIND("/",R1000)-1))))),LEFT(R1000,FIND("/",R1000)-1),R1000),R1000)&amp;" ")," "," "),"﻿"," "),"​"," "),"⁠"," ")," "," ")," "," "),CHAR(9)," "),CHAR(10)," "),CHAR(13)," "),"−","-"),"–","-"),"—","-"),"LATITUDE"," "),"LONGITUDE"," "),"COORDINATES"," "),"COORDS"," "),"NORTH"," N "),"SOUTH"," S "),"EAST"," E "),"WEST"," W "),"DEGREES"," "),"DEG"," "),"GPS"," "),"LONG"," "),"LNG"," "),"LON"," "),"LAT"," ")," AND "," "),"&amp;"," ")&amp;" ")</f>
        <v/>
      </c>
      <c r="T1000" s="50">
        <f>IF(S1000="","",IF(LEN(S1000)-LEN(SUBSTITUTE(S1000,".",""))&gt;0,SUBSTITUTE(S1000,","," "),IF(LEN(S1000)-LEN(SUBSTITUTE(S1000,",",""))=3,SUBSTITUTE(SUBSTITUTE(S1000,",",";",2),",","."),IF(LEN(S1000)-LEN(SUBSTITUTE(S1000,",",""))=2,SUBSTITUTE(S1000,",","."),SUBSTITUTE(S1000,","," ")))))</f>
        <v/>
      </c>
      <c r="U1000" s="50">
        <f>IF(ISNUMBER(FIND("S",T1000)),-1,IF(ISNUMBER(FIND("N",T1000)),1,0))</f>
        <v/>
      </c>
      <c r="V1000" s="50">
        <f>IF(ISNUMBER(FIND("W",T1000)),-1,IF(ISNUMBER(FIND("E",T1000)),1,0))</f>
        <v/>
      </c>
      <c r="W1000" s="50">
        <f>AND(MIN(IFERROR(FIND("N",T1000),999),IFERROR(FIND("S",T1000),999))&lt;999,MIN(IFERROR(FIND("E",T1000),999),IFERROR(FIND("W",T1000),999))&lt;999,MIN(IFERROR(FIND("E",T1000),999),IFERROR(FIND("W",T1000),999))&lt;MIN(IFERROR(FIND("N",T1000),999),IFERROR(FIND("S",T1000),999)))</f>
        <v/>
      </c>
      <c r="X1000" s="50">
        <f>IF(T1000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1000,"°"," "),"º"," "),"˚"," "),"'"," "),CHAR(34)," "),"′"," "),"’"," "),"‘"," "),"″"," "),"”"," "),"“"," "),"("," "),")"," "),"["," "),"]"," "),"{"," "),"}"," "),";"," "),"|"," "),"/"," "),"\"," "),":"," "),"="," "),"*"," "),","," "),"N"," "),"S"," "),"E"," "),"W"," "),"_"," ")))</f>
        <v/>
      </c>
      <c r="Y1000" s="50">
        <f>IF(X1000="","",SUBSTITUTE(SUBSTITUTE(SUBSTITUTE(SUBSTITUTE(SUBSTITUTE(SUBSTITUTE(SUBSTITUTE(SUBSTITUTE(SUBSTITUTE(SUBSTITUTE(SUBSTITUTE(SUBSTITUTE(SUBSTITUTE(X1000,"0",""),"1",""),"2",""),"3",""),"4",""),"5",""),"6",""),"7",""),"8",""),"9",""),".",""),"-","")," ",""))</f>
        <v/>
      </c>
      <c r="Z1000" s="50">
        <f>IF(X1000="",0,LEN(X1000)-LEN(SUBSTITUTE(X1000," ",""))+1)</f>
        <v/>
      </c>
      <c r="AA1000" s="50">
        <f>IF(Z1000&lt;1,"",IFERROR(VALUE(SUBSTITUTE(TRIM(MID(SUBSTITUTE(X1000," ",REPT(" ",60)),1,60)),".",MID(1/2,2,1))),""))</f>
        <v/>
      </c>
      <c r="AB1000" s="50">
        <f>IF(Z1000&lt;2,"",IFERROR(VALUE(SUBSTITUTE(TRIM(MID(SUBSTITUTE(X1000," ",REPT(" ",60)),61,60)),".",MID(1/2,2,1))),""))</f>
        <v/>
      </c>
      <c r="AC1000" s="50">
        <f>IF(Z1000&lt;3,"",IFERROR(VALUE(SUBSTITUTE(TRIM(MID(SUBSTITUTE(X1000," ",REPT(" ",60)),121,60)),".",MID(1/2,2,1))),""))</f>
        <v/>
      </c>
      <c r="AD1000" s="50">
        <f>IF(Z1000&lt;4,"",IFERROR(VALUE(SUBSTITUTE(TRIM(MID(SUBSTITUTE(X1000," ",REPT(" ",60)),181,60)),".",MID(1/2,2,1))),""))</f>
        <v/>
      </c>
      <c r="AE1000" s="50">
        <f>IF(Z1000&lt;5,"",IFERROR(VALUE(SUBSTITUTE(TRIM(MID(SUBSTITUTE(X1000," ",REPT(" ",60)),241,60)),".",MID(1/2,2,1))),""))</f>
        <v/>
      </c>
      <c r="AF1000" s="50">
        <f>IF(Z1000&lt;6,"",IFERROR(VALUE(SUBSTITUTE(TRIM(MID(SUBSTITUTE(X1000," ",REPT(" ",60)),301,60)),".",MID(1/2,2,1))),""))</f>
        <v/>
      </c>
      <c r="AG1000" s="50">
        <f>IFERROR(IF(Z1000=2,AA1000,IF(Z1000=4,IF(AA1000&lt;0,-1,1)*(ABS(AA1000)+AB1000/60),IF(Z1000=6,IF(AA1000&lt;0,-1,1)*(ABS(AA1000)+AB1000/60+AC1000/3600),""))),"")</f>
        <v/>
      </c>
      <c r="AH1000" s="50">
        <f>IFERROR(IF(Z1000=2,AB1000,IF(Z1000=4,IF(AC1000&lt;0,-1,1)*(ABS(AC1000)+AD1000/60),IF(Z1000=6,IF(AD1000&lt;0,-1,1)*(ABS(AD1000)+AE1000/60+AF1000/3600),""))),"")</f>
        <v/>
      </c>
      <c r="AI1000" s="50">
        <f>IF(W1000,AH1000,AG1000)</f>
        <v/>
      </c>
      <c r="AJ1000" s="50">
        <f>IF(W1000,AG1000,AH1000)</f>
        <v/>
      </c>
      <c r="AK1000" s="50">
        <f>IFERROR(IF(U1000=0,AI1000,U1000*ABS(AI1000)),"")</f>
        <v/>
      </c>
      <c r="AL1000" s="50">
        <f>IFERROR(IF(V1000=0,AJ1000,V1000*ABS(AJ1000)),"")</f>
        <v/>
      </c>
      <c r="AM1000" s="50">
        <f>IFERROR(AND(U1000=0,V1000=0,ABS(AK1000)&gt;90,ABS(AK1000)&lt;=180,ABS(AL1000)&lt;=90),FALSE)</f>
        <v/>
      </c>
      <c r="AN1000" s="50">
        <f>IF(AM1000,AL1000,AK1000)</f>
        <v/>
      </c>
      <c r="AO1000" s="50">
        <f>IF(AM1000,AK1000,AL1000)</f>
        <v/>
      </c>
      <c r="AP1000" s="50">
        <f>IF(R1000="","",IF(Y1000&lt;&gt;"","Contains words or symbols that aren't part of a coordinate.",IF(NOT(OR(Z1000=2,Z1000=4,Z1000=6)),"Couldn't find a latitude and a longitude ("&amp;Z1000&amp;IF(Z1000=1," number"," numbers")&amp;" found).",IF(COUNT(AA1000:AF1000)&lt;&gt;Z1000,"Some of the numbers couldn't be read.",IF(OR(AND(Z1000=4,OR(AB1000&lt;0,AB1000&gt;=60,AD1000&lt;0,AD1000&gt;=60)),AND(Z1000=6,OR(AB1000&lt;0,AB1000&gt;=60,AC1000&lt;0,AC1000&gt;=60,AE1000&lt;0,AE1000&gt;=60,AF1000&lt;0,AF1000&gt;=60))),"Minutes and seconds must be between 0 and 60.",IF(OR(ABS(AN1000)&gt;90,ABS(AO1000)&gt;180),"Out of range: latitude must be between -90 and 90, and longitude between -180 and 180.",""))))))</f>
        <v/>
      </c>
    </row>
    <row r="1001">
      <c r="B1001" s="44" t="n"/>
      <c r="C1001" s="44" t="n"/>
      <c r="D1001" s="45">
        <f>IF(R1001="","",IF(AP1001&lt;&gt;"","NOT VALID GPS COORDINATES",IF(O1001="NO CONNECTION","NO CONNECTION",IF(E1001="","NOT FOUND",IF(OR(AM1001,AND(AN1001=0,AO1001=0)),"CONVERTED – PLEASE CHECK","CONVERTED")))))</f>
        <v/>
      </c>
      <c r="E1001" s="45">
        <f>IF(OR(O1001="",O1001="NO CONNECTION"),"",IFERROR(_xlfn.FILTERXML(O1001,"//local/territory")&amp;" "&amp;_xlfn.FILTERXML(O1001,"//local/mapcode"),IFERROR(_xlfn.FILTERXML(O1001,"//international/mapcode"),"")))</f>
        <v/>
      </c>
      <c r="F1001" s="46">
        <f>IF(E1001="","",IFERROR(_xlfn.FILTERXML(O1001,"//local/territory"),""))</f>
        <v/>
      </c>
      <c r="G1001" s="46">
        <f>IF(E1001="","",IFERROR(_xlfn.FILTERXML(O1001,"//local/mapcode"),""))</f>
        <v/>
      </c>
      <c r="H1001" s="46">
        <f>IF(E1001="","",IFERROR(_xlfn.FILTERXML(O1001,"//international/mapcode"),""))</f>
        <v/>
      </c>
      <c r="I1001" s="46">
        <f>IF(E1001="","",IFERROR(HYPERLINK("https://www.mymapcodes.com/go/?t="&amp;IF(G1001&lt;&gt;"",F1001,"AAA")&amp;"&amp;ma="&amp;LEFT(IF(G1001&lt;&gt;"",G1001,H1001),FIND(".",IF(G1001&lt;&gt;"",G1001,H1001))-1)&amp;"&amp;mb="&amp;MID(IF(G1001&lt;&gt;"",G1001,H1001),FIND(".",IF(G1001&lt;&gt;"",G1001,H1001))+1,99),"Open on MyMapcodes →"),""))</f>
        <v/>
      </c>
      <c r="J1001" s="47">
        <f>IF(OR(R1001="",AP1001&lt;&gt;""),"",ROUND(AN1001,6))</f>
        <v/>
      </c>
      <c r="K1001" s="47">
        <f>IF(OR(R1001="",AP1001&lt;&gt;""),"",ROUND(AO1001,6))</f>
        <v/>
      </c>
      <c r="L1001" s="48">
        <f>IF(R1001="","",IF(AP1001&lt;&gt;"",AP1001,IF(O1001="NO CONNECTION","Excel couldn't reach the mapcode service. Click the REFRESH RESULTS box just above the table.",IF(E1001="","The mapcode service didn't return a mapcode for this point.",IF(AM1001,"Latitude and longitude seemed to be the wrong way round, so they've been swapped. Please check.",IF(AND(AN1001=0,AO1001=0),"0, 0 is in the sea off West Africa. Please check this is the location you meant.",IF(W1001,"Longitude came first, so the order has been switched.",IF(Z1001=6,"Converted from degrees, minutes and seconds.",IF(Z1001=4,"Converted from degrees and decimal minutes.","")))))))))</f>
        <v/>
      </c>
      <c r="N1001" s="49">
        <f>IF(J1001="","",MapcodeAPI&amp;"codes/"&amp;SUBSTITUTE(J1001&amp;"",MID(1/2,2,1),".")&amp;","&amp;SUBSTITUTE(K1001&amp;"",MID(1/2,2,1),"."))&amp;LEFT($B$13,0)</f>
        <v/>
      </c>
      <c r="O1001" s="49">
        <f>IF(N1001="","",IFERROR(_xlfn.WEBSERVICE(N1001),IF(MapcodeAPIBackup="","NO CONNECTION",IFERROR(_xlfn.WEBSERVICE(MapcodeAPIBackup&amp;MID(N1001,LEN(MapcodeAPI)+1,999)),"NO CONNECTION"))))</f>
        <v/>
      </c>
      <c r="P1001" t="inlineStr">
        <is>
          <t xml:space="preserve"> </t>
        </is>
      </c>
      <c r="R1001" s="50">
        <f>IFERROR(IF(AND(TRIM(B1001&amp;"")="",TRIM(C1001&amp;"")=""),"",TRIM(IF(ISNUMBER(B1001),SUBSTITUTE(B1001&amp;"",MID(1/2,2,1),"."),B1001&amp;"")&amp;IF(TRIM(C1001&amp;"")="",""," | "&amp;IF(ISNUMBER(C1001),SUBSTITUTE(C1001&amp;"",MID(1/2,2,1),"."),C1001&amp;"")))),"(error value)")</f>
        <v/>
      </c>
      <c r="S1001" s="50">
        <f>IF(R1001="","","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"&amp;IFERROR(IF(AND(LEN(R1001)-LEN(SUBSTITUTE(R1001,"/",""))=1,ISNUMBER(FIND(" ",TRIM(LEFT(R1001,FIND("/",R1001)-1))))),LEFT(R1001,FIND("/",R1001)-1),R1001),R1001)&amp;" ")," "," "),"﻿"," "),"​"," "),"⁠"," ")," "," ")," "," "),CHAR(9)," "),CHAR(10)," "),CHAR(13)," "),"−","-"),"–","-"),"—","-"),"LATITUDE"," "),"LONGITUDE"," "),"COORDINATES"," "),"COORDS"," "),"NORTH"," N "),"SOUTH"," S "),"EAST"," E "),"WEST"," W "),"DEGREES"," "),"DEG"," "),"GPS"," "),"LONG"," "),"LNG"," "),"LON"," "),"LAT"," ")," AND "," "),"&amp;"," ")&amp;" ")</f>
        <v/>
      </c>
      <c r="T1001" s="50">
        <f>IF(S1001="","",IF(LEN(S1001)-LEN(SUBSTITUTE(S1001,".",""))&gt;0,SUBSTITUTE(S1001,","," "),IF(LEN(S1001)-LEN(SUBSTITUTE(S1001,",",""))=3,SUBSTITUTE(SUBSTITUTE(S1001,",",";",2),",","."),IF(LEN(S1001)-LEN(SUBSTITUTE(S1001,",",""))=2,SUBSTITUTE(S1001,",","."),SUBSTITUTE(S1001,","," ")))))</f>
        <v/>
      </c>
      <c r="U1001" s="50">
        <f>IF(ISNUMBER(FIND("S",T1001)),-1,IF(ISNUMBER(FIND("N",T1001)),1,0))</f>
        <v/>
      </c>
      <c r="V1001" s="50">
        <f>IF(ISNUMBER(FIND("W",T1001)),-1,IF(ISNUMBER(FIND("E",T1001)),1,0))</f>
        <v/>
      </c>
      <c r="W1001" s="50">
        <f>AND(MIN(IFERROR(FIND("N",T1001),999),IFERROR(FIND("S",T1001),999))&lt;999,MIN(IFERROR(FIND("E",T1001),999),IFERROR(FIND("W",T1001),999))&lt;999,MIN(IFERROR(FIND("E",T1001),999),IFERROR(FIND("W",T1001),999))&lt;MIN(IFERROR(FIND("N",T1001),999),IFERROR(FIND("S",T1001),999)))</f>
        <v/>
      </c>
      <c r="X1001" s="50">
        <f>IF(T1001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1001,"°"," "),"º"," "),"˚"," "),"'"," "),CHAR(34)," "),"′"," "),"’"," "),"‘"," "),"″"," "),"”"," "),"“"," "),"("," "),")"," "),"["," "),"]"," "),"{"," "),"}"," "),";"," "),"|"," "),"/"," "),"\"," "),":"," "),"="," "),"*"," "),","," "),"N"," "),"S"," "),"E"," "),"W"," "),"_"," ")))</f>
        <v/>
      </c>
      <c r="Y1001" s="50">
        <f>IF(X1001="","",SUBSTITUTE(SUBSTITUTE(SUBSTITUTE(SUBSTITUTE(SUBSTITUTE(SUBSTITUTE(SUBSTITUTE(SUBSTITUTE(SUBSTITUTE(SUBSTITUTE(SUBSTITUTE(SUBSTITUTE(SUBSTITUTE(X1001,"0",""),"1",""),"2",""),"3",""),"4",""),"5",""),"6",""),"7",""),"8",""),"9",""),".",""),"-","")," ",""))</f>
        <v/>
      </c>
      <c r="Z1001" s="50">
        <f>IF(X1001="",0,LEN(X1001)-LEN(SUBSTITUTE(X1001," ",""))+1)</f>
        <v/>
      </c>
      <c r="AA1001" s="50">
        <f>IF(Z1001&lt;1,"",IFERROR(VALUE(SUBSTITUTE(TRIM(MID(SUBSTITUTE(X1001," ",REPT(" ",60)),1,60)),".",MID(1/2,2,1))),""))</f>
        <v/>
      </c>
      <c r="AB1001" s="50">
        <f>IF(Z1001&lt;2,"",IFERROR(VALUE(SUBSTITUTE(TRIM(MID(SUBSTITUTE(X1001," ",REPT(" ",60)),61,60)),".",MID(1/2,2,1))),""))</f>
        <v/>
      </c>
      <c r="AC1001" s="50">
        <f>IF(Z1001&lt;3,"",IFERROR(VALUE(SUBSTITUTE(TRIM(MID(SUBSTITUTE(X1001," ",REPT(" ",60)),121,60)),".",MID(1/2,2,1))),""))</f>
        <v/>
      </c>
      <c r="AD1001" s="50">
        <f>IF(Z1001&lt;4,"",IFERROR(VALUE(SUBSTITUTE(TRIM(MID(SUBSTITUTE(X1001," ",REPT(" ",60)),181,60)),".",MID(1/2,2,1))),""))</f>
        <v/>
      </c>
      <c r="AE1001" s="50">
        <f>IF(Z1001&lt;5,"",IFERROR(VALUE(SUBSTITUTE(TRIM(MID(SUBSTITUTE(X1001," ",REPT(" ",60)),241,60)),".",MID(1/2,2,1))),""))</f>
        <v/>
      </c>
      <c r="AF1001" s="50">
        <f>IF(Z1001&lt;6,"",IFERROR(VALUE(SUBSTITUTE(TRIM(MID(SUBSTITUTE(X1001," ",REPT(" ",60)),301,60)),".",MID(1/2,2,1))),""))</f>
        <v/>
      </c>
      <c r="AG1001" s="50">
        <f>IFERROR(IF(Z1001=2,AA1001,IF(Z1001=4,IF(AA1001&lt;0,-1,1)*(ABS(AA1001)+AB1001/60),IF(Z1001=6,IF(AA1001&lt;0,-1,1)*(ABS(AA1001)+AB1001/60+AC1001/3600),""))),"")</f>
        <v/>
      </c>
      <c r="AH1001" s="50">
        <f>IFERROR(IF(Z1001=2,AB1001,IF(Z1001=4,IF(AC1001&lt;0,-1,1)*(ABS(AC1001)+AD1001/60),IF(Z1001=6,IF(AD1001&lt;0,-1,1)*(ABS(AD1001)+AE1001/60+AF1001/3600),""))),"")</f>
        <v/>
      </c>
      <c r="AI1001" s="50">
        <f>IF(W1001,AH1001,AG1001)</f>
        <v/>
      </c>
      <c r="AJ1001" s="50">
        <f>IF(W1001,AG1001,AH1001)</f>
        <v/>
      </c>
      <c r="AK1001" s="50">
        <f>IFERROR(IF(U1001=0,AI1001,U1001*ABS(AI1001)),"")</f>
        <v/>
      </c>
      <c r="AL1001" s="50">
        <f>IFERROR(IF(V1001=0,AJ1001,V1001*ABS(AJ1001)),"")</f>
        <v/>
      </c>
      <c r="AM1001" s="50">
        <f>IFERROR(AND(U1001=0,V1001=0,ABS(AK1001)&gt;90,ABS(AK1001)&lt;=180,ABS(AL1001)&lt;=90),FALSE)</f>
        <v/>
      </c>
      <c r="AN1001" s="50">
        <f>IF(AM1001,AL1001,AK1001)</f>
        <v/>
      </c>
      <c r="AO1001" s="50">
        <f>IF(AM1001,AK1001,AL1001)</f>
        <v/>
      </c>
      <c r="AP1001" s="50">
        <f>IF(R1001="","",IF(Y1001&lt;&gt;"","Contains words or symbols that aren't part of a coordinate.",IF(NOT(OR(Z1001=2,Z1001=4,Z1001=6)),"Couldn't find a latitude and a longitude ("&amp;Z1001&amp;IF(Z1001=1," number"," numbers")&amp;" found).",IF(COUNT(AA1001:AF1001)&lt;&gt;Z1001,"Some of the numbers couldn't be read.",IF(OR(AND(Z1001=4,OR(AB1001&lt;0,AB1001&gt;=60,AD1001&lt;0,AD1001&gt;=60)),AND(Z1001=6,OR(AB1001&lt;0,AB1001&gt;=60,AC1001&lt;0,AC1001&gt;=60,AE1001&lt;0,AE1001&gt;=60,AF1001&lt;0,AF1001&gt;=60))),"Minutes and seconds must be between 0 and 60.",IF(OR(ABS(AN1001)&gt;90,ABS(AO1001)&gt;180),"Out of range: latitude must be between -90 and 90, and longitude between -180 and 180.",""))))))</f>
        <v/>
      </c>
    </row>
    <row r="1002">
      <c r="B1002" s="44" t="n"/>
      <c r="C1002" s="44" t="n"/>
      <c r="D1002" s="45">
        <f>IF(R1002="","",IF(AP1002&lt;&gt;"","NOT VALID GPS COORDINATES",IF(O1002="NO CONNECTION","NO CONNECTION",IF(E1002="","NOT FOUND",IF(OR(AM1002,AND(AN1002=0,AO1002=0)),"CONVERTED – PLEASE CHECK","CONVERTED")))))</f>
        <v/>
      </c>
      <c r="E1002" s="45">
        <f>IF(OR(O1002="",O1002="NO CONNECTION"),"",IFERROR(_xlfn.FILTERXML(O1002,"//local/territory")&amp;" "&amp;_xlfn.FILTERXML(O1002,"//local/mapcode"),IFERROR(_xlfn.FILTERXML(O1002,"//international/mapcode"),"")))</f>
        <v/>
      </c>
      <c r="F1002" s="46">
        <f>IF(E1002="","",IFERROR(_xlfn.FILTERXML(O1002,"//local/territory"),""))</f>
        <v/>
      </c>
      <c r="G1002" s="46">
        <f>IF(E1002="","",IFERROR(_xlfn.FILTERXML(O1002,"//local/mapcode"),""))</f>
        <v/>
      </c>
      <c r="H1002" s="46">
        <f>IF(E1002="","",IFERROR(_xlfn.FILTERXML(O1002,"//international/mapcode"),""))</f>
        <v/>
      </c>
      <c r="I1002" s="46">
        <f>IF(E1002="","",IFERROR(HYPERLINK("https://www.mymapcodes.com/go/?t="&amp;IF(G1002&lt;&gt;"",F1002,"AAA")&amp;"&amp;ma="&amp;LEFT(IF(G1002&lt;&gt;"",G1002,H1002),FIND(".",IF(G1002&lt;&gt;"",G1002,H1002))-1)&amp;"&amp;mb="&amp;MID(IF(G1002&lt;&gt;"",G1002,H1002),FIND(".",IF(G1002&lt;&gt;"",G1002,H1002))+1,99),"Open on MyMapcodes →"),""))</f>
        <v/>
      </c>
      <c r="J1002" s="47">
        <f>IF(OR(R1002="",AP1002&lt;&gt;""),"",ROUND(AN1002,6))</f>
        <v/>
      </c>
      <c r="K1002" s="47">
        <f>IF(OR(R1002="",AP1002&lt;&gt;""),"",ROUND(AO1002,6))</f>
        <v/>
      </c>
      <c r="L1002" s="48">
        <f>IF(R1002="","",IF(AP1002&lt;&gt;"",AP1002,IF(O1002="NO CONNECTION","Excel couldn't reach the mapcode service. Click the REFRESH RESULTS box just above the table.",IF(E1002="","The mapcode service didn't return a mapcode for this point.",IF(AM1002,"Latitude and longitude seemed to be the wrong way round, so they've been swapped. Please check.",IF(AND(AN1002=0,AO1002=0),"0, 0 is in the sea off West Africa. Please check this is the location you meant.",IF(W1002,"Longitude came first, so the order has been switched.",IF(Z1002=6,"Converted from degrees, minutes and seconds.",IF(Z1002=4,"Converted from degrees and decimal minutes.","")))))))))</f>
        <v/>
      </c>
      <c r="N1002" s="49">
        <f>IF(J1002="","",MapcodeAPI&amp;"codes/"&amp;SUBSTITUTE(J1002&amp;"",MID(1/2,2,1),".")&amp;","&amp;SUBSTITUTE(K1002&amp;"",MID(1/2,2,1),"."))&amp;LEFT($B$13,0)</f>
        <v/>
      </c>
      <c r="O1002" s="49">
        <f>IF(N1002="","",IFERROR(_xlfn.WEBSERVICE(N1002),IF(MapcodeAPIBackup="","NO CONNECTION",IFERROR(_xlfn.WEBSERVICE(MapcodeAPIBackup&amp;MID(N1002,LEN(MapcodeAPI)+1,999)),"NO CONNECTION"))))</f>
        <v/>
      </c>
      <c r="P1002" t="inlineStr">
        <is>
          <t xml:space="preserve"> </t>
        </is>
      </c>
      <c r="R1002" s="50">
        <f>IFERROR(IF(AND(TRIM(B1002&amp;"")="",TRIM(C1002&amp;"")=""),"",TRIM(IF(ISNUMBER(B1002),SUBSTITUTE(B1002&amp;"",MID(1/2,2,1),"."),B1002&amp;"")&amp;IF(TRIM(C1002&amp;"")="",""," | "&amp;IF(ISNUMBER(C1002),SUBSTITUTE(C1002&amp;"",MID(1/2,2,1),"."),C1002&amp;"")))),"(error value)")</f>
        <v/>
      </c>
      <c r="S1002" s="50">
        <f>IF(R1002="","","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"&amp;IFERROR(IF(AND(LEN(R1002)-LEN(SUBSTITUTE(R1002,"/",""))=1,ISNUMBER(FIND(" ",TRIM(LEFT(R1002,FIND("/",R1002)-1))))),LEFT(R1002,FIND("/",R1002)-1),R1002),R1002)&amp;" ")," "," "),"﻿"," "),"​"," "),"⁠"," ")," "," ")," "," "),CHAR(9)," "),CHAR(10)," "),CHAR(13)," "),"−","-"),"–","-"),"—","-"),"LATITUDE"," "),"LONGITUDE"," "),"COORDINATES"," "),"COORDS"," "),"NORTH"," N "),"SOUTH"," S "),"EAST"," E "),"WEST"," W "),"DEGREES"," "),"DEG"," "),"GPS"," "),"LONG"," "),"LNG"," "),"LON"," "),"LAT"," ")," AND "," "),"&amp;"," ")&amp;" ")</f>
        <v/>
      </c>
      <c r="T1002" s="50">
        <f>IF(S1002="","",IF(LEN(S1002)-LEN(SUBSTITUTE(S1002,".",""))&gt;0,SUBSTITUTE(S1002,","," "),IF(LEN(S1002)-LEN(SUBSTITUTE(S1002,",",""))=3,SUBSTITUTE(SUBSTITUTE(S1002,",",";",2),",","."),IF(LEN(S1002)-LEN(SUBSTITUTE(S1002,",",""))=2,SUBSTITUTE(S1002,",","."),SUBSTITUTE(S1002,","," ")))))</f>
        <v/>
      </c>
      <c r="U1002" s="50">
        <f>IF(ISNUMBER(FIND("S",T1002)),-1,IF(ISNUMBER(FIND("N",T1002)),1,0))</f>
        <v/>
      </c>
      <c r="V1002" s="50">
        <f>IF(ISNUMBER(FIND("W",T1002)),-1,IF(ISNUMBER(FIND("E",T1002)),1,0))</f>
        <v/>
      </c>
      <c r="W1002" s="50">
        <f>AND(MIN(IFERROR(FIND("N",T1002),999),IFERROR(FIND("S",T1002),999))&lt;999,MIN(IFERROR(FIND("E",T1002),999),IFERROR(FIND("W",T1002),999))&lt;999,MIN(IFERROR(FIND("E",T1002),999),IFERROR(FIND("W",T1002),999))&lt;MIN(IFERROR(FIND("N",T1002),999),IFERROR(FIND("S",T1002),999)))</f>
        <v/>
      </c>
      <c r="X1002" s="50">
        <f>IF(T1002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1002,"°"," "),"º"," "),"˚"," "),"'"," "),CHAR(34)," "),"′"," "),"’"," "),"‘"," "),"″"," "),"”"," "),"“"," "),"("," "),")"," "),"["," "),"]"," "),"{"," "),"}"," "),";"," "),"|"," "),"/"," "),"\"," "),":"," "),"="," "),"*"," "),","," "),"N"," "),"S"," "),"E"," "),"W"," "),"_"," ")))</f>
        <v/>
      </c>
      <c r="Y1002" s="50">
        <f>IF(X1002="","",SUBSTITUTE(SUBSTITUTE(SUBSTITUTE(SUBSTITUTE(SUBSTITUTE(SUBSTITUTE(SUBSTITUTE(SUBSTITUTE(SUBSTITUTE(SUBSTITUTE(SUBSTITUTE(SUBSTITUTE(SUBSTITUTE(X1002,"0",""),"1",""),"2",""),"3",""),"4",""),"5",""),"6",""),"7",""),"8",""),"9",""),".",""),"-","")," ",""))</f>
        <v/>
      </c>
      <c r="Z1002" s="50">
        <f>IF(X1002="",0,LEN(X1002)-LEN(SUBSTITUTE(X1002," ",""))+1)</f>
        <v/>
      </c>
      <c r="AA1002" s="50">
        <f>IF(Z1002&lt;1,"",IFERROR(VALUE(SUBSTITUTE(TRIM(MID(SUBSTITUTE(X1002," ",REPT(" ",60)),1,60)),".",MID(1/2,2,1))),""))</f>
        <v/>
      </c>
      <c r="AB1002" s="50">
        <f>IF(Z1002&lt;2,"",IFERROR(VALUE(SUBSTITUTE(TRIM(MID(SUBSTITUTE(X1002," ",REPT(" ",60)),61,60)),".",MID(1/2,2,1))),""))</f>
        <v/>
      </c>
      <c r="AC1002" s="50">
        <f>IF(Z1002&lt;3,"",IFERROR(VALUE(SUBSTITUTE(TRIM(MID(SUBSTITUTE(X1002," ",REPT(" ",60)),121,60)),".",MID(1/2,2,1))),""))</f>
        <v/>
      </c>
      <c r="AD1002" s="50">
        <f>IF(Z1002&lt;4,"",IFERROR(VALUE(SUBSTITUTE(TRIM(MID(SUBSTITUTE(X1002," ",REPT(" ",60)),181,60)),".",MID(1/2,2,1))),""))</f>
        <v/>
      </c>
      <c r="AE1002" s="50">
        <f>IF(Z1002&lt;5,"",IFERROR(VALUE(SUBSTITUTE(TRIM(MID(SUBSTITUTE(X1002," ",REPT(" ",60)),241,60)),".",MID(1/2,2,1))),""))</f>
        <v/>
      </c>
      <c r="AF1002" s="50">
        <f>IF(Z1002&lt;6,"",IFERROR(VALUE(SUBSTITUTE(TRIM(MID(SUBSTITUTE(X1002," ",REPT(" ",60)),301,60)),".",MID(1/2,2,1))),""))</f>
        <v/>
      </c>
      <c r="AG1002" s="50">
        <f>IFERROR(IF(Z1002=2,AA1002,IF(Z1002=4,IF(AA1002&lt;0,-1,1)*(ABS(AA1002)+AB1002/60),IF(Z1002=6,IF(AA1002&lt;0,-1,1)*(ABS(AA1002)+AB1002/60+AC1002/3600),""))),"")</f>
        <v/>
      </c>
      <c r="AH1002" s="50">
        <f>IFERROR(IF(Z1002=2,AB1002,IF(Z1002=4,IF(AC1002&lt;0,-1,1)*(ABS(AC1002)+AD1002/60),IF(Z1002=6,IF(AD1002&lt;0,-1,1)*(ABS(AD1002)+AE1002/60+AF1002/3600),""))),"")</f>
        <v/>
      </c>
      <c r="AI1002" s="50">
        <f>IF(W1002,AH1002,AG1002)</f>
        <v/>
      </c>
      <c r="AJ1002" s="50">
        <f>IF(W1002,AG1002,AH1002)</f>
        <v/>
      </c>
      <c r="AK1002" s="50">
        <f>IFERROR(IF(U1002=0,AI1002,U1002*ABS(AI1002)),"")</f>
        <v/>
      </c>
      <c r="AL1002" s="50">
        <f>IFERROR(IF(V1002=0,AJ1002,V1002*ABS(AJ1002)),"")</f>
        <v/>
      </c>
      <c r="AM1002" s="50">
        <f>IFERROR(AND(U1002=0,V1002=0,ABS(AK1002)&gt;90,ABS(AK1002)&lt;=180,ABS(AL1002)&lt;=90),FALSE)</f>
        <v/>
      </c>
      <c r="AN1002" s="50">
        <f>IF(AM1002,AL1002,AK1002)</f>
        <v/>
      </c>
      <c r="AO1002" s="50">
        <f>IF(AM1002,AK1002,AL1002)</f>
        <v/>
      </c>
      <c r="AP1002" s="50">
        <f>IF(R1002="","",IF(Y1002&lt;&gt;"","Contains words or symbols that aren't part of a coordinate.",IF(NOT(OR(Z1002=2,Z1002=4,Z1002=6)),"Couldn't find a latitude and a longitude ("&amp;Z1002&amp;IF(Z1002=1," number"," numbers")&amp;" found).",IF(COUNT(AA1002:AF1002)&lt;&gt;Z1002,"Some of the numbers couldn't be read.",IF(OR(AND(Z1002=4,OR(AB1002&lt;0,AB1002&gt;=60,AD1002&lt;0,AD1002&gt;=60)),AND(Z1002=6,OR(AB1002&lt;0,AB1002&gt;=60,AC1002&lt;0,AC1002&gt;=60,AE1002&lt;0,AE1002&gt;=60,AF1002&lt;0,AF1002&gt;=60))),"Minutes and seconds must be between 0 and 60.",IF(OR(ABS(AN1002)&gt;90,ABS(AO1002)&gt;180),"Out of range: latitude must be between -90 and 90, and longitude between -180 and 180.",""))))))</f>
        <v/>
      </c>
    </row>
    <row r="1003">
      <c r="B1003" s="44" t="n"/>
      <c r="C1003" s="44" t="n"/>
      <c r="D1003" s="45">
        <f>IF(R1003="","",IF(AP1003&lt;&gt;"","NOT VALID GPS COORDINATES",IF(O1003="NO CONNECTION","NO CONNECTION",IF(E1003="","NOT FOUND",IF(OR(AM1003,AND(AN1003=0,AO1003=0)),"CONVERTED – PLEASE CHECK","CONVERTED")))))</f>
        <v/>
      </c>
      <c r="E1003" s="45">
        <f>IF(OR(O1003="",O1003="NO CONNECTION"),"",IFERROR(_xlfn.FILTERXML(O1003,"//local/territory")&amp;" "&amp;_xlfn.FILTERXML(O1003,"//local/mapcode"),IFERROR(_xlfn.FILTERXML(O1003,"//international/mapcode"),"")))</f>
        <v/>
      </c>
      <c r="F1003" s="46">
        <f>IF(E1003="","",IFERROR(_xlfn.FILTERXML(O1003,"//local/territory"),""))</f>
        <v/>
      </c>
      <c r="G1003" s="46">
        <f>IF(E1003="","",IFERROR(_xlfn.FILTERXML(O1003,"//local/mapcode"),""))</f>
        <v/>
      </c>
      <c r="H1003" s="46">
        <f>IF(E1003="","",IFERROR(_xlfn.FILTERXML(O1003,"//international/mapcode"),""))</f>
        <v/>
      </c>
      <c r="I1003" s="46">
        <f>IF(E1003="","",IFERROR(HYPERLINK("https://www.mymapcodes.com/go/?t="&amp;IF(G1003&lt;&gt;"",F1003,"AAA")&amp;"&amp;ma="&amp;LEFT(IF(G1003&lt;&gt;"",G1003,H1003),FIND(".",IF(G1003&lt;&gt;"",G1003,H1003))-1)&amp;"&amp;mb="&amp;MID(IF(G1003&lt;&gt;"",G1003,H1003),FIND(".",IF(G1003&lt;&gt;"",G1003,H1003))+1,99),"Open on MyMapcodes →"),""))</f>
        <v/>
      </c>
      <c r="J1003" s="47">
        <f>IF(OR(R1003="",AP1003&lt;&gt;""),"",ROUND(AN1003,6))</f>
        <v/>
      </c>
      <c r="K1003" s="47">
        <f>IF(OR(R1003="",AP1003&lt;&gt;""),"",ROUND(AO1003,6))</f>
        <v/>
      </c>
      <c r="L1003" s="48">
        <f>IF(R1003="","",IF(AP1003&lt;&gt;"",AP1003,IF(O1003="NO CONNECTION","Excel couldn't reach the mapcode service. Click the REFRESH RESULTS box just above the table.",IF(E1003="","The mapcode service didn't return a mapcode for this point.",IF(AM1003,"Latitude and longitude seemed to be the wrong way round, so they've been swapped. Please check.",IF(AND(AN1003=0,AO1003=0),"0, 0 is in the sea off West Africa. Please check this is the location you meant.",IF(W1003,"Longitude came first, so the order has been switched.",IF(Z1003=6,"Converted from degrees, minutes and seconds.",IF(Z1003=4,"Converted from degrees and decimal minutes.","")))))))))</f>
        <v/>
      </c>
      <c r="N1003" s="49">
        <f>IF(J1003="","",MapcodeAPI&amp;"codes/"&amp;SUBSTITUTE(J1003&amp;"",MID(1/2,2,1),".")&amp;","&amp;SUBSTITUTE(K1003&amp;"",MID(1/2,2,1),"."))&amp;LEFT($B$13,0)</f>
        <v/>
      </c>
      <c r="O1003" s="49">
        <f>IF(N1003="","",IFERROR(_xlfn.WEBSERVICE(N1003),IF(MapcodeAPIBackup="","NO CONNECTION",IFERROR(_xlfn.WEBSERVICE(MapcodeAPIBackup&amp;MID(N1003,LEN(MapcodeAPI)+1,999)),"NO CONNECTION"))))</f>
        <v/>
      </c>
      <c r="P1003" t="inlineStr">
        <is>
          <t xml:space="preserve"> </t>
        </is>
      </c>
      <c r="R1003" s="50">
        <f>IFERROR(IF(AND(TRIM(B1003&amp;"")="",TRIM(C1003&amp;"")=""),"",TRIM(IF(ISNUMBER(B1003),SUBSTITUTE(B1003&amp;"",MID(1/2,2,1),"."),B1003&amp;"")&amp;IF(TRIM(C1003&amp;"")="",""," | "&amp;IF(ISNUMBER(C1003),SUBSTITUTE(C1003&amp;"",MID(1/2,2,1),"."),C1003&amp;"")))),"(error value)")</f>
        <v/>
      </c>
      <c r="S1003" s="50">
        <f>IF(R1003="","","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"&amp;IFERROR(IF(AND(LEN(R1003)-LEN(SUBSTITUTE(R1003,"/",""))=1,ISNUMBER(FIND(" ",TRIM(LEFT(R1003,FIND("/",R1003)-1))))),LEFT(R1003,FIND("/",R1003)-1),R1003),R1003)&amp;" ")," "," "),"﻿"," "),"​"," "),"⁠"," ")," "," ")," "," "),CHAR(9)," "),CHAR(10)," "),CHAR(13)," "),"−","-"),"–","-"),"—","-"),"LATITUDE"," "),"LONGITUDE"," "),"COORDINATES"," "),"COORDS"," "),"NORTH"," N "),"SOUTH"," S "),"EAST"," E "),"WEST"," W "),"DEGREES"," "),"DEG"," "),"GPS"," "),"LONG"," "),"LNG"," "),"LON"," "),"LAT"," ")," AND "," "),"&amp;"," ")&amp;" ")</f>
        <v/>
      </c>
      <c r="T1003" s="50">
        <f>IF(S1003="","",IF(LEN(S1003)-LEN(SUBSTITUTE(S1003,".",""))&gt;0,SUBSTITUTE(S1003,","," "),IF(LEN(S1003)-LEN(SUBSTITUTE(S1003,",",""))=3,SUBSTITUTE(SUBSTITUTE(S1003,",",";",2),",","."),IF(LEN(S1003)-LEN(SUBSTITUTE(S1003,",",""))=2,SUBSTITUTE(S1003,",","."),SUBSTITUTE(S1003,","," ")))))</f>
        <v/>
      </c>
      <c r="U1003" s="50">
        <f>IF(ISNUMBER(FIND("S",T1003)),-1,IF(ISNUMBER(FIND("N",T1003)),1,0))</f>
        <v/>
      </c>
      <c r="V1003" s="50">
        <f>IF(ISNUMBER(FIND("W",T1003)),-1,IF(ISNUMBER(FIND("E",T1003)),1,0))</f>
        <v/>
      </c>
      <c r="W1003" s="50">
        <f>AND(MIN(IFERROR(FIND("N",T1003),999),IFERROR(FIND("S",T1003),999))&lt;999,MIN(IFERROR(FIND("E",T1003),999),IFERROR(FIND("W",T1003),999))&lt;999,MIN(IFERROR(FIND("E",T1003),999),IFERROR(FIND("W",T1003),999))&lt;MIN(IFERROR(FIND("N",T1003),999),IFERROR(FIND("S",T1003),999)))</f>
        <v/>
      </c>
      <c r="X1003" s="50">
        <f>IF(T1003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1003,"°"," "),"º"," "),"˚"," "),"'"," "),CHAR(34)," "),"′"," "),"’"," "),"‘"," "),"″"," "),"”"," "),"“"," "),"("," "),")"," "),"["," "),"]"," "),"{"," "),"}"," "),";"," "),"|"," "),"/"," "),"\"," "),":"," "),"="," "),"*"," "),","," "),"N"," "),"S"," "),"E"," "),"W"," "),"_"," ")))</f>
        <v/>
      </c>
      <c r="Y1003" s="50">
        <f>IF(X1003="","",SUBSTITUTE(SUBSTITUTE(SUBSTITUTE(SUBSTITUTE(SUBSTITUTE(SUBSTITUTE(SUBSTITUTE(SUBSTITUTE(SUBSTITUTE(SUBSTITUTE(SUBSTITUTE(SUBSTITUTE(SUBSTITUTE(X1003,"0",""),"1",""),"2",""),"3",""),"4",""),"5",""),"6",""),"7",""),"8",""),"9",""),".",""),"-","")," ",""))</f>
        <v/>
      </c>
      <c r="Z1003" s="50">
        <f>IF(X1003="",0,LEN(X1003)-LEN(SUBSTITUTE(X1003," ",""))+1)</f>
        <v/>
      </c>
      <c r="AA1003" s="50">
        <f>IF(Z1003&lt;1,"",IFERROR(VALUE(SUBSTITUTE(TRIM(MID(SUBSTITUTE(X1003," ",REPT(" ",60)),1,60)),".",MID(1/2,2,1))),""))</f>
        <v/>
      </c>
      <c r="AB1003" s="50">
        <f>IF(Z1003&lt;2,"",IFERROR(VALUE(SUBSTITUTE(TRIM(MID(SUBSTITUTE(X1003," ",REPT(" ",60)),61,60)),".",MID(1/2,2,1))),""))</f>
        <v/>
      </c>
      <c r="AC1003" s="50">
        <f>IF(Z1003&lt;3,"",IFERROR(VALUE(SUBSTITUTE(TRIM(MID(SUBSTITUTE(X1003," ",REPT(" ",60)),121,60)),".",MID(1/2,2,1))),""))</f>
        <v/>
      </c>
      <c r="AD1003" s="50">
        <f>IF(Z1003&lt;4,"",IFERROR(VALUE(SUBSTITUTE(TRIM(MID(SUBSTITUTE(X1003," ",REPT(" ",60)),181,60)),".",MID(1/2,2,1))),""))</f>
        <v/>
      </c>
      <c r="AE1003" s="50">
        <f>IF(Z1003&lt;5,"",IFERROR(VALUE(SUBSTITUTE(TRIM(MID(SUBSTITUTE(X1003," ",REPT(" ",60)),241,60)),".",MID(1/2,2,1))),""))</f>
        <v/>
      </c>
      <c r="AF1003" s="50">
        <f>IF(Z1003&lt;6,"",IFERROR(VALUE(SUBSTITUTE(TRIM(MID(SUBSTITUTE(X1003," ",REPT(" ",60)),301,60)),".",MID(1/2,2,1))),""))</f>
        <v/>
      </c>
      <c r="AG1003" s="50">
        <f>IFERROR(IF(Z1003=2,AA1003,IF(Z1003=4,IF(AA1003&lt;0,-1,1)*(ABS(AA1003)+AB1003/60),IF(Z1003=6,IF(AA1003&lt;0,-1,1)*(ABS(AA1003)+AB1003/60+AC1003/3600),""))),"")</f>
        <v/>
      </c>
      <c r="AH1003" s="50">
        <f>IFERROR(IF(Z1003=2,AB1003,IF(Z1003=4,IF(AC1003&lt;0,-1,1)*(ABS(AC1003)+AD1003/60),IF(Z1003=6,IF(AD1003&lt;0,-1,1)*(ABS(AD1003)+AE1003/60+AF1003/3600),""))),"")</f>
        <v/>
      </c>
      <c r="AI1003" s="50">
        <f>IF(W1003,AH1003,AG1003)</f>
        <v/>
      </c>
      <c r="AJ1003" s="50">
        <f>IF(W1003,AG1003,AH1003)</f>
        <v/>
      </c>
      <c r="AK1003" s="50">
        <f>IFERROR(IF(U1003=0,AI1003,U1003*ABS(AI1003)),"")</f>
        <v/>
      </c>
      <c r="AL1003" s="50">
        <f>IFERROR(IF(V1003=0,AJ1003,V1003*ABS(AJ1003)),"")</f>
        <v/>
      </c>
      <c r="AM1003" s="50">
        <f>IFERROR(AND(U1003=0,V1003=0,ABS(AK1003)&gt;90,ABS(AK1003)&lt;=180,ABS(AL1003)&lt;=90),FALSE)</f>
        <v/>
      </c>
      <c r="AN1003" s="50">
        <f>IF(AM1003,AL1003,AK1003)</f>
        <v/>
      </c>
      <c r="AO1003" s="50">
        <f>IF(AM1003,AK1003,AL1003)</f>
        <v/>
      </c>
      <c r="AP1003" s="50">
        <f>IF(R1003="","",IF(Y1003&lt;&gt;"","Contains words or symbols that aren't part of a coordinate.",IF(NOT(OR(Z1003=2,Z1003=4,Z1003=6)),"Couldn't find a latitude and a longitude ("&amp;Z1003&amp;IF(Z1003=1," number"," numbers")&amp;" found).",IF(COUNT(AA1003:AF1003)&lt;&gt;Z1003,"Some of the numbers couldn't be read.",IF(OR(AND(Z1003=4,OR(AB1003&lt;0,AB1003&gt;=60,AD1003&lt;0,AD1003&gt;=60)),AND(Z1003=6,OR(AB1003&lt;0,AB1003&gt;=60,AC1003&lt;0,AC1003&gt;=60,AE1003&lt;0,AE1003&gt;=60,AF1003&lt;0,AF1003&gt;=60))),"Minutes and seconds must be between 0 and 60.",IF(OR(ABS(AN1003)&gt;90,ABS(AO1003)&gt;180),"Out of range: latitude must be between -90 and 90, and longitude between -180 and 180.",""))))))</f>
        <v/>
      </c>
    </row>
    <row r="1004">
      <c r="B1004" s="44" t="n"/>
      <c r="C1004" s="44" t="n"/>
      <c r="D1004" s="45">
        <f>IF(R1004="","",IF(AP1004&lt;&gt;"","NOT VALID GPS COORDINATES",IF(O1004="NO CONNECTION","NO CONNECTION",IF(E1004="","NOT FOUND",IF(OR(AM1004,AND(AN1004=0,AO1004=0)),"CONVERTED – PLEASE CHECK","CONVERTED")))))</f>
        <v/>
      </c>
      <c r="E1004" s="45">
        <f>IF(OR(O1004="",O1004="NO CONNECTION"),"",IFERROR(_xlfn.FILTERXML(O1004,"//local/territory")&amp;" "&amp;_xlfn.FILTERXML(O1004,"//local/mapcode"),IFERROR(_xlfn.FILTERXML(O1004,"//international/mapcode"),"")))</f>
        <v/>
      </c>
      <c r="F1004" s="46">
        <f>IF(E1004="","",IFERROR(_xlfn.FILTERXML(O1004,"//local/territory"),""))</f>
        <v/>
      </c>
      <c r="G1004" s="46">
        <f>IF(E1004="","",IFERROR(_xlfn.FILTERXML(O1004,"//local/mapcode"),""))</f>
        <v/>
      </c>
      <c r="H1004" s="46">
        <f>IF(E1004="","",IFERROR(_xlfn.FILTERXML(O1004,"//international/mapcode"),""))</f>
        <v/>
      </c>
      <c r="I1004" s="46">
        <f>IF(E1004="","",IFERROR(HYPERLINK("https://www.mymapcodes.com/go/?t="&amp;IF(G1004&lt;&gt;"",F1004,"AAA")&amp;"&amp;ma="&amp;LEFT(IF(G1004&lt;&gt;"",G1004,H1004),FIND(".",IF(G1004&lt;&gt;"",G1004,H1004))-1)&amp;"&amp;mb="&amp;MID(IF(G1004&lt;&gt;"",G1004,H1004),FIND(".",IF(G1004&lt;&gt;"",G1004,H1004))+1,99),"Open on MyMapcodes →"),""))</f>
        <v/>
      </c>
      <c r="J1004" s="47">
        <f>IF(OR(R1004="",AP1004&lt;&gt;""),"",ROUND(AN1004,6))</f>
        <v/>
      </c>
      <c r="K1004" s="47">
        <f>IF(OR(R1004="",AP1004&lt;&gt;""),"",ROUND(AO1004,6))</f>
        <v/>
      </c>
      <c r="L1004" s="48">
        <f>IF(R1004="","",IF(AP1004&lt;&gt;"",AP1004,IF(O1004="NO CONNECTION","Excel couldn't reach the mapcode service. Click the REFRESH RESULTS box just above the table.",IF(E1004="","The mapcode service didn't return a mapcode for this point.",IF(AM1004,"Latitude and longitude seemed to be the wrong way round, so they've been swapped. Please check.",IF(AND(AN1004=0,AO1004=0),"0, 0 is in the sea off West Africa. Please check this is the location you meant.",IF(W1004,"Longitude came first, so the order has been switched.",IF(Z1004=6,"Converted from degrees, minutes and seconds.",IF(Z1004=4,"Converted from degrees and decimal minutes.","")))))))))</f>
        <v/>
      </c>
      <c r="N1004" s="49">
        <f>IF(J1004="","",MapcodeAPI&amp;"codes/"&amp;SUBSTITUTE(J1004&amp;"",MID(1/2,2,1),".")&amp;","&amp;SUBSTITUTE(K1004&amp;"",MID(1/2,2,1),"."))&amp;LEFT($B$13,0)</f>
        <v/>
      </c>
      <c r="O1004" s="49">
        <f>IF(N1004="","",IFERROR(_xlfn.WEBSERVICE(N1004),IF(MapcodeAPIBackup="","NO CONNECTION",IFERROR(_xlfn.WEBSERVICE(MapcodeAPIBackup&amp;MID(N1004,LEN(MapcodeAPI)+1,999)),"NO CONNECTION"))))</f>
        <v/>
      </c>
      <c r="P1004" t="inlineStr">
        <is>
          <t xml:space="preserve"> </t>
        </is>
      </c>
      <c r="R1004" s="50">
        <f>IFERROR(IF(AND(TRIM(B1004&amp;"")="",TRIM(C1004&amp;"")=""),"",TRIM(IF(ISNUMBER(B1004),SUBSTITUTE(B1004&amp;"",MID(1/2,2,1),"."),B1004&amp;"")&amp;IF(TRIM(C1004&amp;"")="",""," | "&amp;IF(ISNUMBER(C1004),SUBSTITUTE(C1004&amp;"",MID(1/2,2,1),"."),C1004&amp;"")))),"(error value)")</f>
        <v/>
      </c>
      <c r="S1004" s="50">
        <f>IF(R1004="","","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"&amp;IFERROR(IF(AND(LEN(R1004)-LEN(SUBSTITUTE(R1004,"/",""))=1,ISNUMBER(FIND(" ",TRIM(LEFT(R1004,FIND("/",R1004)-1))))),LEFT(R1004,FIND("/",R1004)-1),R1004),R1004)&amp;" ")," "," "),"﻿"," "),"​"," "),"⁠"," ")," "," ")," "," "),CHAR(9)," "),CHAR(10)," "),CHAR(13)," "),"−","-"),"–","-"),"—","-"),"LATITUDE"," "),"LONGITUDE"," "),"COORDINATES"," "),"COORDS"," "),"NORTH"," N "),"SOUTH"," S "),"EAST"," E "),"WEST"," W "),"DEGREES"," "),"DEG"," "),"GPS"," "),"LONG"," "),"LNG"," "),"LON"," "),"LAT"," ")," AND "," "),"&amp;"," ")&amp;" ")</f>
        <v/>
      </c>
      <c r="T1004" s="50">
        <f>IF(S1004="","",IF(LEN(S1004)-LEN(SUBSTITUTE(S1004,".",""))&gt;0,SUBSTITUTE(S1004,","," "),IF(LEN(S1004)-LEN(SUBSTITUTE(S1004,",",""))=3,SUBSTITUTE(SUBSTITUTE(S1004,",",";",2),",","."),IF(LEN(S1004)-LEN(SUBSTITUTE(S1004,",",""))=2,SUBSTITUTE(S1004,",","."),SUBSTITUTE(S1004,","," ")))))</f>
        <v/>
      </c>
      <c r="U1004" s="50">
        <f>IF(ISNUMBER(FIND("S",T1004)),-1,IF(ISNUMBER(FIND("N",T1004)),1,0))</f>
        <v/>
      </c>
      <c r="V1004" s="50">
        <f>IF(ISNUMBER(FIND("W",T1004)),-1,IF(ISNUMBER(FIND("E",T1004)),1,0))</f>
        <v/>
      </c>
      <c r="W1004" s="50">
        <f>AND(MIN(IFERROR(FIND("N",T1004),999),IFERROR(FIND("S",T1004),999))&lt;999,MIN(IFERROR(FIND("E",T1004),999),IFERROR(FIND("W",T1004),999))&lt;999,MIN(IFERROR(FIND("E",T1004),999),IFERROR(FIND("W",T1004),999))&lt;MIN(IFERROR(FIND("N",T1004),999),IFERROR(FIND("S",T1004),999)))</f>
        <v/>
      </c>
      <c r="X1004" s="50">
        <f>IF(T1004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1004,"°"," "),"º"," "),"˚"," "),"'"," "),CHAR(34)," "),"′"," "),"’"," "),"‘"," "),"″"," "),"”"," "),"“"," "),"("," "),")"," "),"["," "),"]"," "),"{"," "),"}"," "),";"," "),"|"," "),"/"," "),"\"," "),":"," "),"="," "),"*"," "),","," "),"N"," "),"S"," "),"E"," "),"W"," "),"_"," ")))</f>
        <v/>
      </c>
      <c r="Y1004" s="50">
        <f>IF(X1004="","",SUBSTITUTE(SUBSTITUTE(SUBSTITUTE(SUBSTITUTE(SUBSTITUTE(SUBSTITUTE(SUBSTITUTE(SUBSTITUTE(SUBSTITUTE(SUBSTITUTE(SUBSTITUTE(SUBSTITUTE(SUBSTITUTE(X1004,"0",""),"1",""),"2",""),"3",""),"4",""),"5",""),"6",""),"7",""),"8",""),"9",""),".",""),"-","")," ",""))</f>
        <v/>
      </c>
      <c r="Z1004" s="50">
        <f>IF(X1004="",0,LEN(X1004)-LEN(SUBSTITUTE(X1004," ",""))+1)</f>
        <v/>
      </c>
      <c r="AA1004" s="50">
        <f>IF(Z1004&lt;1,"",IFERROR(VALUE(SUBSTITUTE(TRIM(MID(SUBSTITUTE(X1004," ",REPT(" ",60)),1,60)),".",MID(1/2,2,1))),""))</f>
        <v/>
      </c>
      <c r="AB1004" s="50">
        <f>IF(Z1004&lt;2,"",IFERROR(VALUE(SUBSTITUTE(TRIM(MID(SUBSTITUTE(X1004," ",REPT(" ",60)),61,60)),".",MID(1/2,2,1))),""))</f>
        <v/>
      </c>
      <c r="AC1004" s="50">
        <f>IF(Z1004&lt;3,"",IFERROR(VALUE(SUBSTITUTE(TRIM(MID(SUBSTITUTE(X1004," ",REPT(" ",60)),121,60)),".",MID(1/2,2,1))),""))</f>
        <v/>
      </c>
      <c r="AD1004" s="50">
        <f>IF(Z1004&lt;4,"",IFERROR(VALUE(SUBSTITUTE(TRIM(MID(SUBSTITUTE(X1004," ",REPT(" ",60)),181,60)),".",MID(1/2,2,1))),""))</f>
        <v/>
      </c>
      <c r="AE1004" s="50">
        <f>IF(Z1004&lt;5,"",IFERROR(VALUE(SUBSTITUTE(TRIM(MID(SUBSTITUTE(X1004," ",REPT(" ",60)),241,60)),".",MID(1/2,2,1))),""))</f>
        <v/>
      </c>
      <c r="AF1004" s="50">
        <f>IF(Z1004&lt;6,"",IFERROR(VALUE(SUBSTITUTE(TRIM(MID(SUBSTITUTE(X1004," ",REPT(" ",60)),301,60)),".",MID(1/2,2,1))),""))</f>
        <v/>
      </c>
      <c r="AG1004" s="50">
        <f>IFERROR(IF(Z1004=2,AA1004,IF(Z1004=4,IF(AA1004&lt;0,-1,1)*(ABS(AA1004)+AB1004/60),IF(Z1004=6,IF(AA1004&lt;0,-1,1)*(ABS(AA1004)+AB1004/60+AC1004/3600),""))),"")</f>
        <v/>
      </c>
      <c r="AH1004" s="50">
        <f>IFERROR(IF(Z1004=2,AB1004,IF(Z1004=4,IF(AC1004&lt;0,-1,1)*(ABS(AC1004)+AD1004/60),IF(Z1004=6,IF(AD1004&lt;0,-1,1)*(ABS(AD1004)+AE1004/60+AF1004/3600),""))),"")</f>
        <v/>
      </c>
      <c r="AI1004" s="50">
        <f>IF(W1004,AH1004,AG1004)</f>
        <v/>
      </c>
      <c r="AJ1004" s="50">
        <f>IF(W1004,AG1004,AH1004)</f>
        <v/>
      </c>
      <c r="AK1004" s="50">
        <f>IFERROR(IF(U1004=0,AI1004,U1004*ABS(AI1004)),"")</f>
        <v/>
      </c>
      <c r="AL1004" s="50">
        <f>IFERROR(IF(V1004=0,AJ1004,V1004*ABS(AJ1004)),"")</f>
        <v/>
      </c>
      <c r="AM1004" s="50">
        <f>IFERROR(AND(U1004=0,V1004=0,ABS(AK1004)&gt;90,ABS(AK1004)&lt;=180,ABS(AL1004)&lt;=90),FALSE)</f>
        <v/>
      </c>
      <c r="AN1004" s="50">
        <f>IF(AM1004,AL1004,AK1004)</f>
        <v/>
      </c>
      <c r="AO1004" s="50">
        <f>IF(AM1004,AK1004,AL1004)</f>
        <v/>
      </c>
      <c r="AP1004" s="50">
        <f>IF(R1004="","",IF(Y1004&lt;&gt;"","Contains words or symbols that aren't part of a coordinate.",IF(NOT(OR(Z1004=2,Z1004=4,Z1004=6)),"Couldn't find a latitude and a longitude ("&amp;Z1004&amp;IF(Z1004=1," number"," numbers")&amp;" found).",IF(COUNT(AA1004:AF1004)&lt;&gt;Z1004,"Some of the numbers couldn't be read.",IF(OR(AND(Z1004=4,OR(AB1004&lt;0,AB1004&gt;=60,AD1004&lt;0,AD1004&gt;=60)),AND(Z1004=6,OR(AB1004&lt;0,AB1004&gt;=60,AC1004&lt;0,AC1004&gt;=60,AE1004&lt;0,AE1004&gt;=60,AF1004&lt;0,AF1004&gt;=60))),"Minutes and seconds must be between 0 and 60.",IF(OR(ABS(AN1004)&gt;90,ABS(AO1004)&gt;180),"Out of range: latitude must be between -90 and 90, and longitude between -180 and 180.",""))))))</f>
        <v/>
      </c>
    </row>
    <row r="1005">
      <c r="B1005" s="44" t="n"/>
      <c r="C1005" s="44" t="n"/>
      <c r="D1005" s="45">
        <f>IF(R1005="","",IF(AP1005&lt;&gt;"","NOT VALID GPS COORDINATES",IF(O1005="NO CONNECTION","NO CONNECTION",IF(E1005="","NOT FOUND",IF(OR(AM1005,AND(AN1005=0,AO1005=0)),"CONVERTED – PLEASE CHECK","CONVERTED")))))</f>
        <v/>
      </c>
      <c r="E1005" s="45">
        <f>IF(OR(O1005="",O1005="NO CONNECTION"),"",IFERROR(_xlfn.FILTERXML(O1005,"//local/territory")&amp;" "&amp;_xlfn.FILTERXML(O1005,"//local/mapcode"),IFERROR(_xlfn.FILTERXML(O1005,"//international/mapcode"),"")))</f>
        <v/>
      </c>
      <c r="F1005" s="46">
        <f>IF(E1005="","",IFERROR(_xlfn.FILTERXML(O1005,"//local/territory"),""))</f>
        <v/>
      </c>
      <c r="G1005" s="46">
        <f>IF(E1005="","",IFERROR(_xlfn.FILTERXML(O1005,"//local/mapcode"),""))</f>
        <v/>
      </c>
      <c r="H1005" s="46">
        <f>IF(E1005="","",IFERROR(_xlfn.FILTERXML(O1005,"//international/mapcode"),""))</f>
        <v/>
      </c>
      <c r="I1005" s="46">
        <f>IF(E1005="","",IFERROR(HYPERLINK("https://www.mymapcodes.com/go/?t="&amp;IF(G1005&lt;&gt;"",F1005,"AAA")&amp;"&amp;ma="&amp;LEFT(IF(G1005&lt;&gt;"",G1005,H1005),FIND(".",IF(G1005&lt;&gt;"",G1005,H1005))-1)&amp;"&amp;mb="&amp;MID(IF(G1005&lt;&gt;"",G1005,H1005),FIND(".",IF(G1005&lt;&gt;"",G1005,H1005))+1,99),"Open on MyMapcodes →"),""))</f>
        <v/>
      </c>
      <c r="J1005" s="47">
        <f>IF(OR(R1005="",AP1005&lt;&gt;""),"",ROUND(AN1005,6))</f>
        <v/>
      </c>
      <c r="K1005" s="47">
        <f>IF(OR(R1005="",AP1005&lt;&gt;""),"",ROUND(AO1005,6))</f>
        <v/>
      </c>
      <c r="L1005" s="48">
        <f>IF(R1005="","",IF(AP1005&lt;&gt;"",AP1005,IF(O1005="NO CONNECTION","Excel couldn't reach the mapcode service. Click the REFRESH RESULTS box just above the table.",IF(E1005="","The mapcode service didn't return a mapcode for this point.",IF(AM1005,"Latitude and longitude seemed to be the wrong way round, so they've been swapped. Please check.",IF(AND(AN1005=0,AO1005=0),"0, 0 is in the sea off West Africa. Please check this is the location you meant.",IF(W1005,"Longitude came first, so the order has been switched.",IF(Z1005=6,"Converted from degrees, minutes and seconds.",IF(Z1005=4,"Converted from degrees and decimal minutes.","")))))))))</f>
        <v/>
      </c>
      <c r="N1005" s="49">
        <f>IF(J1005="","",MapcodeAPI&amp;"codes/"&amp;SUBSTITUTE(J1005&amp;"",MID(1/2,2,1),".")&amp;","&amp;SUBSTITUTE(K1005&amp;"",MID(1/2,2,1),"."))&amp;LEFT($B$13,0)</f>
        <v/>
      </c>
      <c r="O1005" s="49">
        <f>IF(N1005="","",IFERROR(_xlfn.WEBSERVICE(N1005),IF(MapcodeAPIBackup="","NO CONNECTION",IFERROR(_xlfn.WEBSERVICE(MapcodeAPIBackup&amp;MID(N1005,LEN(MapcodeAPI)+1,999)),"NO CONNECTION"))))</f>
        <v/>
      </c>
      <c r="P1005" t="inlineStr">
        <is>
          <t xml:space="preserve"> </t>
        </is>
      </c>
      <c r="R1005" s="50">
        <f>IFERROR(IF(AND(TRIM(B1005&amp;"")="",TRIM(C1005&amp;"")=""),"",TRIM(IF(ISNUMBER(B1005),SUBSTITUTE(B1005&amp;"",MID(1/2,2,1),"."),B1005&amp;"")&amp;IF(TRIM(C1005&amp;"")="",""," | "&amp;IF(ISNUMBER(C1005),SUBSTITUTE(C1005&amp;"",MID(1/2,2,1),"."),C1005&amp;"")))),"(error value)")</f>
        <v/>
      </c>
      <c r="S1005" s="50">
        <f>IF(R1005="","","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"&amp;IFERROR(IF(AND(LEN(R1005)-LEN(SUBSTITUTE(R1005,"/",""))=1,ISNUMBER(FIND(" ",TRIM(LEFT(R1005,FIND("/",R1005)-1))))),LEFT(R1005,FIND("/",R1005)-1),R1005),R1005)&amp;" ")," "," "),"﻿"," "),"​"," "),"⁠"," ")," "," ")," "," "),CHAR(9)," "),CHAR(10)," "),CHAR(13)," "),"−","-"),"–","-"),"—","-"),"LATITUDE"," "),"LONGITUDE"," "),"COORDINATES"," "),"COORDS"," "),"NORTH"," N "),"SOUTH"," S "),"EAST"," E "),"WEST"," W "),"DEGREES"," "),"DEG"," "),"GPS"," "),"LONG"," "),"LNG"," "),"LON"," "),"LAT"," ")," AND "," "),"&amp;"," ")&amp;" ")</f>
        <v/>
      </c>
      <c r="T1005" s="50">
        <f>IF(S1005="","",IF(LEN(S1005)-LEN(SUBSTITUTE(S1005,".",""))&gt;0,SUBSTITUTE(S1005,","," "),IF(LEN(S1005)-LEN(SUBSTITUTE(S1005,",",""))=3,SUBSTITUTE(SUBSTITUTE(S1005,",",";",2),",","."),IF(LEN(S1005)-LEN(SUBSTITUTE(S1005,",",""))=2,SUBSTITUTE(S1005,",","."),SUBSTITUTE(S1005,","," ")))))</f>
        <v/>
      </c>
      <c r="U1005" s="50">
        <f>IF(ISNUMBER(FIND("S",T1005)),-1,IF(ISNUMBER(FIND("N",T1005)),1,0))</f>
        <v/>
      </c>
      <c r="V1005" s="50">
        <f>IF(ISNUMBER(FIND("W",T1005)),-1,IF(ISNUMBER(FIND("E",T1005)),1,0))</f>
        <v/>
      </c>
      <c r="W1005" s="50">
        <f>AND(MIN(IFERROR(FIND("N",T1005),999),IFERROR(FIND("S",T1005),999))&lt;999,MIN(IFERROR(FIND("E",T1005),999),IFERROR(FIND("W",T1005),999))&lt;999,MIN(IFERROR(FIND("E",T1005),999),IFERROR(FIND("W",T1005),999))&lt;MIN(IFERROR(FIND("N",T1005),999),IFERROR(FIND("S",T1005),999)))</f>
        <v/>
      </c>
      <c r="X1005" s="50">
        <f>IF(T1005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1005,"°"," "),"º"," "),"˚"," "),"'"," "),CHAR(34)," "),"′"," "),"’"," "),"‘"," "),"″"," "),"”"," "),"“"," "),"("," "),")"," "),"["," "),"]"," "),"{"," "),"}"," "),";"," "),"|"," "),"/"," "),"\"," "),":"," "),"="," "),"*"," "),","," "),"N"," "),"S"," "),"E"," "),"W"," "),"_"," ")))</f>
        <v/>
      </c>
      <c r="Y1005" s="50">
        <f>IF(X1005="","",SUBSTITUTE(SUBSTITUTE(SUBSTITUTE(SUBSTITUTE(SUBSTITUTE(SUBSTITUTE(SUBSTITUTE(SUBSTITUTE(SUBSTITUTE(SUBSTITUTE(SUBSTITUTE(SUBSTITUTE(SUBSTITUTE(X1005,"0",""),"1",""),"2",""),"3",""),"4",""),"5",""),"6",""),"7",""),"8",""),"9",""),".",""),"-","")," ",""))</f>
        <v/>
      </c>
      <c r="Z1005" s="50">
        <f>IF(X1005="",0,LEN(X1005)-LEN(SUBSTITUTE(X1005," ",""))+1)</f>
        <v/>
      </c>
      <c r="AA1005" s="50">
        <f>IF(Z1005&lt;1,"",IFERROR(VALUE(SUBSTITUTE(TRIM(MID(SUBSTITUTE(X1005," ",REPT(" ",60)),1,60)),".",MID(1/2,2,1))),""))</f>
        <v/>
      </c>
      <c r="AB1005" s="50">
        <f>IF(Z1005&lt;2,"",IFERROR(VALUE(SUBSTITUTE(TRIM(MID(SUBSTITUTE(X1005," ",REPT(" ",60)),61,60)),".",MID(1/2,2,1))),""))</f>
        <v/>
      </c>
      <c r="AC1005" s="50">
        <f>IF(Z1005&lt;3,"",IFERROR(VALUE(SUBSTITUTE(TRIM(MID(SUBSTITUTE(X1005," ",REPT(" ",60)),121,60)),".",MID(1/2,2,1))),""))</f>
        <v/>
      </c>
      <c r="AD1005" s="50">
        <f>IF(Z1005&lt;4,"",IFERROR(VALUE(SUBSTITUTE(TRIM(MID(SUBSTITUTE(X1005," ",REPT(" ",60)),181,60)),".",MID(1/2,2,1))),""))</f>
        <v/>
      </c>
      <c r="AE1005" s="50">
        <f>IF(Z1005&lt;5,"",IFERROR(VALUE(SUBSTITUTE(TRIM(MID(SUBSTITUTE(X1005," ",REPT(" ",60)),241,60)),".",MID(1/2,2,1))),""))</f>
        <v/>
      </c>
      <c r="AF1005" s="50">
        <f>IF(Z1005&lt;6,"",IFERROR(VALUE(SUBSTITUTE(TRIM(MID(SUBSTITUTE(X1005," ",REPT(" ",60)),301,60)),".",MID(1/2,2,1))),""))</f>
        <v/>
      </c>
      <c r="AG1005" s="50">
        <f>IFERROR(IF(Z1005=2,AA1005,IF(Z1005=4,IF(AA1005&lt;0,-1,1)*(ABS(AA1005)+AB1005/60),IF(Z1005=6,IF(AA1005&lt;0,-1,1)*(ABS(AA1005)+AB1005/60+AC1005/3600),""))),"")</f>
        <v/>
      </c>
      <c r="AH1005" s="50">
        <f>IFERROR(IF(Z1005=2,AB1005,IF(Z1005=4,IF(AC1005&lt;0,-1,1)*(ABS(AC1005)+AD1005/60),IF(Z1005=6,IF(AD1005&lt;0,-1,1)*(ABS(AD1005)+AE1005/60+AF1005/3600),""))),"")</f>
        <v/>
      </c>
      <c r="AI1005" s="50">
        <f>IF(W1005,AH1005,AG1005)</f>
        <v/>
      </c>
      <c r="AJ1005" s="50">
        <f>IF(W1005,AG1005,AH1005)</f>
        <v/>
      </c>
      <c r="AK1005" s="50">
        <f>IFERROR(IF(U1005=0,AI1005,U1005*ABS(AI1005)),"")</f>
        <v/>
      </c>
      <c r="AL1005" s="50">
        <f>IFERROR(IF(V1005=0,AJ1005,V1005*ABS(AJ1005)),"")</f>
        <v/>
      </c>
      <c r="AM1005" s="50">
        <f>IFERROR(AND(U1005=0,V1005=0,ABS(AK1005)&gt;90,ABS(AK1005)&lt;=180,ABS(AL1005)&lt;=90),FALSE)</f>
        <v/>
      </c>
      <c r="AN1005" s="50">
        <f>IF(AM1005,AL1005,AK1005)</f>
        <v/>
      </c>
      <c r="AO1005" s="50">
        <f>IF(AM1005,AK1005,AL1005)</f>
        <v/>
      </c>
      <c r="AP1005" s="50">
        <f>IF(R1005="","",IF(Y1005&lt;&gt;"","Contains words or symbols that aren't part of a coordinate.",IF(NOT(OR(Z1005=2,Z1005=4,Z1005=6)),"Couldn't find a latitude and a longitude ("&amp;Z1005&amp;IF(Z1005=1," number"," numbers")&amp;" found).",IF(COUNT(AA1005:AF1005)&lt;&gt;Z1005,"Some of the numbers couldn't be read.",IF(OR(AND(Z1005=4,OR(AB1005&lt;0,AB1005&gt;=60,AD1005&lt;0,AD1005&gt;=60)),AND(Z1005=6,OR(AB1005&lt;0,AB1005&gt;=60,AC1005&lt;0,AC1005&gt;=60,AE1005&lt;0,AE1005&gt;=60,AF1005&lt;0,AF1005&gt;=60))),"Minutes and seconds must be between 0 and 60.",IF(OR(ABS(AN1005)&gt;90,ABS(AO1005)&gt;180),"Out of range: latitude must be between -90 and 90, and longitude between -180 and 180.",""))))))</f>
        <v/>
      </c>
    </row>
    <row r="1006">
      <c r="B1006" s="44" t="n"/>
      <c r="C1006" s="44" t="n"/>
      <c r="D1006" s="45">
        <f>IF(R1006="","",IF(AP1006&lt;&gt;"","NOT VALID GPS COORDINATES",IF(O1006="NO CONNECTION","NO CONNECTION",IF(E1006="","NOT FOUND",IF(OR(AM1006,AND(AN1006=0,AO1006=0)),"CONVERTED – PLEASE CHECK","CONVERTED")))))</f>
        <v/>
      </c>
      <c r="E1006" s="45">
        <f>IF(OR(O1006="",O1006="NO CONNECTION"),"",IFERROR(_xlfn.FILTERXML(O1006,"//local/territory")&amp;" "&amp;_xlfn.FILTERXML(O1006,"//local/mapcode"),IFERROR(_xlfn.FILTERXML(O1006,"//international/mapcode"),"")))</f>
        <v/>
      </c>
      <c r="F1006" s="46">
        <f>IF(E1006="","",IFERROR(_xlfn.FILTERXML(O1006,"//local/territory"),""))</f>
        <v/>
      </c>
      <c r="G1006" s="46">
        <f>IF(E1006="","",IFERROR(_xlfn.FILTERXML(O1006,"//local/mapcode"),""))</f>
        <v/>
      </c>
      <c r="H1006" s="46">
        <f>IF(E1006="","",IFERROR(_xlfn.FILTERXML(O1006,"//international/mapcode"),""))</f>
        <v/>
      </c>
      <c r="I1006" s="46">
        <f>IF(E1006="","",IFERROR(HYPERLINK("https://www.mymapcodes.com/go/?t="&amp;IF(G1006&lt;&gt;"",F1006,"AAA")&amp;"&amp;ma="&amp;LEFT(IF(G1006&lt;&gt;"",G1006,H1006),FIND(".",IF(G1006&lt;&gt;"",G1006,H1006))-1)&amp;"&amp;mb="&amp;MID(IF(G1006&lt;&gt;"",G1006,H1006),FIND(".",IF(G1006&lt;&gt;"",G1006,H1006))+1,99),"Open on MyMapcodes →"),""))</f>
        <v/>
      </c>
      <c r="J1006" s="47">
        <f>IF(OR(R1006="",AP1006&lt;&gt;""),"",ROUND(AN1006,6))</f>
        <v/>
      </c>
      <c r="K1006" s="47">
        <f>IF(OR(R1006="",AP1006&lt;&gt;""),"",ROUND(AO1006,6))</f>
        <v/>
      </c>
      <c r="L1006" s="48">
        <f>IF(R1006="","",IF(AP1006&lt;&gt;"",AP1006,IF(O1006="NO CONNECTION","Excel couldn't reach the mapcode service. Click the REFRESH RESULTS box just above the table.",IF(E1006="","The mapcode service didn't return a mapcode for this point.",IF(AM1006,"Latitude and longitude seemed to be the wrong way round, so they've been swapped. Please check.",IF(AND(AN1006=0,AO1006=0),"0, 0 is in the sea off West Africa. Please check this is the location you meant.",IF(W1006,"Longitude came first, so the order has been switched.",IF(Z1006=6,"Converted from degrees, minutes and seconds.",IF(Z1006=4,"Converted from degrees and decimal minutes.","")))))))))</f>
        <v/>
      </c>
      <c r="N1006" s="49">
        <f>IF(J1006="","",MapcodeAPI&amp;"codes/"&amp;SUBSTITUTE(J1006&amp;"",MID(1/2,2,1),".")&amp;","&amp;SUBSTITUTE(K1006&amp;"",MID(1/2,2,1),"."))&amp;LEFT($B$13,0)</f>
        <v/>
      </c>
      <c r="O1006" s="49">
        <f>IF(N1006="","",IFERROR(_xlfn.WEBSERVICE(N1006),IF(MapcodeAPIBackup="","NO CONNECTION",IFERROR(_xlfn.WEBSERVICE(MapcodeAPIBackup&amp;MID(N1006,LEN(MapcodeAPI)+1,999)),"NO CONNECTION"))))</f>
        <v/>
      </c>
      <c r="P1006" t="inlineStr">
        <is>
          <t xml:space="preserve"> </t>
        </is>
      </c>
      <c r="R1006" s="50">
        <f>IFERROR(IF(AND(TRIM(B1006&amp;"")="",TRIM(C1006&amp;"")=""),"",TRIM(IF(ISNUMBER(B1006),SUBSTITUTE(B1006&amp;"",MID(1/2,2,1),"."),B1006&amp;"")&amp;IF(TRIM(C1006&amp;"")="",""," | "&amp;IF(ISNUMBER(C1006),SUBSTITUTE(C1006&amp;"",MID(1/2,2,1),"."),C1006&amp;"")))),"(error value)")</f>
        <v/>
      </c>
      <c r="S1006" s="50">
        <f>IF(R1006="","","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"&amp;IFERROR(IF(AND(LEN(R1006)-LEN(SUBSTITUTE(R1006,"/",""))=1,ISNUMBER(FIND(" ",TRIM(LEFT(R1006,FIND("/",R1006)-1))))),LEFT(R1006,FIND("/",R1006)-1),R1006),R1006)&amp;" ")," "," "),"﻿"," "),"​"," "),"⁠"," ")," "," ")," "," "),CHAR(9)," "),CHAR(10)," "),CHAR(13)," "),"−","-"),"–","-"),"—","-"),"LATITUDE"," "),"LONGITUDE"," "),"COORDINATES"," "),"COORDS"," "),"NORTH"," N "),"SOUTH"," S "),"EAST"," E "),"WEST"," W "),"DEGREES"," "),"DEG"," "),"GPS"," "),"LONG"," "),"LNG"," "),"LON"," "),"LAT"," ")," AND "," "),"&amp;"," ")&amp;" ")</f>
        <v/>
      </c>
      <c r="T1006" s="50">
        <f>IF(S1006="","",IF(LEN(S1006)-LEN(SUBSTITUTE(S1006,".",""))&gt;0,SUBSTITUTE(S1006,","," "),IF(LEN(S1006)-LEN(SUBSTITUTE(S1006,",",""))=3,SUBSTITUTE(SUBSTITUTE(S1006,",",";",2),",","."),IF(LEN(S1006)-LEN(SUBSTITUTE(S1006,",",""))=2,SUBSTITUTE(S1006,",","."),SUBSTITUTE(S1006,","," ")))))</f>
        <v/>
      </c>
      <c r="U1006" s="50">
        <f>IF(ISNUMBER(FIND("S",T1006)),-1,IF(ISNUMBER(FIND("N",T1006)),1,0))</f>
        <v/>
      </c>
      <c r="V1006" s="50">
        <f>IF(ISNUMBER(FIND("W",T1006)),-1,IF(ISNUMBER(FIND("E",T1006)),1,0))</f>
        <v/>
      </c>
      <c r="W1006" s="50">
        <f>AND(MIN(IFERROR(FIND("N",T1006),999),IFERROR(FIND("S",T1006),999))&lt;999,MIN(IFERROR(FIND("E",T1006),999),IFERROR(FIND("W",T1006),999))&lt;999,MIN(IFERROR(FIND("E",T1006),999),IFERROR(FIND("W",T1006),999))&lt;MIN(IFERROR(FIND("N",T1006),999),IFERROR(FIND("S",T1006),999)))</f>
        <v/>
      </c>
      <c r="X1006" s="50">
        <f>IF(T1006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1006,"°"," "),"º"," "),"˚"," "),"'"," "),CHAR(34)," "),"′"," "),"’"," "),"‘"," "),"″"," "),"”"," "),"“"," "),"("," "),")"," "),"["," "),"]"," "),"{"," "),"}"," "),";"," "),"|"," "),"/"," "),"\"," "),":"," "),"="," "),"*"," "),","," "),"N"," "),"S"," "),"E"," "),"W"," "),"_"," ")))</f>
        <v/>
      </c>
      <c r="Y1006" s="50">
        <f>IF(X1006="","",SUBSTITUTE(SUBSTITUTE(SUBSTITUTE(SUBSTITUTE(SUBSTITUTE(SUBSTITUTE(SUBSTITUTE(SUBSTITUTE(SUBSTITUTE(SUBSTITUTE(SUBSTITUTE(SUBSTITUTE(SUBSTITUTE(X1006,"0",""),"1",""),"2",""),"3",""),"4",""),"5",""),"6",""),"7",""),"8",""),"9",""),".",""),"-","")," ",""))</f>
        <v/>
      </c>
      <c r="Z1006" s="50">
        <f>IF(X1006="",0,LEN(X1006)-LEN(SUBSTITUTE(X1006," ",""))+1)</f>
        <v/>
      </c>
      <c r="AA1006" s="50">
        <f>IF(Z1006&lt;1,"",IFERROR(VALUE(SUBSTITUTE(TRIM(MID(SUBSTITUTE(X1006," ",REPT(" ",60)),1,60)),".",MID(1/2,2,1))),""))</f>
        <v/>
      </c>
      <c r="AB1006" s="50">
        <f>IF(Z1006&lt;2,"",IFERROR(VALUE(SUBSTITUTE(TRIM(MID(SUBSTITUTE(X1006," ",REPT(" ",60)),61,60)),".",MID(1/2,2,1))),""))</f>
        <v/>
      </c>
      <c r="AC1006" s="50">
        <f>IF(Z1006&lt;3,"",IFERROR(VALUE(SUBSTITUTE(TRIM(MID(SUBSTITUTE(X1006," ",REPT(" ",60)),121,60)),".",MID(1/2,2,1))),""))</f>
        <v/>
      </c>
      <c r="AD1006" s="50">
        <f>IF(Z1006&lt;4,"",IFERROR(VALUE(SUBSTITUTE(TRIM(MID(SUBSTITUTE(X1006," ",REPT(" ",60)),181,60)),".",MID(1/2,2,1))),""))</f>
        <v/>
      </c>
      <c r="AE1006" s="50">
        <f>IF(Z1006&lt;5,"",IFERROR(VALUE(SUBSTITUTE(TRIM(MID(SUBSTITUTE(X1006," ",REPT(" ",60)),241,60)),".",MID(1/2,2,1))),""))</f>
        <v/>
      </c>
      <c r="AF1006" s="50">
        <f>IF(Z1006&lt;6,"",IFERROR(VALUE(SUBSTITUTE(TRIM(MID(SUBSTITUTE(X1006," ",REPT(" ",60)),301,60)),".",MID(1/2,2,1))),""))</f>
        <v/>
      </c>
      <c r="AG1006" s="50">
        <f>IFERROR(IF(Z1006=2,AA1006,IF(Z1006=4,IF(AA1006&lt;0,-1,1)*(ABS(AA1006)+AB1006/60),IF(Z1006=6,IF(AA1006&lt;0,-1,1)*(ABS(AA1006)+AB1006/60+AC1006/3600),""))),"")</f>
        <v/>
      </c>
      <c r="AH1006" s="50">
        <f>IFERROR(IF(Z1006=2,AB1006,IF(Z1006=4,IF(AC1006&lt;0,-1,1)*(ABS(AC1006)+AD1006/60),IF(Z1006=6,IF(AD1006&lt;0,-1,1)*(ABS(AD1006)+AE1006/60+AF1006/3600),""))),"")</f>
        <v/>
      </c>
      <c r="AI1006" s="50">
        <f>IF(W1006,AH1006,AG1006)</f>
        <v/>
      </c>
      <c r="AJ1006" s="50">
        <f>IF(W1006,AG1006,AH1006)</f>
        <v/>
      </c>
      <c r="AK1006" s="50">
        <f>IFERROR(IF(U1006=0,AI1006,U1006*ABS(AI1006)),"")</f>
        <v/>
      </c>
      <c r="AL1006" s="50">
        <f>IFERROR(IF(V1006=0,AJ1006,V1006*ABS(AJ1006)),"")</f>
        <v/>
      </c>
      <c r="AM1006" s="50">
        <f>IFERROR(AND(U1006=0,V1006=0,ABS(AK1006)&gt;90,ABS(AK1006)&lt;=180,ABS(AL1006)&lt;=90),FALSE)</f>
        <v/>
      </c>
      <c r="AN1006" s="50">
        <f>IF(AM1006,AL1006,AK1006)</f>
        <v/>
      </c>
      <c r="AO1006" s="50">
        <f>IF(AM1006,AK1006,AL1006)</f>
        <v/>
      </c>
      <c r="AP1006" s="50">
        <f>IF(R1006="","",IF(Y1006&lt;&gt;"","Contains words or symbols that aren't part of a coordinate.",IF(NOT(OR(Z1006=2,Z1006=4,Z1006=6)),"Couldn't find a latitude and a longitude ("&amp;Z1006&amp;IF(Z1006=1," number"," numbers")&amp;" found).",IF(COUNT(AA1006:AF1006)&lt;&gt;Z1006,"Some of the numbers couldn't be read.",IF(OR(AND(Z1006=4,OR(AB1006&lt;0,AB1006&gt;=60,AD1006&lt;0,AD1006&gt;=60)),AND(Z1006=6,OR(AB1006&lt;0,AB1006&gt;=60,AC1006&lt;0,AC1006&gt;=60,AE1006&lt;0,AE1006&gt;=60,AF1006&lt;0,AF1006&gt;=60))),"Minutes and seconds must be between 0 and 60.",IF(OR(ABS(AN1006)&gt;90,ABS(AO1006)&gt;180),"Out of range: latitude must be between -90 and 90, and longitude between -180 and 180.",""))))))</f>
        <v/>
      </c>
    </row>
    <row r="1007">
      <c r="B1007" s="44" t="n"/>
      <c r="C1007" s="44" t="n"/>
      <c r="D1007" s="45">
        <f>IF(R1007="","",IF(AP1007&lt;&gt;"","NOT VALID GPS COORDINATES",IF(O1007="NO CONNECTION","NO CONNECTION",IF(E1007="","NOT FOUND",IF(OR(AM1007,AND(AN1007=0,AO1007=0)),"CONVERTED – PLEASE CHECK","CONVERTED")))))</f>
        <v/>
      </c>
      <c r="E1007" s="45">
        <f>IF(OR(O1007="",O1007="NO CONNECTION"),"",IFERROR(_xlfn.FILTERXML(O1007,"//local/territory")&amp;" "&amp;_xlfn.FILTERXML(O1007,"//local/mapcode"),IFERROR(_xlfn.FILTERXML(O1007,"//international/mapcode"),"")))</f>
        <v/>
      </c>
      <c r="F1007" s="46">
        <f>IF(E1007="","",IFERROR(_xlfn.FILTERXML(O1007,"//local/territory"),""))</f>
        <v/>
      </c>
      <c r="G1007" s="46">
        <f>IF(E1007="","",IFERROR(_xlfn.FILTERXML(O1007,"//local/mapcode"),""))</f>
        <v/>
      </c>
      <c r="H1007" s="46">
        <f>IF(E1007="","",IFERROR(_xlfn.FILTERXML(O1007,"//international/mapcode"),""))</f>
        <v/>
      </c>
      <c r="I1007" s="46">
        <f>IF(E1007="","",IFERROR(HYPERLINK("https://www.mymapcodes.com/go/?t="&amp;IF(G1007&lt;&gt;"",F1007,"AAA")&amp;"&amp;ma="&amp;LEFT(IF(G1007&lt;&gt;"",G1007,H1007),FIND(".",IF(G1007&lt;&gt;"",G1007,H1007))-1)&amp;"&amp;mb="&amp;MID(IF(G1007&lt;&gt;"",G1007,H1007),FIND(".",IF(G1007&lt;&gt;"",G1007,H1007))+1,99),"Open on MyMapcodes →"),""))</f>
        <v/>
      </c>
      <c r="J1007" s="47">
        <f>IF(OR(R1007="",AP1007&lt;&gt;""),"",ROUND(AN1007,6))</f>
        <v/>
      </c>
      <c r="K1007" s="47">
        <f>IF(OR(R1007="",AP1007&lt;&gt;""),"",ROUND(AO1007,6))</f>
        <v/>
      </c>
      <c r="L1007" s="48">
        <f>IF(R1007="","",IF(AP1007&lt;&gt;"",AP1007,IF(O1007="NO CONNECTION","Excel couldn't reach the mapcode service. Click the REFRESH RESULTS box just above the table.",IF(E1007="","The mapcode service didn't return a mapcode for this point.",IF(AM1007,"Latitude and longitude seemed to be the wrong way round, so they've been swapped. Please check.",IF(AND(AN1007=0,AO1007=0),"0, 0 is in the sea off West Africa. Please check this is the location you meant.",IF(W1007,"Longitude came first, so the order has been switched.",IF(Z1007=6,"Converted from degrees, minutes and seconds.",IF(Z1007=4,"Converted from degrees and decimal minutes.","")))))))))</f>
        <v/>
      </c>
      <c r="N1007" s="49">
        <f>IF(J1007="","",MapcodeAPI&amp;"codes/"&amp;SUBSTITUTE(J1007&amp;"",MID(1/2,2,1),".")&amp;","&amp;SUBSTITUTE(K1007&amp;"",MID(1/2,2,1),"."))&amp;LEFT($B$13,0)</f>
        <v/>
      </c>
      <c r="O1007" s="49">
        <f>IF(N1007="","",IFERROR(_xlfn.WEBSERVICE(N1007),IF(MapcodeAPIBackup="","NO CONNECTION",IFERROR(_xlfn.WEBSERVICE(MapcodeAPIBackup&amp;MID(N1007,LEN(MapcodeAPI)+1,999)),"NO CONNECTION"))))</f>
        <v/>
      </c>
      <c r="P1007" t="inlineStr">
        <is>
          <t xml:space="preserve"> </t>
        </is>
      </c>
      <c r="R1007" s="50">
        <f>IFERROR(IF(AND(TRIM(B1007&amp;"")="",TRIM(C1007&amp;"")=""),"",TRIM(IF(ISNUMBER(B1007),SUBSTITUTE(B1007&amp;"",MID(1/2,2,1),"."),B1007&amp;"")&amp;IF(TRIM(C1007&amp;"")="",""," | "&amp;IF(ISNUMBER(C1007),SUBSTITUTE(C1007&amp;"",MID(1/2,2,1),"."),C1007&amp;"")))),"(error value)")</f>
        <v/>
      </c>
      <c r="S1007" s="50">
        <f>IF(R1007="","","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"&amp;IFERROR(IF(AND(LEN(R1007)-LEN(SUBSTITUTE(R1007,"/",""))=1,ISNUMBER(FIND(" ",TRIM(LEFT(R1007,FIND("/",R1007)-1))))),LEFT(R1007,FIND("/",R1007)-1),R1007),R1007)&amp;" ")," "," "),"﻿"," "),"​"," "),"⁠"," ")," "," ")," "," "),CHAR(9)," "),CHAR(10)," "),CHAR(13)," "),"−","-"),"–","-"),"—","-"),"LATITUDE"," "),"LONGITUDE"," "),"COORDINATES"," "),"COORDS"," "),"NORTH"," N "),"SOUTH"," S "),"EAST"," E "),"WEST"," W "),"DEGREES"," "),"DEG"," "),"GPS"," "),"LONG"," "),"LNG"," "),"LON"," "),"LAT"," ")," AND "," "),"&amp;"," ")&amp;" ")</f>
        <v/>
      </c>
      <c r="T1007" s="50">
        <f>IF(S1007="","",IF(LEN(S1007)-LEN(SUBSTITUTE(S1007,".",""))&gt;0,SUBSTITUTE(S1007,","," "),IF(LEN(S1007)-LEN(SUBSTITUTE(S1007,",",""))=3,SUBSTITUTE(SUBSTITUTE(S1007,",",";",2),",","."),IF(LEN(S1007)-LEN(SUBSTITUTE(S1007,",",""))=2,SUBSTITUTE(S1007,",","."),SUBSTITUTE(S1007,","," ")))))</f>
        <v/>
      </c>
      <c r="U1007" s="50">
        <f>IF(ISNUMBER(FIND("S",T1007)),-1,IF(ISNUMBER(FIND("N",T1007)),1,0))</f>
        <v/>
      </c>
      <c r="V1007" s="50">
        <f>IF(ISNUMBER(FIND("W",T1007)),-1,IF(ISNUMBER(FIND("E",T1007)),1,0))</f>
        <v/>
      </c>
      <c r="W1007" s="50">
        <f>AND(MIN(IFERROR(FIND("N",T1007),999),IFERROR(FIND("S",T1007),999))&lt;999,MIN(IFERROR(FIND("E",T1007),999),IFERROR(FIND("W",T1007),999))&lt;999,MIN(IFERROR(FIND("E",T1007),999),IFERROR(FIND("W",T1007),999))&lt;MIN(IFERROR(FIND("N",T1007),999),IFERROR(FIND("S",T1007),999)))</f>
        <v/>
      </c>
      <c r="X1007" s="50">
        <f>IF(T1007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1007,"°"," "),"º"," "),"˚"," "),"'"," "),CHAR(34)," "),"′"," "),"’"," "),"‘"," "),"″"," "),"”"," "),"“"," "),"("," "),")"," "),"["," "),"]"," "),"{"," "),"}"," "),";"," "),"|"," "),"/"," "),"\"," "),":"," "),"="," "),"*"," "),","," "),"N"," "),"S"," "),"E"," "),"W"," "),"_"," ")))</f>
        <v/>
      </c>
      <c r="Y1007" s="50">
        <f>IF(X1007="","",SUBSTITUTE(SUBSTITUTE(SUBSTITUTE(SUBSTITUTE(SUBSTITUTE(SUBSTITUTE(SUBSTITUTE(SUBSTITUTE(SUBSTITUTE(SUBSTITUTE(SUBSTITUTE(SUBSTITUTE(SUBSTITUTE(X1007,"0",""),"1",""),"2",""),"3",""),"4",""),"5",""),"6",""),"7",""),"8",""),"9",""),".",""),"-","")," ",""))</f>
        <v/>
      </c>
      <c r="Z1007" s="50">
        <f>IF(X1007="",0,LEN(X1007)-LEN(SUBSTITUTE(X1007," ",""))+1)</f>
        <v/>
      </c>
      <c r="AA1007" s="50">
        <f>IF(Z1007&lt;1,"",IFERROR(VALUE(SUBSTITUTE(TRIM(MID(SUBSTITUTE(X1007," ",REPT(" ",60)),1,60)),".",MID(1/2,2,1))),""))</f>
        <v/>
      </c>
      <c r="AB1007" s="50">
        <f>IF(Z1007&lt;2,"",IFERROR(VALUE(SUBSTITUTE(TRIM(MID(SUBSTITUTE(X1007," ",REPT(" ",60)),61,60)),".",MID(1/2,2,1))),""))</f>
        <v/>
      </c>
      <c r="AC1007" s="50">
        <f>IF(Z1007&lt;3,"",IFERROR(VALUE(SUBSTITUTE(TRIM(MID(SUBSTITUTE(X1007," ",REPT(" ",60)),121,60)),".",MID(1/2,2,1))),""))</f>
        <v/>
      </c>
      <c r="AD1007" s="50">
        <f>IF(Z1007&lt;4,"",IFERROR(VALUE(SUBSTITUTE(TRIM(MID(SUBSTITUTE(X1007," ",REPT(" ",60)),181,60)),".",MID(1/2,2,1))),""))</f>
        <v/>
      </c>
      <c r="AE1007" s="50">
        <f>IF(Z1007&lt;5,"",IFERROR(VALUE(SUBSTITUTE(TRIM(MID(SUBSTITUTE(X1007," ",REPT(" ",60)),241,60)),".",MID(1/2,2,1))),""))</f>
        <v/>
      </c>
      <c r="AF1007" s="50">
        <f>IF(Z1007&lt;6,"",IFERROR(VALUE(SUBSTITUTE(TRIM(MID(SUBSTITUTE(X1007," ",REPT(" ",60)),301,60)),".",MID(1/2,2,1))),""))</f>
        <v/>
      </c>
      <c r="AG1007" s="50">
        <f>IFERROR(IF(Z1007=2,AA1007,IF(Z1007=4,IF(AA1007&lt;0,-1,1)*(ABS(AA1007)+AB1007/60),IF(Z1007=6,IF(AA1007&lt;0,-1,1)*(ABS(AA1007)+AB1007/60+AC1007/3600),""))),"")</f>
        <v/>
      </c>
      <c r="AH1007" s="50">
        <f>IFERROR(IF(Z1007=2,AB1007,IF(Z1007=4,IF(AC1007&lt;0,-1,1)*(ABS(AC1007)+AD1007/60),IF(Z1007=6,IF(AD1007&lt;0,-1,1)*(ABS(AD1007)+AE1007/60+AF1007/3600),""))),"")</f>
        <v/>
      </c>
      <c r="AI1007" s="50">
        <f>IF(W1007,AH1007,AG1007)</f>
        <v/>
      </c>
      <c r="AJ1007" s="50">
        <f>IF(W1007,AG1007,AH1007)</f>
        <v/>
      </c>
      <c r="AK1007" s="50">
        <f>IFERROR(IF(U1007=0,AI1007,U1007*ABS(AI1007)),"")</f>
        <v/>
      </c>
      <c r="AL1007" s="50">
        <f>IFERROR(IF(V1007=0,AJ1007,V1007*ABS(AJ1007)),"")</f>
        <v/>
      </c>
      <c r="AM1007" s="50">
        <f>IFERROR(AND(U1007=0,V1007=0,ABS(AK1007)&gt;90,ABS(AK1007)&lt;=180,ABS(AL1007)&lt;=90),FALSE)</f>
        <v/>
      </c>
      <c r="AN1007" s="50">
        <f>IF(AM1007,AL1007,AK1007)</f>
        <v/>
      </c>
      <c r="AO1007" s="50">
        <f>IF(AM1007,AK1007,AL1007)</f>
        <v/>
      </c>
      <c r="AP1007" s="50">
        <f>IF(R1007="","",IF(Y1007&lt;&gt;"","Contains words or symbols that aren't part of a coordinate.",IF(NOT(OR(Z1007=2,Z1007=4,Z1007=6)),"Couldn't find a latitude and a longitude ("&amp;Z1007&amp;IF(Z1007=1," number"," numbers")&amp;" found).",IF(COUNT(AA1007:AF1007)&lt;&gt;Z1007,"Some of the numbers couldn't be read.",IF(OR(AND(Z1007=4,OR(AB1007&lt;0,AB1007&gt;=60,AD1007&lt;0,AD1007&gt;=60)),AND(Z1007=6,OR(AB1007&lt;0,AB1007&gt;=60,AC1007&lt;0,AC1007&gt;=60,AE1007&lt;0,AE1007&gt;=60,AF1007&lt;0,AF1007&gt;=60))),"Minutes and seconds must be between 0 and 60.",IF(OR(ABS(AN1007)&gt;90,ABS(AO1007)&gt;180),"Out of range: latitude must be between -90 and 90, and longitude between -180 and 180.",""))))))</f>
        <v/>
      </c>
    </row>
    <row r="1008">
      <c r="B1008" s="44" t="n"/>
      <c r="C1008" s="44" t="n"/>
      <c r="D1008" s="45">
        <f>IF(R1008="","",IF(AP1008&lt;&gt;"","NOT VALID GPS COORDINATES",IF(O1008="NO CONNECTION","NO CONNECTION",IF(E1008="","NOT FOUND",IF(OR(AM1008,AND(AN1008=0,AO1008=0)),"CONVERTED – PLEASE CHECK","CONVERTED")))))</f>
        <v/>
      </c>
      <c r="E1008" s="45">
        <f>IF(OR(O1008="",O1008="NO CONNECTION"),"",IFERROR(_xlfn.FILTERXML(O1008,"//local/territory")&amp;" "&amp;_xlfn.FILTERXML(O1008,"//local/mapcode"),IFERROR(_xlfn.FILTERXML(O1008,"//international/mapcode"),"")))</f>
        <v/>
      </c>
      <c r="F1008" s="46">
        <f>IF(E1008="","",IFERROR(_xlfn.FILTERXML(O1008,"//local/territory"),""))</f>
        <v/>
      </c>
      <c r="G1008" s="46">
        <f>IF(E1008="","",IFERROR(_xlfn.FILTERXML(O1008,"//local/mapcode"),""))</f>
        <v/>
      </c>
      <c r="H1008" s="46">
        <f>IF(E1008="","",IFERROR(_xlfn.FILTERXML(O1008,"//international/mapcode"),""))</f>
        <v/>
      </c>
      <c r="I1008" s="46">
        <f>IF(E1008="","",IFERROR(HYPERLINK("https://www.mymapcodes.com/go/?t="&amp;IF(G1008&lt;&gt;"",F1008,"AAA")&amp;"&amp;ma="&amp;LEFT(IF(G1008&lt;&gt;"",G1008,H1008),FIND(".",IF(G1008&lt;&gt;"",G1008,H1008))-1)&amp;"&amp;mb="&amp;MID(IF(G1008&lt;&gt;"",G1008,H1008),FIND(".",IF(G1008&lt;&gt;"",G1008,H1008))+1,99),"Open on MyMapcodes →"),""))</f>
        <v/>
      </c>
      <c r="J1008" s="47">
        <f>IF(OR(R1008="",AP1008&lt;&gt;""),"",ROUND(AN1008,6))</f>
        <v/>
      </c>
      <c r="K1008" s="47">
        <f>IF(OR(R1008="",AP1008&lt;&gt;""),"",ROUND(AO1008,6))</f>
        <v/>
      </c>
      <c r="L1008" s="48">
        <f>IF(R1008="","",IF(AP1008&lt;&gt;"",AP1008,IF(O1008="NO CONNECTION","Excel couldn't reach the mapcode service. Click the REFRESH RESULTS box just above the table.",IF(E1008="","The mapcode service didn't return a mapcode for this point.",IF(AM1008,"Latitude and longitude seemed to be the wrong way round, so they've been swapped. Please check.",IF(AND(AN1008=0,AO1008=0),"0, 0 is in the sea off West Africa. Please check this is the location you meant.",IF(W1008,"Longitude came first, so the order has been switched.",IF(Z1008=6,"Converted from degrees, minutes and seconds.",IF(Z1008=4,"Converted from degrees and decimal minutes.","")))))))))</f>
        <v/>
      </c>
      <c r="N1008" s="49">
        <f>IF(J1008="","",MapcodeAPI&amp;"codes/"&amp;SUBSTITUTE(J1008&amp;"",MID(1/2,2,1),".")&amp;","&amp;SUBSTITUTE(K1008&amp;"",MID(1/2,2,1),"."))&amp;LEFT($B$13,0)</f>
        <v/>
      </c>
      <c r="O1008" s="49">
        <f>IF(N1008="","",IFERROR(_xlfn.WEBSERVICE(N1008),IF(MapcodeAPIBackup="","NO CONNECTION",IFERROR(_xlfn.WEBSERVICE(MapcodeAPIBackup&amp;MID(N1008,LEN(MapcodeAPI)+1,999)),"NO CONNECTION"))))</f>
        <v/>
      </c>
      <c r="P1008" t="inlineStr">
        <is>
          <t xml:space="preserve"> </t>
        </is>
      </c>
      <c r="R1008" s="50">
        <f>IFERROR(IF(AND(TRIM(B1008&amp;"")="",TRIM(C1008&amp;"")=""),"",TRIM(IF(ISNUMBER(B1008),SUBSTITUTE(B1008&amp;"",MID(1/2,2,1),"."),B1008&amp;"")&amp;IF(TRIM(C1008&amp;"")="",""," | "&amp;IF(ISNUMBER(C1008),SUBSTITUTE(C1008&amp;"",MID(1/2,2,1),"."),C1008&amp;"")))),"(error value)")</f>
        <v/>
      </c>
      <c r="S1008" s="50">
        <f>IF(R1008="","","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"&amp;IFERROR(IF(AND(LEN(R1008)-LEN(SUBSTITUTE(R1008,"/",""))=1,ISNUMBER(FIND(" ",TRIM(LEFT(R1008,FIND("/",R1008)-1))))),LEFT(R1008,FIND("/",R1008)-1),R1008),R1008)&amp;" ")," "," "),"﻿"," "),"​"," "),"⁠"," ")," "," ")," "," "),CHAR(9)," "),CHAR(10)," "),CHAR(13)," "),"−","-"),"–","-"),"—","-"),"LATITUDE"," "),"LONGITUDE"," "),"COORDINATES"," "),"COORDS"," "),"NORTH"," N "),"SOUTH"," S "),"EAST"," E "),"WEST"," W "),"DEGREES"," "),"DEG"," "),"GPS"," "),"LONG"," "),"LNG"," "),"LON"," "),"LAT"," ")," AND "," "),"&amp;"," ")&amp;" ")</f>
        <v/>
      </c>
      <c r="T1008" s="50">
        <f>IF(S1008="","",IF(LEN(S1008)-LEN(SUBSTITUTE(S1008,".",""))&gt;0,SUBSTITUTE(S1008,","," "),IF(LEN(S1008)-LEN(SUBSTITUTE(S1008,",",""))=3,SUBSTITUTE(SUBSTITUTE(S1008,",",";",2),",","."),IF(LEN(S1008)-LEN(SUBSTITUTE(S1008,",",""))=2,SUBSTITUTE(S1008,",","."),SUBSTITUTE(S1008,","," ")))))</f>
        <v/>
      </c>
      <c r="U1008" s="50">
        <f>IF(ISNUMBER(FIND("S",T1008)),-1,IF(ISNUMBER(FIND("N",T1008)),1,0))</f>
        <v/>
      </c>
      <c r="V1008" s="50">
        <f>IF(ISNUMBER(FIND("W",T1008)),-1,IF(ISNUMBER(FIND("E",T1008)),1,0))</f>
        <v/>
      </c>
      <c r="W1008" s="50">
        <f>AND(MIN(IFERROR(FIND("N",T1008),999),IFERROR(FIND("S",T1008),999))&lt;999,MIN(IFERROR(FIND("E",T1008),999),IFERROR(FIND("W",T1008),999))&lt;999,MIN(IFERROR(FIND("E",T1008),999),IFERROR(FIND("W",T1008),999))&lt;MIN(IFERROR(FIND("N",T1008),999),IFERROR(FIND("S",T1008),999)))</f>
        <v/>
      </c>
      <c r="X1008" s="50">
        <f>IF(T1008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1008,"°"," "),"º"," "),"˚"," "),"'"," "),CHAR(34)," "),"′"," "),"’"," "),"‘"," "),"″"," "),"”"," "),"“"," "),"("," "),")"," "),"["," "),"]"," "),"{"," "),"}"," "),";"," "),"|"," "),"/"," "),"\"," "),":"," "),"="," "),"*"," "),","," "),"N"," "),"S"," "),"E"," "),"W"," "),"_"," ")))</f>
        <v/>
      </c>
      <c r="Y1008" s="50">
        <f>IF(X1008="","",SUBSTITUTE(SUBSTITUTE(SUBSTITUTE(SUBSTITUTE(SUBSTITUTE(SUBSTITUTE(SUBSTITUTE(SUBSTITUTE(SUBSTITUTE(SUBSTITUTE(SUBSTITUTE(SUBSTITUTE(SUBSTITUTE(X1008,"0",""),"1",""),"2",""),"3",""),"4",""),"5",""),"6",""),"7",""),"8",""),"9",""),".",""),"-","")," ",""))</f>
        <v/>
      </c>
      <c r="Z1008" s="50">
        <f>IF(X1008="",0,LEN(X1008)-LEN(SUBSTITUTE(X1008," ",""))+1)</f>
        <v/>
      </c>
      <c r="AA1008" s="50">
        <f>IF(Z1008&lt;1,"",IFERROR(VALUE(SUBSTITUTE(TRIM(MID(SUBSTITUTE(X1008," ",REPT(" ",60)),1,60)),".",MID(1/2,2,1))),""))</f>
        <v/>
      </c>
      <c r="AB1008" s="50">
        <f>IF(Z1008&lt;2,"",IFERROR(VALUE(SUBSTITUTE(TRIM(MID(SUBSTITUTE(X1008," ",REPT(" ",60)),61,60)),".",MID(1/2,2,1))),""))</f>
        <v/>
      </c>
      <c r="AC1008" s="50">
        <f>IF(Z1008&lt;3,"",IFERROR(VALUE(SUBSTITUTE(TRIM(MID(SUBSTITUTE(X1008," ",REPT(" ",60)),121,60)),".",MID(1/2,2,1))),""))</f>
        <v/>
      </c>
      <c r="AD1008" s="50">
        <f>IF(Z1008&lt;4,"",IFERROR(VALUE(SUBSTITUTE(TRIM(MID(SUBSTITUTE(X1008," ",REPT(" ",60)),181,60)),".",MID(1/2,2,1))),""))</f>
        <v/>
      </c>
      <c r="AE1008" s="50">
        <f>IF(Z1008&lt;5,"",IFERROR(VALUE(SUBSTITUTE(TRIM(MID(SUBSTITUTE(X1008," ",REPT(" ",60)),241,60)),".",MID(1/2,2,1))),""))</f>
        <v/>
      </c>
      <c r="AF1008" s="50">
        <f>IF(Z1008&lt;6,"",IFERROR(VALUE(SUBSTITUTE(TRIM(MID(SUBSTITUTE(X1008," ",REPT(" ",60)),301,60)),".",MID(1/2,2,1))),""))</f>
        <v/>
      </c>
      <c r="AG1008" s="50">
        <f>IFERROR(IF(Z1008=2,AA1008,IF(Z1008=4,IF(AA1008&lt;0,-1,1)*(ABS(AA1008)+AB1008/60),IF(Z1008=6,IF(AA1008&lt;0,-1,1)*(ABS(AA1008)+AB1008/60+AC1008/3600),""))),"")</f>
        <v/>
      </c>
      <c r="AH1008" s="50">
        <f>IFERROR(IF(Z1008=2,AB1008,IF(Z1008=4,IF(AC1008&lt;0,-1,1)*(ABS(AC1008)+AD1008/60),IF(Z1008=6,IF(AD1008&lt;0,-1,1)*(ABS(AD1008)+AE1008/60+AF1008/3600),""))),"")</f>
        <v/>
      </c>
      <c r="AI1008" s="50">
        <f>IF(W1008,AH1008,AG1008)</f>
        <v/>
      </c>
      <c r="AJ1008" s="50">
        <f>IF(W1008,AG1008,AH1008)</f>
        <v/>
      </c>
      <c r="AK1008" s="50">
        <f>IFERROR(IF(U1008=0,AI1008,U1008*ABS(AI1008)),"")</f>
        <v/>
      </c>
      <c r="AL1008" s="50">
        <f>IFERROR(IF(V1008=0,AJ1008,V1008*ABS(AJ1008)),"")</f>
        <v/>
      </c>
      <c r="AM1008" s="50">
        <f>IFERROR(AND(U1008=0,V1008=0,ABS(AK1008)&gt;90,ABS(AK1008)&lt;=180,ABS(AL1008)&lt;=90),FALSE)</f>
        <v/>
      </c>
      <c r="AN1008" s="50">
        <f>IF(AM1008,AL1008,AK1008)</f>
        <v/>
      </c>
      <c r="AO1008" s="50">
        <f>IF(AM1008,AK1008,AL1008)</f>
        <v/>
      </c>
      <c r="AP1008" s="50">
        <f>IF(R1008="","",IF(Y1008&lt;&gt;"","Contains words or symbols that aren't part of a coordinate.",IF(NOT(OR(Z1008=2,Z1008=4,Z1008=6)),"Couldn't find a latitude and a longitude ("&amp;Z1008&amp;IF(Z1008=1," number"," numbers")&amp;" found).",IF(COUNT(AA1008:AF1008)&lt;&gt;Z1008,"Some of the numbers couldn't be read.",IF(OR(AND(Z1008=4,OR(AB1008&lt;0,AB1008&gt;=60,AD1008&lt;0,AD1008&gt;=60)),AND(Z1008=6,OR(AB1008&lt;0,AB1008&gt;=60,AC1008&lt;0,AC1008&gt;=60,AE1008&lt;0,AE1008&gt;=60,AF1008&lt;0,AF1008&gt;=60))),"Minutes and seconds must be between 0 and 60.",IF(OR(ABS(AN1008)&gt;90,ABS(AO1008)&gt;180),"Out of range: latitude must be between -90 and 90, and longitude between -180 and 180.",""))))))</f>
        <v/>
      </c>
    </row>
    <row r="1009">
      <c r="B1009" s="44" t="n"/>
      <c r="C1009" s="44" t="n"/>
      <c r="D1009" s="45">
        <f>IF(R1009="","",IF(AP1009&lt;&gt;"","NOT VALID GPS COORDINATES",IF(O1009="NO CONNECTION","NO CONNECTION",IF(E1009="","NOT FOUND",IF(OR(AM1009,AND(AN1009=0,AO1009=0)),"CONVERTED – PLEASE CHECK","CONVERTED")))))</f>
        <v/>
      </c>
      <c r="E1009" s="45">
        <f>IF(OR(O1009="",O1009="NO CONNECTION"),"",IFERROR(_xlfn.FILTERXML(O1009,"//local/territory")&amp;" "&amp;_xlfn.FILTERXML(O1009,"//local/mapcode"),IFERROR(_xlfn.FILTERXML(O1009,"//international/mapcode"),"")))</f>
        <v/>
      </c>
      <c r="F1009" s="46">
        <f>IF(E1009="","",IFERROR(_xlfn.FILTERXML(O1009,"//local/territory"),""))</f>
        <v/>
      </c>
      <c r="G1009" s="46">
        <f>IF(E1009="","",IFERROR(_xlfn.FILTERXML(O1009,"//local/mapcode"),""))</f>
        <v/>
      </c>
      <c r="H1009" s="46">
        <f>IF(E1009="","",IFERROR(_xlfn.FILTERXML(O1009,"//international/mapcode"),""))</f>
        <v/>
      </c>
      <c r="I1009" s="46">
        <f>IF(E1009="","",IFERROR(HYPERLINK("https://www.mymapcodes.com/go/?t="&amp;IF(G1009&lt;&gt;"",F1009,"AAA")&amp;"&amp;ma="&amp;LEFT(IF(G1009&lt;&gt;"",G1009,H1009),FIND(".",IF(G1009&lt;&gt;"",G1009,H1009))-1)&amp;"&amp;mb="&amp;MID(IF(G1009&lt;&gt;"",G1009,H1009),FIND(".",IF(G1009&lt;&gt;"",G1009,H1009))+1,99),"Open on MyMapcodes →"),""))</f>
        <v/>
      </c>
      <c r="J1009" s="47">
        <f>IF(OR(R1009="",AP1009&lt;&gt;""),"",ROUND(AN1009,6))</f>
        <v/>
      </c>
      <c r="K1009" s="47">
        <f>IF(OR(R1009="",AP1009&lt;&gt;""),"",ROUND(AO1009,6))</f>
        <v/>
      </c>
      <c r="L1009" s="48">
        <f>IF(R1009="","",IF(AP1009&lt;&gt;"",AP1009,IF(O1009="NO CONNECTION","Excel couldn't reach the mapcode service. Click the REFRESH RESULTS box just above the table.",IF(E1009="","The mapcode service didn't return a mapcode for this point.",IF(AM1009,"Latitude and longitude seemed to be the wrong way round, so they've been swapped. Please check.",IF(AND(AN1009=0,AO1009=0),"0, 0 is in the sea off West Africa. Please check this is the location you meant.",IF(W1009,"Longitude came first, so the order has been switched.",IF(Z1009=6,"Converted from degrees, minutes and seconds.",IF(Z1009=4,"Converted from degrees and decimal minutes.","")))))))))</f>
        <v/>
      </c>
      <c r="N1009" s="49">
        <f>IF(J1009="","",MapcodeAPI&amp;"codes/"&amp;SUBSTITUTE(J1009&amp;"",MID(1/2,2,1),".")&amp;","&amp;SUBSTITUTE(K1009&amp;"",MID(1/2,2,1),"."))&amp;LEFT($B$13,0)</f>
        <v/>
      </c>
      <c r="O1009" s="49">
        <f>IF(N1009="","",IFERROR(_xlfn.WEBSERVICE(N1009),IF(MapcodeAPIBackup="","NO CONNECTION",IFERROR(_xlfn.WEBSERVICE(MapcodeAPIBackup&amp;MID(N1009,LEN(MapcodeAPI)+1,999)),"NO CONNECTION"))))</f>
        <v/>
      </c>
      <c r="P1009" t="inlineStr">
        <is>
          <t xml:space="preserve"> </t>
        </is>
      </c>
      <c r="R1009" s="50">
        <f>IFERROR(IF(AND(TRIM(B1009&amp;"")="",TRIM(C1009&amp;"")=""),"",TRIM(IF(ISNUMBER(B1009),SUBSTITUTE(B1009&amp;"",MID(1/2,2,1),"."),B1009&amp;"")&amp;IF(TRIM(C1009&amp;"")="",""," | "&amp;IF(ISNUMBER(C1009),SUBSTITUTE(C1009&amp;"",MID(1/2,2,1),"."),C1009&amp;"")))),"(error value)")</f>
        <v/>
      </c>
      <c r="S1009" s="50">
        <f>IF(R1009="","","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"&amp;IFERROR(IF(AND(LEN(R1009)-LEN(SUBSTITUTE(R1009,"/",""))=1,ISNUMBER(FIND(" ",TRIM(LEFT(R1009,FIND("/",R1009)-1))))),LEFT(R1009,FIND("/",R1009)-1),R1009),R1009)&amp;" ")," "," "),"﻿"," "),"​"," "),"⁠"," ")," "," ")," "," "),CHAR(9)," "),CHAR(10)," "),CHAR(13)," "),"−","-"),"–","-"),"—","-"),"LATITUDE"," "),"LONGITUDE"," "),"COORDINATES"," "),"COORDS"," "),"NORTH"," N "),"SOUTH"," S "),"EAST"," E "),"WEST"," W "),"DEGREES"," "),"DEG"," "),"GPS"," "),"LONG"," "),"LNG"," "),"LON"," "),"LAT"," ")," AND "," "),"&amp;"," ")&amp;" ")</f>
        <v/>
      </c>
      <c r="T1009" s="50">
        <f>IF(S1009="","",IF(LEN(S1009)-LEN(SUBSTITUTE(S1009,".",""))&gt;0,SUBSTITUTE(S1009,","," "),IF(LEN(S1009)-LEN(SUBSTITUTE(S1009,",",""))=3,SUBSTITUTE(SUBSTITUTE(S1009,",",";",2),",","."),IF(LEN(S1009)-LEN(SUBSTITUTE(S1009,",",""))=2,SUBSTITUTE(S1009,",","."),SUBSTITUTE(S1009,","," ")))))</f>
        <v/>
      </c>
      <c r="U1009" s="50">
        <f>IF(ISNUMBER(FIND("S",T1009)),-1,IF(ISNUMBER(FIND("N",T1009)),1,0))</f>
        <v/>
      </c>
      <c r="V1009" s="50">
        <f>IF(ISNUMBER(FIND("W",T1009)),-1,IF(ISNUMBER(FIND("E",T1009)),1,0))</f>
        <v/>
      </c>
      <c r="W1009" s="50">
        <f>AND(MIN(IFERROR(FIND("N",T1009),999),IFERROR(FIND("S",T1009),999))&lt;999,MIN(IFERROR(FIND("E",T1009),999),IFERROR(FIND("W",T1009),999))&lt;999,MIN(IFERROR(FIND("E",T1009),999),IFERROR(FIND("W",T1009),999))&lt;MIN(IFERROR(FIND("N",T1009),999),IFERROR(FIND("S",T1009),999)))</f>
        <v/>
      </c>
      <c r="X1009" s="50">
        <f>IF(T1009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1009,"°"," "),"º"," "),"˚"," "),"'"," "),CHAR(34)," "),"′"," "),"’"," "),"‘"," "),"″"," "),"”"," "),"“"," "),"("," "),")"," "),"["," "),"]"," "),"{"," "),"}"," "),";"," "),"|"," "),"/"," "),"\"," "),":"," "),"="," "),"*"," "),","," "),"N"," "),"S"," "),"E"," "),"W"," "),"_"," ")))</f>
        <v/>
      </c>
      <c r="Y1009" s="50">
        <f>IF(X1009="","",SUBSTITUTE(SUBSTITUTE(SUBSTITUTE(SUBSTITUTE(SUBSTITUTE(SUBSTITUTE(SUBSTITUTE(SUBSTITUTE(SUBSTITUTE(SUBSTITUTE(SUBSTITUTE(SUBSTITUTE(SUBSTITUTE(X1009,"0",""),"1",""),"2",""),"3",""),"4",""),"5",""),"6",""),"7",""),"8",""),"9",""),".",""),"-","")," ",""))</f>
        <v/>
      </c>
      <c r="Z1009" s="50">
        <f>IF(X1009="",0,LEN(X1009)-LEN(SUBSTITUTE(X1009," ",""))+1)</f>
        <v/>
      </c>
      <c r="AA1009" s="50">
        <f>IF(Z1009&lt;1,"",IFERROR(VALUE(SUBSTITUTE(TRIM(MID(SUBSTITUTE(X1009," ",REPT(" ",60)),1,60)),".",MID(1/2,2,1))),""))</f>
        <v/>
      </c>
      <c r="AB1009" s="50">
        <f>IF(Z1009&lt;2,"",IFERROR(VALUE(SUBSTITUTE(TRIM(MID(SUBSTITUTE(X1009," ",REPT(" ",60)),61,60)),".",MID(1/2,2,1))),""))</f>
        <v/>
      </c>
      <c r="AC1009" s="50">
        <f>IF(Z1009&lt;3,"",IFERROR(VALUE(SUBSTITUTE(TRIM(MID(SUBSTITUTE(X1009," ",REPT(" ",60)),121,60)),".",MID(1/2,2,1))),""))</f>
        <v/>
      </c>
      <c r="AD1009" s="50">
        <f>IF(Z1009&lt;4,"",IFERROR(VALUE(SUBSTITUTE(TRIM(MID(SUBSTITUTE(X1009," ",REPT(" ",60)),181,60)),".",MID(1/2,2,1))),""))</f>
        <v/>
      </c>
      <c r="AE1009" s="50">
        <f>IF(Z1009&lt;5,"",IFERROR(VALUE(SUBSTITUTE(TRIM(MID(SUBSTITUTE(X1009," ",REPT(" ",60)),241,60)),".",MID(1/2,2,1))),""))</f>
        <v/>
      </c>
      <c r="AF1009" s="50">
        <f>IF(Z1009&lt;6,"",IFERROR(VALUE(SUBSTITUTE(TRIM(MID(SUBSTITUTE(X1009," ",REPT(" ",60)),301,60)),".",MID(1/2,2,1))),""))</f>
        <v/>
      </c>
      <c r="AG1009" s="50">
        <f>IFERROR(IF(Z1009=2,AA1009,IF(Z1009=4,IF(AA1009&lt;0,-1,1)*(ABS(AA1009)+AB1009/60),IF(Z1009=6,IF(AA1009&lt;0,-1,1)*(ABS(AA1009)+AB1009/60+AC1009/3600),""))),"")</f>
        <v/>
      </c>
      <c r="AH1009" s="50">
        <f>IFERROR(IF(Z1009=2,AB1009,IF(Z1009=4,IF(AC1009&lt;0,-1,1)*(ABS(AC1009)+AD1009/60),IF(Z1009=6,IF(AD1009&lt;0,-1,1)*(ABS(AD1009)+AE1009/60+AF1009/3600),""))),"")</f>
        <v/>
      </c>
      <c r="AI1009" s="50">
        <f>IF(W1009,AH1009,AG1009)</f>
        <v/>
      </c>
      <c r="AJ1009" s="50">
        <f>IF(W1009,AG1009,AH1009)</f>
        <v/>
      </c>
      <c r="AK1009" s="50">
        <f>IFERROR(IF(U1009=0,AI1009,U1009*ABS(AI1009)),"")</f>
        <v/>
      </c>
      <c r="AL1009" s="50">
        <f>IFERROR(IF(V1009=0,AJ1009,V1009*ABS(AJ1009)),"")</f>
        <v/>
      </c>
      <c r="AM1009" s="50">
        <f>IFERROR(AND(U1009=0,V1009=0,ABS(AK1009)&gt;90,ABS(AK1009)&lt;=180,ABS(AL1009)&lt;=90),FALSE)</f>
        <v/>
      </c>
      <c r="AN1009" s="50">
        <f>IF(AM1009,AL1009,AK1009)</f>
        <v/>
      </c>
      <c r="AO1009" s="50">
        <f>IF(AM1009,AK1009,AL1009)</f>
        <v/>
      </c>
      <c r="AP1009" s="50">
        <f>IF(R1009="","",IF(Y1009&lt;&gt;"","Contains words or symbols that aren't part of a coordinate.",IF(NOT(OR(Z1009=2,Z1009=4,Z1009=6)),"Couldn't find a latitude and a longitude ("&amp;Z1009&amp;IF(Z1009=1," number"," numbers")&amp;" found).",IF(COUNT(AA1009:AF1009)&lt;&gt;Z1009,"Some of the numbers couldn't be read.",IF(OR(AND(Z1009=4,OR(AB1009&lt;0,AB1009&gt;=60,AD1009&lt;0,AD1009&gt;=60)),AND(Z1009=6,OR(AB1009&lt;0,AB1009&gt;=60,AC1009&lt;0,AC1009&gt;=60,AE1009&lt;0,AE1009&gt;=60,AF1009&lt;0,AF1009&gt;=60))),"Minutes and seconds must be between 0 and 60.",IF(OR(ABS(AN1009)&gt;90,ABS(AO1009)&gt;180),"Out of range: latitude must be between -90 and 90, and longitude between -180 and 180.",""))))))</f>
        <v/>
      </c>
    </row>
    <row r="1010">
      <c r="B1010" s="44" t="n"/>
      <c r="C1010" s="44" t="n"/>
      <c r="D1010" s="45">
        <f>IF(R1010="","",IF(AP1010&lt;&gt;"","NOT VALID GPS COORDINATES",IF(O1010="NO CONNECTION","NO CONNECTION",IF(E1010="","NOT FOUND",IF(OR(AM1010,AND(AN1010=0,AO1010=0)),"CONVERTED – PLEASE CHECK","CONVERTED")))))</f>
        <v/>
      </c>
      <c r="E1010" s="45">
        <f>IF(OR(O1010="",O1010="NO CONNECTION"),"",IFERROR(_xlfn.FILTERXML(O1010,"//local/territory")&amp;" "&amp;_xlfn.FILTERXML(O1010,"//local/mapcode"),IFERROR(_xlfn.FILTERXML(O1010,"//international/mapcode"),"")))</f>
        <v/>
      </c>
      <c r="F1010" s="46">
        <f>IF(E1010="","",IFERROR(_xlfn.FILTERXML(O1010,"//local/territory"),""))</f>
        <v/>
      </c>
      <c r="G1010" s="46">
        <f>IF(E1010="","",IFERROR(_xlfn.FILTERXML(O1010,"//local/mapcode"),""))</f>
        <v/>
      </c>
      <c r="H1010" s="46">
        <f>IF(E1010="","",IFERROR(_xlfn.FILTERXML(O1010,"//international/mapcode"),""))</f>
        <v/>
      </c>
      <c r="I1010" s="46">
        <f>IF(E1010="","",IFERROR(HYPERLINK("https://www.mymapcodes.com/go/?t="&amp;IF(G1010&lt;&gt;"",F1010,"AAA")&amp;"&amp;ma="&amp;LEFT(IF(G1010&lt;&gt;"",G1010,H1010),FIND(".",IF(G1010&lt;&gt;"",G1010,H1010))-1)&amp;"&amp;mb="&amp;MID(IF(G1010&lt;&gt;"",G1010,H1010),FIND(".",IF(G1010&lt;&gt;"",G1010,H1010))+1,99),"Open on MyMapcodes →"),""))</f>
        <v/>
      </c>
      <c r="J1010" s="47">
        <f>IF(OR(R1010="",AP1010&lt;&gt;""),"",ROUND(AN1010,6))</f>
        <v/>
      </c>
      <c r="K1010" s="47">
        <f>IF(OR(R1010="",AP1010&lt;&gt;""),"",ROUND(AO1010,6))</f>
        <v/>
      </c>
      <c r="L1010" s="48">
        <f>IF(R1010="","",IF(AP1010&lt;&gt;"",AP1010,IF(O1010="NO CONNECTION","Excel couldn't reach the mapcode service. Click the REFRESH RESULTS box just above the table.",IF(E1010="","The mapcode service didn't return a mapcode for this point.",IF(AM1010,"Latitude and longitude seemed to be the wrong way round, so they've been swapped. Please check.",IF(AND(AN1010=0,AO1010=0),"0, 0 is in the sea off West Africa. Please check this is the location you meant.",IF(W1010,"Longitude came first, so the order has been switched.",IF(Z1010=6,"Converted from degrees, minutes and seconds.",IF(Z1010=4,"Converted from degrees and decimal minutes.","")))))))))</f>
        <v/>
      </c>
      <c r="N1010" s="49">
        <f>IF(J1010="","",MapcodeAPI&amp;"codes/"&amp;SUBSTITUTE(J1010&amp;"",MID(1/2,2,1),".")&amp;","&amp;SUBSTITUTE(K1010&amp;"",MID(1/2,2,1),"."))&amp;LEFT($B$13,0)</f>
        <v/>
      </c>
      <c r="O1010" s="49">
        <f>IF(N1010="","",IFERROR(_xlfn.WEBSERVICE(N1010),IF(MapcodeAPIBackup="","NO CONNECTION",IFERROR(_xlfn.WEBSERVICE(MapcodeAPIBackup&amp;MID(N1010,LEN(MapcodeAPI)+1,999)),"NO CONNECTION"))))</f>
        <v/>
      </c>
      <c r="P1010" t="inlineStr">
        <is>
          <t xml:space="preserve"> </t>
        </is>
      </c>
      <c r="R1010" s="50">
        <f>IFERROR(IF(AND(TRIM(B1010&amp;"")="",TRIM(C1010&amp;"")=""),"",TRIM(IF(ISNUMBER(B1010),SUBSTITUTE(B1010&amp;"",MID(1/2,2,1),"."),B1010&amp;"")&amp;IF(TRIM(C1010&amp;"")="",""," | "&amp;IF(ISNUMBER(C1010),SUBSTITUTE(C1010&amp;"",MID(1/2,2,1),"."),C1010&amp;"")))),"(error value)")</f>
        <v/>
      </c>
      <c r="S1010" s="50">
        <f>IF(R1010="","","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"&amp;IFERROR(IF(AND(LEN(R1010)-LEN(SUBSTITUTE(R1010,"/",""))=1,ISNUMBER(FIND(" ",TRIM(LEFT(R1010,FIND("/",R1010)-1))))),LEFT(R1010,FIND("/",R1010)-1),R1010),R1010)&amp;" ")," "," "),"﻿"," "),"​"," "),"⁠"," ")," "," ")," "," "),CHAR(9)," "),CHAR(10)," "),CHAR(13)," "),"−","-"),"–","-"),"—","-"),"LATITUDE"," "),"LONGITUDE"," "),"COORDINATES"," "),"COORDS"," "),"NORTH"," N "),"SOUTH"," S "),"EAST"," E "),"WEST"," W "),"DEGREES"," "),"DEG"," "),"GPS"," "),"LONG"," "),"LNG"," "),"LON"," "),"LAT"," ")," AND "," "),"&amp;"," ")&amp;" ")</f>
        <v/>
      </c>
      <c r="T1010" s="50">
        <f>IF(S1010="","",IF(LEN(S1010)-LEN(SUBSTITUTE(S1010,".",""))&gt;0,SUBSTITUTE(S1010,","," "),IF(LEN(S1010)-LEN(SUBSTITUTE(S1010,",",""))=3,SUBSTITUTE(SUBSTITUTE(S1010,",",";",2),",","."),IF(LEN(S1010)-LEN(SUBSTITUTE(S1010,",",""))=2,SUBSTITUTE(S1010,",","."),SUBSTITUTE(S1010,","," ")))))</f>
        <v/>
      </c>
      <c r="U1010" s="50">
        <f>IF(ISNUMBER(FIND("S",T1010)),-1,IF(ISNUMBER(FIND("N",T1010)),1,0))</f>
        <v/>
      </c>
      <c r="V1010" s="50">
        <f>IF(ISNUMBER(FIND("W",T1010)),-1,IF(ISNUMBER(FIND("E",T1010)),1,0))</f>
        <v/>
      </c>
      <c r="W1010" s="50">
        <f>AND(MIN(IFERROR(FIND("N",T1010),999),IFERROR(FIND("S",T1010),999))&lt;999,MIN(IFERROR(FIND("E",T1010),999),IFERROR(FIND("W",T1010),999))&lt;999,MIN(IFERROR(FIND("E",T1010),999),IFERROR(FIND("W",T1010),999))&lt;MIN(IFERROR(FIND("N",T1010),999),IFERROR(FIND("S",T1010),999)))</f>
        <v/>
      </c>
      <c r="X1010" s="50">
        <f>IF(T1010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1010,"°"," "),"º"," "),"˚"," "),"'"," "),CHAR(34)," "),"′"," "),"’"," "),"‘"," "),"″"," "),"”"," "),"“"," "),"("," "),")"," "),"["," "),"]"," "),"{"," "),"}"," "),";"," "),"|"," "),"/"," "),"\"," "),":"," "),"="," "),"*"," "),","," "),"N"," "),"S"," "),"E"," "),"W"," "),"_"," ")))</f>
        <v/>
      </c>
      <c r="Y1010" s="50">
        <f>IF(X1010="","",SUBSTITUTE(SUBSTITUTE(SUBSTITUTE(SUBSTITUTE(SUBSTITUTE(SUBSTITUTE(SUBSTITUTE(SUBSTITUTE(SUBSTITUTE(SUBSTITUTE(SUBSTITUTE(SUBSTITUTE(SUBSTITUTE(X1010,"0",""),"1",""),"2",""),"3",""),"4",""),"5",""),"6",""),"7",""),"8",""),"9",""),".",""),"-","")," ",""))</f>
        <v/>
      </c>
      <c r="Z1010" s="50">
        <f>IF(X1010="",0,LEN(X1010)-LEN(SUBSTITUTE(X1010," ",""))+1)</f>
        <v/>
      </c>
      <c r="AA1010" s="50">
        <f>IF(Z1010&lt;1,"",IFERROR(VALUE(SUBSTITUTE(TRIM(MID(SUBSTITUTE(X1010," ",REPT(" ",60)),1,60)),".",MID(1/2,2,1))),""))</f>
        <v/>
      </c>
      <c r="AB1010" s="50">
        <f>IF(Z1010&lt;2,"",IFERROR(VALUE(SUBSTITUTE(TRIM(MID(SUBSTITUTE(X1010," ",REPT(" ",60)),61,60)),".",MID(1/2,2,1))),""))</f>
        <v/>
      </c>
      <c r="AC1010" s="50">
        <f>IF(Z1010&lt;3,"",IFERROR(VALUE(SUBSTITUTE(TRIM(MID(SUBSTITUTE(X1010," ",REPT(" ",60)),121,60)),".",MID(1/2,2,1))),""))</f>
        <v/>
      </c>
      <c r="AD1010" s="50">
        <f>IF(Z1010&lt;4,"",IFERROR(VALUE(SUBSTITUTE(TRIM(MID(SUBSTITUTE(X1010," ",REPT(" ",60)),181,60)),".",MID(1/2,2,1))),""))</f>
        <v/>
      </c>
      <c r="AE1010" s="50">
        <f>IF(Z1010&lt;5,"",IFERROR(VALUE(SUBSTITUTE(TRIM(MID(SUBSTITUTE(X1010," ",REPT(" ",60)),241,60)),".",MID(1/2,2,1))),""))</f>
        <v/>
      </c>
      <c r="AF1010" s="50">
        <f>IF(Z1010&lt;6,"",IFERROR(VALUE(SUBSTITUTE(TRIM(MID(SUBSTITUTE(X1010," ",REPT(" ",60)),301,60)),".",MID(1/2,2,1))),""))</f>
        <v/>
      </c>
      <c r="AG1010" s="50">
        <f>IFERROR(IF(Z1010=2,AA1010,IF(Z1010=4,IF(AA1010&lt;0,-1,1)*(ABS(AA1010)+AB1010/60),IF(Z1010=6,IF(AA1010&lt;0,-1,1)*(ABS(AA1010)+AB1010/60+AC1010/3600),""))),"")</f>
        <v/>
      </c>
      <c r="AH1010" s="50">
        <f>IFERROR(IF(Z1010=2,AB1010,IF(Z1010=4,IF(AC1010&lt;0,-1,1)*(ABS(AC1010)+AD1010/60),IF(Z1010=6,IF(AD1010&lt;0,-1,1)*(ABS(AD1010)+AE1010/60+AF1010/3600),""))),"")</f>
        <v/>
      </c>
      <c r="AI1010" s="50">
        <f>IF(W1010,AH1010,AG1010)</f>
        <v/>
      </c>
      <c r="AJ1010" s="50">
        <f>IF(W1010,AG1010,AH1010)</f>
        <v/>
      </c>
      <c r="AK1010" s="50">
        <f>IFERROR(IF(U1010=0,AI1010,U1010*ABS(AI1010)),"")</f>
        <v/>
      </c>
      <c r="AL1010" s="50">
        <f>IFERROR(IF(V1010=0,AJ1010,V1010*ABS(AJ1010)),"")</f>
        <v/>
      </c>
      <c r="AM1010" s="50">
        <f>IFERROR(AND(U1010=0,V1010=0,ABS(AK1010)&gt;90,ABS(AK1010)&lt;=180,ABS(AL1010)&lt;=90),FALSE)</f>
        <v/>
      </c>
      <c r="AN1010" s="50">
        <f>IF(AM1010,AL1010,AK1010)</f>
        <v/>
      </c>
      <c r="AO1010" s="50">
        <f>IF(AM1010,AK1010,AL1010)</f>
        <v/>
      </c>
      <c r="AP1010" s="50">
        <f>IF(R1010="","",IF(Y1010&lt;&gt;"","Contains words or symbols that aren't part of a coordinate.",IF(NOT(OR(Z1010=2,Z1010=4,Z1010=6)),"Couldn't find a latitude and a longitude ("&amp;Z1010&amp;IF(Z1010=1," number"," numbers")&amp;" found).",IF(COUNT(AA1010:AF1010)&lt;&gt;Z1010,"Some of the numbers couldn't be read.",IF(OR(AND(Z1010=4,OR(AB1010&lt;0,AB1010&gt;=60,AD1010&lt;0,AD1010&gt;=60)),AND(Z1010=6,OR(AB1010&lt;0,AB1010&gt;=60,AC1010&lt;0,AC1010&gt;=60,AE1010&lt;0,AE1010&gt;=60,AF1010&lt;0,AF1010&gt;=60))),"Minutes and seconds must be between 0 and 60.",IF(OR(ABS(AN1010)&gt;90,ABS(AO1010)&gt;180),"Out of range: latitude must be between -90 and 90, and longitude between -180 and 180.",""))))))</f>
        <v/>
      </c>
    </row>
    <row r="1011">
      <c r="B1011" s="44" t="n"/>
      <c r="C1011" s="44" t="n"/>
      <c r="D1011" s="45">
        <f>IF(R1011="","",IF(AP1011&lt;&gt;"","NOT VALID GPS COORDINATES",IF(O1011="NO CONNECTION","NO CONNECTION",IF(E1011="","NOT FOUND",IF(OR(AM1011,AND(AN1011=0,AO1011=0)),"CONVERTED – PLEASE CHECK","CONVERTED")))))</f>
        <v/>
      </c>
      <c r="E1011" s="45">
        <f>IF(OR(O1011="",O1011="NO CONNECTION"),"",IFERROR(_xlfn.FILTERXML(O1011,"//local/territory")&amp;" "&amp;_xlfn.FILTERXML(O1011,"//local/mapcode"),IFERROR(_xlfn.FILTERXML(O1011,"//international/mapcode"),"")))</f>
        <v/>
      </c>
      <c r="F1011" s="46">
        <f>IF(E1011="","",IFERROR(_xlfn.FILTERXML(O1011,"//local/territory"),""))</f>
        <v/>
      </c>
      <c r="G1011" s="46">
        <f>IF(E1011="","",IFERROR(_xlfn.FILTERXML(O1011,"//local/mapcode"),""))</f>
        <v/>
      </c>
      <c r="H1011" s="46">
        <f>IF(E1011="","",IFERROR(_xlfn.FILTERXML(O1011,"//international/mapcode"),""))</f>
        <v/>
      </c>
      <c r="I1011" s="46">
        <f>IF(E1011="","",IFERROR(HYPERLINK("https://www.mymapcodes.com/go/?t="&amp;IF(G1011&lt;&gt;"",F1011,"AAA")&amp;"&amp;ma="&amp;LEFT(IF(G1011&lt;&gt;"",G1011,H1011),FIND(".",IF(G1011&lt;&gt;"",G1011,H1011))-1)&amp;"&amp;mb="&amp;MID(IF(G1011&lt;&gt;"",G1011,H1011),FIND(".",IF(G1011&lt;&gt;"",G1011,H1011))+1,99),"Open on MyMapcodes →"),""))</f>
        <v/>
      </c>
      <c r="J1011" s="47">
        <f>IF(OR(R1011="",AP1011&lt;&gt;""),"",ROUND(AN1011,6))</f>
        <v/>
      </c>
      <c r="K1011" s="47">
        <f>IF(OR(R1011="",AP1011&lt;&gt;""),"",ROUND(AO1011,6))</f>
        <v/>
      </c>
      <c r="L1011" s="48">
        <f>IF(R1011="","",IF(AP1011&lt;&gt;"",AP1011,IF(O1011="NO CONNECTION","Excel couldn't reach the mapcode service. Click the REFRESH RESULTS box just above the table.",IF(E1011="","The mapcode service didn't return a mapcode for this point.",IF(AM1011,"Latitude and longitude seemed to be the wrong way round, so they've been swapped. Please check.",IF(AND(AN1011=0,AO1011=0),"0, 0 is in the sea off West Africa. Please check this is the location you meant.",IF(W1011,"Longitude came first, so the order has been switched.",IF(Z1011=6,"Converted from degrees, minutes and seconds.",IF(Z1011=4,"Converted from degrees and decimal minutes.","")))))))))</f>
        <v/>
      </c>
      <c r="N1011" s="49">
        <f>IF(J1011="","",MapcodeAPI&amp;"codes/"&amp;SUBSTITUTE(J1011&amp;"",MID(1/2,2,1),".")&amp;","&amp;SUBSTITUTE(K1011&amp;"",MID(1/2,2,1),"."))&amp;LEFT($B$13,0)</f>
        <v/>
      </c>
      <c r="O1011" s="49">
        <f>IF(N1011="","",IFERROR(_xlfn.WEBSERVICE(N1011),IF(MapcodeAPIBackup="","NO CONNECTION",IFERROR(_xlfn.WEBSERVICE(MapcodeAPIBackup&amp;MID(N1011,LEN(MapcodeAPI)+1,999)),"NO CONNECTION"))))</f>
        <v/>
      </c>
      <c r="P1011" t="inlineStr">
        <is>
          <t xml:space="preserve"> </t>
        </is>
      </c>
      <c r="R1011" s="50">
        <f>IFERROR(IF(AND(TRIM(B1011&amp;"")="",TRIM(C1011&amp;"")=""),"",TRIM(IF(ISNUMBER(B1011),SUBSTITUTE(B1011&amp;"",MID(1/2,2,1),"."),B1011&amp;"")&amp;IF(TRIM(C1011&amp;"")="",""," | "&amp;IF(ISNUMBER(C1011),SUBSTITUTE(C1011&amp;"",MID(1/2,2,1),"."),C1011&amp;"")))),"(error value)")</f>
        <v/>
      </c>
      <c r="S1011" s="50">
        <f>IF(R1011="","","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"&amp;IFERROR(IF(AND(LEN(R1011)-LEN(SUBSTITUTE(R1011,"/",""))=1,ISNUMBER(FIND(" ",TRIM(LEFT(R1011,FIND("/",R1011)-1))))),LEFT(R1011,FIND("/",R1011)-1),R1011),R1011)&amp;" ")," "," "),"﻿"," "),"​"," "),"⁠"," ")," "," ")," "," "),CHAR(9)," "),CHAR(10)," "),CHAR(13)," "),"−","-"),"–","-"),"—","-"),"LATITUDE"," "),"LONGITUDE"," "),"COORDINATES"," "),"COORDS"," "),"NORTH"," N "),"SOUTH"," S "),"EAST"," E "),"WEST"," W "),"DEGREES"," "),"DEG"," "),"GPS"," "),"LONG"," "),"LNG"," "),"LON"," "),"LAT"," ")," AND "," "),"&amp;"," ")&amp;" ")</f>
        <v/>
      </c>
      <c r="T1011" s="50">
        <f>IF(S1011="","",IF(LEN(S1011)-LEN(SUBSTITUTE(S1011,".",""))&gt;0,SUBSTITUTE(S1011,","," "),IF(LEN(S1011)-LEN(SUBSTITUTE(S1011,",",""))=3,SUBSTITUTE(SUBSTITUTE(S1011,",",";",2),",","."),IF(LEN(S1011)-LEN(SUBSTITUTE(S1011,",",""))=2,SUBSTITUTE(S1011,",","."),SUBSTITUTE(S1011,","," ")))))</f>
        <v/>
      </c>
      <c r="U1011" s="50">
        <f>IF(ISNUMBER(FIND("S",T1011)),-1,IF(ISNUMBER(FIND("N",T1011)),1,0))</f>
        <v/>
      </c>
      <c r="V1011" s="50">
        <f>IF(ISNUMBER(FIND("W",T1011)),-1,IF(ISNUMBER(FIND("E",T1011)),1,0))</f>
        <v/>
      </c>
      <c r="W1011" s="50">
        <f>AND(MIN(IFERROR(FIND("N",T1011),999),IFERROR(FIND("S",T1011),999))&lt;999,MIN(IFERROR(FIND("E",T1011),999),IFERROR(FIND("W",T1011),999))&lt;999,MIN(IFERROR(FIND("E",T1011),999),IFERROR(FIND("W",T1011),999))&lt;MIN(IFERROR(FIND("N",T1011),999),IFERROR(FIND("S",T1011),999)))</f>
        <v/>
      </c>
      <c r="X1011" s="50">
        <f>IF(T1011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1011,"°"," "),"º"," "),"˚"," "),"'"," "),CHAR(34)," "),"′"," "),"’"," "),"‘"," "),"″"," "),"”"," "),"“"," "),"("," "),")"," "),"["," "),"]"," "),"{"," "),"}"," "),";"," "),"|"," "),"/"," "),"\"," "),":"," "),"="," "),"*"," "),","," "),"N"," "),"S"," "),"E"," "),"W"," "),"_"," ")))</f>
        <v/>
      </c>
      <c r="Y1011" s="50">
        <f>IF(X1011="","",SUBSTITUTE(SUBSTITUTE(SUBSTITUTE(SUBSTITUTE(SUBSTITUTE(SUBSTITUTE(SUBSTITUTE(SUBSTITUTE(SUBSTITUTE(SUBSTITUTE(SUBSTITUTE(SUBSTITUTE(SUBSTITUTE(X1011,"0",""),"1",""),"2",""),"3",""),"4",""),"5",""),"6",""),"7",""),"8",""),"9",""),".",""),"-","")," ",""))</f>
        <v/>
      </c>
      <c r="Z1011" s="50">
        <f>IF(X1011="",0,LEN(X1011)-LEN(SUBSTITUTE(X1011," ",""))+1)</f>
        <v/>
      </c>
      <c r="AA1011" s="50">
        <f>IF(Z1011&lt;1,"",IFERROR(VALUE(SUBSTITUTE(TRIM(MID(SUBSTITUTE(X1011," ",REPT(" ",60)),1,60)),".",MID(1/2,2,1))),""))</f>
        <v/>
      </c>
      <c r="AB1011" s="50">
        <f>IF(Z1011&lt;2,"",IFERROR(VALUE(SUBSTITUTE(TRIM(MID(SUBSTITUTE(X1011," ",REPT(" ",60)),61,60)),".",MID(1/2,2,1))),""))</f>
        <v/>
      </c>
      <c r="AC1011" s="50">
        <f>IF(Z1011&lt;3,"",IFERROR(VALUE(SUBSTITUTE(TRIM(MID(SUBSTITUTE(X1011," ",REPT(" ",60)),121,60)),".",MID(1/2,2,1))),""))</f>
        <v/>
      </c>
      <c r="AD1011" s="50">
        <f>IF(Z1011&lt;4,"",IFERROR(VALUE(SUBSTITUTE(TRIM(MID(SUBSTITUTE(X1011," ",REPT(" ",60)),181,60)),".",MID(1/2,2,1))),""))</f>
        <v/>
      </c>
      <c r="AE1011" s="50">
        <f>IF(Z1011&lt;5,"",IFERROR(VALUE(SUBSTITUTE(TRIM(MID(SUBSTITUTE(X1011," ",REPT(" ",60)),241,60)),".",MID(1/2,2,1))),""))</f>
        <v/>
      </c>
      <c r="AF1011" s="50">
        <f>IF(Z1011&lt;6,"",IFERROR(VALUE(SUBSTITUTE(TRIM(MID(SUBSTITUTE(X1011," ",REPT(" ",60)),301,60)),".",MID(1/2,2,1))),""))</f>
        <v/>
      </c>
      <c r="AG1011" s="50">
        <f>IFERROR(IF(Z1011=2,AA1011,IF(Z1011=4,IF(AA1011&lt;0,-1,1)*(ABS(AA1011)+AB1011/60),IF(Z1011=6,IF(AA1011&lt;0,-1,1)*(ABS(AA1011)+AB1011/60+AC1011/3600),""))),"")</f>
        <v/>
      </c>
      <c r="AH1011" s="50">
        <f>IFERROR(IF(Z1011=2,AB1011,IF(Z1011=4,IF(AC1011&lt;0,-1,1)*(ABS(AC1011)+AD1011/60),IF(Z1011=6,IF(AD1011&lt;0,-1,1)*(ABS(AD1011)+AE1011/60+AF1011/3600),""))),"")</f>
        <v/>
      </c>
      <c r="AI1011" s="50">
        <f>IF(W1011,AH1011,AG1011)</f>
        <v/>
      </c>
      <c r="AJ1011" s="50">
        <f>IF(W1011,AG1011,AH1011)</f>
        <v/>
      </c>
      <c r="AK1011" s="50">
        <f>IFERROR(IF(U1011=0,AI1011,U1011*ABS(AI1011)),"")</f>
        <v/>
      </c>
      <c r="AL1011" s="50">
        <f>IFERROR(IF(V1011=0,AJ1011,V1011*ABS(AJ1011)),"")</f>
        <v/>
      </c>
      <c r="AM1011" s="50">
        <f>IFERROR(AND(U1011=0,V1011=0,ABS(AK1011)&gt;90,ABS(AK1011)&lt;=180,ABS(AL1011)&lt;=90),FALSE)</f>
        <v/>
      </c>
      <c r="AN1011" s="50">
        <f>IF(AM1011,AL1011,AK1011)</f>
        <v/>
      </c>
      <c r="AO1011" s="50">
        <f>IF(AM1011,AK1011,AL1011)</f>
        <v/>
      </c>
      <c r="AP1011" s="50">
        <f>IF(R1011="","",IF(Y1011&lt;&gt;"","Contains words or symbols that aren't part of a coordinate.",IF(NOT(OR(Z1011=2,Z1011=4,Z1011=6)),"Couldn't find a latitude and a longitude ("&amp;Z1011&amp;IF(Z1011=1," number"," numbers")&amp;" found).",IF(COUNT(AA1011:AF1011)&lt;&gt;Z1011,"Some of the numbers couldn't be read.",IF(OR(AND(Z1011=4,OR(AB1011&lt;0,AB1011&gt;=60,AD1011&lt;0,AD1011&gt;=60)),AND(Z1011=6,OR(AB1011&lt;0,AB1011&gt;=60,AC1011&lt;0,AC1011&gt;=60,AE1011&lt;0,AE1011&gt;=60,AF1011&lt;0,AF1011&gt;=60))),"Minutes and seconds must be between 0 and 60.",IF(OR(ABS(AN1011)&gt;90,ABS(AO1011)&gt;180),"Out of range: latitude must be between -90 and 90, and longitude between -180 and 180.",""))))))</f>
        <v/>
      </c>
    </row>
    <row r="1012">
      <c r="B1012" s="44" t="n"/>
      <c r="C1012" s="44" t="n"/>
      <c r="D1012" s="45">
        <f>IF(R1012="","",IF(AP1012&lt;&gt;"","NOT VALID GPS COORDINATES",IF(O1012="NO CONNECTION","NO CONNECTION",IF(E1012="","NOT FOUND",IF(OR(AM1012,AND(AN1012=0,AO1012=0)),"CONVERTED – PLEASE CHECK","CONVERTED")))))</f>
        <v/>
      </c>
      <c r="E1012" s="45">
        <f>IF(OR(O1012="",O1012="NO CONNECTION"),"",IFERROR(_xlfn.FILTERXML(O1012,"//local/territory")&amp;" "&amp;_xlfn.FILTERXML(O1012,"//local/mapcode"),IFERROR(_xlfn.FILTERXML(O1012,"//international/mapcode"),"")))</f>
        <v/>
      </c>
      <c r="F1012" s="46">
        <f>IF(E1012="","",IFERROR(_xlfn.FILTERXML(O1012,"//local/territory"),""))</f>
        <v/>
      </c>
      <c r="G1012" s="46">
        <f>IF(E1012="","",IFERROR(_xlfn.FILTERXML(O1012,"//local/mapcode"),""))</f>
        <v/>
      </c>
      <c r="H1012" s="46">
        <f>IF(E1012="","",IFERROR(_xlfn.FILTERXML(O1012,"//international/mapcode"),""))</f>
        <v/>
      </c>
      <c r="I1012" s="46">
        <f>IF(E1012="","",IFERROR(HYPERLINK("https://www.mymapcodes.com/go/?t="&amp;IF(G1012&lt;&gt;"",F1012,"AAA")&amp;"&amp;ma="&amp;LEFT(IF(G1012&lt;&gt;"",G1012,H1012),FIND(".",IF(G1012&lt;&gt;"",G1012,H1012))-1)&amp;"&amp;mb="&amp;MID(IF(G1012&lt;&gt;"",G1012,H1012),FIND(".",IF(G1012&lt;&gt;"",G1012,H1012))+1,99),"Open on MyMapcodes →"),""))</f>
        <v/>
      </c>
      <c r="J1012" s="47">
        <f>IF(OR(R1012="",AP1012&lt;&gt;""),"",ROUND(AN1012,6))</f>
        <v/>
      </c>
      <c r="K1012" s="47">
        <f>IF(OR(R1012="",AP1012&lt;&gt;""),"",ROUND(AO1012,6))</f>
        <v/>
      </c>
      <c r="L1012" s="48">
        <f>IF(R1012="","",IF(AP1012&lt;&gt;"",AP1012,IF(O1012="NO CONNECTION","Excel couldn't reach the mapcode service. Click the REFRESH RESULTS box just above the table.",IF(E1012="","The mapcode service didn't return a mapcode for this point.",IF(AM1012,"Latitude and longitude seemed to be the wrong way round, so they've been swapped. Please check.",IF(AND(AN1012=0,AO1012=0),"0, 0 is in the sea off West Africa. Please check this is the location you meant.",IF(W1012,"Longitude came first, so the order has been switched.",IF(Z1012=6,"Converted from degrees, minutes and seconds.",IF(Z1012=4,"Converted from degrees and decimal minutes.","")))))))))</f>
        <v/>
      </c>
      <c r="N1012" s="49">
        <f>IF(J1012="","",MapcodeAPI&amp;"codes/"&amp;SUBSTITUTE(J1012&amp;"",MID(1/2,2,1),".")&amp;","&amp;SUBSTITUTE(K1012&amp;"",MID(1/2,2,1),"."))&amp;LEFT($B$13,0)</f>
        <v/>
      </c>
      <c r="O1012" s="49">
        <f>IF(N1012="","",IFERROR(_xlfn.WEBSERVICE(N1012),IF(MapcodeAPIBackup="","NO CONNECTION",IFERROR(_xlfn.WEBSERVICE(MapcodeAPIBackup&amp;MID(N1012,LEN(MapcodeAPI)+1,999)),"NO CONNECTION"))))</f>
        <v/>
      </c>
      <c r="P1012" t="inlineStr">
        <is>
          <t xml:space="preserve"> </t>
        </is>
      </c>
      <c r="R1012" s="50">
        <f>IFERROR(IF(AND(TRIM(B1012&amp;"")="",TRIM(C1012&amp;"")=""),"",TRIM(IF(ISNUMBER(B1012),SUBSTITUTE(B1012&amp;"",MID(1/2,2,1),"."),B1012&amp;"")&amp;IF(TRIM(C1012&amp;"")="",""," | "&amp;IF(ISNUMBER(C1012),SUBSTITUTE(C1012&amp;"",MID(1/2,2,1),"."),C1012&amp;"")))),"(error value)")</f>
        <v/>
      </c>
      <c r="S1012" s="50">
        <f>IF(R1012="","","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"&amp;IFERROR(IF(AND(LEN(R1012)-LEN(SUBSTITUTE(R1012,"/",""))=1,ISNUMBER(FIND(" ",TRIM(LEFT(R1012,FIND("/",R1012)-1))))),LEFT(R1012,FIND("/",R1012)-1),R1012),R1012)&amp;" ")," "," "),"﻿"," "),"​"," "),"⁠"," ")," "," ")," "," "),CHAR(9)," "),CHAR(10)," "),CHAR(13)," "),"−","-"),"–","-"),"—","-"),"LATITUDE"," "),"LONGITUDE"," "),"COORDINATES"," "),"COORDS"," "),"NORTH"," N "),"SOUTH"," S "),"EAST"," E "),"WEST"," W "),"DEGREES"," "),"DEG"," "),"GPS"," "),"LONG"," "),"LNG"," "),"LON"," "),"LAT"," ")," AND "," "),"&amp;"," ")&amp;" ")</f>
        <v/>
      </c>
      <c r="T1012" s="50">
        <f>IF(S1012="","",IF(LEN(S1012)-LEN(SUBSTITUTE(S1012,".",""))&gt;0,SUBSTITUTE(S1012,","," "),IF(LEN(S1012)-LEN(SUBSTITUTE(S1012,",",""))=3,SUBSTITUTE(SUBSTITUTE(S1012,",",";",2),",","."),IF(LEN(S1012)-LEN(SUBSTITUTE(S1012,",",""))=2,SUBSTITUTE(S1012,",","."),SUBSTITUTE(S1012,","," ")))))</f>
        <v/>
      </c>
      <c r="U1012" s="50">
        <f>IF(ISNUMBER(FIND("S",T1012)),-1,IF(ISNUMBER(FIND("N",T1012)),1,0))</f>
        <v/>
      </c>
      <c r="V1012" s="50">
        <f>IF(ISNUMBER(FIND("W",T1012)),-1,IF(ISNUMBER(FIND("E",T1012)),1,0))</f>
        <v/>
      </c>
      <c r="W1012" s="50">
        <f>AND(MIN(IFERROR(FIND("N",T1012),999),IFERROR(FIND("S",T1012),999))&lt;999,MIN(IFERROR(FIND("E",T1012),999),IFERROR(FIND("W",T1012),999))&lt;999,MIN(IFERROR(FIND("E",T1012),999),IFERROR(FIND("W",T1012),999))&lt;MIN(IFERROR(FIND("N",T1012),999),IFERROR(FIND("S",T1012),999)))</f>
        <v/>
      </c>
      <c r="X1012" s="50">
        <f>IF(T1012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1012,"°"," "),"º"," "),"˚"," "),"'"," "),CHAR(34)," "),"′"," "),"’"," "),"‘"," "),"″"," "),"”"," "),"“"," "),"("," "),")"," "),"["," "),"]"," "),"{"," "),"}"," "),";"," "),"|"," "),"/"," "),"\"," "),":"," "),"="," "),"*"," "),","," "),"N"," "),"S"," "),"E"," "),"W"," "),"_"," ")))</f>
        <v/>
      </c>
      <c r="Y1012" s="50">
        <f>IF(X1012="","",SUBSTITUTE(SUBSTITUTE(SUBSTITUTE(SUBSTITUTE(SUBSTITUTE(SUBSTITUTE(SUBSTITUTE(SUBSTITUTE(SUBSTITUTE(SUBSTITUTE(SUBSTITUTE(SUBSTITUTE(SUBSTITUTE(X1012,"0",""),"1",""),"2",""),"3",""),"4",""),"5",""),"6",""),"7",""),"8",""),"9",""),".",""),"-","")," ",""))</f>
        <v/>
      </c>
      <c r="Z1012" s="50">
        <f>IF(X1012="",0,LEN(X1012)-LEN(SUBSTITUTE(X1012," ",""))+1)</f>
        <v/>
      </c>
      <c r="AA1012" s="50">
        <f>IF(Z1012&lt;1,"",IFERROR(VALUE(SUBSTITUTE(TRIM(MID(SUBSTITUTE(X1012," ",REPT(" ",60)),1,60)),".",MID(1/2,2,1))),""))</f>
        <v/>
      </c>
      <c r="AB1012" s="50">
        <f>IF(Z1012&lt;2,"",IFERROR(VALUE(SUBSTITUTE(TRIM(MID(SUBSTITUTE(X1012," ",REPT(" ",60)),61,60)),".",MID(1/2,2,1))),""))</f>
        <v/>
      </c>
      <c r="AC1012" s="50">
        <f>IF(Z1012&lt;3,"",IFERROR(VALUE(SUBSTITUTE(TRIM(MID(SUBSTITUTE(X1012," ",REPT(" ",60)),121,60)),".",MID(1/2,2,1))),""))</f>
        <v/>
      </c>
      <c r="AD1012" s="50">
        <f>IF(Z1012&lt;4,"",IFERROR(VALUE(SUBSTITUTE(TRIM(MID(SUBSTITUTE(X1012," ",REPT(" ",60)),181,60)),".",MID(1/2,2,1))),""))</f>
        <v/>
      </c>
      <c r="AE1012" s="50">
        <f>IF(Z1012&lt;5,"",IFERROR(VALUE(SUBSTITUTE(TRIM(MID(SUBSTITUTE(X1012," ",REPT(" ",60)),241,60)),".",MID(1/2,2,1))),""))</f>
        <v/>
      </c>
      <c r="AF1012" s="50">
        <f>IF(Z1012&lt;6,"",IFERROR(VALUE(SUBSTITUTE(TRIM(MID(SUBSTITUTE(X1012," ",REPT(" ",60)),301,60)),".",MID(1/2,2,1))),""))</f>
        <v/>
      </c>
      <c r="AG1012" s="50">
        <f>IFERROR(IF(Z1012=2,AA1012,IF(Z1012=4,IF(AA1012&lt;0,-1,1)*(ABS(AA1012)+AB1012/60),IF(Z1012=6,IF(AA1012&lt;0,-1,1)*(ABS(AA1012)+AB1012/60+AC1012/3600),""))),"")</f>
        <v/>
      </c>
      <c r="AH1012" s="50">
        <f>IFERROR(IF(Z1012=2,AB1012,IF(Z1012=4,IF(AC1012&lt;0,-1,1)*(ABS(AC1012)+AD1012/60),IF(Z1012=6,IF(AD1012&lt;0,-1,1)*(ABS(AD1012)+AE1012/60+AF1012/3600),""))),"")</f>
        <v/>
      </c>
      <c r="AI1012" s="50">
        <f>IF(W1012,AH1012,AG1012)</f>
        <v/>
      </c>
      <c r="AJ1012" s="50">
        <f>IF(W1012,AG1012,AH1012)</f>
        <v/>
      </c>
      <c r="AK1012" s="50">
        <f>IFERROR(IF(U1012=0,AI1012,U1012*ABS(AI1012)),"")</f>
        <v/>
      </c>
      <c r="AL1012" s="50">
        <f>IFERROR(IF(V1012=0,AJ1012,V1012*ABS(AJ1012)),"")</f>
        <v/>
      </c>
      <c r="AM1012" s="50">
        <f>IFERROR(AND(U1012=0,V1012=0,ABS(AK1012)&gt;90,ABS(AK1012)&lt;=180,ABS(AL1012)&lt;=90),FALSE)</f>
        <v/>
      </c>
      <c r="AN1012" s="50">
        <f>IF(AM1012,AL1012,AK1012)</f>
        <v/>
      </c>
      <c r="AO1012" s="50">
        <f>IF(AM1012,AK1012,AL1012)</f>
        <v/>
      </c>
      <c r="AP1012" s="50">
        <f>IF(R1012="","",IF(Y1012&lt;&gt;"","Contains words or symbols that aren't part of a coordinate.",IF(NOT(OR(Z1012=2,Z1012=4,Z1012=6)),"Couldn't find a latitude and a longitude ("&amp;Z1012&amp;IF(Z1012=1," number"," numbers")&amp;" found).",IF(COUNT(AA1012:AF1012)&lt;&gt;Z1012,"Some of the numbers couldn't be read.",IF(OR(AND(Z1012=4,OR(AB1012&lt;0,AB1012&gt;=60,AD1012&lt;0,AD1012&gt;=60)),AND(Z1012=6,OR(AB1012&lt;0,AB1012&gt;=60,AC1012&lt;0,AC1012&gt;=60,AE1012&lt;0,AE1012&gt;=60,AF1012&lt;0,AF1012&gt;=60))),"Minutes and seconds must be between 0 and 60.",IF(OR(ABS(AN1012)&gt;90,ABS(AO1012)&gt;180),"Out of range: latitude must be between -90 and 90, and longitude between -180 and 180.",""))))))</f>
        <v/>
      </c>
    </row>
    <row r="1013">
      <c r="B1013" s="44" t="n"/>
      <c r="C1013" s="44" t="n"/>
      <c r="D1013" s="45">
        <f>IF(R1013="","",IF(AP1013&lt;&gt;"","NOT VALID GPS COORDINATES",IF(O1013="NO CONNECTION","NO CONNECTION",IF(E1013="","NOT FOUND",IF(OR(AM1013,AND(AN1013=0,AO1013=0)),"CONVERTED – PLEASE CHECK","CONVERTED")))))</f>
        <v/>
      </c>
      <c r="E1013" s="45">
        <f>IF(OR(O1013="",O1013="NO CONNECTION"),"",IFERROR(_xlfn.FILTERXML(O1013,"//local/territory")&amp;" "&amp;_xlfn.FILTERXML(O1013,"//local/mapcode"),IFERROR(_xlfn.FILTERXML(O1013,"//international/mapcode"),"")))</f>
        <v/>
      </c>
      <c r="F1013" s="46">
        <f>IF(E1013="","",IFERROR(_xlfn.FILTERXML(O1013,"//local/territory"),""))</f>
        <v/>
      </c>
      <c r="G1013" s="46">
        <f>IF(E1013="","",IFERROR(_xlfn.FILTERXML(O1013,"//local/mapcode"),""))</f>
        <v/>
      </c>
      <c r="H1013" s="46">
        <f>IF(E1013="","",IFERROR(_xlfn.FILTERXML(O1013,"//international/mapcode"),""))</f>
        <v/>
      </c>
      <c r="I1013" s="46">
        <f>IF(E1013="","",IFERROR(HYPERLINK("https://www.mymapcodes.com/go/?t="&amp;IF(G1013&lt;&gt;"",F1013,"AAA")&amp;"&amp;ma="&amp;LEFT(IF(G1013&lt;&gt;"",G1013,H1013),FIND(".",IF(G1013&lt;&gt;"",G1013,H1013))-1)&amp;"&amp;mb="&amp;MID(IF(G1013&lt;&gt;"",G1013,H1013),FIND(".",IF(G1013&lt;&gt;"",G1013,H1013))+1,99),"Open on MyMapcodes →"),""))</f>
        <v/>
      </c>
      <c r="J1013" s="47">
        <f>IF(OR(R1013="",AP1013&lt;&gt;""),"",ROUND(AN1013,6))</f>
        <v/>
      </c>
      <c r="K1013" s="47">
        <f>IF(OR(R1013="",AP1013&lt;&gt;""),"",ROUND(AO1013,6))</f>
        <v/>
      </c>
      <c r="L1013" s="48">
        <f>IF(R1013="","",IF(AP1013&lt;&gt;"",AP1013,IF(O1013="NO CONNECTION","Excel couldn't reach the mapcode service. Click the REFRESH RESULTS box just above the table.",IF(E1013="","The mapcode service didn't return a mapcode for this point.",IF(AM1013,"Latitude and longitude seemed to be the wrong way round, so they've been swapped. Please check.",IF(AND(AN1013=0,AO1013=0),"0, 0 is in the sea off West Africa. Please check this is the location you meant.",IF(W1013,"Longitude came first, so the order has been switched.",IF(Z1013=6,"Converted from degrees, minutes and seconds.",IF(Z1013=4,"Converted from degrees and decimal minutes.","")))))))))</f>
        <v/>
      </c>
      <c r="N1013" s="49">
        <f>IF(J1013="","",MapcodeAPI&amp;"codes/"&amp;SUBSTITUTE(J1013&amp;"",MID(1/2,2,1),".")&amp;","&amp;SUBSTITUTE(K1013&amp;"",MID(1/2,2,1),"."))&amp;LEFT($B$13,0)</f>
        <v/>
      </c>
      <c r="O1013" s="49">
        <f>IF(N1013="","",IFERROR(_xlfn.WEBSERVICE(N1013),IF(MapcodeAPIBackup="","NO CONNECTION",IFERROR(_xlfn.WEBSERVICE(MapcodeAPIBackup&amp;MID(N1013,LEN(MapcodeAPI)+1,999)),"NO CONNECTION"))))</f>
        <v/>
      </c>
      <c r="P1013" t="inlineStr">
        <is>
          <t xml:space="preserve"> </t>
        </is>
      </c>
      <c r="R1013" s="50">
        <f>IFERROR(IF(AND(TRIM(B1013&amp;"")="",TRIM(C1013&amp;"")=""),"",TRIM(IF(ISNUMBER(B1013),SUBSTITUTE(B1013&amp;"",MID(1/2,2,1),"."),B1013&amp;"")&amp;IF(TRIM(C1013&amp;"")="",""," | "&amp;IF(ISNUMBER(C1013),SUBSTITUTE(C1013&amp;"",MID(1/2,2,1),"."),C1013&amp;"")))),"(error value)")</f>
        <v/>
      </c>
      <c r="S1013" s="50">
        <f>IF(R1013="","","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"&amp;IFERROR(IF(AND(LEN(R1013)-LEN(SUBSTITUTE(R1013,"/",""))=1,ISNUMBER(FIND(" ",TRIM(LEFT(R1013,FIND("/",R1013)-1))))),LEFT(R1013,FIND("/",R1013)-1),R1013),R1013)&amp;" ")," "," "),"﻿"," "),"​"," "),"⁠"," ")," "," ")," "," "),CHAR(9)," "),CHAR(10)," "),CHAR(13)," "),"−","-"),"–","-"),"—","-"),"LATITUDE"," "),"LONGITUDE"," "),"COORDINATES"," "),"COORDS"," "),"NORTH"," N "),"SOUTH"," S "),"EAST"," E "),"WEST"," W "),"DEGREES"," "),"DEG"," "),"GPS"," "),"LONG"," "),"LNG"," "),"LON"," "),"LAT"," ")," AND "," "),"&amp;"," ")&amp;" ")</f>
        <v/>
      </c>
      <c r="T1013" s="50">
        <f>IF(S1013="","",IF(LEN(S1013)-LEN(SUBSTITUTE(S1013,".",""))&gt;0,SUBSTITUTE(S1013,","," "),IF(LEN(S1013)-LEN(SUBSTITUTE(S1013,",",""))=3,SUBSTITUTE(SUBSTITUTE(S1013,",",";",2),",","."),IF(LEN(S1013)-LEN(SUBSTITUTE(S1013,",",""))=2,SUBSTITUTE(S1013,",","."),SUBSTITUTE(S1013,","," ")))))</f>
        <v/>
      </c>
      <c r="U1013" s="50">
        <f>IF(ISNUMBER(FIND("S",T1013)),-1,IF(ISNUMBER(FIND("N",T1013)),1,0))</f>
        <v/>
      </c>
      <c r="V1013" s="50">
        <f>IF(ISNUMBER(FIND("W",T1013)),-1,IF(ISNUMBER(FIND("E",T1013)),1,0))</f>
        <v/>
      </c>
      <c r="W1013" s="50">
        <f>AND(MIN(IFERROR(FIND("N",T1013),999),IFERROR(FIND("S",T1013),999))&lt;999,MIN(IFERROR(FIND("E",T1013),999),IFERROR(FIND("W",T1013),999))&lt;999,MIN(IFERROR(FIND("E",T1013),999),IFERROR(FIND("W",T1013),999))&lt;MIN(IFERROR(FIND("N",T1013),999),IFERROR(FIND("S",T1013),999)))</f>
        <v/>
      </c>
      <c r="X1013" s="50">
        <f>IF(T1013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1013,"°"," "),"º"," "),"˚"," "),"'"," "),CHAR(34)," "),"′"," "),"’"," "),"‘"," "),"″"," "),"”"," "),"“"," "),"("," "),")"," "),"["," "),"]"," "),"{"," "),"}"," "),";"," "),"|"," "),"/"," "),"\"," "),":"," "),"="," "),"*"," "),","," "),"N"," "),"S"," "),"E"," "),"W"," "),"_"," ")))</f>
        <v/>
      </c>
      <c r="Y1013" s="50">
        <f>IF(X1013="","",SUBSTITUTE(SUBSTITUTE(SUBSTITUTE(SUBSTITUTE(SUBSTITUTE(SUBSTITUTE(SUBSTITUTE(SUBSTITUTE(SUBSTITUTE(SUBSTITUTE(SUBSTITUTE(SUBSTITUTE(SUBSTITUTE(X1013,"0",""),"1",""),"2",""),"3",""),"4",""),"5",""),"6",""),"7",""),"8",""),"9",""),".",""),"-","")," ",""))</f>
        <v/>
      </c>
      <c r="Z1013" s="50">
        <f>IF(X1013="",0,LEN(X1013)-LEN(SUBSTITUTE(X1013," ",""))+1)</f>
        <v/>
      </c>
      <c r="AA1013" s="50">
        <f>IF(Z1013&lt;1,"",IFERROR(VALUE(SUBSTITUTE(TRIM(MID(SUBSTITUTE(X1013," ",REPT(" ",60)),1,60)),".",MID(1/2,2,1))),""))</f>
        <v/>
      </c>
      <c r="AB1013" s="50">
        <f>IF(Z1013&lt;2,"",IFERROR(VALUE(SUBSTITUTE(TRIM(MID(SUBSTITUTE(X1013," ",REPT(" ",60)),61,60)),".",MID(1/2,2,1))),""))</f>
        <v/>
      </c>
      <c r="AC1013" s="50">
        <f>IF(Z1013&lt;3,"",IFERROR(VALUE(SUBSTITUTE(TRIM(MID(SUBSTITUTE(X1013," ",REPT(" ",60)),121,60)),".",MID(1/2,2,1))),""))</f>
        <v/>
      </c>
      <c r="AD1013" s="50">
        <f>IF(Z1013&lt;4,"",IFERROR(VALUE(SUBSTITUTE(TRIM(MID(SUBSTITUTE(X1013," ",REPT(" ",60)),181,60)),".",MID(1/2,2,1))),""))</f>
        <v/>
      </c>
      <c r="AE1013" s="50">
        <f>IF(Z1013&lt;5,"",IFERROR(VALUE(SUBSTITUTE(TRIM(MID(SUBSTITUTE(X1013," ",REPT(" ",60)),241,60)),".",MID(1/2,2,1))),""))</f>
        <v/>
      </c>
      <c r="AF1013" s="50">
        <f>IF(Z1013&lt;6,"",IFERROR(VALUE(SUBSTITUTE(TRIM(MID(SUBSTITUTE(X1013," ",REPT(" ",60)),301,60)),".",MID(1/2,2,1))),""))</f>
        <v/>
      </c>
      <c r="AG1013" s="50">
        <f>IFERROR(IF(Z1013=2,AA1013,IF(Z1013=4,IF(AA1013&lt;0,-1,1)*(ABS(AA1013)+AB1013/60),IF(Z1013=6,IF(AA1013&lt;0,-1,1)*(ABS(AA1013)+AB1013/60+AC1013/3600),""))),"")</f>
        <v/>
      </c>
      <c r="AH1013" s="50">
        <f>IFERROR(IF(Z1013=2,AB1013,IF(Z1013=4,IF(AC1013&lt;0,-1,1)*(ABS(AC1013)+AD1013/60),IF(Z1013=6,IF(AD1013&lt;0,-1,1)*(ABS(AD1013)+AE1013/60+AF1013/3600),""))),"")</f>
        <v/>
      </c>
      <c r="AI1013" s="50">
        <f>IF(W1013,AH1013,AG1013)</f>
        <v/>
      </c>
      <c r="AJ1013" s="50">
        <f>IF(W1013,AG1013,AH1013)</f>
        <v/>
      </c>
      <c r="AK1013" s="50">
        <f>IFERROR(IF(U1013=0,AI1013,U1013*ABS(AI1013)),"")</f>
        <v/>
      </c>
      <c r="AL1013" s="50">
        <f>IFERROR(IF(V1013=0,AJ1013,V1013*ABS(AJ1013)),"")</f>
        <v/>
      </c>
      <c r="AM1013" s="50">
        <f>IFERROR(AND(U1013=0,V1013=0,ABS(AK1013)&gt;90,ABS(AK1013)&lt;=180,ABS(AL1013)&lt;=90),FALSE)</f>
        <v/>
      </c>
      <c r="AN1013" s="50">
        <f>IF(AM1013,AL1013,AK1013)</f>
        <v/>
      </c>
      <c r="AO1013" s="50">
        <f>IF(AM1013,AK1013,AL1013)</f>
        <v/>
      </c>
      <c r="AP1013" s="50">
        <f>IF(R1013="","",IF(Y1013&lt;&gt;"","Contains words or symbols that aren't part of a coordinate.",IF(NOT(OR(Z1013=2,Z1013=4,Z1013=6)),"Couldn't find a latitude and a longitude ("&amp;Z1013&amp;IF(Z1013=1," number"," numbers")&amp;" found).",IF(COUNT(AA1013:AF1013)&lt;&gt;Z1013,"Some of the numbers couldn't be read.",IF(OR(AND(Z1013=4,OR(AB1013&lt;0,AB1013&gt;=60,AD1013&lt;0,AD1013&gt;=60)),AND(Z1013=6,OR(AB1013&lt;0,AB1013&gt;=60,AC1013&lt;0,AC1013&gt;=60,AE1013&lt;0,AE1013&gt;=60,AF1013&lt;0,AF1013&gt;=60))),"Minutes and seconds must be between 0 and 60.",IF(OR(ABS(AN1013)&gt;90,ABS(AO1013)&gt;180),"Out of range: latitude must be between -90 and 90, and longitude between -180 and 180.",""))))))</f>
        <v/>
      </c>
    </row>
    <row r="1014">
      <c r="B1014" s="44" t="n"/>
      <c r="C1014" s="44" t="n"/>
      <c r="D1014" s="45">
        <f>IF(R1014="","",IF(AP1014&lt;&gt;"","NOT VALID GPS COORDINATES",IF(O1014="NO CONNECTION","NO CONNECTION",IF(E1014="","NOT FOUND",IF(OR(AM1014,AND(AN1014=0,AO1014=0)),"CONVERTED – PLEASE CHECK","CONVERTED")))))</f>
        <v/>
      </c>
      <c r="E1014" s="45">
        <f>IF(OR(O1014="",O1014="NO CONNECTION"),"",IFERROR(_xlfn.FILTERXML(O1014,"//local/territory")&amp;" "&amp;_xlfn.FILTERXML(O1014,"//local/mapcode"),IFERROR(_xlfn.FILTERXML(O1014,"//international/mapcode"),"")))</f>
        <v/>
      </c>
      <c r="F1014" s="46">
        <f>IF(E1014="","",IFERROR(_xlfn.FILTERXML(O1014,"//local/territory"),""))</f>
        <v/>
      </c>
      <c r="G1014" s="46">
        <f>IF(E1014="","",IFERROR(_xlfn.FILTERXML(O1014,"//local/mapcode"),""))</f>
        <v/>
      </c>
      <c r="H1014" s="46">
        <f>IF(E1014="","",IFERROR(_xlfn.FILTERXML(O1014,"//international/mapcode"),""))</f>
        <v/>
      </c>
      <c r="I1014" s="46">
        <f>IF(E1014="","",IFERROR(HYPERLINK("https://www.mymapcodes.com/go/?t="&amp;IF(G1014&lt;&gt;"",F1014,"AAA")&amp;"&amp;ma="&amp;LEFT(IF(G1014&lt;&gt;"",G1014,H1014),FIND(".",IF(G1014&lt;&gt;"",G1014,H1014))-1)&amp;"&amp;mb="&amp;MID(IF(G1014&lt;&gt;"",G1014,H1014),FIND(".",IF(G1014&lt;&gt;"",G1014,H1014))+1,99),"Open on MyMapcodes →"),""))</f>
        <v/>
      </c>
      <c r="J1014" s="47">
        <f>IF(OR(R1014="",AP1014&lt;&gt;""),"",ROUND(AN1014,6))</f>
        <v/>
      </c>
      <c r="K1014" s="47">
        <f>IF(OR(R1014="",AP1014&lt;&gt;""),"",ROUND(AO1014,6))</f>
        <v/>
      </c>
      <c r="L1014" s="48">
        <f>IF(R1014="","",IF(AP1014&lt;&gt;"",AP1014,IF(O1014="NO CONNECTION","Excel couldn't reach the mapcode service. Click the REFRESH RESULTS box just above the table.",IF(E1014="","The mapcode service didn't return a mapcode for this point.",IF(AM1014,"Latitude and longitude seemed to be the wrong way round, so they've been swapped. Please check.",IF(AND(AN1014=0,AO1014=0),"0, 0 is in the sea off West Africa. Please check this is the location you meant.",IF(W1014,"Longitude came first, so the order has been switched.",IF(Z1014=6,"Converted from degrees, minutes and seconds.",IF(Z1014=4,"Converted from degrees and decimal minutes.","")))))))))</f>
        <v/>
      </c>
      <c r="N1014" s="49">
        <f>IF(J1014="","",MapcodeAPI&amp;"codes/"&amp;SUBSTITUTE(J1014&amp;"",MID(1/2,2,1),".")&amp;","&amp;SUBSTITUTE(K1014&amp;"",MID(1/2,2,1),"."))&amp;LEFT($B$13,0)</f>
        <v/>
      </c>
      <c r="O1014" s="49">
        <f>IF(N1014="","",IFERROR(_xlfn.WEBSERVICE(N1014),IF(MapcodeAPIBackup="","NO CONNECTION",IFERROR(_xlfn.WEBSERVICE(MapcodeAPIBackup&amp;MID(N1014,LEN(MapcodeAPI)+1,999)),"NO CONNECTION"))))</f>
        <v/>
      </c>
      <c r="P1014" t="inlineStr">
        <is>
          <t xml:space="preserve"> </t>
        </is>
      </c>
      <c r="R1014" s="50">
        <f>IFERROR(IF(AND(TRIM(B1014&amp;"")="",TRIM(C1014&amp;"")=""),"",TRIM(IF(ISNUMBER(B1014),SUBSTITUTE(B1014&amp;"",MID(1/2,2,1),"."),B1014&amp;"")&amp;IF(TRIM(C1014&amp;"")="",""," | "&amp;IF(ISNUMBER(C1014),SUBSTITUTE(C1014&amp;"",MID(1/2,2,1),"."),C1014&amp;"")))),"(error value)")</f>
        <v/>
      </c>
      <c r="S1014" s="50">
        <f>IF(R1014="","","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"&amp;IFERROR(IF(AND(LEN(R1014)-LEN(SUBSTITUTE(R1014,"/",""))=1,ISNUMBER(FIND(" ",TRIM(LEFT(R1014,FIND("/",R1014)-1))))),LEFT(R1014,FIND("/",R1014)-1),R1014),R1014)&amp;" ")," "," "),"﻿"," "),"​"," "),"⁠"," ")," "," ")," "," "),CHAR(9)," "),CHAR(10)," "),CHAR(13)," "),"−","-"),"–","-"),"—","-"),"LATITUDE"," "),"LONGITUDE"," "),"COORDINATES"," "),"COORDS"," "),"NORTH"," N "),"SOUTH"," S "),"EAST"," E "),"WEST"," W "),"DEGREES"," "),"DEG"," "),"GPS"," "),"LONG"," "),"LNG"," "),"LON"," "),"LAT"," ")," AND "," "),"&amp;"," ")&amp;" ")</f>
        <v/>
      </c>
      <c r="T1014" s="50">
        <f>IF(S1014="","",IF(LEN(S1014)-LEN(SUBSTITUTE(S1014,".",""))&gt;0,SUBSTITUTE(S1014,","," "),IF(LEN(S1014)-LEN(SUBSTITUTE(S1014,",",""))=3,SUBSTITUTE(SUBSTITUTE(S1014,",",";",2),",","."),IF(LEN(S1014)-LEN(SUBSTITUTE(S1014,",",""))=2,SUBSTITUTE(S1014,",","."),SUBSTITUTE(S1014,","," ")))))</f>
        <v/>
      </c>
      <c r="U1014" s="50">
        <f>IF(ISNUMBER(FIND("S",T1014)),-1,IF(ISNUMBER(FIND("N",T1014)),1,0))</f>
        <v/>
      </c>
      <c r="V1014" s="50">
        <f>IF(ISNUMBER(FIND("W",T1014)),-1,IF(ISNUMBER(FIND("E",T1014)),1,0))</f>
        <v/>
      </c>
      <c r="W1014" s="50">
        <f>AND(MIN(IFERROR(FIND("N",T1014),999),IFERROR(FIND("S",T1014),999))&lt;999,MIN(IFERROR(FIND("E",T1014),999),IFERROR(FIND("W",T1014),999))&lt;999,MIN(IFERROR(FIND("E",T1014),999),IFERROR(FIND("W",T1014),999))&lt;MIN(IFERROR(FIND("N",T1014),999),IFERROR(FIND("S",T1014),999)))</f>
        <v/>
      </c>
      <c r="X1014" s="50">
        <f>IF(T1014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1014,"°"," "),"º"," "),"˚"," "),"'"," "),CHAR(34)," "),"′"," "),"’"," "),"‘"," "),"″"," "),"”"," "),"“"," "),"("," "),")"," "),"["," "),"]"," "),"{"," "),"}"," "),";"," "),"|"," "),"/"," "),"\"," "),":"," "),"="," "),"*"," "),","," "),"N"," "),"S"," "),"E"," "),"W"," "),"_"," ")))</f>
        <v/>
      </c>
      <c r="Y1014" s="50">
        <f>IF(X1014="","",SUBSTITUTE(SUBSTITUTE(SUBSTITUTE(SUBSTITUTE(SUBSTITUTE(SUBSTITUTE(SUBSTITUTE(SUBSTITUTE(SUBSTITUTE(SUBSTITUTE(SUBSTITUTE(SUBSTITUTE(SUBSTITUTE(X1014,"0",""),"1",""),"2",""),"3",""),"4",""),"5",""),"6",""),"7",""),"8",""),"9",""),".",""),"-","")," ",""))</f>
        <v/>
      </c>
      <c r="Z1014" s="50">
        <f>IF(X1014="",0,LEN(X1014)-LEN(SUBSTITUTE(X1014," ",""))+1)</f>
        <v/>
      </c>
      <c r="AA1014" s="50">
        <f>IF(Z1014&lt;1,"",IFERROR(VALUE(SUBSTITUTE(TRIM(MID(SUBSTITUTE(X1014," ",REPT(" ",60)),1,60)),".",MID(1/2,2,1))),""))</f>
        <v/>
      </c>
      <c r="AB1014" s="50">
        <f>IF(Z1014&lt;2,"",IFERROR(VALUE(SUBSTITUTE(TRIM(MID(SUBSTITUTE(X1014," ",REPT(" ",60)),61,60)),".",MID(1/2,2,1))),""))</f>
        <v/>
      </c>
      <c r="AC1014" s="50">
        <f>IF(Z1014&lt;3,"",IFERROR(VALUE(SUBSTITUTE(TRIM(MID(SUBSTITUTE(X1014," ",REPT(" ",60)),121,60)),".",MID(1/2,2,1))),""))</f>
        <v/>
      </c>
      <c r="AD1014" s="50">
        <f>IF(Z1014&lt;4,"",IFERROR(VALUE(SUBSTITUTE(TRIM(MID(SUBSTITUTE(X1014," ",REPT(" ",60)),181,60)),".",MID(1/2,2,1))),""))</f>
        <v/>
      </c>
      <c r="AE1014" s="50">
        <f>IF(Z1014&lt;5,"",IFERROR(VALUE(SUBSTITUTE(TRIM(MID(SUBSTITUTE(X1014," ",REPT(" ",60)),241,60)),".",MID(1/2,2,1))),""))</f>
        <v/>
      </c>
      <c r="AF1014" s="50">
        <f>IF(Z1014&lt;6,"",IFERROR(VALUE(SUBSTITUTE(TRIM(MID(SUBSTITUTE(X1014," ",REPT(" ",60)),301,60)),".",MID(1/2,2,1))),""))</f>
        <v/>
      </c>
      <c r="AG1014" s="50">
        <f>IFERROR(IF(Z1014=2,AA1014,IF(Z1014=4,IF(AA1014&lt;0,-1,1)*(ABS(AA1014)+AB1014/60),IF(Z1014=6,IF(AA1014&lt;0,-1,1)*(ABS(AA1014)+AB1014/60+AC1014/3600),""))),"")</f>
        <v/>
      </c>
      <c r="AH1014" s="50">
        <f>IFERROR(IF(Z1014=2,AB1014,IF(Z1014=4,IF(AC1014&lt;0,-1,1)*(ABS(AC1014)+AD1014/60),IF(Z1014=6,IF(AD1014&lt;0,-1,1)*(ABS(AD1014)+AE1014/60+AF1014/3600),""))),"")</f>
        <v/>
      </c>
      <c r="AI1014" s="50">
        <f>IF(W1014,AH1014,AG1014)</f>
        <v/>
      </c>
      <c r="AJ1014" s="50">
        <f>IF(W1014,AG1014,AH1014)</f>
        <v/>
      </c>
      <c r="AK1014" s="50">
        <f>IFERROR(IF(U1014=0,AI1014,U1014*ABS(AI1014)),"")</f>
        <v/>
      </c>
      <c r="AL1014" s="50">
        <f>IFERROR(IF(V1014=0,AJ1014,V1014*ABS(AJ1014)),"")</f>
        <v/>
      </c>
      <c r="AM1014" s="50">
        <f>IFERROR(AND(U1014=0,V1014=0,ABS(AK1014)&gt;90,ABS(AK1014)&lt;=180,ABS(AL1014)&lt;=90),FALSE)</f>
        <v/>
      </c>
      <c r="AN1014" s="50">
        <f>IF(AM1014,AL1014,AK1014)</f>
        <v/>
      </c>
      <c r="AO1014" s="50">
        <f>IF(AM1014,AK1014,AL1014)</f>
        <v/>
      </c>
      <c r="AP1014" s="50">
        <f>IF(R1014="","",IF(Y1014&lt;&gt;"","Contains words or symbols that aren't part of a coordinate.",IF(NOT(OR(Z1014=2,Z1014=4,Z1014=6)),"Couldn't find a latitude and a longitude ("&amp;Z1014&amp;IF(Z1014=1," number"," numbers")&amp;" found).",IF(COUNT(AA1014:AF1014)&lt;&gt;Z1014,"Some of the numbers couldn't be read.",IF(OR(AND(Z1014=4,OR(AB1014&lt;0,AB1014&gt;=60,AD1014&lt;0,AD1014&gt;=60)),AND(Z1014=6,OR(AB1014&lt;0,AB1014&gt;=60,AC1014&lt;0,AC1014&gt;=60,AE1014&lt;0,AE1014&gt;=60,AF1014&lt;0,AF1014&gt;=60))),"Minutes and seconds must be between 0 and 60.",IF(OR(ABS(AN1014)&gt;90,ABS(AO1014)&gt;180),"Out of range: latitude must be between -90 and 90, and longitude between -180 and 180.",""))))))</f>
        <v/>
      </c>
    </row>
    <row r="1015">
      <c r="B1015" s="44" t="n"/>
      <c r="C1015" s="44" t="n"/>
      <c r="D1015" s="45">
        <f>IF(R1015="","",IF(AP1015&lt;&gt;"","NOT VALID GPS COORDINATES",IF(O1015="NO CONNECTION","NO CONNECTION",IF(E1015="","NOT FOUND",IF(OR(AM1015,AND(AN1015=0,AO1015=0)),"CONVERTED – PLEASE CHECK","CONVERTED")))))</f>
        <v/>
      </c>
      <c r="E1015" s="45">
        <f>IF(OR(O1015="",O1015="NO CONNECTION"),"",IFERROR(_xlfn.FILTERXML(O1015,"//local/territory")&amp;" "&amp;_xlfn.FILTERXML(O1015,"//local/mapcode"),IFERROR(_xlfn.FILTERXML(O1015,"//international/mapcode"),"")))</f>
        <v/>
      </c>
      <c r="F1015" s="46">
        <f>IF(E1015="","",IFERROR(_xlfn.FILTERXML(O1015,"//local/territory"),""))</f>
        <v/>
      </c>
      <c r="G1015" s="46">
        <f>IF(E1015="","",IFERROR(_xlfn.FILTERXML(O1015,"//local/mapcode"),""))</f>
        <v/>
      </c>
      <c r="H1015" s="46">
        <f>IF(E1015="","",IFERROR(_xlfn.FILTERXML(O1015,"//international/mapcode"),""))</f>
        <v/>
      </c>
      <c r="I1015" s="46">
        <f>IF(E1015="","",IFERROR(HYPERLINK("https://www.mymapcodes.com/go/?t="&amp;IF(G1015&lt;&gt;"",F1015,"AAA")&amp;"&amp;ma="&amp;LEFT(IF(G1015&lt;&gt;"",G1015,H1015),FIND(".",IF(G1015&lt;&gt;"",G1015,H1015))-1)&amp;"&amp;mb="&amp;MID(IF(G1015&lt;&gt;"",G1015,H1015),FIND(".",IF(G1015&lt;&gt;"",G1015,H1015))+1,99),"Open on MyMapcodes →"),""))</f>
        <v/>
      </c>
      <c r="J1015" s="47">
        <f>IF(OR(R1015="",AP1015&lt;&gt;""),"",ROUND(AN1015,6))</f>
        <v/>
      </c>
      <c r="K1015" s="47">
        <f>IF(OR(R1015="",AP1015&lt;&gt;""),"",ROUND(AO1015,6))</f>
        <v/>
      </c>
      <c r="L1015" s="48">
        <f>IF(R1015="","",IF(AP1015&lt;&gt;"",AP1015,IF(O1015="NO CONNECTION","Excel couldn't reach the mapcode service. Click the REFRESH RESULTS box just above the table.",IF(E1015="","The mapcode service didn't return a mapcode for this point.",IF(AM1015,"Latitude and longitude seemed to be the wrong way round, so they've been swapped. Please check.",IF(AND(AN1015=0,AO1015=0),"0, 0 is in the sea off West Africa. Please check this is the location you meant.",IF(W1015,"Longitude came first, so the order has been switched.",IF(Z1015=6,"Converted from degrees, minutes and seconds.",IF(Z1015=4,"Converted from degrees and decimal minutes.","")))))))))</f>
        <v/>
      </c>
      <c r="N1015" s="49">
        <f>IF(J1015="","",MapcodeAPI&amp;"codes/"&amp;SUBSTITUTE(J1015&amp;"",MID(1/2,2,1),".")&amp;","&amp;SUBSTITUTE(K1015&amp;"",MID(1/2,2,1),"."))&amp;LEFT($B$13,0)</f>
        <v/>
      </c>
      <c r="O1015" s="49">
        <f>IF(N1015="","",IFERROR(_xlfn.WEBSERVICE(N1015),IF(MapcodeAPIBackup="","NO CONNECTION",IFERROR(_xlfn.WEBSERVICE(MapcodeAPIBackup&amp;MID(N1015,LEN(MapcodeAPI)+1,999)),"NO CONNECTION"))))</f>
        <v/>
      </c>
      <c r="P1015" t="inlineStr">
        <is>
          <t xml:space="preserve"> </t>
        </is>
      </c>
      <c r="R1015" s="50">
        <f>IFERROR(IF(AND(TRIM(B1015&amp;"")="",TRIM(C1015&amp;"")=""),"",TRIM(IF(ISNUMBER(B1015),SUBSTITUTE(B1015&amp;"",MID(1/2,2,1),"."),B1015&amp;"")&amp;IF(TRIM(C1015&amp;"")="",""," | "&amp;IF(ISNUMBER(C1015),SUBSTITUTE(C1015&amp;"",MID(1/2,2,1),"."),C1015&amp;"")))),"(error value)")</f>
        <v/>
      </c>
      <c r="S1015" s="50">
        <f>IF(R1015="","","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"&amp;IFERROR(IF(AND(LEN(R1015)-LEN(SUBSTITUTE(R1015,"/",""))=1,ISNUMBER(FIND(" ",TRIM(LEFT(R1015,FIND("/",R1015)-1))))),LEFT(R1015,FIND("/",R1015)-1),R1015),R1015)&amp;" ")," "," "),"﻿"," "),"​"," "),"⁠"," ")," "," ")," "," "),CHAR(9)," "),CHAR(10)," "),CHAR(13)," "),"−","-"),"–","-"),"—","-"),"LATITUDE"," "),"LONGITUDE"," "),"COORDINATES"," "),"COORDS"," "),"NORTH"," N "),"SOUTH"," S "),"EAST"," E "),"WEST"," W "),"DEGREES"," "),"DEG"," "),"GPS"," "),"LONG"," "),"LNG"," "),"LON"," "),"LAT"," ")," AND "," "),"&amp;"," ")&amp;" ")</f>
        <v/>
      </c>
      <c r="T1015" s="50">
        <f>IF(S1015="","",IF(LEN(S1015)-LEN(SUBSTITUTE(S1015,".",""))&gt;0,SUBSTITUTE(S1015,","," "),IF(LEN(S1015)-LEN(SUBSTITUTE(S1015,",",""))=3,SUBSTITUTE(SUBSTITUTE(S1015,",",";",2),",","."),IF(LEN(S1015)-LEN(SUBSTITUTE(S1015,",",""))=2,SUBSTITUTE(S1015,",","."),SUBSTITUTE(S1015,","," ")))))</f>
        <v/>
      </c>
      <c r="U1015" s="50">
        <f>IF(ISNUMBER(FIND("S",T1015)),-1,IF(ISNUMBER(FIND("N",T1015)),1,0))</f>
        <v/>
      </c>
      <c r="V1015" s="50">
        <f>IF(ISNUMBER(FIND("W",T1015)),-1,IF(ISNUMBER(FIND("E",T1015)),1,0))</f>
        <v/>
      </c>
      <c r="W1015" s="50">
        <f>AND(MIN(IFERROR(FIND("N",T1015),999),IFERROR(FIND("S",T1015),999))&lt;999,MIN(IFERROR(FIND("E",T1015),999),IFERROR(FIND("W",T1015),999))&lt;999,MIN(IFERROR(FIND("E",T1015),999),IFERROR(FIND("W",T1015),999))&lt;MIN(IFERROR(FIND("N",T1015),999),IFERROR(FIND("S",T1015),999)))</f>
        <v/>
      </c>
      <c r="X1015" s="50">
        <f>IF(T1015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1015,"°"," "),"º"," "),"˚"," "),"'"," "),CHAR(34)," "),"′"," "),"’"," "),"‘"," "),"″"," "),"”"," "),"“"," "),"("," "),")"," "),"["," "),"]"," "),"{"," "),"}"," "),";"," "),"|"," "),"/"," "),"\"," "),":"," "),"="," "),"*"," "),","," "),"N"," "),"S"," "),"E"," "),"W"," "),"_"," ")))</f>
        <v/>
      </c>
      <c r="Y1015" s="50">
        <f>IF(X1015="","",SUBSTITUTE(SUBSTITUTE(SUBSTITUTE(SUBSTITUTE(SUBSTITUTE(SUBSTITUTE(SUBSTITUTE(SUBSTITUTE(SUBSTITUTE(SUBSTITUTE(SUBSTITUTE(SUBSTITUTE(SUBSTITUTE(X1015,"0",""),"1",""),"2",""),"3",""),"4",""),"5",""),"6",""),"7",""),"8",""),"9",""),".",""),"-","")," ",""))</f>
        <v/>
      </c>
      <c r="Z1015" s="50">
        <f>IF(X1015="",0,LEN(X1015)-LEN(SUBSTITUTE(X1015," ",""))+1)</f>
        <v/>
      </c>
      <c r="AA1015" s="50">
        <f>IF(Z1015&lt;1,"",IFERROR(VALUE(SUBSTITUTE(TRIM(MID(SUBSTITUTE(X1015," ",REPT(" ",60)),1,60)),".",MID(1/2,2,1))),""))</f>
        <v/>
      </c>
      <c r="AB1015" s="50">
        <f>IF(Z1015&lt;2,"",IFERROR(VALUE(SUBSTITUTE(TRIM(MID(SUBSTITUTE(X1015," ",REPT(" ",60)),61,60)),".",MID(1/2,2,1))),""))</f>
        <v/>
      </c>
      <c r="AC1015" s="50">
        <f>IF(Z1015&lt;3,"",IFERROR(VALUE(SUBSTITUTE(TRIM(MID(SUBSTITUTE(X1015," ",REPT(" ",60)),121,60)),".",MID(1/2,2,1))),""))</f>
        <v/>
      </c>
      <c r="AD1015" s="50">
        <f>IF(Z1015&lt;4,"",IFERROR(VALUE(SUBSTITUTE(TRIM(MID(SUBSTITUTE(X1015," ",REPT(" ",60)),181,60)),".",MID(1/2,2,1))),""))</f>
        <v/>
      </c>
      <c r="AE1015" s="50">
        <f>IF(Z1015&lt;5,"",IFERROR(VALUE(SUBSTITUTE(TRIM(MID(SUBSTITUTE(X1015," ",REPT(" ",60)),241,60)),".",MID(1/2,2,1))),""))</f>
        <v/>
      </c>
      <c r="AF1015" s="50">
        <f>IF(Z1015&lt;6,"",IFERROR(VALUE(SUBSTITUTE(TRIM(MID(SUBSTITUTE(X1015," ",REPT(" ",60)),301,60)),".",MID(1/2,2,1))),""))</f>
        <v/>
      </c>
      <c r="AG1015" s="50">
        <f>IFERROR(IF(Z1015=2,AA1015,IF(Z1015=4,IF(AA1015&lt;0,-1,1)*(ABS(AA1015)+AB1015/60),IF(Z1015=6,IF(AA1015&lt;0,-1,1)*(ABS(AA1015)+AB1015/60+AC1015/3600),""))),"")</f>
        <v/>
      </c>
      <c r="AH1015" s="50">
        <f>IFERROR(IF(Z1015=2,AB1015,IF(Z1015=4,IF(AC1015&lt;0,-1,1)*(ABS(AC1015)+AD1015/60),IF(Z1015=6,IF(AD1015&lt;0,-1,1)*(ABS(AD1015)+AE1015/60+AF1015/3600),""))),"")</f>
        <v/>
      </c>
      <c r="AI1015" s="50">
        <f>IF(W1015,AH1015,AG1015)</f>
        <v/>
      </c>
      <c r="AJ1015" s="50">
        <f>IF(W1015,AG1015,AH1015)</f>
        <v/>
      </c>
      <c r="AK1015" s="50">
        <f>IFERROR(IF(U1015=0,AI1015,U1015*ABS(AI1015)),"")</f>
        <v/>
      </c>
      <c r="AL1015" s="50">
        <f>IFERROR(IF(V1015=0,AJ1015,V1015*ABS(AJ1015)),"")</f>
        <v/>
      </c>
      <c r="AM1015" s="50">
        <f>IFERROR(AND(U1015=0,V1015=0,ABS(AK1015)&gt;90,ABS(AK1015)&lt;=180,ABS(AL1015)&lt;=90),FALSE)</f>
        <v/>
      </c>
      <c r="AN1015" s="50">
        <f>IF(AM1015,AL1015,AK1015)</f>
        <v/>
      </c>
      <c r="AO1015" s="50">
        <f>IF(AM1015,AK1015,AL1015)</f>
        <v/>
      </c>
      <c r="AP1015" s="50">
        <f>IF(R1015="","",IF(Y1015&lt;&gt;"","Contains words or symbols that aren't part of a coordinate.",IF(NOT(OR(Z1015=2,Z1015=4,Z1015=6)),"Couldn't find a latitude and a longitude ("&amp;Z1015&amp;IF(Z1015=1," number"," numbers")&amp;" found).",IF(COUNT(AA1015:AF1015)&lt;&gt;Z1015,"Some of the numbers couldn't be read.",IF(OR(AND(Z1015=4,OR(AB1015&lt;0,AB1015&gt;=60,AD1015&lt;0,AD1015&gt;=60)),AND(Z1015=6,OR(AB1015&lt;0,AB1015&gt;=60,AC1015&lt;0,AC1015&gt;=60,AE1015&lt;0,AE1015&gt;=60,AF1015&lt;0,AF1015&gt;=60))),"Minutes and seconds must be between 0 and 60.",IF(OR(ABS(AN1015)&gt;90,ABS(AO1015)&gt;180),"Out of range: latitude must be between -90 and 90, and longitude between -180 and 180.",""))))))</f>
        <v/>
      </c>
    </row>
    <row r="1016">
      <c r="B1016" s="44" t="n"/>
      <c r="C1016" s="44" t="n"/>
      <c r="D1016" s="45">
        <f>IF(R1016="","",IF(AP1016&lt;&gt;"","NOT VALID GPS COORDINATES",IF(O1016="NO CONNECTION","NO CONNECTION",IF(E1016="","NOT FOUND",IF(OR(AM1016,AND(AN1016=0,AO1016=0)),"CONVERTED – PLEASE CHECK","CONVERTED")))))</f>
        <v/>
      </c>
      <c r="E1016" s="45">
        <f>IF(OR(O1016="",O1016="NO CONNECTION"),"",IFERROR(_xlfn.FILTERXML(O1016,"//local/territory")&amp;" "&amp;_xlfn.FILTERXML(O1016,"//local/mapcode"),IFERROR(_xlfn.FILTERXML(O1016,"//international/mapcode"),"")))</f>
        <v/>
      </c>
      <c r="F1016" s="46">
        <f>IF(E1016="","",IFERROR(_xlfn.FILTERXML(O1016,"//local/territory"),""))</f>
        <v/>
      </c>
      <c r="G1016" s="46">
        <f>IF(E1016="","",IFERROR(_xlfn.FILTERXML(O1016,"//local/mapcode"),""))</f>
        <v/>
      </c>
      <c r="H1016" s="46">
        <f>IF(E1016="","",IFERROR(_xlfn.FILTERXML(O1016,"//international/mapcode"),""))</f>
        <v/>
      </c>
      <c r="I1016" s="46">
        <f>IF(E1016="","",IFERROR(HYPERLINK("https://www.mymapcodes.com/go/?t="&amp;IF(G1016&lt;&gt;"",F1016,"AAA")&amp;"&amp;ma="&amp;LEFT(IF(G1016&lt;&gt;"",G1016,H1016),FIND(".",IF(G1016&lt;&gt;"",G1016,H1016))-1)&amp;"&amp;mb="&amp;MID(IF(G1016&lt;&gt;"",G1016,H1016),FIND(".",IF(G1016&lt;&gt;"",G1016,H1016))+1,99),"Open on MyMapcodes →"),""))</f>
        <v/>
      </c>
      <c r="J1016" s="47">
        <f>IF(OR(R1016="",AP1016&lt;&gt;""),"",ROUND(AN1016,6))</f>
        <v/>
      </c>
      <c r="K1016" s="47">
        <f>IF(OR(R1016="",AP1016&lt;&gt;""),"",ROUND(AO1016,6))</f>
        <v/>
      </c>
      <c r="L1016" s="48">
        <f>IF(R1016="","",IF(AP1016&lt;&gt;"",AP1016,IF(O1016="NO CONNECTION","Excel couldn't reach the mapcode service. Click the REFRESH RESULTS box just above the table.",IF(E1016="","The mapcode service didn't return a mapcode for this point.",IF(AM1016,"Latitude and longitude seemed to be the wrong way round, so they've been swapped. Please check.",IF(AND(AN1016=0,AO1016=0),"0, 0 is in the sea off West Africa. Please check this is the location you meant.",IF(W1016,"Longitude came first, so the order has been switched.",IF(Z1016=6,"Converted from degrees, minutes and seconds.",IF(Z1016=4,"Converted from degrees and decimal minutes.","")))))))))</f>
        <v/>
      </c>
      <c r="N1016" s="49">
        <f>IF(J1016="","",MapcodeAPI&amp;"codes/"&amp;SUBSTITUTE(J1016&amp;"",MID(1/2,2,1),".")&amp;","&amp;SUBSTITUTE(K1016&amp;"",MID(1/2,2,1),"."))&amp;LEFT($B$13,0)</f>
        <v/>
      </c>
      <c r="O1016" s="49">
        <f>IF(N1016="","",IFERROR(_xlfn.WEBSERVICE(N1016),IF(MapcodeAPIBackup="","NO CONNECTION",IFERROR(_xlfn.WEBSERVICE(MapcodeAPIBackup&amp;MID(N1016,LEN(MapcodeAPI)+1,999)),"NO CONNECTION"))))</f>
        <v/>
      </c>
      <c r="P1016" t="inlineStr">
        <is>
          <t xml:space="preserve"> </t>
        </is>
      </c>
      <c r="R1016" s="50">
        <f>IFERROR(IF(AND(TRIM(B1016&amp;"")="",TRIM(C1016&amp;"")=""),"",TRIM(IF(ISNUMBER(B1016),SUBSTITUTE(B1016&amp;"",MID(1/2,2,1),"."),B1016&amp;"")&amp;IF(TRIM(C1016&amp;"")="",""," | "&amp;IF(ISNUMBER(C1016),SUBSTITUTE(C1016&amp;"",MID(1/2,2,1),"."),C1016&amp;"")))),"(error value)")</f>
        <v/>
      </c>
      <c r="S1016" s="50">
        <f>IF(R1016="",""," "&amp;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 "&amp;IFERROR(IF(AND(LEN(R1016)-LEN(SUBSTITUTE(R1016,"/",""))=1,ISNUMBER(FIND(" ",TRIM(LEFT(R1016,FIND("/",R1016)-1))))),LEFT(R1016,FIND("/",R1016)-1),R1016),R1016)&amp;" ")," "," "),"﻿"," "),"​"," "),"⁠"," ")," "," ")," "," "),CHAR(9)," "),CHAR(10)," "),CHAR(13)," "),"−","-"),"–","-"),"—","-"),"LATITUDE"," "),"LONGITUDE"," "),"COORDINATES"," "),"COORDS"," "),"NORTH"," N "),"SOUTH"," S "),"EAST"," E "),"WEST"," W "),"DEGREES"," "),"DEG"," "),"GPS"," "),"LONG"," "),"LNG"," "),"LON"," "),"LAT"," ")," AND "," "),"&amp;"," ")&amp;" ")</f>
        <v/>
      </c>
      <c r="T1016" s="50">
        <f>IF(S1016="","",IF(LEN(S1016)-LEN(SUBSTITUTE(S1016,".",""))&gt;0,SUBSTITUTE(S1016,","," "),IF(LEN(S1016)-LEN(SUBSTITUTE(S1016,",",""))=3,SUBSTITUTE(SUBSTITUTE(S1016,",",";",2),",","."),IF(LEN(S1016)-LEN(SUBSTITUTE(S1016,",",""))=2,SUBSTITUTE(S1016,",","."),SUBSTITUTE(S1016,","," ")))))</f>
        <v/>
      </c>
      <c r="U1016" s="50">
        <f>IF(ISNUMBER(FIND("S",T1016)),-1,IF(ISNUMBER(FIND("N",T1016)),1,0))</f>
        <v/>
      </c>
      <c r="V1016" s="50">
        <f>IF(ISNUMBER(FIND("W",T1016)),-1,IF(ISNUMBER(FIND("E",T1016)),1,0))</f>
        <v/>
      </c>
      <c r="W1016" s="50">
        <f>AND(MIN(IFERROR(FIND("N",T1016),999),IFERROR(FIND("S",T1016),999))&lt;999,MIN(IFERROR(FIND("E",T1016),999),IFERROR(FIND("W",T1016),999))&lt;999,MIN(IFERROR(FIND("E",T1016),999),IFERROR(FIND("W",T1016),999))&lt;MIN(IFERROR(FIND("N",T1016),999),IFERROR(FIND("S",T1016),999)))</f>
        <v/>
      </c>
      <c r="X1016" s="50">
        <f>IF(T1016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T1016,"°"," "),"º"," "),"˚"," "),"'"," "),CHAR(34)," "),"′"," "),"’"," "),"‘"," "),"″"," "),"”"," "),"“"," "),"("," "),")"," "),"["," "),"]"," "),"{"," "),"}"," "),";"," "),"|"," "),"/"," "),"\"," "),":"," "),"="," "),"*"," "),","," "),"N"," "),"S"," "),"E"," "),"W"," "),"_"," ")))</f>
        <v/>
      </c>
      <c r="Y1016" s="50">
        <f>IF(X1016="","",SUBSTITUTE(SUBSTITUTE(SUBSTITUTE(SUBSTITUTE(SUBSTITUTE(SUBSTITUTE(SUBSTITUTE(SUBSTITUTE(SUBSTITUTE(SUBSTITUTE(SUBSTITUTE(SUBSTITUTE(SUBSTITUTE(X1016,"0",""),"1",""),"2",""),"3",""),"4",""),"5",""),"6",""),"7",""),"8",""),"9",""),".",""),"-","")," ",""))</f>
        <v/>
      </c>
      <c r="Z1016" s="50">
        <f>IF(X1016="",0,LEN(X1016)-LEN(SUBSTITUTE(X1016," ",""))+1)</f>
        <v/>
      </c>
      <c r="AA1016" s="50">
        <f>IF(Z1016&lt;1,"",IFERROR(VALUE(SUBSTITUTE(TRIM(MID(SUBSTITUTE(X1016," ",REPT(" ",60)),1,60)),".",MID(1/2,2,1))),""))</f>
        <v/>
      </c>
      <c r="AB1016" s="50">
        <f>IF(Z1016&lt;2,"",IFERROR(VALUE(SUBSTITUTE(TRIM(MID(SUBSTITUTE(X1016," ",REPT(" ",60)),61,60)),".",MID(1/2,2,1))),""))</f>
        <v/>
      </c>
      <c r="AC1016" s="50">
        <f>IF(Z1016&lt;3,"",IFERROR(VALUE(SUBSTITUTE(TRIM(MID(SUBSTITUTE(X1016," ",REPT(" ",60)),121,60)),".",MID(1/2,2,1))),""))</f>
        <v/>
      </c>
      <c r="AD1016" s="50">
        <f>IF(Z1016&lt;4,"",IFERROR(VALUE(SUBSTITUTE(TRIM(MID(SUBSTITUTE(X1016," ",REPT(" ",60)),181,60)),".",MID(1/2,2,1))),""))</f>
        <v/>
      </c>
      <c r="AE1016" s="50">
        <f>IF(Z1016&lt;5,"",IFERROR(VALUE(SUBSTITUTE(TRIM(MID(SUBSTITUTE(X1016," ",REPT(" ",60)),241,60)),".",MID(1/2,2,1))),""))</f>
        <v/>
      </c>
      <c r="AF1016" s="50">
        <f>IF(Z1016&lt;6,"",IFERROR(VALUE(SUBSTITUTE(TRIM(MID(SUBSTITUTE(X1016," ",REPT(" ",60)),301,60)),".",MID(1/2,2,1))),""))</f>
        <v/>
      </c>
      <c r="AG1016" s="50">
        <f>IFERROR(IF(Z1016=2,AA1016,IF(Z1016=4,IF(AA1016&lt;0,-1,1)*(ABS(AA1016)+AB1016/60),IF(Z1016=6,IF(AA1016&lt;0,-1,1)*(ABS(AA1016)+AB1016/60+AC1016/3600),""))),"")</f>
        <v/>
      </c>
      <c r="AH1016" s="50">
        <f>IFERROR(IF(Z1016=2,AB1016,IF(Z1016=4,IF(AC1016&lt;0,-1,1)*(ABS(AC1016)+AD1016/60),IF(Z1016=6,IF(AD1016&lt;0,-1,1)*(ABS(AD1016)+AE1016/60+AF1016/3600),""))),"")</f>
        <v/>
      </c>
      <c r="AI1016" s="50">
        <f>IF(W1016,AH1016,AG1016)</f>
        <v/>
      </c>
      <c r="AJ1016" s="50">
        <f>IF(W1016,AG1016,AH1016)</f>
        <v/>
      </c>
      <c r="AK1016" s="50">
        <f>IFERROR(IF(U1016=0,AI1016,U1016*ABS(AI1016)),"")</f>
        <v/>
      </c>
      <c r="AL1016" s="50">
        <f>IFERROR(IF(V1016=0,AJ1016,V1016*ABS(AJ1016)),"")</f>
        <v/>
      </c>
      <c r="AM1016" s="50">
        <f>IFERROR(AND(U1016=0,V1016=0,ABS(AK1016)&gt;90,ABS(AK1016)&lt;=180,ABS(AL1016)&lt;=90),FALSE)</f>
        <v/>
      </c>
      <c r="AN1016" s="50">
        <f>IF(AM1016,AL1016,AK1016)</f>
        <v/>
      </c>
      <c r="AO1016" s="50">
        <f>IF(AM1016,AK1016,AL1016)</f>
        <v/>
      </c>
      <c r="AP1016" s="50">
        <f>IF(R1016="","",IF(Y1016&lt;&gt;"","Contains words or symbols that aren't part of a coordinate.",IF(NOT(OR(Z1016=2,Z1016=4,Z1016=6)),"Couldn't find a latitude and a longitude ("&amp;Z1016&amp;IF(Z1016=1," number"," numbers")&amp;" found).",IF(COUNT(AA1016:AF1016)&lt;&gt;Z1016,"Some of the numbers couldn't be read.",IF(OR(AND(Z1016=4,OR(AB1016&lt;0,AB1016&gt;=60,AD1016&lt;0,AD1016&gt;=60)),AND(Z1016=6,OR(AB1016&lt;0,AB1016&gt;=60,AC1016&lt;0,AC1016&gt;=60,AE1016&lt;0,AE1016&gt;=60,AF1016&lt;0,AF1016&gt;=60))),"Minutes and seconds must be between 0 and 60.",IF(OR(ABS(AN1016)&gt;90,ABS(AO1016)&gt;180),"Out of range: latitude must be between -90 and 90, and longitude between -180 and 180.",""))))))</f>
        <v/>
      </c>
    </row>
  </sheetData>
  <mergeCells count="10">
    <mergeCell ref="B13:C13"/>
    <mergeCell ref="D15:L15"/>
    <mergeCell ref="D13:L13"/>
    <mergeCell ref="B15:C15"/>
    <mergeCell ref="N15:O15"/>
    <mergeCell ref="R15:AP15"/>
    <mergeCell ref="B11:L11"/>
    <mergeCell ref="B10:L10"/>
    <mergeCell ref="B9:L9"/>
    <mergeCell ref="B8:L8"/>
  </mergeCells>
  <conditionalFormatting sqref="D17:D1016">
    <cfRule type="expression" priority="1" dxfId="2">
      <formula>D17="CONVERTED"</formula>
    </cfRule>
    <cfRule type="expression" priority="2" dxfId="3">
      <formula>D17="CONVERTED – PLEASE CHECK"</formula>
    </cfRule>
    <cfRule type="expression" priority="3" dxfId="4">
      <formula>AND(D17&lt;&gt;"",D17&lt;&gt;"CONVERTED",D17&lt;&gt;"CONVERTED – PLEASE CHECK")</formula>
    </cfRule>
  </conditionalFormatting>
  <pageMargins left="0.75" right="0.75" top="1" bottom="1" header="0.5" footer="0.5"/>
  <drawing r:id="rId1"/>
  <legacyDrawing r:id="rIdVml"/>
  <mc:AlternateContent>
    <mc:Choice Requires="x14">
      <controls>
        <mc:AlternateContent>
          <mc:Choice Requires="x14">
            <control shapeId="2049" r:id="rIdCtrl" name="Tick Box 2">
              <controlPr defaultSize="0" autoFill="0" autoLine="0" autoPict="0" altText="REFRESH RESULTS">
                <anchor moveWithCells="1">
                  <from>
                    <xdr:col>1</xdr:col>
                    <xdr:colOff>95250</xdr:colOff>
                    <xdr:row>12</xdr:row>
                    <xdr:rowOff>76200</xdr:rowOff>
                  </from>
                  <to>
                    <xdr:col>2</xdr:col>
                    <xdr:colOff>1190625</xdr:colOff>
                    <xdr:row>12</xdr:row>
                    <xdr:rowOff>361950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x14="http://schemas.microsoft.com/office/spreadsheetml/2009/9/main" mc:Ignorable="x14ac">
  <sheetPr>
    <outlinePr summaryBelow="1" summaryRight="0"/>
    <pageSetUpPr/>
  </sheetPr>
  <dimension ref="A1:AD1016"/>
  <sheetViews>
    <sheetView showGridLines="0" workbookViewId="0">
      <selection activeCell="B17" sqref="B17"/>
    </sheetView>
  </sheetViews>
  <sheetFormatPr baseColWidth="8" defaultRowHeight="15"/>
  <cols>
    <col width="2.5" customWidth="1" min="1" max="1"/>
    <col width="22" customWidth="1" min="2" max="2"/>
    <col width="20" customWidth="1" min="3" max="3"/>
    <col width="28" customWidth="1" min="4" max="4"/>
    <col width="17" customWidth="1" min="5" max="5"/>
    <col width="12" customWidth="1" min="6" max="6"/>
    <col width="12" customWidth="1" min="7" max="7"/>
    <col width="24" customWidth="1" min="8" max="8"/>
    <col width="22" customWidth="1" min="9" max="9"/>
    <col width="52" customWidth="1" min="10" max="10"/>
    <col width="3" customWidth="1" min="11" max="11"/>
    <col width="62" customWidth="1" min="12" max="12"/>
    <col width="110" customWidth="1" min="13" max="13"/>
    <col width="2" customWidth="1" min="14" max="14"/>
    <col hidden="1" outlineLevel="1" width="12" customWidth="1" min="16" max="30"/>
  </cols>
  <sheetData>
    <row r="1" ht="8" customHeight="1">
      <c r="A1" s="1" t="n"/>
      <c r="B1" s="1" t="n"/>
      <c r="C1" s="1" t="n"/>
      <c r="D1" s="1" t="n"/>
      <c r="E1" s="1" t="n"/>
      <c r="F1" s="1" t="n"/>
      <c r="G1" s="1" t="n"/>
      <c r="H1" s="1" t="n"/>
      <c r="I1" s="1" t="n"/>
      <c r="J1" s="1" t="n"/>
      <c r="K1" s="1" t="n"/>
      <c r="L1" s="1" t="n"/>
      <c r="M1" s="1" t="n"/>
    </row>
    <row r="2" ht="36" customHeight="1">
      <c r="A2" s="1" t="n"/>
      <c r="B2" s="1" t="n"/>
      <c r="C2" s="1" t="n"/>
      <c r="D2" s="1" t="n"/>
      <c r="E2" s="25" t="inlineStr">
        <is>
          <t>Mapcodes  →  GPS coordinates</t>
        </is>
      </c>
      <c r="F2" s="1" t="n"/>
      <c r="G2" s="1" t="n"/>
      <c r="H2" s="1" t="n"/>
      <c r="I2" s="1" t="n"/>
      <c r="J2" s="1" t="n"/>
      <c r="K2" s="1" t="n"/>
      <c r="L2" s="1" t="n"/>
      <c r="M2" s="1" t="n"/>
    </row>
    <row r="3" ht="18" customHeight="1">
      <c r="A3" s="1" t="n"/>
      <c r="B3" s="1" t="n"/>
      <c r="C3" s="1" t="n"/>
      <c r="D3" s="1" t="n"/>
      <c r="E3" s="26" t="inlineStr">
        <is>
          <t>Paste a list of mapcodes and get the latitude and longitude for each one.</t>
        </is>
      </c>
      <c r="F3" s="1" t="n"/>
      <c r="G3" s="1" t="n"/>
      <c r="H3" s="1" t="n"/>
      <c r="I3" s="1" t="n"/>
      <c r="J3" s="1" t="n"/>
      <c r="K3" s="1" t="n"/>
      <c r="L3" s="1" t="n"/>
      <c r="M3" s="1" t="n"/>
    </row>
    <row r="4" ht="8" customHeight="1">
      <c r="A4" s="1" t="n"/>
      <c r="B4" s="1" t="n"/>
      <c r="C4" s="1" t="n"/>
      <c r="D4" s="1" t="n"/>
      <c r="E4" s="1" t="n"/>
      <c r="F4" s="1" t="n"/>
      <c r="G4" s="1" t="n"/>
      <c r="H4" s="1" t="n"/>
      <c r="I4" s="1" t="n"/>
      <c r="J4" s="1" t="n"/>
      <c r="K4" s="1" t="n"/>
      <c r="L4" s="1" t="n"/>
      <c r="M4" s="1" t="n"/>
    </row>
    <row r="5" ht="4" customHeight="1">
      <c r="A5" s="4" t="n"/>
      <c r="B5" s="4" t="n"/>
      <c r="C5" s="4" t="n"/>
      <c r="D5" s="4" t="n"/>
      <c r="E5" s="4" t="n"/>
      <c r="F5" s="4" t="n"/>
      <c r="G5" s="4" t="n"/>
      <c r="H5" s="4" t="n"/>
      <c r="I5" s="4" t="n"/>
      <c r="J5" s="4" t="n"/>
      <c r="K5" s="4" t="n"/>
      <c r="L5" s="4" t="n"/>
      <c r="M5" s="4" t="n"/>
    </row>
    <row r="6" ht="10" customHeight="1"/>
    <row r="7" ht="20" customHeight="1">
      <c r="B7" s="17" t="inlineStr">
        <is>
          <t>Quick start</t>
        </is>
      </c>
    </row>
    <row r="8" ht="22" customHeight="1">
      <c r="A8" s="27" t="inlineStr">
        <is>
          <t>•</t>
        </is>
      </c>
      <c r="B8" s="28" t="inlineStr">
        <is>
          <t>Paste your mapcodes into the yellow column, starting in row 17 (type over the examples). Coordinates appear in the green columns.</t>
        </is>
      </c>
    </row>
    <row r="9" ht="22" customHeight="1">
      <c r="A9" s="27" t="inlineStr">
        <is>
          <t>•</t>
        </is>
      </c>
      <c r="B9" s="28" t="inlineStr">
        <is>
          <t>Mapcodes need a country code, like ZAF RDD.2J (ZAF = South Africa). If yours don't have one, put it in column C.</t>
        </is>
      </c>
    </row>
    <row r="10" ht="22" customHeight="1">
      <c r="A10" s="27" t="inlineStr">
        <is>
          <t>•</t>
        </is>
      </c>
      <c r="B10" s="28" t="inlineStr">
        <is>
          <t>Status colours: green = done, amber = worth a quick look, red = that row needs fixing. The Note column says why.</t>
        </is>
      </c>
    </row>
    <row r="11" ht="22" customHeight="1">
      <c r="A11" s="27" t="inlineStr">
        <is>
          <t>•</t>
        </is>
      </c>
      <c r="B11" s="29">
        <f>HYPERLINK("#Introduction!A1","New here, or stuck? Read the Introduction tab first.")</f>
        <v/>
      </c>
    </row>
    <row r="12" ht="8" customHeight="1"/>
    <row r="13" ht="34" customHeight="1">
      <c r="B13" s="30" t="b">
        <v>0</v>
      </c>
      <c r="C13" s="31" t="n"/>
      <c r="D13" s="32" t="inlineStr">
        <is>
          <t>←  Results not showing, or a row says NO CONNECTION? Click this box to fetch everything again. Ticked or unticked doesn't matter.</t>
        </is>
      </c>
      <c r="E13" s="31" t="n"/>
      <c r="F13" s="31" t="n"/>
      <c r="G13" s="31" t="n"/>
      <c r="H13" s="31" t="n"/>
      <c r="I13" s="31" t="n"/>
      <c r="J13" s="33" t="n"/>
    </row>
    <row r="14" ht="10" customHeight="1"/>
    <row r="15" ht="24" customHeight="1">
      <c r="B15" s="34" t="inlineStr">
        <is>
          <t>▼  PASTE YOUR MAPCODES HERE</t>
        </is>
      </c>
      <c r="C15" s="4" t="n"/>
      <c r="D15" s="35" t="inlineStr">
        <is>
          <t>▼  YOUR COORDINATES APPEAR HERE</t>
        </is>
      </c>
      <c r="E15" s="36" t="n"/>
      <c r="F15" s="36" t="n"/>
      <c r="G15" s="36" t="n"/>
      <c r="H15" s="36" t="n"/>
      <c r="I15" s="36" t="n"/>
      <c r="J15" s="36" t="n"/>
      <c r="L15" s="37" t="inlineStr">
        <is>
          <t>How it works – please don't edit</t>
        </is>
      </c>
      <c r="M15" s="38" t="n"/>
      <c r="P15" s="39" t="inlineStr">
        <is>
          <t>Checking steps, left to right (please don't edit)</t>
        </is>
      </c>
    </row>
    <row r="16" ht="42" customHeight="1">
      <c r="B16" s="40" t="inlineStr">
        <is>
          <t>Mapcode
(e.g. ZAF RDD.2J)</t>
        </is>
      </c>
      <c r="C16" s="40" t="inlineStr">
        <is>
          <t>Country code
(only if in its own column)</t>
        </is>
      </c>
      <c r="D16" s="41" t="inlineStr">
        <is>
          <t>Status</t>
        </is>
      </c>
      <c r="E16" s="41" t="inlineStr">
        <is>
          <t>Cleaned mapcode</t>
        </is>
      </c>
      <c r="F16" s="41" t="inlineStr">
        <is>
          <t>Latitude</t>
        </is>
      </c>
      <c r="G16" s="41" t="inlineStr">
        <is>
          <t>Longitude</t>
        </is>
      </c>
      <c r="H16" s="41" t="inlineStr">
        <is>
          <t>Latitude, Longitude
(paste into any map app)</t>
        </is>
      </c>
      <c r="I16" s="41" t="inlineStr">
        <is>
          <t>MyMapcode URL</t>
        </is>
      </c>
      <c r="J16" s="41" t="inlineStr">
        <is>
          <t>Note</t>
        </is>
      </c>
      <c r="L16" s="42" t="inlineStr">
        <is>
          <t>Web address sent to the mapcode service
(built from your mapcode)</t>
        </is>
      </c>
      <c r="M16" s="42" t="inlineStr">
        <is>
          <t>The service's reply</t>
        </is>
      </c>
      <c r="P16" s="43" t="inlineStr">
        <is>
          <t>1. Your input</t>
        </is>
      </c>
      <c r="Q16" s="43" t="inlineStr">
        <is>
          <t>2. Tidied</t>
        </is>
      </c>
      <c r="R16" s="43" t="inlineStr">
        <is>
          <t>3. Country code in front</t>
        </is>
      </c>
      <c r="S16" s="43" t="inlineStr">
        <is>
          <t>4. Mapcode part</t>
        </is>
      </c>
      <c r="T16" s="43" t="inlineStr">
        <is>
          <t>5. Country code column</t>
        </is>
      </c>
      <c r="U16" s="43" t="inlineStr">
        <is>
          <t>6. Country code used</t>
        </is>
      </c>
      <c r="V16" s="43" t="inlineStr">
        <is>
          <t>7. Position of the dot</t>
        </is>
      </c>
      <c r="W16" s="43" t="inlineStr">
        <is>
          <t>8. Characters before the dot</t>
        </is>
      </c>
      <c r="X16" s="43" t="inlineStr">
        <is>
          <t>9. Part after the dot</t>
        </is>
      </c>
      <c r="Y16" s="43" t="inlineStr">
        <is>
          <t>10. Characters after the dot</t>
        </is>
      </c>
      <c r="Z16" s="43" t="inlineStr">
        <is>
          <t>11. Characters that can't be in a mapcode</t>
        </is>
      </c>
      <c r="AA16" s="43" t="inlineStr">
        <is>
          <t>12. Number of dots</t>
        </is>
      </c>
      <c r="AB16" s="43" t="inlineStr">
        <is>
          <t>13. International mapcode?</t>
        </is>
      </c>
      <c r="AC16" s="43" t="inlineStr">
        <is>
          <t>14. Problem found</t>
        </is>
      </c>
      <c r="AD16" s="43" t="inlineStr">
        <is>
          <t>15. Two different country codes?</t>
        </is>
      </c>
    </row>
    <row r="17">
      <c r="B17" s="44" t="inlineStr">
        <is>
          <t>ZAF RDD.2J</t>
        </is>
      </c>
      <c r="C17" s="44" t="n"/>
      <c r="D17" s="45">
        <f>IF(P17="","",IF(AC17="MISSING","MISSING COUNTRY CODE",IF(AC17&lt;&gt;"","NOT A VALID MAPCODE",IF(M17="NO CONNECTION","NO CONNECTION",IF(NOT(ISNUMBER(F17)),"NOT FOUND",IF(AD17,"CONVERTED – PLEASE CHECK","CONVERTED"))))))</f>
        <v/>
      </c>
      <c r="E17" s="46">
        <f>IF(OR(P17="",AC17&lt;&gt;""),"",TRIM(U17&amp;" "&amp;S17))</f>
        <v/>
      </c>
      <c r="F17" s="47">
        <f>IF(OR(M17="",M17="NO CONNECTION"),"",IFERROR(VALUE(SUBSTITUTE(_xlfn.FILTERXML(M17,"//latDeg"),".",MID(1/2,2,1))),""))</f>
        <v/>
      </c>
      <c r="G17" s="47">
        <f>IF(OR(M17="",M17="NO CONNECTION"),"",IFERROR(VALUE(SUBSTITUTE(_xlfn.FILTERXML(M17,"//lonDeg"),".",MID(1/2,2,1))),""))</f>
        <v/>
      </c>
      <c r="H17" s="45">
        <f>IF(ISNUMBER(F17),SUBSTITUTE(ROUND(F17,6)&amp;"",",",".")&amp;", "&amp;SUBSTITUTE(ROUND(G17,6)&amp;"",",","."),"")</f>
        <v/>
      </c>
      <c r="I17" s="46">
        <f>IF(ISNUMBER(F17),IFERROR(HYPERLINK("https://www.mymapcodes.com/go/?t="&amp;IF(U17="","AAA",U17)&amp;"&amp;ma="&amp;LEFT(S17,V17-1)&amp;"&amp;mb="&amp;MID(S17,V17+1,99),"Open on MyMapcodes →"),""),"")</f>
        <v/>
      </c>
      <c r="J17" s="48">
        <f>IF(P17="","",IF(AC17="MISSING","Add the country code: put it in front of the mapcode (e.g. ZAF RDD.2J) or in column C. ZAF = South Africa.",IF(AC17&lt;&gt;"",AC17,IF(M17="NO CONNECTION","Excel couldn't reach the mapcode service. Click the REFRESH RESULTS box just above the table.",IF(NOT(ISNUMBER(F17)),"The mapcode service doesn't recognise "&amp;E17&amp;". Check the mapcode and the country code.",IF(AD17,"Two different country codes were given, so the one in front of the mapcode ("&amp;R17&amp;") was used.",IF(E17&lt;&gt;TRIM(UPPER(B17&amp;"")),"Tidied up to "&amp;E17&amp;".","")))))))</f>
        <v/>
      </c>
      <c r="L17" s="49">
        <f>IF(E17="","",MapcodeAPI&amp;"coords/"&amp;SUBSTITUTE(E17," ","%20"))&amp;LEFT($B$13,0)</f>
        <v/>
      </c>
      <c r="M17" s="49">
        <f>IF(L17="","",IFERROR(_xlfn.WEBSERVICE(L17),IF(MapcodeAPIBackup="","NO CONNECTION",IFERROR(_xlfn.WEBSERVICE(MapcodeAPIBackup&amp;MID(L17,LEN(MapcodeAPI)+1,999)),"NO CONNECTION"))))</f>
        <v/>
      </c>
      <c r="N17" t="inlineStr">
        <is>
          <t xml:space="preserve"> </t>
        </is>
      </c>
      <c r="P17" s="50">
        <f>IFERROR(IF(AND(TRIM(B17&amp;"")="",TRIM(C17&amp;"")=""),"","#"&amp;UPPER(B17&amp;"")),"#(ERROR)")</f>
        <v/>
      </c>
      <c r="Q17" s="50">
        <f>IF(P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17,2,999)," "," "),"﻿"," "),"​"," "),"⁠"," ")," "," ")," "," "),CHAR(9)," "),CHAR(10)," "),CHAR(13)," "),"MAPCODE"," "),CHAR(34)," "),"“"," "),"”"," "),"'"," "),"’"," "),"‘"," "),"("," "),")"," "),"["," "),"]"," "),"{"," "),"}"," "),","," "),";"," "),"|"," "),":"," "),"/"," "),"\"," ")))</f>
        <v/>
      </c>
      <c r="R17" s="50">
        <f>IF(ISNUMBER(FIND(" ",Q17)),LEFT(Q17,FIND(" ",Q17)-1),"")</f>
        <v/>
      </c>
      <c r="S17" s="50">
        <f>IF(ISNUMBER(FIND(" ",Q17)),TRIM(MID(Q17,FIND(" ",Q17)+1,999)),Q17)</f>
        <v/>
      </c>
      <c r="T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amp;"")," "," "),"﻿"," "),"​"," "),"⁠"," ")," "," ")," "," "),CHAR(9)," "),CHAR(10)," "),CHAR(13)," "),"MAPCODE"," "),CHAR(34)," "),"“"," "),"”"," "),"'"," "),"’"," "),"‘"," "),"("," "),")"," "),"["," "),"]"," "),"{"," "),"}"," "),","," "),";"," "),"|"," "),":"," "),"/"," "),"\"," "))</f>
        <v/>
      </c>
      <c r="U17" s="50">
        <f>IF(R17&lt;&gt;"",R17,T17)</f>
        <v/>
      </c>
      <c r="V17" s="50">
        <f>IFERROR(FIND(".",S17),0)</f>
        <v/>
      </c>
      <c r="W17" s="50">
        <f>IF(V17&gt;0,V17-1,LEN(S17))</f>
        <v/>
      </c>
      <c r="X17" s="50">
        <f>IF(V17=0,"",IFERROR(LEFT(MID(S17,V17+1,99),FIND("-",MID(S17,V17+1,99))-1),MID(S17,V17+1,99)))</f>
        <v/>
      </c>
      <c r="Y17" s="50">
        <f>LEN(X17)</f>
        <v/>
      </c>
      <c r="Z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0",""),"1",""),"2",""),"3",""),"4",""),"5",""),"6",""),"7",""),"8",""),"9",""),"A",""),"B",""),"C",""),"D",""),"E",""),"F",""),"G",""),"H",""),"I",""),"J",""),"K",""),"L",""),"M",""),"N",""),"O",""),"P",""),"Q",""),"R",""),"S",""),"T",""),"U",""),"V",""),"W",""),"X",""),"Y",""),"Z",""),".",""),"-","")</f>
        <v/>
      </c>
      <c r="AA17" s="50">
        <f>LEN(S17)-LEN(SUBSTITUTE(S17,".",""))</f>
        <v/>
      </c>
      <c r="AB17" s="50">
        <f>AND(W17=5,Y17=4)</f>
        <v/>
      </c>
      <c r="AC17" s="50">
        <f>IF(P17="","",IF(S17="","There is no mapcode in this row, only a country code.",IF(ISNUMBER(FIND(" ",S17)),"There are too many spaces. A mapcode looks like ZAF RDD.2J: the country code, one space, then the code.",IF(Z17&lt;&gt;"","Contains characters that can't be in a mapcode: "&amp;Z17,IF(OR(AA17&lt;&gt;1,W17&lt;2,W17&gt;5,Y17&lt;2,Y17&gt;4),"This doesn't look like a mapcode. Mapcodes look like RDD.2J: 2 to 5 letters or numbers, a dot, then 2 to 4 more.",IF(AND(U17="",NOT(AB17)),"MISSING",IF(AND(U17&lt;&gt;"",OR(LEN(U17)&lt;2,LEN(U17)&gt;6,ISNUMBER(FIND(".",U17)))),"The country code """&amp;U17&amp;""" doesn't look right. Use a code like ZAF (South Africa) or US-CA (California).","")))))))</f>
        <v/>
      </c>
      <c r="AD17" s="50">
        <f>AND(R17&lt;&gt;"",T17&lt;&gt;"",R17&lt;&gt;T17)</f>
        <v/>
      </c>
    </row>
    <row r="18">
      <c r="B18" s="44" t="inlineStr">
        <is>
          <t>rdd.2j</t>
        </is>
      </c>
      <c r="C18" s="44" t="inlineStr">
        <is>
          <t>zaf</t>
        </is>
      </c>
      <c r="D18" s="45">
        <f>IF(P18="","",IF(AC18="MISSING","MISSING COUNTRY CODE",IF(AC18&lt;&gt;"","NOT A VALID MAPCODE",IF(M18="NO CONNECTION","NO CONNECTION",IF(NOT(ISNUMBER(F18)),"NOT FOUND",IF(AD18,"CONVERTED – PLEASE CHECK","CONVERTED"))))))</f>
        <v/>
      </c>
      <c r="E18" s="46">
        <f>IF(OR(P18="",AC18&lt;&gt;""),"",TRIM(U18&amp;" "&amp;S18))</f>
        <v/>
      </c>
      <c r="F18" s="47">
        <f>IF(OR(M18="",M18="NO CONNECTION"),"",IFERROR(VALUE(SUBSTITUTE(_xlfn.FILTERXML(M18,"//latDeg"),".",MID(1/2,2,1))),""))</f>
        <v/>
      </c>
      <c r="G18" s="47">
        <f>IF(OR(M18="",M18="NO CONNECTION"),"",IFERROR(VALUE(SUBSTITUTE(_xlfn.FILTERXML(M18,"//lonDeg"),".",MID(1/2,2,1))),""))</f>
        <v/>
      </c>
      <c r="H18" s="45">
        <f>IF(ISNUMBER(F18),SUBSTITUTE(ROUND(F18,6)&amp;"",",",".")&amp;", "&amp;SUBSTITUTE(ROUND(G18,6)&amp;"",",","."),"")</f>
        <v/>
      </c>
      <c r="I18" s="46">
        <f>IF(ISNUMBER(F18),IFERROR(HYPERLINK("https://www.mymapcodes.com/go/?t="&amp;IF(U18="","AAA",U18)&amp;"&amp;ma="&amp;LEFT(S18,V18-1)&amp;"&amp;mb="&amp;MID(S18,V18+1,99),"Open on MyMapcodes →"),""),"")</f>
        <v/>
      </c>
      <c r="J18" s="48">
        <f>IF(P18="","",IF(AC18="MISSING","Add the country code: put it in front of the mapcode (e.g. ZAF RDD.2J) or in column C. ZAF = South Africa.",IF(AC18&lt;&gt;"",AC18,IF(M18="NO CONNECTION","Excel couldn't reach the mapcode service. Click the REFRESH RESULTS box just above the table.",IF(NOT(ISNUMBER(F18)),"The mapcode service doesn't recognise "&amp;E18&amp;". Check the mapcode and the country code.",IF(AD18,"Two different country codes were given, so the one in front of the mapcode ("&amp;R18&amp;") was used.",IF(E18&lt;&gt;TRIM(UPPER(B18&amp;"")),"Tidied up to "&amp;E18&amp;".","")))))))</f>
        <v/>
      </c>
      <c r="L18" s="49">
        <f>IF(E18="","",MapcodeAPI&amp;"coords/"&amp;SUBSTITUTE(E18," ","%20"))&amp;LEFT($B$13,0)</f>
        <v/>
      </c>
      <c r="M18" s="49">
        <f>IF(L18="","",IFERROR(_xlfn.WEBSERVICE(L18),IF(MapcodeAPIBackup="","NO CONNECTION",IFERROR(_xlfn.WEBSERVICE(MapcodeAPIBackup&amp;MID(L18,LEN(MapcodeAPI)+1,999)),"NO CONNECTION"))))</f>
        <v/>
      </c>
      <c r="N18" t="inlineStr">
        <is>
          <t xml:space="preserve"> </t>
        </is>
      </c>
      <c r="P18" s="50">
        <f>IFERROR(IF(AND(TRIM(B18&amp;"")="",TRIM(C18&amp;"")=""),"","#"&amp;UPPER(B18&amp;"")),"#(ERROR)")</f>
        <v/>
      </c>
      <c r="Q18" s="50">
        <f>IF(P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18,2,999)," "," "),"﻿"," "),"​"," "),"⁠"," ")," "," ")," "," "),CHAR(9)," "),CHAR(10)," "),CHAR(13)," "),"MAPCODE"," "),CHAR(34)," "),"“"," "),"”"," "),"'"," "),"’"," "),"‘"," "),"("," "),")"," "),"["," "),"]"," "),"{"," "),"}"," "),","," "),";"," "),"|"," "),":"," "),"/"," "),"\"," ")))</f>
        <v/>
      </c>
      <c r="R18" s="50">
        <f>IF(ISNUMBER(FIND(" ",Q18)),LEFT(Q18,FIND(" ",Q18)-1),"")</f>
        <v/>
      </c>
      <c r="S18" s="50">
        <f>IF(ISNUMBER(FIND(" ",Q18)),TRIM(MID(Q18,FIND(" ",Q18)+1,999)),Q18)</f>
        <v/>
      </c>
      <c r="T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amp;"")," "," "),"﻿"," "),"​"," "),"⁠"," ")," "," ")," "," "),CHAR(9)," "),CHAR(10)," "),CHAR(13)," "),"MAPCODE"," "),CHAR(34)," "),"“"," "),"”"," "),"'"," "),"’"," "),"‘"," "),"("," "),")"," "),"["," "),"]"," "),"{"," "),"}"," "),","," "),";"," "),"|"," "),":"," "),"/"," "),"\"," "))</f>
        <v/>
      </c>
      <c r="U18" s="50">
        <f>IF(R18&lt;&gt;"",R18,T18)</f>
        <v/>
      </c>
      <c r="V18" s="50">
        <f>IFERROR(FIND(".",S18),0)</f>
        <v/>
      </c>
      <c r="W18" s="50">
        <f>IF(V18&gt;0,V18-1,LEN(S18))</f>
        <v/>
      </c>
      <c r="X18" s="50">
        <f>IF(V18=0,"",IFERROR(LEFT(MID(S18,V18+1,99),FIND("-",MID(S18,V18+1,99))-1),MID(S18,V18+1,99)))</f>
        <v/>
      </c>
      <c r="Y18" s="50">
        <f>LEN(X18)</f>
        <v/>
      </c>
      <c r="Z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0",""),"1",""),"2",""),"3",""),"4",""),"5",""),"6",""),"7",""),"8",""),"9",""),"A",""),"B",""),"C",""),"D",""),"E",""),"F",""),"G",""),"H",""),"I",""),"J",""),"K",""),"L",""),"M",""),"N",""),"O",""),"P",""),"Q",""),"R",""),"S",""),"T",""),"U",""),"V",""),"W",""),"X",""),"Y",""),"Z",""),".",""),"-","")</f>
        <v/>
      </c>
      <c r="AA18" s="50">
        <f>LEN(S18)-LEN(SUBSTITUTE(S18,".",""))</f>
        <v/>
      </c>
      <c r="AB18" s="50">
        <f>AND(W18=5,Y18=4)</f>
        <v/>
      </c>
      <c r="AC18" s="50">
        <f>IF(P18="","",IF(S18="","There is no mapcode in this row, only a country code.",IF(ISNUMBER(FIND(" ",S18)),"There are too many spaces. A mapcode looks like ZAF RDD.2J: the country code, one space, then the code.",IF(Z18&lt;&gt;"","Contains characters that can't be in a mapcode: "&amp;Z18,IF(OR(AA18&lt;&gt;1,W18&lt;2,W18&gt;5,Y18&lt;2,Y18&gt;4),"This doesn't look like a mapcode. Mapcodes look like RDD.2J: 2 to 5 letters or numbers, a dot, then 2 to 4 more.",IF(AND(U18="",NOT(AB18)),"MISSING",IF(AND(U18&lt;&gt;"",OR(LEN(U18)&lt;2,LEN(U18)&gt;6,ISNUMBER(FIND(".",U18)))),"The country code """&amp;U18&amp;""" doesn't look right. Use a code like ZAF (South Africa) or US-CA (California).","")))))))</f>
        <v/>
      </c>
      <c r="AD18" s="50">
        <f>AND(R18&lt;&gt;"",T18&lt;&gt;"",R18&lt;&gt;T18)</f>
        <v/>
      </c>
    </row>
    <row r="19">
      <c r="B19" s="44" t="inlineStr">
        <is>
          <t xml:space="preserve">  ZAF   RDD.2J; </t>
        </is>
      </c>
      <c r="C19" s="44" t="n"/>
      <c r="D19" s="45">
        <f>IF(P19="","",IF(AC19="MISSING","MISSING COUNTRY CODE",IF(AC19&lt;&gt;"","NOT A VALID MAPCODE",IF(M19="NO CONNECTION","NO CONNECTION",IF(NOT(ISNUMBER(F19)),"NOT FOUND",IF(AD19,"CONVERTED – PLEASE CHECK","CONVERTED"))))))</f>
        <v/>
      </c>
      <c r="E19" s="46">
        <f>IF(OR(P19="",AC19&lt;&gt;""),"",TRIM(U19&amp;" "&amp;S19))</f>
        <v/>
      </c>
      <c r="F19" s="47">
        <f>IF(OR(M19="",M19="NO CONNECTION"),"",IFERROR(VALUE(SUBSTITUTE(_xlfn.FILTERXML(M19,"//latDeg"),".",MID(1/2,2,1))),""))</f>
        <v/>
      </c>
      <c r="G19" s="47">
        <f>IF(OR(M19="",M19="NO CONNECTION"),"",IFERROR(VALUE(SUBSTITUTE(_xlfn.FILTERXML(M19,"//lonDeg"),".",MID(1/2,2,1))),""))</f>
        <v/>
      </c>
      <c r="H19" s="45">
        <f>IF(ISNUMBER(F19),SUBSTITUTE(ROUND(F19,6)&amp;"",",",".")&amp;", "&amp;SUBSTITUTE(ROUND(G19,6)&amp;"",",","."),"")</f>
        <v/>
      </c>
      <c r="I19" s="46">
        <f>IF(ISNUMBER(F19),IFERROR(HYPERLINK("https://www.mymapcodes.com/go/?t="&amp;IF(U19="","AAA",U19)&amp;"&amp;ma="&amp;LEFT(S19,V19-1)&amp;"&amp;mb="&amp;MID(S19,V19+1,99),"Open on MyMapcodes →"),""),"")</f>
        <v/>
      </c>
      <c r="J19" s="48">
        <f>IF(P19="","",IF(AC19="MISSING","Add the country code: put it in front of the mapcode (e.g. ZAF RDD.2J) or in column C. ZAF = South Africa.",IF(AC19&lt;&gt;"",AC19,IF(M19="NO CONNECTION","Excel couldn't reach the mapcode service. Click the REFRESH RESULTS box just above the table.",IF(NOT(ISNUMBER(F19)),"The mapcode service doesn't recognise "&amp;E19&amp;". Check the mapcode and the country code.",IF(AD19,"Two different country codes were given, so the one in front of the mapcode ("&amp;R19&amp;") was used.",IF(E19&lt;&gt;TRIM(UPPER(B19&amp;"")),"Tidied up to "&amp;E19&amp;".","")))))))</f>
        <v/>
      </c>
      <c r="L19" s="49">
        <f>IF(E19="","",MapcodeAPI&amp;"coords/"&amp;SUBSTITUTE(E19," ","%20"))&amp;LEFT($B$13,0)</f>
        <v/>
      </c>
      <c r="M19" s="49">
        <f>IF(L19="","",IFERROR(_xlfn.WEBSERVICE(L19),IF(MapcodeAPIBackup="","NO CONNECTION",IFERROR(_xlfn.WEBSERVICE(MapcodeAPIBackup&amp;MID(L19,LEN(MapcodeAPI)+1,999)),"NO CONNECTION"))))</f>
        <v/>
      </c>
      <c r="N19" t="inlineStr">
        <is>
          <t xml:space="preserve"> </t>
        </is>
      </c>
      <c r="P19" s="50">
        <f>IFERROR(IF(AND(TRIM(B19&amp;"")="",TRIM(C19&amp;"")=""),"","#"&amp;UPPER(B19&amp;"")),"#(ERROR)")</f>
        <v/>
      </c>
      <c r="Q19" s="50">
        <f>IF(P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19,2,999)," "," "),"﻿"," "),"​"," "),"⁠"," ")," "," ")," "," "),CHAR(9)," "),CHAR(10)," "),CHAR(13)," "),"MAPCODE"," "),CHAR(34)," "),"“"," "),"”"," "),"'"," "),"’"," "),"‘"," "),"("," "),")"," "),"["," "),"]"," "),"{"," "),"}"," "),","," "),";"," "),"|"," "),":"," "),"/"," "),"\"," ")))</f>
        <v/>
      </c>
      <c r="R19" s="50">
        <f>IF(ISNUMBER(FIND(" ",Q19)),LEFT(Q19,FIND(" ",Q19)-1),"")</f>
        <v/>
      </c>
      <c r="S19" s="50">
        <f>IF(ISNUMBER(FIND(" ",Q19)),TRIM(MID(Q19,FIND(" ",Q19)+1,999)),Q19)</f>
        <v/>
      </c>
      <c r="T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amp;"")," "," "),"﻿"," "),"​"," "),"⁠"," ")," "," ")," "," "),CHAR(9)," "),CHAR(10)," "),CHAR(13)," "),"MAPCODE"," "),CHAR(34)," "),"“"," "),"”"," "),"'"," "),"’"," "),"‘"," "),"("," "),")"," "),"["," "),"]"," "),"{"," "),"}"," "),","," "),";"," "),"|"," "),":"," "),"/"," "),"\"," "))</f>
        <v/>
      </c>
      <c r="U19" s="50">
        <f>IF(R19&lt;&gt;"",R19,T19)</f>
        <v/>
      </c>
      <c r="V19" s="50">
        <f>IFERROR(FIND(".",S19),0)</f>
        <v/>
      </c>
      <c r="W19" s="50">
        <f>IF(V19&gt;0,V19-1,LEN(S19))</f>
        <v/>
      </c>
      <c r="X19" s="50">
        <f>IF(V19=0,"",IFERROR(LEFT(MID(S19,V19+1,99),FIND("-",MID(S19,V19+1,99))-1),MID(S19,V19+1,99)))</f>
        <v/>
      </c>
      <c r="Y19" s="50">
        <f>LEN(X19)</f>
        <v/>
      </c>
      <c r="Z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0",""),"1",""),"2",""),"3",""),"4",""),"5",""),"6",""),"7",""),"8",""),"9",""),"A",""),"B",""),"C",""),"D",""),"E",""),"F",""),"G",""),"H",""),"I",""),"J",""),"K",""),"L",""),"M",""),"N",""),"O",""),"P",""),"Q",""),"R",""),"S",""),"T",""),"U",""),"V",""),"W",""),"X",""),"Y",""),"Z",""),".",""),"-","")</f>
        <v/>
      </c>
      <c r="AA19" s="50">
        <f>LEN(S19)-LEN(SUBSTITUTE(S19,".",""))</f>
        <v/>
      </c>
      <c r="AB19" s="50">
        <f>AND(W19=5,Y19=4)</f>
        <v/>
      </c>
      <c r="AC19" s="50">
        <f>IF(P19="","",IF(S19="","There is no mapcode in this row, only a country code.",IF(ISNUMBER(FIND(" ",S19)),"There are too many spaces. A mapcode looks like ZAF RDD.2J: the country code, one space, then the code.",IF(Z19&lt;&gt;"","Contains characters that can't be in a mapcode: "&amp;Z19,IF(OR(AA19&lt;&gt;1,W19&lt;2,W19&gt;5,Y19&lt;2,Y19&gt;4),"This doesn't look like a mapcode. Mapcodes look like RDD.2J: 2 to 5 letters or numbers, a dot, then 2 to 4 more.",IF(AND(U19="",NOT(AB19)),"MISSING",IF(AND(U19&lt;&gt;"",OR(LEN(U19)&lt;2,LEN(U19)&gt;6,ISNUMBER(FIND(".",U19)))),"The country code """&amp;U19&amp;""" doesn't look right. Use a code like ZAF (South Africa) or US-CA (California).","")))))))</f>
        <v/>
      </c>
      <c r="AD19" s="50">
        <f>AND(R19&lt;&gt;"",T19&lt;&gt;"",R19&lt;&gt;T19)</f>
        <v/>
      </c>
    </row>
    <row r="20">
      <c r="B20" s="44" t="inlineStr">
        <is>
          <t>RDD.2J</t>
        </is>
      </c>
      <c r="C20" s="44" t="n"/>
      <c r="D20" s="45">
        <f>IF(P20="","",IF(AC20="MISSING","MISSING COUNTRY CODE",IF(AC20&lt;&gt;"","NOT A VALID MAPCODE",IF(M20="NO CONNECTION","NO CONNECTION",IF(NOT(ISNUMBER(F20)),"NOT FOUND",IF(AD20,"CONVERTED – PLEASE CHECK","CONVERTED"))))))</f>
        <v/>
      </c>
      <c r="E20" s="46">
        <f>IF(OR(P20="",AC20&lt;&gt;""),"",TRIM(U20&amp;" "&amp;S20))</f>
        <v/>
      </c>
      <c r="F20" s="47">
        <f>IF(OR(M20="",M20="NO CONNECTION"),"",IFERROR(VALUE(SUBSTITUTE(_xlfn.FILTERXML(M20,"//latDeg"),".",MID(1/2,2,1))),""))</f>
        <v/>
      </c>
      <c r="G20" s="47">
        <f>IF(OR(M20="",M20="NO CONNECTION"),"",IFERROR(VALUE(SUBSTITUTE(_xlfn.FILTERXML(M20,"//lonDeg"),".",MID(1/2,2,1))),""))</f>
        <v/>
      </c>
      <c r="H20" s="45">
        <f>IF(ISNUMBER(F20),SUBSTITUTE(ROUND(F20,6)&amp;"",",",".")&amp;", "&amp;SUBSTITUTE(ROUND(G20,6)&amp;"",",","."),"")</f>
        <v/>
      </c>
      <c r="I20" s="46">
        <f>IF(ISNUMBER(F20),IFERROR(HYPERLINK("https://www.mymapcodes.com/go/?t="&amp;IF(U20="","AAA",U20)&amp;"&amp;ma="&amp;LEFT(S20,V20-1)&amp;"&amp;mb="&amp;MID(S20,V20+1,99),"Open on MyMapcodes →"),""),"")</f>
        <v/>
      </c>
      <c r="J20" s="48">
        <f>IF(P20="","",IF(AC20="MISSING","Add the country code: put it in front of the mapcode (e.g. ZAF RDD.2J) or in column C. ZAF = South Africa.",IF(AC20&lt;&gt;"",AC20,IF(M20="NO CONNECTION","Excel couldn't reach the mapcode service. Click the REFRESH RESULTS box just above the table.",IF(NOT(ISNUMBER(F20)),"The mapcode service doesn't recognise "&amp;E20&amp;". Check the mapcode and the country code.",IF(AD20,"Two different country codes were given, so the one in front of the mapcode ("&amp;R20&amp;") was used.",IF(E20&lt;&gt;TRIM(UPPER(B20&amp;"")),"Tidied up to "&amp;E20&amp;".","")))))))</f>
        <v/>
      </c>
      <c r="L20" s="49">
        <f>IF(E20="","",MapcodeAPI&amp;"coords/"&amp;SUBSTITUTE(E20," ","%20"))&amp;LEFT($B$13,0)</f>
        <v/>
      </c>
      <c r="M20" s="49">
        <f>IF(L20="","",IFERROR(_xlfn.WEBSERVICE(L20),IF(MapcodeAPIBackup="","NO CONNECTION",IFERROR(_xlfn.WEBSERVICE(MapcodeAPIBackup&amp;MID(L20,LEN(MapcodeAPI)+1,999)),"NO CONNECTION"))))</f>
        <v/>
      </c>
      <c r="N20" t="inlineStr">
        <is>
          <t xml:space="preserve"> </t>
        </is>
      </c>
      <c r="P20" s="50">
        <f>IFERROR(IF(AND(TRIM(B20&amp;"")="",TRIM(C20&amp;"")=""),"","#"&amp;UPPER(B20&amp;"")),"#(ERROR)")</f>
        <v/>
      </c>
      <c r="Q20" s="50">
        <f>IF(P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20,2,999)," "," "),"﻿"," "),"​"," "),"⁠"," ")," "," ")," "," "),CHAR(9)," "),CHAR(10)," "),CHAR(13)," "),"MAPCODE"," "),CHAR(34)," "),"“"," "),"”"," "),"'"," "),"’"," "),"‘"," "),"("," "),")"," "),"["," "),"]"," "),"{"," "),"}"," "),","," "),";"," "),"|"," "),":"," "),"/"," "),"\"," ")))</f>
        <v/>
      </c>
      <c r="R20" s="50">
        <f>IF(ISNUMBER(FIND(" ",Q20)),LEFT(Q20,FIND(" ",Q20)-1),"")</f>
        <v/>
      </c>
      <c r="S20" s="50">
        <f>IF(ISNUMBER(FIND(" ",Q20)),TRIM(MID(Q20,FIND(" ",Q20)+1,999)),Q20)</f>
        <v/>
      </c>
      <c r="T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amp;"")," "," "),"﻿"," "),"​"," "),"⁠"," ")," "," ")," "," "),CHAR(9)," "),CHAR(10)," "),CHAR(13)," "),"MAPCODE"," "),CHAR(34)," "),"“"," "),"”"," "),"'"," "),"’"," "),"‘"," "),"("," "),")"," "),"["," "),"]"," "),"{"," "),"}"," "),","," "),";"," "),"|"," "),":"," "),"/"," "),"\"," "))</f>
        <v/>
      </c>
      <c r="U20" s="50">
        <f>IF(R20&lt;&gt;"",R20,T20)</f>
        <v/>
      </c>
      <c r="V20" s="50">
        <f>IFERROR(FIND(".",S20),0)</f>
        <v/>
      </c>
      <c r="W20" s="50">
        <f>IF(V20&gt;0,V20-1,LEN(S20))</f>
        <v/>
      </c>
      <c r="X20" s="50">
        <f>IF(V20=0,"",IFERROR(LEFT(MID(S20,V20+1,99),FIND("-",MID(S20,V20+1,99))-1),MID(S20,V20+1,99)))</f>
        <v/>
      </c>
      <c r="Y20" s="50">
        <f>LEN(X20)</f>
        <v/>
      </c>
      <c r="Z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0",""),"1",""),"2",""),"3",""),"4",""),"5",""),"6",""),"7",""),"8",""),"9",""),"A",""),"B",""),"C",""),"D",""),"E",""),"F",""),"G",""),"H",""),"I",""),"J",""),"K",""),"L",""),"M",""),"N",""),"O",""),"P",""),"Q",""),"R",""),"S",""),"T",""),"U",""),"V",""),"W",""),"X",""),"Y",""),"Z",""),".",""),"-","")</f>
        <v/>
      </c>
      <c r="AA20" s="50">
        <f>LEN(S20)-LEN(SUBSTITUTE(S20,".",""))</f>
        <v/>
      </c>
      <c r="AB20" s="50">
        <f>AND(W20=5,Y20=4)</f>
        <v/>
      </c>
      <c r="AC20" s="50">
        <f>IF(P20="","",IF(S20="","There is no mapcode in this row, only a country code.",IF(ISNUMBER(FIND(" ",S20)),"There are too many spaces. A mapcode looks like ZAF RDD.2J: the country code, one space, then the code.",IF(Z20&lt;&gt;"","Contains characters that can't be in a mapcode: "&amp;Z20,IF(OR(AA20&lt;&gt;1,W20&lt;2,W20&gt;5,Y20&lt;2,Y20&gt;4),"This doesn't look like a mapcode. Mapcodes look like RDD.2J: 2 to 5 letters or numbers, a dot, then 2 to 4 more.",IF(AND(U20="",NOT(AB20)),"MISSING",IF(AND(U20&lt;&gt;"",OR(LEN(U20)&lt;2,LEN(U20)&gt;6,ISNUMBER(FIND(".",U20)))),"The country code """&amp;U20&amp;""" doesn't look right. Use a code like ZAF (South Africa) or US-CA (California).","")))))))</f>
        <v/>
      </c>
      <c r="AD20" s="50">
        <f>AND(R20&lt;&gt;"",T20&lt;&gt;"",R20&lt;&gt;T20)</f>
        <v/>
      </c>
    </row>
    <row r="21">
      <c r="B21" s="44" t="inlineStr">
        <is>
          <t>9KY3D.5NTY</t>
        </is>
      </c>
      <c r="C21" s="44" t="n"/>
      <c r="D21" s="45">
        <f>IF(P21="","",IF(AC21="MISSING","MISSING COUNTRY CODE",IF(AC21&lt;&gt;"","NOT A VALID MAPCODE",IF(M21="NO CONNECTION","NO CONNECTION",IF(NOT(ISNUMBER(F21)),"NOT FOUND",IF(AD21,"CONVERTED – PLEASE CHECK","CONVERTED"))))))</f>
        <v/>
      </c>
      <c r="E21" s="46">
        <f>IF(OR(P21="",AC21&lt;&gt;""),"",TRIM(U21&amp;" "&amp;S21))</f>
        <v/>
      </c>
      <c r="F21" s="47">
        <f>IF(OR(M21="",M21="NO CONNECTION"),"",IFERROR(VALUE(SUBSTITUTE(_xlfn.FILTERXML(M21,"//latDeg"),".",MID(1/2,2,1))),""))</f>
        <v/>
      </c>
      <c r="G21" s="47">
        <f>IF(OR(M21="",M21="NO CONNECTION"),"",IFERROR(VALUE(SUBSTITUTE(_xlfn.FILTERXML(M21,"//lonDeg"),".",MID(1/2,2,1))),""))</f>
        <v/>
      </c>
      <c r="H21" s="45">
        <f>IF(ISNUMBER(F21),SUBSTITUTE(ROUND(F21,6)&amp;"",",",".")&amp;", "&amp;SUBSTITUTE(ROUND(G21,6)&amp;"",",","."),"")</f>
        <v/>
      </c>
      <c r="I21" s="46">
        <f>IF(ISNUMBER(F21),IFERROR(HYPERLINK("https://www.mymapcodes.com/go/?t="&amp;IF(U21="","AAA",U21)&amp;"&amp;ma="&amp;LEFT(S21,V21-1)&amp;"&amp;mb="&amp;MID(S21,V21+1,99),"Open on MyMapcodes →"),""),"")</f>
        <v/>
      </c>
      <c r="J21" s="48">
        <f>IF(P21="","",IF(AC21="MISSING","Add the country code: put it in front of the mapcode (e.g. ZAF RDD.2J) or in column C. ZAF = South Africa.",IF(AC21&lt;&gt;"",AC21,IF(M21="NO CONNECTION","Excel couldn't reach the mapcode service. Click the REFRESH RESULTS box just above the table.",IF(NOT(ISNUMBER(F21)),"The mapcode service doesn't recognise "&amp;E21&amp;". Check the mapcode and the country code.",IF(AD21,"Two different country codes were given, so the one in front of the mapcode ("&amp;R21&amp;") was used.",IF(E21&lt;&gt;TRIM(UPPER(B21&amp;"")),"Tidied up to "&amp;E21&amp;".","")))))))</f>
        <v/>
      </c>
      <c r="L21" s="49">
        <f>IF(E21="","",MapcodeAPI&amp;"coords/"&amp;SUBSTITUTE(E21," ","%20"))&amp;LEFT($B$13,0)</f>
        <v/>
      </c>
      <c r="M21" s="49">
        <f>IF(L21="","",IFERROR(_xlfn.WEBSERVICE(L21),IF(MapcodeAPIBackup="","NO CONNECTION",IFERROR(_xlfn.WEBSERVICE(MapcodeAPIBackup&amp;MID(L21,LEN(MapcodeAPI)+1,999)),"NO CONNECTION"))))</f>
        <v/>
      </c>
      <c r="N21" t="inlineStr">
        <is>
          <t xml:space="preserve"> </t>
        </is>
      </c>
      <c r="P21" s="50">
        <f>IFERROR(IF(AND(TRIM(B21&amp;"")="",TRIM(C21&amp;"")=""),"","#"&amp;UPPER(B21&amp;"")),"#(ERROR)")</f>
        <v/>
      </c>
      <c r="Q21" s="50">
        <f>IF(P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21,2,999)," "," "),"﻿"," "),"​"," "),"⁠"," ")," "," ")," "," "),CHAR(9)," "),CHAR(10)," "),CHAR(13)," "),"MAPCODE"," "),CHAR(34)," "),"“"," "),"”"," "),"'"," "),"’"," "),"‘"," "),"("," "),")"," "),"["," "),"]"," "),"{"," "),"}"," "),","," "),";"," "),"|"," "),":"," "),"/"," "),"\"," ")))</f>
        <v/>
      </c>
      <c r="R21" s="50">
        <f>IF(ISNUMBER(FIND(" ",Q21)),LEFT(Q21,FIND(" ",Q21)-1),"")</f>
        <v/>
      </c>
      <c r="S21" s="50">
        <f>IF(ISNUMBER(FIND(" ",Q21)),TRIM(MID(Q21,FIND(" ",Q21)+1,999)),Q21)</f>
        <v/>
      </c>
      <c r="T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amp;"")," "," "),"﻿"," "),"​"," "),"⁠"," ")," "," ")," "," "),CHAR(9)," "),CHAR(10)," "),CHAR(13)," "),"MAPCODE"," "),CHAR(34)," "),"“"," "),"”"," "),"'"," "),"’"," "),"‘"," "),"("," "),")"," "),"["," "),"]"," "),"{"," "),"}"," "),","," "),";"," "),"|"," "),":"," "),"/"," "),"\"," "))</f>
        <v/>
      </c>
      <c r="U21" s="50">
        <f>IF(R21&lt;&gt;"",R21,T21)</f>
        <v/>
      </c>
      <c r="V21" s="50">
        <f>IFERROR(FIND(".",S21),0)</f>
        <v/>
      </c>
      <c r="W21" s="50">
        <f>IF(V21&gt;0,V21-1,LEN(S21))</f>
        <v/>
      </c>
      <c r="X21" s="50">
        <f>IF(V21=0,"",IFERROR(LEFT(MID(S21,V21+1,99),FIND("-",MID(S21,V21+1,99))-1),MID(S21,V21+1,99)))</f>
        <v/>
      </c>
      <c r="Y21" s="50">
        <f>LEN(X21)</f>
        <v/>
      </c>
      <c r="Z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0",""),"1",""),"2",""),"3",""),"4",""),"5",""),"6",""),"7",""),"8",""),"9",""),"A",""),"B",""),"C",""),"D",""),"E",""),"F",""),"G",""),"H",""),"I",""),"J",""),"K",""),"L",""),"M",""),"N",""),"O",""),"P",""),"Q",""),"R",""),"S",""),"T",""),"U",""),"V",""),"W",""),"X",""),"Y",""),"Z",""),".",""),"-","")</f>
        <v/>
      </c>
      <c r="AA21" s="50">
        <f>LEN(S21)-LEN(SUBSTITUTE(S21,".",""))</f>
        <v/>
      </c>
      <c r="AB21" s="50">
        <f>AND(W21=5,Y21=4)</f>
        <v/>
      </c>
      <c r="AC21" s="50">
        <f>IF(P21="","",IF(S21="","There is no mapcode in this row, only a country code.",IF(ISNUMBER(FIND(" ",S21)),"There are too many spaces. A mapcode looks like ZAF RDD.2J: the country code, one space, then the code.",IF(Z21&lt;&gt;"","Contains characters that can't be in a mapcode: "&amp;Z21,IF(OR(AA21&lt;&gt;1,W21&lt;2,W21&gt;5,Y21&lt;2,Y21&gt;4),"This doesn't look like a mapcode. Mapcodes look like RDD.2J: 2 to 5 letters or numbers, a dot, then 2 to 4 more.",IF(AND(U21="",NOT(AB21)),"MISSING",IF(AND(U21&lt;&gt;"",OR(LEN(U21)&lt;2,LEN(U21)&gt;6,ISNUMBER(FIND(".",U21)))),"The country code """&amp;U21&amp;""" doesn't look right. Use a code like ZAF (South Africa) or US-CA (California).","")))))))</f>
        <v/>
      </c>
      <c r="AD21" s="50">
        <f>AND(R21&lt;&gt;"",T21&lt;&gt;"",R21&lt;&gt;T21)</f>
        <v/>
      </c>
    </row>
    <row r="22">
      <c r="B22" s="44" t="n"/>
      <c r="C22" s="44" t="n"/>
      <c r="D22" s="45">
        <f>IF(P22="","",IF(AC22="MISSING","MISSING COUNTRY CODE",IF(AC22&lt;&gt;"","NOT A VALID MAPCODE",IF(M22="NO CONNECTION","NO CONNECTION",IF(NOT(ISNUMBER(F22)),"NOT FOUND",IF(AD22,"CONVERTED – PLEASE CHECK","CONVERTED"))))))</f>
        <v/>
      </c>
      <c r="E22" s="46">
        <f>IF(OR(P22="",AC22&lt;&gt;""),"",TRIM(U22&amp;" "&amp;S22))</f>
        <v/>
      </c>
      <c r="F22" s="47">
        <f>IF(OR(M22="",M22="NO CONNECTION"),"",IFERROR(VALUE(SUBSTITUTE(_xlfn.FILTERXML(M22,"//latDeg"),".",MID(1/2,2,1))),""))</f>
        <v/>
      </c>
      <c r="G22" s="47">
        <f>IF(OR(M22="",M22="NO CONNECTION"),"",IFERROR(VALUE(SUBSTITUTE(_xlfn.FILTERXML(M22,"//lonDeg"),".",MID(1/2,2,1))),""))</f>
        <v/>
      </c>
      <c r="H22" s="45">
        <f>IF(ISNUMBER(F22),SUBSTITUTE(ROUND(F22,6)&amp;"",",",".")&amp;", "&amp;SUBSTITUTE(ROUND(G22,6)&amp;"",",","."),"")</f>
        <v/>
      </c>
      <c r="I22" s="46">
        <f>IF(ISNUMBER(F22),IFERROR(HYPERLINK("https://www.mymapcodes.com/go/?t="&amp;IF(U22="","AAA",U22)&amp;"&amp;ma="&amp;LEFT(S22,V22-1)&amp;"&amp;mb="&amp;MID(S22,V22+1,99),"Open on MyMapcodes →"),""),"")</f>
        <v/>
      </c>
      <c r="J22" s="48">
        <f>IF(P22="","",IF(AC22="MISSING","Add the country code: put it in front of the mapcode (e.g. ZAF RDD.2J) or in column C. ZAF = South Africa.",IF(AC22&lt;&gt;"",AC22,IF(M22="NO CONNECTION","Excel couldn't reach the mapcode service. Click the REFRESH RESULTS box just above the table.",IF(NOT(ISNUMBER(F22)),"The mapcode service doesn't recognise "&amp;E22&amp;". Check the mapcode and the country code.",IF(AD22,"Two different country codes were given, so the one in front of the mapcode ("&amp;R22&amp;") was used.",IF(E22&lt;&gt;TRIM(UPPER(B22&amp;"")),"Tidied up to "&amp;E22&amp;".","")))))))</f>
        <v/>
      </c>
      <c r="L22" s="49">
        <f>IF(E22="","",MapcodeAPI&amp;"coords/"&amp;SUBSTITUTE(E22," ","%20"))&amp;LEFT($B$13,0)</f>
        <v/>
      </c>
      <c r="M22" s="49">
        <f>IF(L22="","",IFERROR(_xlfn.WEBSERVICE(L22),IF(MapcodeAPIBackup="","NO CONNECTION",IFERROR(_xlfn.WEBSERVICE(MapcodeAPIBackup&amp;MID(L22,LEN(MapcodeAPI)+1,999)),"NO CONNECTION"))))</f>
        <v/>
      </c>
      <c r="N22" t="inlineStr">
        <is>
          <t xml:space="preserve"> </t>
        </is>
      </c>
      <c r="P22" s="50">
        <f>IFERROR(IF(AND(TRIM(B22&amp;"")="",TRIM(C22&amp;"")=""),"","#"&amp;UPPER(B22&amp;"")),"#(ERROR)")</f>
        <v/>
      </c>
      <c r="Q22" s="50">
        <f>IF(P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22,2,999)," "," "),"﻿"," "),"​"," "),"⁠"," ")," "," ")," "," "),CHAR(9)," "),CHAR(10)," "),CHAR(13)," "),"MAPCODE"," "),CHAR(34)," "),"“"," "),"”"," "),"'"," "),"’"," "),"‘"," "),"("," "),")"," "),"["," "),"]"," "),"{"," "),"}"," "),","," "),";"," "),"|"," "),":"," "),"/"," "),"\"," ")))</f>
        <v/>
      </c>
      <c r="R22" s="50">
        <f>IF(ISNUMBER(FIND(" ",Q22)),LEFT(Q22,FIND(" ",Q22)-1),"")</f>
        <v/>
      </c>
      <c r="S22" s="50">
        <f>IF(ISNUMBER(FIND(" ",Q22)),TRIM(MID(Q22,FIND(" ",Q22)+1,999)),Q22)</f>
        <v/>
      </c>
      <c r="T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amp;"")," "," "),"﻿"," "),"​"," "),"⁠"," ")," "," ")," "," "),CHAR(9)," "),CHAR(10)," "),CHAR(13)," "),"MAPCODE"," "),CHAR(34)," "),"“"," "),"”"," "),"'"," "),"’"," "),"‘"," "),"("," "),")"," "),"["," "),"]"," "),"{"," "),"}"," "),","," "),";"," "),"|"," "),":"," "),"/"," "),"\"," "))</f>
        <v/>
      </c>
      <c r="U22" s="50">
        <f>IF(R22&lt;&gt;"",R22,T22)</f>
        <v/>
      </c>
      <c r="V22" s="50">
        <f>IFERROR(FIND(".",S22),0)</f>
        <v/>
      </c>
      <c r="W22" s="50">
        <f>IF(V22&gt;0,V22-1,LEN(S22))</f>
        <v/>
      </c>
      <c r="X22" s="50">
        <f>IF(V22=0,"",IFERROR(LEFT(MID(S22,V22+1,99),FIND("-",MID(S22,V22+1,99))-1),MID(S22,V22+1,99)))</f>
        <v/>
      </c>
      <c r="Y22" s="50">
        <f>LEN(X22)</f>
        <v/>
      </c>
      <c r="Z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0",""),"1",""),"2",""),"3",""),"4",""),"5",""),"6",""),"7",""),"8",""),"9",""),"A",""),"B",""),"C",""),"D",""),"E",""),"F",""),"G",""),"H",""),"I",""),"J",""),"K",""),"L",""),"M",""),"N",""),"O",""),"P",""),"Q",""),"R",""),"S",""),"T",""),"U",""),"V",""),"W",""),"X",""),"Y",""),"Z",""),".",""),"-","")</f>
        <v/>
      </c>
      <c r="AA22" s="50">
        <f>LEN(S22)-LEN(SUBSTITUTE(S22,".",""))</f>
        <v/>
      </c>
      <c r="AB22" s="50">
        <f>AND(W22=5,Y22=4)</f>
        <v/>
      </c>
      <c r="AC22" s="50">
        <f>IF(P22="","",IF(S22="","There is no mapcode in this row, only a country code.",IF(ISNUMBER(FIND(" ",S22)),"There are too many spaces. A mapcode looks like ZAF RDD.2J: the country code, one space, then the code.",IF(Z22&lt;&gt;"","Contains characters that can't be in a mapcode: "&amp;Z22,IF(OR(AA22&lt;&gt;1,W22&lt;2,W22&gt;5,Y22&lt;2,Y22&gt;4),"This doesn't look like a mapcode. Mapcodes look like RDD.2J: 2 to 5 letters or numbers, a dot, then 2 to 4 more.",IF(AND(U22="",NOT(AB22)),"MISSING",IF(AND(U22&lt;&gt;"",OR(LEN(U22)&lt;2,LEN(U22)&gt;6,ISNUMBER(FIND(".",U22)))),"The country code """&amp;U22&amp;""" doesn't look right. Use a code like ZAF (South Africa) or US-CA (California).","")))))))</f>
        <v/>
      </c>
      <c r="AD22" s="50">
        <f>AND(R22&lt;&gt;"",T22&lt;&gt;"",R22&lt;&gt;T22)</f>
        <v/>
      </c>
    </row>
    <row r="23">
      <c r="B23" s="44" t="n"/>
      <c r="C23" s="44" t="n"/>
      <c r="D23" s="45">
        <f>IF(P23="","",IF(AC23="MISSING","MISSING COUNTRY CODE",IF(AC23&lt;&gt;"","NOT A VALID MAPCODE",IF(M23="NO CONNECTION","NO CONNECTION",IF(NOT(ISNUMBER(F23)),"NOT FOUND",IF(AD23,"CONVERTED – PLEASE CHECK","CONVERTED"))))))</f>
        <v/>
      </c>
      <c r="E23" s="46">
        <f>IF(OR(P23="",AC23&lt;&gt;""),"",TRIM(U23&amp;" "&amp;S23))</f>
        <v/>
      </c>
      <c r="F23" s="47">
        <f>IF(OR(M23="",M23="NO CONNECTION"),"",IFERROR(VALUE(SUBSTITUTE(_xlfn.FILTERXML(M23,"//latDeg"),".",MID(1/2,2,1))),""))</f>
        <v/>
      </c>
      <c r="G23" s="47">
        <f>IF(OR(M23="",M23="NO CONNECTION"),"",IFERROR(VALUE(SUBSTITUTE(_xlfn.FILTERXML(M23,"//lonDeg"),".",MID(1/2,2,1))),""))</f>
        <v/>
      </c>
      <c r="H23" s="45">
        <f>IF(ISNUMBER(F23),SUBSTITUTE(ROUND(F23,6)&amp;"",",",".")&amp;", "&amp;SUBSTITUTE(ROUND(G23,6)&amp;"",",","."),"")</f>
        <v/>
      </c>
      <c r="I23" s="46">
        <f>IF(ISNUMBER(F23),IFERROR(HYPERLINK("https://www.mymapcodes.com/go/?t="&amp;IF(U23="","AAA",U23)&amp;"&amp;ma="&amp;LEFT(S23,V23-1)&amp;"&amp;mb="&amp;MID(S23,V23+1,99),"Open on MyMapcodes →"),""),"")</f>
        <v/>
      </c>
      <c r="J23" s="48">
        <f>IF(P23="","",IF(AC23="MISSING","Add the country code: put it in front of the mapcode (e.g. ZAF RDD.2J) or in column C. ZAF = South Africa.",IF(AC23&lt;&gt;"",AC23,IF(M23="NO CONNECTION","Excel couldn't reach the mapcode service. Click the REFRESH RESULTS box just above the table.",IF(NOT(ISNUMBER(F23)),"The mapcode service doesn't recognise "&amp;E23&amp;". Check the mapcode and the country code.",IF(AD23,"Two different country codes were given, so the one in front of the mapcode ("&amp;R23&amp;") was used.",IF(E23&lt;&gt;TRIM(UPPER(B23&amp;"")),"Tidied up to "&amp;E23&amp;".","")))))))</f>
        <v/>
      </c>
      <c r="L23" s="49">
        <f>IF(E23="","",MapcodeAPI&amp;"coords/"&amp;SUBSTITUTE(E23," ","%20"))&amp;LEFT($B$13,0)</f>
        <v/>
      </c>
      <c r="M23" s="49">
        <f>IF(L23="","",IFERROR(_xlfn.WEBSERVICE(L23),IF(MapcodeAPIBackup="","NO CONNECTION",IFERROR(_xlfn.WEBSERVICE(MapcodeAPIBackup&amp;MID(L23,LEN(MapcodeAPI)+1,999)),"NO CONNECTION"))))</f>
        <v/>
      </c>
      <c r="N23" t="inlineStr">
        <is>
          <t xml:space="preserve"> </t>
        </is>
      </c>
      <c r="P23" s="50">
        <f>IFERROR(IF(AND(TRIM(B23&amp;"")="",TRIM(C23&amp;"")=""),"","#"&amp;UPPER(B23&amp;"")),"#(ERROR)")</f>
        <v/>
      </c>
      <c r="Q23" s="50">
        <f>IF(P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23,2,999)," "," "),"﻿"," "),"​"," "),"⁠"," ")," "," ")," "," "),CHAR(9)," "),CHAR(10)," "),CHAR(13)," "),"MAPCODE"," "),CHAR(34)," "),"“"," "),"”"," "),"'"," "),"’"," "),"‘"," "),"("," "),")"," "),"["," "),"]"," "),"{"," "),"}"," "),","," "),";"," "),"|"," "),":"," "),"/"," "),"\"," ")))</f>
        <v/>
      </c>
      <c r="R23" s="50">
        <f>IF(ISNUMBER(FIND(" ",Q23)),LEFT(Q23,FIND(" ",Q23)-1),"")</f>
        <v/>
      </c>
      <c r="S23" s="50">
        <f>IF(ISNUMBER(FIND(" ",Q23)),TRIM(MID(Q23,FIND(" ",Q23)+1,999)),Q23)</f>
        <v/>
      </c>
      <c r="T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amp;"")," "," "),"﻿"," "),"​"," "),"⁠"," ")," "," ")," "," "),CHAR(9)," "),CHAR(10)," "),CHAR(13)," "),"MAPCODE"," "),CHAR(34)," "),"“"," "),"”"," "),"'"," "),"’"," "),"‘"," "),"("," "),")"," "),"["," "),"]"," "),"{"," "),"}"," "),","," "),";"," "),"|"," "),":"," "),"/"," "),"\"," "))</f>
        <v/>
      </c>
      <c r="U23" s="50">
        <f>IF(R23&lt;&gt;"",R23,T23)</f>
        <v/>
      </c>
      <c r="V23" s="50">
        <f>IFERROR(FIND(".",S23),0)</f>
        <v/>
      </c>
      <c r="W23" s="50">
        <f>IF(V23&gt;0,V23-1,LEN(S23))</f>
        <v/>
      </c>
      <c r="X23" s="50">
        <f>IF(V23=0,"",IFERROR(LEFT(MID(S23,V23+1,99),FIND("-",MID(S23,V23+1,99))-1),MID(S23,V23+1,99)))</f>
        <v/>
      </c>
      <c r="Y23" s="50">
        <f>LEN(X23)</f>
        <v/>
      </c>
      <c r="Z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0",""),"1",""),"2",""),"3",""),"4",""),"5",""),"6",""),"7",""),"8",""),"9",""),"A",""),"B",""),"C",""),"D",""),"E",""),"F",""),"G",""),"H",""),"I",""),"J",""),"K",""),"L",""),"M",""),"N",""),"O",""),"P",""),"Q",""),"R",""),"S",""),"T",""),"U",""),"V",""),"W",""),"X",""),"Y",""),"Z",""),".",""),"-","")</f>
        <v/>
      </c>
      <c r="AA23" s="50">
        <f>LEN(S23)-LEN(SUBSTITUTE(S23,".",""))</f>
        <v/>
      </c>
      <c r="AB23" s="50">
        <f>AND(W23=5,Y23=4)</f>
        <v/>
      </c>
      <c r="AC23" s="50">
        <f>IF(P23="","",IF(S23="","There is no mapcode in this row, only a country code.",IF(ISNUMBER(FIND(" ",S23)),"There are too many spaces. A mapcode looks like ZAF RDD.2J: the country code, one space, then the code.",IF(Z23&lt;&gt;"","Contains characters that can't be in a mapcode: "&amp;Z23,IF(OR(AA23&lt;&gt;1,W23&lt;2,W23&gt;5,Y23&lt;2,Y23&gt;4),"This doesn't look like a mapcode. Mapcodes look like RDD.2J: 2 to 5 letters or numbers, a dot, then 2 to 4 more.",IF(AND(U23="",NOT(AB23)),"MISSING",IF(AND(U23&lt;&gt;"",OR(LEN(U23)&lt;2,LEN(U23)&gt;6,ISNUMBER(FIND(".",U23)))),"The country code """&amp;U23&amp;""" doesn't look right. Use a code like ZAF (South Africa) or US-CA (California).","")))))))</f>
        <v/>
      </c>
      <c r="AD23" s="50">
        <f>AND(R23&lt;&gt;"",T23&lt;&gt;"",R23&lt;&gt;T23)</f>
        <v/>
      </c>
    </row>
    <row r="24">
      <c r="B24" s="44" t="n"/>
      <c r="C24" s="44" t="n"/>
      <c r="D24" s="45">
        <f>IF(P24="","",IF(AC24="MISSING","MISSING COUNTRY CODE",IF(AC24&lt;&gt;"","NOT A VALID MAPCODE",IF(M24="NO CONNECTION","NO CONNECTION",IF(NOT(ISNUMBER(F24)),"NOT FOUND",IF(AD24,"CONVERTED – PLEASE CHECK","CONVERTED"))))))</f>
        <v/>
      </c>
      <c r="E24" s="46">
        <f>IF(OR(P24="",AC24&lt;&gt;""),"",TRIM(U24&amp;" "&amp;S24))</f>
        <v/>
      </c>
      <c r="F24" s="47">
        <f>IF(OR(M24="",M24="NO CONNECTION"),"",IFERROR(VALUE(SUBSTITUTE(_xlfn.FILTERXML(M24,"//latDeg"),".",MID(1/2,2,1))),""))</f>
        <v/>
      </c>
      <c r="G24" s="47">
        <f>IF(OR(M24="",M24="NO CONNECTION"),"",IFERROR(VALUE(SUBSTITUTE(_xlfn.FILTERXML(M24,"//lonDeg"),".",MID(1/2,2,1))),""))</f>
        <v/>
      </c>
      <c r="H24" s="45">
        <f>IF(ISNUMBER(F24),SUBSTITUTE(ROUND(F24,6)&amp;"",",",".")&amp;", "&amp;SUBSTITUTE(ROUND(G24,6)&amp;"",",","."),"")</f>
        <v/>
      </c>
      <c r="I24" s="46">
        <f>IF(ISNUMBER(F24),IFERROR(HYPERLINK("https://www.mymapcodes.com/go/?t="&amp;IF(U24="","AAA",U24)&amp;"&amp;ma="&amp;LEFT(S24,V24-1)&amp;"&amp;mb="&amp;MID(S24,V24+1,99),"Open on MyMapcodes →"),""),"")</f>
        <v/>
      </c>
      <c r="J24" s="48">
        <f>IF(P24="","",IF(AC24="MISSING","Add the country code: put it in front of the mapcode (e.g. ZAF RDD.2J) or in column C. ZAF = South Africa.",IF(AC24&lt;&gt;"",AC24,IF(M24="NO CONNECTION","Excel couldn't reach the mapcode service. Click the REFRESH RESULTS box just above the table.",IF(NOT(ISNUMBER(F24)),"The mapcode service doesn't recognise "&amp;E24&amp;". Check the mapcode and the country code.",IF(AD24,"Two different country codes were given, so the one in front of the mapcode ("&amp;R24&amp;") was used.",IF(E24&lt;&gt;TRIM(UPPER(B24&amp;"")),"Tidied up to "&amp;E24&amp;".","")))))))</f>
        <v/>
      </c>
      <c r="L24" s="49">
        <f>IF(E24="","",MapcodeAPI&amp;"coords/"&amp;SUBSTITUTE(E24," ","%20"))&amp;LEFT($B$13,0)</f>
        <v/>
      </c>
      <c r="M24" s="49">
        <f>IF(L24="","",IFERROR(_xlfn.WEBSERVICE(L24),IF(MapcodeAPIBackup="","NO CONNECTION",IFERROR(_xlfn.WEBSERVICE(MapcodeAPIBackup&amp;MID(L24,LEN(MapcodeAPI)+1,999)),"NO CONNECTION"))))</f>
        <v/>
      </c>
      <c r="N24" t="inlineStr">
        <is>
          <t xml:space="preserve"> </t>
        </is>
      </c>
      <c r="P24" s="50">
        <f>IFERROR(IF(AND(TRIM(B24&amp;"")="",TRIM(C24&amp;"")=""),"","#"&amp;UPPER(B24&amp;"")),"#(ERROR)")</f>
        <v/>
      </c>
      <c r="Q24" s="50">
        <f>IF(P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24,2,999)," "," "),"﻿"," "),"​"," "),"⁠"," ")," "," ")," "," "),CHAR(9)," "),CHAR(10)," "),CHAR(13)," "),"MAPCODE"," "),CHAR(34)," "),"“"," "),"”"," "),"'"," "),"’"," "),"‘"," "),"("," "),")"," "),"["," "),"]"," "),"{"," "),"}"," "),","," "),";"," "),"|"," "),":"," "),"/"," "),"\"," ")))</f>
        <v/>
      </c>
      <c r="R24" s="50">
        <f>IF(ISNUMBER(FIND(" ",Q24)),LEFT(Q24,FIND(" ",Q24)-1),"")</f>
        <v/>
      </c>
      <c r="S24" s="50">
        <f>IF(ISNUMBER(FIND(" ",Q24)),TRIM(MID(Q24,FIND(" ",Q24)+1,999)),Q24)</f>
        <v/>
      </c>
      <c r="T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amp;"")," "," "),"﻿"," "),"​"," "),"⁠"," ")," "," ")," "," "),CHAR(9)," "),CHAR(10)," "),CHAR(13)," "),"MAPCODE"," "),CHAR(34)," "),"“"," "),"”"," "),"'"," "),"’"," "),"‘"," "),"("," "),")"," "),"["," "),"]"," "),"{"," "),"}"," "),","," "),";"," "),"|"," "),":"," "),"/"," "),"\"," "))</f>
        <v/>
      </c>
      <c r="U24" s="50">
        <f>IF(R24&lt;&gt;"",R24,T24)</f>
        <v/>
      </c>
      <c r="V24" s="50">
        <f>IFERROR(FIND(".",S24),0)</f>
        <v/>
      </c>
      <c r="W24" s="50">
        <f>IF(V24&gt;0,V24-1,LEN(S24))</f>
        <v/>
      </c>
      <c r="X24" s="50">
        <f>IF(V24=0,"",IFERROR(LEFT(MID(S24,V24+1,99),FIND("-",MID(S24,V24+1,99))-1),MID(S24,V24+1,99)))</f>
        <v/>
      </c>
      <c r="Y24" s="50">
        <f>LEN(X24)</f>
        <v/>
      </c>
      <c r="Z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0",""),"1",""),"2",""),"3",""),"4",""),"5",""),"6",""),"7",""),"8",""),"9",""),"A",""),"B",""),"C",""),"D",""),"E",""),"F",""),"G",""),"H",""),"I",""),"J",""),"K",""),"L",""),"M",""),"N",""),"O",""),"P",""),"Q",""),"R",""),"S",""),"T",""),"U",""),"V",""),"W",""),"X",""),"Y",""),"Z",""),".",""),"-","")</f>
        <v/>
      </c>
      <c r="AA24" s="50">
        <f>LEN(S24)-LEN(SUBSTITUTE(S24,".",""))</f>
        <v/>
      </c>
      <c r="AB24" s="50">
        <f>AND(W24=5,Y24=4)</f>
        <v/>
      </c>
      <c r="AC24" s="50">
        <f>IF(P24="","",IF(S24="","There is no mapcode in this row, only a country code.",IF(ISNUMBER(FIND(" ",S24)),"There are too many spaces. A mapcode looks like ZAF RDD.2J: the country code, one space, then the code.",IF(Z24&lt;&gt;"","Contains characters that can't be in a mapcode: "&amp;Z24,IF(OR(AA24&lt;&gt;1,W24&lt;2,W24&gt;5,Y24&lt;2,Y24&gt;4),"This doesn't look like a mapcode. Mapcodes look like RDD.2J: 2 to 5 letters or numbers, a dot, then 2 to 4 more.",IF(AND(U24="",NOT(AB24)),"MISSING",IF(AND(U24&lt;&gt;"",OR(LEN(U24)&lt;2,LEN(U24)&gt;6,ISNUMBER(FIND(".",U24)))),"The country code """&amp;U24&amp;""" doesn't look right. Use a code like ZAF (South Africa) or US-CA (California).","")))))))</f>
        <v/>
      </c>
      <c r="AD24" s="50">
        <f>AND(R24&lt;&gt;"",T24&lt;&gt;"",R24&lt;&gt;T24)</f>
        <v/>
      </c>
    </row>
    <row r="25">
      <c r="B25" s="44" t="n"/>
      <c r="C25" s="44" t="n"/>
      <c r="D25" s="45">
        <f>IF(P25="","",IF(AC25="MISSING","MISSING COUNTRY CODE",IF(AC25&lt;&gt;"","NOT A VALID MAPCODE",IF(M25="NO CONNECTION","NO CONNECTION",IF(NOT(ISNUMBER(F25)),"NOT FOUND",IF(AD25,"CONVERTED – PLEASE CHECK","CONVERTED"))))))</f>
        <v/>
      </c>
      <c r="E25" s="46">
        <f>IF(OR(P25="",AC25&lt;&gt;""),"",TRIM(U25&amp;" "&amp;S25))</f>
        <v/>
      </c>
      <c r="F25" s="47">
        <f>IF(OR(M25="",M25="NO CONNECTION"),"",IFERROR(VALUE(SUBSTITUTE(_xlfn.FILTERXML(M25,"//latDeg"),".",MID(1/2,2,1))),""))</f>
        <v/>
      </c>
      <c r="G25" s="47">
        <f>IF(OR(M25="",M25="NO CONNECTION"),"",IFERROR(VALUE(SUBSTITUTE(_xlfn.FILTERXML(M25,"//lonDeg"),".",MID(1/2,2,1))),""))</f>
        <v/>
      </c>
      <c r="H25" s="45">
        <f>IF(ISNUMBER(F25),SUBSTITUTE(ROUND(F25,6)&amp;"",",",".")&amp;", "&amp;SUBSTITUTE(ROUND(G25,6)&amp;"",",","."),"")</f>
        <v/>
      </c>
      <c r="I25" s="46">
        <f>IF(ISNUMBER(F25),IFERROR(HYPERLINK("https://www.mymapcodes.com/go/?t="&amp;IF(U25="","AAA",U25)&amp;"&amp;ma="&amp;LEFT(S25,V25-1)&amp;"&amp;mb="&amp;MID(S25,V25+1,99),"Open on MyMapcodes →"),""),"")</f>
        <v/>
      </c>
      <c r="J25" s="48">
        <f>IF(P25="","",IF(AC25="MISSING","Add the country code: put it in front of the mapcode (e.g. ZAF RDD.2J) or in column C. ZAF = South Africa.",IF(AC25&lt;&gt;"",AC25,IF(M25="NO CONNECTION","Excel couldn't reach the mapcode service. Click the REFRESH RESULTS box just above the table.",IF(NOT(ISNUMBER(F25)),"The mapcode service doesn't recognise "&amp;E25&amp;". Check the mapcode and the country code.",IF(AD25,"Two different country codes were given, so the one in front of the mapcode ("&amp;R25&amp;") was used.",IF(E25&lt;&gt;TRIM(UPPER(B25&amp;"")),"Tidied up to "&amp;E25&amp;".","")))))))</f>
        <v/>
      </c>
      <c r="L25" s="49">
        <f>IF(E25="","",MapcodeAPI&amp;"coords/"&amp;SUBSTITUTE(E25," ","%20"))&amp;LEFT($B$13,0)</f>
        <v/>
      </c>
      <c r="M25" s="49">
        <f>IF(L25="","",IFERROR(_xlfn.WEBSERVICE(L25),IF(MapcodeAPIBackup="","NO CONNECTION",IFERROR(_xlfn.WEBSERVICE(MapcodeAPIBackup&amp;MID(L25,LEN(MapcodeAPI)+1,999)),"NO CONNECTION"))))</f>
        <v/>
      </c>
      <c r="N25" t="inlineStr">
        <is>
          <t xml:space="preserve"> </t>
        </is>
      </c>
      <c r="P25" s="50">
        <f>IFERROR(IF(AND(TRIM(B25&amp;"")="",TRIM(C25&amp;"")=""),"","#"&amp;UPPER(B25&amp;"")),"#(ERROR)")</f>
        <v/>
      </c>
      <c r="Q25" s="50">
        <f>IF(P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25,2,999)," "," "),"﻿"," "),"​"," "),"⁠"," ")," "," ")," "," "),CHAR(9)," "),CHAR(10)," "),CHAR(13)," "),"MAPCODE"," "),CHAR(34)," "),"“"," "),"”"," "),"'"," "),"’"," "),"‘"," "),"("," "),")"," "),"["," "),"]"," "),"{"," "),"}"," "),","," "),";"," "),"|"," "),":"," "),"/"," "),"\"," ")))</f>
        <v/>
      </c>
      <c r="R25" s="50">
        <f>IF(ISNUMBER(FIND(" ",Q25)),LEFT(Q25,FIND(" ",Q25)-1),"")</f>
        <v/>
      </c>
      <c r="S25" s="50">
        <f>IF(ISNUMBER(FIND(" ",Q25)),TRIM(MID(Q25,FIND(" ",Q25)+1,999)),Q25)</f>
        <v/>
      </c>
      <c r="T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amp;"")," "," "),"﻿"," "),"​"," "),"⁠"," ")," "," ")," "," "),CHAR(9)," "),CHAR(10)," "),CHAR(13)," "),"MAPCODE"," "),CHAR(34)," "),"“"," "),"”"," "),"'"," "),"’"," "),"‘"," "),"("," "),")"," "),"["," "),"]"," "),"{"," "),"}"," "),","," "),";"," "),"|"," "),":"," "),"/"," "),"\"," "))</f>
        <v/>
      </c>
      <c r="U25" s="50">
        <f>IF(R25&lt;&gt;"",R25,T25)</f>
        <v/>
      </c>
      <c r="V25" s="50">
        <f>IFERROR(FIND(".",S25),0)</f>
        <v/>
      </c>
      <c r="W25" s="50">
        <f>IF(V25&gt;0,V25-1,LEN(S25))</f>
        <v/>
      </c>
      <c r="X25" s="50">
        <f>IF(V25=0,"",IFERROR(LEFT(MID(S25,V25+1,99),FIND("-",MID(S25,V25+1,99))-1),MID(S25,V25+1,99)))</f>
        <v/>
      </c>
      <c r="Y25" s="50">
        <f>LEN(X25)</f>
        <v/>
      </c>
      <c r="Z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0",""),"1",""),"2",""),"3",""),"4",""),"5",""),"6",""),"7",""),"8",""),"9",""),"A",""),"B",""),"C",""),"D",""),"E",""),"F",""),"G",""),"H",""),"I",""),"J",""),"K",""),"L",""),"M",""),"N",""),"O",""),"P",""),"Q",""),"R",""),"S",""),"T",""),"U",""),"V",""),"W",""),"X",""),"Y",""),"Z",""),".",""),"-","")</f>
        <v/>
      </c>
      <c r="AA25" s="50">
        <f>LEN(S25)-LEN(SUBSTITUTE(S25,".",""))</f>
        <v/>
      </c>
      <c r="AB25" s="50">
        <f>AND(W25=5,Y25=4)</f>
        <v/>
      </c>
      <c r="AC25" s="50">
        <f>IF(P25="","",IF(S25="","There is no mapcode in this row, only a country code.",IF(ISNUMBER(FIND(" ",S25)),"There are too many spaces. A mapcode looks like ZAF RDD.2J: the country code, one space, then the code.",IF(Z25&lt;&gt;"","Contains characters that can't be in a mapcode: "&amp;Z25,IF(OR(AA25&lt;&gt;1,W25&lt;2,W25&gt;5,Y25&lt;2,Y25&gt;4),"This doesn't look like a mapcode. Mapcodes look like RDD.2J: 2 to 5 letters or numbers, a dot, then 2 to 4 more.",IF(AND(U25="",NOT(AB25)),"MISSING",IF(AND(U25&lt;&gt;"",OR(LEN(U25)&lt;2,LEN(U25)&gt;6,ISNUMBER(FIND(".",U25)))),"The country code """&amp;U25&amp;""" doesn't look right. Use a code like ZAF (South Africa) or US-CA (California).","")))))))</f>
        <v/>
      </c>
      <c r="AD25" s="50">
        <f>AND(R25&lt;&gt;"",T25&lt;&gt;"",R25&lt;&gt;T25)</f>
        <v/>
      </c>
    </row>
    <row r="26">
      <c r="B26" s="44" t="n"/>
      <c r="C26" s="44" t="n"/>
      <c r="D26" s="45">
        <f>IF(P26="","",IF(AC26="MISSING","MISSING COUNTRY CODE",IF(AC26&lt;&gt;"","NOT A VALID MAPCODE",IF(M26="NO CONNECTION","NO CONNECTION",IF(NOT(ISNUMBER(F26)),"NOT FOUND",IF(AD26,"CONVERTED – PLEASE CHECK","CONVERTED"))))))</f>
        <v/>
      </c>
      <c r="E26" s="46">
        <f>IF(OR(P26="",AC26&lt;&gt;""),"",TRIM(U26&amp;" "&amp;S26))</f>
        <v/>
      </c>
      <c r="F26" s="47">
        <f>IF(OR(M26="",M26="NO CONNECTION"),"",IFERROR(VALUE(SUBSTITUTE(_xlfn.FILTERXML(M26,"//latDeg"),".",MID(1/2,2,1))),""))</f>
        <v/>
      </c>
      <c r="G26" s="47">
        <f>IF(OR(M26="",M26="NO CONNECTION"),"",IFERROR(VALUE(SUBSTITUTE(_xlfn.FILTERXML(M26,"//lonDeg"),".",MID(1/2,2,1))),""))</f>
        <v/>
      </c>
      <c r="H26" s="45">
        <f>IF(ISNUMBER(F26),SUBSTITUTE(ROUND(F26,6)&amp;"",",",".")&amp;", "&amp;SUBSTITUTE(ROUND(G26,6)&amp;"",",","."),"")</f>
        <v/>
      </c>
      <c r="I26" s="46">
        <f>IF(ISNUMBER(F26),IFERROR(HYPERLINK("https://www.mymapcodes.com/go/?t="&amp;IF(U26="","AAA",U26)&amp;"&amp;ma="&amp;LEFT(S26,V26-1)&amp;"&amp;mb="&amp;MID(S26,V26+1,99),"Open on MyMapcodes →"),""),"")</f>
        <v/>
      </c>
      <c r="J26" s="48">
        <f>IF(P26="","",IF(AC26="MISSING","Add the country code: put it in front of the mapcode (e.g. ZAF RDD.2J) or in column C. ZAF = South Africa.",IF(AC26&lt;&gt;"",AC26,IF(M26="NO CONNECTION","Excel couldn't reach the mapcode service. Click the REFRESH RESULTS box just above the table.",IF(NOT(ISNUMBER(F26)),"The mapcode service doesn't recognise "&amp;E26&amp;". Check the mapcode and the country code.",IF(AD26,"Two different country codes were given, so the one in front of the mapcode ("&amp;R26&amp;") was used.",IF(E26&lt;&gt;TRIM(UPPER(B26&amp;"")),"Tidied up to "&amp;E26&amp;".","")))))))</f>
        <v/>
      </c>
      <c r="L26" s="49">
        <f>IF(E26="","",MapcodeAPI&amp;"coords/"&amp;SUBSTITUTE(E26," ","%20"))&amp;LEFT($B$13,0)</f>
        <v/>
      </c>
      <c r="M26" s="49">
        <f>IF(L26="","",IFERROR(_xlfn.WEBSERVICE(L26),IF(MapcodeAPIBackup="","NO CONNECTION",IFERROR(_xlfn.WEBSERVICE(MapcodeAPIBackup&amp;MID(L26,LEN(MapcodeAPI)+1,999)),"NO CONNECTION"))))</f>
        <v/>
      </c>
      <c r="N26" t="inlineStr">
        <is>
          <t xml:space="preserve"> </t>
        </is>
      </c>
      <c r="P26" s="50">
        <f>IFERROR(IF(AND(TRIM(B26&amp;"")="",TRIM(C26&amp;"")=""),"","#"&amp;UPPER(B26&amp;"")),"#(ERROR)")</f>
        <v/>
      </c>
      <c r="Q26" s="50">
        <f>IF(P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26,2,999)," "," "),"﻿"," "),"​"," "),"⁠"," ")," "," ")," "," "),CHAR(9)," "),CHAR(10)," "),CHAR(13)," "),"MAPCODE"," "),CHAR(34)," "),"“"," "),"”"," "),"'"," "),"’"," "),"‘"," "),"("," "),")"," "),"["," "),"]"," "),"{"," "),"}"," "),","," "),";"," "),"|"," "),":"," "),"/"," "),"\"," ")))</f>
        <v/>
      </c>
      <c r="R26" s="50">
        <f>IF(ISNUMBER(FIND(" ",Q26)),LEFT(Q26,FIND(" ",Q26)-1),"")</f>
        <v/>
      </c>
      <c r="S26" s="50">
        <f>IF(ISNUMBER(FIND(" ",Q26)),TRIM(MID(Q26,FIND(" ",Q26)+1,999)),Q26)</f>
        <v/>
      </c>
      <c r="T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amp;"")," "," "),"﻿"," "),"​"," "),"⁠"," ")," "," ")," "," "),CHAR(9)," "),CHAR(10)," "),CHAR(13)," "),"MAPCODE"," "),CHAR(34)," "),"“"," "),"”"," "),"'"," "),"’"," "),"‘"," "),"("," "),")"," "),"["," "),"]"," "),"{"," "),"}"," "),","," "),";"," "),"|"," "),":"," "),"/"," "),"\"," "))</f>
        <v/>
      </c>
      <c r="U26" s="50">
        <f>IF(R26&lt;&gt;"",R26,T26)</f>
        <v/>
      </c>
      <c r="V26" s="50">
        <f>IFERROR(FIND(".",S26),0)</f>
        <v/>
      </c>
      <c r="W26" s="50">
        <f>IF(V26&gt;0,V26-1,LEN(S26))</f>
        <v/>
      </c>
      <c r="X26" s="50">
        <f>IF(V26=0,"",IFERROR(LEFT(MID(S26,V26+1,99),FIND("-",MID(S26,V26+1,99))-1),MID(S26,V26+1,99)))</f>
        <v/>
      </c>
      <c r="Y26" s="50">
        <f>LEN(X26)</f>
        <v/>
      </c>
      <c r="Z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0",""),"1",""),"2",""),"3",""),"4",""),"5",""),"6",""),"7",""),"8",""),"9",""),"A",""),"B",""),"C",""),"D",""),"E",""),"F",""),"G",""),"H",""),"I",""),"J",""),"K",""),"L",""),"M",""),"N",""),"O",""),"P",""),"Q",""),"R",""),"S",""),"T",""),"U",""),"V",""),"W",""),"X",""),"Y",""),"Z",""),".",""),"-","")</f>
        <v/>
      </c>
      <c r="AA26" s="50">
        <f>LEN(S26)-LEN(SUBSTITUTE(S26,".",""))</f>
        <v/>
      </c>
      <c r="AB26" s="50">
        <f>AND(W26=5,Y26=4)</f>
        <v/>
      </c>
      <c r="AC26" s="50">
        <f>IF(P26="","",IF(S26="","There is no mapcode in this row, only a country code.",IF(ISNUMBER(FIND(" ",S26)),"There are too many spaces. A mapcode looks like ZAF RDD.2J: the country code, one space, then the code.",IF(Z26&lt;&gt;"","Contains characters that can't be in a mapcode: "&amp;Z26,IF(OR(AA26&lt;&gt;1,W26&lt;2,W26&gt;5,Y26&lt;2,Y26&gt;4),"This doesn't look like a mapcode. Mapcodes look like RDD.2J: 2 to 5 letters or numbers, a dot, then 2 to 4 more.",IF(AND(U26="",NOT(AB26)),"MISSING",IF(AND(U26&lt;&gt;"",OR(LEN(U26)&lt;2,LEN(U26)&gt;6,ISNUMBER(FIND(".",U26)))),"The country code """&amp;U26&amp;""" doesn't look right. Use a code like ZAF (South Africa) or US-CA (California).","")))))))</f>
        <v/>
      </c>
      <c r="AD26" s="50">
        <f>AND(R26&lt;&gt;"",T26&lt;&gt;"",R26&lt;&gt;T26)</f>
        <v/>
      </c>
    </row>
    <row r="27">
      <c r="B27" s="44" t="n"/>
      <c r="C27" s="44" t="n"/>
      <c r="D27" s="45">
        <f>IF(P27="","",IF(AC27="MISSING","MISSING COUNTRY CODE",IF(AC27&lt;&gt;"","NOT A VALID MAPCODE",IF(M27="NO CONNECTION","NO CONNECTION",IF(NOT(ISNUMBER(F27)),"NOT FOUND",IF(AD27,"CONVERTED – PLEASE CHECK","CONVERTED"))))))</f>
        <v/>
      </c>
      <c r="E27" s="46">
        <f>IF(OR(P27="",AC27&lt;&gt;""),"",TRIM(U27&amp;" "&amp;S27))</f>
        <v/>
      </c>
      <c r="F27" s="47">
        <f>IF(OR(M27="",M27="NO CONNECTION"),"",IFERROR(VALUE(SUBSTITUTE(_xlfn.FILTERXML(M27,"//latDeg"),".",MID(1/2,2,1))),""))</f>
        <v/>
      </c>
      <c r="G27" s="47">
        <f>IF(OR(M27="",M27="NO CONNECTION"),"",IFERROR(VALUE(SUBSTITUTE(_xlfn.FILTERXML(M27,"//lonDeg"),".",MID(1/2,2,1))),""))</f>
        <v/>
      </c>
      <c r="H27" s="45">
        <f>IF(ISNUMBER(F27),SUBSTITUTE(ROUND(F27,6)&amp;"",",",".")&amp;", "&amp;SUBSTITUTE(ROUND(G27,6)&amp;"",",","."),"")</f>
        <v/>
      </c>
      <c r="I27" s="46">
        <f>IF(ISNUMBER(F27),IFERROR(HYPERLINK("https://www.mymapcodes.com/go/?t="&amp;IF(U27="","AAA",U27)&amp;"&amp;ma="&amp;LEFT(S27,V27-1)&amp;"&amp;mb="&amp;MID(S27,V27+1,99),"Open on MyMapcodes →"),""),"")</f>
        <v/>
      </c>
      <c r="J27" s="48">
        <f>IF(P27="","",IF(AC27="MISSING","Add the country code: put it in front of the mapcode (e.g. ZAF RDD.2J) or in column C. ZAF = South Africa.",IF(AC27&lt;&gt;"",AC27,IF(M27="NO CONNECTION","Excel couldn't reach the mapcode service. Click the REFRESH RESULTS box just above the table.",IF(NOT(ISNUMBER(F27)),"The mapcode service doesn't recognise "&amp;E27&amp;". Check the mapcode and the country code.",IF(AD27,"Two different country codes were given, so the one in front of the mapcode ("&amp;R27&amp;") was used.",IF(E27&lt;&gt;TRIM(UPPER(B27&amp;"")),"Tidied up to "&amp;E27&amp;".","")))))))</f>
        <v/>
      </c>
      <c r="L27" s="49">
        <f>IF(E27="","",MapcodeAPI&amp;"coords/"&amp;SUBSTITUTE(E27," ","%20"))&amp;LEFT($B$13,0)</f>
        <v/>
      </c>
      <c r="M27" s="49">
        <f>IF(L27="","",IFERROR(_xlfn.WEBSERVICE(L27),IF(MapcodeAPIBackup="","NO CONNECTION",IFERROR(_xlfn.WEBSERVICE(MapcodeAPIBackup&amp;MID(L27,LEN(MapcodeAPI)+1,999)),"NO CONNECTION"))))</f>
        <v/>
      </c>
      <c r="N27" t="inlineStr">
        <is>
          <t xml:space="preserve"> </t>
        </is>
      </c>
      <c r="P27" s="50">
        <f>IFERROR(IF(AND(TRIM(B27&amp;"")="",TRIM(C27&amp;"")=""),"","#"&amp;UPPER(B27&amp;"")),"#(ERROR)")</f>
        <v/>
      </c>
      <c r="Q27" s="50">
        <f>IF(P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27,2,999)," "," "),"﻿"," "),"​"," "),"⁠"," ")," "," ")," "," "),CHAR(9)," "),CHAR(10)," "),CHAR(13)," "),"MAPCODE"," "),CHAR(34)," "),"“"," "),"”"," "),"'"," "),"’"," "),"‘"," "),"("," "),")"," "),"["," "),"]"," "),"{"," "),"}"," "),","," "),";"," "),"|"," "),":"," "),"/"," "),"\"," ")))</f>
        <v/>
      </c>
      <c r="R27" s="50">
        <f>IF(ISNUMBER(FIND(" ",Q27)),LEFT(Q27,FIND(" ",Q27)-1),"")</f>
        <v/>
      </c>
      <c r="S27" s="50">
        <f>IF(ISNUMBER(FIND(" ",Q27)),TRIM(MID(Q27,FIND(" ",Q27)+1,999)),Q27)</f>
        <v/>
      </c>
      <c r="T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amp;"")," "," "),"﻿"," "),"​"," "),"⁠"," ")," "," ")," "," "),CHAR(9)," "),CHAR(10)," "),CHAR(13)," "),"MAPCODE"," "),CHAR(34)," "),"“"," "),"”"," "),"'"," "),"’"," "),"‘"," "),"("," "),")"," "),"["," "),"]"," "),"{"," "),"}"," "),","," "),";"," "),"|"," "),":"," "),"/"," "),"\"," "))</f>
        <v/>
      </c>
      <c r="U27" s="50">
        <f>IF(R27&lt;&gt;"",R27,T27)</f>
        <v/>
      </c>
      <c r="V27" s="50">
        <f>IFERROR(FIND(".",S27),0)</f>
        <v/>
      </c>
      <c r="W27" s="50">
        <f>IF(V27&gt;0,V27-1,LEN(S27))</f>
        <v/>
      </c>
      <c r="X27" s="50">
        <f>IF(V27=0,"",IFERROR(LEFT(MID(S27,V27+1,99),FIND("-",MID(S27,V27+1,99))-1),MID(S27,V27+1,99)))</f>
        <v/>
      </c>
      <c r="Y27" s="50">
        <f>LEN(X27)</f>
        <v/>
      </c>
      <c r="Z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0",""),"1",""),"2",""),"3",""),"4",""),"5",""),"6",""),"7",""),"8",""),"9",""),"A",""),"B",""),"C",""),"D",""),"E",""),"F",""),"G",""),"H",""),"I",""),"J",""),"K",""),"L",""),"M",""),"N",""),"O",""),"P",""),"Q",""),"R",""),"S",""),"T",""),"U",""),"V",""),"W",""),"X",""),"Y",""),"Z",""),".",""),"-","")</f>
        <v/>
      </c>
      <c r="AA27" s="50">
        <f>LEN(S27)-LEN(SUBSTITUTE(S27,".",""))</f>
        <v/>
      </c>
      <c r="AB27" s="50">
        <f>AND(W27=5,Y27=4)</f>
        <v/>
      </c>
      <c r="AC27" s="50">
        <f>IF(P27="","",IF(S27="","There is no mapcode in this row, only a country code.",IF(ISNUMBER(FIND(" ",S27)),"There are too many spaces. A mapcode looks like ZAF RDD.2J: the country code, one space, then the code.",IF(Z27&lt;&gt;"","Contains characters that can't be in a mapcode: "&amp;Z27,IF(OR(AA27&lt;&gt;1,W27&lt;2,W27&gt;5,Y27&lt;2,Y27&gt;4),"This doesn't look like a mapcode. Mapcodes look like RDD.2J: 2 to 5 letters or numbers, a dot, then 2 to 4 more.",IF(AND(U27="",NOT(AB27)),"MISSING",IF(AND(U27&lt;&gt;"",OR(LEN(U27)&lt;2,LEN(U27)&gt;6,ISNUMBER(FIND(".",U27)))),"The country code """&amp;U27&amp;""" doesn't look right. Use a code like ZAF (South Africa) or US-CA (California).","")))))))</f>
        <v/>
      </c>
      <c r="AD27" s="50">
        <f>AND(R27&lt;&gt;"",T27&lt;&gt;"",R27&lt;&gt;T27)</f>
        <v/>
      </c>
    </row>
    <row r="28">
      <c r="B28" s="44" t="n"/>
      <c r="C28" s="44" t="n"/>
      <c r="D28" s="45">
        <f>IF(P28="","",IF(AC28="MISSING","MISSING COUNTRY CODE",IF(AC28&lt;&gt;"","NOT A VALID MAPCODE",IF(M28="NO CONNECTION","NO CONNECTION",IF(NOT(ISNUMBER(F28)),"NOT FOUND",IF(AD28,"CONVERTED – PLEASE CHECK","CONVERTED"))))))</f>
        <v/>
      </c>
      <c r="E28" s="46">
        <f>IF(OR(P28="",AC28&lt;&gt;""),"",TRIM(U28&amp;" "&amp;S28))</f>
        <v/>
      </c>
      <c r="F28" s="47">
        <f>IF(OR(M28="",M28="NO CONNECTION"),"",IFERROR(VALUE(SUBSTITUTE(_xlfn.FILTERXML(M28,"//latDeg"),".",MID(1/2,2,1))),""))</f>
        <v/>
      </c>
      <c r="G28" s="47">
        <f>IF(OR(M28="",M28="NO CONNECTION"),"",IFERROR(VALUE(SUBSTITUTE(_xlfn.FILTERXML(M28,"//lonDeg"),".",MID(1/2,2,1))),""))</f>
        <v/>
      </c>
      <c r="H28" s="45">
        <f>IF(ISNUMBER(F28),SUBSTITUTE(ROUND(F28,6)&amp;"",",",".")&amp;", "&amp;SUBSTITUTE(ROUND(G28,6)&amp;"",",","."),"")</f>
        <v/>
      </c>
      <c r="I28" s="46">
        <f>IF(ISNUMBER(F28),IFERROR(HYPERLINK("https://www.mymapcodes.com/go/?t="&amp;IF(U28="","AAA",U28)&amp;"&amp;ma="&amp;LEFT(S28,V28-1)&amp;"&amp;mb="&amp;MID(S28,V28+1,99),"Open on MyMapcodes →"),""),"")</f>
        <v/>
      </c>
      <c r="J28" s="48">
        <f>IF(P28="","",IF(AC28="MISSING","Add the country code: put it in front of the mapcode (e.g. ZAF RDD.2J) or in column C. ZAF = South Africa.",IF(AC28&lt;&gt;"",AC28,IF(M28="NO CONNECTION","Excel couldn't reach the mapcode service. Click the REFRESH RESULTS box just above the table.",IF(NOT(ISNUMBER(F28)),"The mapcode service doesn't recognise "&amp;E28&amp;". Check the mapcode and the country code.",IF(AD28,"Two different country codes were given, so the one in front of the mapcode ("&amp;R28&amp;") was used.",IF(E28&lt;&gt;TRIM(UPPER(B28&amp;"")),"Tidied up to "&amp;E28&amp;".","")))))))</f>
        <v/>
      </c>
      <c r="L28" s="49">
        <f>IF(E28="","",MapcodeAPI&amp;"coords/"&amp;SUBSTITUTE(E28," ","%20"))&amp;LEFT($B$13,0)</f>
        <v/>
      </c>
      <c r="M28" s="49">
        <f>IF(L28="","",IFERROR(_xlfn.WEBSERVICE(L28),IF(MapcodeAPIBackup="","NO CONNECTION",IFERROR(_xlfn.WEBSERVICE(MapcodeAPIBackup&amp;MID(L28,LEN(MapcodeAPI)+1,999)),"NO CONNECTION"))))</f>
        <v/>
      </c>
      <c r="N28" t="inlineStr">
        <is>
          <t xml:space="preserve"> </t>
        </is>
      </c>
      <c r="P28" s="50">
        <f>IFERROR(IF(AND(TRIM(B28&amp;"")="",TRIM(C28&amp;"")=""),"","#"&amp;UPPER(B28&amp;"")),"#(ERROR)")</f>
        <v/>
      </c>
      <c r="Q28" s="50">
        <f>IF(P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28,2,999)," "," "),"﻿"," "),"​"," "),"⁠"," ")," "," ")," "," "),CHAR(9)," "),CHAR(10)," "),CHAR(13)," "),"MAPCODE"," "),CHAR(34)," "),"“"," "),"”"," "),"'"," "),"’"," "),"‘"," "),"("," "),")"," "),"["," "),"]"," "),"{"," "),"}"," "),","," "),";"," "),"|"," "),":"," "),"/"," "),"\"," ")))</f>
        <v/>
      </c>
      <c r="R28" s="50">
        <f>IF(ISNUMBER(FIND(" ",Q28)),LEFT(Q28,FIND(" ",Q28)-1),"")</f>
        <v/>
      </c>
      <c r="S28" s="50">
        <f>IF(ISNUMBER(FIND(" ",Q28)),TRIM(MID(Q28,FIND(" ",Q28)+1,999)),Q28)</f>
        <v/>
      </c>
      <c r="T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amp;"")," "," "),"﻿"," "),"​"," "),"⁠"," ")," "," ")," "," "),CHAR(9)," "),CHAR(10)," "),CHAR(13)," "),"MAPCODE"," "),CHAR(34)," "),"“"," "),"”"," "),"'"," "),"’"," "),"‘"," "),"("," "),")"," "),"["," "),"]"," "),"{"," "),"}"," "),","," "),";"," "),"|"," "),":"," "),"/"," "),"\"," "))</f>
        <v/>
      </c>
      <c r="U28" s="50">
        <f>IF(R28&lt;&gt;"",R28,T28)</f>
        <v/>
      </c>
      <c r="V28" s="50">
        <f>IFERROR(FIND(".",S28),0)</f>
        <v/>
      </c>
      <c r="W28" s="50">
        <f>IF(V28&gt;0,V28-1,LEN(S28))</f>
        <v/>
      </c>
      <c r="X28" s="50">
        <f>IF(V28=0,"",IFERROR(LEFT(MID(S28,V28+1,99),FIND("-",MID(S28,V28+1,99))-1),MID(S28,V28+1,99)))</f>
        <v/>
      </c>
      <c r="Y28" s="50">
        <f>LEN(X28)</f>
        <v/>
      </c>
      <c r="Z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0",""),"1",""),"2",""),"3",""),"4",""),"5",""),"6",""),"7",""),"8",""),"9",""),"A",""),"B",""),"C",""),"D",""),"E",""),"F",""),"G",""),"H",""),"I",""),"J",""),"K",""),"L",""),"M",""),"N",""),"O",""),"P",""),"Q",""),"R",""),"S",""),"T",""),"U",""),"V",""),"W",""),"X",""),"Y",""),"Z",""),".",""),"-","")</f>
        <v/>
      </c>
      <c r="AA28" s="50">
        <f>LEN(S28)-LEN(SUBSTITUTE(S28,".",""))</f>
        <v/>
      </c>
      <c r="AB28" s="50">
        <f>AND(W28=5,Y28=4)</f>
        <v/>
      </c>
      <c r="AC28" s="50">
        <f>IF(P28="","",IF(S28="","There is no mapcode in this row, only a country code.",IF(ISNUMBER(FIND(" ",S28)),"There are too many spaces. A mapcode looks like ZAF RDD.2J: the country code, one space, then the code.",IF(Z28&lt;&gt;"","Contains characters that can't be in a mapcode: "&amp;Z28,IF(OR(AA28&lt;&gt;1,W28&lt;2,W28&gt;5,Y28&lt;2,Y28&gt;4),"This doesn't look like a mapcode. Mapcodes look like RDD.2J: 2 to 5 letters or numbers, a dot, then 2 to 4 more.",IF(AND(U28="",NOT(AB28)),"MISSING",IF(AND(U28&lt;&gt;"",OR(LEN(U28)&lt;2,LEN(U28)&gt;6,ISNUMBER(FIND(".",U28)))),"The country code """&amp;U28&amp;""" doesn't look right. Use a code like ZAF (South Africa) or US-CA (California).","")))))))</f>
        <v/>
      </c>
      <c r="AD28" s="50">
        <f>AND(R28&lt;&gt;"",T28&lt;&gt;"",R28&lt;&gt;T28)</f>
        <v/>
      </c>
    </row>
    <row r="29">
      <c r="B29" s="44" t="n"/>
      <c r="C29" s="44" t="n"/>
      <c r="D29" s="45">
        <f>IF(P29="","",IF(AC29="MISSING","MISSING COUNTRY CODE",IF(AC29&lt;&gt;"","NOT A VALID MAPCODE",IF(M29="NO CONNECTION","NO CONNECTION",IF(NOT(ISNUMBER(F29)),"NOT FOUND",IF(AD29,"CONVERTED – PLEASE CHECK","CONVERTED"))))))</f>
        <v/>
      </c>
      <c r="E29" s="46">
        <f>IF(OR(P29="",AC29&lt;&gt;""),"",TRIM(U29&amp;" "&amp;S29))</f>
        <v/>
      </c>
      <c r="F29" s="47">
        <f>IF(OR(M29="",M29="NO CONNECTION"),"",IFERROR(VALUE(SUBSTITUTE(_xlfn.FILTERXML(M29,"//latDeg"),".",MID(1/2,2,1))),""))</f>
        <v/>
      </c>
      <c r="G29" s="47">
        <f>IF(OR(M29="",M29="NO CONNECTION"),"",IFERROR(VALUE(SUBSTITUTE(_xlfn.FILTERXML(M29,"//lonDeg"),".",MID(1/2,2,1))),""))</f>
        <v/>
      </c>
      <c r="H29" s="45">
        <f>IF(ISNUMBER(F29),SUBSTITUTE(ROUND(F29,6)&amp;"",",",".")&amp;", "&amp;SUBSTITUTE(ROUND(G29,6)&amp;"",",","."),"")</f>
        <v/>
      </c>
      <c r="I29" s="46">
        <f>IF(ISNUMBER(F29),IFERROR(HYPERLINK("https://www.mymapcodes.com/go/?t="&amp;IF(U29="","AAA",U29)&amp;"&amp;ma="&amp;LEFT(S29,V29-1)&amp;"&amp;mb="&amp;MID(S29,V29+1,99),"Open on MyMapcodes →"),""),"")</f>
        <v/>
      </c>
      <c r="J29" s="48">
        <f>IF(P29="","",IF(AC29="MISSING","Add the country code: put it in front of the mapcode (e.g. ZAF RDD.2J) or in column C. ZAF = South Africa.",IF(AC29&lt;&gt;"",AC29,IF(M29="NO CONNECTION","Excel couldn't reach the mapcode service. Click the REFRESH RESULTS box just above the table.",IF(NOT(ISNUMBER(F29)),"The mapcode service doesn't recognise "&amp;E29&amp;". Check the mapcode and the country code.",IF(AD29,"Two different country codes were given, so the one in front of the mapcode ("&amp;R29&amp;") was used.",IF(E29&lt;&gt;TRIM(UPPER(B29&amp;"")),"Tidied up to "&amp;E29&amp;".","")))))))</f>
        <v/>
      </c>
      <c r="L29" s="49">
        <f>IF(E29="","",MapcodeAPI&amp;"coords/"&amp;SUBSTITUTE(E29," ","%20"))&amp;LEFT($B$13,0)</f>
        <v/>
      </c>
      <c r="M29" s="49">
        <f>IF(L29="","",IFERROR(_xlfn.WEBSERVICE(L29),IF(MapcodeAPIBackup="","NO CONNECTION",IFERROR(_xlfn.WEBSERVICE(MapcodeAPIBackup&amp;MID(L29,LEN(MapcodeAPI)+1,999)),"NO CONNECTION"))))</f>
        <v/>
      </c>
      <c r="N29" t="inlineStr">
        <is>
          <t xml:space="preserve"> </t>
        </is>
      </c>
      <c r="P29" s="50">
        <f>IFERROR(IF(AND(TRIM(B29&amp;"")="",TRIM(C29&amp;"")=""),"","#"&amp;UPPER(B29&amp;"")),"#(ERROR)")</f>
        <v/>
      </c>
      <c r="Q29" s="50">
        <f>IF(P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29,2,999)," "," "),"﻿"," "),"​"," "),"⁠"," ")," "," ")," "," "),CHAR(9)," "),CHAR(10)," "),CHAR(13)," "),"MAPCODE"," "),CHAR(34)," "),"“"," "),"”"," "),"'"," "),"’"," "),"‘"," "),"("," "),")"," "),"["," "),"]"," "),"{"," "),"}"," "),","," "),";"," "),"|"," "),":"," "),"/"," "),"\"," ")))</f>
        <v/>
      </c>
      <c r="R29" s="50">
        <f>IF(ISNUMBER(FIND(" ",Q29)),LEFT(Q29,FIND(" ",Q29)-1),"")</f>
        <v/>
      </c>
      <c r="S29" s="50">
        <f>IF(ISNUMBER(FIND(" ",Q29)),TRIM(MID(Q29,FIND(" ",Q29)+1,999)),Q29)</f>
        <v/>
      </c>
      <c r="T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amp;"")," "," "),"﻿"," "),"​"," "),"⁠"," ")," "," ")," "," "),CHAR(9)," "),CHAR(10)," "),CHAR(13)," "),"MAPCODE"," "),CHAR(34)," "),"“"," "),"”"," "),"'"," "),"’"," "),"‘"," "),"("," "),")"," "),"["," "),"]"," "),"{"," "),"}"," "),","," "),";"," "),"|"," "),":"," "),"/"," "),"\"," "))</f>
        <v/>
      </c>
      <c r="U29" s="50">
        <f>IF(R29&lt;&gt;"",R29,T29)</f>
        <v/>
      </c>
      <c r="V29" s="50">
        <f>IFERROR(FIND(".",S29),0)</f>
        <v/>
      </c>
      <c r="W29" s="50">
        <f>IF(V29&gt;0,V29-1,LEN(S29))</f>
        <v/>
      </c>
      <c r="X29" s="50">
        <f>IF(V29=0,"",IFERROR(LEFT(MID(S29,V29+1,99),FIND("-",MID(S29,V29+1,99))-1),MID(S29,V29+1,99)))</f>
        <v/>
      </c>
      <c r="Y29" s="50">
        <f>LEN(X29)</f>
        <v/>
      </c>
      <c r="Z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0",""),"1",""),"2",""),"3",""),"4",""),"5",""),"6",""),"7",""),"8",""),"9",""),"A",""),"B",""),"C",""),"D",""),"E",""),"F",""),"G",""),"H",""),"I",""),"J",""),"K",""),"L",""),"M",""),"N",""),"O",""),"P",""),"Q",""),"R",""),"S",""),"T",""),"U",""),"V",""),"W",""),"X",""),"Y",""),"Z",""),".",""),"-","")</f>
        <v/>
      </c>
      <c r="AA29" s="50">
        <f>LEN(S29)-LEN(SUBSTITUTE(S29,".",""))</f>
        <v/>
      </c>
      <c r="AB29" s="50">
        <f>AND(W29=5,Y29=4)</f>
        <v/>
      </c>
      <c r="AC29" s="50">
        <f>IF(P29="","",IF(S29="","There is no mapcode in this row, only a country code.",IF(ISNUMBER(FIND(" ",S29)),"There are too many spaces. A mapcode looks like ZAF RDD.2J: the country code, one space, then the code.",IF(Z29&lt;&gt;"","Contains characters that can't be in a mapcode: "&amp;Z29,IF(OR(AA29&lt;&gt;1,W29&lt;2,W29&gt;5,Y29&lt;2,Y29&gt;4),"This doesn't look like a mapcode. Mapcodes look like RDD.2J: 2 to 5 letters or numbers, a dot, then 2 to 4 more.",IF(AND(U29="",NOT(AB29)),"MISSING",IF(AND(U29&lt;&gt;"",OR(LEN(U29)&lt;2,LEN(U29)&gt;6,ISNUMBER(FIND(".",U29)))),"The country code """&amp;U29&amp;""" doesn't look right. Use a code like ZAF (South Africa) or US-CA (California).","")))))))</f>
        <v/>
      </c>
      <c r="AD29" s="50">
        <f>AND(R29&lt;&gt;"",T29&lt;&gt;"",R29&lt;&gt;T29)</f>
        <v/>
      </c>
    </row>
    <row r="30">
      <c r="B30" s="44" t="n"/>
      <c r="C30" s="44" t="n"/>
      <c r="D30" s="45">
        <f>IF(P30="","",IF(AC30="MISSING","MISSING COUNTRY CODE",IF(AC30&lt;&gt;"","NOT A VALID MAPCODE",IF(M30="NO CONNECTION","NO CONNECTION",IF(NOT(ISNUMBER(F30)),"NOT FOUND",IF(AD30,"CONVERTED – PLEASE CHECK","CONVERTED"))))))</f>
        <v/>
      </c>
      <c r="E30" s="46">
        <f>IF(OR(P30="",AC30&lt;&gt;""),"",TRIM(U30&amp;" "&amp;S30))</f>
        <v/>
      </c>
      <c r="F30" s="47">
        <f>IF(OR(M30="",M30="NO CONNECTION"),"",IFERROR(VALUE(SUBSTITUTE(_xlfn.FILTERXML(M30,"//latDeg"),".",MID(1/2,2,1))),""))</f>
        <v/>
      </c>
      <c r="G30" s="47">
        <f>IF(OR(M30="",M30="NO CONNECTION"),"",IFERROR(VALUE(SUBSTITUTE(_xlfn.FILTERXML(M30,"//lonDeg"),".",MID(1/2,2,1))),""))</f>
        <v/>
      </c>
      <c r="H30" s="45">
        <f>IF(ISNUMBER(F30),SUBSTITUTE(ROUND(F30,6)&amp;"",",",".")&amp;", "&amp;SUBSTITUTE(ROUND(G30,6)&amp;"",",","."),"")</f>
        <v/>
      </c>
      <c r="I30" s="46">
        <f>IF(ISNUMBER(F30),IFERROR(HYPERLINK("https://www.mymapcodes.com/go/?t="&amp;IF(U30="","AAA",U30)&amp;"&amp;ma="&amp;LEFT(S30,V30-1)&amp;"&amp;mb="&amp;MID(S30,V30+1,99),"Open on MyMapcodes →"),""),"")</f>
        <v/>
      </c>
      <c r="J30" s="48">
        <f>IF(P30="","",IF(AC30="MISSING","Add the country code: put it in front of the mapcode (e.g. ZAF RDD.2J) or in column C. ZAF = South Africa.",IF(AC30&lt;&gt;"",AC30,IF(M30="NO CONNECTION","Excel couldn't reach the mapcode service. Click the REFRESH RESULTS box just above the table.",IF(NOT(ISNUMBER(F30)),"The mapcode service doesn't recognise "&amp;E30&amp;". Check the mapcode and the country code.",IF(AD30,"Two different country codes were given, so the one in front of the mapcode ("&amp;R30&amp;") was used.",IF(E30&lt;&gt;TRIM(UPPER(B30&amp;"")),"Tidied up to "&amp;E30&amp;".","")))))))</f>
        <v/>
      </c>
      <c r="L30" s="49">
        <f>IF(E30="","",MapcodeAPI&amp;"coords/"&amp;SUBSTITUTE(E30," ","%20"))&amp;LEFT($B$13,0)</f>
        <v/>
      </c>
      <c r="M30" s="49">
        <f>IF(L30="","",IFERROR(_xlfn.WEBSERVICE(L30),IF(MapcodeAPIBackup="","NO CONNECTION",IFERROR(_xlfn.WEBSERVICE(MapcodeAPIBackup&amp;MID(L30,LEN(MapcodeAPI)+1,999)),"NO CONNECTION"))))</f>
        <v/>
      </c>
      <c r="N30" t="inlineStr">
        <is>
          <t xml:space="preserve"> </t>
        </is>
      </c>
      <c r="P30" s="50">
        <f>IFERROR(IF(AND(TRIM(B30&amp;"")="",TRIM(C30&amp;"")=""),"","#"&amp;UPPER(B30&amp;"")),"#(ERROR)")</f>
        <v/>
      </c>
      <c r="Q30" s="50">
        <f>IF(P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30,2,999)," "," "),"﻿"," "),"​"," "),"⁠"," ")," "," ")," "," "),CHAR(9)," "),CHAR(10)," "),CHAR(13)," "),"MAPCODE"," "),CHAR(34)," "),"“"," "),"”"," "),"'"," "),"’"," "),"‘"," "),"("," "),")"," "),"["," "),"]"," "),"{"," "),"}"," "),","," "),";"," "),"|"," "),":"," "),"/"," "),"\"," ")))</f>
        <v/>
      </c>
      <c r="R30" s="50">
        <f>IF(ISNUMBER(FIND(" ",Q30)),LEFT(Q30,FIND(" ",Q30)-1),"")</f>
        <v/>
      </c>
      <c r="S30" s="50">
        <f>IF(ISNUMBER(FIND(" ",Q30)),TRIM(MID(Q30,FIND(" ",Q30)+1,999)),Q30)</f>
        <v/>
      </c>
      <c r="T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amp;"")," "," "),"﻿"," "),"​"," "),"⁠"," ")," "," ")," "," "),CHAR(9)," "),CHAR(10)," "),CHAR(13)," "),"MAPCODE"," "),CHAR(34)," "),"“"," "),"”"," "),"'"," "),"’"," "),"‘"," "),"("," "),")"," "),"["," "),"]"," "),"{"," "),"}"," "),","," "),";"," "),"|"," "),":"," "),"/"," "),"\"," "))</f>
        <v/>
      </c>
      <c r="U30" s="50">
        <f>IF(R30&lt;&gt;"",R30,T30)</f>
        <v/>
      </c>
      <c r="V30" s="50">
        <f>IFERROR(FIND(".",S30),0)</f>
        <v/>
      </c>
      <c r="W30" s="50">
        <f>IF(V30&gt;0,V30-1,LEN(S30))</f>
        <v/>
      </c>
      <c r="X30" s="50">
        <f>IF(V30=0,"",IFERROR(LEFT(MID(S30,V30+1,99),FIND("-",MID(S30,V30+1,99))-1),MID(S30,V30+1,99)))</f>
        <v/>
      </c>
      <c r="Y30" s="50">
        <f>LEN(X30)</f>
        <v/>
      </c>
      <c r="Z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0",""),"1",""),"2",""),"3",""),"4",""),"5",""),"6",""),"7",""),"8",""),"9",""),"A",""),"B",""),"C",""),"D",""),"E",""),"F",""),"G",""),"H",""),"I",""),"J",""),"K",""),"L",""),"M",""),"N",""),"O",""),"P",""),"Q",""),"R",""),"S",""),"T",""),"U",""),"V",""),"W",""),"X",""),"Y",""),"Z",""),".",""),"-","")</f>
        <v/>
      </c>
      <c r="AA30" s="50">
        <f>LEN(S30)-LEN(SUBSTITUTE(S30,".",""))</f>
        <v/>
      </c>
      <c r="AB30" s="50">
        <f>AND(W30=5,Y30=4)</f>
        <v/>
      </c>
      <c r="AC30" s="50">
        <f>IF(P30="","",IF(S30="","There is no mapcode in this row, only a country code.",IF(ISNUMBER(FIND(" ",S30)),"There are too many spaces. A mapcode looks like ZAF RDD.2J: the country code, one space, then the code.",IF(Z30&lt;&gt;"","Contains characters that can't be in a mapcode: "&amp;Z30,IF(OR(AA30&lt;&gt;1,W30&lt;2,W30&gt;5,Y30&lt;2,Y30&gt;4),"This doesn't look like a mapcode. Mapcodes look like RDD.2J: 2 to 5 letters or numbers, a dot, then 2 to 4 more.",IF(AND(U30="",NOT(AB30)),"MISSING",IF(AND(U30&lt;&gt;"",OR(LEN(U30)&lt;2,LEN(U30)&gt;6,ISNUMBER(FIND(".",U30)))),"The country code """&amp;U30&amp;""" doesn't look right. Use a code like ZAF (South Africa) or US-CA (California).","")))))))</f>
        <v/>
      </c>
      <c r="AD30" s="50">
        <f>AND(R30&lt;&gt;"",T30&lt;&gt;"",R30&lt;&gt;T30)</f>
        <v/>
      </c>
    </row>
    <row r="31">
      <c r="B31" s="44" t="n"/>
      <c r="C31" s="44" t="n"/>
      <c r="D31" s="45">
        <f>IF(P31="","",IF(AC31="MISSING","MISSING COUNTRY CODE",IF(AC31&lt;&gt;"","NOT A VALID MAPCODE",IF(M31="NO CONNECTION","NO CONNECTION",IF(NOT(ISNUMBER(F31)),"NOT FOUND",IF(AD31,"CONVERTED – PLEASE CHECK","CONVERTED"))))))</f>
        <v/>
      </c>
      <c r="E31" s="46">
        <f>IF(OR(P31="",AC31&lt;&gt;""),"",TRIM(U31&amp;" "&amp;S31))</f>
        <v/>
      </c>
      <c r="F31" s="47">
        <f>IF(OR(M31="",M31="NO CONNECTION"),"",IFERROR(VALUE(SUBSTITUTE(_xlfn.FILTERXML(M31,"//latDeg"),".",MID(1/2,2,1))),""))</f>
        <v/>
      </c>
      <c r="G31" s="47">
        <f>IF(OR(M31="",M31="NO CONNECTION"),"",IFERROR(VALUE(SUBSTITUTE(_xlfn.FILTERXML(M31,"//lonDeg"),".",MID(1/2,2,1))),""))</f>
        <v/>
      </c>
      <c r="H31" s="45">
        <f>IF(ISNUMBER(F31),SUBSTITUTE(ROUND(F31,6)&amp;"",",",".")&amp;", "&amp;SUBSTITUTE(ROUND(G31,6)&amp;"",",","."),"")</f>
        <v/>
      </c>
      <c r="I31" s="46">
        <f>IF(ISNUMBER(F31),IFERROR(HYPERLINK("https://www.mymapcodes.com/go/?t="&amp;IF(U31="","AAA",U31)&amp;"&amp;ma="&amp;LEFT(S31,V31-1)&amp;"&amp;mb="&amp;MID(S31,V31+1,99),"Open on MyMapcodes →"),""),"")</f>
        <v/>
      </c>
      <c r="J31" s="48">
        <f>IF(P31="","",IF(AC31="MISSING","Add the country code: put it in front of the mapcode (e.g. ZAF RDD.2J) or in column C. ZAF = South Africa.",IF(AC31&lt;&gt;"",AC31,IF(M31="NO CONNECTION","Excel couldn't reach the mapcode service. Click the REFRESH RESULTS box just above the table.",IF(NOT(ISNUMBER(F31)),"The mapcode service doesn't recognise "&amp;E31&amp;". Check the mapcode and the country code.",IF(AD31,"Two different country codes were given, so the one in front of the mapcode ("&amp;R31&amp;") was used.",IF(E31&lt;&gt;TRIM(UPPER(B31&amp;"")),"Tidied up to "&amp;E31&amp;".","")))))))</f>
        <v/>
      </c>
      <c r="L31" s="49">
        <f>IF(E31="","",MapcodeAPI&amp;"coords/"&amp;SUBSTITUTE(E31," ","%20"))&amp;LEFT($B$13,0)</f>
        <v/>
      </c>
      <c r="M31" s="49">
        <f>IF(L31="","",IFERROR(_xlfn.WEBSERVICE(L31),IF(MapcodeAPIBackup="","NO CONNECTION",IFERROR(_xlfn.WEBSERVICE(MapcodeAPIBackup&amp;MID(L31,LEN(MapcodeAPI)+1,999)),"NO CONNECTION"))))</f>
        <v/>
      </c>
      <c r="N31" t="inlineStr">
        <is>
          <t xml:space="preserve"> </t>
        </is>
      </c>
      <c r="P31" s="50">
        <f>IFERROR(IF(AND(TRIM(B31&amp;"")="",TRIM(C31&amp;"")=""),"","#"&amp;UPPER(B31&amp;"")),"#(ERROR)")</f>
        <v/>
      </c>
      <c r="Q31" s="50">
        <f>IF(P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31,2,999)," "," "),"﻿"," "),"​"," "),"⁠"," ")," "," ")," "," "),CHAR(9)," "),CHAR(10)," "),CHAR(13)," "),"MAPCODE"," "),CHAR(34)," "),"“"," "),"”"," "),"'"," "),"’"," "),"‘"," "),"("," "),")"," "),"["," "),"]"," "),"{"," "),"}"," "),","," "),";"," "),"|"," "),":"," "),"/"," "),"\"," ")))</f>
        <v/>
      </c>
      <c r="R31" s="50">
        <f>IF(ISNUMBER(FIND(" ",Q31)),LEFT(Q31,FIND(" ",Q31)-1),"")</f>
        <v/>
      </c>
      <c r="S31" s="50">
        <f>IF(ISNUMBER(FIND(" ",Q31)),TRIM(MID(Q31,FIND(" ",Q31)+1,999)),Q31)</f>
        <v/>
      </c>
      <c r="T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amp;"")," "," "),"﻿"," "),"​"," "),"⁠"," ")," "," ")," "," "),CHAR(9)," "),CHAR(10)," "),CHAR(13)," "),"MAPCODE"," "),CHAR(34)," "),"“"," "),"”"," "),"'"," "),"’"," "),"‘"," "),"("," "),")"," "),"["," "),"]"," "),"{"," "),"}"," "),","," "),";"," "),"|"," "),":"," "),"/"," "),"\"," "))</f>
        <v/>
      </c>
      <c r="U31" s="50">
        <f>IF(R31&lt;&gt;"",R31,T31)</f>
        <v/>
      </c>
      <c r="V31" s="50">
        <f>IFERROR(FIND(".",S31),0)</f>
        <v/>
      </c>
      <c r="W31" s="50">
        <f>IF(V31&gt;0,V31-1,LEN(S31))</f>
        <v/>
      </c>
      <c r="X31" s="50">
        <f>IF(V31=0,"",IFERROR(LEFT(MID(S31,V31+1,99),FIND("-",MID(S31,V31+1,99))-1),MID(S31,V31+1,99)))</f>
        <v/>
      </c>
      <c r="Y31" s="50">
        <f>LEN(X31)</f>
        <v/>
      </c>
      <c r="Z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0",""),"1",""),"2",""),"3",""),"4",""),"5",""),"6",""),"7",""),"8",""),"9",""),"A",""),"B",""),"C",""),"D",""),"E",""),"F",""),"G",""),"H",""),"I",""),"J",""),"K",""),"L",""),"M",""),"N",""),"O",""),"P",""),"Q",""),"R",""),"S",""),"T",""),"U",""),"V",""),"W",""),"X",""),"Y",""),"Z",""),".",""),"-","")</f>
        <v/>
      </c>
      <c r="AA31" s="50">
        <f>LEN(S31)-LEN(SUBSTITUTE(S31,".",""))</f>
        <v/>
      </c>
      <c r="AB31" s="50">
        <f>AND(W31=5,Y31=4)</f>
        <v/>
      </c>
      <c r="AC31" s="50">
        <f>IF(P31="","",IF(S31="","There is no mapcode in this row, only a country code.",IF(ISNUMBER(FIND(" ",S31)),"There are too many spaces. A mapcode looks like ZAF RDD.2J: the country code, one space, then the code.",IF(Z31&lt;&gt;"","Contains characters that can't be in a mapcode: "&amp;Z31,IF(OR(AA31&lt;&gt;1,W31&lt;2,W31&gt;5,Y31&lt;2,Y31&gt;4),"This doesn't look like a mapcode. Mapcodes look like RDD.2J: 2 to 5 letters or numbers, a dot, then 2 to 4 more.",IF(AND(U31="",NOT(AB31)),"MISSING",IF(AND(U31&lt;&gt;"",OR(LEN(U31)&lt;2,LEN(U31)&gt;6,ISNUMBER(FIND(".",U31)))),"The country code """&amp;U31&amp;""" doesn't look right. Use a code like ZAF (South Africa) or US-CA (California).","")))))))</f>
        <v/>
      </c>
      <c r="AD31" s="50">
        <f>AND(R31&lt;&gt;"",T31&lt;&gt;"",R31&lt;&gt;T31)</f>
        <v/>
      </c>
    </row>
    <row r="32">
      <c r="B32" s="44" t="n"/>
      <c r="C32" s="44" t="n"/>
      <c r="D32" s="45">
        <f>IF(P32="","",IF(AC32="MISSING","MISSING COUNTRY CODE",IF(AC32&lt;&gt;"","NOT A VALID MAPCODE",IF(M32="NO CONNECTION","NO CONNECTION",IF(NOT(ISNUMBER(F32)),"NOT FOUND",IF(AD32,"CONVERTED – PLEASE CHECK","CONVERTED"))))))</f>
        <v/>
      </c>
      <c r="E32" s="46">
        <f>IF(OR(P32="",AC32&lt;&gt;""),"",TRIM(U32&amp;" "&amp;S32))</f>
        <v/>
      </c>
      <c r="F32" s="47">
        <f>IF(OR(M32="",M32="NO CONNECTION"),"",IFERROR(VALUE(SUBSTITUTE(_xlfn.FILTERXML(M32,"//latDeg"),".",MID(1/2,2,1))),""))</f>
        <v/>
      </c>
      <c r="G32" s="47">
        <f>IF(OR(M32="",M32="NO CONNECTION"),"",IFERROR(VALUE(SUBSTITUTE(_xlfn.FILTERXML(M32,"//lonDeg"),".",MID(1/2,2,1))),""))</f>
        <v/>
      </c>
      <c r="H32" s="45">
        <f>IF(ISNUMBER(F32),SUBSTITUTE(ROUND(F32,6)&amp;"",",",".")&amp;", "&amp;SUBSTITUTE(ROUND(G32,6)&amp;"",",","."),"")</f>
        <v/>
      </c>
      <c r="I32" s="46">
        <f>IF(ISNUMBER(F32),IFERROR(HYPERLINK("https://www.mymapcodes.com/go/?t="&amp;IF(U32="","AAA",U32)&amp;"&amp;ma="&amp;LEFT(S32,V32-1)&amp;"&amp;mb="&amp;MID(S32,V32+1,99),"Open on MyMapcodes →"),""),"")</f>
        <v/>
      </c>
      <c r="J32" s="48">
        <f>IF(P32="","",IF(AC32="MISSING","Add the country code: put it in front of the mapcode (e.g. ZAF RDD.2J) or in column C. ZAF = South Africa.",IF(AC32&lt;&gt;"",AC32,IF(M32="NO CONNECTION","Excel couldn't reach the mapcode service. Click the REFRESH RESULTS box just above the table.",IF(NOT(ISNUMBER(F32)),"The mapcode service doesn't recognise "&amp;E32&amp;". Check the mapcode and the country code.",IF(AD32,"Two different country codes were given, so the one in front of the mapcode ("&amp;R32&amp;") was used.",IF(E32&lt;&gt;TRIM(UPPER(B32&amp;"")),"Tidied up to "&amp;E32&amp;".","")))))))</f>
        <v/>
      </c>
      <c r="L32" s="49">
        <f>IF(E32="","",MapcodeAPI&amp;"coords/"&amp;SUBSTITUTE(E32," ","%20"))&amp;LEFT($B$13,0)</f>
        <v/>
      </c>
      <c r="M32" s="49">
        <f>IF(L32="","",IFERROR(_xlfn.WEBSERVICE(L32),IF(MapcodeAPIBackup="","NO CONNECTION",IFERROR(_xlfn.WEBSERVICE(MapcodeAPIBackup&amp;MID(L32,LEN(MapcodeAPI)+1,999)),"NO CONNECTION"))))</f>
        <v/>
      </c>
      <c r="N32" t="inlineStr">
        <is>
          <t xml:space="preserve"> </t>
        </is>
      </c>
      <c r="P32" s="50">
        <f>IFERROR(IF(AND(TRIM(B32&amp;"")="",TRIM(C32&amp;"")=""),"","#"&amp;UPPER(B32&amp;"")),"#(ERROR)")</f>
        <v/>
      </c>
      <c r="Q32" s="50">
        <f>IF(P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32,2,999)," "," "),"﻿"," "),"​"," "),"⁠"," ")," "," ")," "," "),CHAR(9)," "),CHAR(10)," "),CHAR(13)," "),"MAPCODE"," "),CHAR(34)," "),"“"," "),"”"," "),"'"," "),"’"," "),"‘"," "),"("," "),")"," "),"["," "),"]"," "),"{"," "),"}"," "),","," "),";"," "),"|"," "),":"," "),"/"," "),"\"," ")))</f>
        <v/>
      </c>
      <c r="R32" s="50">
        <f>IF(ISNUMBER(FIND(" ",Q32)),LEFT(Q32,FIND(" ",Q32)-1),"")</f>
        <v/>
      </c>
      <c r="S32" s="50">
        <f>IF(ISNUMBER(FIND(" ",Q32)),TRIM(MID(Q32,FIND(" ",Q32)+1,999)),Q32)</f>
        <v/>
      </c>
      <c r="T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amp;"")," "," "),"﻿"," "),"​"," "),"⁠"," ")," "," ")," "," "),CHAR(9)," "),CHAR(10)," "),CHAR(13)," "),"MAPCODE"," "),CHAR(34)," "),"“"," "),"”"," "),"'"," "),"’"," "),"‘"," "),"("," "),")"," "),"["," "),"]"," "),"{"," "),"}"," "),","," "),";"," "),"|"," "),":"," "),"/"," "),"\"," "))</f>
        <v/>
      </c>
      <c r="U32" s="50">
        <f>IF(R32&lt;&gt;"",R32,T32)</f>
        <v/>
      </c>
      <c r="V32" s="50">
        <f>IFERROR(FIND(".",S32),0)</f>
        <v/>
      </c>
      <c r="W32" s="50">
        <f>IF(V32&gt;0,V32-1,LEN(S32))</f>
        <v/>
      </c>
      <c r="X32" s="50">
        <f>IF(V32=0,"",IFERROR(LEFT(MID(S32,V32+1,99),FIND("-",MID(S32,V32+1,99))-1),MID(S32,V32+1,99)))</f>
        <v/>
      </c>
      <c r="Y32" s="50">
        <f>LEN(X32)</f>
        <v/>
      </c>
      <c r="Z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0",""),"1",""),"2",""),"3",""),"4",""),"5",""),"6",""),"7",""),"8",""),"9",""),"A",""),"B",""),"C",""),"D",""),"E",""),"F",""),"G",""),"H",""),"I",""),"J",""),"K",""),"L",""),"M",""),"N",""),"O",""),"P",""),"Q",""),"R",""),"S",""),"T",""),"U",""),"V",""),"W",""),"X",""),"Y",""),"Z",""),".",""),"-","")</f>
        <v/>
      </c>
      <c r="AA32" s="50">
        <f>LEN(S32)-LEN(SUBSTITUTE(S32,".",""))</f>
        <v/>
      </c>
      <c r="AB32" s="50">
        <f>AND(W32=5,Y32=4)</f>
        <v/>
      </c>
      <c r="AC32" s="50">
        <f>IF(P32="","",IF(S32="","There is no mapcode in this row, only a country code.",IF(ISNUMBER(FIND(" ",S32)),"There are too many spaces. A mapcode looks like ZAF RDD.2J: the country code, one space, then the code.",IF(Z32&lt;&gt;"","Contains characters that can't be in a mapcode: "&amp;Z32,IF(OR(AA32&lt;&gt;1,W32&lt;2,W32&gt;5,Y32&lt;2,Y32&gt;4),"This doesn't look like a mapcode. Mapcodes look like RDD.2J: 2 to 5 letters or numbers, a dot, then 2 to 4 more.",IF(AND(U32="",NOT(AB32)),"MISSING",IF(AND(U32&lt;&gt;"",OR(LEN(U32)&lt;2,LEN(U32)&gt;6,ISNUMBER(FIND(".",U32)))),"The country code """&amp;U32&amp;""" doesn't look right. Use a code like ZAF (South Africa) or US-CA (California).","")))))))</f>
        <v/>
      </c>
      <c r="AD32" s="50">
        <f>AND(R32&lt;&gt;"",T32&lt;&gt;"",R32&lt;&gt;T32)</f>
        <v/>
      </c>
    </row>
    <row r="33">
      <c r="B33" s="44" t="n"/>
      <c r="C33" s="44" t="n"/>
      <c r="D33" s="45">
        <f>IF(P33="","",IF(AC33="MISSING","MISSING COUNTRY CODE",IF(AC33&lt;&gt;"","NOT A VALID MAPCODE",IF(M33="NO CONNECTION","NO CONNECTION",IF(NOT(ISNUMBER(F33)),"NOT FOUND",IF(AD33,"CONVERTED – PLEASE CHECK","CONVERTED"))))))</f>
        <v/>
      </c>
      <c r="E33" s="46">
        <f>IF(OR(P33="",AC33&lt;&gt;""),"",TRIM(U33&amp;" "&amp;S33))</f>
        <v/>
      </c>
      <c r="F33" s="47">
        <f>IF(OR(M33="",M33="NO CONNECTION"),"",IFERROR(VALUE(SUBSTITUTE(_xlfn.FILTERXML(M33,"//latDeg"),".",MID(1/2,2,1))),""))</f>
        <v/>
      </c>
      <c r="G33" s="47">
        <f>IF(OR(M33="",M33="NO CONNECTION"),"",IFERROR(VALUE(SUBSTITUTE(_xlfn.FILTERXML(M33,"//lonDeg"),".",MID(1/2,2,1))),""))</f>
        <v/>
      </c>
      <c r="H33" s="45">
        <f>IF(ISNUMBER(F33),SUBSTITUTE(ROUND(F33,6)&amp;"",",",".")&amp;", "&amp;SUBSTITUTE(ROUND(G33,6)&amp;"",",","."),"")</f>
        <v/>
      </c>
      <c r="I33" s="46">
        <f>IF(ISNUMBER(F33),IFERROR(HYPERLINK("https://www.mymapcodes.com/go/?t="&amp;IF(U33="","AAA",U33)&amp;"&amp;ma="&amp;LEFT(S33,V33-1)&amp;"&amp;mb="&amp;MID(S33,V33+1,99),"Open on MyMapcodes →"),""),"")</f>
        <v/>
      </c>
      <c r="J33" s="48">
        <f>IF(P33="","",IF(AC33="MISSING","Add the country code: put it in front of the mapcode (e.g. ZAF RDD.2J) or in column C. ZAF = South Africa.",IF(AC33&lt;&gt;"",AC33,IF(M33="NO CONNECTION","Excel couldn't reach the mapcode service. Click the REFRESH RESULTS box just above the table.",IF(NOT(ISNUMBER(F33)),"The mapcode service doesn't recognise "&amp;E33&amp;". Check the mapcode and the country code.",IF(AD33,"Two different country codes were given, so the one in front of the mapcode ("&amp;R33&amp;") was used.",IF(E33&lt;&gt;TRIM(UPPER(B33&amp;"")),"Tidied up to "&amp;E33&amp;".","")))))))</f>
        <v/>
      </c>
      <c r="L33" s="49">
        <f>IF(E33="","",MapcodeAPI&amp;"coords/"&amp;SUBSTITUTE(E33," ","%20"))&amp;LEFT($B$13,0)</f>
        <v/>
      </c>
      <c r="M33" s="49">
        <f>IF(L33="","",IFERROR(_xlfn.WEBSERVICE(L33),IF(MapcodeAPIBackup="","NO CONNECTION",IFERROR(_xlfn.WEBSERVICE(MapcodeAPIBackup&amp;MID(L33,LEN(MapcodeAPI)+1,999)),"NO CONNECTION"))))</f>
        <v/>
      </c>
      <c r="N33" t="inlineStr">
        <is>
          <t xml:space="preserve"> </t>
        </is>
      </c>
      <c r="P33" s="50">
        <f>IFERROR(IF(AND(TRIM(B33&amp;"")="",TRIM(C33&amp;"")=""),"","#"&amp;UPPER(B33&amp;"")),"#(ERROR)")</f>
        <v/>
      </c>
      <c r="Q33" s="50">
        <f>IF(P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33,2,999)," "," "),"﻿"," "),"​"," "),"⁠"," ")," "," ")," "," "),CHAR(9)," "),CHAR(10)," "),CHAR(13)," "),"MAPCODE"," "),CHAR(34)," "),"“"," "),"”"," "),"'"," "),"’"," "),"‘"," "),"("," "),")"," "),"["," "),"]"," "),"{"," "),"}"," "),","," "),";"," "),"|"," "),":"," "),"/"," "),"\"," ")))</f>
        <v/>
      </c>
      <c r="R33" s="50">
        <f>IF(ISNUMBER(FIND(" ",Q33)),LEFT(Q33,FIND(" ",Q33)-1),"")</f>
        <v/>
      </c>
      <c r="S33" s="50">
        <f>IF(ISNUMBER(FIND(" ",Q33)),TRIM(MID(Q33,FIND(" ",Q33)+1,999)),Q33)</f>
        <v/>
      </c>
      <c r="T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amp;"")," "," "),"﻿"," "),"​"," "),"⁠"," ")," "," ")," "," "),CHAR(9)," "),CHAR(10)," "),CHAR(13)," "),"MAPCODE"," "),CHAR(34)," "),"“"," "),"”"," "),"'"," "),"’"," "),"‘"," "),"("," "),")"," "),"["," "),"]"," "),"{"," "),"}"," "),","," "),";"," "),"|"," "),":"," "),"/"," "),"\"," "))</f>
        <v/>
      </c>
      <c r="U33" s="50">
        <f>IF(R33&lt;&gt;"",R33,T33)</f>
        <v/>
      </c>
      <c r="V33" s="50">
        <f>IFERROR(FIND(".",S33),0)</f>
        <v/>
      </c>
      <c r="W33" s="50">
        <f>IF(V33&gt;0,V33-1,LEN(S33))</f>
        <v/>
      </c>
      <c r="X33" s="50">
        <f>IF(V33=0,"",IFERROR(LEFT(MID(S33,V33+1,99),FIND("-",MID(S33,V33+1,99))-1),MID(S33,V33+1,99)))</f>
        <v/>
      </c>
      <c r="Y33" s="50">
        <f>LEN(X33)</f>
        <v/>
      </c>
      <c r="Z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0",""),"1",""),"2",""),"3",""),"4",""),"5",""),"6",""),"7",""),"8",""),"9",""),"A",""),"B",""),"C",""),"D",""),"E",""),"F",""),"G",""),"H",""),"I",""),"J",""),"K",""),"L",""),"M",""),"N",""),"O",""),"P",""),"Q",""),"R",""),"S",""),"T",""),"U",""),"V",""),"W",""),"X",""),"Y",""),"Z",""),".",""),"-","")</f>
        <v/>
      </c>
      <c r="AA33" s="50">
        <f>LEN(S33)-LEN(SUBSTITUTE(S33,".",""))</f>
        <v/>
      </c>
      <c r="AB33" s="50">
        <f>AND(W33=5,Y33=4)</f>
        <v/>
      </c>
      <c r="AC33" s="50">
        <f>IF(P33="","",IF(S33="","There is no mapcode in this row, only a country code.",IF(ISNUMBER(FIND(" ",S33)),"There are too many spaces. A mapcode looks like ZAF RDD.2J: the country code, one space, then the code.",IF(Z33&lt;&gt;"","Contains characters that can't be in a mapcode: "&amp;Z33,IF(OR(AA33&lt;&gt;1,W33&lt;2,W33&gt;5,Y33&lt;2,Y33&gt;4),"This doesn't look like a mapcode. Mapcodes look like RDD.2J: 2 to 5 letters or numbers, a dot, then 2 to 4 more.",IF(AND(U33="",NOT(AB33)),"MISSING",IF(AND(U33&lt;&gt;"",OR(LEN(U33)&lt;2,LEN(U33)&gt;6,ISNUMBER(FIND(".",U33)))),"The country code """&amp;U33&amp;""" doesn't look right. Use a code like ZAF (South Africa) or US-CA (California).","")))))))</f>
        <v/>
      </c>
      <c r="AD33" s="50">
        <f>AND(R33&lt;&gt;"",T33&lt;&gt;"",R33&lt;&gt;T33)</f>
        <v/>
      </c>
    </row>
    <row r="34">
      <c r="B34" s="44" t="n"/>
      <c r="C34" s="44" t="n"/>
      <c r="D34" s="45">
        <f>IF(P34="","",IF(AC34="MISSING","MISSING COUNTRY CODE",IF(AC34&lt;&gt;"","NOT A VALID MAPCODE",IF(M34="NO CONNECTION","NO CONNECTION",IF(NOT(ISNUMBER(F34)),"NOT FOUND",IF(AD34,"CONVERTED – PLEASE CHECK","CONVERTED"))))))</f>
        <v/>
      </c>
      <c r="E34" s="46">
        <f>IF(OR(P34="",AC34&lt;&gt;""),"",TRIM(U34&amp;" "&amp;S34))</f>
        <v/>
      </c>
      <c r="F34" s="47">
        <f>IF(OR(M34="",M34="NO CONNECTION"),"",IFERROR(VALUE(SUBSTITUTE(_xlfn.FILTERXML(M34,"//latDeg"),".",MID(1/2,2,1))),""))</f>
        <v/>
      </c>
      <c r="G34" s="47">
        <f>IF(OR(M34="",M34="NO CONNECTION"),"",IFERROR(VALUE(SUBSTITUTE(_xlfn.FILTERXML(M34,"//lonDeg"),".",MID(1/2,2,1))),""))</f>
        <v/>
      </c>
      <c r="H34" s="45">
        <f>IF(ISNUMBER(F34),SUBSTITUTE(ROUND(F34,6)&amp;"",",",".")&amp;", "&amp;SUBSTITUTE(ROUND(G34,6)&amp;"",",","."),"")</f>
        <v/>
      </c>
      <c r="I34" s="46">
        <f>IF(ISNUMBER(F34),IFERROR(HYPERLINK("https://www.mymapcodes.com/go/?t="&amp;IF(U34="","AAA",U34)&amp;"&amp;ma="&amp;LEFT(S34,V34-1)&amp;"&amp;mb="&amp;MID(S34,V34+1,99),"Open on MyMapcodes →"),""),"")</f>
        <v/>
      </c>
      <c r="J34" s="48">
        <f>IF(P34="","",IF(AC34="MISSING","Add the country code: put it in front of the mapcode (e.g. ZAF RDD.2J) or in column C. ZAF = South Africa.",IF(AC34&lt;&gt;"",AC34,IF(M34="NO CONNECTION","Excel couldn't reach the mapcode service. Click the REFRESH RESULTS box just above the table.",IF(NOT(ISNUMBER(F34)),"The mapcode service doesn't recognise "&amp;E34&amp;". Check the mapcode and the country code.",IF(AD34,"Two different country codes were given, so the one in front of the mapcode ("&amp;R34&amp;") was used.",IF(E34&lt;&gt;TRIM(UPPER(B34&amp;"")),"Tidied up to "&amp;E34&amp;".","")))))))</f>
        <v/>
      </c>
      <c r="L34" s="49">
        <f>IF(E34="","",MapcodeAPI&amp;"coords/"&amp;SUBSTITUTE(E34," ","%20"))&amp;LEFT($B$13,0)</f>
        <v/>
      </c>
      <c r="M34" s="49">
        <f>IF(L34="","",IFERROR(_xlfn.WEBSERVICE(L34),IF(MapcodeAPIBackup="","NO CONNECTION",IFERROR(_xlfn.WEBSERVICE(MapcodeAPIBackup&amp;MID(L34,LEN(MapcodeAPI)+1,999)),"NO CONNECTION"))))</f>
        <v/>
      </c>
      <c r="N34" t="inlineStr">
        <is>
          <t xml:space="preserve"> </t>
        </is>
      </c>
      <c r="P34" s="50">
        <f>IFERROR(IF(AND(TRIM(B34&amp;"")="",TRIM(C34&amp;"")=""),"","#"&amp;UPPER(B34&amp;"")),"#(ERROR)")</f>
        <v/>
      </c>
      <c r="Q34" s="50">
        <f>IF(P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34,2,999)," "," "),"﻿"," "),"​"," "),"⁠"," ")," "," ")," "," "),CHAR(9)," "),CHAR(10)," "),CHAR(13)," "),"MAPCODE"," "),CHAR(34)," "),"“"," "),"”"," "),"'"," "),"’"," "),"‘"," "),"("," "),")"," "),"["," "),"]"," "),"{"," "),"}"," "),","," "),";"," "),"|"," "),":"," "),"/"," "),"\"," ")))</f>
        <v/>
      </c>
      <c r="R34" s="50">
        <f>IF(ISNUMBER(FIND(" ",Q34)),LEFT(Q34,FIND(" ",Q34)-1),"")</f>
        <v/>
      </c>
      <c r="S34" s="50">
        <f>IF(ISNUMBER(FIND(" ",Q34)),TRIM(MID(Q34,FIND(" ",Q34)+1,999)),Q34)</f>
        <v/>
      </c>
      <c r="T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amp;"")," "," "),"﻿"," "),"​"," "),"⁠"," ")," "," ")," "," "),CHAR(9)," "),CHAR(10)," "),CHAR(13)," "),"MAPCODE"," "),CHAR(34)," "),"“"," "),"”"," "),"'"," "),"’"," "),"‘"," "),"("," "),")"," "),"["," "),"]"," "),"{"," "),"}"," "),","," "),";"," "),"|"," "),":"," "),"/"," "),"\"," "))</f>
        <v/>
      </c>
      <c r="U34" s="50">
        <f>IF(R34&lt;&gt;"",R34,T34)</f>
        <v/>
      </c>
      <c r="V34" s="50">
        <f>IFERROR(FIND(".",S34),0)</f>
        <v/>
      </c>
      <c r="W34" s="50">
        <f>IF(V34&gt;0,V34-1,LEN(S34))</f>
        <v/>
      </c>
      <c r="X34" s="50">
        <f>IF(V34=0,"",IFERROR(LEFT(MID(S34,V34+1,99),FIND("-",MID(S34,V34+1,99))-1),MID(S34,V34+1,99)))</f>
        <v/>
      </c>
      <c r="Y34" s="50">
        <f>LEN(X34)</f>
        <v/>
      </c>
      <c r="Z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0",""),"1",""),"2",""),"3",""),"4",""),"5",""),"6",""),"7",""),"8",""),"9",""),"A",""),"B",""),"C",""),"D",""),"E",""),"F",""),"G",""),"H",""),"I",""),"J",""),"K",""),"L",""),"M",""),"N",""),"O",""),"P",""),"Q",""),"R",""),"S",""),"T",""),"U",""),"V",""),"W",""),"X",""),"Y",""),"Z",""),".",""),"-","")</f>
        <v/>
      </c>
      <c r="AA34" s="50">
        <f>LEN(S34)-LEN(SUBSTITUTE(S34,".",""))</f>
        <v/>
      </c>
      <c r="AB34" s="50">
        <f>AND(W34=5,Y34=4)</f>
        <v/>
      </c>
      <c r="AC34" s="50">
        <f>IF(P34="","",IF(S34="","There is no mapcode in this row, only a country code.",IF(ISNUMBER(FIND(" ",S34)),"There are too many spaces. A mapcode looks like ZAF RDD.2J: the country code, one space, then the code.",IF(Z34&lt;&gt;"","Contains characters that can't be in a mapcode: "&amp;Z34,IF(OR(AA34&lt;&gt;1,W34&lt;2,W34&gt;5,Y34&lt;2,Y34&gt;4),"This doesn't look like a mapcode. Mapcodes look like RDD.2J: 2 to 5 letters or numbers, a dot, then 2 to 4 more.",IF(AND(U34="",NOT(AB34)),"MISSING",IF(AND(U34&lt;&gt;"",OR(LEN(U34)&lt;2,LEN(U34)&gt;6,ISNUMBER(FIND(".",U34)))),"The country code """&amp;U34&amp;""" doesn't look right. Use a code like ZAF (South Africa) or US-CA (California).","")))))))</f>
        <v/>
      </c>
      <c r="AD34" s="50">
        <f>AND(R34&lt;&gt;"",T34&lt;&gt;"",R34&lt;&gt;T34)</f>
        <v/>
      </c>
    </row>
    <row r="35">
      <c r="B35" s="44" t="n"/>
      <c r="C35" s="44" t="n"/>
      <c r="D35" s="45">
        <f>IF(P35="","",IF(AC35="MISSING","MISSING COUNTRY CODE",IF(AC35&lt;&gt;"","NOT A VALID MAPCODE",IF(M35="NO CONNECTION","NO CONNECTION",IF(NOT(ISNUMBER(F35)),"NOT FOUND",IF(AD35,"CONVERTED – PLEASE CHECK","CONVERTED"))))))</f>
        <v/>
      </c>
      <c r="E35" s="46">
        <f>IF(OR(P35="",AC35&lt;&gt;""),"",TRIM(U35&amp;" "&amp;S35))</f>
        <v/>
      </c>
      <c r="F35" s="47">
        <f>IF(OR(M35="",M35="NO CONNECTION"),"",IFERROR(VALUE(SUBSTITUTE(_xlfn.FILTERXML(M35,"//latDeg"),".",MID(1/2,2,1))),""))</f>
        <v/>
      </c>
      <c r="G35" s="47">
        <f>IF(OR(M35="",M35="NO CONNECTION"),"",IFERROR(VALUE(SUBSTITUTE(_xlfn.FILTERXML(M35,"//lonDeg"),".",MID(1/2,2,1))),""))</f>
        <v/>
      </c>
      <c r="H35" s="45">
        <f>IF(ISNUMBER(F35),SUBSTITUTE(ROUND(F35,6)&amp;"",",",".")&amp;", "&amp;SUBSTITUTE(ROUND(G35,6)&amp;"",",","."),"")</f>
        <v/>
      </c>
      <c r="I35" s="46">
        <f>IF(ISNUMBER(F35),IFERROR(HYPERLINK("https://www.mymapcodes.com/go/?t="&amp;IF(U35="","AAA",U35)&amp;"&amp;ma="&amp;LEFT(S35,V35-1)&amp;"&amp;mb="&amp;MID(S35,V35+1,99),"Open on MyMapcodes →"),""),"")</f>
        <v/>
      </c>
      <c r="J35" s="48">
        <f>IF(P35="","",IF(AC35="MISSING","Add the country code: put it in front of the mapcode (e.g. ZAF RDD.2J) or in column C. ZAF = South Africa.",IF(AC35&lt;&gt;"",AC35,IF(M35="NO CONNECTION","Excel couldn't reach the mapcode service. Click the REFRESH RESULTS box just above the table.",IF(NOT(ISNUMBER(F35)),"The mapcode service doesn't recognise "&amp;E35&amp;". Check the mapcode and the country code.",IF(AD35,"Two different country codes were given, so the one in front of the mapcode ("&amp;R35&amp;") was used.",IF(E35&lt;&gt;TRIM(UPPER(B35&amp;"")),"Tidied up to "&amp;E35&amp;".","")))))))</f>
        <v/>
      </c>
      <c r="L35" s="49">
        <f>IF(E35="","",MapcodeAPI&amp;"coords/"&amp;SUBSTITUTE(E35," ","%20"))&amp;LEFT($B$13,0)</f>
        <v/>
      </c>
      <c r="M35" s="49">
        <f>IF(L35="","",IFERROR(_xlfn.WEBSERVICE(L35),IF(MapcodeAPIBackup="","NO CONNECTION",IFERROR(_xlfn.WEBSERVICE(MapcodeAPIBackup&amp;MID(L35,LEN(MapcodeAPI)+1,999)),"NO CONNECTION"))))</f>
        <v/>
      </c>
      <c r="N35" t="inlineStr">
        <is>
          <t xml:space="preserve"> </t>
        </is>
      </c>
      <c r="P35" s="50">
        <f>IFERROR(IF(AND(TRIM(B35&amp;"")="",TRIM(C35&amp;"")=""),"","#"&amp;UPPER(B35&amp;"")),"#(ERROR)")</f>
        <v/>
      </c>
      <c r="Q35" s="50">
        <f>IF(P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35,2,999)," "," "),"﻿"," "),"​"," "),"⁠"," ")," "," ")," "," "),CHAR(9)," "),CHAR(10)," "),CHAR(13)," "),"MAPCODE"," "),CHAR(34)," "),"“"," "),"”"," "),"'"," "),"’"," "),"‘"," "),"("," "),")"," "),"["," "),"]"," "),"{"," "),"}"," "),","," "),";"," "),"|"," "),":"," "),"/"," "),"\"," ")))</f>
        <v/>
      </c>
      <c r="R35" s="50">
        <f>IF(ISNUMBER(FIND(" ",Q35)),LEFT(Q35,FIND(" ",Q35)-1),"")</f>
        <v/>
      </c>
      <c r="S35" s="50">
        <f>IF(ISNUMBER(FIND(" ",Q35)),TRIM(MID(Q35,FIND(" ",Q35)+1,999)),Q35)</f>
        <v/>
      </c>
      <c r="T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amp;"")," "," "),"﻿"," "),"​"," "),"⁠"," ")," "," ")," "," "),CHAR(9)," "),CHAR(10)," "),CHAR(13)," "),"MAPCODE"," "),CHAR(34)," "),"“"," "),"”"," "),"'"," "),"’"," "),"‘"," "),"("," "),")"," "),"["," "),"]"," "),"{"," "),"}"," "),","," "),";"," "),"|"," "),":"," "),"/"," "),"\"," "))</f>
        <v/>
      </c>
      <c r="U35" s="50">
        <f>IF(R35&lt;&gt;"",R35,T35)</f>
        <v/>
      </c>
      <c r="V35" s="50">
        <f>IFERROR(FIND(".",S35),0)</f>
        <v/>
      </c>
      <c r="W35" s="50">
        <f>IF(V35&gt;0,V35-1,LEN(S35))</f>
        <v/>
      </c>
      <c r="X35" s="50">
        <f>IF(V35=0,"",IFERROR(LEFT(MID(S35,V35+1,99),FIND("-",MID(S35,V35+1,99))-1),MID(S35,V35+1,99)))</f>
        <v/>
      </c>
      <c r="Y35" s="50">
        <f>LEN(X35)</f>
        <v/>
      </c>
      <c r="Z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0",""),"1",""),"2",""),"3",""),"4",""),"5",""),"6",""),"7",""),"8",""),"9",""),"A",""),"B",""),"C",""),"D",""),"E",""),"F",""),"G",""),"H",""),"I",""),"J",""),"K",""),"L",""),"M",""),"N",""),"O",""),"P",""),"Q",""),"R",""),"S",""),"T",""),"U",""),"V",""),"W",""),"X",""),"Y",""),"Z",""),".",""),"-","")</f>
        <v/>
      </c>
      <c r="AA35" s="50">
        <f>LEN(S35)-LEN(SUBSTITUTE(S35,".",""))</f>
        <v/>
      </c>
      <c r="AB35" s="50">
        <f>AND(W35=5,Y35=4)</f>
        <v/>
      </c>
      <c r="AC35" s="50">
        <f>IF(P35="","",IF(S35="","There is no mapcode in this row, only a country code.",IF(ISNUMBER(FIND(" ",S35)),"There are too many spaces. A mapcode looks like ZAF RDD.2J: the country code, one space, then the code.",IF(Z35&lt;&gt;"","Contains characters that can't be in a mapcode: "&amp;Z35,IF(OR(AA35&lt;&gt;1,W35&lt;2,W35&gt;5,Y35&lt;2,Y35&gt;4),"This doesn't look like a mapcode. Mapcodes look like RDD.2J: 2 to 5 letters or numbers, a dot, then 2 to 4 more.",IF(AND(U35="",NOT(AB35)),"MISSING",IF(AND(U35&lt;&gt;"",OR(LEN(U35)&lt;2,LEN(U35)&gt;6,ISNUMBER(FIND(".",U35)))),"The country code """&amp;U35&amp;""" doesn't look right. Use a code like ZAF (South Africa) or US-CA (California).","")))))))</f>
        <v/>
      </c>
      <c r="AD35" s="50">
        <f>AND(R35&lt;&gt;"",T35&lt;&gt;"",R35&lt;&gt;T35)</f>
        <v/>
      </c>
    </row>
    <row r="36">
      <c r="B36" s="44" t="n"/>
      <c r="C36" s="44" t="n"/>
      <c r="D36" s="45">
        <f>IF(P36="","",IF(AC36="MISSING","MISSING COUNTRY CODE",IF(AC36&lt;&gt;"","NOT A VALID MAPCODE",IF(M36="NO CONNECTION","NO CONNECTION",IF(NOT(ISNUMBER(F36)),"NOT FOUND",IF(AD36,"CONVERTED – PLEASE CHECK","CONVERTED"))))))</f>
        <v/>
      </c>
      <c r="E36" s="46">
        <f>IF(OR(P36="",AC36&lt;&gt;""),"",TRIM(U36&amp;" "&amp;S36))</f>
        <v/>
      </c>
      <c r="F36" s="47">
        <f>IF(OR(M36="",M36="NO CONNECTION"),"",IFERROR(VALUE(SUBSTITUTE(_xlfn.FILTERXML(M36,"//latDeg"),".",MID(1/2,2,1))),""))</f>
        <v/>
      </c>
      <c r="G36" s="47">
        <f>IF(OR(M36="",M36="NO CONNECTION"),"",IFERROR(VALUE(SUBSTITUTE(_xlfn.FILTERXML(M36,"//lonDeg"),".",MID(1/2,2,1))),""))</f>
        <v/>
      </c>
      <c r="H36" s="45">
        <f>IF(ISNUMBER(F36),SUBSTITUTE(ROUND(F36,6)&amp;"",",",".")&amp;", "&amp;SUBSTITUTE(ROUND(G36,6)&amp;"",",","."),"")</f>
        <v/>
      </c>
      <c r="I36" s="46">
        <f>IF(ISNUMBER(F36),IFERROR(HYPERLINK("https://www.mymapcodes.com/go/?t="&amp;IF(U36="","AAA",U36)&amp;"&amp;ma="&amp;LEFT(S36,V36-1)&amp;"&amp;mb="&amp;MID(S36,V36+1,99),"Open on MyMapcodes →"),""),"")</f>
        <v/>
      </c>
      <c r="J36" s="48">
        <f>IF(P36="","",IF(AC36="MISSING","Add the country code: put it in front of the mapcode (e.g. ZAF RDD.2J) or in column C. ZAF = South Africa.",IF(AC36&lt;&gt;"",AC36,IF(M36="NO CONNECTION","Excel couldn't reach the mapcode service. Click the REFRESH RESULTS box just above the table.",IF(NOT(ISNUMBER(F36)),"The mapcode service doesn't recognise "&amp;E36&amp;". Check the mapcode and the country code.",IF(AD36,"Two different country codes were given, so the one in front of the mapcode ("&amp;R36&amp;") was used.",IF(E36&lt;&gt;TRIM(UPPER(B36&amp;"")),"Tidied up to "&amp;E36&amp;".","")))))))</f>
        <v/>
      </c>
      <c r="L36" s="49">
        <f>IF(E36="","",MapcodeAPI&amp;"coords/"&amp;SUBSTITUTE(E36," ","%20"))&amp;LEFT($B$13,0)</f>
        <v/>
      </c>
      <c r="M36" s="49">
        <f>IF(L36="","",IFERROR(_xlfn.WEBSERVICE(L36),IF(MapcodeAPIBackup="","NO CONNECTION",IFERROR(_xlfn.WEBSERVICE(MapcodeAPIBackup&amp;MID(L36,LEN(MapcodeAPI)+1,999)),"NO CONNECTION"))))</f>
        <v/>
      </c>
      <c r="N36" t="inlineStr">
        <is>
          <t xml:space="preserve"> </t>
        </is>
      </c>
      <c r="P36" s="50">
        <f>IFERROR(IF(AND(TRIM(B36&amp;"")="",TRIM(C36&amp;"")=""),"","#"&amp;UPPER(B36&amp;"")),"#(ERROR)")</f>
        <v/>
      </c>
      <c r="Q36" s="50">
        <f>IF(P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36,2,999)," "," "),"﻿"," "),"​"," "),"⁠"," ")," "," ")," "," "),CHAR(9)," "),CHAR(10)," "),CHAR(13)," "),"MAPCODE"," "),CHAR(34)," "),"“"," "),"”"," "),"'"," "),"’"," "),"‘"," "),"("," "),")"," "),"["," "),"]"," "),"{"," "),"}"," "),","," "),";"," "),"|"," "),":"," "),"/"," "),"\"," ")))</f>
        <v/>
      </c>
      <c r="R36" s="50">
        <f>IF(ISNUMBER(FIND(" ",Q36)),LEFT(Q36,FIND(" ",Q36)-1),"")</f>
        <v/>
      </c>
      <c r="S36" s="50">
        <f>IF(ISNUMBER(FIND(" ",Q36)),TRIM(MID(Q36,FIND(" ",Q36)+1,999)),Q36)</f>
        <v/>
      </c>
      <c r="T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amp;"")," "," "),"﻿"," "),"​"," "),"⁠"," ")," "," ")," "," "),CHAR(9)," "),CHAR(10)," "),CHAR(13)," "),"MAPCODE"," "),CHAR(34)," "),"“"," "),"”"," "),"'"," "),"’"," "),"‘"," "),"("," "),")"," "),"["," "),"]"," "),"{"," "),"}"," "),","," "),";"," "),"|"," "),":"," "),"/"," "),"\"," "))</f>
        <v/>
      </c>
      <c r="U36" s="50">
        <f>IF(R36&lt;&gt;"",R36,T36)</f>
        <v/>
      </c>
      <c r="V36" s="50">
        <f>IFERROR(FIND(".",S36),0)</f>
        <v/>
      </c>
      <c r="W36" s="50">
        <f>IF(V36&gt;0,V36-1,LEN(S36))</f>
        <v/>
      </c>
      <c r="X36" s="50">
        <f>IF(V36=0,"",IFERROR(LEFT(MID(S36,V36+1,99),FIND("-",MID(S36,V36+1,99))-1),MID(S36,V36+1,99)))</f>
        <v/>
      </c>
      <c r="Y36" s="50">
        <f>LEN(X36)</f>
        <v/>
      </c>
      <c r="Z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0",""),"1",""),"2",""),"3",""),"4",""),"5",""),"6",""),"7",""),"8",""),"9",""),"A",""),"B",""),"C",""),"D",""),"E",""),"F",""),"G",""),"H",""),"I",""),"J",""),"K",""),"L",""),"M",""),"N",""),"O",""),"P",""),"Q",""),"R",""),"S",""),"T",""),"U",""),"V",""),"W",""),"X",""),"Y",""),"Z",""),".",""),"-","")</f>
        <v/>
      </c>
      <c r="AA36" s="50">
        <f>LEN(S36)-LEN(SUBSTITUTE(S36,".",""))</f>
        <v/>
      </c>
      <c r="AB36" s="50">
        <f>AND(W36=5,Y36=4)</f>
        <v/>
      </c>
      <c r="AC36" s="50">
        <f>IF(P36="","",IF(S36="","There is no mapcode in this row, only a country code.",IF(ISNUMBER(FIND(" ",S36)),"There are too many spaces. A mapcode looks like ZAF RDD.2J: the country code, one space, then the code.",IF(Z36&lt;&gt;"","Contains characters that can't be in a mapcode: "&amp;Z36,IF(OR(AA36&lt;&gt;1,W36&lt;2,W36&gt;5,Y36&lt;2,Y36&gt;4),"This doesn't look like a mapcode. Mapcodes look like RDD.2J: 2 to 5 letters or numbers, a dot, then 2 to 4 more.",IF(AND(U36="",NOT(AB36)),"MISSING",IF(AND(U36&lt;&gt;"",OR(LEN(U36)&lt;2,LEN(U36)&gt;6,ISNUMBER(FIND(".",U36)))),"The country code """&amp;U36&amp;""" doesn't look right. Use a code like ZAF (South Africa) or US-CA (California).","")))))))</f>
        <v/>
      </c>
      <c r="AD36" s="50">
        <f>AND(R36&lt;&gt;"",T36&lt;&gt;"",R36&lt;&gt;T36)</f>
        <v/>
      </c>
    </row>
    <row r="37">
      <c r="B37" s="44" t="n"/>
      <c r="C37" s="44" t="n"/>
      <c r="D37" s="45">
        <f>IF(P37="","",IF(AC37="MISSING","MISSING COUNTRY CODE",IF(AC37&lt;&gt;"","NOT A VALID MAPCODE",IF(M37="NO CONNECTION","NO CONNECTION",IF(NOT(ISNUMBER(F37)),"NOT FOUND",IF(AD37,"CONVERTED – PLEASE CHECK","CONVERTED"))))))</f>
        <v/>
      </c>
      <c r="E37" s="46">
        <f>IF(OR(P37="",AC37&lt;&gt;""),"",TRIM(U37&amp;" "&amp;S37))</f>
        <v/>
      </c>
      <c r="F37" s="47">
        <f>IF(OR(M37="",M37="NO CONNECTION"),"",IFERROR(VALUE(SUBSTITUTE(_xlfn.FILTERXML(M37,"//latDeg"),".",MID(1/2,2,1))),""))</f>
        <v/>
      </c>
      <c r="G37" s="47">
        <f>IF(OR(M37="",M37="NO CONNECTION"),"",IFERROR(VALUE(SUBSTITUTE(_xlfn.FILTERXML(M37,"//lonDeg"),".",MID(1/2,2,1))),""))</f>
        <v/>
      </c>
      <c r="H37" s="45">
        <f>IF(ISNUMBER(F37),SUBSTITUTE(ROUND(F37,6)&amp;"",",",".")&amp;", "&amp;SUBSTITUTE(ROUND(G37,6)&amp;"",",","."),"")</f>
        <v/>
      </c>
      <c r="I37" s="46">
        <f>IF(ISNUMBER(F37),IFERROR(HYPERLINK("https://www.mymapcodes.com/go/?t="&amp;IF(U37="","AAA",U37)&amp;"&amp;ma="&amp;LEFT(S37,V37-1)&amp;"&amp;mb="&amp;MID(S37,V37+1,99),"Open on MyMapcodes →"),""),"")</f>
        <v/>
      </c>
      <c r="J37" s="48">
        <f>IF(P37="","",IF(AC37="MISSING","Add the country code: put it in front of the mapcode (e.g. ZAF RDD.2J) or in column C. ZAF = South Africa.",IF(AC37&lt;&gt;"",AC37,IF(M37="NO CONNECTION","Excel couldn't reach the mapcode service. Click the REFRESH RESULTS box just above the table.",IF(NOT(ISNUMBER(F37)),"The mapcode service doesn't recognise "&amp;E37&amp;". Check the mapcode and the country code.",IF(AD37,"Two different country codes were given, so the one in front of the mapcode ("&amp;R37&amp;") was used.",IF(E37&lt;&gt;TRIM(UPPER(B37&amp;"")),"Tidied up to "&amp;E37&amp;".","")))))))</f>
        <v/>
      </c>
      <c r="L37" s="49">
        <f>IF(E37="","",MapcodeAPI&amp;"coords/"&amp;SUBSTITUTE(E37," ","%20"))&amp;LEFT($B$13,0)</f>
        <v/>
      </c>
      <c r="M37" s="49">
        <f>IF(L37="","",IFERROR(_xlfn.WEBSERVICE(L37),IF(MapcodeAPIBackup="","NO CONNECTION",IFERROR(_xlfn.WEBSERVICE(MapcodeAPIBackup&amp;MID(L37,LEN(MapcodeAPI)+1,999)),"NO CONNECTION"))))</f>
        <v/>
      </c>
      <c r="N37" t="inlineStr">
        <is>
          <t xml:space="preserve"> </t>
        </is>
      </c>
      <c r="P37" s="50">
        <f>IFERROR(IF(AND(TRIM(B37&amp;"")="",TRIM(C37&amp;"")=""),"","#"&amp;UPPER(B37&amp;"")),"#(ERROR)")</f>
        <v/>
      </c>
      <c r="Q37" s="50">
        <f>IF(P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37,2,999)," "," "),"﻿"," "),"​"," "),"⁠"," ")," "," ")," "," "),CHAR(9)," "),CHAR(10)," "),CHAR(13)," "),"MAPCODE"," "),CHAR(34)," "),"“"," "),"”"," "),"'"," "),"’"," "),"‘"," "),"("," "),")"," "),"["," "),"]"," "),"{"," "),"}"," "),","," "),";"," "),"|"," "),":"," "),"/"," "),"\"," ")))</f>
        <v/>
      </c>
      <c r="R37" s="50">
        <f>IF(ISNUMBER(FIND(" ",Q37)),LEFT(Q37,FIND(" ",Q37)-1),"")</f>
        <v/>
      </c>
      <c r="S37" s="50">
        <f>IF(ISNUMBER(FIND(" ",Q37)),TRIM(MID(Q37,FIND(" ",Q37)+1,999)),Q37)</f>
        <v/>
      </c>
      <c r="T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amp;"")," "," "),"﻿"," "),"​"," "),"⁠"," ")," "," ")," "," "),CHAR(9)," "),CHAR(10)," "),CHAR(13)," "),"MAPCODE"," "),CHAR(34)," "),"“"," "),"”"," "),"'"," "),"’"," "),"‘"," "),"("," "),")"," "),"["," "),"]"," "),"{"," "),"}"," "),","," "),";"," "),"|"," "),":"," "),"/"," "),"\"," "))</f>
        <v/>
      </c>
      <c r="U37" s="50">
        <f>IF(R37&lt;&gt;"",R37,T37)</f>
        <v/>
      </c>
      <c r="V37" s="50">
        <f>IFERROR(FIND(".",S37),0)</f>
        <v/>
      </c>
      <c r="W37" s="50">
        <f>IF(V37&gt;0,V37-1,LEN(S37))</f>
        <v/>
      </c>
      <c r="X37" s="50">
        <f>IF(V37=0,"",IFERROR(LEFT(MID(S37,V37+1,99),FIND("-",MID(S37,V37+1,99))-1),MID(S37,V37+1,99)))</f>
        <v/>
      </c>
      <c r="Y37" s="50">
        <f>LEN(X37)</f>
        <v/>
      </c>
      <c r="Z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0",""),"1",""),"2",""),"3",""),"4",""),"5",""),"6",""),"7",""),"8",""),"9",""),"A",""),"B",""),"C",""),"D",""),"E",""),"F",""),"G",""),"H",""),"I",""),"J",""),"K",""),"L",""),"M",""),"N",""),"O",""),"P",""),"Q",""),"R",""),"S",""),"T",""),"U",""),"V",""),"W",""),"X",""),"Y",""),"Z",""),".",""),"-","")</f>
        <v/>
      </c>
      <c r="AA37" s="50">
        <f>LEN(S37)-LEN(SUBSTITUTE(S37,".",""))</f>
        <v/>
      </c>
      <c r="AB37" s="50">
        <f>AND(W37=5,Y37=4)</f>
        <v/>
      </c>
      <c r="AC37" s="50">
        <f>IF(P37="","",IF(S37="","There is no mapcode in this row, only a country code.",IF(ISNUMBER(FIND(" ",S37)),"There are too many spaces. A mapcode looks like ZAF RDD.2J: the country code, one space, then the code.",IF(Z37&lt;&gt;"","Contains characters that can't be in a mapcode: "&amp;Z37,IF(OR(AA37&lt;&gt;1,W37&lt;2,W37&gt;5,Y37&lt;2,Y37&gt;4),"This doesn't look like a mapcode. Mapcodes look like RDD.2J: 2 to 5 letters or numbers, a dot, then 2 to 4 more.",IF(AND(U37="",NOT(AB37)),"MISSING",IF(AND(U37&lt;&gt;"",OR(LEN(U37)&lt;2,LEN(U37)&gt;6,ISNUMBER(FIND(".",U37)))),"The country code """&amp;U37&amp;""" doesn't look right. Use a code like ZAF (South Africa) or US-CA (California).","")))))))</f>
        <v/>
      </c>
      <c r="AD37" s="50">
        <f>AND(R37&lt;&gt;"",T37&lt;&gt;"",R37&lt;&gt;T37)</f>
        <v/>
      </c>
    </row>
    <row r="38">
      <c r="B38" s="44" t="n"/>
      <c r="C38" s="44" t="n"/>
      <c r="D38" s="45">
        <f>IF(P38="","",IF(AC38="MISSING","MISSING COUNTRY CODE",IF(AC38&lt;&gt;"","NOT A VALID MAPCODE",IF(M38="NO CONNECTION","NO CONNECTION",IF(NOT(ISNUMBER(F38)),"NOT FOUND",IF(AD38,"CONVERTED – PLEASE CHECK","CONVERTED"))))))</f>
        <v/>
      </c>
      <c r="E38" s="46">
        <f>IF(OR(P38="",AC38&lt;&gt;""),"",TRIM(U38&amp;" "&amp;S38))</f>
        <v/>
      </c>
      <c r="F38" s="47">
        <f>IF(OR(M38="",M38="NO CONNECTION"),"",IFERROR(VALUE(SUBSTITUTE(_xlfn.FILTERXML(M38,"//latDeg"),".",MID(1/2,2,1))),""))</f>
        <v/>
      </c>
      <c r="G38" s="47">
        <f>IF(OR(M38="",M38="NO CONNECTION"),"",IFERROR(VALUE(SUBSTITUTE(_xlfn.FILTERXML(M38,"//lonDeg"),".",MID(1/2,2,1))),""))</f>
        <v/>
      </c>
      <c r="H38" s="45">
        <f>IF(ISNUMBER(F38),SUBSTITUTE(ROUND(F38,6)&amp;"",",",".")&amp;", "&amp;SUBSTITUTE(ROUND(G38,6)&amp;"",",","."),"")</f>
        <v/>
      </c>
      <c r="I38" s="46">
        <f>IF(ISNUMBER(F38),IFERROR(HYPERLINK("https://www.mymapcodes.com/go/?t="&amp;IF(U38="","AAA",U38)&amp;"&amp;ma="&amp;LEFT(S38,V38-1)&amp;"&amp;mb="&amp;MID(S38,V38+1,99),"Open on MyMapcodes →"),""),"")</f>
        <v/>
      </c>
      <c r="J38" s="48">
        <f>IF(P38="","",IF(AC38="MISSING","Add the country code: put it in front of the mapcode (e.g. ZAF RDD.2J) or in column C. ZAF = South Africa.",IF(AC38&lt;&gt;"",AC38,IF(M38="NO CONNECTION","Excel couldn't reach the mapcode service. Click the REFRESH RESULTS box just above the table.",IF(NOT(ISNUMBER(F38)),"The mapcode service doesn't recognise "&amp;E38&amp;". Check the mapcode and the country code.",IF(AD38,"Two different country codes were given, so the one in front of the mapcode ("&amp;R38&amp;") was used.",IF(E38&lt;&gt;TRIM(UPPER(B38&amp;"")),"Tidied up to "&amp;E38&amp;".","")))))))</f>
        <v/>
      </c>
      <c r="L38" s="49">
        <f>IF(E38="","",MapcodeAPI&amp;"coords/"&amp;SUBSTITUTE(E38," ","%20"))&amp;LEFT($B$13,0)</f>
        <v/>
      </c>
      <c r="M38" s="49">
        <f>IF(L38="","",IFERROR(_xlfn.WEBSERVICE(L38),IF(MapcodeAPIBackup="","NO CONNECTION",IFERROR(_xlfn.WEBSERVICE(MapcodeAPIBackup&amp;MID(L38,LEN(MapcodeAPI)+1,999)),"NO CONNECTION"))))</f>
        <v/>
      </c>
      <c r="N38" t="inlineStr">
        <is>
          <t xml:space="preserve"> </t>
        </is>
      </c>
      <c r="P38" s="50">
        <f>IFERROR(IF(AND(TRIM(B38&amp;"")="",TRIM(C38&amp;"")=""),"","#"&amp;UPPER(B38&amp;"")),"#(ERROR)")</f>
        <v/>
      </c>
      <c r="Q38" s="50">
        <f>IF(P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38,2,999)," "," "),"﻿"," "),"​"," "),"⁠"," ")," "," ")," "," "),CHAR(9)," "),CHAR(10)," "),CHAR(13)," "),"MAPCODE"," "),CHAR(34)," "),"“"," "),"”"," "),"'"," "),"’"," "),"‘"," "),"("," "),")"," "),"["," "),"]"," "),"{"," "),"}"," "),","," "),";"," "),"|"," "),":"," "),"/"," "),"\"," ")))</f>
        <v/>
      </c>
      <c r="R38" s="50">
        <f>IF(ISNUMBER(FIND(" ",Q38)),LEFT(Q38,FIND(" ",Q38)-1),"")</f>
        <v/>
      </c>
      <c r="S38" s="50">
        <f>IF(ISNUMBER(FIND(" ",Q38)),TRIM(MID(Q38,FIND(" ",Q38)+1,999)),Q38)</f>
        <v/>
      </c>
      <c r="T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amp;"")," "," "),"﻿"," "),"​"," "),"⁠"," ")," "," ")," "," "),CHAR(9)," "),CHAR(10)," "),CHAR(13)," "),"MAPCODE"," "),CHAR(34)," "),"“"," "),"”"," "),"'"," "),"’"," "),"‘"," "),"("," "),")"," "),"["," "),"]"," "),"{"," "),"}"," "),","," "),";"," "),"|"," "),":"," "),"/"," "),"\"," "))</f>
        <v/>
      </c>
      <c r="U38" s="50">
        <f>IF(R38&lt;&gt;"",R38,T38)</f>
        <v/>
      </c>
      <c r="V38" s="50">
        <f>IFERROR(FIND(".",S38),0)</f>
        <v/>
      </c>
      <c r="W38" s="50">
        <f>IF(V38&gt;0,V38-1,LEN(S38))</f>
        <v/>
      </c>
      <c r="X38" s="50">
        <f>IF(V38=0,"",IFERROR(LEFT(MID(S38,V38+1,99),FIND("-",MID(S38,V38+1,99))-1),MID(S38,V38+1,99)))</f>
        <v/>
      </c>
      <c r="Y38" s="50">
        <f>LEN(X38)</f>
        <v/>
      </c>
      <c r="Z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0",""),"1",""),"2",""),"3",""),"4",""),"5",""),"6",""),"7",""),"8",""),"9",""),"A",""),"B",""),"C",""),"D",""),"E",""),"F",""),"G",""),"H",""),"I",""),"J",""),"K",""),"L",""),"M",""),"N",""),"O",""),"P",""),"Q",""),"R",""),"S",""),"T",""),"U",""),"V",""),"W",""),"X",""),"Y",""),"Z",""),".",""),"-","")</f>
        <v/>
      </c>
      <c r="AA38" s="50">
        <f>LEN(S38)-LEN(SUBSTITUTE(S38,".",""))</f>
        <v/>
      </c>
      <c r="AB38" s="50">
        <f>AND(W38=5,Y38=4)</f>
        <v/>
      </c>
      <c r="AC38" s="50">
        <f>IF(P38="","",IF(S38="","There is no mapcode in this row, only a country code.",IF(ISNUMBER(FIND(" ",S38)),"There are too many spaces. A mapcode looks like ZAF RDD.2J: the country code, one space, then the code.",IF(Z38&lt;&gt;"","Contains characters that can't be in a mapcode: "&amp;Z38,IF(OR(AA38&lt;&gt;1,W38&lt;2,W38&gt;5,Y38&lt;2,Y38&gt;4),"This doesn't look like a mapcode. Mapcodes look like RDD.2J: 2 to 5 letters or numbers, a dot, then 2 to 4 more.",IF(AND(U38="",NOT(AB38)),"MISSING",IF(AND(U38&lt;&gt;"",OR(LEN(U38)&lt;2,LEN(U38)&gt;6,ISNUMBER(FIND(".",U38)))),"The country code """&amp;U38&amp;""" doesn't look right. Use a code like ZAF (South Africa) or US-CA (California).","")))))))</f>
        <v/>
      </c>
      <c r="AD38" s="50">
        <f>AND(R38&lt;&gt;"",T38&lt;&gt;"",R38&lt;&gt;T38)</f>
        <v/>
      </c>
    </row>
    <row r="39">
      <c r="B39" s="44" t="n"/>
      <c r="C39" s="44" t="n"/>
      <c r="D39" s="45">
        <f>IF(P39="","",IF(AC39="MISSING","MISSING COUNTRY CODE",IF(AC39&lt;&gt;"","NOT A VALID MAPCODE",IF(M39="NO CONNECTION","NO CONNECTION",IF(NOT(ISNUMBER(F39)),"NOT FOUND",IF(AD39,"CONVERTED – PLEASE CHECK","CONVERTED"))))))</f>
        <v/>
      </c>
      <c r="E39" s="46">
        <f>IF(OR(P39="",AC39&lt;&gt;""),"",TRIM(U39&amp;" "&amp;S39))</f>
        <v/>
      </c>
      <c r="F39" s="47">
        <f>IF(OR(M39="",M39="NO CONNECTION"),"",IFERROR(VALUE(SUBSTITUTE(_xlfn.FILTERXML(M39,"//latDeg"),".",MID(1/2,2,1))),""))</f>
        <v/>
      </c>
      <c r="G39" s="47">
        <f>IF(OR(M39="",M39="NO CONNECTION"),"",IFERROR(VALUE(SUBSTITUTE(_xlfn.FILTERXML(M39,"//lonDeg"),".",MID(1/2,2,1))),""))</f>
        <v/>
      </c>
      <c r="H39" s="45">
        <f>IF(ISNUMBER(F39),SUBSTITUTE(ROUND(F39,6)&amp;"",",",".")&amp;", "&amp;SUBSTITUTE(ROUND(G39,6)&amp;"",",","."),"")</f>
        <v/>
      </c>
      <c r="I39" s="46">
        <f>IF(ISNUMBER(F39),IFERROR(HYPERLINK("https://www.mymapcodes.com/go/?t="&amp;IF(U39="","AAA",U39)&amp;"&amp;ma="&amp;LEFT(S39,V39-1)&amp;"&amp;mb="&amp;MID(S39,V39+1,99),"Open on MyMapcodes →"),""),"")</f>
        <v/>
      </c>
      <c r="J39" s="48">
        <f>IF(P39="","",IF(AC39="MISSING","Add the country code: put it in front of the mapcode (e.g. ZAF RDD.2J) or in column C. ZAF = South Africa.",IF(AC39&lt;&gt;"",AC39,IF(M39="NO CONNECTION","Excel couldn't reach the mapcode service. Click the REFRESH RESULTS box just above the table.",IF(NOT(ISNUMBER(F39)),"The mapcode service doesn't recognise "&amp;E39&amp;". Check the mapcode and the country code.",IF(AD39,"Two different country codes were given, so the one in front of the mapcode ("&amp;R39&amp;") was used.",IF(E39&lt;&gt;TRIM(UPPER(B39&amp;"")),"Tidied up to "&amp;E39&amp;".","")))))))</f>
        <v/>
      </c>
      <c r="L39" s="49">
        <f>IF(E39="","",MapcodeAPI&amp;"coords/"&amp;SUBSTITUTE(E39," ","%20"))&amp;LEFT($B$13,0)</f>
        <v/>
      </c>
      <c r="M39" s="49">
        <f>IF(L39="","",IFERROR(_xlfn.WEBSERVICE(L39),IF(MapcodeAPIBackup="","NO CONNECTION",IFERROR(_xlfn.WEBSERVICE(MapcodeAPIBackup&amp;MID(L39,LEN(MapcodeAPI)+1,999)),"NO CONNECTION"))))</f>
        <v/>
      </c>
      <c r="N39" t="inlineStr">
        <is>
          <t xml:space="preserve"> </t>
        </is>
      </c>
      <c r="P39" s="50">
        <f>IFERROR(IF(AND(TRIM(B39&amp;"")="",TRIM(C39&amp;"")=""),"","#"&amp;UPPER(B39&amp;"")),"#(ERROR)")</f>
        <v/>
      </c>
      <c r="Q39" s="50">
        <f>IF(P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39,2,999)," "," "),"﻿"," "),"​"," "),"⁠"," ")," "," ")," "," "),CHAR(9)," "),CHAR(10)," "),CHAR(13)," "),"MAPCODE"," "),CHAR(34)," "),"“"," "),"”"," "),"'"," "),"’"," "),"‘"," "),"("," "),")"," "),"["," "),"]"," "),"{"," "),"}"," "),","," "),";"," "),"|"," "),":"," "),"/"," "),"\"," ")))</f>
        <v/>
      </c>
      <c r="R39" s="50">
        <f>IF(ISNUMBER(FIND(" ",Q39)),LEFT(Q39,FIND(" ",Q39)-1),"")</f>
        <v/>
      </c>
      <c r="S39" s="50">
        <f>IF(ISNUMBER(FIND(" ",Q39)),TRIM(MID(Q39,FIND(" ",Q39)+1,999)),Q39)</f>
        <v/>
      </c>
      <c r="T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amp;"")," "," "),"﻿"," "),"​"," "),"⁠"," ")," "," ")," "," "),CHAR(9)," "),CHAR(10)," "),CHAR(13)," "),"MAPCODE"," "),CHAR(34)," "),"“"," "),"”"," "),"'"," "),"’"," "),"‘"," "),"("," "),")"," "),"["," "),"]"," "),"{"," "),"}"," "),","," "),";"," "),"|"," "),":"," "),"/"," "),"\"," "))</f>
        <v/>
      </c>
      <c r="U39" s="50">
        <f>IF(R39&lt;&gt;"",R39,T39)</f>
        <v/>
      </c>
      <c r="V39" s="50">
        <f>IFERROR(FIND(".",S39),0)</f>
        <v/>
      </c>
      <c r="W39" s="50">
        <f>IF(V39&gt;0,V39-1,LEN(S39))</f>
        <v/>
      </c>
      <c r="X39" s="50">
        <f>IF(V39=0,"",IFERROR(LEFT(MID(S39,V39+1,99),FIND("-",MID(S39,V39+1,99))-1),MID(S39,V39+1,99)))</f>
        <v/>
      </c>
      <c r="Y39" s="50">
        <f>LEN(X39)</f>
        <v/>
      </c>
      <c r="Z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0",""),"1",""),"2",""),"3",""),"4",""),"5",""),"6",""),"7",""),"8",""),"9",""),"A",""),"B",""),"C",""),"D",""),"E",""),"F",""),"G",""),"H",""),"I",""),"J",""),"K",""),"L",""),"M",""),"N",""),"O",""),"P",""),"Q",""),"R",""),"S",""),"T",""),"U",""),"V",""),"W",""),"X",""),"Y",""),"Z",""),".",""),"-","")</f>
        <v/>
      </c>
      <c r="AA39" s="50">
        <f>LEN(S39)-LEN(SUBSTITUTE(S39,".",""))</f>
        <v/>
      </c>
      <c r="AB39" s="50">
        <f>AND(W39=5,Y39=4)</f>
        <v/>
      </c>
      <c r="AC39" s="50">
        <f>IF(P39="","",IF(S39="","There is no mapcode in this row, only a country code.",IF(ISNUMBER(FIND(" ",S39)),"There are too many spaces. A mapcode looks like ZAF RDD.2J: the country code, one space, then the code.",IF(Z39&lt;&gt;"","Contains characters that can't be in a mapcode: "&amp;Z39,IF(OR(AA39&lt;&gt;1,W39&lt;2,W39&gt;5,Y39&lt;2,Y39&gt;4),"This doesn't look like a mapcode. Mapcodes look like RDD.2J: 2 to 5 letters or numbers, a dot, then 2 to 4 more.",IF(AND(U39="",NOT(AB39)),"MISSING",IF(AND(U39&lt;&gt;"",OR(LEN(U39)&lt;2,LEN(U39)&gt;6,ISNUMBER(FIND(".",U39)))),"The country code """&amp;U39&amp;""" doesn't look right. Use a code like ZAF (South Africa) or US-CA (California).","")))))))</f>
        <v/>
      </c>
      <c r="AD39" s="50">
        <f>AND(R39&lt;&gt;"",T39&lt;&gt;"",R39&lt;&gt;T39)</f>
        <v/>
      </c>
    </row>
    <row r="40">
      <c r="B40" s="44" t="n"/>
      <c r="C40" s="44" t="n"/>
      <c r="D40" s="45">
        <f>IF(P40="","",IF(AC40="MISSING","MISSING COUNTRY CODE",IF(AC40&lt;&gt;"","NOT A VALID MAPCODE",IF(M40="NO CONNECTION","NO CONNECTION",IF(NOT(ISNUMBER(F40)),"NOT FOUND",IF(AD40,"CONVERTED – PLEASE CHECK","CONVERTED"))))))</f>
        <v/>
      </c>
      <c r="E40" s="46">
        <f>IF(OR(P40="",AC40&lt;&gt;""),"",TRIM(U40&amp;" "&amp;S40))</f>
        <v/>
      </c>
      <c r="F40" s="47">
        <f>IF(OR(M40="",M40="NO CONNECTION"),"",IFERROR(VALUE(SUBSTITUTE(_xlfn.FILTERXML(M40,"//latDeg"),".",MID(1/2,2,1))),""))</f>
        <v/>
      </c>
      <c r="G40" s="47">
        <f>IF(OR(M40="",M40="NO CONNECTION"),"",IFERROR(VALUE(SUBSTITUTE(_xlfn.FILTERXML(M40,"//lonDeg"),".",MID(1/2,2,1))),""))</f>
        <v/>
      </c>
      <c r="H40" s="45">
        <f>IF(ISNUMBER(F40),SUBSTITUTE(ROUND(F40,6)&amp;"",",",".")&amp;", "&amp;SUBSTITUTE(ROUND(G40,6)&amp;"",",","."),"")</f>
        <v/>
      </c>
      <c r="I40" s="46">
        <f>IF(ISNUMBER(F40),IFERROR(HYPERLINK("https://www.mymapcodes.com/go/?t="&amp;IF(U40="","AAA",U40)&amp;"&amp;ma="&amp;LEFT(S40,V40-1)&amp;"&amp;mb="&amp;MID(S40,V40+1,99),"Open on MyMapcodes →"),""),"")</f>
        <v/>
      </c>
      <c r="J40" s="48">
        <f>IF(P40="","",IF(AC40="MISSING","Add the country code: put it in front of the mapcode (e.g. ZAF RDD.2J) or in column C. ZAF = South Africa.",IF(AC40&lt;&gt;"",AC40,IF(M40="NO CONNECTION","Excel couldn't reach the mapcode service. Click the REFRESH RESULTS box just above the table.",IF(NOT(ISNUMBER(F40)),"The mapcode service doesn't recognise "&amp;E40&amp;". Check the mapcode and the country code.",IF(AD40,"Two different country codes were given, so the one in front of the mapcode ("&amp;R40&amp;") was used.",IF(E40&lt;&gt;TRIM(UPPER(B40&amp;"")),"Tidied up to "&amp;E40&amp;".","")))))))</f>
        <v/>
      </c>
      <c r="L40" s="49">
        <f>IF(E40="","",MapcodeAPI&amp;"coords/"&amp;SUBSTITUTE(E40," ","%20"))&amp;LEFT($B$13,0)</f>
        <v/>
      </c>
      <c r="M40" s="49">
        <f>IF(L40="","",IFERROR(_xlfn.WEBSERVICE(L40),IF(MapcodeAPIBackup="","NO CONNECTION",IFERROR(_xlfn.WEBSERVICE(MapcodeAPIBackup&amp;MID(L40,LEN(MapcodeAPI)+1,999)),"NO CONNECTION"))))</f>
        <v/>
      </c>
      <c r="N40" t="inlineStr">
        <is>
          <t xml:space="preserve"> </t>
        </is>
      </c>
      <c r="P40" s="50">
        <f>IFERROR(IF(AND(TRIM(B40&amp;"")="",TRIM(C40&amp;"")=""),"","#"&amp;UPPER(B40&amp;"")),"#(ERROR)")</f>
        <v/>
      </c>
      <c r="Q40" s="50">
        <f>IF(P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40,2,999)," "," "),"﻿"," "),"​"," "),"⁠"," ")," "," ")," "," "),CHAR(9)," "),CHAR(10)," "),CHAR(13)," "),"MAPCODE"," "),CHAR(34)," "),"“"," "),"”"," "),"'"," "),"’"," "),"‘"," "),"("," "),")"," "),"["," "),"]"," "),"{"," "),"}"," "),","," "),";"," "),"|"," "),":"," "),"/"," "),"\"," ")))</f>
        <v/>
      </c>
      <c r="R40" s="50">
        <f>IF(ISNUMBER(FIND(" ",Q40)),LEFT(Q40,FIND(" ",Q40)-1),"")</f>
        <v/>
      </c>
      <c r="S40" s="50">
        <f>IF(ISNUMBER(FIND(" ",Q40)),TRIM(MID(Q40,FIND(" ",Q40)+1,999)),Q40)</f>
        <v/>
      </c>
      <c r="T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amp;"")," "," "),"﻿"," "),"​"," "),"⁠"," ")," "," ")," "," "),CHAR(9)," "),CHAR(10)," "),CHAR(13)," "),"MAPCODE"," "),CHAR(34)," "),"“"," "),"”"," "),"'"," "),"’"," "),"‘"," "),"("," "),")"," "),"["," "),"]"," "),"{"," "),"}"," "),","," "),";"," "),"|"," "),":"," "),"/"," "),"\"," "))</f>
        <v/>
      </c>
      <c r="U40" s="50">
        <f>IF(R40&lt;&gt;"",R40,T40)</f>
        <v/>
      </c>
      <c r="V40" s="50">
        <f>IFERROR(FIND(".",S40),0)</f>
        <v/>
      </c>
      <c r="W40" s="50">
        <f>IF(V40&gt;0,V40-1,LEN(S40))</f>
        <v/>
      </c>
      <c r="X40" s="50">
        <f>IF(V40=0,"",IFERROR(LEFT(MID(S40,V40+1,99),FIND("-",MID(S40,V40+1,99))-1),MID(S40,V40+1,99)))</f>
        <v/>
      </c>
      <c r="Y40" s="50">
        <f>LEN(X40)</f>
        <v/>
      </c>
      <c r="Z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0",""),"1",""),"2",""),"3",""),"4",""),"5",""),"6",""),"7",""),"8",""),"9",""),"A",""),"B",""),"C",""),"D",""),"E",""),"F",""),"G",""),"H",""),"I",""),"J",""),"K",""),"L",""),"M",""),"N",""),"O",""),"P",""),"Q",""),"R",""),"S",""),"T",""),"U",""),"V",""),"W",""),"X",""),"Y",""),"Z",""),".",""),"-","")</f>
        <v/>
      </c>
      <c r="AA40" s="50">
        <f>LEN(S40)-LEN(SUBSTITUTE(S40,".",""))</f>
        <v/>
      </c>
      <c r="AB40" s="50">
        <f>AND(W40=5,Y40=4)</f>
        <v/>
      </c>
      <c r="AC40" s="50">
        <f>IF(P40="","",IF(S40="","There is no mapcode in this row, only a country code.",IF(ISNUMBER(FIND(" ",S40)),"There are too many spaces. A mapcode looks like ZAF RDD.2J: the country code, one space, then the code.",IF(Z40&lt;&gt;"","Contains characters that can't be in a mapcode: "&amp;Z40,IF(OR(AA40&lt;&gt;1,W40&lt;2,W40&gt;5,Y40&lt;2,Y40&gt;4),"This doesn't look like a mapcode. Mapcodes look like RDD.2J: 2 to 5 letters or numbers, a dot, then 2 to 4 more.",IF(AND(U40="",NOT(AB40)),"MISSING",IF(AND(U40&lt;&gt;"",OR(LEN(U40)&lt;2,LEN(U40)&gt;6,ISNUMBER(FIND(".",U40)))),"The country code """&amp;U40&amp;""" doesn't look right. Use a code like ZAF (South Africa) or US-CA (California).","")))))))</f>
        <v/>
      </c>
      <c r="AD40" s="50">
        <f>AND(R40&lt;&gt;"",T40&lt;&gt;"",R40&lt;&gt;T40)</f>
        <v/>
      </c>
    </row>
    <row r="41">
      <c r="B41" s="44" t="n"/>
      <c r="C41" s="44" t="n"/>
      <c r="D41" s="45">
        <f>IF(P41="","",IF(AC41="MISSING","MISSING COUNTRY CODE",IF(AC41&lt;&gt;"","NOT A VALID MAPCODE",IF(M41="NO CONNECTION","NO CONNECTION",IF(NOT(ISNUMBER(F41)),"NOT FOUND",IF(AD41,"CONVERTED – PLEASE CHECK","CONVERTED"))))))</f>
        <v/>
      </c>
      <c r="E41" s="46">
        <f>IF(OR(P41="",AC41&lt;&gt;""),"",TRIM(U41&amp;" "&amp;S41))</f>
        <v/>
      </c>
      <c r="F41" s="47">
        <f>IF(OR(M41="",M41="NO CONNECTION"),"",IFERROR(VALUE(SUBSTITUTE(_xlfn.FILTERXML(M41,"//latDeg"),".",MID(1/2,2,1))),""))</f>
        <v/>
      </c>
      <c r="G41" s="47">
        <f>IF(OR(M41="",M41="NO CONNECTION"),"",IFERROR(VALUE(SUBSTITUTE(_xlfn.FILTERXML(M41,"//lonDeg"),".",MID(1/2,2,1))),""))</f>
        <v/>
      </c>
      <c r="H41" s="45">
        <f>IF(ISNUMBER(F41),SUBSTITUTE(ROUND(F41,6)&amp;"",",",".")&amp;", "&amp;SUBSTITUTE(ROUND(G41,6)&amp;"",",","."),"")</f>
        <v/>
      </c>
      <c r="I41" s="46">
        <f>IF(ISNUMBER(F41),IFERROR(HYPERLINK("https://www.mymapcodes.com/go/?t="&amp;IF(U41="","AAA",U41)&amp;"&amp;ma="&amp;LEFT(S41,V41-1)&amp;"&amp;mb="&amp;MID(S41,V41+1,99),"Open on MyMapcodes →"),""),"")</f>
        <v/>
      </c>
      <c r="J41" s="48">
        <f>IF(P41="","",IF(AC41="MISSING","Add the country code: put it in front of the mapcode (e.g. ZAF RDD.2J) or in column C. ZAF = South Africa.",IF(AC41&lt;&gt;"",AC41,IF(M41="NO CONNECTION","Excel couldn't reach the mapcode service. Click the REFRESH RESULTS box just above the table.",IF(NOT(ISNUMBER(F41)),"The mapcode service doesn't recognise "&amp;E41&amp;". Check the mapcode and the country code.",IF(AD41,"Two different country codes were given, so the one in front of the mapcode ("&amp;R41&amp;") was used.",IF(E41&lt;&gt;TRIM(UPPER(B41&amp;"")),"Tidied up to "&amp;E41&amp;".","")))))))</f>
        <v/>
      </c>
      <c r="L41" s="49">
        <f>IF(E41="","",MapcodeAPI&amp;"coords/"&amp;SUBSTITUTE(E41," ","%20"))&amp;LEFT($B$13,0)</f>
        <v/>
      </c>
      <c r="M41" s="49">
        <f>IF(L41="","",IFERROR(_xlfn.WEBSERVICE(L41),IF(MapcodeAPIBackup="","NO CONNECTION",IFERROR(_xlfn.WEBSERVICE(MapcodeAPIBackup&amp;MID(L41,LEN(MapcodeAPI)+1,999)),"NO CONNECTION"))))</f>
        <v/>
      </c>
      <c r="N41" t="inlineStr">
        <is>
          <t xml:space="preserve"> </t>
        </is>
      </c>
      <c r="P41" s="50">
        <f>IFERROR(IF(AND(TRIM(B41&amp;"")="",TRIM(C41&amp;"")=""),"","#"&amp;UPPER(B41&amp;"")),"#(ERROR)")</f>
        <v/>
      </c>
      <c r="Q41" s="50">
        <f>IF(P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41,2,999)," "," "),"﻿"," "),"​"," "),"⁠"," ")," "," ")," "," "),CHAR(9)," "),CHAR(10)," "),CHAR(13)," "),"MAPCODE"," "),CHAR(34)," "),"“"," "),"”"," "),"'"," "),"’"," "),"‘"," "),"("," "),")"," "),"["," "),"]"," "),"{"," "),"}"," "),","," "),";"," "),"|"," "),":"," "),"/"," "),"\"," ")))</f>
        <v/>
      </c>
      <c r="R41" s="50">
        <f>IF(ISNUMBER(FIND(" ",Q41)),LEFT(Q41,FIND(" ",Q41)-1),"")</f>
        <v/>
      </c>
      <c r="S41" s="50">
        <f>IF(ISNUMBER(FIND(" ",Q41)),TRIM(MID(Q41,FIND(" ",Q41)+1,999)),Q41)</f>
        <v/>
      </c>
      <c r="T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amp;"")," "," "),"﻿"," "),"​"," "),"⁠"," ")," "," ")," "," "),CHAR(9)," "),CHAR(10)," "),CHAR(13)," "),"MAPCODE"," "),CHAR(34)," "),"“"," "),"”"," "),"'"," "),"’"," "),"‘"," "),"("," "),")"," "),"["," "),"]"," "),"{"," "),"}"," "),","," "),";"," "),"|"," "),":"," "),"/"," "),"\"," "))</f>
        <v/>
      </c>
      <c r="U41" s="50">
        <f>IF(R41&lt;&gt;"",R41,T41)</f>
        <v/>
      </c>
      <c r="V41" s="50">
        <f>IFERROR(FIND(".",S41),0)</f>
        <v/>
      </c>
      <c r="W41" s="50">
        <f>IF(V41&gt;0,V41-1,LEN(S41))</f>
        <v/>
      </c>
      <c r="X41" s="50">
        <f>IF(V41=0,"",IFERROR(LEFT(MID(S41,V41+1,99),FIND("-",MID(S41,V41+1,99))-1),MID(S41,V41+1,99)))</f>
        <v/>
      </c>
      <c r="Y41" s="50">
        <f>LEN(X41)</f>
        <v/>
      </c>
      <c r="Z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0",""),"1",""),"2",""),"3",""),"4",""),"5",""),"6",""),"7",""),"8",""),"9",""),"A",""),"B",""),"C",""),"D",""),"E",""),"F",""),"G",""),"H",""),"I",""),"J",""),"K",""),"L",""),"M",""),"N",""),"O",""),"P",""),"Q",""),"R",""),"S",""),"T",""),"U",""),"V",""),"W",""),"X",""),"Y",""),"Z",""),".",""),"-","")</f>
        <v/>
      </c>
      <c r="AA41" s="50">
        <f>LEN(S41)-LEN(SUBSTITUTE(S41,".",""))</f>
        <v/>
      </c>
      <c r="AB41" s="50">
        <f>AND(W41=5,Y41=4)</f>
        <v/>
      </c>
      <c r="AC41" s="50">
        <f>IF(P41="","",IF(S41="","There is no mapcode in this row, only a country code.",IF(ISNUMBER(FIND(" ",S41)),"There are too many spaces. A mapcode looks like ZAF RDD.2J: the country code, one space, then the code.",IF(Z41&lt;&gt;"","Contains characters that can't be in a mapcode: "&amp;Z41,IF(OR(AA41&lt;&gt;1,W41&lt;2,W41&gt;5,Y41&lt;2,Y41&gt;4),"This doesn't look like a mapcode. Mapcodes look like RDD.2J: 2 to 5 letters or numbers, a dot, then 2 to 4 more.",IF(AND(U41="",NOT(AB41)),"MISSING",IF(AND(U41&lt;&gt;"",OR(LEN(U41)&lt;2,LEN(U41)&gt;6,ISNUMBER(FIND(".",U41)))),"The country code """&amp;U41&amp;""" doesn't look right. Use a code like ZAF (South Africa) or US-CA (California).","")))))))</f>
        <v/>
      </c>
      <c r="AD41" s="50">
        <f>AND(R41&lt;&gt;"",T41&lt;&gt;"",R41&lt;&gt;T41)</f>
        <v/>
      </c>
    </row>
    <row r="42">
      <c r="B42" s="44" t="n"/>
      <c r="C42" s="44" t="n"/>
      <c r="D42" s="45">
        <f>IF(P42="","",IF(AC42="MISSING","MISSING COUNTRY CODE",IF(AC42&lt;&gt;"","NOT A VALID MAPCODE",IF(M42="NO CONNECTION","NO CONNECTION",IF(NOT(ISNUMBER(F42)),"NOT FOUND",IF(AD42,"CONVERTED – PLEASE CHECK","CONVERTED"))))))</f>
        <v/>
      </c>
      <c r="E42" s="46">
        <f>IF(OR(P42="",AC42&lt;&gt;""),"",TRIM(U42&amp;" "&amp;S42))</f>
        <v/>
      </c>
      <c r="F42" s="47">
        <f>IF(OR(M42="",M42="NO CONNECTION"),"",IFERROR(VALUE(SUBSTITUTE(_xlfn.FILTERXML(M42,"//latDeg"),".",MID(1/2,2,1))),""))</f>
        <v/>
      </c>
      <c r="G42" s="47">
        <f>IF(OR(M42="",M42="NO CONNECTION"),"",IFERROR(VALUE(SUBSTITUTE(_xlfn.FILTERXML(M42,"//lonDeg"),".",MID(1/2,2,1))),""))</f>
        <v/>
      </c>
      <c r="H42" s="45">
        <f>IF(ISNUMBER(F42),SUBSTITUTE(ROUND(F42,6)&amp;"",",",".")&amp;", "&amp;SUBSTITUTE(ROUND(G42,6)&amp;"",",","."),"")</f>
        <v/>
      </c>
      <c r="I42" s="46">
        <f>IF(ISNUMBER(F42),IFERROR(HYPERLINK("https://www.mymapcodes.com/go/?t="&amp;IF(U42="","AAA",U42)&amp;"&amp;ma="&amp;LEFT(S42,V42-1)&amp;"&amp;mb="&amp;MID(S42,V42+1,99),"Open on MyMapcodes →"),""),"")</f>
        <v/>
      </c>
      <c r="J42" s="48">
        <f>IF(P42="","",IF(AC42="MISSING","Add the country code: put it in front of the mapcode (e.g. ZAF RDD.2J) or in column C. ZAF = South Africa.",IF(AC42&lt;&gt;"",AC42,IF(M42="NO CONNECTION","Excel couldn't reach the mapcode service. Click the REFRESH RESULTS box just above the table.",IF(NOT(ISNUMBER(F42)),"The mapcode service doesn't recognise "&amp;E42&amp;". Check the mapcode and the country code.",IF(AD42,"Two different country codes were given, so the one in front of the mapcode ("&amp;R42&amp;") was used.",IF(E42&lt;&gt;TRIM(UPPER(B42&amp;"")),"Tidied up to "&amp;E42&amp;".","")))))))</f>
        <v/>
      </c>
      <c r="L42" s="49">
        <f>IF(E42="","",MapcodeAPI&amp;"coords/"&amp;SUBSTITUTE(E42," ","%20"))&amp;LEFT($B$13,0)</f>
        <v/>
      </c>
      <c r="M42" s="49">
        <f>IF(L42="","",IFERROR(_xlfn.WEBSERVICE(L42),IF(MapcodeAPIBackup="","NO CONNECTION",IFERROR(_xlfn.WEBSERVICE(MapcodeAPIBackup&amp;MID(L42,LEN(MapcodeAPI)+1,999)),"NO CONNECTION"))))</f>
        <v/>
      </c>
      <c r="N42" t="inlineStr">
        <is>
          <t xml:space="preserve"> </t>
        </is>
      </c>
      <c r="P42" s="50">
        <f>IFERROR(IF(AND(TRIM(B42&amp;"")="",TRIM(C42&amp;"")=""),"","#"&amp;UPPER(B42&amp;"")),"#(ERROR)")</f>
        <v/>
      </c>
      <c r="Q42" s="50">
        <f>IF(P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42,2,999)," "," "),"﻿"," "),"​"," "),"⁠"," ")," "," ")," "," "),CHAR(9)," "),CHAR(10)," "),CHAR(13)," "),"MAPCODE"," "),CHAR(34)," "),"“"," "),"”"," "),"'"," "),"’"," "),"‘"," "),"("," "),")"," "),"["," "),"]"," "),"{"," "),"}"," "),","," "),";"," "),"|"," "),":"," "),"/"," "),"\"," ")))</f>
        <v/>
      </c>
      <c r="R42" s="50">
        <f>IF(ISNUMBER(FIND(" ",Q42)),LEFT(Q42,FIND(" ",Q42)-1),"")</f>
        <v/>
      </c>
      <c r="S42" s="50">
        <f>IF(ISNUMBER(FIND(" ",Q42)),TRIM(MID(Q42,FIND(" ",Q42)+1,999)),Q42)</f>
        <v/>
      </c>
      <c r="T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amp;"")," "," "),"﻿"," "),"​"," "),"⁠"," ")," "," ")," "," "),CHAR(9)," "),CHAR(10)," "),CHAR(13)," "),"MAPCODE"," "),CHAR(34)," "),"“"," "),"”"," "),"'"," "),"’"," "),"‘"," "),"("," "),")"," "),"["," "),"]"," "),"{"," "),"}"," "),","," "),";"," "),"|"," "),":"," "),"/"," "),"\"," "))</f>
        <v/>
      </c>
      <c r="U42" s="50">
        <f>IF(R42&lt;&gt;"",R42,T42)</f>
        <v/>
      </c>
      <c r="V42" s="50">
        <f>IFERROR(FIND(".",S42),0)</f>
        <v/>
      </c>
      <c r="W42" s="50">
        <f>IF(V42&gt;0,V42-1,LEN(S42))</f>
        <v/>
      </c>
      <c r="X42" s="50">
        <f>IF(V42=0,"",IFERROR(LEFT(MID(S42,V42+1,99),FIND("-",MID(S42,V42+1,99))-1),MID(S42,V42+1,99)))</f>
        <v/>
      </c>
      <c r="Y42" s="50">
        <f>LEN(X42)</f>
        <v/>
      </c>
      <c r="Z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0",""),"1",""),"2",""),"3",""),"4",""),"5",""),"6",""),"7",""),"8",""),"9",""),"A",""),"B",""),"C",""),"D",""),"E",""),"F",""),"G",""),"H",""),"I",""),"J",""),"K",""),"L",""),"M",""),"N",""),"O",""),"P",""),"Q",""),"R",""),"S",""),"T",""),"U",""),"V",""),"W",""),"X",""),"Y",""),"Z",""),".",""),"-","")</f>
        <v/>
      </c>
      <c r="AA42" s="50">
        <f>LEN(S42)-LEN(SUBSTITUTE(S42,".",""))</f>
        <v/>
      </c>
      <c r="AB42" s="50">
        <f>AND(W42=5,Y42=4)</f>
        <v/>
      </c>
      <c r="AC42" s="50">
        <f>IF(P42="","",IF(S42="","There is no mapcode in this row, only a country code.",IF(ISNUMBER(FIND(" ",S42)),"There are too many spaces. A mapcode looks like ZAF RDD.2J: the country code, one space, then the code.",IF(Z42&lt;&gt;"","Contains characters that can't be in a mapcode: "&amp;Z42,IF(OR(AA42&lt;&gt;1,W42&lt;2,W42&gt;5,Y42&lt;2,Y42&gt;4),"This doesn't look like a mapcode. Mapcodes look like RDD.2J: 2 to 5 letters or numbers, a dot, then 2 to 4 more.",IF(AND(U42="",NOT(AB42)),"MISSING",IF(AND(U42&lt;&gt;"",OR(LEN(U42)&lt;2,LEN(U42)&gt;6,ISNUMBER(FIND(".",U42)))),"The country code """&amp;U42&amp;""" doesn't look right. Use a code like ZAF (South Africa) or US-CA (California).","")))))))</f>
        <v/>
      </c>
      <c r="AD42" s="50">
        <f>AND(R42&lt;&gt;"",T42&lt;&gt;"",R42&lt;&gt;T42)</f>
        <v/>
      </c>
    </row>
    <row r="43">
      <c r="B43" s="44" t="n"/>
      <c r="C43" s="44" t="n"/>
      <c r="D43" s="45">
        <f>IF(P43="","",IF(AC43="MISSING","MISSING COUNTRY CODE",IF(AC43&lt;&gt;"","NOT A VALID MAPCODE",IF(M43="NO CONNECTION","NO CONNECTION",IF(NOT(ISNUMBER(F43)),"NOT FOUND",IF(AD43,"CONVERTED – PLEASE CHECK","CONVERTED"))))))</f>
        <v/>
      </c>
      <c r="E43" s="46">
        <f>IF(OR(P43="",AC43&lt;&gt;""),"",TRIM(U43&amp;" "&amp;S43))</f>
        <v/>
      </c>
      <c r="F43" s="47">
        <f>IF(OR(M43="",M43="NO CONNECTION"),"",IFERROR(VALUE(SUBSTITUTE(_xlfn.FILTERXML(M43,"//latDeg"),".",MID(1/2,2,1))),""))</f>
        <v/>
      </c>
      <c r="G43" s="47">
        <f>IF(OR(M43="",M43="NO CONNECTION"),"",IFERROR(VALUE(SUBSTITUTE(_xlfn.FILTERXML(M43,"//lonDeg"),".",MID(1/2,2,1))),""))</f>
        <v/>
      </c>
      <c r="H43" s="45">
        <f>IF(ISNUMBER(F43),SUBSTITUTE(ROUND(F43,6)&amp;"",",",".")&amp;", "&amp;SUBSTITUTE(ROUND(G43,6)&amp;"",",","."),"")</f>
        <v/>
      </c>
      <c r="I43" s="46">
        <f>IF(ISNUMBER(F43),IFERROR(HYPERLINK("https://www.mymapcodes.com/go/?t="&amp;IF(U43="","AAA",U43)&amp;"&amp;ma="&amp;LEFT(S43,V43-1)&amp;"&amp;mb="&amp;MID(S43,V43+1,99),"Open on MyMapcodes →"),""),"")</f>
        <v/>
      </c>
      <c r="J43" s="48">
        <f>IF(P43="","",IF(AC43="MISSING","Add the country code: put it in front of the mapcode (e.g. ZAF RDD.2J) or in column C. ZAF = South Africa.",IF(AC43&lt;&gt;"",AC43,IF(M43="NO CONNECTION","Excel couldn't reach the mapcode service. Click the REFRESH RESULTS box just above the table.",IF(NOT(ISNUMBER(F43)),"The mapcode service doesn't recognise "&amp;E43&amp;". Check the mapcode and the country code.",IF(AD43,"Two different country codes were given, so the one in front of the mapcode ("&amp;R43&amp;") was used.",IF(E43&lt;&gt;TRIM(UPPER(B43&amp;"")),"Tidied up to "&amp;E43&amp;".","")))))))</f>
        <v/>
      </c>
      <c r="L43" s="49">
        <f>IF(E43="","",MapcodeAPI&amp;"coords/"&amp;SUBSTITUTE(E43," ","%20"))&amp;LEFT($B$13,0)</f>
        <v/>
      </c>
      <c r="M43" s="49">
        <f>IF(L43="","",IFERROR(_xlfn.WEBSERVICE(L43),IF(MapcodeAPIBackup="","NO CONNECTION",IFERROR(_xlfn.WEBSERVICE(MapcodeAPIBackup&amp;MID(L43,LEN(MapcodeAPI)+1,999)),"NO CONNECTION"))))</f>
        <v/>
      </c>
      <c r="N43" t="inlineStr">
        <is>
          <t xml:space="preserve"> </t>
        </is>
      </c>
      <c r="P43" s="50">
        <f>IFERROR(IF(AND(TRIM(B43&amp;"")="",TRIM(C43&amp;"")=""),"","#"&amp;UPPER(B43&amp;"")),"#(ERROR)")</f>
        <v/>
      </c>
      <c r="Q43" s="50">
        <f>IF(P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43,2,999)," "," "),"﻿"," "),"​"," "),"⁠"," ")," "," ")," "," "),CHAR(9)," "),CHAR(10)," "),CHAR(13)," "),"MAPCODE"," "),CHAR(34)," "),"“"," "),"”"," "),"'"," "),"’"," "),"‘"," "),"("," "),")"," "),"["," "),"]"," "),"{"," "),"}"," "),","," "),";"," "),"|"," "),":"," "),"/"," "),"\"," ")))</f>
        <v/>
      </c>
      <c r="R43" s="50">
        <f>IF(ISNUMBER(FIND(" ",Q43)),LEFT(Q43,FIND(" ",Q43)-1),"")</f>
        <v/>
      </c>
      <c r="S43" s="50">
        <f>IF(ISNUMBER(FIND(" ",Q43)),TRIM(MID(Q43,FIND(" ",Q43)+1,999)),Q43)</f>
        <v/>
      </c>
      <c r="T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amp;"")," "," "),"﻿"," "),"​"," "),"⁠"," ")," "," ")," "," "),CHAR(9)," "),CHAR(10)," "),CHAR(13)," "),"MAPCODE"," "),CHAR(34)," "),"“"," "),"”"," "),"'"," "),"’"," "),"‘"," "),"("," "),")"," "),"["," "),"]"," "),"{"," "),"}"," "),","," "),";"," "),"|"," "),":"," "),"/"," "),"\"," "))</f>
        <v/>
      </c>
      <c r="U43" s="50">
        <f>IF(R43&lt;&gt;"",R43,T43)</f>
        <v/>
      </c>
      <c r="V43" s="50">
        <f>IFERROR(FIND(".",S43),0)</f>
        <v/>
      </c>
      <c r="W43" s="50">
        <f>IF(V43&gt;0,V43-1,LEN(S43))</f>
        <v/>
      </c>
      <c r="X43" s="50">
        <f>IF(V43=0,"",IFERROR(LEFT(MID(S43,V43+1,99),FIND("-",MID(S43,V43+1,99))-1),MID(S43,V43+1,99)))</f>
        <v/>
      </c>
      <c r="Y43" s="50">
        <f>LEN(X43)</f>
        <v/>
      </c>
      <c r="Z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0",""),"1",""),"2",""),"3",""),"4",""),"5",""),"6",""),"7",""),"8",""),"9",""),"A",""),"B",""),"C",""),"D",""),"E",""),"F",""),"G",""),"H",""),"I",""),"J",""),"K",""),"L",""),"M",""),"N",""),"O",""),"P",""),"Q",""),"R",""),"S",""),"T",""),"U",""),"V",""),"W",""),"X",""),"Y",""),"Z",""),".",""),"-","")</f>
        <v/>
      </c>
      <c r="AA43" s="50">
        <f>LEN(S43)-LEN(SUBSTITUTE(S43,".",""))</f>
        <v/>
      </c>
      <c r="AB43" s="50">
        <f>AND(W43=5,Y43=4)</f>
        <v/>
      </c>
      <c r="AC43" s="50">
        <f>IF(P43="","",IF(S43="","There is no mapcode in this row, only a country code.",IF(ISNUMBER(FIND(" ",S43)),"There are too many spaces. A mapcode looks like ZAF RDD.2J: the country code, one space, then the code.",IF(Z43&lt;&gt;"","Contains characters that can't be in a mapcode: "&amp;Z43,IF(OR(AA43&lt;&gt;1,W43&lt;2,W43&gt;5,Y43&lt;2,Y43&gt;4),"This doesn't look like a mapcode. Mapcodes look like RDD.2J: 2 to 5 letters or numbers, a dot, then 2 to 4 more.",IF(AND(U43="",NOT(AB43)),"MISSING",IF(AND(U43&lt;&gt;"",OR(LEN(U43)&lt;2,LEN(U43)&gt;6,ISNUMBER(FIND(".",U43)))),"The country code """&amp;U43&amp;""" doesn't look right. Use a code like ZAF (South Africa) or US-CA (California).","")))))))</f>
        <v/>
      </c>
      <c r="AD43" s="50">
        <f>AND(R43&lt;&gt;"",T43&lt;&gt;"",R43&lt;&gt;T43)</f>
        <v/>
      </c>
    </row>
    <row r="44">
      <c r="B44" s="44" t="n"/>
      <c r="C44" s="44" t="n"/>
      <c r="D44" s="45">
        <f>IF(P44="","",IF(AC44="MISSING","MISSING COUNTRY CODE",IF(AC44&lt;&gt;"","NOT A VALID MAPCODE",IF(M44="NO CONNECTION","NO CONNECTION",IF(NOT(ISNUMBER(F44)),"NOT FOUND",IF(AD44,"CONVERTED – PLEASE CHECK","CONVERTED"))))))</f>
        <v/>
      </c>
      <c r="E44" s="46">
        <f>IF(OR(P44="",AC44&lt;&gt;""),"",TRIM(U44&amp;" "&amp;S44))</f>
        <v/>
      </c>
      <c r="F44" s="47">
        <f>IF(OR(M44="",M44="NO CONNECTION"),"",IFERROR(VALUE(SUBSTITUTE(_xlfn.FILTERXML(M44,"//latDeg"),".",MID(1/2,2,1))),""))</f>
        <v/>
      </c>
      <c r="G44" s="47">
        <f>IF(OR(M44="",M44="NO CONNECTION"),"",IFERROR(VALUE(SUBSTITUTE(_xlfn.FILTERXML(M44,"//lonDeg"),".",MID(1/2,2,1))),""))</f>
        <v/>
      </c>
      <c r="H44" s="45">
        <f>IF(ISNUMBER(F44),SUBSTITUTE(ROUND(F44,6)&amp;"",",",".")&amp;", "&amp;SUBSTITUTE(ROUND(G44,6)&amp;"",",","."),"")</f>
        <v/>
      </c>
      <c r="I44" s="46">
        <f>IF(ISNUMBER(F44),IFERROR(HYPERLINK("https://www.mymapcodes.com/go/?t="&amp;IF(U44="","AAA",U44)&amp;"&amp;ma="&amp;LEFT(S44,V44-1)&amp;"&amp;mb="&amp;MID(S44,V44+1,99),"Open on MyMapcodes →"),""),"")</f>
        <v/>
      </c>
      <c r="J44" s="48">
        <f>IF(P44="","",IF(AC44="MISSING","Add the country code: put it in front of the mapcode (e.g. ZAF RDD.2J) or in column C. ZAF = South Africa.",IF(AC44&lt;&gt;"",AC44,IF(M44="NO CONNECTION","Excel couldn't reach the mapcode service. Click the REFRESH RESULTS box just above the table.",IF(NOT(ISNUMBER(F44)),"The mapcode service doesn't recognise "&amp;E44&amp;". Check the mapcode and the country code.",IF(AD44,"Two different country codes were given, so the one in front of the mapcode ("&amp;R44&amp;") was used.",IF(E44&lt;&gt;TRIM(UPPER(B44&amp;"")),"Tidied up to "&amp;E44&amp;".","")))))))</f>
        <v/>
      </c>
      <c r="L44" s="49">
        <f>IF(E44="","",MapcodeAPI&amp;"coords/"&amp;SUBSTITUTE(E44," ","%20"))&amp;LEFT($B$13,0)</f>
        <v/>
      </c>
      <c r="M44" s="49">
        <f>IF(L44="","",IFERROR(_xlfn.WEBSERVICE(L44),IF(MapcodeAPIBackup="","NO CONNECTION",IFERROR(_xlfn.WEBSERVICE(MapcodeAPIBackup&amp;MID(L44,LEN(MapcodeAPI)+1,999)),"NO CONNECTION"))))</f>
        <v/>
      </c>
      <c r="N44" t="inlineStr">
        <is>
          <t xml:space="preserve"> </t>
        </is>
      </c>
      <c r="P44" s="50">
        <f>IFERROR(IF(AND(TRIM(B44&amp;"")="",TRIM(C44&amp;"")=""),"","#"&amp;UPPER(B44&amp;"")),"#(ERROR)")</f>
        <v/>
      </c>
      <c r="Q44" s="50">
        <f>IF(P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44,2,999)," "," "),"﻿"," "),"​"," "),"⁠"," ")," "," ")," "," "),CHAR(9)," "),CHAR(10)," "),CHAR(13)," "),"MAPCODE"," "),CHAR(34)," "),"“"," "),"”"," "),"'"," "),"’"," "),"‘"," "),"("," "),")"," "),"["," "),"]"," "),"{"," "),"}"," "),","," "),";"," "),"|"," "),":"," "),"/"," "),"\"," ")))</f>
        <v/>
      </c>
      <c r="R44" s="50">
        <f>IF(ISNUMBER(FIND(" ",Q44)),LEFT(Q44,FIND(" ",Q44)-1),"")</f>
        <v/>
      </c>
      <c r="S44" s="50">
        <f>IF(ISNUMBER(FIND(" ",Q44)),TRIM(MID(Q44,FIND(" ",Q44)+1,999)),Q44)</f>
        <v/>
      </c>
      <c r="T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amp;"")," "," "),"﻿"," "),"​"," "),"⁠"," ")," "," ")," "," "),CHAR(9)," "),CHAR(10)," "),CHAR(13)," "),"MAPCODE"," "),CHAR(34)," "),"“"," "),"”"," "),"'"," "),"’"," "),"‘"," "),"("," "),")"," "),"["," "),"]"," "),"{"," "),"}"," "),","," "),";"," "),"|"," "),":"," "),"/"," "),"\"," "))</f>
        <v/>
      </c>
      <c r="U44" s="50">
        <f>IF(R44&lt;&gt;"",R44,T44)</f>
        <v/>
      </c>
      <c r="V44" s="50">
        <f>IFERROR(FIND(".",S44),0)</f>
        <v/>
      </c>
      <c r="W44" s="50">
        <f>IF(V44&gt;0,V44-1,LEN(S44))</f>
        <v/>
      </c>
      <c r="X44" s="50">
        <f>IF(V44=0,"",IFERROR(LEFT(MID(S44,V44+1,99),FIND("-",MID(S44,V44+1,99))-1),MID(S44,V44+1,99)))</f>
        <v/>
      </c>
      <c r="Y44" s="50">
        <f>LEN(X44)</f>
        <v/>
      </c>
      <c r="Z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0",""),"1",""),"2",""),"3",""),"4",""),"5",""),"6",""),"7",""),"8",""),"9",""),"A",""),"B",""),"C",""),"D",""),"E",""),"F",""),"G",""),"H",""),"I",""),"J",""),"K",""),"L",""),"M",""),"N",""),"O",""),"P",""),"Q",""),"R",""),"S",""),"T",""),"U",""),"V",""),"W",""),"X",""),"Y",""),"Z",""),".",""),"-","")</f>
        <v/>
      </c>
      <c r="AA44" s="50">
        <f>LEN(S44)-LEN(SUBSTITUTE(S44,".",""))</f>
        <v/>
      </c>
      <c r="AB44" s="50">
        <f>AND(W44=5,Y44=4)</f>
        <v/>
      </c>
      <c r="AC44" s="50">
        <f>IF(P44="","",IF(S44="","There is no mapcode in this row, only a country code.",IF(ISNUMBER(FIND(" ",S44)),"There are too many spaces. A mapcode looks like ZAF RDD.2J: the country code, one space, then the code.",IF(Z44&lt;&gt;"","Contains characters that can't be in a mapcode: "&amp;Z44,IF(OR(AA44&lt;&gt;1,W44&lt;2,W44&gt;5,Y44&lt;2,Y44&gt;4),"This doesn't look like a mapcode. Mapcodes look like RDD.2J: 2 to 5 letters or numbers, a dot, then 2 to 4 more.",IF(AND(U44="",NOT(AB44)),"MISSING",IF(AND(U44&lt;&gt;"",OR(LEN(U44)&lt;2,LEN(U44)&gt;6,ISNUMBER(FIND(".",U44)))),"The country code """&amp;U44&amp;""" doesn't look right. Use a code like ZAF (South Africa) or US-CA (California).","")))))))</f>
        <v/>
      </c>
      <c r="AD44" s="50">
        <f>AND(R44&lt;&gt;"",T44&lt;&gt;"",R44&lt;&gt;T44)</f>
        <v/>
      </c>
    </row>
    <row r="45">
      <c r="B45" s="44" t="n"/>
      <c r="C45" s="44" t="n"/>
      <c r="D45" s="45">
        <f>IF(P45="","",IF(AC45="MISSING","MISSING COUNTRY CODE",IF(AC45&lt;&gt;"","NOT A VALID MAPCODE",IF(M45="NO CONNECTION","NO CONNECTION",IF(NOT(ISNUMBER(F45)),"NOT FOUND",IF(AD45,"CONVERTED – PLEASE CHECK","CONVERTED"))))))</f>
        <v/>
      </c>
      <c r="E45" s="46">
        <f>IF(OR(P45="",AC45&lt;&gt;""),"",TRIM(U45&amp;" "&amp;S45))</f>
        <v/>
      </c>
      <c r="F45" s="47">
        <f>IF(OR(M45="",M45="NO CONNECTION"),"",IFERROR(VALUE(SUBSTITUTE(_xlfn.FILTERXML(M45,"//latDeg"),".",MID(1/2,2,1))),""))</f>
        <v/>
      </c>
      <c r="G45" s="47">
        <f>IF(OR(M45="",M45="NO CONNECTION"),"",IFERROR(VALUE(SUBSTITUTE(_xlfn.FILTERXML(M45,"//lonDeg"),".",MID(1/2,2,1))),""))</f>
        <v/>
      </c>
      <c r="H45" s="45">
        <f>IF(ISNUMBER(F45),SUBSTITUTE(ROUND(F45,6)&amp;"",",",".")&amp;", "&amp;SUBSTITUTE(ROUND(G45,6)&amp;"",",","."),"")</f>
        <v/>
      </c>
      <c r="I45" s="46">
        <f>IF(ISNUMBER(F45),IFERROR(HYPERLINK("https://www.mymapcodes.com/go/?t="&amp;IF(U45="","AAA",U45)&amp;"&amp;ma="&amp;LEFT(S45,V45-1)&amp;"&amp;mb="&amp;MID(S45,V45+1,99),"Open on MyMapcodes →"),""),"")</f>
        <v/>
      </c>
      <c r="J45" s="48">
        <f>IF(P45="","",IF(AC45="MISSING","Add the country code: put it in front of the mapcode (e.g. ZAF RDD.2J) or in column C. ZAF = South Africa.",IF(AC45&lt;&gt;"",AC45,IF(M45="NO CONNECTION","Excel couldn't reach the mapcode service. Click the REFRESH RESULTS box just above the table.",IF(NOT(ISNUMBER(F45)),"The mapcode service doesn't recognise "&amp;E45&amp;". Check the mapcode and the country code.",IF(AD45,"Two different country codes were given, so the one in front of the mapcode ("&amp;R45&amp;") was used.",IF(E45&lt;&gt;TRIM(UPPER(B45&amp;"")),"Tidied up to "&amp;E45&amp;".","")))))))</f>
        <v/>
      </c>
      <c r="L45" s="49">
        <f>IF(E45="","",MapcodeAPI&amp;"coords/"&amp;SUBSTITUTE(E45," ","%20"))&amp;LEFT($B$13,0)</f>
        <v/>
      </c>
      <c r="M45" s="49">
        <f>IF(L45="","",IFERROR(_xlfn.WEBSERVICE(L45),IF(MapcodeAPIBackup="","NO CONNECTION",IFERROR(_xlfn.WEBSERVICE(MapcodeAPIBackup&amp;MID(L45,LEN(MapcodeAPI)+1,999)),"NO CONNECTION"))))</f>
        <v/>
      </c>
      <c r="N45" t="inlineStr">
        <is>
          <t xml:space="preserve"> </t>
        </is>
      </c>
      <c r="P45" s="50">
        <f>IFERROR(IF(AND(TRIM(B45&amp;"")="",TRIM(C45&amp;"")=""),"","#"&amp;UPPER(B45&amp;"")),"#(ERROR)")</f>
        <v/>
      </c>
      <c r="Q45" s="50">
        <f>IF(P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45,2,999)," "," "),"﻿"," "),"​"," "),"⁠"," ")," "," ")," "," "),CHAR(9)," "),CHAR(10)," "),CHAR(13)," "),"MAPCODE"," "),CHAR(34)," "),"“"," "),"”"," "),"'"," "),"’"," "),"‘"," "),"("," "),")"," "),"["," "),"]"," "),"{"," "),"}"," "),","," "),";"," "),"|"," "),":"," "),"/"," "),"\"," ")))</f>
        <v/>
      </c>
      <c r="R45" s="50">
        <f>IF(ISNUMBER(FIND(" ",Q45)),LEFT(Q45,FIND(" ",Q45)-1),"")</f>
        <v/>
      </c>
      <c r="S45" s="50">
        <f>IF(ISNUMBER(FIND(" ",Q45)),TRIM(MID(Q45,FIND(" ",Q45)+1,999)),Q45)</f>
        <v/>
      </c>
      <c r="T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amp;"")," "," "),"﻿"," "),"​"," "),"⁠"," ")," "," ")," "," "),CHAR(9)," "),CHAR(10)," "),CHAR(13)," "),"MAPCODE"," "),CHAR(34)," "),"“"," "),"”"," "),"'"," "),"’"," "),"‘"," "),"("," "),")"," "),"["," "),"]"," "),"{"," "),"}"," "),","," "),";"," "),"|"," "),":"," "),"/"," "),"\"," "))</f>
        <v/>
      </c>
      <c r="U45" s="50">
        <f>IF(R45&lt;&gt;"",R45,T45)</f>
        <v/>
      </c>
      <c r="V45" s="50">
        <f>IFERROR(FIND(".",S45),0)</f>
        <v/>
      </c>
      <c r="W45" s="50">
        <f>IF(V45&gt;0,V45-1,LEN(S45))</f>
        <v/>
      </c>
      <c r="X45" s="50">
        <f>IF(V45=0,"",IFERROR(LEFT(MID(S45,V45+1,99),FIND("-",MID(S45,V45+1,99))-1),MID(S45,V45+1,99)))</f>
        <v/>
      </c>
      <c r="Y45" s="50">
        <f>LEN(X45)</f>
        <v/>
      </c>
      <c r="Z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0",""),"1",""),"2",""),"3",""),"4",""),"5",""),"6",""),"7",""),"8",""),"9",""),"A",""),"B",""),"C",""),"D",""),"E",""),"F",""),"G",""),"H",""),"I",""),"J",""),"K",""),"L",""),"M",""),"N",""),"O",""),"P",""),"Q",""),"R",""),"S",""),"T",""),"U",""),"V",""),"W",""),"X",""),"Y",""),"Z",""),".",""),"-","")</f>
        <v/>
      </c>
      <c r="AA45" s="50">
        <f>LEN(S45)-LEN(SUBSTITUTE(S45,".",""))</f>
        <v/>
      </c>
      <c r="AB45" s="50">
        <f>AND(W45=5,Y45=4)</f>
        <v/>
      </c>
      <c r="AC45" s="50">
        <f>IF(P45="","",IF(S45="","There is no mapcode in this row, only a country code.",IF(ISNUMBER(FIND(" ",S45)),"There are too many spaces. A mapcode looks like ZAF RDD.2J: the country code, one space, then the code.",IF(Z45&lt;&gt;"","Contains characters that can't be in a mapcode: "&amp;Z45,IF(OR(AA45&lt;&gt;1,W45&lt;2,W45&gt;5,Y45&lt;2,Y45&gt;4),"This doesn't look like a mapcode. Mapcodes look like RDD.2J: 2 to 5 letters or numbers, a dot, then 2 to 4 more.",IF(AND(U45="",NOT(AB45)),"MISSING",IF(AND(U45&lt;&gt;"",OR(LEN(U45)&lt;2,LEN(U45)&gt;6,ISNUMBER(FIND(".",U45)))),"The country code """&amp;U45&amp;""" doesn't look right. Use a code like ZAF (South Africa) or US-CA (California).","")))))))</f>
        <v/>
      </c>
      <c r="AD45" s="50">
        <f>AND(R45&lt;&gt;"",T45&lt;&gt;"",R45&lt;&gt;T45)</f>
        <v/>
      </c>
    </row>
    <row r="46">
      <c r="B46" s="44" t="n"/>
      <c r="C46" s="44" t="n"/>
      <c r="D46" s="45">
        <f>IF(P46="","",IF(AC46="MISSING","MISSING COUNTRY CODE",IF(AC46&lt;&gt;"","NOT A VALID MAPCODE",IF(M46="NO CONNECTION","NO CONNECTION",IF(NOT(ISNUMBER(F46)),"NOT FOUND",IF(AD46,"CONVERTED – PLEASE CHECK","CONVERTED"))))))</f>
        <v/>
      </c>
      <c r="E46" s="46">
        <f>IF(OR(P46="",AC46&lt;&gt;""),"",TRIM(U46&amp;" "&amp;S46))</f>
        <v/>
      </c>
      <c r="F46" s="47">
        <f>IF(OR(M46="",M46="NO CONNECTION"),"",IFERROR(VALUE(SUBSTITUTE(_xlfn.FILTERXML(M46,"//latDeg"),".",MID(1/2,2,1))),""))</f>
        <v/>
      </c>
      <c r="G46" s="47">
        <f>IF(OR(M46="",M46="NO CONNECTION"),"",IFERROR(VALUE(SUBSTITUTE(_xlfn.FILTERXML(M46,"//lonDeg"),".",MID(1/2,2,1))),""))</f>
        <v/>
      </c>
      <c r="H46" s="45">
        <f>IF(ISNUMBER(F46),SUBSTITUTE(ROUND(F46,6)&amp;"",",",".")&amp;", "&amp;SUBSTITUTE(ROUND(G46,6)&amp;"",",","."),"")</f>
        <v/>
      </c>
      <c r="I46" s="46">
        <f>IF(ISNUMBER(F46),IFERROR(HYPERLINK("https://www.mymapcodes.com/go/?t="&amp;IF(U46="","AAA",U46)&amp;"&amp;ma="&amp;LEFT(S46,V46-1)&amp;"&amp;mb="&amp;MID(S46,V46+1,99),"Open on MyMapcodes →"),""),"")</f>
        <v/>
      </c>
      <c r="J46" s="48">
        <f>IF(P46="","",IF(AC46="MISSING","Add the country code: put it in front of the mapcode (e.g. ZAF RDD.2J) or in column C. ZAF = South Africa.",IF(AC46&lt;&gt;"",AC46,IF(M46="NO CONNECTION","Excel couldn't reach the mapcode service. Click the REFRESH RESULTS box just above the table.",IF(NOT(ISNUMBER(F46)),"The mapcode service doesn't recognise "&amp;E46&amp;". Check the mapcode and the country code.",IF(AD46,"Two different country codes were given, so the one in front of the mapcode ("&amp;R46&amp;") was used.",IF(E46&lt;&gt;TRIM(UPPER(B46&amp;"")),"Tidied up to "&amp;E46&amp;".","")))))))</f>
        <v/>
      </c>
      <c r="L46" s="49">
        <f>IF(E46="","",MapcodeAPI&amp;"coords/"&amp;SUBSTITUTE(E46," ","%20"))&amp;LEFT($B$13,0)</f>
        <v/>
      </c>
      <c r="M46" s="49">
        <f>IF(L46="","",IFERROR(_xlfn.WEBSERVICE(L46),IF(MapcodeAPIBackup="","NO CONNECTION",IFERROR(_xlfn.WEBSERVICE(MapcodeAPIBackup&amp;MID(L46,LEN(MapcodeAPI)+1,999)),"NO CONNECTION"))))</f>
        <v/>
      </c>
      <c r="N46" t="inlineStr">
        <is>
          <t xml:space="preserve"> </t>
        </is>
      </c>
      <c r="P46" s="50">
        <f>IFERROR(IF(AND(TRIM(B46&amp;"")="",TRIM(C46&amp;"")=""),"","#"&amp;UPPER(B46&amp;"")),"#(ERROR)")</f>
        <v/>
      </c>
      <c r="Q46" s="50">
        <f>IF(P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46,2,999)," "," "),"﻿"," "),"​"," "),"⁠"," ")," "," ")," "," "),CHAR(9)," "),CHAR(10)," "),CHAR(13)," "),"MAPCODE"," "),CHAR(34)," "),"“"," "),"”"," "),"'"," "),"’"," "),"‘"," "),"("," "),")"," "),"["," "),"]"," "),"{"," "),"}"," "),","," "),";"," "),"|"," "),":"," "),"/"," "),"\"," ")))</f>
        <v/>
      </c>
      <c r="R46" s="50">
        <f>IF(ISNUMBER(FIND(" ",Q46)),LEFT(Q46,FIND(" ",Q46)-1),"")</f>
        <v/>
      </c>
      <c r="S46" s="50">
        <f>IF(ISNUMBER(FIND(" ",Q46)),TRIM(MID(Q46,FIND(" ",Q46)+1,999)),Q46)</f>
        <v/>
      </c>
      <c r="T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amp;"")," "," "),"﻿"," "),"​"," "),"⁠"," ")," "," ")," "," "),CHAR(9)," "),CHAR(10)," "),CHAR(13)," "),"MAPCODE"," "),CHAR(34)," "),"“"," "),"”"," "),"'"," "),"’"," "),"‘"," "),"("," "),")"," "),"["," "),"]"," "),"{"," "),"}"," "),","," "),";"," "),"|"," "),":"," "),"/"," "),"\"," "))</f>
        <v/>
      </c>
      <c r="U46" s="50">
        <f>IF(R46&lt;&gt;"",R46,T46)</f>
        <v/>
      </c>
      <c r="V46" s="50">
        <f>IFERROR(FIND(".",S46),0)</f>
        <v/>
      </c>
      <c r="W46" s="50">
        <f>IF(V46&gt;0,V46-1,LEN(S46))</f>
        <v/>
      </c>
      <c r="X46" s="50">
        <f>IF(V46=0,"",IFERROR(LEFT(MID(S46,V46+1,99),FIND("-",MID(S46,V46+1,99))-1),MID(S46,V46+1,99)))</f>
        <v/>
      </c>
      <c r="Y46" s="50">
        <f>LEN(X46)</f>
        <v/>
      </c>
      <c r="Z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0",""),"1",""),"2",""),"3",""),"4",""),"5",""),"6",""),"7",""),"8",""),"9",""),"A",""),"B",""),"C",""),"D",""),"E",""),"F",""),"G",""),"H",""),"I",""),"J",""),"K",""),"L",""),"M",""),"N",""),"O",""),"P",""),"Q",""),"R",""),"S",""),"T",""),"U",""),"V",""),"W",""),"X",""),"Y",""),"Z",""),".",""),"-","")</f>
        <v/>
      </c>
      <c r="AA46" s="50">
        <f>LEN(S46)-LEN(SUBSTITUTE(S46,".",""))</f>
        <v/>
      </c>
      <c r="AB46" s="50">
        <f>AND(W46=5,Y46=4)</f>
        <v/>
      </c>
      <c r="AC46" s="50">
        <f>IF(P46="","",IF(S46="","There is no mapcode in this row, only a country code.",IF(ISNUMBER(FIND(" ",S46)),"There are too many spaces. A mapcode looks like ZAF RDD.2J: the country code, one space, then the code.",IF(Z46&lt;&gt;"","Contains characters that can't be in a mapcode: "&amp;Z46,IF(OR(AA46&lt;&gt;1,W46&lt;2,W46&gt;5,Y46&lt;2,Y46&gt;4),"This doesn't look like a mapcode. Mapcodes look like RDD.2J: 2 to 5 letters or numbers, a dot, then 2 to 4 more.",IF(AND(U46="",NOT(AB46)),"MISSING",IF(AND(U46&lt;&gt;"",OR(LEN(U46)&lt;2,LEN(U46)&gt;6,ISNUMBER(FIND(".",U46)))),"The country code """&amp;U46&amp;""" doesn't look right. Use a code like ZAF (South Africa) or US-CA (California).","")))))))</f>
        <v/>
      </c>
      <c r="AD46" s="50">
        <f>AND(R46&lt;&gt;"",T46&lt;&gt;"",R46&lt;&gt;T46)</f>
        <v/>
      </c>
    </row>
    <row r="47">
      <c r="B47" s="44" t="n"/>
      <c r="C47" s="44" t="n"/>
      <c r="D47" s="45">
        <f>IF(P47="","",IF(AC47="MISSING","MISSING COUNTRY CODE",IF(AC47&lt;&gt;"","NOT A VALID MAPCODE",IF(M47="NO CONNECTION","NO CONNECTION",IF(NOT(ISNUMBER(F47)),"NOT FOUND",IF(AD47,"CONVERTED – PLEASE CHECK","CONVERTED"))))))</f>
        <v/>
      </c>
      <c r="E47" s="46">
        <f>IF(OR(P47="",AC47&lt;&gt;""),"",TRIM(U47&amp;" "&amp;S47))</f>
        <v/>
      </c>
      <c r="F47" s="47">
        <f>IF(OR(M47="",M47="NO CONNECTION"),"",IFERROR(VALUE(SUBSTITUTE(_xlfn.FILTERXML(M47,"//latDeg"),".",MID(1/2,2,1))),""))</f>
        <v/>
      </c>
      <c r="G47" s="47">
        <f>IF(OR(M47="",M47="NO CONNECTION"),"",IFERROR(VALUE(SUBSTITUTE(_xlfn.FILTERXML(M47,"//lonDeg"),".",MID(1/2,2,1))),""))</f>
        <v/>
      </c>
      <c r="H47" s="45">
        <f>IF(ISNUMBER(F47),SUBSTITUTE(ROUND(F47,6)&amp;"",",",".")&amp;", "&amp;SUBSTITUTE(ROUND(G47,6)&amp;"",",","."),"")</f>
        <v/>
      </c>
      <c r="I47" s="46">
        <f>IF(ISNUMBER(F47),IFERROR(HYPERLINK("https://www.mymapcodes.com/go/?t="&amp;IF(U47="","AAA",U47)&amp;"&amp;ma="&amp;LEFT(S47,V47-1)&amp;"&amp;mb="&amp;MID(S47,V47+1,99),"Open on MyMapcodes →"),""),"")</f>
        <v/>
      </c>
      <c r="J47" s="48">
        <f>IF(P47="","",IF(AC47="MISSING","Add the country code: put it in front of the mapcode (e.g. ZAF RDD.2J) or in column C. ZAF = South Africa.",IF(AC47&lt;&gt;"",AC47,IF(M47="NO CONNECTION","Excel couldn't reach the mapcode service. Click the REFRESH RESULTS box just above the table.",IF(NOT(ISNUMBER(F47)),"The mapcode service doesn't recognise "&amp;E47&amp;". Check the mapcode and the country code.",IF(AD47,"Two different country codes were given, so the one in front of the mapcode ("&amp;R47&amp;") was used.",IF(E47&lt;&gt;TRIM(UPPER(B47&amp;"")),"Tidied up to "&amp;E47&amp;".","")))))))</f>
        <v/>
      </c>
      <c r="L47" s="49">
        <f>IF(E47="","",MapcodeAPI&amp;"coords/"&amp;SUBSTITUTE(E47," ","%20"))&amp;LEFT($B$13,0)</f>
        <v/>
      </c>
      <c r="M47" s="49">
        <f>IF(L47="","",IFERROR(_xlfn.WEBSERVICE(L47),IF(MapcodeAPIBackup="","NO CONNECTION",IFERROR(_xlfn.WEBSERVICE(MapcodeAPIBackup&amp;MID(L47,LEN(MapcodeAPI)+1,999)),"NO CONNECTION"))))</f>
        <v/>
      </c>
      <c r="N47" t="inlineStr">
        <is>
          <t xml:space="preserve"> </t>
        </is>
      </c>
      <c r="P47" s="50">
        <f>IFERROR(IF(AND(TRIM(B47&amp;"")="",TRIM(C47&amp;"")=""),"","#"&amp;UPPER(B47&amp;"")),"#(ERROR)")</f>
        <v/>
      </c>
      <c r="Q47" s="50">
        <f>IF(P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47,2,999)," "," "),"﻿"," "),"​"," "),"⁠"," ")," "," ")," "," "),CHAR(9)," "),CHAR(10)," "),CHAR(13)," "),"MAPCODE"," "),CHAR(34)," "),"“"," "),"”"," "),"'"," "),"’"," "),"‘"," "),"("," "),")"," "),"["," "),"]"," "),"{"," "),"}"," "),","," "),";"," "),"|"," "),":"," "),"/"," "),"\"," ")))</f>
        <v/>
      </c>
      <c r="R47" s="50">
        <f>IF(ISNUMBER(FIND(" ",Q47)),LEFT(Q47,FIND(" ",Q47)-1),"")</f>
        <v/>
      </c>
      <c r="S47" s="50">
        <f>IF(ISNUMBER(FIND(" ",Q47)),TRIM(MID(Q47,FIND(" ",Q47)+1,999)),Q47)</f>
        <v/>
      </c>
      <c r="T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amp;"")," "," "),"﻿"," "),"​"," "),"⁠"," ")," "," ")," "," "),CHAR(9)," "),CHAR(10)," "),CHAR(13)," "),"MAPCODE"," "),CHAR(34)," "),"“"," "),"”"," "),"'"," "),"’"," "),"‘"," "),"("," "),")"," "),"["," "),"]"," "),"{"," "),"}"," "),","," "),";"," "),"|"," "),":"," "),"/"," "),"\"," "))</f>
        <v/>
      </c>
      <c r="U47" s="50">
        <f>IF(R47&lt;&gt;"",R47,T47)</f>
        <v/>
      </c>
      <c r="V47" s="50">
        <f>IFERROR(FIND(".",S47),0)</f>
        <v/>
      </c>
      <c r="W47" s="50">
        <f>IF(V47&gt;0,V47-1,LEN(S47))</f>
        <v/>
      </c>
      <c r="X47" s="50">
        <f>IF(V47=0,"",IFERROR(LEFT(MID(S47,V47+1,99),FIND("-",MID(S47,V47+1,99))-1),MID(S47,V47+1,99)))</f>
        <v/>
      </c>
      <c r="Y47" s="50">
        <f>LEN(X47)</f>
        <v/>
      </c>
      <c r="Z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0",""),"1",""),"2",""),"3",""),"4",""),"5",""),"6",""),"7",""),"8",""),"9",""),"A",""),"B",""),"C",""),"D",""),"E",""),"F",""),"G",""),"H",""),"I",""),"J",""),"K",""),"L",""),"M",""),"N",""),"O",""),"P",""),"Q",""),"R",""),"S",""),"T",""),"U",""),"V",""),"W",""),"X",""),"Y",""),"Z",""),".",""),"-","")</f>
        <v/>
      </c>
      <c r="AA47" s="50">
        <f>LEN(S47)-LEN(SUBSTITUTE(S47,".",""))</f>
        <v/>
      </c>
      <c r="AB47" s="50">
        <f>AND(W47=5,Y47=4)</f>
        <v/>
      </c>
      <c r="AC47" s="50">
        <f>IF(P47="","",IF(S47="","There is no mapcode in this row, only a country code.",IF(ISNUMBER(FIND(" ",S47)),"There are too many spaces. A mapcode looks like ZAF RDD.2J: the country code, one space, then the code.",IF(Z47&lt;&gt;"","Contains characters that can't be in a mapcode: "&amp;Z47,IF(OR(AA47&lt;&gt;1,W47&lt;2,W47&gt;5,Y47&lt;2,Y47&gt;4),"This doesn't look like a mapcode. Mapcodes look like RDD.2J: 2 to 5 letters or numbers, a dot, then 2 to 4 more.",IF(AND(U47="",NOT(AB47)),"MISSING",IF(AND(U47&lt;&gt;"",OR(LEN(U47)&lt;2,LEN(U47)&gt;6,ISNUMBER(FIND(".",U47)))),"The country code """&amp;U47&amp;""" doesn't look right. Use a code like ZAF (South Africa) or US-CA (California).","")))))))</f>
        <v/>
      </c>
      <c r="AD47" s="50">
        <f>AND(R47&lt;&gt;"",T47&lt;&gt;"",R47&lt;&gt;T47)</f>
        <v/>
      </c>
    </row>
    <row r="48">
      <c r="B48" s="44" t="n"/>
      <c r="C48" s="44" t="n"/>
      <c r="D48" s="45">
        <f>IF(P48="","",IF(AC48="MISSING","MISSING COUNTRY CODE",IF(AC48&lt;&gt;"","NOT A VALID MAPCODE",IF(M48="NO CONNECTION","NO CONNECTION",IF(NOT(ISNUMBER(F48)),"NOT FOUND",IF(AD48,"CONVERTED – PLEASE CHECK","CONVERTED"))))))</f>
        <v/>
      </c>
      <c r="E48" s="46">
        <f>IF(OR(P48="",AC48&lt;&gt;""),"",TRIM(U48&amp;" "&amp;S48))</f>
        <v/>
      </c>
      <c r="F48" s="47">
        <f>IF(OR(M48="",M48="NO CONNECTION"),"",IFERROR(VALUE(SUBSTITUTE(_xlfn.FILTERXML(M48,"//latDeg"),".",MID(1/2,2,1))),""))</f>
        <v/>
      </c>
      <c r="G48" s="47">
        <f>IF(OR(M48="",M48="NO CONNECTION"),"",IFERROR(VALUE(SUBSTITUTE(_xlfn.FILTERXML(M48,"//lonDeg"),".",MID(1/2,2,1))),""))</f>
        <v/>
      </c>
      <c r="H48" s="45">
        <f>IF(ISNUMBER(F48),SUBSTITUTE(ROUND(F48,6)&amp;"",",",".")&amp;", "&amp;SUBSTITUTE(ROUND(G48,6)&amp;"",",","."),"")</f>
        <v/>
      </c>
      <c r="I48" s="46">
        <f>IF(ISNUMBER(F48),IFERROR(HYPERLINK("https://www.mymapcodes.com/go/?t="&amp;IF(U48="","AAA",U48)&amp;"&amp;ma="&amp;LEFT(S48,V48-1)&amp;"&amp;mb="&amp;MID(S48,V48+1,99),"Open on MyMapcodes →"),""),"")</f>
        <v/>
      </c>
      <c r="J48" s="48">
        <f>IF(P48="","",IF(AC48="MISSING","Add the country code: put it in front of the mapcode (e.g. ZAF RDD.2J) or in column C. ZAF = South Africa.",IF(AC48&lt;&gt;"",AC48,IF(M48="NO CONNECTION","Excel couldn't reach the mapcode service. Click the REFRESH RESULTS box just above the table.",IF(NOT(ISNUMBER(F48)),"The mapcode service doesn't recognise "&amp;E48&amp;". Check the mapcode and the country code.",IF(AD48,"Two different country codes were given, so the one in front of the mapcode ("&amp;R48&amp;") was used.",IF(E48&lt;&gt;TRIM(UPPER(B48&amp;"")),"Tidied up to "&amp;E48&amp;".","")))))))</f>
        <v/>
      </c>
      <c r="L48" s="49">
        <f>IF(E48="","",MapcodeAPI&amp;"coords/"&amp;SUBSTITUTE(E48," ","%20"))&amp;LEFT($B$13,0)</f>
        <v/>
      </c>
      <c r="M48" s="49">
        <f>IF(L48="","",IFERROR(_xlfn.WEBSERVICE(L48),IF(MapcodeAPIBackup="","NO CONNECTION",IFERROR(_xlfn.WEBSERVICE(MapcodeAPIBackup&amp;MID(L48,LEN(MapcodeAPI)+1,999)),"NO CONNECTION"))))</f>
        <v/>
      </c>
      <c r="N48" t="inlineStr">
        <is>
          <t xml:space="preserve"> </t>
        </is>
      </c>
      <c r="P48" s="50">
        <f>IFERROR(IF(AND(TRIM(B48&amp;"")="",TRIM(C48&amp;"")=""),"","#"&amp;UPPER(B48&amp;"")),"#(ERROR)")</f>
        <v/>
      </c>
      <c r="Q48" s="50">
        <f>IF(P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48,2,999)," "," "),"﻿"," "),"​"," "),"⁠"," ")," "," ")," "," "),CHAR(9)," "),CHAR(10)," "),CHAR(13)," "),"MAPCODE"," "),CHAR(34)," "),"“"," "),"”"," "),"'"," "),"’"," "),"‘"," "),"("," "),")"," "),"["," "),"]"," "),"{"," "),"}"," "),","," "),";"," "),"|"," "),":"," "),"/"," "),"\"," ")))</f>
        <v/>
      </c>
      <c r="R48" s="50">
        <f>IF(ISNUMBER(FIND(" ",Q48)),LEFT(Q48,FIND(" ",Q48)-1),"")</f>
        <v/>
      </c>
      <c r="S48" s="50">
        <f>IF(ISNUMBER(FIND(" ",Q48)),TRIM(MID(Q48,FIND(" ",Q48)+1,999)),Q48)</f>
        <v/>
      </c>
      <c r="T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amp;"")," "," "),"﻿"," "),"​"," "),"⁠"," ")," "," ")," "," "),CHAR(9)," "),CHAR(10)," "),CHAR(13)," "),"MAPCODE"," "),CHAR(34)," "),"“"," "),"”"," "),"'"," "),"’"," "),"‘"," "),"("," "),")"," "),"["," "),"]"," "),"{"," "),"}"," "),","," "),";"," "),"|"," "),":"," "),"/"," "),"\"," "))</f>
        <v/>
      </c>
      <c r="U48" s="50">
        <f>IF(R48&lt;&gt;"",R48,T48)</f>
        <v/>
      </c>
      <c r="V48" s="50">
        <f>IFERROR(FIND(".",S48),0)</f>
        <v/>
      </c>
      <c r="W48" s="50">
        <f>IF(V48&gt;0,V48-1,LEN(S48))</f>
        <v/>
      </c>
      <c r="X48" s="50">
        <f>IF(V48=0,"",IFERROR(LEFT(MID(S48,V48+1,99),FIND("-",MID(S48,V48+1,99))-1),MID(S48,V48+1,99)))</f>
        <v/>
      </c>
      <c r="Y48" s="50">
        <f>LEN(X48)</f>
        <v/>
      </c>
      <c r="Z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0",""),"1",""),"2",""),"3",""),"4",""),"5",""),"6",""),"7",""),"8",""),"9",""),"A",""),"B",""),"C",""),"D",""),"E",""),"F",""),"G",""),"H",""),"I",""),"J",""),"K",""),"L",""),"M",""),"N",""),"O",""),"P",""),"Q",""),"R",""),"S",""),"T",""),"U",""),"V",""),"W",""),"X",""),"Y",""),"Z",""),".",""),"-","")</f>
        <v/>
      </c>
      <c r="AA48" s="50">
        <f>LEN(S48)-LEN(SUBSTITUTE(S48,".",""))</f>
        <v/>
      </c>
      <c r="AB48" s="50">
        <f>AND(W48=5,Y48=4)</f>
        <v/>
      </c>
      <c r="AC48" s="50">
        <f>IF(P48="","",IF(S48="","There is no mapcode in this row, only a country code.",IF(ISNUMBER(FIND(" ",S48)),"There are too many spaces. A mapcode looks like ZAF RDD.2J: the country code, one space, then the code.",IF(Z48&lt;&gt;"","Contains characters that can't be in a mapcode: "&amp;Z48,IF(OR(AA48&lt;&gt;1,W48&lt;2,W48&gt;5,Y48&lt;2,Y48&gt;4),"This doesn't look like a mapcode. Mapcodes look like RDD.2J: 2 to 5 letters or numbers, a dot, then 2 to 4 more.",IF(AND(U48="",NOT(AB48)),"MISSING",IF(AND(U48&lt;&gt;"",OR(LEN(U48)&lt;2,LEN(U48)&gt;6,ISNUMBER(FIND(".",U48)))),"The country code """&amp;U48&amp;""" doesn't look right. Use a code like ZAF (South Africa) or US-CA (California).","")))))))</f>
        <v/>
      </c>
      <c r="AD48" s="50">
        <f>AND(R48&lt;&gt;"",T48&lt;&gt;"",R48&lt;&gt;T48)</f>
        <v/>
      </c>
    </row>
    <row r="49">
      <c r="B49" s="44" t="n"/>
      <c r="C49" s="44" t="n"/>
      <c r="D49" s="45">
        <f>IF(P49="","",IF(AC49="MISSING","MISSING COUNTRY CODE",IF(AC49&lt;&gt;"","NOT A VALID MAPCODE",IF(M49="NO CONNECTION","NO CONNECTION",IF(NOT(ISNUMBER(F49)),"NOT FOUND",IF(AD49,"CONVERTED – PLEASE CHECK","CONVERTED"))))))</f>
        <v/>
      </c>
      <c r="E49" s="46">
        <f>IF(OR(P49="",AC49&lt;&gt;""),"",TRIM(U49&amp;" "&amp;S49))</f>
        <v/>
      </c>
      <c r="F49" s="47">
        <f>IF(OR(M49="",M49="NO CONNECTION"),"",IFERROR(VALUE(SUBSTITUTE(_xlfn.FILTERXML(M49,"//latDeg"),".",MID(1/2,2,1))),""))</f>
        <v/>
      </c>
      <c r="G49" s="47">
        <f>IF(OR(M49="",M49="NO CONNECTION"),"",IFERROR(VALUE(SUBSTITUTE(_xlfn.FILTERXML(M49,"//lonDeg"),".",MID(1/2,2,1))),""))</f>
        <v/>
      </c>
      <c r="H49" s="45">
        <f>IF(ISNUMBER(F49),SUBSTITUTE(ROUND(F49,6)&amp;"",",",".")&amp;", "&amp;SUBSTITUTE(ROUND(G49,6)&amp;"",",","."),"")</f>
        <v/>
      </c>
      <c r="I49" s="46">
        <f>IF(ISNUMBER(F49),IFERROR(HYPERLINK("https://www.mymapcodes.com/go/?t="&amp;IF(U49="","AAA",U49)&amp;"&amp;ma="&amp;LEFT(S49,V49-1)&amp;"&amp;mb="&amp;MID(S49,V49+1,99),"Open on MyMapcodes →"),""),"")</f>
        <v/>
      </c>
      <c r="J49" s="48">
        <f>IF(P49="","",IF(AC49="MISSING","Add the country code: put it in front of the mapcode (e.g. ZAF RDD.2J) or in column C. ZAF = South Africa.",IF(AC49&lt;&gt;"",AC49,IF(M49="NO CONNECTION","Excel couldn't reach the mapcode service. Click the REFRESH RESULTS box just above the table.",IF(NOT(ISNUMBER(F49)),"The mapcode service doesn't recognise "&amp;E49&amp;". Check the mapcode and the country code.",IF(AD49,"Two different country codes were given, so the one in front of the mapcode ("&amp;R49&amp;") was used.",IF(E49&lt;&gt;TRIM(UPPER(B49&amp;"")),"Tidied up to "&amp;E49&amp;".","")))))))</f>
        <v/>
      </c>
      <c r="L49" s="49">
        <f>IF(E49="","",MapcodeAPI&amp;"coords/"&amp;SUBSTITUTE(E49," ","%20"))&amp;LEFT($B$13,0)</f>
        <v/>
      </c>
      <c r="M49" s="49">
        <f>IF(L49="","",IFERROR(_xlfn.WEBSERVICE(L49),IF(MapcodeAPIBackup="","NO CONNECTION",IFERROR(_xlfn.WEBSERVICE(MapcodeAPIBackup&amp;MID(L49,LEN(MapcodeAPI)+1,999)),"NO CONNECTION"))))</f>
        <v/>
      </c>
      <c r="N49" t="inlineStr">
        <is>
          <t xml:space="preserve"> </t>
        </is>
      </c>
      <c r="P49" s="50">
        <f>IFERROR(IF(AND(TRIM(B49&amp;"")="",TRIM(C49&amp;"")=""),"","#"&amp;UPPER(B49&amp;"")),"#(ERROR)")</f>
        <v/>
      </c>
      <c r="Q49" s="50">
        <f>IF(P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49,2,999)," "," "),"﻿"," "),"​"," "),"⁠"," ")," "," ")," "," "),CHAR(9)," "),CHAR(10)," "),CHAR(13)," "),"MAPCODE"," "),CHAR(34)," "),"“"," "),"”"," "),"'"," "),"’"," "),"‘"," "),"("," "),")"," "),"["," "),"]"," "),"{"," "),"}"," "),","," "),";"," "),"|"," "),":"," "),"/"," "),"\"," ")))</f>
        <v/>
      </c>
      <c r="R49" s="50">
        <f>IF(ISNUMBER(FIND(" ",Q49)),LEFT(Q49,FIND(" ",Q49)-1),"")</f>
        <v/>
      </c>
      <c r="S49" s="50">
        <f>IF(ISNUMBER(FIND(" ",Q49)),TRIM(MID(Q49,FIND(" ",Q49)+1,999)),Q49)</f>
        <v/>
      </c>
      <c r="T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amp;"")," "," "),"﻿"," "),"​"," "),"⁠"," ")," "," ")," "," "),CHAR(9)," "),CHAR(10)," "),CHAR(13)," "),"MAPCODE"," "),CHAR(34)," "),"“"," "),"”"," "),"'"," "),"’"," "),"‘"," "),"("," "),")"," "),"["," "),"]"," "),"{"," "),"}"," "),","," "),";"," "),"|"," "),":"," "),"/"," "),"\"," "))</f>
        <v/>
      </c>
      <c r="U49" s="50">
        <f>IF(R49&lt;&gt;"",R49,T49)</f>
        <v/>
      </c>
      <c r="V49" s="50">
        <f>IFERROR(FIND(".",S49),0)</f>
        <v/>
      </c>
      <c r="W49" s="50">
        <f>IF(V49&gt;0,V49-1,LEN(S49))</f>
        <v/>
      </c>
      <c r="X49" s="50">
        <f>IF(V49=0,"",IFERROR(LEFT(MID(S49,V49+1,99),FIND("-",MID(S49,V49+1,99))-1),MID(S49,V49+1,99)))</f>
        <v/>
      </c>
      <c r="Y49" s="50">
        <f>LEN(X49)</f>
        <v/>
      </c>
      <c r="Z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0",""),"1",""),"2",""),"3",""),"4",""),"5",""),"6",""),"7",""),"8",""),"9",""),"A",""),"B",""),"C",""),"D",""),"E",""),"F",""),"G",""),"H",""),"I",""),"J",""),"K",""),"L",""),"M",""),"N",""),"O",""),"P",""),"Q",""),"R",""),"S",""),"T",""),"U",""),"V",""),"W",""),"X",""),"Y",""),"Z",""),".",""),"-","")</f>
        <v/>
      </c>
      <c r="AA49" s="50">
        <f>LEN(S49)-LEN(SUBSTITUTE(S49,".",""))</f>
        <v/>
      </c>
      <c r="AB49" s="50">
        <f>AND(W49=5,Y49=4)</f>
        <v/>
      </c>
      <c r="AC49" s="50">
        <f>IF(P49="","",IF(S49="","There is no mapcode in this row, only a country code.",IF(ISNUMBER(FIND(" ",S49)),"There are too many spaces. A mapcode looks like ZAF RDD.2J: the country code, one space, then the code.",IF(Z49&lt;&gt;"","Contains characters that can't be in a mapcode: "&amp;Z49,IF(OR(AA49&lt;&gt;1,W49&lt;2,W49&gt;5,Y49&lt;2,Y49&gt;4),"This doesn't look like a mapcode. Mapcodes look like RDD.2J: 2 to 5 letters or numbers, a dot, then 2 to 4 more.",IF(AND(U49="",NOT(AB49)),"MISSING",IF(AND(U49&lt;&gt;"",OR(LEN(U49)&lt;2,LEN(U49)&gt;6,ISNUMBER(FIND(".",U49)))),"The country code """&amp;U49&amp;""" doesn't look right. Use a code like ZAF (South Africa) or US-CA (California).","")))))))</f>
        <v/>
      </c>
      <c r="AD49" s="50">
        <f>AND(R49&lt;&gt;"",T49&lt;&gt;"",R49&lt;&gt;T49)</f>
        <v/>
      </c>
    </row>
    <row r="50">
      <c r="B50" s="44" t="n"/>
      <c r="C50" s="44" t="n"/>
      <c r="D50" s="45">
        <f>IF(P50="","",IF(AC50="MISSING","MISSING COUNTRY CODE",IF(AC50&lt;&gt;"","NOT A VALID MAPCODE",IF(M50="NO CONNECTION","NO CONNECTION",IF(NOT(ISNUMBER(F50)),"NOT FOUND",IF(AD50,"CONVERTED – PLEASE CHECK","CONVERTED"))))))</f>
        <v/>
      </c>
      <c r="E50" s="46">
        <f>IF(OR(P50="",AC50&lt;&gt;""),"",TRIM(U50&amp;" "&amp;S50))</f>
        <v/>
      </c>
      <c r="F50" s="47">
        <f>IF(OR(M50="",M50="NO CONNECTION"),"",IFERROR(VALUE(SUBSTITUTE(_xlfn.FILTERXML(M50,"//latDeg"),".",MID(1/2,2,1))),""))</f>
        <v/>
      </c>
      <c r="G50" s="47">
        <f>IF(OR(M50="",M50="NO CONNECTION"),"",IFERROR(VALUE(SUBSTITUTE(_xlfn.FILTERXML(M50,"//lonDeg"),".",MID(1/2,2,1))),""))</f>
        <v/>
      </c>
      <c r="H50" s="45">
        <f>IF(ISNUMBER(F50),SUBSTITUTE(ROUND(F50,6)&amp;"",",",".")&amp;", "&amp;SUBSTITUTE(ROUND(G50,6)&amp;"",",","."),"")</f>
        <v/>
      </c>
      <c r="I50" s="46">
        <f>IF(ISNUMBER(F50),IFERROR(HYPERLINK("https://www.mymapcodes.com/go/?t="&amp;IF(U50="","AAA",U50)&amp;"&amp;ma="&amp;LEFT(S50,V50-1)&amp;"&amp;mb="&amp;MID(S50,V50+1,99),"Open on MyMapcodes →"),""),"")</f>
        <v/>
      </c>
      <c r="J50" s="48">
        <f>IF(P50="","",IF(AC50="MISSING","Add the country code: put it in front of the mapcode (e.g. ZAF RDD.2J) or in column C. ZAF = South Africa.",IF(AC50&lt;&gt;"",AC50,IF(M50="NO CONNECTION","Excel couldn't reach the mapcode service. Click the REFRESH RESULTS box just above the table.",IF(NOT(ISNUMBER(F50)),"The mapcode service doesn't recognise "&amp;E50&amp;". Check the mapcode and the country code.",IF(AD50,"Two different country codes were given, so the one in front of the mapcode ("&amp;R50&amp;") was used.",IF(E50&lt;&gt;TRIM(UPPER(B50&amp;"")),"Tidied up to "&amp;E50&amp;".","")))))))</f>
        <v/>
      </c>
      <c r="L50" s="49">
        <f>IF(E50="","",MapcodeAPI&amp;"coords/"&amp;SUBSTITUTE(E50," ","%20"))&amp;LEFT($B$13,0)</f>
        <v/>
      </c>
      <c r="M50" s="49">
        <f>IF(L50="","",IFERROR(_xlfn.WEBSERVICE(L50),IF(MapcodeAPIBackup="","NO CONNECTION",IFERROR(_xlfn.WEBSERVICE(MapcodeAPIBackup&amp;MID(L50,LEN(MapcodeAPI)+1,999)),"NO CONNECTION"))))</f>
        <v/>
      </c>
      <c r="N50" t="inlineStr">
        <is>
          <t xml:space="preserve"> </t>
        </is>
      </c>
      <c r="P50" s="50">
        <f>IFERROR(IF(AND(TRIM(B50&amp;"")="",TRIM(C50&amp;"")=""),"","#"&amp;UPPER(B50&amp;"")),"#(ERROR)")</f>
        <v/>
      </c>
      <c r="Q50" s="50">
        <f>IF(P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50,2,999)," "," "),"﻿"," "),"​"," "),"⁠"," ")," "," ")," "," "),CHAR(9)," "),CHAR(10)," "),CHAR(13)," "),"MAPCODE"," "),CHAR(34)," "),"“"," "),"”"," "),"'"," "),"’"," "),"‘"," "),"("," "),")"," "),"["," "),"]"," "),"{"," "),"}"," "),","," "),";"," "),"|"," "),":"," "),"/"," "),"\"," ")))</f>
        <v/>
      </c>
      <c r="R50" s="50">
        <f>IF(ISNUMBER(FIND(" ",Q50)),LEFT(Q50,FIND(" ",Q50)-1),"")</f>
        <v/>
      </c>
      <c r="S50" s="50">
        <f>IF(ISNUMBER(FIND(" ",Q50)),TRIM(MID(Q50,FIND(" ",Q50)+1,999)),Q50)</f>
        <v/>
      </c>
      <c r="T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amp;"")," "," "),"﻿"," "),"​"," "),"⁠"," ")," "," ")," "," "),CHAR(9)," "),CHAR(10)," "),CHAR(13)," "),"MAPCODE"," "),CHAR(34)," "),"“"," "),"”"," "),"'"," "),"’"," "),"‘"," "),"("," "),")"," "),"["," "),"]"," "),"{"," "),"}"," "),","," "),";"," "),"|"," "),":"," "),"/"," "),"\"," "))</f>
        <v/>
      </c>
      <c r="U50" s="50">
        <f>IF(R50&lt;&gt;"",R50,T50)</f>
        <v/>
      </c>
      <c r="V50" s="50">
        <f>IFERROR(FIND(".",S50),0)</f>
        <v/>
      </c>
      <c r="W50" s="50">
        <f>IF(V50&gt;0,V50-1,LEN(S50))</f>
        <v/>
      </c>
      <c r="X50" s="50">
        <f>IF(V50=0,"",IFERROR(LEFT(MID(S50,V50+1,99),FIND("-",MID(S50,V50+1,99))-1),MID(S50,V50+1,99)))</f>
        <v/>
      </c>
      <c r="Y50" s="50">
        <f>LEN(X50)</f>
        <v/>
      </c>
      <c r="Z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0",""),"1",""),"2",""),"3",""),"4",""),"5",""),"6",""),"7",""),"8",""),"9",""),"A",""),"B",""),"C",""),"D",""),"E",""),"F",""),"G",""),"H",""),"I",""),"J",""),"K",""),"L",""),"M",""),"N",""),"O",""),"P",""),"Q",""),"R",""),"S",""),"T",""),"U",""),"V",""),"W",""),"X",""),"Y",""),"Z",""),".",""),"-","")</f>
        <v/>
      </c>
      <c r="AA50" s="50">
        <f>LEN(S50)-LEN(SUBSTITUTE(S50,".",""))</f>
        <v/>
      </c>
      <c r="AB50" s="50">
        <f>AND(W50=5,Y50=4)</f>
        <v/>
      </c>
      <c r="AC50" s="50">
        <f>IF(P50="","",IF(S50="","There is no mapcode in this row, only a country code.",IF(ISNUMBER(FIND(" ",S50)),"There are too many spaces. A mapcode looks like ZAF RDD.2J: the country code, one space, then the code.",IF(Z50&lt;&gt;"","Contains characters that can't be in a mapcode: "&amp;Z50,IF(OR(AA50&lt;&gt;1,W50&lt;2,W50&gt;5,Y50&lt;2,Y50&gt;4),"This doesn't look like a mapcode. Mapcodes look like RDD.2J: 2 to 5 letters or numbers, a dot, then 2 to 4 more.",IF(AND(U50="",NOT(AB50)),"MISSING",IF(AND(U50&lt;&gt;"",OR(LEN(U50)&lt;2,LEN(U50)&gt;6,ISNUMBER(FIND(".",U50)))),"The country code """&amp;U50&amp;""" doesn't look right. Use a code like ZAF (South Africa) or US-CA (California).","")))))))</f>
        <v/>
      </c>
      <c r="AD50" s="50">
        <f>AND(R50&lt;&gt;"",T50&lt;&gt;"",R50&lt;&gt;T50)</f>
        <v/>
      </c>
    </row>
    <row r="51">
      <c r="B51" s="44" t="n"/>
      <c r="C51" s="44" t="n"/>
      <c r="D51" s="45">
        <f>IF(P51="","",IF(AC51="MISSING","MISSING COUNTRY CODE",IF(AC51&lt;&gt;"","NOT A VALID MAPCODE",IF(M51="NO CONNECTION","NO CONNECTION",IF(NOT(ISNUMBER(F51)),"NOT FOUND",IF(AD51,"CONVERTED – PLEASE CHECK","CONVERTED"))))))</f>
        <v/>
      </c>
      <c r="E51" s="46">
        <f>IF(OR(P51="",AC51&lt;&gt;""),"",TRIM(U51&amp;" "&amp;S51))</f>
        <v/>
      </c>
      <c r="F51" s="47">
        <f>IF(OR(M51="",M51="NO CONNECTION"),"",IFERROR(VALUE(SUBSTITUTE(_xlfn.FILTERXML(M51,"//latDeg"),".",MID(1/2,2,1))),""))</f>
        <v/>
      </c>
      <c r="G51" s="47">
        <f>IF(OR(M51="",M51="NO CONNECTION"),"",IFERROR(VALUE(SUBSTITUTE(_xlfn.FILTERXML(M51,"//lonDeg"),".",MID(1/2,2,1))),""))</f>
        <v/>
      </c>
      <c r="H51" s="45">
        <f>IF(ISNUMBER(F51),SUBSTITUTE(ROUND(F51,6)&amp;"",",",".")&amp;", "&amp;SUBSTITUTE(ROUND(G51,6)&amp;"",",","."),"")</f>
        <v/>
      </c>
      <c r="I51" s="46">
        <f>IF(ISNUMBER(F51),IFERROR(HYPERLINK("https://www.mymapcodes.com/go/?t="&amp;IF(U51="","AAA",U51)&amp;"&amp;ma="&amp;LEFT(S51,V51-1)&amp;"&amp;mb="&amp;MID(S51,V51+1,99),"Open on MyMapcodes →"),""),"")</f>
        <v/>
      </c>
      <c r="J51" s="48">
        <f>IF(P51="","",IF(AC51="MISSING","Add the country code: put it in front of the mapcode (e.g. ZAF RDD.2J) or in column C. ZAF = South Africa.",IF(AC51&lt;&gt;"",AC51,IF(M51="NO CONNECTION","Excel couldn't reach the mapcode service. Click the REFRESH RESULTS box just above the table.",IF(NOT(ISNUMBER(F51)),"The mapcode service doesn't recognise "&amp;E51&amp;". Check the mapcode and the country code.",IF(AD51,"Two different country codes were given, so the one in front of the mapcode ("&amp;R51&amp;") was used.",IF(E51&lt;&gt;TRIM(UPPER(B51&amp;"")),"Tidied up to "&amp;E51&amp;".","")))))))</f>
        <v/>
      </c>
      <c r="L51" s="49">
        <f>IF(E51="","",MapcodeAPI&amp;"coords/"&amp;SUBSTITUTE(E51," ","%20"))&amp;LEFT($B$13,0)</f>
        <v/>
      </c>
      <c r="M51" s="49">
        <f>IF(L51="","",IFERROR(_xlfn.WEBSERVICE(L51),IF(MapcodeAPIBackup="","NO CONNECTION",IFERROR(_xlfn.WEBSERVICE(MapcodeAPIBackup&amp;MID(L51,LEN(MapcodeAPI)+1,999)),"NO CONNECTION"))))</f>
        <v/>
      </c>
      <c r="N51" t="inlineStr">
        <is>
          <t xml:space="preserve"> </t>
        </is>
      </c>
      <c r="P51" s="50">
        <f>IFERROR(IF(AND(TRIM(B51&amp;"")="",TRIM(C51&amp;"")=""),"","#"&amp;UPPER(B51&amp;"")),"#(ERROR)")</f>
        <v/>
      </c>
      <c r="Q51" s="50">
        <f>IF(P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51,2,999)," "," "),"﻿"," "),"​"," "),"⁠"," ")," "," ")," "," "),CHAR(9)," "),CHAR(10)," "),CHAR(13)," "),"MAPCODE"," "),CHAR(34)," "),"“"," "),"”"," "),"'"," "),"’"," "),"‘"," "),"("," "),")"," "),"["," "),"]"," "),"{"," "),"}"," "),","," "),";"," "),"|"," "),":"," "),"/"," "),"\"," ")))</f>
        <v/>
      </c>
      <c r="R51" s="50">
        <f>IF(ISNUMBER(FIND(" ",Q51)),LEFT(Q51,FIND(" ",Q51)-1),"")</f>
        <v/>
      </c>
      <c r="S51" s="50">
        <f>IF(ISNUMBER(FIND(" ",Q51)),TRIM(MID(Q51,FIND(" ",Q51)+1,999)),Q51)</f>
        <v/>
      </c>
      <c r="T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amp;"")," "," "),"﻿"," "),"​"," "),"⁠"," ")," "," ")," "," "),CHAR(9)," "),CHAR(10)," "),CHAR(13)," "),"MAPCODE"," "),CHAR(34)," "),"“"," "),"”"," "),"'"," "),"’"," "),"‘"," "),"("," "),")"," "),"["," "),"]"," "),"{"," "),"}"," "),","," "),";"," "),"|"," "),":"," "),"/"," "),"\"," "))</f>
        <v/>
      </c>
      <c r="U51" s="50">
        <f>IF(R51&lt;&gt;"",R51,T51)</f>
        <v/>
      </c>
      <c r="V51" s="50">
        <f>IFERROR(FIND(".",S51),0)</f>
        <v/>
      </c>
      <c r="W51" s="50">
        <f>IF(V51&gt;0,V51-1,LEN(S51))</f>
        <v/>
      </c>
      <c r="X51" s="50">
        <f>IF(V51=0,"",IFERROR(LEFT(MID(S51,V51+1,99),FIND("-",MID(S51,V51+1,99))-1),MID(S51,V51+1,99)))</f>
        <v/>
      </c>
      <c r="Y51" s="50">
        <f>LEN(X51)</f>
        <v/>
      </c>
      <c r="Z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0",""),"1",""),"2",""),"3",""),"4",""),"5",""),"6",""),"7",""),"8",""),"9",""),"A",""),"B",""),"C",""),"D",""),"E",""),"F",""),"G",""),"H",""),"I",""),"J",""),"K",""),"L",""),"M",""),"N",""),"O",""),"P",""),"Q",""),"R",""),"S",""),"T",""),"U",""),"V",""),"W",""),"X",""),"Y",""),"Z",""),".",""),"-","")</f>
        <v/>
      </c>
      <c r="AA51" s="50">
        <f>LEN(S51)-LEN(SUBSTITUTE(S51,".",""))</f>
        <v/>
      </c>
      <c r="AB51" s="50">
        <f>AND(W51=5,Y51=4)</f>
        <v/>
      </c>
      <c r="AC51" s="50">
        <f>IF(P51="","",IF(S51="","There is no mapcode in this row, only a country code.",IF(ISNUMBER(FIND(" ",S51)),"There are too many spaces. A mapcode looks like ZAF RDD.2J: the country code, one space, then the code.",IF(Z51&lt;&gt;"","Contains characters that can't be in a mapcode: "&amp;Z51,IF(OR(AA51&lt;&gt;1,W51&lt;2,W51&gt;5,Y51&lt;2,Y51&gt;4),"This doesn't look like a mapcode. Mapcodes look like RDD.2J: 2 to 5 letters or numbers, a dot, then 2 to 4 more.",IF(AND(U51="",NOT(AB51)),"MISSING",IF(AND(U51&lt;&gt;"",OR(LEN(U51)&lt;2,LEN(U51)&gt;6,ISNUMBER(FIND(".",U51)))),"The country code """&amp;U51&amp;""" doesn't look right. Use a code like ZAF (South Africa) or US-CA (California).","")))))))</f>
        <v/>
      </c>
      <c r="AD51" s="50">
        <f>AND(R51&lt;&gt;"",T51&lt;&gt;"",R51&lt;&gt;T51)</f>
        <v/>
      </c>
    </row>
    <row r="52">
      <c r="B52" s="44" t="n"/>
      <c r="C52" s="44" t="n"/>
      <c r="D52" s="45">
        <f>IF(P52="","",IF(AC52="MISSING","MISSING COUNTRY CODE",IF(AC52&lt;&gt;"","NOT A VALID MAPCODE",IF(M52="NO CONNECTION","NO CONNECTION",IF(NOT(ISNUMBER(F52)),"NOT FOUND",IF(AD52,"CONVERTED – PLEASE CHECK","CONVERTED"))))))</f>
        <v/>
      </c>
      <c r="E52" s="46">
        <f>IF(OR(P52="",AC52&lt;&gt;""),"",TRIM(U52&amp;" "&amp;S52))</f>
        <v/>
      </c>
      <c r="F52" s="47">
        <f>IF(OR(M52="",M52="NO CONNECTION"),"",IFERROR(VALUE(SUBSTITUTE(_xlfn.FILTERXML(M52,"//latDeg"),".",MID(1/2,2,1))),""))</f>
        <v/>
      </c>
      <c r="G52" s="47">
        <f>IF(OR(M52="",M52="NO CONNECTION"),"",IFERROR(VALUE(SUBSTITUTE(_xlfn.FILTERXML(M52,"//lonDeg"),".",MID(1/2,2,1))),""))</f>
        <v/>
      </c>
      <c r="H52" s="45">
        <f>IF(ISNUMBER(F52),SUBSTITUTE(ROUND(F52,6)&amp;"",",",".")&amp;", "&amp;SUBSTITUTE(ROUND(G52,6)&amp;"",",","."),"")</f>
        <v/>
      </c>
      <c r="I52" s="46">
        <f>IF(ISNUMBER(F52),IFERROR(HYPERLINK("https://www.mymapcodes.com/go/?t="&amp;IF(U52="","AAA",U52)&amp;"&amp;ma="&amp;LEFT(S52,V52-1)&amp;"&amp;mb="&amp;MID(S52,V52+1,99),"Open on MyMapcodes →"),""),"")</f>
        <v/>
      </c>
      <c r="J52" s="48">
        <f>IF(P52="","",IF(AC52="MISSING","Add the country code: put it in front of the mapcode (e.g. ZAF RDD.2J) or in column C. ZAF = South Africa.",IF(AC52&lt;&gt;"",AC52,IF(M52="NO CONNECTION","Excel couldn't reach the mapcode service. Click the REFRESH RESULTS box just above the table.",IF(NOT(ISNUMBER(F52)),"The mapcode service doesn't recognise "&amp;E52&amp;". Check the mapcode and the country code.",IF(AD52,"Two different country codes were given, so the one in front of the mapcode ("&amp;R52&amp;") was used.",IF(E52&lt;&gt;TRIM(UPPER(B52&amp;"")),"Tidied up to "&amp;E52&amp;".","")))))))</f>
        <v/>
      </c>
      <c r="L52" s="49">
        <f>IF(E52="","",MapcodeAPI&amp;"coords/"&amp;SUBSTITUTE(E52," ","%20"))&amp;LEFT($B$13,0)</f>
        <v/>
      </c>
      <c r="M52" s="49">
        <f>IF(L52="","",IFERROR(_xlfn.WEBSERVICE(L52),IF(MapcodeAPIBackup="","NO CONNECTION",IFERROR(_xlfn.WEBSERVICE(MapcodeAPIBackup&amp;MID(L52,LEN(MapcodeAPI)+1,999)),"NO CONNECTION"))))</f>
        <v/>
      </c>
      <c r="N52" t="inlineStr">
        <is>
          <t xml:space="preserve"> </t>
        </is>
      </c>
      <c r="P52" s="50">
        <f>IFERROR(IF(AND(TRIM(B52&amp;"")="",TRIM(C52&amp;"")=""),"","#"&amp;UPPER(B52&amp;"")),"#(ERROR)")</f>
        <v/>
      </c>
      <c r="Q52" s="50">
        <f>IF(P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52,2,999)," "," "),"﻿"," "),"​"," "),"⁠"," ")," "," ")," "," "),CHAR(9)," "),CHAR(10)," "),CHAR(13)," "),"MAPCODE"," "),CHAR(34)," "),"“"," "),"”"," "),"'"," "),"’"," "),"‘"," "),"("," "),")"," "),"["," "),"]"," "),"{"," "),"}"," "),","," "),";"," "),"|"," "),":"," "),"/"," "),"\"," ")))</f>
        <v/>
      </c>
      <c r="R52" s="50">
        <f>IF(ISNUMBER(FIND(" ",Q52)),LEFT(Q52,FIND(" ",Q52)-1),"")</f>
        <v/>
      </c>
      <c r="S52" s="50">
        <f>IF(ISNUMBER(FIND(" ",Q52)),TRIM(MID(Q52,FIND(" ",Q52)+1,999)),Q52)</f>
        <v/>
      </c>
      <c r="T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amp;"")," "," "),"﻿"," "),"​"," "),"⁠"," ")," "," ")," "," "),CHAR(9)," "),CHAR(10)," "),CHAR(13)," "),"MAPCODE"," "),CHAR(34)," "),"“"," "),"”"," "),"'"," "),"’"," "),"‘"," "),"("," "),")"," "),"["," "),"]"," "),"{"," "),"}"," "),","," "),";"," "),"|"," "),":"," "),"/"," "),"\"," "))</f>
        <v/>
      </c>
      <c r="U52" s="50">
        <f>IF(R52&lt;&gt;"",R52,T52)</f>
        <v/>
      </c>
      <c r="V52" s="50">
        <f>IFERROR(FIND(".",S52),0)</f>
        <v/>
      </c>
      <c r="W52" s="50">
        <f>IF(V52&gt;0,V52-1,LEN(S52))</f>
        <v/>
      </c>
      <c r="X52" s="50">
        <f>IF(V52=0,"",IFERROR(LEFT(MID(S52,V52+1,99),FIND("-",MID(S52,V52+1,99))-1),MID(S52,V52+1,99)))</f>
        <v/>
      </c>
      <c r="Y52" s="50">
        <f>LEN(X52)</f>
        <v/>
      </c>
      <c r="Z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0",""),"1",""),"2",""),"3",""),"4",""),"5",""),"6",""),"7",""),"8",""),"9",""),"A",""),"B",""),"C",""),"D",""),"E",""),"F",""),"G",""),"H",""),"I",""),"J",""),"K",""),"L",""),"M",""),"N",""),"O",""),"P",""),"Q",""),"R",""),"S",""),"T",""),"U",""),"V",""),"W",""),"X",""),"Y",""),"Z",""),".",""),"-","")</f>
        <v/>
      </c>
      <c r="AA52" s="50">
        <f>LEN(S52)-LEN(SUBSTITUTE(S52,".",""))</f>
        <v/>
      </c>
      <c r="AB52" s="50">
        <f>AND(W52=5,Y52=4)</f>
        <v/>
      </c>
      <c r="AC52" s="50">
        <f>IF(P52="","",IF(S52="","There is no mapcode in this row, only a country code.",IF(ISNUMBER(FIND(" ",S52)),"There are too many spaces. A mapcode looks like ZAF RDD.2J: the country code, one space, then the code.",IF(Z52&lt;&gt;"","Contains characters that can't be in a mapcode: "&amp;Z52,IF(OR(AA52&lt;&gt;1,W52&lt;2,W52&gt;5,Y52&lt;2,Y52&gt;4),"This doesn't look like a mapcode. Mapcodes look like RDD.2J: 2 to 5 letters or numbers, a dot, then 2 to 4 more.",IF(AND(U52="",NOT(AB52)),"MISSING",IF(AND(U52&lt;&gt;"",OR(LEN(U52)&lt;2,LEN(U52)&gt;6,ISNUMBER(FIND(".",U52)))),"The country code """&amp;U52&amp;""" doesn't look right. Use a code like ZAF (South Africa) or US-CA (California).","")))))))</f>
        <v/>
      </c>
      <c r="AD52" s="50">
        <f>AND(R52&lt;&gt;"",T52&lt;&gt;"",R52&lt;&gt;T52)</f>
        <v/>
      </c>
    </row>
    <row r="53">
      <c r="B53" s="44" t="n"/>
      <c r="C53" s="44" t="n"/>
      <c r="D53" s="45">
        <f>IF(P53="","",IF(AC53="MISSING","MISSING COUNTRY CODE",IF(AC53&lt;&gt;"","NOT A VALID MAPCODE",IF(M53="NO CONNECTION","NO CONNECTION",IF(NOT(ISNUMBER(F53)),"NOT FOUND",IF(AD53,"CONVERTED – PLEASE CHECK","CONVERTED"))))))</f>
        <v/>
      </c>
      <c r="E53" s="46">
        <f>IF(OR(P53="",AC53&lt;&gt;""),"",TRIM(U53&amp;" "&amp;S53))</f>
        <v/>
      </c>
      <c r="F53" s="47">
        <f>IF(OR(M53="",M53="NO CONNECTION"),"",IFERROR(VALUE(SUBSTITUTE(_xlfn.FILTERXML(M53,"//latDeg"),".",MID(1/2,2,1))),""))</f>
        <v/>
      </c>
      <c r="G53" s="47">
        <f>IF(OR(M53="",M53="NO CONNECTION"),"",IFERROR(VALUE(SUBSTITUTE(_xlfn.FILTERXML(M53,"//lonDeg"),".",MID(1/2,2,1))),""))</f>
        <v/>
      </c>
      <c r="H53" s="45">
        <f>IF(ISNUMBER(F53),SUBSTITUTE(ROUND(F53,6)&amp;"",",",".")&amp;", "&amp;SUBSTITUTE(ROUND(G53,6)&amp;"",",","."),"")</f>
        <v/>
      </c>
      <c r="I53" s="46">
        <f>IF(ISNUMBER(F53),IFERROR(HYPERLINK("https://www.mymapcodes.com/go/?t="&amp;IF(U53="","AAA",U53)&amp;"&amp;ma="&amp;LEFT(S53,V53-1)&amp;"&amp;mb="&amp;MID(S53,V53+1,99),"Open on MyMapcodes →"),""),"")</f>
        <v/>
      </c>
      <c r="J53" s="48">
        <f>IF(P53="","",IF(AC53="MISSING","Add the country code: put it in front of the mapcode (e.g. ZAF RDD.2J) or in column C. ZAF = South Africa.",IF(AC53&lt;&gt;"",AC53,IF(M53="NO CONNECTION","Excel couldn't reach the mapcode service. Click the REFRESH RESULTS box just above the table.",IF(NOT(ISNUMBER(F53)),"The mapcode service doesn't recognise "&amp;E53&amp;". Check the mapcode and the country code.",IF(AD53,"Two different country codes were given, so the one in front of the mapcode ("&amp;R53&amp;") was used.",IF(E53&lt;&gt;TRIM(UPPER(B53&amp;"")),"Tidied up to "&amp;E53&amp;".","")))))))</f>
        <v/>
      </c>
      <c r="L53" s="49">
        <f>IF(E53="","",MapcodeAPI&amp;"coords/"&amp;SUBSTITUTE(E53," ","%20"))&amp;LEFT($B$13,0)</f>
        <v/>
      </c>
      <c r="M53" s="49">
        <f>IF(L53="","",IFERROR(_xlfn.WEBSERVICE(L53),IF(MapcodeAPIBackup="","NO CONNECTION",IFERROR(_xlfn.WEBSERVICE(MapcodeAPIBackup&amp;MID(L53,LEN(MapcodeAPI)+1,999)),"NO CONNECTION"))))</f>
        <v/>
      </c>
      <c r="N53" t="inlineStr">
        <is>
          <t xml:space="preserve"> </t>
        </is>
      </c>
      <c r="P53" s="50">
        <f>IFERROR(IF(AND(TRIM(B53&amp;"")="",TRIM(C53&amp;"")=""),"","#"&amp;UPPER(B53&amp;"")),"#(ERROR)")</f>
        <v/>
      </c>
      <c r="Q53" s="50">
        <f>IF(P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53,2,999)," "," "),"﻿"," "),"​"," "),"⁠"," ")," "," ")," "," "),CHAR(9)," "),CHAR(10)," "),CHAR(13)," "),"MAPCODE"," "),CHAR(34)," "),"“"," "),"”"," "),"'"," "),"’"," "),"‘"," "),"("," "),")"," "),"["," "),"]"," "),"{"," "),"}"," "),","," "),";"," "),"|"," "),":"," "),"/"," "),"\"," ")))</f>
        <v/>
      </c>
      <c r="R53" s="50">
        <f>IF(ISNUMBER(FIND(" ",Q53)),LEFT(Q53,FIND(" ",Q53)-1),"")</f>
        <v/>
      </c>
      <c r="S53" s="50">
        <f>IF(ISNUMBER(FIND(" ",Q53)),TRIM(MID(Q53,FIND(" ",Q53)+1,999)),Q53)</f>
        <v/>
      </c>
      <c r="T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amp;"")," "," "),"﻿"," "),"​"," "),"⁠"," ")," "," ")," "," "),CHAR(9)," "),CHAR(10)," "),CHAR(13)," "),"MAPCODE"," "),CHAR(34)," "),"“"," "),"”"," "),"'"," "),"’"," "),"‘"," "),"("," "),")"," "),"["," "),"]"," "),"{"," "),"}"," "),","," "),";"," "),"|"," "),":"," "),"/"," "),"\"," "))</f>
        <v/>
      </c>
      <c r="U53" s="50">
        <f>IF(R53&lt;&gt;"",R53,T53)</f>
        <v/>
      </c>
      <c r="V53" s="50">
        <f>IFERROR(FIND(".",S53),0)</f>
        <v/>
      </c>
      <c r="W53" s="50">
        <f>IF(V53&gt;0,V53-1,LEN(S53))</f>
        <v/>
      </c>
      <c r="X53" s="50">
        <f>IF(V53=0,"",IFERROR(LEFT(MID(S53,V53+1,99),FIND("-",MID(S53,V53+1,99))-1),MID(S53,V53+1,99)))</f>
        <v/>
      </c>
      <c r="Y53" s="50">
        <f>LEN(X53)</f>
        <v/>
      </c>
      <c r="Z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0",""),"1",""),"2",""),"3",""),"4",""),"5",""),"6",""),"7",""),"8",""),"9",""),"A",""),"B",""),"C",""),"D",""),"E",""),"F",""),"G",""),"H",""),"I",""),"J",""),"K",""),"L",""),"M",""),"N",""),"O",""),"P",""),"Q",""),"R",""),"S",""),"T",""),"U",""),"V",""),"W",""),"X",""),"Y",""),"Z",""),".",""),"-","")</f>
        <v/>
      </c>
      <c r="AA53" s="50">
        <f>LEN(S53)-LEN(SUBSTITUTE(S53,".",""))</f>
        <v/>
      </c>
      <c r="AB53" s="50">
        <f>AND(W53=5,Y53=4)</f>
        <v/>
      </c>
      <c r="AC53" s="50">
        <f>IF(P53="","",IF(S53="","There is no mapcode in this row, only a country code.",IF(ISNUMBER(FIND(" ",S53)),"There are too many spaces. A mapcode looks like ZAF RDD.2J: the country code, one space, then the code.",IF(Z53&lt;&gt;"","Contains characters that can't be in a mapcode: "&amp;Z53,IF(OR(AA53&lt;&gt;1,W53&lt;2,W53&gt;5,Y53&lt;2,Y53&gt;4),"This doesn't look like a mapcode. Mapcodes look like RDD.2J: 2 to 5 letters or numbers, a dot, then 2 to 4 more.",IF(AND(U53="",NOT(AB53)),"MISSING",IF(AND(U53&lt;&gt;"",OR(LEN(U53)&lt;2,LEN(U53)&gt;6,ISNUMBER(FIND(".",U53)))),"The country code """&amp;U53&amp;""" doesn't look right. Use a code like ZAF (South Africa) or US-CA (California).","")))))))</f>
        <v/>
      </c>
      <c r="AD53" s="50">
        <f>AND(R53&lt;&gt;"",T53&lt;&gt;"",R53&lt;&gt;T53)</f>
        <v/>
      </c>
    </row>
    <row r="54">
      <c r="B54" s="44" t="n"/>
      <c r="C54" s="44" t="n"/>
      <c r="D54" s="45">
        <f>IF(P54="","",IF(AC54="MISSING","MISSING COUNTRY CODE",IF(AC54&lt;&gt;"","NOT A VALID MAPCODE",IF(M54="NO CONNECTION","NO CONNECTION",IF(NOT(ISNUMBER(F54)),"NOT FOUND",IF(AD54,"CONVERTED – PLEASE CHECK","CONVERTED"))))))</f>
        <v/>
      </c>
      <c r="E54" s="46">
        <f>IF(OR(P54="",AC54&lt;&gt;""),"",TRIM(U54&amp;" "&amp;S54))</f>
        <v/>
      </c>
      <c r="F54" s="47">
        <f>IF(OR(M54="",M54="NO CONNECTION"),"",IFERROR(VALUE(SUBSTITUTE(_xlfn.FILTERXML(M54,"//latDeg"),".",MID(1/2,2,1))),""))</f>
        <v/>
      </c>
      <c r="G54" s="47">
        <f>IF(OR(M54="",M54="NO CONNECTION"),"",IFERROR(VALUE(SUBSTITUTE(_xlfn.FILTERXML(M54,"//lonDeg"),".",MID(1/2,2,1))),""))</f>
        <v/>
      </c>
      <c r="H54" s="45">
        <f>IF(ISNUMBER(F54),SUBSTITUTE(ROUND(F54,6)&amp;"",",",".")&amp;", "&amp;SUBSTITUTE(ROUND(G54,6)&amp;"",",","."),"")</f>
        <v/>
      </c>
      <c r="I54" s="46">
        <f>IF(ISNUMBER(F54),IFERROR(HYPERLINK("https://www.mymapcodes.com/go/?t="&amp;IF(U54="","AAA",U54)&amp;"&amp;ma="&amp;LEFT(S54,V54-1)&amp;"&amp;mb="&amp;MID(S54,V54+1,99),"Open on MyMapcodes →"),""),"")</f>
        <v/>
      </c>
      <c r="J54" s="48">
        <f>IF(P54="","",IF(AC54="MISSING","Add the country code: put it in front of the mapcode (e.g. ZAF RDD.2J) or in column C. ZAF = South Africa.",IF(AC54&lt;&gt;"",AC54,IF(M54="NO CONNECTION","Excel couldn't reach the mapcode service. Click the REFRESH RESULTS box just above the table.",IF(NOT(ISNUMBER(F54)),"The mapcode service doesn't recognise "&amp;E54&amp;". Check the mapcode and the country code.",IF(AD54,"Two different country codes were given, so the one in front of the mapcode ("&amp;R54&amp;") was used.",IF(E54&lt;&gt;TRIM(UPPER(B54&amp;"")),"Tidied up to "&amp;E54&amp;".","")))))))</f>
        <v/>
      </c>
      <c r="L54" s="49">
        <f>IF(E54="","",MapcodeAPI&amp;"coords/"&amp;SUBSTITUTE(E54," ","%20"))&amp;LEFT($B$13,0)</f>
        <v/>
      </c>
      <c r="M54" s="49">
        <f>IF(L54="","",IFERROR(_xlfn.WEBSERVICE(L54),IF(MapcodeAPIBackup="","NO CONNECTION",IFERROR(_xlfn.WEBSERVICE(MapcodeAPIBackup&amp;MID(L54,LEN(MapcodeAPI)+1,999)),"NO CONNECTION"))))</f>
        <v/>
      </c>
      <c r="N54" t="inlineStr">
        <is>
          <t xml:space="preserve"> </t>
        </is>
      </c>
      <c r="P54" s="50">
        <f>IFERROR(IF(AND(TRIM(B54&amp;"")="",TRIM(C54&amp;"")=""),"","#"&amp;UPPER(B54&amp;"")),"#(ERROR)")</f>
        <v/>
      </c>
      <c r="Q54" s="50">
        <f>IF(P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54,2,999)," "," "),"﻿"," "),"​"," "),"⁠"," ")," "," ")," "," "),CHAR(9)," "),CHAR(10)," "),CHAR(13)," "),"MAPCODE"," "),CHAR(34)," "),"“"," "),"”"," "),"'"," "),"’"," "),"‘"," "),"("," "),")"," "),"["," "),"]"," "),"{"," "),"}"," "),","," "),";"," "),"|"," "),":"," "),"/"," "),"\"," ")))</f>
        <v/>
      </c>
      <c r="R54" s="50">
        <f>IF(ISNUMBER(FIND(" ",Q54)),LEFT(Q54,FIND(" ",Q54)-1),"")</f>
        <v/>
      </c>
      <c r="S54" s="50">
        <f>IF(ISNUMBER(FIND(" ",Q54)),TRIM(MID(Q54,FIND(" ",Q54)+1,999)),Q54)</f>
        <v/>
      </c>
      <c r="T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amp;"")," "," "),"﻿"," "),"​"," "),"⁠"," ")," "," ")," "," "),CHAR(9)," "),CHAR(10)," "),CHAR(13)," "),"MAPCODE"," "),CHAR(34)," "),"“"," "),"”"," "),"'"," "),"’"," "),"‘"," "),"("," "),")"," "),"["," "),"]"," "),"{"," "),"}"," "),","," "),";"," "),"|"," "),":"," "),"/"," "),"\"," "))</f>
        <v/>
      </c>
      <c r="U54" s="50">
        <f>IF(R54&lt;&gt;"",R54,T54)</f>
        <v/>
      </c>
      <c r="V54" s="50">
        <f>IFERROR(FIND(".",S54),0)</f>
        <v/>
      </c>
      <c r="W54" s="50">
        <f>IF(V54&gt;0,V54-1,LEN(S54))</f>
        <v/>
      </c>
      <c r="X54" s="50">
        <f>IF(V54=0,"",IFERROR(LEFT(MID(S54,V54+1,99),FIND("-",MID(S54,V54+1,99))-1),MID(S54,V54+1,99)))</f>
        <v/>
      </c>
      <c r="Y54" s="50">
        <f>LEN(X54)</f>
        <v/>
      </c>
      <c r="Z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0",""),"1",""),"2",""),"3",""),"4",""),"5",""),"6",""),"7",""),"8",""),"9",""),"A",""),"B",""),"C",""),"D",""),"E",""),"F",""),"G",""),"H",""),"I",""),"J",""),"K",""),"L",""),"M",""),"N",""),"O",""),"P",""),"Q",""),"R",""),"S",""),"T",""),"U",""),"V",""),"W",""),"X",""),"Y",""),"Z",""),".",""),"-","")</f>
        <v/>
      </c>
      <c r="AA54" s="50">
        <f>LEN(S54)-LEN(SUBSTITUTE(S54,".",""))</f>
        <v/>
      </c>
      <c r="AB54" s="50">
        <f>AND(W54=5,Y54=4)</f>
        <v/>
      </c>
      <c r="AC54" s="50">
        <f>IF(P54="","",IF(S54="","There is no mapcode in this row, only a country code.",IF(ISNUMBER(FIND(" ",S54)),"There are too many spaces. A mapcode looks like ZAF RDD.2J: the country code, one space, then the code.",IF(Z54&lt;&gt;"","Contains characters that can't be in a mapcode: "&amp;Z54,IF(OR(AA54&lt;&gt;1,W54&lt;2,W54&gt;5,Y54&lt;2,Y54&gt;4),"This doesn't look like a mapcode. Mapcodes look like RDD.2J: 2 to 5 letters or numbers, a dot, then 2 to 4 more.",IF(AND(U54="",NOT(AB54)),"MISSING",IF(AND(U54&lt;&gt;"",OR(LEN(U54)&lt;2,LEN(U54)&gt;6,ISNUMBER(FIND(".",U54)))),"The country code """&amp;U54&amp;""" doesn't look right. Use a code like ZAF (South Africa) or US-CA (California).","")))))))</f>
        <v/>
      </c>
      <c r="AD54" s="50">
        <f>AND(R54&lt;&gt;"",T54&lt;&gt;"",R54&lt;&gt;T54)</f>
        <v/>
      </c>
    </row>
    <row r="55">
      <c r="B55" s="44" t="n"/>
      <c r="C55" s="44" t="n"/>
      <c r="D55" s="45">
        <f>IF(P55="","",IF(AC55="MISSING","MISSING COUNTRY CODE",IF(AC55&lt;&gt;"","NOT A VALID MAPCODE",IF(M55="NO CONNECTION","NO CONNECTION",IF(NOT(ISNUMBER(F55)),"NOT FOUND",IF(AD55,"CONVERTED – PLEASE CHECK","CONVERTED"))))))</f>
        <v/>
      </c>
      <c r="E55" s="46">
        <f>IF(OR(P55="",AC55&lt;&gt;""),"",TRIM(U55&amp;" "&amp;S55))</f>
        <v/>
      </c>
      <c r="F55" s="47">
        <f>IF(OR(M55="",M55="NO CONNECTION"),"",IFERROR(VALUE(SUBSTITUTE(_xlfn.FILTERXML(M55,"//latDeg"),".",MID(1/2,2,1))),""))</f>
        <v/>
      </c>
      <c r="G55" s="47">
        <f>IF(OR(M55="",M55="NO CONNECTION"),"",IFERROR(VALUE(SUBSTITUTE(_xlfn.FILTERXML(M55,"//lonDeg"),".",MID(1/2,2,1))),""))</f>
        <v/>
      </c>
      <c r="H55" s="45">
        <f>IF(ISNUMBER(F55),SUBSTITUTE(ROUND(F55,6)&amp;"",",",".")&amp;", "&amp;SUBSTITUTE(ROUND(G55,6)&amp;"",",","."),"")</f>
        <v/>
      </c>
      <c r="I55" s="46">
        <f>IF(ISNUMBER(F55),IFERROR(HYPERLINK("https://www.mymapcodes.com/go/?t="&amp;IF(U55="","AAA",U55)&amp;"&amp;ma="&amp;LEFT(S55,V55-1)&amp;"&amp;mb="&amp;MID(S55,V55+1,99),"Open on MyMapcodes →"),""),"")</f>
        <v/>
      </c>
      <c r="J55" s="48">
        <f>IF(P55="","",IF(AC55="MISSING","Add the country code: put it in front of the mapcode (e.g. ZAF RDD.2J) or in column C. ZAF = South Africa.",IF(AC55&lt;&gt;"",AC55,IF(M55="NO CONNECTION","Excel couldn't reach the mapcode service. Click the REFRESH RESULTS box just above the table.",IF(NOT(ISNUMBER(F55)),"The mapcode service doesn't recognise "&amp;E55&amp;". Check the mapcode and the country code.",IF(AD55,"Two different country codes were given, so the one in front of the mapcode ("&amp;R55&amp;") was used.",IF(E55&lt;&gt;TRIM(UPPER(B55&amp;"")),"Tidied up to "&amp;E55&amp;".","")))))))</f>
        <v/>
      </c>
      <c r="L55" s="49">
        <f>IF(E55="","",MapcodeAPI&amp;"coords/"&amp;SUBSTITUTE(E55," ","%20"))&amp;LEFT($B$13,0)</f>
        <v/>
      </c>
      <c r="M55" s="49">
        <f>IF(L55="","",IFERROR(_xlfn.WEBSERVICE(L55),IF(MapcodeAPIBackup="","NO CONNECTION",IFERROR(_xlfn.WEBSERVICE(MapcodeAPIBackup&amp;MID(L55,LEN(MapcodeAPI)+1,999)),"NO CONNECTION"))))</f>
        <v/>
      </c>
      <c r="N55" t="inlineStr">
        <is>
          <t xml:space="preserve"> </t>
        </is>
      </c>
      <c r="P55" s="50">
        <f>IFERROR(IF(AND(TRIM(B55&amp;"")="",TRIM(C55&amp;"")=""),"","#"&amp;UPPER(B55&amp;"")),"#(ERROR)")</f>
        <v/>
      </c>
      <c r="Q55" s="50">
        <f>IF(P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55,2,999)," "," "),"﻿"," "),"​"," "),"⁠"," ")," "," ")," "," "),CHAR(9)," "),CHAR(10)," "),CHAR(13)," "),"MAPCODE"," "),CHAR(34)," "),"“"," "),"”"," "),"'"," "),"’"," "),"‘"," "),"("," "),")"," "),"["," "),"]"," "),"{"," "),"}"," "),","," "),";"," "),"|"," "),":"," "),"/"," "),"\"," ")))</f>
        <v/>
      </c>
      <c r="R55" s="50">
        <f>IF(ISNUMBER(FIND(" ",Q55)),LEFT(Q55,FIND(" ",Q55)-1),"")</f>
        <v/>
      </c>
      <c r="S55" s="50">
        <f>IF(ISNUMBER(FIND(" ",Q55)),TRIM(MID(Q55,FIND(" ",Q55)+1,999)),Q55)</f>
        <v/>
      </c>
      <c r="T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amp;"")," "," "),"﻿"," "),"​"," "),"⁠"," ")," "," ")," "," "),CHAR(9)," "),CHAR(10)," "),CHAR(13)," "),"MAPCODE"," "),CHAR(34)," "),"“"," "),"”"," "),"'"," "),"’"," "),"‘"," "),"("," "),")"," "),"["," "),"]"," "),"{"," "),"}"," "),","," "),";"," "),"|"," "),":"," "),"/"," "),"\"," "))</f>
        <v/>
      </c>
      <c r="U55" s="50">
        <f>IF(R55&lt;&gt;"",R55,T55)</f>
        <v/>
      </c>
      <c r="V55" s="50">
        <f>IFERROR(FIND(".",S55),0)</f>
        <v/>
      </c>
      <c r="W55" s="50">
        <f>IF(V55&gt;0,V55-1,LEN(S55))</f>
        <v/>
      </c>
      <c r="X55" s="50">
        <f>IF(V55=0,"",IFERROR(LEFT(MID(S55,V55+1,99),FIND("-",MID(S55,V55+1,99))-1),MID(S55,V55+1,99)))</f>
        <v/>
      </c>
      <c r="Y55" s="50">
        <f>LEN(X55)</f>
        <v/>
      </c>
      <c r="Z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0",""),"1",""),"2",""),"3",""),"4",""),"5",""),"6",""),"7",""),"8",""),"9",""),"A",""),"B",""),"C",""),"D",""),"E",""),"F",""),"G",""),"H",""),"I",""),"J",""),"K",""),"L",""),"M",""),"N",""),"O",""),"P",""),"Q",""),"R",""),"S",""),"T",""),"U",""),"V",""),"W",""),"X",""),"Y",""),"Z",""),".",""),"-","")</f>
        <v/>
      </c>
      <c r="AA55" s="50">
        <f>LEN(S55)-LEN(SUBSTITUTE(S55,".",""))</f>
        <v/>
      </c>
      <c r="AB55" s="50">
        <f>AND(W55=5,Y55=4)</f>
        <v/>
      </c>
      <c r="AC55" s="50">
        <f>IF(P55="","",IF(S55="","There is no mapcode in this row, only a country code.",IF(ISNUMBER(FIND(" ",S55)),"There are too many spaces. A mapcode looks like ZAF RDD.2J: the country code, one space, then the code.",IF(Z55&lt;&gt;"","Contains characters that can't be in a mapcode: "&amp;Z55,IF(OR(AA55&lt;&gt;1,W55&lt;2,W55&gt;5,Y55&lt;2,Y55&gt;4),"This doesn't look like a mapcode. Mapcodes look like RDD.2J: 2 to 5 letters or numbers, a dot, then 2 to 4 more.",IF(AND(U55="",NOT(AB55)),"MISSING",IF(AND(U55&lt;&gt;"",OR(LEN(U55)&lt;2,LEN(U55)&gt;6,ISNUMBER(FIND(".",U55)))),"The country code """&amp;U55&amp;""" doesn't look right. Use a code like ZAF (South Africa) or US-CA (California).","")))))))</f>
        <v/>
      </c>
      <c r="AD55" s="50">
        <f>AND(R55&lt;&gt;"",T55&lt;&gt;"",R55&lt;&gt;T55)</f>
        <v/>
      </c>
    </row>
    <row r="56">
      <c r="B56" s="44" t="n"/>
      <c r="C56" s="44" t="n"/>
      <c r="D56" s="45">
        <f>IF(P56="","",IF(AC56="MISSING","MISSING COUNTRY CODE",IF(AC56&lt;&gt;"","NOT A VALID MAPCODE",IF(M56="NO CONNECTION","NO CONNECTION",IF(NOT(ISNUMBER(F56)),"NOT FOUND",IF(AD56,"CONVERTED – PLEASE CHECK","CONVERTED"))))))</f>
        <v/>
      </c>
      <c r="E56" s="46">
        <f>IF(OR(P56="",AC56&lt;&gt;""),"",TRIM(U56&amp;" "&amp;S56))</f>
        <v/>
      </c>
      <c r="F56" s="47">
        <f>IF(OR(M56="",M56="NO CONNECTION"),"",IFERROR(VALUE(SUBSTITUTE(_xlfn.FILTERXML(M56,"//latDeg"),".",MID(1/2,2,1))),""))</f>
        <v/>
      </c>
      <c r="G56" s="47">
        <f>IF(OR(M56="",M56="NO CONNECTION"),"",IFERROR(VALUE(SUBSTITUTE(_xlfn.FILTERXML(M56,"//lonDeg"),".",MID(1/2,2,1))),""))</f>
        <v/>
      </c>
      <c r="H56" s="45">
        <f>IF(ISNUMBER(F56),SUBSTITUTE(ROUND(F56,6)&amp;"",",",".")&amp;", "&amp;SUBSTITUTE(ROUND(G56,6)&amp;"",",","."),"")</f>
        <v/>
      </c>
      <c r="I56" s="46">
        <f>IF(ISNUMBER(F56),IFERROR(HYPERLINK("https://www.mymapcodes.com/go/?t="&amp;IF(U56="","AAA",U56)&amp;"&amp;ma="&amp;LEFT(S56,V56-1)&amp;"&amp;mb="&amp;MID(S56,V56+1,99),"Open on MyMapcodes →"),""),"")</f>
        <v/>
      </c>
      <c r="J56" s="48">
        <f>IF(P56="","",IF(AC56="MISSING","Add the country code: put it in front of the mapcode (e.g. ZAF RDD.2J) or in column C. ZAF = South Africa.",IF(AC56&lt;&gt;"",AC56,IF(M56="NO CONNECTION","Excel couldn't reach the mapcode service. Click the REFRESH RESULTS box just above the table.",IF(NOT(ISNUMBER(F56)),"The mapcode service doesn't recognise "&amp;E56&amp;". Check the mapcode and the country code.",IF(AD56,"Two different country codes were given, so the one in front of the mapcode ("&amp;R56&amp;") was used.",IF(E56&lt;&gt;TRIM(UPPER(B56&amp;"")),"Tidied up to "&amp;E56&amp;".","")))))))</f>
        <v/>
      </c>
      <c r="L56" s="49">
        <f>IF(E56="","",MapcodeAPI&amp;"coords/"&amp;SUBSTITUTE(E56," ","%20"))&amp;LEFT($B$13,0)</f>
        <v/>
      </c>
      <c r="M56" s="49">
        <f>IF(L56="","",IFERROR(_xlfn.WEBSERVICE(L56),IF(MapcodeAPIBackup="","NO CONNECTION",IFERROR(_xlfn.WEBSERVICE(MapcodeAPIBackup&amp;MID(L56,LEN(MapcodeAPI)+1,999)),"NO CONNECTION"))))</f>
        <v/>
      </c>
      <c r="N56" t="inlineStr">
        <is>
          <t xml:space="preserve"> </t>
        </is>
      </c>
      <c r="P56" s="50">
        <f>IFERROR(IF(AND(TRIM(B56&amp;"")="",TRIM(C56&amp;"")=""),"","#"&amp;UPPER(B56&amp;"")),"#(ERROR)")</f>
        <v/>
      </c>
      <c r="Q56" s="50">
        <f>IF(P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56,2,999)," "," "),"﻿"," "),"​"," "),"⁠"," ")," "," ")," "," "),CHAR(9)," "),CHAR(10)," "),CHAR(13)," "),"MAPCODE"," "),CHAR(34)," "),"“"," "),"”"," "),"'"," "),"’"," "),"‘"," "),"("," "),")"," "),"["," "),"]"," "),"{"," "),"}"," "),","," "),";"," "),"|"," "),":"," "),"/"," "),"\"," ")))</f>
        <v/>
      </c>
      <c r="R56" s="50">
        <f>IF(ISNUMBER(FIND(" ",Q56)),LEFT(Q56,FIND(" ",Q56)-1),"")</f>
        <v/>
      </c>
      <c r="S56" s="50">
        <f>IF(ISNUMBER(FIND(" ",Q56)),TRIM(MID(Q56,FIND(" ",Q56)+1,999)),Q56)</f>
        <v/>
      </c>
      <c r="T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amp;"")," "," "),"﻿"," "),"​"," "),"⁠"," ")," "," ")," "," "),CHAR(9)," "),CHAR(10)," "),CHAR(13)," "),"MAPCODE"," "),CHAR(34)," "),"“"," "),"”"," "),"'"," "),"’"," "),"‘"," "),"("," "),")"," "),"["," "),"]"," "),"{"," "),"}"," "),","," "),";"," "),"|"," "),":"," "),"/"," "),"\"," "))</f>
        <v/>
      </c>
      <c r="U56" s="50">
        <f>IF(R56&lt;&gt;"",R56,T56)</f>
        <v/>
      </c>
      <c r="V56" s="50">
        <f>IFERROR(FIND(".",S56),0)</f>
        <v/>
      </c>
      <c r="W56" s="50">
        <f>IF(V56&gt;0,V56-1,LEN(S56))</f>
        <v/>
      </c>
      <c r="X56" s="50">
        <f>IF(V56=0,"",IFERROR(LEFT(MID(S56,V56+1,99),FIND("-",MID(S56,V56+1,99))-1),MID(S56,V56+1,99)))</f>
        <v/>
      </c>
      <c r="Y56" s="50">
        <f>LEN(X56)</f>
        <v/>
      </c>
      <c r="Z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0",""),"1",""),"2",""),"3",""),"4",""),"5",""),"6",""),"7",""),"8",""),"9",""),"A",""),"B",""),"C",""),"D",""),"E",""),"F",""),"G",""),"H",""),"I",""),"J",""),"K",""),"L",""),"M",""),"N",""),"O",""),"P",""),"Q",""),"R",""),"S",""),"T",""),"U",""),"V",""),"W",""),"X",""),"Y",""),"Z",""),".",""),"-","")</f>
        <v/>
      </c>
      <c r="AA56" s="50">
        <f>LEN(S56)-LEN(SUBSTITUTE(S56,".",""))</f>
        <v/>
      </c>
      <c r="AB56" s="50">
        <f>AND(W56=5,Y56=4)</f>
        <v/>
      </c>
      <c r="AC56" s="50">
        <f>IF(P56="","",IF(S56="","There is no mapcode in this row, only a country code.",IF(ISNUMBER(FIND(" ",S56)),"There are too many spaces. A mapcode looks like ZAF RDD.2J: the country code, one space, then the code.",IF(Z56&lt;&gt;"","Contains characters that can't be in a mapcode: "&amp;Z56,IF(OR(AA56&lt;&gt;1,W56&lt;2,W56&gt;5,Y56&lt;2,Y56&gt;4),"This doesn't look like a mapcode. Mapcodes look like RDD.2J: 2 to 5 letters or numbers, a dot, then 2 to 4 more.",IF(AND(U56="",NOT(AB56)),"MISSING",IF(AND(U56&lt;&gt;"",OR(LEN(U56)&lt;2,LEN(U56)&gt;6,ISNUMBER(FIND(".",U56)))),"The country code """&amp;U56&amp;""" doesn't look right. Use a code like ZAF (South Africa) or US-CA (California).","")))))))</f>
        <v/>
      </c>
      <c r="AD56" s="50">
        <f>AND(R56&lt;&gt;"",T56&lt;&gt;"",R56&lt;&gt;T56)</f>
        <v/>
      </c>
    </row>
    <row r="57">
      <c r="B57" s="44" t="n"/>
      <c r="C57" s="44" t="n"/>
      <c r="D57" s="45">
        <f>IF(P57="","",IF(AC57="MISSING","MISSING COUNTRY CODE",IF(AC57&lt;&gt;"","NOT A VALID MAPCODE",IF(M57="NO CONNECTION","NO CONNECTION",IF(NOT(ISNUMBER(F57)),"NOT FOUND",IF(AD57,"CONVERTED – PLEASE CHECK","CONVERTED"))))))</f>
        <v/>
      </c>
      <c r="E57" s="46">
        <f>IF(OR(P57="",AC57&lt;&gt;""),"",TRIM(U57&amp;" "&amp;S57))</f>
        <v/>
      </c>
      <c r="F57" s="47">
        <f>IF(OR(M57="",M57="NO CONNECTION"),"",IFERROR(VALUE(SUBSTITUTE(_xlfn.FILTERXML(M57,"//latDeg"),".",MID(1/2,2,1))),""))</f>
        <v/>
      </c>
      <c r="G57" s="47">
        <f>IF(OR(M57="",M57="NO CONNECTION"),"",IFERROR(VALUE(SUBSTITUTE(_xlfn.FILTERXML(M57,"//lonDeg"),".",MID(1/2,2,1))),""))</f>
        <v/>
      </c>
      <c r="H57" s="45">
        <f>IF(ISNUMBER(F57),SUBSTITUTE(ROUND(F57,6)&amp;"",",",".")&amp;", "&amp;SUBSTITUTE(ROUND(G57,6)&amp;"",",","."),"")</f>
        <v/>
      </c>
      <c r="I57" s="46">
        <f>IF(ISNUMBER(F57),IFERROR(HYPERLINK("https://www.mymapcodes.com/go/?t="&amp;IF(U57="","AAA",U57)&amp;"&amp;ma="&amp;LEFT(S57,V57-1)&amp;"&amp;mb="&amp;MID(S57,V57+1,99),"Open on MyMapcodes →"),""),"")</f>
        <v/>
      </c>
      <c r="J57" s="48">
        <f>IF(P57="","",IF(AC57="MISSING","Add the country code: put it in front of the mapcode (e.g. ZAF RDD.2J) or in column C. ZAF = South Africa.",IF(AC57&lt;&gt;"",AC57,IF(M57="NO CONNECTION","Excel couldn't reach the mapcode service. Click the REFRESH RESULTS box just above the table.",IF(NOT(ISNUMBER(F57)),"The mapcode service doesn't recognise "&amp;E57&amp;". Check the mapcode and the country code.",IF(AD57,"Two different country codes were given, so the one in front of the mapcode ("&amp;R57&amp;") was used.",IF(E57&lt;&gt;TRIM(UPPER(B57&amp;"")),"Tidied up to "&amp;E57&amp;".","")))))))</f>
        <v/>
      </c>
      <c r="L57" s="49">
        <f>IF(E57="","",MapcodeAPI&amp;"coords/"&amp;SUBSTITUTE(E57," ","%20"))&amp;LEFT($B$13,0)</f>
        <v/>
      </c>
      <c r="M57" s="49">
        <f>IF(L57="","",IFERROR(_xlfn.WEBSERVICE(L57),IF(MapcodeAPIBackup="","NO CONNECTION",IFERROR(_xlfn.WEBSERVICE(MapcodeAPIBackup&amp;MID(L57,LEN(MapcodeAPI)+1,999)),"NO CONNECTION"))))</f>
        <v/>
      </c>
      <c r="N57" t="inlineStr">
        <is>
          <t xml:space="preserve"> </t>
        </is>
      </c>
      <c r="P57" s="50">
        <f>IFERROR(IF(AND(TRIM(B57&amp;"")="",TRIM(C57&amp;"")=""),"","#"&amp;UPPER(B57&amp;"")),"#(ERROR)")</f>
        <v/>
      </c>
      <c r="Q57" s="50">
        <f>IF(P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57,2,999)," "," "),"﻿"," "),"​"," "),"⁠"," ")," "," ")," "," "),CHAR(9)," "),CHAR(10)," "),CHAR(13)," "),"MAPCODE"," "),CHAR(34)," "),"“"," "),"”"," "),"'"," "),"’"," "),"‘"," "),"("," "),")"," "),"["," "),"]"," "),"{"," "),"}"," "),","," "),";"," "),"|"," "),":"," "),"/"," "),"\"," ")))</f>
        <v/>
      </c>
      <c r="R57" s="50">
        <f>IF(ISNUMBER(FIND(" ",Q57)),LEFT(Q57,FIND(" ",Q57)-1),"")</f>
        <v/>
      </c>
      <c r="S57" s="50">
        <f>IF(ISNUMBER(FIND(" ",Q57)),TRIM(MID(Q57,FIND(" ",Q57)+1,999)),Q57)</f>
        <v/>
      </c>
      <c r="T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amp;"")," "," "),"﻿"," "),"​"," "),"⁠"," ")," "," ")," "," "),CHAR(9)," "),CHAR(10)," "),CHAR(13)," "),"MAPCODE"," "),CHAR(34)," "),"“"," "),"”"," "),"'"," "),"’"," "),"‘"," "),"("," "),")"," "),"["," "),"]"," "),"{"," "),"}"," "),","," "),";"," "),"|"," "),":"," "),"/"," "),"\"," "))</f>
        <v/>
      </c>
      <c r="U57" s="50">
        <f>IF(R57&lt;&gt;"",R57,T57)</f>
        <v/>
      </c>
      <c r="V57" s="50">
        <f>IFERROR(FIND(".",S57),0)</f>
        <v/>
      </c>
      <c r="W57" s="50">
        <f>IF(V57&gt;0,V57-1,LEN(S57))</f>
        <v/>
      </c>
      <c r="X57" s="50">
        <f>IF(V57=0,"",IFERROR(LEFT(MID(S57,V57+1,99),FIND("-",MID(S57,V57+1,99))-1),MID(S57,V57+1,99)))</f>
        <v/>
      </c>
      <c r="Y57" s="50">
        <f>LEN(X57)</f>
        <v/>
      </c>
      <c r="Z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0",""),"1",""),"2",""),"3",""),"4",""),"5",""),"6",""),"7",""),"8",""),"9",""),"A",""),"B",""),"C",""),"D",""),"E",""),"F",""),"G",""),"H",""),"I",""),"J",""),"K",""),"L",""),"M",""),"N",""),"O",""),"P",""),"Q",""),"R",""),"S",""),"T",""),"U",""),"V",""),"W",""),"X",""),"Y",""),"Z",""),".",""),"-","")</f>
        <v/>
      </c>
      <c r="AA57" s="50">
        <f>LEN(S57)-LEN(SUBSTITUTE(S57,".",""))</f>
        <v/>
      </c>
      <c r="AB57" s="50">
        <f>AND(W57=5,Y57=4)</f>
        <v/>
      </c>
      <c r="AC57" s="50">
        <f>IF(P57="","",IF(S57="","There is no mapcode in this row, only a country code.",IF(ISNUMBER(FIND(" ",S57)),"There are too many spaces. A mapcode looks like ZAF RDD.2J: the country code, one space, then the code.",IF(Z57&lt;&gt;"","Contains characters that can't be in a mapcode: "&amp;Z57,IF(OR(AA57&lt;&gt;1,W57&lt;2,W57&gt;5,Y57&lt;2,Y57&gt;4),"This doesn't look like a mapcode. Mapcodes look like RDD.2J: 2 to 5 letters or numbers, a dot, then 2 to 4 more.",IF(AND(U57="",NOT(AB57)),"MISSING",IF(AND(U57&lt;&gt;"",OR(LEN(U57)&lt;2,LEN(U57)&gt;6,ISNUMBER(FIND(".",U57)))),"The country code """&amp;U57&amp;""" doesn't look right. Use a code like ZAF (South Africa) or US-CA (California).","")))))))</f>
        <v/>
      </c>
      <c r="AD57" s="50">
        <f>AND(R57&lt;&gt;"",T57&lt;&gt;"",R57&lt;&gt;T57)</f>
        <v/>
      </c>
    </row>
    <row r="58">
      <c r="B58" s="44" t="n"/>
      <c r="C58" s="44" t="n"/>
      <c r="D58" s="45">
        <f>IF(P58="","",IF(AC58="MISSING","MISSING COUNTRY CODE",IF(AC58&lt;&gt;"","NOT A VALID MAPCODE",IF(M58="NO CONNECTION","NO CONNECTION",IF(NOT(ISNUMBER(F58)),"NOT FOUND",IF(AD58,"CONVERTED – PLEASE CHECK","CONVERTED"))))))</f>
        <v/>
      </c>
      <c r="E58" s="46">
        <f>IF(OR(P58="",AC58&lt;&gt;""),"",TRIM(U58&amp;" "&amp;S58))</f>
        <v/>
      </c>
      <c r="F58" s="47">
        <f>IF(OR(M58="",M58="NO CONNECTION"),"",IFERROR(VALUE(SUBSTITUTE(_xlfn.FILTERXML(M58,"//latDeg"),".",MID(1/2,2,1))),""))</f>
        <v/>
      </c>
      <c r="G58" s="47">
        <f>IF(OR(M58="",M58="NO CONNECTION"),"",IFERROR(VALUE(SUBSTITUTE(_xlfn.FILTERXML(M58,"//lonDeg"),".",MID(1/2,2,1))),""))</f>
        <v/>
      </c>
      <c r="H58" s="45">
        <f>IF(ISNUMBER(F58),SUBSTITUTE(ROUND(F58,6)&amp;"",",",".")&amp;", "&amp;SUBSTITUTE(ROUND(G58,6)&amp;"",",","."),"")</f>
        <v/>
      </c>
      <c r="I58" s="46">
        <f>IF(ISNUMBER(F58),IFERROR(HYPERLINK("https://www.mymapcodes.com/go/?t="&amp;IF(U58="","AAA",U58)&amp;"&amp;ma="&amp;LEFT(S58,V58-1)&amp;"&amp;mb="&amp;MID(S58,V58+1,99),"Open on MyMapcodes →"),""),"")</f>
        <v/>
      </c>
      <c r="J58" s="48">
        <f>IF(P58="","",IF(AC58="MISSING","Add the country code: put it in front of the mapcode (e.g. ZAF RDD.2J) or in column C. ZAF = South Africa.",IF(AC58&lt;&gt;"",AC58,IF(M58="NO CONNECTION","Excel couldn't reach the mapcode service. Click the REFRESH RESULTS box just above the table.",IF(NOT(ISNUMBER(F58)),"The mapcode service doesn't recognise "&amp;E58&amp;". Check the mapcode and the country code.",IF(AD58,"Two different country codes were given, so the one in front of the mapcode ("&amp;R58&amp;") was used.",IF(E58&lt;&gt;TRIM(UPPER(B58&amp;"")),"Tidied up to "&amp;E58&amp;".","")))))))</f>
        <v/>
      </c>
      <c r="L58" s="49">
        <f>IF(E58="","",MapcodeAPI&amp;"coords/"&amp;SUBSTITUTE(E58," ","%20"))&amp;LEFT($B$13,0)</f>
        <v/>
      </c>
      <c r="M58" s="49">
        <f>IF(L58="","",IFERROR(_xlfn.WEBSERVICE(L58),IF(MapcodeAPIBackup="","NO CONNECTION",IFERROR(_xlfn.WEBSERVICE(MapcodeAPIBackup&amp;MID(L58,LEN(MapcodeAPI)+1,999)),"NO CONNECTION"))))</f>
        <v/>
      </c>
      <c r="N58" t="inlineStr">
        <is>
          <t xml:space="preserve"> </t>
        </is>
      </c>
      <c r="P58" s="50">
        <f>IFERROR(IF(AND(TRIM(B58&amp;"")="",TRIM(C58&amp;"")=""),"","#"&amp;UPPER(B58&amp;"")),"#(ERROR)")</f>
        <v/>
      </c>
      <c r="Q58" s="50">
        <f>IF(P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58,2,999)," "," "),"﻿"," "),"​"," "),"⁠"," ")," "," ")," "," "),CHAR(9)," "),CHAR(10)," "),CHAR(13)," "),"MAPCODE"," "),CHAR(34)," "),"“"," "),"”"," "),"'"," "),"’"," "),"‘"," "),"("," "),")"," "),"["," "),"]"," "),"{"," "),"}"," "),","," "),";"," "),"|"," "),":"," "),"/"," "),"\"," ")))</f>
        <v/>
      </c>
      <c r="R58" s="50">
        <f>IF(ISNUMBER(FIND(" ",Q58)),LEFT(Q58,FIND(" ",Q58)-1),"")</f>
        <v/>
      </c>
      <c r="S58" s="50">
        <f>IF(ISNUMBER(FIND(" ",Q58)),TRIM(MID(Q58,FIND(" ",Q58)+1,999)),Q58)</f>
        <v/>
      </c>
      <c r="T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amp;"")," "," "),"﻿"," "),"​"," "),"⁠"," ")," "," ")," "," "),CHAR(9)," "),CHAR(10)," "),CHAR(13)," "),"MAPCODE"," "),CHAR(34)," "),"“"," "),"”"," "),"'"," "),"’"," "),"‘"," "),"("," "),")"," "),"["," "),"]"," "),"{"," "),"}"," "),","," "),";"," "),"|"," "),":"," "),"/"," "),"\"," "))</f>
        <v/>
      </c>
      <c r="U58" s="50">
        <f>IF(R58&lt;&gt;"",R58,T58)</f>
        <v/>
      </c>
      <c r="V58" s="50">
        <f>IFERROR(FIND(".",S58),0)</f>
        <v/>
      </c>
      <c r="W58" s="50">
        <f>IF(V58&gt;0,V58-1,LEN(S58))</f>
        <v/>
      </c>
      <c r="X58" s="50">
        <f>IF(V58=0,"",IFERROR(LEFT(MID(S58,V58+1,99),FIND("-",MID(S58,V58+1,99))-1),MID(S58,V58+1,99)))</f>
        <v/>
      </c>
      <c r="Y58" s="50">
        <f>LEN(X58)</f>
        <v/>
      </c>
      <c r="Z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0",""),"1",""),"2",""),"3",""),"4",""),"5",""),"6",""),"7",""),"8",""),"9",""),"A",""),"B",""),"C",""),"D",""),"E",""),"F",""),"G",""),"H",""),"I",""),"J",""),"K",""),"L",""),"M",""),"N",""),"O",""),"P",""),"Q",""),"R",""),"S",""),"T",""),"U",""),"V",""),"W",""),"X",""),"Y",""),"Z",""),".",""),"-","")</f>
        <v/>
      </c>
      <c r="AA58" s="50">
        <f>LEN(S58)-LEN(SUBSTITUTE(S58,".",""))</f>
        <v/>
      </c>
      <c r="AB58" s="50">
        <f>AND(W58=5,Y58=4)</f>
        <v/>
      </c>
      <c r="AC58" s="50">
        <f>IF(P58="","",IF(S58="","There is no mapcode in this row, only a country code.",IF(ISNUMBER(FIND(" ",S58)),"There are too many spaces. A mapcode looks like ZAF RDD.2J: the country code, one space, then the code.",IF(Z58&lt;&gt;"","Contains characters that can't be in a mapcode: "&amp;Z58,IF(OR(AA58&lt;&gt;1,W58&lt;2,W58&gt;5,Y58&lt;2,Y58&gt;4),"This doesn't look like a mapcode. Mapcodes look like RDD.2J: 2 to 5 letters or numbers, a dot, then 2 to 4 more.",IF(AND(U58="",NOT(AB58)),"MISSING",IF(AND(U58&lt;&gt;"",OR(LEN(U58)&lt;2,LEN(U58)&gt;6,ISNUMBER(FIND(".",U58)))),"The country code """&amp;U58&amp;""" doesn't look right. Use a code like ZAF (South Africa) or US-CA (California).","")))))))</f>
        <v/>
      </c>
      <c r="AD58" s="50">
        <f>AND(R58&lt;&gt;"",T58&lt;&gt;"",R58&lt;&gt;T58)</f>
        <v/>
      </c>
    </row>
    <row r="59">
      <c r="B59" s="44" t="n"/>
      <c r="C59" s="44" t="n"/>
      <c r="D59" s="45">
        <f>IF(P59="","",IF(AC59="MISSING","MISSING COUNTRY CODE",IF(AC59&lt;&gt;"","NOT A VALID MAPCODE",IF(M59="NO CONNECTION","NO CONNECTION",IF(NOT(ISNUMBER(F59)),"NOT FOUND",IF(AD59,"CONVERTED – PLEASE CHECK","CONVERTED"))))))</f>
        <v/>
      </c>
      <c r="E59" s="46">
        <f>IF(OR(P59="",AC59&lt;&gt;""),"",TRIM(U59&amp;" "&amp;S59))</f>
        <v/>
      </c>
      <c r="F59" s="47">
        <f>IF(OR(M59="",M59="NO CONNECTION"),"",IFERROR(VALUE(SUBSTITUTE(_xlfn.FILTERXML(M59,"//latDeg"),".",MID(1/2,2,1))),""))</f>
        <v/>
      </c>
      <c r="G59" s="47">
        <f>IF(OR(M59="",M59="NO CONNECTION"),"",IFERROR(VALUE(SUBSTITUTE(_xlfn.FILTERXML(M59,"//lonDeg"),".",MID(1/2,2,1))),""))</f>
        <v/>
      </c>
      <c r="H59" s="45">
        <f>IF(ISNUMBER(F59),SUBSTITUTE(ROUND(F59,6)&amp;"",",",".")&amp;", "&amp;SUBSTITUTE(ROUND(G59,6)&amp;"",",","."),"")</f>
        <v/>
      </c>
      <c r="I59" s="46">
        <f>IF(ISNUMBER(F59),IFERROR(HYPERLINK("https://www.mymapcodes.com/go/?t="&amp;IF(U59="","AAA",U59)&amp;"&amp;ma="&amp;LEFT(S59,V59-1)&amp;"&amp;mb="&amp;MID(S59,V59+1,99),"Open on MyMapcodes →"),""),"")</f>
        <v/>
      </c>
      <c r="J59" s="48">
        <f>IF(P59="","",IF(AC59="MISSING","Add the country code: put it in front of the mapcode (e.g. ZAF RDD.2J) or in column C. ZAF = South Africa.",IF(AC59&lt;&gt;"",AC59,IF(M59="NO CONNECTION","Excel couldn't reach the mapcode service. Click the REFRESH RESULTS box just above the table.",IF(NOT(ISNUMBER(F59)),"The mapcode service doesn't recognise "&amp;E59&amp;". Check the mapcode and the country code.",IF(AD59,"Two different country codes were given, so the one in front of the mapcode ("&amp;R59&amp;") was used.",IF(E59&lt;&gt;TRIM(UPPER(B59&amp;"")),"Tidied up to "&amp;E59&amp;".","")))))))</f>
        <v/>
      </c>
      <c r="L59" s="49">
        <f>IF(E59="","",MapcodeAPI&amp;"coords/"&amp;SUBSTITUTE(E59," ","%20"))&amp;LEFT($B$13,0)</f>
        <v/>
      </c>
      <c r="M59" s="49">
        <f>IF(L59="","",IFERROR(_xlfn.WEBSERVICE(L59),IF(MapcodeAPIBackup="","NO CONNECTION",IFERROR(_xlfn.WEBSERVICE(MapcodeAPIBackup&amp;MID(L59,LEN(MapcodeAPI)+1,999)),"NO CONNECTION"))))</f>
        <v/>
      </c>
      <c r="N59" t="inlineStr">
        <is>
          <t xml:space="preserve"> </t>
        </is>
      </c>
      <c r="P59" s="50">
        <f>IFERROR(IF(AND(TRIM(B59&amp;"")="",TRIM(C59&amp;"")=""),"","#"&amp;UPPER(B59&amp;"")),"#(ERROR)")</f>
        <v/>
      </c>
      <c r="Q59" s="50">
        <f>IF(P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59,2,999)," "," "),"﻿"," "),"​"," "),"⁠"," ")," "," ")," "," "),CHAR(9)," "),CHAR(10)," "),CHAR(13)," "),"MAPCODE"," "),CHAR(34)," "),"“"," "),"”"," "),"'"," "),"’"," "),"‘"," "),"("," "),")"," "),"["," "),"]"," "),"{"," "),"}"," "),","," "),";"," "),"|"," "),":"," "),"/"," "),"\"," ")))</f>
        <v/>
      </c>
      <c r="R59" s="50">
        <f>IF(ISNUMBER(FIND(" ",Q59)),LEFT(Q59,FIND(" ",Q59)-1),"")</f>
        <v/>
      </c>
      <c r="S59" s="50">
        <f>IF(ISNUMBER(FIND(" ",Q59)),TRIM(MID(Q59,FIND(" ",Q59)+1,999)),Q59)</f>
        <v/>
      </c>
      <c r="T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amp;"")," "," "),"﻿"," "),"​"," "),"⁠"," ")," "," ")," "," "),CHAR(9)," "),CHAR(10)," "),CHAR(13)," "),"MAPCODE"," "),CHAR(34)," "),"“"," "),"”"," "),"'"," "),"’"," "),"‘"," "),"("," "),")"," "),"["," "),"]"," "),"{"," "),"}"," "),","," "),";"," "),"|"," "),":"," "),"/"," "),"\"," "))</f>
        <v/>
      </c>
      <c r="U59" s="50">
        <f>IF(R59&lt;&gt;"",R59,T59)</f>
        <v/>
      </c>
      <c r="V59" s="50">
        <f>IFERROR(FIND(".",S59),0)</f>
        <v/>
      </c>
      <c r="W59" s="50">
        <f>IF(V59&gt;0,V59-1,LEN(S59))</f>
        <v/>
      </c>
      <c r="X59" s="50">
        <f>IF(V59=0,"",IFERROR(LEFT(MID(S59,V59+1,99),FIND("-",MID(S59,V59+1,99))-1),MID(S59,V59+1,99)))</f>
        <v/>
      </c>
      <c r="Y59" s="50">
        <f>LEN(X59)</f>
        <v/>
      </c>
      <c r="Z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0",""),"1",""),"2",""),"3",""),"4",""),"5",""),"6",""),"7",""),"8",""),"9",""),"A",""),"B",""),"C",""),"D",""),"E",""),"F",""),"G",""),"H",""),"I",""),"J",""),"K",""),"L",""),"M",""),"N",""),"O",""),"P",""),"Q",""),"R",""),"S",""),"T",""),"U",""),"V",""),"W",""),"X",""),"Y",""),"Z",""),".",""),"-","")</f>
        <v/>
      </c>
      <c r="AA59" s="50">
        <f>LEN(S59)-LEN(SUBSTITUTE(S59,".",""))</f>
        <v/>
      </c>
      <c r="AB59" s="50">
        <f>AND(W59=5,Y59=4)</f>
        <v/>
      </c>
      <c r="AC59" s="50">
        <f>IF(P59="","",IF(S59="","There is no mapcode in this row, only a country code.",IF(ISNUMBER(FIND(" ",S59)),"There are too many spaces. A mapcode looks like ZAF RDD.2J: the country code, one space, then the code.",IF(Z59&lt;&gt;"","Contains characters that can't be in a mapcode: "&amp;Z59,IF(OR(AA59&lt;&gt;1,W59&lt;2,W59&gt;5,Y59&lt;2,Y59&gt;4),"This doesn't look like a mapcode. Mapcodes look like RDD.2J: 2 to 5 letters or numbers, a dot, then 2 to 4 more.",IF(AND(U59="",NOT(AB59)),"MISSING",IF(AND(U59&lt;&gt;"",OR(LEN(U59)&lt;2,LEN(U59)&gt;6,ISNUMBER(FIND(".",U59)))),"The country code """&amp;U59&amp;""" doesn't look right. Use a code like ZAF (South Africa) or US-CA (California).","")))))))</f>
        <v/>
      </c>
      <c r="AD59" s="50">
        <f>AND(R59&lt;&gt;"",T59&lt;&gt;"",R59&lt;&gt;T59)</f>
        <v/>
      </c>
    </row>
    <row r="60">
      <c r="B60" s="44" t="n"/>
      <c r="C60" s="44" t="n"/>
      <c r="D60" s="45">
        <f>IF(P60="","",IF(AC60="MISSING","MISSING COUNTRY CODE",IF(AC60&lt;&gt;"","NOT A VALID MAPCODE",IF(M60="NO CONNECTION","NO CONNECTION",IF(NOT(ISNUMBER(F60)),"NOT FOUND",IF(AD60,"CONVERTED – PLEASE CHECK","CONVERTED"))))))</f>
        <v/>
      </c>
      <c r="E60" s="46">
        <f>IF(OR(P60="",AC60&lt;&gt;""),"",TRIM(U60&amp;" "&amp;S60))</f>
        <v/>
      </c>
      <c r="F60" s="47">
        <f>IF(OR(M60="",M60="NO CONNECTION"),"",IFERROR(VALUE(SUBSTITUTE(_xlfn.FILTERXML(M60,"//latDeg"),".",MID(1/2,2,1))),""))</f>
        <v/>
      </c>
      <c r="G60" s="47">
        <f>IF(OR(M60="",M60="NO CONNECTION"),"",IFERROR(VALUE(SUBSTITUTE(_xlfn.FILTERXML(M60,"//lonDeg"),".",MID(1/2,2,1))),""))</f>
        <v/>
      </c>
      <c r="H60" s="45">
        <f>IF(ISNUMBER(F60),SUBSTITUTE(ROUND(F60,6)&amp;"",",",".")&amp;", "&amp;SUBSTITUTE(ROUND(G60,6)&amp;"",",","."),"")</f>
        <v/>
      </c>
      <c r="I60" s="46">
        <f>IF(ISNUMBER(F60),IFERROR(HYPERLINK("https://www.mymapcodes.com/go/?t="&amp;IF(U60="","AAA",U60)&amp;"&amp;ma="&amp;LEFT(S60,V60-1)&amp;"&amp;mb="&amp;MID(S60,V60+1,99),"Open on MyMapcodes →"),""),"")</f>
        <v/>
      </c>
      <c r="J60" s="48">
        <f>IF(P60="","",IF(AC60="MISSING","Add the country code: put it in front of the mapcode (e.g. ZAF RDD.2J) or in column C. ZAF = South Africa.",IF(AC60&lt;&gt;"",AC60,IF(M60="NO CONNECTION","Excel couldn't reach the mapcode service. Click the REFRESH RESULTS box just above the table.",IF(NOT(ISNUMBER(F60)),"The mapcode service doesn't recognise "&amp;E60&amp;". Check the mapcode and the country code.",IF(AD60,"Two different country codes were given, so the one in front of the mapcode ("&amp;R60&amp;") was used.",IF(E60&lt;&gt;TRIM(UPPER(B60&amp;"")),"Tidied up to "&amp;E60&amp;".","")))))))</f>
        <v/>
      </c>
      <c r="L60" s="49">
        <f>IF(E60="","",MapcodeAPI&amp;"coords/"&amp;SUBSTITUTE(E60," ","%20"))&amp;LEFT($B$13,0)</f>
        <v/>
      </c>
      <c r="M60" s="49">
        <f>IF(L60="","",IFERROR(_xlfn.WEBSERVICE(L60),IF(MapcodeAPIBackup="","NO CONNECTION",IFERROR(_xlfn.WEBSERVICE(MapcodeAPIBackup&amp;MID(L60,LEN(MapcodeAPI)+1,999)),"NO CONNECTION"))))</f>
        <v/>
      </c>
      <c r="N60" t="inlineStr">
        <is>
          <t xml:space="preserve"> </t>
        </is>
      </c>
      <c r="P60" s="50">
        <f>IFERROR(IF(AND(TRIM(B60&amp;"")="",TRIM(C60&amp;"")=""),"","#"&amp;UPPER(B60&amp;"")),"#(ERROR)")</f>
        <v/>
      </c>
      <c r="Q60" s="50">
        <f>IF(P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60,2,999)," "," "),"﻿"," "),"​"," "),"⁠"," ")," "," ")," "," "),CHAR(9)," "),CHAR(10)," "),CHAR(13)," "),"MAPCODE"," "),CHAR(34)," "),"“"," "),"”"," "),"'"," "),"’"," "),"‘"," "),"("," "),")"," "),"["," "),"]"," "),"{"," "),"}"," "),","," "),";"," "),"|"," "),":"," "),"/"," "),"\"," ")))</f>
        <v/>
      </c>
      <c r="R60" s="50">
        <f>IF(ISNUMBER(FIND(" ",Q60)),LEFT(Q60,FIND(" ",Q60)-1),"")</f>
        <v/>
      </c>
      <c r="S60" s="50">
        <f>IF(ISNUMBER(FIND(" ",Q60)),TRIM(MID(Q60,FIND(" ",Q60)+1,999)),Q60)</f>
        <v/>
      </c>
      <c r="T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amp;"")," "," "),"﻿"," "),"​"," "),"⁠"," ")," "," ")," "," "),CHAR(9)," "),CHAR(10)," "),CHAR(13)," "),"MAPCODE"," "),CHAR(34)," "),"“"," "),"”"," "),"'"," "),"’"," "),"‘"," "),"("," "),")"," "),"["," "),"]"," "),"{"," "),"}"," "),","," "),";"," "),"|"," "),":"," "),"/"," "),"\"," "))</f>
        <v/>
      </c>
      <c r="U60" s="50">
        <f>IF(R60&lt;&gt;"",R60,T60)</f>
        <v/>
      </c>
      <c r="V60" s="50">
        <f>IFERROR(FIND(".",S60),0)</f>
        <v/>
      </c>
      <c r="W60" s="50">
        <f>IF(V60&gt;0,V60-1,LEN(S60))</f>
        <v/>
      </c>
      <c r="X60" s="50">
        <f>IF(V60=0,"",IFERROR(LEFT(MID(S60,V60+1,99),FIND("-",MID(S60,V60+1,99))-1),MID(S60,V60+1,99)))</f>
        <v/>
      </c>
      <c r="Y60" s="50">
        <f>LEN(X60)</f>
        <v/>
      </c>
      <c r="Z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0",""),"1",""),"2",""),"3",""),"4",""),"5",""),"6",""),"7",""),"8",""),"9",""),"A",""),"B",""),"C",""),"D",""),"E",""),"F",""),"G",""),"H",""),"I",""),"J",""),"K",""),"L",""),"M",""),"N",""),"O",""),"P",""),"Q",""),"R",""),"S",""),"T",""),"U",""),"V",""),"W",""),"X",""),"Y",""),"Z",""),".",""),"-","")</f>
        <v/>
      </c>
      <c r="AA60" s="50">
        <f>LEN(S60)-LEN(SUBSTITUTE(S60,".",""))</f>
        <v/>
      </c>
      <c r="AB60" s="50">
        <f>AND(W60=5,Y60=4)</f>
        <v/>
      </c>
      <c r="AC60" s="50">
        <f>IF(P60="","",IF(S60="","There is no mapcode in this row, only a country code.",IF(ISNUMBER(FIND(" ",S60)),"There are too many spaces. A mapcode looks like ZAF RDD.2J: the country code, one space, then the code.",IF(Z60&lt;&gt;"","Contains characters that can't be in a mapcode: "&amp;Z60,IF(OR(AA60&lt;&gt;1,W60&lt;2,W60&gt;5,Y60&lt;2,Y60&gt;4),"This doesn't look like a mapcode. Mapcodes look like RDD.2J: 2 to 5 letters or numbers, a dot, then 2 to 4 more.",IF(AND(U60="",NOT(AB60)),"MISSING",IF(AND(U60&lt;&gt;"",OR(LEN(U60)&lt;2,LEN(U60)&gt;6,ISNUMBER(FIND(".",U60)))),"The country code """&amp;U60&amp;""" doesn't look right. Use a code like ZAF (South Africa) or US-CA (California).","")))))))</f>
        <v/>
      </c>
      <c r="AD60" s="50">
        <f>AND(R60&lt;&gt;"",T60&lt;&gt;"",R60&lt;&gt;T60)</f>
        <v/>
      </c>
    </row>
    <row r="61">
      <c r="B61" s="44" t="n"/>
      <c r="C61" s="44" t="n"/>
      <c r="D61" s="45">
        <f>IF(P61="","",IF(AC61="MISSING","MISSING COUNTRY CODE",IF(AC61&lt;&gt;"","NOT A VALID MAPCODE",IF(M61="NO CONNECTION","NO CONNECTION",IF(NOT(ISNUMBER(F61)),"NOT FOUND",IF(AD61,"CONVERTED – PLEASE CHECK","CONVERTED"))))))</f>
        <v/>
      </c>
      <c r="E61" s="46">
        <f>IF(OR(P61="",AC61&lt;&gt;""),"",TRIM(U61&amp;" "&amp;S61))</f>
        <v/>
      </c>
      <c r="F61" s="47">
        <f>IF(OR(M61="",M61="NO CONNECTION"),"",IFERROR(VALUE(SUBSTITUTE(_xlfn.FILTERXML(M61,"//latDeg"),".",MID(1/2,2,1))),""))</f>
        <v/>
      </c>
      <c r="G61" s="47">
        <f>IF(OR(M61="",M61="NO CONNECTION"),"",IFERROR(VALUE(SUBSTITUTE(_xlfn.FILTERXML(M61,"//lonDeg"),".",MID(1/2,2,1))),""))</f>
        <v/>
      </c>
      <c r="H61" s="45">
        <f>IF(ISNUMBER(F61),SUBSTITUTE(ROUND(F61,6)&amp;"",",",".")&amp;", "&amp;SUBSTITUTE(ROUND(G61,6)&amp;"",",","."),"")</f>
        <v/>
      </c>
      <c r="I61" s="46">
        <f>IF(ISNUMBER(F61),IFERROR(HYPERLINK("https://www.mymapcodes.com/go/?t="&amp;IF(U61="","AAA",U61)&amp;"&amp;ma="&amp;LEFT(S61,V61-1)&amp;"&amp;mb="&amp;MID(S61,V61+1,99),"Open on MyMapcodes →"),""),"")</f>
        <v/>
      </c>
      <c r="J61" s="48">
        <f>IF(P61="","",IF(AC61="MISSING","Add the country code: put it in front of the mapcode (e.g. ZAF RDD.2J) or in column C. ZAF = South Africa.",IF(AC61&lt;&gt;"",AC61,IF(M61="NO CONNECTION","Excel couldn't reach the mapcode service. Click the REFRESH RESULTS box just above the table.",IF(NOT(ISNUMBER(F61)),"The mapcode service doesn't recognise "&amp;E61&amp;". Check the mapcode and the country code.",IF(AD61,"Two different country codes were given, so the one in front of the mapcode ("&amp;R61&amp;") was used.",IF(E61&lt;&gt;TRIM(UPPER(B61&amp;"")),"Tidied up to "&amp;E61&amp;".","")))))))</f>
        <v/>
      </c>
      <c r="L61" s="49">
        <f>IF(E61="","",MapcodeAPI&amp;"coords/"&amp;SUBSTITUTE(E61," ","%20"))&amp;LEFT($B$13,0)</f>
        <v/>
      </c>
      <c r="M61" s="49">
        <f>IF(L61="","",IFERROR(_xlfn.WEBSERVICE(L61),IF(MapcodeAPIBackup="","NO CONNECTION",IFERROR(_xlfn.WEBSERVICE(MapcodeAPIBackup&amp;MID(L61,LEN(MapcodeAPI)+1,999)),"NO CONNECTION"))))</f>
        <v/>
      </c>
      <c r="N61" t="inlineStr">
        <is>
          <t xml:space="preserve"> </t>
        </is>
      </c>
      <c r="P61" s="50">
        <f>IFERROR(IF(AND(TRIM(B61&amp;"")="",TRIM(C61&amp;"")=""),"","#"&amp;UPPER(B61&amp;"")),"#(ERROR)")</f>
        <v/>
      </c>
      <c r="Q61" s="50">
        <f>IF(P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61,2,999)," "," "),"﻿"," "),"​"," "),"⁠"," ")," "," ")," "," "),CHAR(9)," "),CHAR(10)," "),CHAR(13)," "),"MAPCODE"," "),CHAR(34)," "),"“"," "),"”"," "),"'"," "),"’"," "),"‘"," "),"("," "),")"," "),"["," "),"]"," "),"{"," "),"}"," "),","," "),";"," "),"|"," "),":"," "),"/"," "),"\"," ")))</f>
        <v/>
      </c>
      <c r="R61" s="50">
        <f>IF(ISNUMBER(FIND(" ",Q61)),LEFT(Q61,FIND(" ",Q61)-1),"")</f>
        <v/>
      </c>
      <c r="S61" s="50">
        <f>IF(ISNUMBER(FIND(" ",Q61)),TRIM(MID(Q61,FIND(" ",Q61)+1,999)),Q61)</f>
        <v/>
      </c>
      <c r="T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amp;"")," "," "),"﻿"," "),"​"," "),"⁠"," ")," "," ")," "," "),CHAR(9)," "),CHAR(10)," "),CHAR(13)," "),"MAPCODE"," "),CHAR(34)," "),"“"," "),"”"," "),"'"," "),"’"," "),"‘"," "),"("," "),")"," "),"["," "),"]"," "),"{"," "),"}"," "),","," "),";"," "),"|"," "),":"," "),"/"," "),"\"," "))</f>
        <v/>
      </c>
      <c r="U61" s="50">
        <f>IF(R61&lt;&gt;"",R61,T61)</f>
        <v/>
      </c>
      <c r="V61" s="50">
        <f>IFERROR(FIND(".",S61),0)</f>
        <v/>
      </c>
      <c r="W61" s="50">
        <f>IF(V61&gt;0,V61-1,LEN(S61))</f>
        <v/>
      </c>
      <c r="X61" s="50">
        <f>IF(V61=0,"",IFERROR(LEFT(MID(S61,V61+1,99),FIND("-",MID(S61,V61+1,99))-1),MID(S61,V61+1,99)))</f>
        <v/>
      </c>
      <c r="Y61" s="50">
        <f>LEN(X61)</f>
        <v/>
      </c>
      <c r="Z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0",""),"1",""),"2",""),"3",""),"4",""),"5",""),"6",""),"7",""),"8",""),"9",""),"A",""),"B",""),"C",""),"D",""),"E",""),"F",""),"G",""),"H",""),"I",""),"J",""),"K",""),"L",""),"M",""),"N",""),"O",""),"P",""),"Q",""),"R",""),"S",""),"T",""),"U",""),"V",""),"W",""),"X",""),"Y",""),"Z",""),".",""),"-","")</f>
        <v/>
      </c>
      <c r="AA61" s="50">
        <f>LEN(S61)-LEN(SUBSTITUTE(S61,".",""))</f>
        <v/>
      </c>
      <c r="AB61" s="50">
        <f>AND(W61=5,Y61=4)</f>
        <v/>
      </c>
      <c r="AC61" s="50">
        <f>IF(P61="","",IF(S61="","There is no mapcode in this row, only a country code.",IF(ISNUMBER(FIND(" ",S61)),"There are too many spaces. A mapcode looks like ZAF RDD.2J: the country code, one space, then the code.",IF(Z61&lt;&gt;"","Contains characters that can't be in a mapcode: "&amp;Z61,IF(OR(AA61&lt;&gt;1,W61&lt;2,W61&gt;5,Y61&lt;2,Y61&gt;4),"This doesn't look like a mapcode. Mapcodes look like RDD.2J: 2 to 5 letters or numbers, a dot, then 2 to 4 more.",IF(AND(U61="",NOT(AB61)),"MISSING",IF(AND(U61&lt;&gt;"",OR(LEN(U61)&lt;2,LEN(U61)&gt;6,ISNUMBER(FIND(".",U61)))),"The country code """&amp;U61&amp;""" doesn't look right. Use a code like ZAF (South Africa) or US-CA (California).","")))))))</f>
        <v/>
      </c>
      <c r="AD61" s="50">
        <f>AND(R61&lt;&gt;"",T61&lt;&gt;"",R61&lt;&gt;T61)</f>
        <v/>
      </c>
    </row>
    <row r="62">
      <c r="B62" s="44" t="n"/>
      <c r="C62" s="44" t="n"/>
      <c r="D62" s="45">
        <f>IF(P62="","",IF(AC62="MISSING","MISSING COUNTRY CODE",IF(AC62&lt;&gt;"","NOT A VALID MAPCODE",IF(M62="NO CONNECTION","NO CONNECTION",IF(NOT(ISNUMBER(F62)),"NOT FOUND",IF(AD62,"CONVERTED – PLEASE CHECK","CONVERTED"))))))</f>
        <v/>
      </c>
      <c r="E62" s="46">
        <f>IF(OR(P62="",AC62&lt;&gt;""),"",TRIM(U62&amp;" "&amp;S62))</f>
        <v/>
      </c>
      <c r="F62" s="47">
        <f>IF(OR(M62="",M62="NO CONNECTION"),"",IFERROR(VALUE(SUBSTITUTE(_xlfn.FILTERXML(M62,"//latDeg"),".",MID(1/2,2,1))),""))</f>
        <v/>
      </c>
      <c r="G62" s="47">
        <f>IF(OR(M62="",M62="NO CONNECTION"),"",IFERROR(VALUE(SUBSTITUTE(_xlfn.FILTERXML(M62,"//lonDeg"),".",MID(1/2,2,1))),""))</f>
        <v/>
      </c>
      <c r="H62" s="45">
        <f>IF(ISNUMBER(F62),SUBSTITUTE(ROUND(F62,6)&amp;"",",",".")&amp;", "&amp;SUBSTITUTE(ROUND(G62,6)&amp;"",",","."),"")</f>
        <v/>
      </c>
      <c r="I62" s="46">
        <f>IF(ISNUMBER(F62),IFERROR(HYPERLINK("https://www.mymapcodes.com/go/?t="&amp;IF(U62="","AAA",U62)&amp;"&amp;ma="&amp;LEFT(S62,V62-1)&amp;"&amp;mb="&amp;MID(S62,V62+1,99),"Open on MyMapcodes →"),""),"")</f>
        <v/>
      </c>
      <c r="J62" s="48">
        <f>IF(P62="","",IF(AC62="MISSING","Add the country code: put it in front of the mapcode (e.g. ZAF RDD.2J) or in column C. ZAF = South Africa.",IF(AC62&lt;&gt;"",AC62,IF(M62="NO CONNECTION","Excel couldn't reach the mapcode service. Click the REFRESH RESULTS box just above the table.",IF(NOT(ISNUMBER(F62)),"The mapcode service doesn't recognise "&amp;E62&amp;". Check the mapcode and the country code.",IF(AD62,"Two different country codes were given, so the one in front of the mapcode ("&amp;R62&amp;") was used.",IF(E62&lt;&gt;TRIM(UPPER(B62&amp;"")),"Tidied up to "&amp;E62&amp;".","")))))))</f>
        <v/>
      </c>
      <c r="L62" s="49">
        <f>IF(E62="","",MapcodeAPI&amp;"coords/"&amp;SUBSTITUTE(E62," ","%20"))&amp;LEFT($B$13,0)</f>
        <v/>
      </c>
      <c r="M62" s="49">
        <f>IF(L62="","",IFERROR(_xlfn.WEBSERVICE(L62),IF(MapcodeAPIBackup="","NO CONNECTION",IFERROR(_xlfn.WEBSERVICE(MapcodeAPIBackup&amp;MID(L62,LEN(MapcodeAPI)+1,999)),"NO CONNECTION"))))</f>
        <v/>
      </c>
      <c r="N62" t="inlineStr">
        <is>
          <t xml:space="preserve"> </t>
        </is>
      </c>
      <c r="P62" s="50">
        <f>IFERROR(IF(AND(TRIM(B62&amp;"")="",TRIM(C62&amp;"")=""),"","#"&amp;UPPER(B62&amp;"")),"#(ERROR)")</f>
        <v/>
      </c>
      <c r="Q62" s="50">
        <f>IF(P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62,2,999)," "," "),"﻿"," "),"​"," "),"⁠"," ")," "," ")," "," "),CHAR(9)," "),CHAR(10)," "),CHAR(13)," "),"MAPCODE"," "),CHAR(34)," "),"“"," "),"”"," "),"'"," "),"’"," "),"‘"," "),"("," "),")"," "),"["," "),"]"," "),"{"," "),"}"," "),","," "),";"," "),"|"," "),":"," "),"/"," "),"\"," ")))</f>
        <v/>
      </c>
      <c r="R62" s="50">
        <f>IF(ISNUMBER(FIND(" ",Q62)),LEFT(Q62,FIND(" ",Q62)-1),"")</f>
        <v/>
      </c>
      <c r="S62" s="50">
        <f>IF(ISNUMBER(FIND(" ",Q62)),TRIM(MID(Q62,FIND(" ",Q62)+1,999)),Q62)</f>
        <v/>
      </c>
      <c r="T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amp;"")," "," "),"﻿"," "),"​"," "),"⁠"," ")," "," ")," "," "),CHAR(9)," "),CHAR(10)," "),CHAR(13)," "),"MAPCODE"," "),CHAR(34)," "),"“"," "),"”"," "),"'"," "),"’"," "),"‘"," "),"("," "),")"," "),"["," "),"]"," "),"{"," "),"}"," "),","," "),";"," "),"|"," "),":"," "),"/"," "),"\"," "))</f>
        <v/>
      </c>
      <c r="U62" s="50">
        <f>IF(R62&lt;&gt;"",R62,T62)</f>
        <v/>
      </c>
      <c r="V62" s="50">
        <f>IFERROR(FIND(".",S62),0)</f>
        <v/>
      </c>
      <c r="W62" s="50">
        <f>IF(V62&gt;0,V62-1,LEN(S62))</f>
        <v/>
      </c>
      <c r="X62" s="50">
        <f>IF(V62=0,"",IFERROR(LEFT(MID(S62,V62+1,99),FIND("-",MID(S62,V62+1,99))-1),MID(S62,V62+1,99)))</f>
        <v/>
      </c>
      <c r="Y62" s="50">
        <f>LEN(X62)</f>
        <v/>
      </c>
      <c r="Z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0",""),"1",""),"2",""),"3",""),"4",""),"5",""),"6",""),"7",""),"8",""),"9",""),"A",""),"B",""),"C",""),"D",""),"E",""),"F",""),"G",""),"H",""),"I",""),"J",""),"K",""),"L",""),"M",""),"N",""),"O",""),"P",""),"Q",""),"R",""),"S",""),"T",""),"U",""),"V",""),"W",""),"X",""),"Y",""),"Z",""),".",""),"-","")</f>
        <v/>
      </c>
      <c r="AA62" s="50">
        <f>LEN(S62)-LEN(SUBSTITUTE(S62,".",""))</f>
        <v/>
      </c>
      <c r="AB62" s="50">
        <f>AND(W62=5,Y62=4)</f>
        <v/>
      </c>
      <c r="AC62" s="50">
        <f>IF(P62="","",IF(S62="","There is no mapcode in this row, only a country code.",IF(ISNUMBER(FIND(" ",S62)),"There are too many spaces. A mapcode looks like ZAF RDD.2J: the country code, one space, then the code.",IF(Z62&lt;&gt;"","Contains characters that can't be in a mapcode: "&amp;Z62,IF(OR(AA62&lt;&gt;1,W62&lt;2,W62&gt;5,Y62&lt;2,Y62&gt;4),"This doesn't look like a mapcode. Mapcodes look like RDD.2J: 2 to 5 letters or numbers, a dot, then 2 to 4 more.",IF(AND(U62="",NOT(AB62)),"MISSING",IF(AND(U62&lt;&gt;"",OR(LEN(U62)&lt;2,LEN(U62)&gt;6,ISNUMBER(FIND(".",U62)))),"The country code """&amp;U62&amp;""" doesn't look right. Use a code like ZAF (South Africa) or US-CA (California).","")))))))</f>
        <v/>
      </c>
      <c r="AD62" s="50">
        <f>AND(R62&lt;&gt;"",T62&lt;&gt;"",R62&lt;&gt;T62)</f>
        <v/>
      </c>
    </row>
    <row r="63">
      <c r="B63" s="44" t="n"/>
      <c r="C63" s="44" t="n"/>
      <c r="D63" s="45">
        <f>IF(P63="","",IF(AC63="MISSING","MISSING COUNTRY CODE",IF(AC63&lt;&gt;"","NOT A VALID MAPCODE",IF(M63="NO CONNECTION","NO CONNECTION",IF(NOT(ISNUMBER(F63)),"NOT FOUND",IF(AD63,"CONVERTED – PLEASE CHECK","CONVERTED"))))))</f>
        <v/>
      </c>
      <c r="E63" s="46">
        <f>IF(OR(P63="",AC63&lt;&gt;""),"",TRIM(U63&amp;" "&amp;S63))</f>
        <v/>
      </c>
      <c r="F63" s="47">
        <f>IF(OR(M63="",M63="NO CONNECTION"),"",IFERROR(VALUE(SUBSTITUTE(_xlfn.FILTERXML(M63,"//latDeg"),".",MID(1/2,2,1))),""))</f>
        <v/>
      </c>
      <c r="G63" s="47">
        <f>IF(OR(M63="",M63="NO CONNECTION"),"",IFERROR(VALUE(SUBSTITUTE(_xlfn.FILTERXML(M63,"//lonDeg"),".",MID(1/2,2,1))),""))</f>
        <v/>
      </c>
      <c r="H63" s="45">
        <f>IF(ISNUMBER(F63),SUBSTITUTE(ROUND(F63,6)&amp;"",",",".")&amp;", "&amp;SUBSTITUTE(ROUND(G63,6)&amp;"",",","."),"")</f>
        <v/>
      </c>
      <c r="I63" s="46">
        <f>IF(ISNUMBER(F63),IFERROR(HYPERLINK("https://www.mymapcodes.com/go/?t="&amp;IF(U63="","AAA",U63)&amp;"&amp;ma="&amp;LEFT(S63,V63-1)&amp;"&amp;mb="&amp;MID(S63,V63+1,99),"Open on MyMapcodes →"),""),"")</f>
        <v/>
      </c>
      <c r="J63" s="48">
        <f>IF(P63="","",IF(AC63="MISSING","Add the country code: put it in front of the mapcode (e.g. ZAF RDD.2J) or in column C. ZAF = South Africa.",IF(AC63&lt;&gt;"",AC63,IF(M63="NO CONNECTION","Excel couldn't reach the mapcode service. Click the REFRESH RESULTS box just above the table.",IF(NOT(ISNUMBER(F63)),"The mapcode service doesn't recognise "&amp;E63&amp;". Check the mapcode and the country code.",IF(AD63,"Two different country codes were given, so the one in front of the mapcode ("&amp;R63&amp;") was used.",IF(E63&lt;&gt;TRIM(UPPER(B63&amp;"")),"Tidied up to "&amp;E63&amp;".","")))))))</f>
        <v/>
      </c>
      <c r="L63" s="49">
        <f>IF(E63="","",MapcodeAPI&amp;"coords/"&amp;SUBSTITUTE(E63," ","%20"))&amp;LEFT($B$13,0)</f>
        <v/>
      </c>
      <c r="M63" s="49">
        <f>IF(L63="","",IFERROR(_xlfn.WEBSERVICE(L63),IF(MapcodeAPIBackup="","NO CONNECTION",IFERROR(_xlfn.WEBSERVICE(MapcodeAPIBackup&amp;MID(L63,LEN(MapcodeAPI)+1,999)),"NO CONNECTION"))))</f>
        <v/>
      </c>
      <c r="N63" t="inlineStr">
        <is>
          <t xml:space="preserve"> </t>
        </is>
      </c>
      <c r="P63" s="50">
        <f>IFERROR(IF(AND(TRIM(B63&amp;"")="",TRIM(C63&amp;"")=""),"","#"&amp;UPPER(B63&amp;"")),"#(ERROR)")</f>
        <v/>
      </c>
      <c r="Q63" s="50">
        <f>IF(P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63,2,999)," "," "),"﻿"," "),"​"," "),"⁠"," ")," "," ")," "," "),CHAR(9)," "),CHAR(10)," "),CHAR(13)," "),"MAPCODE"," "),CHAR(34)," "),"“"," "),"”"," "),"'"," "),"’"," "),"‘"," "),"("," "),")"," "),"["," "),"]"," "),"{"," "),"}"," "),","," "),";"," "),"|"," "),":"," "),"/"," "),"\"," ")))</f>
        <v/>
      </c>
      <c r="R63" s="50">
        <f>IF(ISNUMBER(FIND(" ",Q63)),LEFT(Q63,FIND(" ",Q63)-1),"")</f>
        <v/>
      </c>
      <c r="S63" s="50">
        <f>IF(ISNUMBER(FIND(" ",Q63)),TRIM(MID(Q63,FIND(" ",Q63)+1,999)),Q63)</f>
        <v/>
      </c>
      <c r="T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amp;"")," "," "),"﻿"," "),"​"," "),"⁠"," ")," "," ")," "," "),CHAR(9)," "),CHAR(10)," "),CHAR(13)," "),"MAPCODE"," "),CHAR(34)," "),"“"," "),"”"," "),"'"," "),"’"," "),"‘"," "),"("," "),")"," "),"["," "),"]"," "),"{"," "),"}"," "),","," "),";"," "),"|"," "),":"," "),"/"," "),"\"," "))</f>
        <v/>
      </c>
      <c r="U63" s="50">
        <f>IF(R63&lt;&gt;"",R63,T63)</f>
        <v/>
      </c>
      <c r="V63" s="50">
        <f>IFERROR(FIND(".",S63),0)</f>
        <v/>
      </c>
      <c r="W63" s="50">
        <f>IF(V63&gt;0,V63-1,LEN(S63))</f>
        <v/>
      </c>
      <c r="X63" s="50">
        <f>IF(V63=0,"",IFERROR(LEFT(MID(S63,V63+1,99),FIND("-",MID(S63,V63+1,99))-1),MID(S63,V63+1,99)))</f>
        <v/>
      </c>
      <c r="Y63" s="50">
        <f>LEN(X63)</f>
        <v/>
      </c>
      <c r="Z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0",""),"1",""),"2",""),"3",""),"4",""),"5",""),"6",""),"7",""),"8",""),"9",""),"A",""),"B",""),"C",""),"D",""),"E",""),"F",""),"G",""),"H",""),"I",""),"J",""),"K",""),"L",""),"M",""),"N",""),"O",""),"P",""),"Q",""),"R",""),"S",""),"T",""),"U",""),"V",""),"W",""),"X",""),"Y",""),"Z",""),".",""),"-","")</f>
        <v/>
      </c>
      <c r="AA63" s="50">
        <f>LEN(S63)-LEN(SUBSTITUTE(S63,".",""))</f>
        <v/>
      </c>
      <c r="AB63" s="50">
        <f>AND(W63=5,Y63=4)</f>
        <v/>
      </c>
      <c r="AC63" s="50">
        <f>IF(P63="","",IF(S63="","There is no mapcode in this row, only a country code.",IF(ISNUMBER(FIND(" ",S63)),"There are too many spaces. A mapcode looks like ZAF RDD.2J: the country code, one space, then the code.",IF(Z63&lt;&gt;"","Contains characters that can't be in a mapcode: "&amp;Z63,IF(OR(AA63&lt;&gt;1,W63&lt;2,W63&gt;5,Y63&lt;2,Y63&gt;4),"This doesn't look like a mapcode. Mapcodes look like RDD.2J: 2 to 5 letters or numbers, a dot, then 2 to 4 more.",IF(AND(U63="",NOT(AB63)),"MISSING",IF(AND(U63&lt;&gt;"",OR(LEN(U63)&lt;2,LEN(U63)&gt;6,ISNUMBER(FIND(".",U63)))),"The country code """&amp;U63&amp;""" doesn't look right. Use a code like ZAF (South Africa) or US-CA (California).","")))))))</f>
        <v/>
      </c>
      <c r="AD63" s="50">
        <f>AND(R63&lt;&gt;"",T63&lt;&gt;"",R63&lt;&gt;T63)</f>
        <v/>
      </c>
    </row>
    <row r="64">
      <c r="B64" s="44" t="n"/>
      <c r="C64" s="44" t="n"/>
      <c r="D64" s="45">
        <f>IF(P64="","",IF(AC64="MISSING","MISSING COUNTRY CODE",IF(AC64&lt;&gt;"","NOT A VALID MAPCODE",IF(M64="NO CONNECTION","NO CONNECTION",IF(NOT(ISNUMBER(F64)),"NOT FOUND",IF(AD64,"CONVERTED – PLEASE CHECK","CONVERTED"))))))</f>
        <v/>
      </c>
      <c r="E64" s="46">
        <f>IF(OR(P64="",AC64&lt;&gt;""),"",TRIM(U64&amp;" "&amp;S64))</f>
        <v/>
      </c>
      <c r="F64" s="47">
        <f>IF(OR(M64="",M64="NO CONNECTION"),"",IFERROR(VALUE(SUBSTITUTE(_xlfn.FILTERXML(M64,"//latDeg"),".",MID(1/2,2,1))),""))</f>
        <v/>
      </c>
      <c r="G64" s="47">
        <f>IF(OR(M64="",M64="NO CONNECTION"),"",IFERROR(VALUE(SUBSTITUTE(_xlfn.FILTERXML(M64,"//lonDeg"),".",MID(1/2,2,1))),""))</f>
        <v/>
      </c>
      <c r="H64" s="45">
        <f>IF(ISNUMBER(F64),SUBSTITUTE(ROUND(F64,6)&amp;"",",",".")&amp;", "&amp;SUBSTITUTE(ROUND(G64,6)&amp;"",",","."),"")</f>
        <v/>
      </c>
      <c r="I64" s="46">
        <f>IF(ISNUMBER(F64),IFERROR(HYPERLINK("https://www.mymapcodes.com/go/?t="&amp;IF(U64="","AAA",U64)&amp;"&amp;ma="&amp;LEFT(S64,V64-1)&amp;"&amp;mb="&amp;MID(S64,V64+1,99),"Open on MyMapcodes →"),""),"")</f>
        <v/>
      </c>
      <c r="J64" s="48">
        <f>IF(P64="","",IF(AC64="MISSING","Add the country code: put it in front of the mapcode (e.g. ZAF RDD.2J) or in column C. ZAF = South Africa.",IF(AC64&lt;&gt;"",AC64,IF(M64="NO CONNECTION","Excel couldn't reach the mapcode service. Click the REFRESH RESULTS box just above the table.",IF(NOT(ISNUMBER(F64)),"The mapcode service doesn't recognise "&amp;E64&amp;". Check the mapcode and the country code.",IF(AD64,"Two different country codes were given, so the one in front of the mapcode ("&amp;R64&amp;") was used.",IF(E64&lt;&gt;TRIM(UPPER(B64&amp;"")),"Tidied up to "&amp;E64&amp;".","")))))))</f>
        <v/>
      </c>
      <c r="L64" s="49">
        <f>IF(E64="","",MapcodeAPI&amp;"coords/"&amp;SUBSTITUTE(E64," ","%20"))&amp;LEFT($B$13,0)</f>
        <v/>
      </c>
      <c r="M64" s="49">
        <f>IF(L64="","",IFERROR(_xlfn.WEBSERVICE(L64),IF(MapcodeAPIBackup="","NO CONNECTION",IFERROR(_xlfn.WEBSERVICE(MapcodeAPIBackup&amp;MID(L64,LEN(MapcodeAPI)+1,999)),"NO CONNECTION"))))</f>
        <v/>
      </c>
      <c r="N64" t="inlineStr">
        <is>
          <t xml:space="preserve"> </t>
        </is>
      </c>
      <c r="P64" s="50">
        <f>IFERROR(IF(AND(TRIM(B64&amp;"")="",TRIM(C64&amp;"")=""),"","#"&amp;UPPER(B64&amp;"")),"#(ERROR)")</f>
        <v/>
      </c>
      <c r="Q64" s="50">
        <f>IF(P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64,2,999)," "," "),"﻿"," "),"​"," "),"⁠"," ")," "," ")," "," "),CHAR(9)," "),CHAR(10)," "),CHAR(13)," "),"MAPCODE"," "),CHAR(34)," "),"“"," "),"”"," "),"'"," "),"’"," "),"‘"," "),"("," "),")"," "),"["," "),"]"," "),"{"," "),"}"," "),","," "),";"," "),"|"," "),":"," "),"/"," "),"\"," ")))</f>
        <v/>
      </c>
      <c r="R64" s="50">
        <f>IF(ISNUMBER(FIND(" ",Q64)),LEFT(Q64,FIND(" ",Q64)-1),"")</f>
        <v/>
      </c>
      <c r="S64" s="50">
        <f>IF(ISNUMBER(FIND(" ",Q64)),TRIM(MID(Q64,FIND(" ",Q64)+1,999)),Q64)</f>
        <v/>
      </c>
      <c r="T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amp;"")," "," "),"﻿"," "),"​"," "),"⁠"," ")," "," ")," "," "),CHAR(9)," "),CHAR(10)," "),CHAR(13)," "),"MAPCODE"," "),CHAR(34)," "),"“"," "),"”"," "),"'"," "),"’"," "),"‘"," "),"("," "),")"," "),"["," "),"]"," "),"{"," "),"}"," "),","," "),";"," "),"|"," "),":"," "),"/"," "),"\"," "))</f>
        <v/>
      </c>
      <c r="U64" s="50">
        <f>IF(R64&lt;&gt;"",R64,T64)</f>
        <v/>
      </c>
      <c r="V64" s="50">
        <f>IFERROR(FIND(".",S64),0)</f>
        <v/>
      </c>
      <c r="W64" s="50">
        <f>IF(V64&gt;0,V64-1,LEN(S64))</f>
        <v/>
      </c>
      <c r="X64" s="50">
        <f>IF(V64=0,"",IFERROR(LEFT(MID(S64,V64+1,99),FIND("-",MID(S64,V64+1,99))-1),MID(S64,V64+1,99)))</f>
        <v/>
      </c>
      <c r="Y64" s="50">
        <f>LEN(X64)</f>
        <v/>
      </c>
      <c r="Z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0",""),"1",""),"2",""),"3",""),"4",""),"5",""),"6",""),"7",""),"8",""),"9",""),"A",""),"B",""),"C",""),"D",""),"E",""),"F",""),"G",""),"H",""),"I",""),"J",""),"K",""),"L",""),"M",""),"N",""),"O",""),"P",""),"Q",""),"R",""),"S",""),"T",""),"U",""),"V",""),"W",""),"X",""),"Y",""),"Z",""),".",""),"-","")</f>
        <v/>
      </c>
      <c r="AA64" s="50">
        <f>LEN(S64)-LEN(SUBSTITUTE(S64,".",""))</f>
        <v/>
      </c>
      <c r="AB64" s="50">
        <f>AND(W64=5,Y64=4)</f>
        <v/>
      </c>
      <c r="AC64" s="50">
        <f>IF(P64="","",IF(S64="","There is no mapcode in this row, only a country code.",IF(ISNUMBER(FIND(" ",S64)),"There are too many spaces. A mapcode looks like ZAF RDD.2J: the country code, one space, then the code.",IF(Z64&lt;&gt;"","Contains characters that can't be in a mapcode: "&amp;Z64,IF(OR(AA64&lt;&gt;1,W64&lt;2,W64&gt;5,Y64&lt;2,Y64&gt;4),"This doesn't look like a mapcode. Mapcodes look like RDD.2J: 2 to 5 letters or numbers, a dot, then 2 to 4 more.",IF(AND(U64="",NOT(AB64)),"MISSING",IF(AND(U64&lt;&gt;"",OR(LEN(U64)&lt;2,LEN(U64)&gt;6,ISNUMBER(FIND(".",U64)))),"The country code """&amp;U64&amp;""" doesn't look right. Use a code like ZAF (South Africa) or US-CA (California).","")))))))</f>
        <v/>
      </c>
      <c r="AD64" s="50">
        <f>AND(R64&lt;&gt;"",T64&lt;&gt;"",R64&lt;&gt;T64)</f>
        <v/>
      </c>
    </row>
    <row r="65">
      <c r="B65" s="44" t="n"/>
      <c r="C65" s="44" t="n"/>
      <c r="D65" s="45">
        <f>IF(P65="","",IF(AC65="MISSING","MISSING COUNTRY CODE",IF(AC65&lt;&gt;"","NOT A VALID MAPCODE",IF(M65="NO CONNECTION","NO CONNECTION",IF(NOT(ISNUMBER(F65)),"NOT FOUND",IF(AD65,"CONVERTED – PLEASE CHECK","CONVERTED"))))))</f>
        <v/>
      </c>
      <c r="E65" s="46">
        <f>IF(OR(P65="",AC65&lt;&gt;""),"",TRIM(U65&amp;" "&amp;S65))</f>
        <v/>
      </c>
      <c r="F65" s="47">
        <f>IF(OR(M65="",M65="NO CONNECTION"),"",IFERROR(VALUE(SUBSTITUTE(_xlfn.FILTERXML(M65,"//latDeg"),".",MID(1/2,2,1))),""))</f>
        <v/>
      </c>
      <c r="G65" s="47">
        <f>IF(OR(M65="",M65="NO CONNECTION"),"",IFERROR(VALUE(SUBSTITUTE(_xlfn.FILTERXML(M65,"//lonDeg"),".",MID(1/2,2,1))),""))</f>
        <v/>
      </c>
      <c r="H65" s="45">
        <f>IF(ISNUMBER(F65),SUBSTITUTE(ROUND(F65,6)&amp;"",",",".")&amp;", "&amp;SUBSTITUTE(ROUND(G65,6)&amp;"",",","."),"")</f>
        <v/>
      </c>
      <c r="I65" s="46">
        <f>IF(ISNUMBER(F65),IFERROR(HYPERLINK("https://www.mymapcodes.com/go/?t="&amp;IF(U65="","AAA",U65)&amp;"&amp;ma="&amp;LEFT(S65,V65-1)&amp;"&amp;mb="&amp;MID(S65,V65+1,99),"Open on MyMapcodes →"),""),"")</f>
        <v/>
      </c>
      <c r="J65" s="48">
        <f>IF(P65="","",IF(AC65="MISSING","Add the country code: put it in front of the mapcode (e.g. ZAF RDD.2J) or in column C. ZAF = South Africa.",IF(AC65&lt;&gt;"",AC65,IF(M65="NO CONNECTION","Excel couldn't reach the mapcode service. Click the REFRESH RESULTS box just above the table.",IF(NOT(ISNUMBER(F65)),"The mapcode service doesn't recognise "&amp;E65&amp;". Check the mapcode and the country code.",IF(AD65,"Two different country codes were given, so the one in front of the mapcode ("&amp;R65&amp;") was used.",IF(E65&lt;&gt;TRIM(UPPER(B65&amp;"")),"Tidied up to "&amp;E65&amp;".","")))))))</f>
        <v/>
      </c>
      <c r="L65" s="49">
        <f>IF(E65="","",MapcodeAPI&amp;"coords/"&amp;SUBSTITUTE(E65," ","%20"))&amp;LEFT($B$13,0)</f>
        <v/>
      </c>
      <c r="M65" s="49">
        <f>IF(L65="","",IFERROR(_xlfn.WEBSERVICE(L65),IF(MapcodeAPIBackup="","NO CONNECTION",IFERROR(_xlfn.WEBSERVICE(MapcodeAPIBackup&amp;MID(L65,LEN(MapcodeAPI)+1,999)),"NO CONNECTION"))))</f>
        <v/>
      </c>
      <c r="N65" t="inlineStr">
        <is>
          <t xml:space="preserve"> </t>
        </is>
      </c>
      <c r="P65" s="50">
        <f>IFERROR(IF(AND(TRIM(B65&amp;"")="",TRIM(C65&amp;"")=""),"","#"&amp;UPPER(B65&amp;"")),"#(ERROR)")</f>
        <v/>
      </c>
      <c r="Q65" s="50">
        <f>IF(P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65,2,999)," "," "),"﻿"," "),"​"," "),"⁠"," ")," "," ")," "," "),CHAR(9)," "),CHAR(10)," "),CHAR(13)," "),"MAPCODE"," "),CHAR(34)," "),"“"," "),"”"," "),"'"," "),"’"," "),"‘"," "),"("," "),")"," "),"["," "),"]"," "),"{"," "),"}"," "),","," "),";"," "),"|"," "),":"," "),"/"," "),"\"," ")))</f>
        <v/>
      </c>
      <c r="R65" s="50">
        <f>IF(ISNUMBER(FIND(" ",Q65)),LEFT(Q65,FIND(" ",Q65)-1),"")</f>
        <v/>
      </c>
      <c r="S65" s="50">
        <f>IF(ISNUMBER(FIND(" ",Q65)),TRIM(MID(Q65,FIND(" ",Q65)+1,999)),Q65)</f>
        <v/>
      </c>
      <c r="T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amp;"")," "," "),"﻿"," "),"​"," "),"⁠"," ")," "," ")," "," "),CHAR(9)," "),CHAR(10)," "),CHAR(13)," "),"MAPCODE"," "),CHAR(34)," "),"“"," "),"”"," "),"'"," "),"’"," "),"‘"," "),"("," "),")"," "),"["," "),"]"," "),"{"," "),"}"," "),","," "),";"," "),"|"," "),":"," "),"/"," "),"\"," "))</f>
        <v/>
      </c>
      <c r="U65" s="50">
        <f>IF(R65&lt;&gt;"",R65,T65)</f>
        <v/>
      </c>
      <c r="V65" s="50">
        <f>IFERROR(FIND(".",S65),0)</f>
        <v/>
      </c>
      <c r="W65" s="50">
        <f>IF(V65&gt;0,V65-1,LEN(S65))</f>
        <v/>
      </c>
      <c r="X65" s="50">
        <f>IF(V65=0,"",IFERROR(LEFT(MID(S65,V65+1,99),FIND("-",MID(S65,V65+1,99))-1),MID(S65,V65+1,99)))</f>
        <v/>
      </c>
      <c r="Y65" s="50">
        <f>LEN(X65)</f>
        <v/>
      </c>
      <c r="Z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0",""),"1",""),"2",""),"3",""),"4",""),"5",""),"6",""),"7",""),"8",""),"9",""),"A",""),"B",""),"C",""),"D",""),"E",""),"F",""),"G",""),"H",""),"I",""),"J",""),"K",""),"L",""),"M",""),"N",""),"O",""),"P",""),"Q",""),"R",""),"S",""),"T",""),"U",""),"V",""),"W",""),"X",""),"Y",""),"Z",""),".",""),"-","")</f>
        <v/>
      </c>
      <c r="AA65" s="50">
        <f>LEN(S65)-LEN(SUBSTITUTE(S65,".",""))</f>
        <v/>
      </c>
      <c r="AB65" s="50">
        <f>AND(W65=5,Y65=4)</f>
        <v/>
      </c>
      <c r="AC65" s="50">
        <f>IF(P65="","",IF(S65="","There is no mapcode in this row, only a country code.",IF(ISNUMBER(FIND(" ",S65)),"There are too many spaces. A mapcode looks like ZAF RDD.2J: the country code, one space, then the code.",IF(Z65&lt;&gt;"","Contains characters that can't be in a mapcode: "&amp;Z65,IF(OR(AA65&lt;&gt;1,W65&lt;2,W65&gt;5,Y65&lt;2,Y65&gt;4),"This doesn't look like a mapcode. Mapcodes look like RDD.2J: 2 to 5 letters or numbers, a dot, then 2 to 4 more.",IF(AND(U65="",NOT(AB65)),"MISSING",IF(AND(U65&lt;&gt;"",OR(LEN(U65)&lt;2,LEN(U65)&gt;6,ISNUMBER(FIND(".",U65)))),"The country code """&amp;U65&amp;""" doesn't look right. Use a code like ZAF (South Africa) or US-CA (California).","")))))))</f>
        <v/>
      </c>
      <c r="AD65" s="50">
        <f>AND(R65&lt;&gt;"",T65&lt;&gt;"",R65&lt;&gt;T65)</f>
        <v/>
      </c>
    </row>
    <row r="66">
      <c r="B66" s="44" t="n"/>
      <c r="C66" s="44" t="n"/>
      <c r="D66" s="45">
        <f>IF(P66="","",IF(AC66="MISSING","MISSING COUNTRY CODE",IF(AC66&lt;&gt;"","NOT A VALID MAPCODE",IF(M66="NO CONNECTION","NO CONNECTION",IF(NOT(ISNUMBER(F66)),"NOT FOUND",IF(AD66,"CONVERTED – PLEASE CHECK","CONVERTED"))))))</f>
        <v/>
      </c>
      <c r="E66" s="46">
        <f>IF(OR(P66="",AC66&lt;&gt;""),"",TRIM(U66&amp;" "&amp;S66))</f>
        <v/>
      </c>
      <c r="F66" s="47">
        <f>IF(OR(M66="",M66="NO CONNECTION"),"",IFERROR(VALUE(SUBSTITUTE(_xlfn.FILTERXML(M66,"//latDeg"),".",MID(1/2,2,1))),""))</f>
        <v/>
      </c>
      <c r="G66" s="47">
        <f>IF(OR(M66="",M66="NO CONNECTION"),"",IFERROR(VALUE(SUBSTITUTE(_xlfn.FILTERXML(M66,"//lonDeg"),".",MID(1/2,2,1))),""))</f>
        <v/>
      </c>
      <c r="H66" s="45">
        <f>IF(ISNUMBER(F66),SUBSTITUTE(ROUND(F66,6)&amp;"",",",".")&amp;", "&amp;SUBSTITUTE(ROUND(G66,6)&amp;"",",","."),"")</f>
        <v/>
      </c>
      <c r="I66" s="46">
        <f>IF(ISNUMBER(F66),IFERROR(HYPERLINK("https://www.mymapcodes.com/go/?t="&amp;IF(U66="","AAA",U66)&amp;"&amp;ma="&amp;LEFT(S66,V66-1)&amp;"&amp;mb="&amp;MID(S66,V66+1,99),"Open on MyMapcodes →"),""),"")</f>
        <v/>
      </c>
      <c r="J66" s="48">
        <f>IF(P66="","",IF(AC66="MISSING","Add the country code: put it in front of the mapcode (e.g. ZAF RDD.2J) or in column C. ZAF = South Africa.",IF(AC66&lt;&gt;"",AC66,IF(M66="NO CONNECTION","Excel couldn't reach the mapcode service. Click the REFRESH RESULTS box just above the table.",IF(NOT(ISNUMBER(F66)),"The mapcode service doesn't recognise "&amp;E66&amp;". Check the mapcode and the country code.",IF(AD66,"Two different country codes were given, so the one in front of the mapcode ("&amp;R66&amp;") was used.",IF(E66&lt;&gt;TRIM(UPPER(B66&amp;"")),"Tidied up to "&amp;E66&amp;".","")))))))</f>
        <v/>
      </c>
      <c r="L66" s="49">
        <f>IF(E66="","",MapcodeAPI&amp;"coords/"&amp;SUBSTITUTE(E66," ","%20"))&amp;LEFT($B$13,0)</f>
        <v/>
      </c>
      <c r="M66" s="49">
        <f>IF(L66="","",IFERROR(_xlfn.WEBSERVICE(L66),IF(MapcodeAPIBackup="","NO CONNECTION",IFERROR(_xlfn.WEBSERVICE(MapcodeAPIBackup&amp;MID(L66,LEN(MapcodeAPI)+1,999)),"NO CONNECTION"))))</f>
        <v/>
      </c>
      <c r="N66" t="inlineStr">
        <is>
          <t xml:space="preserve"> </t>
        </is>
      </c>
      <c r="P66" s="50">
        <f>IFERROR(IF(AND(TRIM(B66&amp;"")="",TRIM(C66&amp;"")=""),"","#"&amp;UPPER(B66&amp;"")),"#(ERROR)")</f>
        <v/>
      </c>
      <c r="Q66" s="50">
        <f>IF(P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66,2,999)," "," "),"﻿"," "),"​"," "),"⁠"," ")," "," ")," "," "),CHAR(9)," "),CHAR(10)," "),CHAR(13)," "),"MAPCODE"," "),CHAR(34)," "),"“"," "),"”"," "),"'"," "),"’"," "),"‘"," "),"("," "),")"," "),"["," "),"]"," "),"{"," "),"}"," "),","," "),";"," "),"|"," "),":"," "),"/"," "),"\"," ")))</f>
        <v/>
      </c>
      <c r="R66" s="50">
        <f>IF(ISNUMBER(FIND(" ",Q66)),LEFT(Q66,FIND(" ",Q66)-1),"")</f>
        <v/>
      </c>
      <c r="S66" s="50">
        <f>IF(ISNUMBER(FIND(" ",Q66)),TRIM(MID(Q66,FIND(" ",Q66)+1,999)),Q66)</f>
        <v/>
      </c>
      <c r="T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amp;"")," "," "),"﻿"," "),"​"," "),"⁠"," ")," "," ")," "," "),CHAR(9)," "),CHAR(10)," "),CHAR(13)," "),"MAPCODE"," "),CHAR(34)," "),"“"," "),"”"," "),"'"," "),"’"," "),"‘"," "),"("," "),")"," "),"["," "),"]"," "),"{"," "),"}"," "),","," "),";"," "),"|"," "),":"," "),"/"," "),"\"," "))</f>
        <v/>
      </c>
      <c r="U66" s="50">
        <f>IF(R66&lt;&gt;"",R66,T66)</f>
        <v/>
      </c>
      <c r="V66" s="50">
        <f>IFERROR(FIND(".",S66),0)</f>
        <v/>
      </c>
      <c r="W66" s="50">
        <f>IF(V66&gt;0,V66-1,LEN(S66))</f>
        <v/>
      </c>
      <c r="X66" s="50">
        <f>IF(V66=0,"",IFERROR(LEFT(MID(S66,V66+1,99),FIND("-",MID(S66,V66+1,99))-1),MID(S66,V66+1,99)))</f>
        <v/>
      </c>
      <c r="Y66" s="50">
        <f>LEN(X66)</f>
        <v/>
      </c>
      <c r="Z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0",""),"1",""),"2",""),"3",""),"4",""),"5",""),"6",""),"7",""),"8",""),"9",""),"A",""),"B",""),"C",""),"D",""),"E",""),"F",""),"G",""),"H",""),"I",""),"J",""),"K",""),"L",""),"M",""),"N",""),"O",""),"P",""),"Q",""),"R",""),"S",""),"T",""),"U",""),"V",""),"W",""),"X",""),"Y",""),"Z",""),".",""),"-","")</f>
        <v/>
      </c>
      <c r="AA66" s="50">
        <f>LEN(S66)-LEN(SUBSTITUTE(S66,".",""))</f>
        <v/>
      </c>
      <c r="AB66" s="50">
        <f>AND(W66=5,Y66=4)</f>
        <v/>
      </c>
      <c r="AC66" s="50">
        <f>IF(P66="","",IF(S66="","There is no mapcode in this row, only a country code.",IF(ISNUMBER(FIND(" ",S66)),"There are too many spaces. A mapcode looks like ZAF RDD.2J: the country code, one space, then the code.",IF(Z66&lt;&gt;"","Contains characters that can't be in a mapcode: "&amp;Z66,IF(OR(AA66&lt;&gt;1,W66&lt;2,W66&gt;5,Y66&lt;2,Y66&gt;4),"This doesn't look like a mapcode. Mapcodes look like RDD.2J: 2 to 5 letters or numbers, a dot, then 2 to 4 more.",IF(AND(U66="",NOT(AB66)),"MISSING",IF(AND(U66&lt;&gt;"",OR(LEN(U66)&lt;2,LEN(U66)&gt;6,ISNUMBER(FIND(".",U66)))),"The country code """&amp;U66&amp;""" doesn't look right. Use a code like ZAF (South Africa) or US-CA (California).","")))))))</f>
        <v/>
      </c>
      <c r="AD66" s="50">
        <f>AND(R66&lt;&gt;"",T66&lt;&gt;"",R66&lt;&gt;T66)</f>
        <v/>
      </c>
    </row>
    <row r="67">
      <c r="B67" s="44" t="n"/>
      <c r="C67" s="44" t="n"/>
      <c r="D67" s="45">
        <f>IF(P67="","",IF(AC67="MISSING","MISSING COUNTRY CODE",IF(AC67&lt;&gt;"","NOT A VALID MAPCODE",IF(M67="NO CONNECTION","NO CONNECTION",IF(NOT(ISNUMBER(F67)),"NOT FOUND",IF(AD67,"CONVERTED – PLEASE CHECK","CONVERTED"))))))</f>
        <v/>
      </c>
      <c r="E67" s="46">
        <f>IF(OR(P67="",AC67&lt;&gt;""),"",TRIM(U67&amp;" "&amp;S67))</f>
        <v/>
      </c>
      <c r="F67" s="47">
        <f>IF(OR(M67="",M67="NO CONNECTION"),"",IFERROR(VALUE(SUBSTITUTE(_xlfn.FILTERXML(M67,"//latDeg"),".",MID(1/2,2,1))),""))</f>
        <v/>
      </c>
      <c r="G67" s="47">
        <f>IF(OR(M67="",M67="NO CONNECTION"),"",IFERROR(VALUE(SUBSTITUTE(_xlfn.FILTERXML(M67,"//lonDeg"),".",MID(1/2,2,1))),""))</f>
        <v/>
      </c>
      <c r="H67" s="45">
        <f>IF(ISNUMBER(F67),SUBSTITUTE(ROUND(F67,6)&amp;"",",",".")&amp;", "&amp;SUBSTITUTE(ROUND(G67,6)&amp;"",",","."),"")</f>
        <v/>
      </c>
      <c r="I67" s="46">
        <f>IF(ISNUMBER(F67),IFERROR(HYPERLINK("https://www.mymapcodes.com/go/?t="&amp;IF(U67="","AAA",U67)&amp;"&amp;ma="&amp;LEFT(S67,V67-1)&amp;"&amp;mb="&amp;MID(S67,V67+1,99),"Open on MyMapcodes →"),""),"")</f>
        <v/>
      </c>
      <c r="J67" s="48">
        <f>IF(P67="","",IF(AC67="MISSING","Add the country code: put it in front of the mapcode (e.g. ZAF RDD.2J) or in column C. ZAF = South Africa.",IF(AC67&lt;&gt;"",AC67,IF(M67="NO CONNECTION","Excel couldn't reach the mapcode service. Click the REFRESH RESULTS box just above the table.",IF(NOT(ISNUMBER(F67)),"The mapcode service doesn't recognise "&amp;E67&amp;". Check the mapcode and the country code.",IF(AD67,"Two different country codes were given, so the one in front of the mapcode ("&amp;R67&amp;") was used.",IF(E67&lt;&gt;TRIM(UPPER(B67&amp;"")),"Tidied up to "&amp;E67&amp;".","")))))))</f>
        <v/>
      </c>
      <c r="L67" s="49">
        <f>IF(E67="","",MapcodeAPI&amp;"coords/"&amp;SUBSTITUTE(E67," ","%20"))&amp;LEFT($B$13,0)</f>
        <v/>
      </c>
      <c r="M67" s="49">
        <f>IF(L67="","",IFERROR(_xlfn.WEBSERVICE(L67),IF(MapcodeAPIBackup="","NO CONNECTION",IFERROR(_xlfn.WEBSERVICE(MapcodeAPIBackup&amp;MID(L67,LEN(MapcodeAPI)+1,999)),"NO CONNECTION"))))</f>
        <v/>
      </c>
      <c r="N67" t="inlineStr">
        <is>
          <t xml:space="preserve"> </t>
        </is>
      </c>
      <c r="P67" s="50">
        <f>IFERROR(IF(AND(TRIM(B67&amp;"")="",TRIM(C67&amp;"")=""),"","#"&amp;UPPER(B67&amp;"")),"#(ERROR)")</f>
        <v/>
      </c>
      <c r="Q67" s="50">
        <f>IF(P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67,2,999)," "," "),"﻿"," "),"​"," "),"⁠"," ")," "," ")," "," "),CHAR(9)," "),CHAR(10)," "),CHAR(13)," "),"MAPCODE"," "),CHAR(34)," "),"“"," "),"”"," "),"'"," "),"’"," "),"‘"," "),"("," "),")"," "),"["," "),"]"," "),"{"," "),"}"," "),","," "),";"," "),"|"," "),":"," "),"/"," "),"\"," ")))</f>
        <v/>
      </c>
      <c r="R67" s="50">
        <f>IF(ISNUMBER(FIND(" ",Q67)),LEFT(Q67,FIND(" ",Q67)-1),"")</f>
        <v/>
      </c>
      <c r="S67" s="50">
        <f>IF(ISNUMBER(FIND(" ",Q67)),TRIM(MID(Q67,FIND(" ",Q67)+1,999)),Q67)</f>
        <v/>
      </c>
      <c r="T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amp;"")," "," "),"﻿"," "),"​"," "),"⁠"," ")," "," ")," "," "),CHAR(9)," "),CHAR(10)," "),CHAR(13)," "),"MAPCODE"," "),CHAR(34)," "),"“"," "),"”"," "),"'"," "),"’"," "),"‘"," "),"("," "),")"," "),"["," "),"]"," "),"{"," "),"}"," "),","," "),";"," "),"|"," "),":"," "),"/"," "),"\"," "))</f>
        <v/>
      </c>
      <c r="U67" s="50">
        <f>IF(R67&lt;&gt;"",R67,T67)</f>
        <v/>
      </c>
      <c r="V67" s="50">
        <f>IFERROR(FIND(".",S67),0)</f>
        <v/>
      </c>
      <c r="W67" s="50">
        <f>IF(V67&gt;0,V67-1,LEN(S67))</f>
        <v/>
      </c>
      <c r="X67" s="50">
        <f>IF(V67=0,"",IFERROR(LEFT(MID(S67,V67+1,99),FIND("-",MID(S67,V67+1,99))-1),MID(S67,V67+1,99)))</f>
        <v/>
      </c>
      <c r="Y67" s="50">
        <f>LEN(X67)</f>
        <v/>
      </c>
      <c r="Z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0",""),"1",""),"2",""),"3",""),"4",""),"5",""),"6",""),"7",""),"8",""),"9",""),"A",""),"B",""),"C",""),"D",""),"E",""),"F",""),"G",""),"H",""),"I",""),"J",""),"K",""),"L",""),"M",""),"N",""),"O",""),"P",""),"Q",""),"R",""),"S",""),"T",""),"U",""),"V",""),"W",""),"X",""),"Y",""),"Z",""),".",""),"-","")</f>
        <v/>
      </c>
      <c r="AA67" s="50">
        <f>LEN(S67)-LEN(SUBSTITUTE(S67,".",""))</f>
        <v/>
      </c>
      <c r="AB67" s="50">
        <f>AND(W67=5,Y67=4)</f>
        <v/>
      </c>
      <c r="AC67" s="50">
        <f>IF(P67="","",IF(S67="","There is no mapcode in this row, only a country code.",IF(ISNUMBER(FIND(" ",S67)),"There are too many spaces. A mapcode looks like ZAF RDD.2J: the country code, one space, then the code.",IF(Z67&lt;&gt;"","Contains characters that can't be in a mapcode: "&amp;Z67,IF(OR(AA67&lt;&gt;1,W67&lt;2,W67&gt;5,Y67&lt;2,Y67&gt;4),"This doesn't look like a mapcode. Mapcodes look like RDD.2J: 2 to 5 letters or numbers, a dot, then 2 to 4 more.",IF(AND(U67="",NOT(AB67)),"MISSING",IF(AND(U67&lt;&gt;"",OR(LEN(U67)&lt;2,LEN(U67)&gt;6,ISNUMBER(FIND(".",U67)))),"The country code """&amp;U67&amp;""" doesn't look right. Use a code like ZAF (South Africa) or US-CA (California).","")))))))</f>
        <v/>
      </c>
      <c r="AD67" s="50">
        <f>AND(R67&lt;&gt;"",T67&lt;&gt;"",R67&lt;&gt;T67)</f>
        <v/>
      </c>
    </row>
    <row r="68">
      <c r="B68" s="44" t="n"/>
      <c r="C68" s="44" t="n"/>
      <c r="D68" s="45">
        <f>IF(P68="","",IF(AC68="MISSING","MISSING COUNTRY CODE",IF(AC68&lt;&gt;"","NOT A VALID MAPCODE",IF(M68="NO CONNECTION","NO CONNECTION",IF(NOT(ISNUMBER(F68)),"NOT FOUND",IF(AD68,"CONVERTED – PLEASE CHECK","CONVERTED"))))))</f>
        <v/>
      </c>
      <c r="E68" s="46">
        <f>IF(OR(P68="",AC68&lt;&gt;""),"",TRIM(U68&amp;" "&amp;S68))</f>
        <v/>
      </c>
      <c r="F68" s="47">
        <f>IF(OR(M68="",M68="NO CONNECTION"),"",IFERROR(VALUE(SUBSTITUTE(_xlfn.FILTERXML(M68,"//latDeg"),".",MID(1/2,2,1))),""))</f>
        <v/>
      </c>
      <c r="G68" s="47">
        <f>IF(OR(M68="",M68="NO CONNECTION"),"",IFERROR(VALUE(SUBSTITUTE(_xlfn.FILTERXML(M68,"//lonDeg"),".",MID(1/2,2,1))),""))</f>
        <v/>
      </c>
      <c r="H68" s="45">
        <f>IF(ISNUMBER(F68),SUBSTITUTE(ROUND(F68,6)&amp;"",",",".")&amp;", "&amp;SUBSTITUTE(ROUND(G68,6)&amp;"",",","."),"")</f>
        <v/>
      </c>
      <c r="I68" s="46">
        <f>IF(ISNUMBER(F68),IFERROR(HYPERLINK("https://www.mymapcodes.com/go/?t="&amp;IF(U68="","AAA",U68)&amp;"&amp;ma="&amp;LEFT(S68,V68-1)&amp;"&amp;mb="&amp;MID(S68,V68+1,99),"Open on MyMapcodes →"),""),"")</f>
        <v/>
      </c>
      <c r="J68" s="48">
        <f>IF(P68="","",IF(AC68="MISSING","Add the country code: put it in front of the mapcode (e.g. ZAF RDD.2J) or in column C. ZAF = South Africa.",IF(AC68&lt;&gt;"",AC68,IF(M68="NO CONNECTION","Excel couldn't reach the mapcode service. Click the REFRESH RESULTS box just above the table.",IF(NOT(ISNUMBER(F68)),"The mapcode service doesn't recognise "&amp;E68&amp;". Check the mapcode and the country code.",IF(AD68,"Two different country codes were given, so the one in front of the mapcode ("&amp;R68&amp;") was used.",IF(E68&lt;&gt;TRIM(UPPER(B68&amp;"")),"Tidied up to "&amp;E68&amp;".","")))))))</f>
        <v/>
      </c>
      <c r="L68" s="49">
        <f>IF(E68="","",MapcodeAPI&amp;"coords/"&amp;SUBSTITUTE(E68," ","%20"))&amp;LEFT($B$13,0)</f>
        <v/>
      </c>
      <c r="M68" s="49">
        <f>IF(L68="","",IFERROR(_xlfn.WEBSERVICE(L68),IF(MapcodeAPIBackup="","NO CONNECTION",IFERROR(_xlfn.WEBSERVICE(MapcodeAPIBackup&amp;MID(L68,LEN(MapcodeAPI)+1,999)),"NO CONNECTION"))))</f>
        <v/>
      </c>
      <c r="N68" t="inlineStr">
        <is>
          <t xml:space="preserve"> </t>
        </is>
      </c>
      <c r="P68" s="50">
        <f>IFERROR(IF(AND(TRIM(B68&amp;"")="",TRIM(C68&amp;"")=""),"","#"&amp;UPPER(B68&amp;"")),"#(ERROR)")</f>
        <v/>
      </c>
      <c r="Q68" s="50">
        <f>IF(P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68,2,999)," "," "),"﻿"," "),"​"," "),"⁠"," ")," "," ")," "," "),CHAR(9)," "),CHAR(10)," "),CHAR(13)," "),"MAPCODE"," "),CHAR(34)," "),"“"," "),"”"," "),"'"," "),"’"," "),"‘"," "),"("," "),")"," "),"["," "),"]"," "),"{"," "),"}"," "),","," "),";"," "),"|"," "),":"," "),"/"," "),"\"," ")))</f>
        <v/>
      </c>
      <c r="R68" s="50">
        <f>IF(ISNUMBER(FIND(" ",Q68)),LEFT(Q68,FIND(" ",Q68)-1),"")</f>
        <v/>
      </c>
      <c r="S68" s="50">
        <f>IF(ISNUMBER(FIND(" ",Q68)),TRIM(MID(Q68,FIND(" ",Q68)+1,999)),Q68)</f>
        <v/>
      </c>
      <c r="T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amp;"")," "," "),"﻿"," "),"​"," "),"⁠"," ")," "," ")," "," "),CHAR(9)," "),CHAR(10)," "),CHAR(13)," "),"MAPCODE"," "),CHAR(34)," "),"“"," "),"”"," "),"'"," "),"’"," "),"‘"," "),"("," "),")"," "),"["," "),"]"," "),"{"," "),"}"," "),","," "),";"," "),"|"," "),":"," "),"/"," "),"\"," "))</f>
        <v/>
      </c>
      <c r="U68" s="50">
        <f>IF(R68&lt;&gt;"",R68,T68)</f>
        <v/>
      </c>
      <c r="V68" s="50">
        <f>IFERROR(FIND(".",S68),0)</f>
        <v/>
      </c>
      <c r="W68" s="50">
        <f>IF(V68&gt;0,V68-1,LEN(S68))</f>
        <v/>
      </c>
      <c r="X68" s="50">
        <f>IF(V68=0,"",IFERROR(LEFT(MID(S68,V68+1,99),FIND("-",MID(S68,V68+1,99))-1),MID(S68,V68+1,99)))</f>
        <v/>
      </c>
      <c r="Y68" s="50">
        <f>LEN(X68)</f>
        <v/>
      </c>
      <c r="Z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0",""),"1",""),"2",""),"3",""),"4",""),"5",""),"6",""),"7",""),"8",""),"9",""),"A",""),"B",""),"C",""),"D",""),"E",""),"F",""),"G",""),"H",""),"I",""),"J",""),"K",""),"L",""),"M",""),"N",""),"O",""),"P",""),"Q",""),"R",""),"S",""),"T",""),"U",""),"V",""),"W",""),"X",""),"Y",""),"Z",""),".",""),"-","")</f>
        <v/>
      </c>
      <c r="AA68" s="50">
        <f>LEN(S68)-LEN(SUBSTITUTE(S68,".",""))</f>
        <v/>
      </c>
      <c r="AB68" s="50">
        <f>AND(W68=5,Y68=4)</f>
        <v/>
      </c>
      <c r="AC68" s="50">
        <f>IF(P68="","",IF(S68="","There is no mapcode in this row, only a country code.",IF(ISNUMBER(FIND(" ",S68)),"There are too many spaces. A mapcode looks like ZAF RDD.2J: the country code, one space, then the code.",IF(Z68&lt;&gt;"","Contains characters that can't be in a mapcode: "&amp;Z68,IF(OR(AA68&lt;&gt;1,W68&lt;2,W68&gt;5,Y68&lt;2,Y68&gt;4),"This doesn't look like a mapcode. Mapcodes look like RDD.2J: 2 to 5 letters or numbers, a dot, then 2 to 4 more.",IF(AND(U68="",NOT(AB68)),"MISSING",IF(AND(U68&lt;&gt;"",OR(LEN(U68)&lt;2,LEN(U68)&gt;6,ISNUMBER(FIND(".",U68)))),"The country code """&amp;U68&amp;""" doesn't look right. Use a code like ZAF (South Africa) or US-CA (California).","")))))))</f>
        <v/>
      </c>
      <c r="AD68" s="50">
        <f>AND(R68&lt;&gt;"",T68&lt;&gt;"",R68&lt;&gt;T68)</f>
        <v/>
      </c>
    </row>
    <row r="69">
      <c r="B69" s="44" t="n"/>
      <c r="C69" s="44" t="n"/>
      <c r="D69" s="45">
        <f>IF(P69="","",IF(AC69="MISSING","MISSING COUNTRY CODE",IF(AC69&lt;&gt;"","NOT A VALID MAPCODE",IF(M69="NO CONNECTION","NO CONNECTION",IF(NOT(ISNUMBER(F69)),"NOT FOUND",IF(AD69,"CONVERTED – PLEASE CHECK","CONVERTED"))))))</f>
        <v/>
      </c>
      <c r="E69" s="46">
        <f>IF(OR(P69="",AC69&lt;&gt;""),"",TRIM(U69&amp;" "&amp;S69))</f>
        <v/>
      </c>
      <c r="F69" s="47">
        <f>IF(OR(M69="",M69="NO CONNECTION"),"",IFERROR(VALUE(SUBSTITUTE(_xlfn.FILTERXML(M69,"//latDeg"),".",MID(1/2,2,1))),""))</f>
        <v/>
      </c>
      <c r="G69" s="47">
        <f>IF(OR(M69="",M69="NO CONNECTION"),"",IFERROR(VALUE(SUBSTITUTE(_xlfn.FILTERXML(M69,"//lonDeg"),".",MID(1/2,2,1))),""))</f>
        <v/>
      </c>
      <c r="H69" s="45">
        <f>IF(ISNUMBER(F69),SUBSTITUTE(ROUND(F69,6)&amp;"",",",".")&amp;", "&amp;SUBSTITUTE(ROUND(G69,6)&amp;"",",","."),"")</f>
        <v/>
      </c>
      <c r="I69" s="46">
        <f>IF(ISNUMBER(F69),IFERROR(HYPERLINK("https://www.mymapcodes.com/go/?t="&amp;IF(U69="","AAA",U69)&amp;"&amp;ma="&amp;LEFT(S69,V69-1)&amp;"&amp;mb="&amp;MID(S69,V69+1,99),"Open on MyMapcodes →"),""),"")</f>
        <v/>
      </c>
      <c r="J69" s="48">
        <f>IF(P69="","",IF(AC69="MISSING","Add the country code: put it in front of the mapcode (e.g. ZAF RDD.2J) or in column C. ZAF = South Africa.",IF(AC69&lt;&gt;"",AC69,IF(M69="NO CONNECTION","Excel couldn't reach the mapcode service. Click the REFRESH RESULTS box just above the table.",IF(NOT(ISNUMBER(F69)),"The mapcode service doesn't recognise "&amp;E69&amp;". Check the mapcode and the country code.",IF(AD69,"Two different country codes were given, so the one in front of the mapcode ("&amp;R69&amp;") was used.",IF(E69&lt;&gt;TRIM(UPPER(B69&amp;"")),"Tidied up to "&amp;E69&amp;".","")))))))</f>
        <v/>
      </c>
      <c r="L69" s="49">
        <f>IF(E69="","",MapcodeAPI&amp;"coords/"&amp;SUBSTITUTE(E69," ","%20"))&amp;LEFT($B$13,0)</f>
        <v/>
      </c>
      <c r="M69" s="49">
        <f>IF(L69="","",IFERROR(_xlfn.WEBSERVICE(L69),IF(MapcodeAPIBackup="","NO CONNECTION",IFERROR(_xlfn.WEBSERVICE(MapcodeAPIBackup&amp;MID(L69,LEN(MapcodeAPI)+1,999)),"NO CONNECTION"))))</f>
        <v/>
      </c>
      <c r="N69" t="inlineStr">
        <is>
          <t xml:space="preserve"> </t>
        </is>
      </c>
      <c r="P69" s="50">
        <f>IFERROR(IF(AND(TRIM(B69&amp;"")="",TRIM(C69&amp;"")=""),"","#"&amp;UPPER(B69&amp;"")),"#(ERROR)")</f>
        <v/>
      </c>
      <c r="Q69" s="50">
        <f>IF(P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69,2,999)," "," "),"﻿"," "),"​"," "),"⁠"," ")," "," ")," "," "),CHAR(9)," "),CHAR(10)," "),CHAR(13)," "),"MAPCODE"," "),CHAR(34)," "),"“"," "),"”"," "),"'"," "),"’"," "),"‘"," "),"("," "),")"," "),"["," "),"]"," "),"{"," "),"}"," "),","," "),";"," "),"|"," "),":"," "),"/"," "),"\"," ")))</f>
        <v/>
      </c>
      <c r="R69" s="50">
        <f>IF(ISNUMBER(FIND(" ",Q69)),LEFT(Q69,FIND(" ",Q69)-1),"")</f>
        <v/>
      </c>
      <c r="S69" s="50">
        <f>IF(ISNUMBER(FIND(" ",Q69)),TRIM(MID(Q69,FIND(" ",Q69)+1,999)),Q69)</f>
        <v/>
      </c>
      <c r="T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amp;"")," "," "),"﻿"," "),"​"," "),"⁠"," ")," "," ")," "," "),CHAR(9)," "),CHAR(10)," "),CHAR(13)," "),"MAPCODE"," "),CHAR(34)," "),"“"," "),"”"," "),"'"," "),"’"," "),"‘"," "),"("," "),")"," "),"["," "),"]"," "),"{"," "),"}"," "),","," "),";"," "),"|"," "),":"," "),"/"," "),"\"," "))</f>
        <v/>
      </c>
      <c r="U69" s="50">
        <f>IF(R69&lt;&gt;"",R69,T69)</f>
        <v/>
      </c>
      <c r="V69" s="50">
        <f>IFERROR(FIND(".",S69),0)</f>
        <v/>
      </c>
      <c r="W69" s="50">
        <f>IF(V69&gt;0,V69-1,LEN(S69))</f>
        <v/>
      </c>
      <c r="X69" s="50">
        <f>IF(V69=0,"",IFERROR(LEFT(MID(S69,V69+1,99),FIND("-",MID(S69,V69+1,99))-1),MID(S69,V69+1,99)))</f>
        <v/>
      </c>
      <c r="Y69" s="50">
        <f>LEN(X69)</f>
        <v/>
      </c>
      <c r="Z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0",""),"1",""),"2",""),"3",""),"4",""),"5",""),"6",""),"7",""),"8",""),"9",""),"A",""),"B",""),"C",""),"D",""),"E",""),"F",""),"G",""),"H",""),"I",""),"J",""),"K",""),"L",""),"M",""),"N",""),"O",""),"P",""),"Q",""),"R",""),"S",""),"T",""),"U",""),"V",""),"W",""),"X",""),"Y",""),"Z",""),".",""),"-","")</f>
        <v/>
      </c>
      <c r="AA69" s="50">
        <f>LEN(S69)-LEN(SUBSTITUTE(S69,".",""))</f>
        <v/>
      </c>
      <c r="AB69" s="50">
        <f>AND(W69=5,Y69=4)</f>
        <v/>
      </c>
      <c r="AC69" s="50">
        <f>IF(P69="","",IF(S69="","There is no mapcode in this row, only a country code.",IF(ISNUMBER(FIND(" ",S69)),"There are too many spaces. A mapcode looks like ZAF RDD.2J: the country code, one space, then the code.",IF(Z69&lt;&gt;"","Contains characters that can't be in a mapcode: "&amp;Z69,IF(OR(AA69&lt;&gt;1,W69&lt;2,W69&gt;5,Y69&lt;2,Y69&gt;4),"This doesn't look like a mapcode. Mapcodes look like RDD.2J: 2 to 5 letters or numbers, a dot, then 2 to 4 more.",IF(AND(U69="",NOT(AB69)),"MISSING",IF(AND(U69&lt;&gt;"",OR(LEN(U69)&lt;2,LEN(U69)&gt;6,ISNUMBER(FIND(".",U69)))),"The country code """&amp;U69&amp;""" doesn't look right. Use a code like ZAF (South Africa) or US-CA (California).","")))))))</f>
        <v/>
      </c>
      <c r="AD69" s="50">
        <f>AND(R69&lt;&gt;"",T69&lt;&gt;"",R69&lt;&gt;T69)</f>
        <v/>
      </c>
    </row>
    <row r="70">
      <c r="B70" s="44" t="n"/>
      <c r="C70" s="44" t="n"/>
      <c r="D70" s="45">
        <f>IF(P70="","",IF(AC70="MISSING","MISSING COUNTRY CODE",IF(AC70&lt;&gt;"","NOT A VALID MAPCODE",IF(M70="NO CONNECTION","NO CONNECTION",IF(NOT(ISNUMBER(F70)),"NOT FOUND",IF(AD70,"CONVERTED – PLEASE CHECK","CONVERTED"))))))</f>
        <v/>
      </c>
      <c r="E70" s="46">
        <f>IF(OR(P70="",AC70&lt;&gt;""),"",TRIM(U70&amp;" "&amp;S70))</f>
        <v/>
      </c>
      <c r="F70" s="47">
        <f>IF(OR(M70="",M70="NO CONNECTION"),"",IFERROR(VALUE(SUBSTITUTE(_xlfn.FILTERXML(M70,"//latDeg"),".",MID(1/2,2,1))),""))</f>
        <v/>
      </c>
      <c r="G70" s="47">
        <f>IF(OR(M70="",M70="NO CONNECTION"),"",IFERROR(VALUE(SUBSTITUTE(_xlfn.FILTERXML(M70,"//lonDeg"),".",MID(1/2,2,1))),""))</f>
        <v/>
      </c>
      <c r="H70" s="45">
        <f>IF(ISNUMBER(F70),SUBSTITUTE(ROUND(F70,6)&amp;"",",",".")&amp;", "&amp;SUBSTITUTE(ROUND(G70,6)&amp;"",",","."),"")</f>
        <v/>
      </c>
      <c r="I70" s="46">
        <f>IF(ISNUMBER(F70),IFERROR(HYPERLINK("https://www.mymapcodes.com/go/?t="&amp;IF(U70="","AAA",U70)&amp;"&amp;ma="&amp;LEFT(S70,V70-1)&amp;"&amp;mb="&amp;MID(S70,V70+1,99),"Open on MyMapcodes →"),""),"")</f>
        <v/>
      </c>
      <c r="J70" s="48">
        <f>IF(P70="","",IF(AC70="MISSING","Add the country code: put it in front of the mapcode (e.g. ZAF RDD.2J) or in column C. ZAF = South Africa.",IF(AC70&lt;&gt;"",AC70,IF(M70="NO CONNECTION","Excel couldn't reach the mapcode service. Click the REFRESH RESULTS box just above the table.",IF(NOT(ISNUMBER(F70)),"The mapcode service doesn't recognise "&amp;E70&amp;". Check the mapcode and the country code.",IF(AD70,"Two different country codes were given, so the one in front of the mapcode ("&amp;R70&amp;") was used.",IF(E70&lt;&gt;TRIM(UPPER(B70&amp;"")),"Tidied up to "&amp;E70&amp;".","")))))))</f>
        <v/>
      </c>
      <c r="L70" s="49">
        <f>IF(E70="","",MapcodeAPI&amp;"coords/"&amp;SUBSTITUTE(E70," ","%20"))&amp;LEFT($B$13,0)</f>
        <v/>
      </c>
      <c r="M70" s="49">
        <f>IF(L70="","",IFERROR(_xlfn.WEBSERVICE(L70),IF(MapcodeAPIBackup="","NO CONNECTION",IFERROR(_xlfn.WEBSERVICE(MapcodeAPIBackup&amp;MID(L70,LEN(MapcodeAPI)+1,999)),"NO CONNECTION"))))</f>
        <v/>
      </c>
      <c r="N70" t="inlineStr">
        <is>
          <t xml:space="preserve"> </t>
        </is>
      </c>
      <c r="P70" s="50">
        <f>IFERROR(IF(AND(TRIM(B70&amp;"")="",TRIM(C70&amp;"")=""),"","#"&amp;UPPER(B70&amp;"")),"#(ERROR)")</f>
        <v/>
      </c>
      <c r="Q70" s="50">
        <f>IF(P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70,2,999)," "," "),"﻿"," "),"​"," "),"⁠"," ")," "," ")," "," "),CHAR(9)," "),CHAR(10)," "),CHAR(13)," "),"MAPCODE"," "),CHAR(34)," "),"“"," "),"”"," "),"'"," "),"’"," "),"‘"," "),"("," "),")"," "),"["," "),"]"," "),"{"," "),"}"," "),","," "),";"," "),"|"," "),":"," "),"/"," "),"\"," ")))</f>
        <v/>
      </c>
      <c r="R70" s="50">
        <f>IF(ISNUMBER(FIND(" ",Q70)),LEFT(Q70,FIND(" ",Q70)-1),"")</f>
        <v/>
      </c>
      <c r="S70" s="50">
        <f>IF(ISNUMBER(FIND(" ",Q70)),TRIM(MID(Q70,FIND(" ",Q70)+1,999)),Q70)</f>
        <v/>
      </c>
      <c r="T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amp;"")," "," "),"﻿"," "),"​"," "),"⁠"," ")," "," ")," "," "),CHAR(9)," "),CHAR(10)," "),CHAR(13)," "),"MAPCODE"," "),CHAR(34)," "),"“"," "),"”"," "),"'"," "),"’"," "),"‘"," "),"("," "),")"," "),"["," "),"]"," "),"{"," "),"}"," "),","," "),";"," "),"|"," "),":"," "),"/"," "),"\"," "))</f>
        <v/>
      </c>
      <c r="U70" s="50">
        <f>IF(R70&lt;&gt;"",R70,T70)</f>
        <v/>
      </c>
      <c r="V70" s="50">
        <f>IFERROR(FIND(".",S70),0)</f>
        <v/>
      </c>
      <c r="W70" s="50">
        <f>IF(V70&gt;0,V70-1,LEN(S70))</f>
        <v/>
      </c>
      <c r="X70" s="50">
        <f>IF(V70=0,"",IFERROR(LEFT(MID(S70,V70+1,99),FIND("-",MID(S70,V70+1,99))-1),MID(S70,V70+1,99)))</f>
        <v/>
      </c>
      <c r="Y70" s="50">
        <f>LEN(X70)</f>
        <v/>
      </c>
      <c r="Z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0",""),"1",""),"2",""),"3",""),"4",""),"5",""),"6",""),"7",""),"8",""),"9",""),"A",""),"B",""),"C",""),"D",""),"E",""),"F",""),"G",""),"H",""),"I",""),"J",""),"K",""),"L",""),"M",""),"N",""),"O",""),"P",""),"Q",""),"R",""),"S",""),"T",""),"U",""),"V",""),"W",""),"X",""),"Y",""),"Z",""),".",""),"-","")</f>
        <v/>
      </c>
      <c r="AA70" s="50">
        <f>LEN(S70)-LEN(SUBSTITUTE(S70,".",""))</f>
        <v/>
      </c>
      <c r="AB70" s="50">
        <f>AND(W70=5,Y70=4)</f>
        <v/>
      </c>
      <c r="AC70" s="50">
        <f>IF(P70="","",IF(S70="","There is no mapcode in this row, only a country code.",IF(ISNUMBER(FIND(" ",S70)),"There are too many spaces. A mapcode looks like ZAF RDD.2J: the country code, one space, then the code.",IF(Z70&lt;&gt;"","Contains characters that can't be in a mapcode: "&amp;Z70,IF(OR(AA70&lt;&gt;1,W70&lt;2,W70&gt;5,Y70&lt;2,Y70&gt;4),"This doesn't look like a mapcode. Mapcodes look like RDD.2J: 2 to 5 letters or numbers, a dot, then 2 to 4 more.",IF(AND(U70="",NOT(AB70)),"MISSING",IF(AND(U70&lt;&gt;"",OR(LEN(U70)&lt;2,LEN(U70)&gt;6,ISNUMBER(FIND(".",U70)))),"The country code """&amp;U70&amp;""" doesn't look right. Use a code like ZAF (South Africa) or US-CA (California).","")))))))</f>
        <v/>
      </c>
      <c r="AD70" s="50">
        <f>AND(R70&lt;&gt;"",T70&lt;&gt;"",R70&lt;&gt;T70)</f>
        <v/>
      </c>
    </row>
    <row r="71">
      <c r="B71" s="44" t="n"/>
      <c r="C71" s="44" t="n"/>
      <c r="D71" s="45">
        <f>IF(P71="","",IF(AC71="MISSING","MISSING COUNTRY CODE",IF(AC71&lt;&gt;"","NOT A VALID MAPCODE",IF(M71="NO CONNECTION","NO CONNECTION",IF(NOT(ISNUMBER(F71)),"NOT FOUND",IF(AD71,"CONVERTED – PLEASE CHECK","CONVERTED"))))))</f>
        <v/>
      </c>
      <c r="E71" s="46">
        <f>IF(OR(P71="",AC71&lt;&gt;""),"",TRIM(U71&amp;" "&amp;S71))</f>
        <v/>
      </c>
      <c r="F71" s="47">
        <f>IF(OR(M71="",M71="NO CONNECTION"),"",IFERROR(VALUE(SUBSTITUTE(_xlfn.FILTERXML(M71,"//latDeg"),".",MID(1/2,2,1))),""))</f>
        <v/>
      </c>
      <c r="G71" s="47">
        <f>IF(OR(M71="",M71="NO CONNECTION"),"",IFERROR(VALUE(SUBSTITUTE(_xlfn.FILTERXML(M71,"//lonDeg"),".",MID(1/2,2,1))),""))</f>
        <v/>
      </c>
      <c r="H71" s="45">
        <f>IF(ISNUMBER(F71),SUBSTITUTE(ROUND(F71,6)&amp;"",",",".")&amp;", "&amp;SUBSTITUTE(ROUND(G71,6)&amp;"",",","."),"")</f>
        <v/>
      </c>
      <c r="I71" s="46">
        <f>IF(ISNUMBER(F71),IFERROR(HYPERLINK("https://www.mymapcodes.com/go/?t="&amp;IF(U71="","AAA",U71)&amp;"&amp;ma="&amp;LEFT(S71,V71-1)&amp;"&amp;mb="&amp;MID(S71,V71+1,99),"Open on MyMapcodes →"),""),"")</f>
        <v/>
      </c>
      <c r="J71" s="48">
        <f>IF(P71="","",IF(AC71="MISSING","Add the country code: put it in front of the mapcode (e.g. ZAF RDD.2J) or in column C. ZAF = South Africa.",IF(AC71&lt;&gt;"",AC71,IF(M71="NO CONNECTION","Excel couldn't reach the mapcode service. Click the REFRESH RESULTS box just above the table.",IF(NOT(ISNUMBER(F71)),"The mapcode service doesn't recognise "&amp;E71&amp;". Check the mapcode and the country code.",IF(AD71,"Two different country codes were given, so the one in front of the mapcode ("&amp;R71&amp;") was used.",IF(E71&lt;&gt;TRIM(UPPER(B71&amp;"")),"Tidied up to "&amp;E71&amp;".","")))))))</f>
        <v/>
      </c>
      <c r="L71" s="49">
        <f>IF(E71="","",MapcodeAPI&amp;"coords/"&amp;SUBSTITUTE(E71," ","%20"))&amp;LEFT($B$13,0)</f>
        <v/>
      </c>
      <c r="M71" s="49">
        <f>IF(L71="","",IFERROR(_xlfn.WEBSERVICE(L71),IF(MapcodeAPIBackup="","NO CONNECTION",IFERROR(_xlfn.WEBSERVICE(MapcodeAPIBackup&amp;MID(L71,LEN(MapcodeAPI)+1,999)),"NO CONNECTION"))))</f>
        <v/>
      </c>
      <c r="N71" t="inlineStr">
        <is>
          <t xml:space="preserve"> </t>
        </is>
      </c>
      <c r="P71" s="50">
        <f>IFERROR(IF(AND(TRIM(B71&amp;"")="",TRIM(C71&amp;"")=""),"","#"&amp;UPPER(B71&amp;"")),"#(ERROR)")</f>
        <v/>
      </c>
      <c r="Q71" s="50">
        <f>IF(P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71,2,999)," "," "),"﻿"," "),"​"," "),"⁠"," ")," "," ")," "," "),CHAR(9)," "),CHAR(10)," "),CHAR(13)," "),"MAPCODE"," "),CHAR(34)," "),"“"," "),"”"," "),"'"," "),"’"," "),"‘"," "),"("," "),")"," "),"["," "),"]"," "),"{"," "),"}"," "),","," "),";"," "),"|"," "),":"," "),"/"," "),"\"," ")))</f>
        <v/>
      </c>
      <c r="R71" s="50">
        <f>IF(ISNUMBER(FIND(" ",Q71)),LEFT(Q71,FIND(" ",Q71)-1),"")</f>
        <v/>
      </c>
      <c r="S71" s="50">
        <f>IF(ISNUMBER(FIND(" ",Q71)),TRIM(MID(Q71,FIND(" ",Q71)+1,999)),Q71)</f>
        <v/>
      </c>
      <c r="T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amp;"")," "," "),"﻿"," "),"​"," "),"⁠"," ")," "," ")," "," "),CHAR(9)," "),CHAR(10)," "),CHAR(13)," "),"MAPCODE"," "),CHAR(34)," "),"“"," "),"”"," "),"'"," "),"’"," "),"‘"," "),"("," "),")"," "),"["," "),"]"," "),"{"," "),"}"," "),","," "),";"," "),"|"," "),":"," "),"/"," "),"\"," "))</f>
        <v/>
      </c>
      <c r="U71" s="50">
        <f>IF(R71&lt;&gt;"",R71,T71)</f>
        <v/>
      </c>
      <c r="V71" s="50">
        <f>IFERROR(FIND(".",S71),0)</f>
        <v/>
      </c>
      <c r="W71" s="50">
        <f>IF(V71&gt;0,V71-1,LEN(S71))</f>
        <v/>
      </c>
      <c r="X71" s="50">
        <f>IF(V71=0,"",IFERROR(LEFT(MID(S71,V71+1,99),FIND("-",MID(S71,V71+1,99))-1),MID(S71,V71+1,99)))</f>
        <v/>
      </c>
      <c r="Y71" s="50">
        <f>LEN(X71)</f>
        <v/>
      </c>
      <c r="Z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0",""),"1",""),"2",""),"3",""),"4",""),"5",""),"6",""),"7",""),"8",""),"9",""),"A",""),"B",""),"C",""),"D",""),"E",""),"F",""),"G",""),"H",""),"I",""),"J",""),"K",""),"L",""),"M",""),"N",""),"O",""),"P",""),"Q",""),"R",""),"S",""),"T",""),"U",""),"V",""),"W",""),"X",""),"Y",""),"Z",""),".",""),"-","")</f>
        <v/>
      </c>
      <c r="AA71" s="50">
        <f>LEN(S71)-LEN(SUBSTITUTE(S71,".",""))</f>
        <v/>
      </c>
      <c r="AB71" s="50">
        <f>AND(W71=5,Y71=4)</f>
        <v/>
      </c>
      <c r="AC71" s="50">
        <f>IF(P71="","",IF(S71="","There is no mapcode in this row, only a country code.",IF(ISNUMBER(FIND(" ",S71)),"There are too many spaces. A mapcode looks like ZAF RDD.2J: the country code, one space, then the code.",IF(Z71&lt;&gt;"","Contains characters that can't be in a mapcode: "&amp;Z71,IF(OR(AA71&lt;&gt;1,W71&lt;2,W71&gt;5,Y71&lt;2,Y71&gt;4),"This doesn't look like a mapcode. Mapcodes look like RDD.2J: 2 to 5 letters or numbers, a dot, then 2 to 4 more.",IF(AND(U71="",NOT(AB71)),"MISSING",IF(AND(U71&lt;&gt;"",OR(LEN(U71)&lt;2,LEN(U71)&gt;6,ISNUMBER(FIND(".",U71)))),"The country code """&amp;U71&amp;""" doesn't look right. Use a code like ZAF (South Africa) or US-CA (California).","")))))))</f>
        <v/>
      </c>
      <c r="AD71" s="50">
        <f>AND(R71&lt;&gt;"",T71&lt;&gt;"",R71&lt;&gt;T71)</f>
        <v/>
      </c>
    </row>
    <row r="72">
      <c r="B72" s="44" t="n"/>
      <c r="C72" s="44" t="n"/>
      <c r="D72" s="45">
        <f>IF(P72="","",IF(AC72="MISSING","MISSING COUNTRY CODE",IF(AC72&lt;&gt;"","NOT A VALID MAPCODE",IF(M72="NO CONNECTION","NO CONNECTION",IF(NOT(ISNUMBER(F72)),"NOT FOUND",IF(AD72,"CONVERTED – PLEASE CHECK","CONVERTED"))))))</f>
        <v/>
      </c>
      <c r="E72" s="46">
        <f>IF(OR(P72="",AC72&lt;&gt;""),"",TRIM(U72&amp;" "&amp;S72))</f>
        <v/>
      </c>
      <c r="F72" s="47">
        <f>IF(OR(M72="",M72="NO CONNECTION"),"",IFERROR(VALUE(SUBSTITUTE(_xlfn.FILTERXML(M72,"//latDeg"),".",MID(1/2,2,1))),""))</f>
        <v/>
      </c>
      <c r="G72" s="47">
        <f>IF(OR(M72="",M72="NO CONNECTION"),"",IFERROR(VALUE(SUBSTITUTE(_xlfn.FILTERXML(M72,"//lonDeg"),".",MID(1/2,2,1))),""))</f>
        <v/>
      </c>
      <c r="H72" s="45">
        <f>IF(ISNUMBER(F72),SUBSTITUTE(ROUND(F72,6)&amp;"",",",".")&amp;", "&amp;SUBSTITUTE(ROUND(G72,6)&amp;"",",","."),"")</f>
        <v/>
      </c>
      <c r="I72" s="46">
        <f>IF(ISNUMBER(F72),IFERROR(HYPERLINK("https://www.mymapcodes.com/go/?t="&amp;IF(U72="","AAA",U72)&amp;"&amp;ma="&amp;LEFT(S72,V72-1)&amp;"&amp;mb="&amp;MID(S72,V72+1,99),"Open on MyMapcodes →"),""),"")</f>
        <v/>
      </c>
      <c r="J72" s="48">
        <f>IF(P72="","",IF(AC72="MISSING","Add the country code: put it in front of the mapcode (e.g. ZAF RDD.2J) or in column C. ZAF = South Africa.",IF(AC72&lt;&gt;"",AC72,IF(M72="NO CONNECTION","Excel couldn't reach the mapcode service. Click the REFRESH RESULTS box just above the table.",IF(NOT(ISNUMBER(F72)),"The mapcode service doesn't recognise "&amp;E72&amp;". Check the mapcode and the country code.",IF(AD72,"Two different country codes were given, so the one in front of the mapcode ("&amp;R72&amp;") was used.",IF(E72&lt;&gt;TRIM(UPPER(B72&amp;"")),"Tidied up to "&amp;E72&amp;".","")))))))</f>
        <v/>
      </c>
      <c r="L72" s="49">
        <f>IF(E72="","",MapcodeAPI&amp;"coords/"&amp;SUBSTITUTE(E72," ","%20"))&amp;LEFT($B$13,0)</f>
        <v/>
      </c>
      <c r="M72" s="49">
        <f>IF(L72="","",IFERROR(_xlfn.WEBSERVICE(L72),IF(MapcodeAPIBackup="","NO CONNECTION",IFERROR(_xlfn.WEBSERVICE(MapcodeAPIBackup&amp;MID(L72,LEN(MapcodeAPI)+1,999)),"NO CONNECTION"))))</f>
        <v/>
      </c>
      <c r="N72" t="inlineStr">
        <is>
          <t xml:space="preserve"> </t>
        </is>
      </c>
      <c r="P72" s="50">
        <f>IFERROR(IF(AND(TRIM(B72&amp;"")="",TRIM(C72&amp;"")=""),"","#"&amp;UPPER(B72&amp;"")),"#(ERROR)")</f>
        <v/>
      </c>
      <c r="Q72" s="50">
        <f>IF(P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72,2,999)," "," "),"﻿"," "),"​"," "),"⁠"," ")," "," ")," "," "),CHAR(9)," "),CHAR(10)," "),CHAR(13)," "),"MAPCODE"," "),CHAR(34)," "),"“"," "),"”"," "),"'"," "),"’"," "),"‘"," "),"("," "),")"," "),"["," "),"]"," "),"{"," "),"}"," "),","," "),";"," "),"|"," "),":"," "),"/"," "),"\"," ")))</f>
        <v/>
      </c>
      <c r="R72" s="50">
        <f>IF(ISNUMBER(FIND(" ",Q72)),LEFT(Q72,FIND(" ",Q72)-1),"")</f>
        <v/>
      </c>
      <c r="S72" s="50">
        <f>IF(ISNUMBER(FIND(" ",Q72)),TRIM(MID(Q72,FIND(" ",Q72)+1,999)),Q72)</f>
        <v/>
      </c>
      <c r="T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amp;"")," "," "),"﻿"," "),"​"," "),"⁠"," ")," "," ")," "," "),CHAR(9)," "),CHAR(10)," "),CHAR(13)," "),"MAPCODE"," "),CHAR(34)," "),"“"," "),"”"," "),"'"," "),"’"," "),"‘"," "),"("," "),")"," "),"["," "),"]"," "),"{"," "),"}"," "),","," "),";"," "),"|"," "),":"," "),"/"," "),"\"," "))</f>
        <v/>
      </c>
      <c r="U72" s="50">
        <f>IF(R72&lt;&gt;"",R72,T72)</f>
        <v/>
      </c>
      <c r="V72" s="50">
        <f>IFERROR(FIND(".",S72),0)</f>
        <v/>
      </c>
      <c r="W72" s="50">
        <f>IF(V72&gt;0,V72-1,LEN(S72))</f>
        <v/>
      </c>
      <c r="X72" s="50">
        <f>IF(V72=0,"",IFERROR(LEFT(MID(S72,V72+1,99),FIND("-",MID(S72,V72+1,99))-1),MID(S72,V72+1,99)))</f>
        <v/>
      </c>
      <c r="Y72" s="50">
        <f>LEN(X72)</f>
        <v/>
      </c>
      <c r="Z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0",""),"1",""),"2",""),"3",""),"4",""),"5",""),"6",""),"7",""),"8",""),"9",""),"A",""),"B",""),"C",""),"D",""),"E",""),"F",""),"G",""),"H",""),"I",""),"J",""),"K",""),"L",""),"M",""),"N",""),"O",""),"P",""),"Q",""),"R",""),"S",""),"T",""),"U",""),"V",""),"W",""),"X",""),"Y",""),"Z",""),".",""),"-","")</f>
        <v/>
      </c>
      <c r="AA72" s="50">
        <f>LEN(S72)-LEN(SUBSTITUTE(S72,".",""))</f>
        <v/>
      </c>
      <c r="AB72" s="50">
        <f>AND(W72=5,Y72=4)</f>
        <v/>
      </c>
      <c r="AC72" s="50">
        <f>IF(P72="","",IF(S72="","There is no mapcode in this row, only a country code.",IF(ISNUMBER(FIND(" ",S72)),"There are too many spaces. A mapcode looks like ZAF RDD.2J: the country code, one space, then the code.",IF(Z72&lt;&gt;"","Contains characters that can't be in a mapcode: "&amp;Z72,IF(OR(AA72&lt;&gt;1,W72&lt;2,W72&gt;5,Y72&lt;2,Y72&gt;4),"This doesn't look like a mapcode. Mapcodes look like RDD.2J: 2 to 5 letters or numbers, a dot, then 2 to 4 more.",IF(AND(U72="",NOT(AB72)),"MISSING",IF(AND(U72&lt;&gt;"",OR(LEN(U72)&lt;2,LEN(U72)&gt;6,ISNUMBER(FIND(".",U72)))),"The country code """&amp;U72&amp;""" doesn't look right. Use a code like ZAF (South Africa) or US-CA (California).","")))))))</f>
        <v/>
      </c>
      <c r="AD72" s="50">
        <f>AND(R72&lt;&gt;"",T72&lt;&gt;"",R72&lt;&gt;T72)</f>
        <v/>
      </c>
    </row>
    <row r="73">
      <c r="B73" s="44" t="n"/>
      <c r="C73" s="44" t="n"/>
      <c r="D73" s="45">
        <f>IF(P73="","",IF(AC73="MISSING","MISSING COUNTRY CODE",IF(AC73&lt;&gt;"","NOT A VALID MAPCODE",IF(M73="NO CONNECTION","NO CONNECTION",IF(NOT(ISNUMBER(F73)),"NOT FOUND",IF(AD73,"CONVERTED – PLEASE CHECK","CONVERTED"))))))</f>
        <v/>
      </c>
      <c r="E73" s="46">
        <f>IF(OR(P73="",AC73&lt;&gt;""),"",TRIM(U73&amp;" "&amp;S73))</f>
        <v/>
      </c>
      <c r="F73" s="47">
        <f>IF(OR(M73="",M73="NO CONNECTION"),"",IFERROR(VALUE(SUBSTITUTE(_xlfn.FILTERXML(M73,"//latDeg"),".",MID(1/2,2,1))),""))</f>
        <v/>
      </c>
      <c r="G73" s="47">
        <f>IF(OR(M73="",M73="NO CONNECTION"),"",IFERROR(VALUE(SUBSTITUTE(_xlfn.FILTERXML(M73,"//lonDeg"),".",MID(1/2,2,1))),""))</f>
        <v/>
      </c>
      <c r="H73" s="45">
        <f>IF(ISNUMBER(F73),SUBSTITUTE(ROUND(F73,6)&amp;"",",",".")&amp;", "&amp;SUBSTITUTE(ROUND(G73,6)&amp;"",",","."),"")</f>
        <v/>
      </c>
      <c r="I73" s="46">
        <f>IF(ISNUMBER(F73),IFERROR(HYPERLINK("https://www.mymapcodes.com/go/?t="&amp;IF(U73="","AAA",U73)&amp;"&amp;ma="&amp;LEFT(S73,V73-1)&amp;"&amp;mb="&amp;MID(S73,V73+1,99),"Open on MyMapcodes →"),""),"")</f>
        <v/>
      </c>
      <c r="J73" s="48">
        <f>IF(P73="","",IF(AC73="MISSING","Add the country code: put it in front of the mapcode (e.g. ZAF RDD.2J) or in column C. ZAF = South Africa.",IF(AC73&lt;&gt;"",AC73,IF(M73="NO CONNECTION","Excel couldn't reach the mapcode service. Click the REFRESH RESULTS box just above the table.",IF(NOT(ISNUMBER(F73)),"The mapcode service doesn't recognise "&amp;E73&amp;". Check the mapcode and the country code.",IF(AD73,"Two different country codes were given, so the one in front of the mapcode ("&amp;R73&amp;") was used.",IF(E73&lt;&gt;TRIM(UPPER(B73&amp;"")),"Tidied up to "&amp;E73&amp;".","")))))))</f>
        <v/>
      </c>
      <c r="L73" s="49">
        <f>IF(E73="","",MapcodeAPI&amp;"coords/"&amp;SUBSTITUTE(E73," ","%20"))&amp;LEFT($B$13,0)</f>
        <v/>
      </c>
      <c r="M73" s="49">
        <f>IF(L73="","",IFERROR(_xlfn.WEBSERVICE(L73),IF(MapcodeAPIBackup="","NO CONNECTION",IFERROR(_xlfn.WEBSERVICE(MapcodeAPIBackup&amp;MID(L73,LEN(MapcodeAPI)+1,999)),"NO CONNECTION"))))</f>
        <v/>
      </c>
      <c r="N73" t="inlineStr">
        <is>
          <t xml:space="preserve"> </t>
        </is>
      </c>
      <c r="P73" s="50">
        <f>IFERROR(IF(AND(TRIM(B73&amp;"")="",TRIM(C73&amp;"")=""),"","#"&amp;UPPER(B73&amp;"")),"#(ERROR)")</f>
        <v/>
      </c>
      <c r="Q73" s="50">
        <f>IF(P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73,2,999)," "," "),"﻿"," "),"​"," "),"⁠"," ")," "," ")," "," "),CHAR(9)," "),CHAR(10)," "),CHAR(13)," "),"MAPCODE"," "),CHAR(34)," "),"“"," "),"”"," "),"'"," "),"’"," "),"‘"," "),"("," "),")"," "),"["," "),"]"," "),"{"," "),"}"," "),","," "),";"," "),"|"," "),":"," "),"/"," "),"\"," ")))</f>
        <v/>
      </c>
      <c r="R73" s="50">
        <f>IF(ISNUMBER(FIND(" ",Q73)),LEFT(Q73,FIND(" ",Q73)-1),"")</f>
        <v/>
      </c>
      <c r="S73" s="50">
        <f>IF(ISNUMBER(FIND(" ",Q73)),TRIM(MID(Q73,FIND(" ",Q73)+1,999)),Q73)</f>
        <v/>
      </c>
      <c r="T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amp;"")," "," "),"﻿"," "),"​"," "),"⁠"," ")," "," ")," "," "),CHAR(9)," "),CHAR(10)," "),CHAR(13)," "),"MAPCODE"," "),CHAR(34)," "),"“"," "),"”"," "),"'"," "),"’"," "),"‘"," "),"("," "),")"," "),"["," "),"]"," "),"{"," "),"}"," "),","," "),";"," "),"|"," "),":"," "),"/"," "),"\"," "))</f>
        <v/>
      </c>
      <c r="U73" s="50">
        <f>IF(R73&lt;&gt;"",R73,T73)</f>
        <v/>
      </c>
      <c r="V73" s="50">
        <f>IFERROR(FIND(".",S73),0)</f>
        <v/>
      </c>
      <c r="W73" s="50">
        <f>IF(V73&gt;0,V73-1,LEN(S73))</f>
        <v/>
      </c>
      <c r="X73" s="50">
        <f>IF(V73=0,"",IFERROR(LEFT(MID(S73,V73+1,99),FIND("-",MID(S73,V73+1,99))-1),MID(S73,V73+1,99)))</f>
        <v/>
      </c>
      <c r="Y73" s="50">
        <f>LEN(X73)</f>
        <v/>
      </c>
      <c r="Z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0",""),"1",""),"2",""),"3",""),"4",""),"5",""),"6",""),"7",""),"8",""),"9",""),"A",""),"B",""),"C",""),"D",""),"E",""),"F",""),"G",""),"H",""),"I",""),"J",""),"K",""),"L",""),"M",""),"N",""),"O",""),"P",""),"Q",""),"R",""),"S",""),"T",""),"U",""),"V",""),"W",""),"X",""),"Y",""),"Z",""),".",""),"-","")</f>
        <v/>
      </c>
      <c r="AA73" s="50">
        <f>LEN(S73)-LEN(SUBSTITUTE(S73,".",""))</f>
        <v/>
      </c>
      <c r="AB73" s="50">
        <f>AND(W73=5,Y73=4)</f>
        <v/>
      </c>
      <c r="AC73" s="50">
        <f>IF(P73="","",IF(S73="","There is no mapcode in this row, only a country code.",IF(ISNUMBER(FIND(" ",S73)),"There are too many spaces. A mapcode looks like ZAF RDD.2J: the country code, one space, then the code.",IF(Z73&lt;&gt;"","Contains characters that can't be in a mapcode: "&amp;Z73,IF(OR(AA73&lt;&gt;1,W73&lt;2,W73&gt;5,Y73&lt;2,Y73&gt;4),"This doesn't look like a mapcode. Mapcodes look like RDD.2J: 2 to 5 letters or numbers, a dot, then 2 to 4 more.",IF(AND(U73="",NOT(AB73)),"MISSING",IF(AND(U73&lt;&gt;"",OR(LEN(U73)&lt;2,LEN(U73)&gt;6,ISNUMBER(FIND(".",U73)))),"The country code """&amp;U73&amp;""" doesn't look right. Use a code like ZAF (South Africa) or US-CA (California).","")))))))</f>
        <v/>
      </c>
      <c r="AD73" s="50">
        <f>AND(R73&lt;&gt;"",T73&lt;&gt;"",R73&lt;&gt;T73)</f>
        <v/>
      </c>
    </row>
    <row r="74">
      <c r="B74" s="44" t="n"/>
      <c r="C74" s="44" t="n"/>
      <c r="D74" s="45">
        <f>IF(P74="","",IF(AC74="MISSING","MISSING COUNTRY CODE",IF(AC74&lt;&gt;"","NOT A VALID MAPCODE",IF(M74="NO CONNECTION","NO CONNECTION",IF(NOT(ISNUMBER(F74)),"NOT FOUND",IF(AD74,"CONVERTED – PLEASE CHECK","CONVERTED"))))))</f>
        <v/>
      </c>
      <c r="E74" s="46">
        <f>IF(OR(P74="",AC74&lt;&gt;""),"",TRIM(U74&amp;" "&amp;S74))</f>
        <v/>
      </c>
      <c r="F74" s="47">
        <f>IF(OR(M74="",M74="NO CONNECTION"),"",IFERROR(VALUE(SUBSTITUTE(_xlfn.FILTERXML(M74,"//latDeg"),".",MID(1/2,2,1))),""))</f>
        <v/>
      </c>
      <c r="G74" s="47">
        <f>IF(OR(M74="",M74="NO CONNECTION"),"",IFERROR(VALUE(SUBSTITUTE(_xlfn.FILTERXML(M74,"//lonDeg"),".",MID(1/2,2,1))),""))</f>
        <v/>
      </c>
      <c r="H74" s="45">
        <f>IF(ISNUMBER(F74),SUBSTITUTE(ROUND(F74,6)&amp;"",",",".")&amp;", "&amp;SUBSTITUTE(ROUND(G74,6)&amp;"",",","."),"")</f>
        <v/>
      </c>
      <c r="I74" s="46">
        <f>IF(ISNUMBER(F74),IFERROR(HYPERLINK("https://www.mymapcodes.com/go/?t="&amp;IF(U74="","AAA",U74)&amp;"&amp;ma="&amp;LEFT(S74,V74-1)&amp;"&amp;mb="&amp;MID(S74,V74+1,99),"Open on MyMapcodes →"),""),"")</f>
        <v/>
      </c>
      <c r="J74" s="48">
        <f>IF(P74="","",IF(AC74="MISSING","Add the country code: put it in front of the mapcode (e.g. ZAF RDD.2J) or in column C. ZAF = South Africa.",IF(AC74&lt;&gt;"",AC74,IF(M74="NO CONNECTION","Excel couldn't reach the mapcode service. Click the REFRESH RESULTS box just above the table.",IF(NOT(ISNUMBER(F74)),"The mapcode service doesn't recognise "&amp;E74&amp;". Check the mapcode and the country code.",IF(AD74,"Two different country codes were given, so the one in front of the mapcode ("&amp;R74&amp;") was used.",IF(E74&lt;&gt;TRIM(UPPER(B74&amp;"")),"Tidied up to "&amp;E74&amp;".","")))))))</f>
        <v/>
      </c>
      <c r="L74" s="49">
        <f>IF(E74="","",MapcodeAPI&amp;"coords/"&amp;SUBSTITUTE(E74," ","%20"))&amp;LEFT($B$13,0)</f>
        <v/>
      </c>
      <c r="M74" s="49">
        <f>IF(L74="","",IFERROR(_xlfn.WEBSERVICE(L74),IF(MapcodeAPIBackup="","NO CONNECTION",IFERROR(_xlfn.WEBSERVICE(MapcodeAPIBackup&amp;MID(L74,LEN(MapcodeAPI)+1,999)),"NO CONNECTION"))))</f>
        <v/>
      </c>
      <c r="N74" t="inlineStr">
        <is>
          <t xml:space="preserve"> </t>
        </is>
      </c>
      <c r="P74" s="50">
        <f>IFERROR(IF(AND(TRIM(B74&amp;"")="",TRIM(C74&amp;"")=""),"","#"&amp;UPPER(B74&amp;"")),"#(ERROR)")</f>
        <v/>
      </c>
      <c r="Q74" s="50">
        <f>IF(P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74,2,999)," "," "),"﻿"," "),"​"," "),"⁠"," ")," "," ")," "," "),CHAR(9)," "),CHAR(10)," "),CHAR(13)," "),"MAPCODE"," "),CHAR(34)," "),"“"," "),"”"," "),"'"," "),"’"," "),"‘"," "),"("," "),")"," "),"["," "),"]"," "),"{"," "),"}"," "),","," "),";"," "),"|"," "),":"," "),"/"," "),"\"," ")))</f>
        <v/>
      </c>
      <c r="R74" s="50">
        <f>IF(ISNUMBER(FIND(" ",Q74)),LEFT(Q74,FIND(" ",Q74)-1),"")</f>
        <v/>
      </c>
      <c r="S74" s="50">
        <f>IF(ISNUMBER(FIND(" ",Q74)),TRIM(MID(Q74,FIND(" ",Q74)+1,999)),Q74)</f>
        <v/>
      </c>
      <c r="T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amp;"")," "," "),"﻿"," "),"​"," "),"⁠"," ")," "," ")," "," "),CHAR(9)," "),CHAR(10)," "),CHAR(13)," "),"MAPCODE"," "),CHAR(34)," "),"“"," "),"”"," "),"'"," "),"’"," "),"‘"," "),"("," "),")"," "),"["," "),"]"," "),"{"," "),"}"," "),","," "),";"," "),"|"," "),":"," "),"/"," "),"\"," "))</f>
        <v/>
      </c>
      <c r="U74" s="50">
        <f>IF(R74&lt;&gt;"",R74,T74)</f>
        <v/>
      </c>
      <c r="V74" s="50">
        <f>IFERROR(FIND(".",S74),0)</f>
        <v/>
      </c>
      <c r="W74" s="50">
        <f>IF(V74&gt;0,V74-1,LEN(S74))</f>
        <v/>
      </c>
      <c r="X74" s="50">
        <f>IF(V74=0,"",IFERROR(LEFT(MID(S74,V74+1,99),FIND("-",MID(S74,V74+1,99))-1),MID(S74,V74+1,99)))</f>
        <v/>
      </c>
      <c r="Y74" s="50">
        <f>LEN(X74)</f>
        <v/>
      </c>
      <c r="Z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0",""),"1",""),"2",""),"3",""),"4",""),"5",""),"6",""),"7",""),"8",""),"9",""),"A",""),"B",""),"C",""),"D",""),"E",""),"F",""),"G",""),"H",""),"I",""),"J",""),"K",""),"L",""),"M",""),"N",""),"O",""),"P",""),"Q",""),"R",""),"S",""),"T",""),"U",""),"V",""),"W",""),"X",""),"Y",""),"Z",""),".",""),"-","")</f>
        <v/>
      </c>
      <c r="AA74" s="50">
        <f>LEN(S74)-LEN(SUBSTITUTE(S74,".",""))</f>
        <v/>
      </c>
      <c r="AB74" s="50">
        <f>AND(W74=5,Y74=4)</f>
        <v/>
      </c>
      <c r="AC74" s="50">
        <f>IF(P74="","",IF(S74="","There is no mapcode in this row, only a country code.",IF(ISNUMBER(FIND(" ",S74)),"There are too many spaces. A mapcode looks like ZAF RDD.2J: the country code, one space, then the code.",IF(Z74&lt;&gt;"","Contains characters that can't be in a mapcode: "&amp;Z74,IF(OR(AA74&lt;&gt;1,W74&lt;2,W74&gt;5,Y74&lt;2,Y74&gt;4),"This doesn't look like a mapcode. Mapcodes look like RDD.2J: 2 to 5 letters or numbers, a dot, then 2 to 4 more.",IF(AND(U74="",NOT(AB74)),"MISSING",IF(AND(U74&lt;&gt;"",OR(LEN(U74)&lt;2,LEN(U74)&gt;6,ISNUMBER(FIND(".",U74)))),"The country code """&amp;U74&amp;""" doesn't look right. Use a code like ZAF (South Africa) or US-CA (California).","")))))))</f>
        <v/>
      </c>
      <c r="AD74" s="50">
        <f>AND(R74&lt;&gt;"",T74&lt;&gt;"",R74&lt;&gt;T74)</f>
        <v/>
      </c>
    </row>
    <row r="75">
      <c r="B75" s="44" t="n"/>
      <c r="C75" s="44" t="n"/>
      <c r="D75" s="45">
        <f>IF(P75="","",IF(AC75="MISSING","MISSING COUNTRY CODE",IF(AC75&lt;&gt;"","NOT A VALID MAPCODE",IF(M75="NO CONNECTION","NO CONNECTION",IF(NOT(ISNUMBER(F75)),"NOT FOUND",IF(AD75,"CONVERTED – PLEASE CHECK","CONVERTED"))))))</f>
        <v/>
      </c>
      <c r="E75" s="46">
        <f>IF(OR(P75="",AC75&lt;&gt;""),"",TRIM(U75&amp;" "&amp;S75))</f>
        <v/>
      </c>
      <c r="F75" s="47">
        <f>IF(OR(M75="",M75="NO CONNECTION"),"",IFERROR(VALUE(SUBSTITUTE(_xlfn.FILTERXML(M75,"//latDeg"),".",MID(1/2,2,1))),""))</f>
        <v/>
      </c>
      <c r="G75" s="47">
        <f>IF(OR(M75="",M75="NO CONNECTION"),"",IFERROR(VALUE(SUBSTITUTE(_xlfn.FILTERXML(M75,"//lonDeg"),".",MID(1/2,2,1))),""))</f>
        <v/>
      </c>
      <c r="H75" s="45">
        <f>IF(ISNUMBER(F75),SUBSTITUTE(ROUND(F75,6)&amp;"",",",".")&amp;", "&amp;SUBSTITUTE(ROUND(G75,6)&amp;"",",","."),"")</f>
        <v/>
      </c>
      <c r="I75" s="46">
        <f>IF(ISNUMBER(F75),IFERROR(HYPERLINK("https://www.mymapcodes.com/go/?t="&amp;IF(U75="","AAA",U75)&amp;"&amp;ma="&amp;LEFT(S75,V75-1)&amp;"&amp;mb="&amp;MID(S75,V75+1,99),"Open on MyMapcodes →"),""),"")</f>
        <v/>
      </c>
      <c r="J75" s="48">
        <f>IF(P75="","",IF(AC75="MISSING","Add the country code: put it in front of the mapcode (e.g. ZAF RDD.2J) or in column C. ZAF = South Africa.",IF(AC75&lt;&gt;"",AC75,IF(M75="NO CONNECTION","Excel couldn't reach the mapcode service. Click the REFRESH RESULTS box just above the table.",IF(NOT(ISNUMBER(F75)),"The mapcode service doesn't recognise "&amp;E75&amp;". Check the mapcode and the country code.",IF(AD75,"Two different country codes were given, so the one in front of the mapcode ("&amp;R75&amp;") was used.",IF(E75&lt;&gt;TRIM(UPPER(B75&amp;"")),"Tidied up to "&amp;E75&amp;".","")))))))</f>
        <v/>
      </c>
      <c r="L75" s="49">
        <f>IF(E75="","",MapcodeAPI&amp;"coords/"&amp;SUBSTITUTE(E75," ","%20"))&amp;LEFT($B$13,0)</f>
        <v/>
      </c>
      <c r="M75" s="49">
        <f>IF(L75="","",IFERROR(_xlfn.WEBSERVICE(L75),IF(MapcodeAPIBackup="","NO CONNECTION",IFERROR(_xlfn.WEBSERVICE(MapcodeAPIBackup&amp;MID(L75,LEN(MapcodeAPI)+1,999)),"NO CONNECTION"))))</f>
        <v/>
      </c>
      <c r="N75" t="inlineStr">
        <is>
          <t xml:space="preserve"> </t>
        </is>
      </c>
      <c r="P75" s="50">
        <f>IFERROR(IF(AND(TRIM(B75&amp;"")="",TRIM(C75&amp;"")=""),"","#"&amp;UPPER(B75&amp;"")),"#(ERROR)")</f>
        <v/>
      </c>
      <c r="Q75" s="50">
        <f>IF(P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75,2,999)," "," "),"﻿"," "),"​"," "),"⁠"," ")," "," ")," "," "),CHAR(9)," "),CHAR(10)," "),CHAR(13)," "),"MAPCODE"," "),CHAR(34)," "),"“"," "),"”"," "),"'"," "),"’"," "),"‘"," "),"("," "),")"," "),"["," "),"]"," "),"{"," "),"}"," "),","," "),";"," "),"|"," "),":"," "),"/"," "),"\"," ")))</f>
        <v/>
      </c>
      <c r="R75" s="50">
        <f>IF(ISNUMBER(FIND(" ",Q75)),LEFT(Q75,FIND(" ",Q75)-1),"")</f>
        <v/>
      </c>
      <c r="S75" s="50">
        <f>IF(ISNUMBER(FIND(" ",Q75)),TRIM(MID(Q75,FIND(" ",Q75)+1,999)),Q75)</f>
        <v/>
      </c>
      <c r="T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amp;"")," "," "),"﻿"," "),"​"," "),"⁠"," ")," "," ")," "," "),CHAR(9)," "),CHAR(10)," "),CHAR(13)," "),"MAPCODE"," "),CHAR(34)," "),"“"," "),"”"," "),"'"," "),"’"," "),"‘"," "),"("," "),")"," "),"["," "),"]"," "),"{"," "),"}"," "),","," "),";"," "),"|"," "),":"," "),"/"," "),"\"," "))</f>
        <v/>
      </c>
      <c r="U75" s="50">
        <f>IF(R75&lt;&gt;"",R75,T75)</f>
        <v/>
      </c>
      <c r="V75" s="50">
        <f>IFERROR(FIND(".",S75),0)</f>
        <v/>
      </c>
      <c r="W75" s="50">
        <f>IF(V75&gt;0,V75-1,LEN(S75))</f>
        <v/>
      </c>
      <c r="X75" s="50">
        <f>IF(V75=0,"",IFERROR(LEFT(MID(S75,V75+1,99),FIND("-",MID(S75,V75+1,99))-1),MID(S75,V75+1,99)))</f>
        <v/>
      </c>
      <c r="Y75" s="50">
        <f>LEN(X75)</f>
        <v/>
      </c>
      <c r="Z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0",""),"1",""),"2",""),"3",""),"4",""),"5",""),"6",""),"7",""),"8",""),"9",""),"A",""),"B",""),"C",""),"D",""),"E",""),"F",""),"G",""),"H",""),"I",""),"J",""),"K",""),"L",""),"M",""),"N",""),"O",""),"P",""),"Q",""),"R",""),"S",""),"T",""),"U",""),"V",""),"W",""),"X",""),"Y",""),"Z",""),".",""),"-","")</f>
        <v/>
      </c>
      <c r="AA75" s="50">
        <f>LEN(S75)-LEN(SUBSTITUTE(S75,".",""))</f>
        <v/>
      </c>
      <c r="AB75" s="50">
        <f>AND(W75=5,Y75=4)</f>
        <v/>
      </c>
      <c r="AC75" s="50">
        <f>IF(P75="","",IF(S75="","There is no mapcode in this row, only a country code.",IF(ISNUMBER(FIND(" ",S75)),"There are too many spaces. A mapcode looks like ZAF RDD.2J: the country code, one space, then the code.",IF(Z75&lt;&gt;"","Contains characters that can't be in a mapcode: "&amp;Z75,IF(OR(AA75&lt;&gt;1,W75&lt;2,W75&gt;5,Y75&lt;2,Y75&gt;4),"This doesn't look like a mapcode. Mapcodes look like RDD.2J: 2 to 5 letters or numbers, a dot, then 2 to 4 more.",IF(AND(U75="",NOT(AB75)),"MISSING",IF(AND(U75&lt;&gt;"",OR(LEN(U75)&lt;2,LEN(U75)&gt;6,ISNUMBER(FIND(".",U75)))),"The country code """&amp;U75&amp;""" doesn't look right. Use a code like ZAF (South Africa) or US-CA (California).","")))))))</f>
        <v/>
      </c>
      <c r="AD75" s="50">
        <f>AND(R75&lt;&gt;"",T75&lt;&gt;"",R75&lt;&gt;T75)</f>
        <v/>
      </c>
    </row>
    <row r="76">
      <c r="B76" s="44" t="n"/>
      <c r="C76" s="44" t="n"/>
      <c r="D76" s="45">
        <f>IF(P76="","",IF(AC76="MISSING","MISSING COUNTRY CODE",IF(AC76&lt;&gt;"","NOT A VALID MAPCODE",IF(M76="NO CONNECTION","NO CONNECTION",IF(NOT(ISNUMBER(F76)),"NOT FOUND",IF(AD76,"CONVERTED – PLEASE CHECK","CONVERTED"))))))</f>
        <v/>
      </c>
      <c r="E76" s="46">
        <f>IF(OR(P76="",AC76&lt;&gt;""),"",TRIM(U76&amp;" "&amp;S76))</f>
        <v/>
      </c>
      <c r="F76" s="47">
        <f>IF(OR(M76="",M76="NO CONNECTION"),"",IFERROR(VALUE(SUBSTITUTE(_xlfn.FILTERXML(M76,"//latDeg"),".",MID(1/2,2,1))),""))</f>
        <v/>
      </c>
      <c r="G76" s="47">
        <f>IF(OR(M76="",M76="NO CONNECTION"),"",IFERROR(VALUE(SUBSTITUTE(_xlfn.FILTERXML(M76,"//lonDeg"),".",MID(1/2,2,1))),""))</f>
        <v/>
      </c>
      <c r="H76" s="45">
        <f>IF(ISNUMBER(F76),SUBSTITUTE(ROUND(F76,6)&amp;"",",",".")&amp;", "&amp;SUBSTITUTE(ROUND(G76,6)&amp;"",",","."),"")</f>
        <v/>
      </c>
      <c r="I76" s="46">
        <f>IF(ISNUMBER(F76),IFERROR(HYPERLINK("https://www.mymapcodes.com/go/?t="&amp;IF(U76="","AAA",U76)&amp;"&amp;ma="&amp;LEFT(S76,V76-1)&amp;"&amp;mb="&amp;MID(S76,V76+1,99),"Open on MyMapcodes →"),""),"")</f>
        <v/>
      </c>
      <c r="J76" s="48">
        <f>IF(P76="","",IF(AC76="MISSING","Add the country code: put it in front of the mapcode (e.g. ZAF RDD.2J) or in column C. ZAF = South Africa.",IF(AC76&lt;&gt;"",AC76,IF(M76="NO CONNECTION","Excel couldn't reach the mapcode service. Click the REFRESH RESULTS box just above the table.",IF(NOT(ISNUMBER(F76)),"The mapcode service doesn't recognise "&amp;E76&amp;". Check the mapcode and the country code.",IF(AD76,"Two different country codes were given, so the one in front of the mapcode ("&amp;R76&amp;") was used.",IF(E76&lt;&gt;TRIM(UPPER(B76&amp;"")),"Tidied up to "&amp;E76&amp;".","")))))))</f>
        <v/>
      </c>
      <c r="L76" s="49">
        <f>IF(E76="","",MapcodeAPI&amp;"coords/"&amp;SUBSTITUTE(E76," ","%20"))&amp;LEFT($B$13,0)</f>
        <v/>
      </c>
      <c r="M76" s="49">
        <f>IF(L76="","",IFERROR(_xlfn.WEBSERVICE(L76),IF(MapcodeAPIBackup="","NO CONNECTION",IFERROR(_xlfn.WEBSERVICE(MapcodeAPIBackup&amp;MID(L76,LEN(MapcodeAPI)+1,999)),"NO CONNECTION"))))</f>
        <v/>
      </c>
      <c r="N76" t="inlineStr">
        <is>
          <t xml:space="preserve"> </t>
        </is>
      </c>
      <c r="P76" s="50">
        <f>IFERROR(IF(AND(TRIM(B76&amp;"")="",TRIM(C76&amp;"")=""),"","#"&amp;UPPER(B76&amp;"")),"#(ERROR)")</f>
        <v/>
      </c>
      <c r="Q76" s="50">
        <f>IF(P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76,2,999)," "," "),"﻿"," "),"​"," "),"⁠"," ")," "," ")," "," "),CHAR(9)," "),CHAR(10)," "),CHAR(13)," "),"MAPCODE"," "),CHAR(34)," "),"“"," "),"”"," "),"'"," "),"’"," "),"‘"," "),"("," "),")"," "),"["," "),"]"," "),"{"," "),"}"," "),","," "),";"," "),"|"," "),":"," "),"/"," "),"\"," ")))</f>
        <v/>
      </c>
      <c r="R76" s="50">
        <f>IF(ISNUMBER(FIND(" ",Q76)),LEFT(Q76,FIND(" ",Q76)-1),"")</f>
        <v/>
      </c>
      <c r="S76" s="50">
        <f>IF(ISNUMBER(FIND(" ",Q76)),TRIM(MID(Q76,FIND(" ",Q76)+1,999)),Q76)</f>
        <v/>
      </c>
      <c r="T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amp;"")," "," "),"﻿"," "),"​"," "),"⁠"," ")," "," ")," "," "),CHAR(9)," "),CHAR(10)," "),CHAR(13)," "),"MAPCODE"," "),CHAR(34)," "),"“"," "),"”"," "),"'"," "),"’"," "),"‘"," "),"("," "),")"," "),"["," "),"]"," "),"{"," "),"}"," "),","," "),";"," "),"|"," "),":"," "),"/"," "),"\"," "))</f>
        <v/>
      </c>
      <c r="U76" s="50">
        <f>IF(R76&lt;&gt;"",R76,T76)</f>
        <v/>
      </c>
      <c r="V76" s="50">
        <f>IFERROR(FIND(".",S76),0)</f>
        <v/>
      </c>
      <c r="W76" s="50">
        <f>IF(V76&gt;0,V76-1,LEN(S76))</f>
        <v/>
      </c>
      <c r="X76" s="50">
        <f>IF(V76=0,"",IFERROR(LEFT(MID(S76,V76+1,99),FIND("-",MID(S76,V76+1,99))-1),MID(S76,V76+1,99)))</f>
        <v/>
      </c>
      <c r="Y76" s="50">
        <f>LEN(X76)</f>
        <v/>
      </c>
      <c r="Z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0",""),"1",""),"2",""),"3",""),"4",""),"5",""),"6",""),"7",""),"8",""),"9",""),"A",""),"B",""),"C",""),"D",""),"E",""),"F",""),"G",""),"H",""),"I",""),"J",""),"K",""),"L",""),"M",""),"N",""),"O",""),"P",""),"Q",""),"R",""),"S",""),"T",""),"U",""),"V",""),"W",""),"X",""),"Y",""),"Z",""),".",""),"-","")</f>
        <v/>
      </c>
      <c r="AA76" s="50">
        <f>LEN(S76)-LEN(SUBSTITUTE(S76,".",""))</f>
        <v/>
      </c>
      <c r="AB76" s="50">
        <f>AND(W76=5,Y76=4)</f>
        <v/>
      </c>
      <c r="AC76" s="50">
        <f>IF(P76="","",IF(S76="","There is no mapcode in this row, only a country code.",IF(ISNUMBER(FIND(" ",S76)),"There are too many spaces. A mapcode looks like ZAF RDD.2J: the country code, one space, then the code.",IF(Z76&lt;&gt;"","Contains characters that can't be in a mapcode: "&amp;Z76,IF(OR(AA76&lt;&gt;1,W76&lt;2,W76&gt;5,Y76&lt;2,Y76&gt;4),"This doesn't look like a mapcode. Mapcodes look like RDD.2J: 2 to 5 letters or numbers, a dot, then 2 to 4 more.",IF(AND(U76="",NOT(AB76)),"MISSING",IF(AND(U76&lt;&gt;"",OR(LEN(U76)&lt;2,LEN(U76)&gt;6,ISNUMBER(FIND(".",U76)))),"The country code """&amp;U76&amp;""" doesn't look right. Use a code like ZAF (South Africa) or US-CA (California).","")))))))</f>
        <v/>
      </c>
      <c r="AD76" s="50">
        <f>AND(R76&lt;&gt;"",T76&lt;&gt;"",R76&lt;&gt;T76)</f>
        <v/>
      </c>
    </row>
    <row r="77">
      <c r="B77" s="44" t="n"/>
      <c r="C77" s="44" t="n"/>
      <c r="D77" s="45">
        <f>IF(P77="","",IF(AC77="MISSING","MISSING COUNTRY CODE",IF(AC77&lt;&gt;"","NOT A VALID MAPCODE",IF(M77="NO CONNECTION","NO CONNECTION",IF(NOT(ISNUMBER(F77)),"NOT FOUND",IF(AD77,"CONVERTED – PLEASE CHECK","CONVERTED"))))))</f>
        <v/>
      </c>
      <c r="E77" s="46">
        <f>IF(OR(P77="",AC77&lt;&gt;""),"",TRIM(U77&amp;" "&amp;S77))</f>
        <v/>
      </c>
      <c r="F77" s="47">
        <f>IF(OR(M77="",M77="NO CONNECTION"),"",IFERROR(VALUE(SUBSTITUTE(_xlfn.FILTERXML(M77,"//latDeg"),".",MID(1/2,2,1))),""))</f>
        <v/>
      </c>
      <c r="G77" s="47">
        <f>IF(OR(M77="",M77="NO CONNECTION"),"",IFERROR(VALUE(SUBSTITUTE(_xlfn.FILTERXML(M77,"//lonDeg"),".",MID(1/2,2,1))),""))</f>
        <v/>
      </c>
      <c r="H77" s="45">
        <f>IF(ISNUMBER(F77),SUBSTITUTE(ROUND(F77,6)&amp;"",",",".")&amp;", "&amp;SUBSTITUTE(ROUND(G77,6)&amp;"",",","."),"")</f>
        <v/>
      </c>
      <c r="I77" s="46">
        <f>IF(ISNUMBER(F77),IFERROR(HYPERLINK("https://www.mymapcodes.com/go/?t="&amp;IF(U77="","AAA",U77)&amp;"&amp;ma="&amp;LEFT(S77,V77-1)&amp;"&amp;mb="&amp;MID(S77,V77+1,99),"Open on MyMapcodes →"),""),"")</f>
        <v/>
      </c>
      <c r="J77" s="48">
        <f>IF(P77="","",IF(AC77="MISSING","Add the country code: put it in front of the mapcode (e.g. ZAF RDD.2J) or in column C. ZAF = South Africa.",IF(AC77&lt;&gt;"",AC77,IF(M77="NO CONNECTION","Excel couldn't reach the mapcode service. Click the REFRESH RESULTS box just above the table.",IF(NOT(ISNUMBER(F77)),"The mapcode service doesn't recognise "&amp;E77&amp;". Check the mapcode and the country code.",IF(AD77,"Two different country codes were given, so the one in front of the mapcode ("&amp;R77&amp;") was used.",IF(E77&lt;&gt;TRIM(UPPER(B77&amp;"")),"Tidied up to "&amp;E77&amp;".","")))))))</f>
        <v/>
      </c>
      <c r="L77" s="49">
        <f>IF(E77="","",MapcodeAPI&amp;"coords/"&amp;SUBSTITUTE(E77," ","%20"))&amp;LEFT($B$13,0)</f>
        <v/>
      </c>
      <c r="M77" s="49">
        <f>IF(L77="","",IFERROR(_xlfn.WEBSERVICE(L77),IF(MapcodeAPIBackup="","NO CONNECTION",IFERROR(_xlfn.WEBSERVICE(MapcodeAPIBackup&amp;MID(L77,LEN(MapcodeAPI)+1,999)),"NO CONNECTION"))))</f>
        <v/>
      </c>
      <c r="N77" t="inlineStr">
        <is>
          <t xml:space="preserve"> </t>
        </is>
      </c>
      <c r="P77" s="50">
        <f>IFERROR(IF(AND(TRIM(B77&amp;"")="",TRIM(C77&amp;"")=""),"","#"&amp;UPPER(B77&amp;"")),"#(ERROR)")</f>
        <v/>
      </c>
      <c r="Q77" s="50">
        <f>IF(P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77,2,999)," "," "),"﻿"," "),"​"," "),"⁠"," ")," "," ")," "," "),CHAR(9)," "),CHAR(10)," "),CHAR(13)," "),"MAPCODE"," "),CHAR(34)," "),"“"," "),"”"," "),"'"," "),"’"," "),"‘"," "),"("," "),")"," "),"["," "),"]"," "),"{"," "),"}"," "),","," "),";"," "),"|"," "),":"," "),"/"," "),"\"," ")))</f>
        <v/>
      </c>
      <c r="R77" s="50">
        <f>IF(ISNUMBER(FIND(" ",Q77)),LEFT(Q77,FIND(" ",Q77)-1),"")</f>
        <v/>
      </c>
      <c r="S77" s="50">
        <f>IF(ISNUMBER(FIND(" ",Q77)),TRIM(MID(Q77,FIND(" ",Q77)+1,999)),Q77)</f>
        <v/>
      </c>
      <c r="T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amp;"")," "," "),"﻿"," "),"​"," "),"⁠"," ")," "," ")," "," "),CHAR(9)," "),CHAR(10)," "),CHAR(13)," "),"MAPCODE"," "),CHAR(34)," "),"“"," "),"”"," "),"'"," "),"’"," "),"‘"," "),"("," "),")"," "),"["," "),"]"," "),"{"," "),"}"," "),","," "),";"," "),"|"," "),":"," "),"/"," "),"\"," "))</f>
        <v/>
      </c>
      <c r="U77" s="50">
        <f>IF(R77&lt;&gt;"",R77,T77)</f>
        <v/>
      </c>
      <c r="V77" s="50">
        <f>IFERROR(FIND(".",S77),0)</f>
        <v/>
      </c>
      <c r="W77" s="50">
        <f>IF(V77&gt;0,V77-1,LEN(S77))</f>
        <v/>
      </c>
      <c r="X77" s="50">
        <f>IF(V77=0,"",IFERROR(LEFT(MID(S77,V77+1,99),FIND("-",MID(S77,V77+1,99))-1),MID(S77,V77+1,99)))</f>
        <v/>
      </c>
      <c r="Y77" s="50">
        <f>LEN(X77)</f>
        <v/>
      </c>
      <c r="Z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0",""),"1",""),"2",""),"3",""),"4",""),"5",""),"6",""),"7",""),"8",""),"9",""),"A",""),"B",""),"C",""),"D",""),"E",""),"F",""),"G",""),"H",""),"I",""),"J",""),"K",""),"L",""),"M",""),"N",""),"O",""),"P",""),"Q",""),"R",""),"S",""),"T",""),"U",""),"V",""),"W",""),"X",""),"Y",""),"Z",""),".",""),"-","")</f>
        <v/>
      </c>
      <c r="AA77" s="50">
        <f>LEN(S77)-LEN(SUBSTITUTE(S77,".",""))</f>
        <v/>
      </c>
      <c r="AB77" s="50">
        <f>AND(W77=5,Y77=4)</f>
        <v/>
      </c>
      <c r="AC77" s="50">
        <f>IF(P77="","",IF(S77="","There is no mapcode in this row, only a country code.",IF(ISNUMBER(FIND(" ",S77)),"There are too many spaces. A mapcode looks like ZAF RDD.2J: the country code, one space, then the code.",IF(Z77&lt;&gt;"","Contains characters that can't be in a mapcode: "&amp;Z77,IF(OR(AA77&lt;&gt;1,W77&lt;2,W77&gt;5,Y77&lt;2,Y77&gt;4),"This doesn't look like a mapcode. Mapcodes look like RDD.2J: 2 to 5 letters or numbers, a dot, then 2 to 4 more.",IF(AND(U77="",NOT(AB77)),"MISSING",IF(AND(U77&lt;&gt;"",OR(LEN(U77)&lt;2,LEN(U77)&gt;6,ISNUMBER(FIND(".",U77)))),"The country code """&amp;U77&amp;""" doesn't look right. Use a code like ZAF (South Africa) or US-CA (California).","")))))))</f>
        <v/>
      </c>
      <c r="AD77" s="50">
        <f>AND(R77&lt;&gt;"",T77&lt;&gt;"",R77&lt;&gt;T77)</f>
        <v/>
      </c>
    </row>
    <row r="78">
      <c r="B78" s="44" t="n"/>
      <c r="C78" s="44" t="n"/>
      <c r="D78" s="45">
        <f>IF(P78="","",IF(AC78="MISSING","MISSING COUNTRY CODE",IF(AC78&lt;&gt;"","NOT A VALID MAPCODE",IF(M78="NO CONNECTION","NO CONNECTION",IF(NOT(ISNUMBER(F78)),"NOT FOUND",IF(AD78,"CONVERTED – PLEASE CHECK","CONVERTED"))))))</f>
        <v/>
      </c>
      <c r="E78" s="46">
        <f>IF(OR(P78="",AC78&lt;&gt;""),"",TRIM(U78&amp;" "&amp;S78))</f>
        <v/>
      </c>
      <c r="F78" s="47">
        <f>IF(OR(M78="",M78="NO CONNECTION"),"",IFERROR(VALUE(SUBSTITUTE(_xlfn.FILTERXML(M78,"//latDeg"),".",MID(1/2,2,1))),""))</f>
        <v/>
      </c>
      <c r="G78" s="47">
        <f>IF(OR(M78="",M78="NO CONNECTION"),"",IFERROR(VALUE(SUBSTITUTE(_xlfn.FILTERXML(M78,"//lonDeg"),".",MID(1/2,2,1))),""))</f>
        <v/>
      </c>
      <c r="H78" s="45">
        <f>IF(ISNUMBER(F78),SUBSTITUTE(ROUND(F78,6)&amp;"",",",".")&amp;", "&amp;SUBSTITUTE(ROUND(G78,6)&amp;"",",","."),"")</f>
        <v/>
      </c>
      <c r="I78" s="46">
        <f>IF(ISNUMBER(F78),IFERROR(HYPERLINK("https://www.mymapcodes.com/go/?t="&amp;IF(U78="","AAA",U78)&amp;"&amp;ma="&amp;LEFT(S78,V78-1)&amp;"&amp;mb="&amp;MID(S78,V78+1,99),"Open on MyMapcodes →"),""),"")</f>
        <v/>
      </c>
      <c r="J78" s="48">
        <f>IF(P78="","",IF(AC78="MISSING","Add the country code: put it in front of the mapcode (e.g. ZAF RDD.2J) or in column C. ZAF = South Africa.",IF(AC78&lt;&gt;"",AC78,IF(M78="NO CONNECTION","Excel couldn't reach the mapcode service. Click the REFRESH RESULTS box just above the table.",IF(NOT(ISNUMBER(F78)),"The mapcode service doesn't recognise "&amp;E78&amp;". Check the mapcode and the country code.",IF(AD78,"Two different country codes were given, so the one in front of the mapcode ("&amp;R78&amp;") was used.",IF(E78&lt;&gt;TRIM(UPPER(B78&amp;"")),"Tidied up to "&amp;E78&amp;".","")))))))</f>
        <v/>
      </c>
      <c r="L78" s="49">
        <f>IF(E78="","",MapcodeAPI&amp;"coords/"&amp;SUBSTITUTE(E78," ","%20"))&amp;LEFT($B$13,0)</f>
        <v/>
      </c>
      <c r="M78" s="49">
        <f>IF(L78="","",IFERROR(_xlfn.WEBSERVICE(L78),IF(MapcodeAPIBackup="","NO CONNECTION",IFERROR(_xlfn.WEBSERVICE(MapcodeAPIBackup&amp;MID(L78,LEN(MapcodeAPI)+1,999)),"NO CONNECTION"))))</f>
        <v/>
      </c>
      <c r="N78" t="inlineStr">
        <is>
          <t xml:space="preserve"> </t>
        </is>
      </c>
      <c r="P78" s="50">
        <f>IFERROR(IF(AND(TRIM(B78&amp;"")="",TRIM(C78&amp;"")=""),"","#"&amp;UPPER(B78&amp;"")),"#(ERROR)")</f>
        <v/>
      </c>
      <c r="Q78" s="50">
        <f>IF(P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78,2,999)," "," "),"﻿"," "),"​"," "),"⁠"," ")," "," ")," "," "),CHAR(9)," "),CHAR(10)," "),CHAR(13)," "),"MAPCODE"," "),CHAR(34)," "),"“"," "),"”"," "),"'"," "),"’"," "),"‘"," "),"("," "),")"," "),"["," "),"]"," "),"{"," "),"}"," "),","," "),";"," "),"|"," "),":"," "),"/"," "),"\"," ")))</f>
        <v/>
      </c>
      <c r="R78" s="50">
        <f>IF(ISNUMBER(FIND(" ",Q78)),LEFT(Q78,FIND(" ",Q78)-1),"")</f>
        <v/>
      </c>
      <c r="S78" s="50">
        <f>IF(ISNUMBER(FIND(" ",Q78)),TRIM(MID(Q78,FIND(" ",Q78)+1,999)),Q78)</f>
        <v/>
      </c>
      <c r="T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amp;"")," "," "),"﻿"," "),"​"," "),"⁠"," ")," "," ")," "," "),CHAR(9)," "),CHAR(10)," "),CHAR(13)," "),"MAPCODE"," "),CHAR(34)," "),"“"," "),"”"," "),"'"," "),"’"," "),"‘"," "),"("," "),")"," "),"["," "),"]"," "),"{"," "),"}"," "),","," "),";"," "),"|"," "),":"," "),"/"," "),"\"," "))</f>
        <v/>
      </c>
      <c r="U78" s="50">
        <f>IF(R78&lt;&gt;"",R78,T78)</f>
        <v/>
      </c>
      <c r="V78" s="50">
        <f>IFERROR(FIND(".",S78),0)</f>
        <v/>
      </c>
      <c r="W78" s="50">
        <f>IF(V78&gt;0,V78-1,LEN(S78))</f>
        <v/>
      </c>
      <c r="X78" s="50">
        <f>IF(V78=0,"",IFERROR(LEFT(MID(S78,V78+1,99),FIND("-",MID(S78,V78+1,99))-1),MID(S78,V78+1,99)))</f>
        <v/>
      </c>
      <c r="Y78" s="50">
        <f>LEN(X78)</f>
        <v/>
      </c>
      <c r="Z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0",""),"1",""),"2",""),"3",""),"4",""),"5",""),"6",""),"7",""),"8",""),"9",""),"A",""),"B",""),"C",""),"D",""),"E",""),"F",""),"G",""),"H",""),"I",""),"J",""),"K",""),"L",""),"M",""),"N",""),"O",""),"P",""),"Q",""),"R",""),"S",""),"T",""),"U",""),"V",""),"W",""),"X",""),"Y",""),"Z",""),".",""),"-","")</f>
        <v/>
      </c>
      <c r="AA78" s="50">
        <f>LEN(S78)-LEN(SUBSTITUTE(S78,".",""))</f>
        <v/>
      </c>
      <c r="AB78" s="50">
        <f>AND(W78=5,Y78=4)</f>
        <v/>
      </c>
      <c r="AC78" s="50">
        <f>IF(P78="","",IF(S78="","There is no mapcode in this row, only a country code.",IF(ISNUMBER(FIND(" ",S78)),"There are too many spaces. A mapcode looks like ZAF RDD.2J: the country code, one space, then the code.",IF(Z78&lt;&gt;"","Contains characters that can't be in a mapcode: "&amp;Z78,IF(OR(AA78&lt;&gt;1,W78&lt;2,W78&gt;5,Y78&lt;2,Y78&gt;4),"This doesn't look like a mapcode. Mapcodes look like RDD.2J: 2 to 5 letters or numbers, a dot, then 2 to 4 more.",IF(AND(U78="",NOT(AB78)),"MISSING",IF(AND(U78&lt;&gt;"",OR(LEN(U78)&lt;2,LEN(U78)&gt;6,ISNUMBER(FIND(".",U78)))),"The country code """&amp;U78&amp;""" doesn't look right. Use a code like ZAF (South Africa) or US-CA (California).","")))))))</f>
        <v/>
      </c>
      <c r="AD78" s="50">
        <f>AND(R78&lt;&gt;"",T78&lt;&gt;"",R78&lt;&gt;T78)</f>
        <v/>
      </c>
    </row>
    <row r="79">
      <c r="B79" s="44" t="n"/>
      <c r="C79" s="44" t="n"/>
      <c r="D79" s="45">
        <f>IF(P79="","",IF(AC79="MISSING","MISSING COUNTRY CODE",IF(AC79&lt;&gt;"","NOT A VALID MAPCODE",IF(M79="NO CONNECTION","NO CONNECTION",IF(NOT(ISNUMBER(F79)),"NOT FOUND",IF(AD79,"CONVERTED – PLEASE CHECK","CONVERTED"))))))</f>
        <v/>
      </c>
      <c r="E79" s="46">
        <f>IF(OR(P79="",AC79&lt;&gt;""),"",TRIM(U79&amp;" "&amp;S79))</f>
        <v/>
      </c>
      <c r="F79" s="47">
        <f>IF(OR(M79="",M79="NO CONNECTION"),"",IFERROR(VALUE(SUBSTITUTE(_xlfn.FILTERXML(M79,"//latDeg"),".",MID(1/2,2,1))),""))</f>
        <v/>
      </c>
      <c r="G79" s="47">
        <f>IF(OR(M79="",M79="NO CONNECTION"),"",IFERROR(VALUE(SUBSTITUTE(_xlfn.FILTERXML(M79,"//lonDeg"),".",MID(1/2,2,1))),""))</f>
        <v/>
      </c>
      <c r="H79" s="45">
        <f>IF(ISNUMBER(F79),SUBSTITUTE(ROUND(F79,6)&amp;"",",",".")&amp;", "&amp;SUBSTITUTE(ROUND(G79,6)&amp;"",",","."),"")</f>
        <v/>
      </c>
      <c r="I79" s="46">
        <f>IF(ISNUMBER(F79),IFERROR(HYPERLINK("https://www.mymapcodes.com/go/?t="&amp;IF(U79="","AAA",U79)&amp;"&amp;ma="&amp;LEFT(S79,V79-1)&amp;"&amp;mb="&amp;MID(S79,V79+1,99),"Open on MyMapcodes →"),""),"")</f>
        <v/>
      </c>
      <c r="J79" s="48">
        <f>IF(P79="","",IF(AC79="MISSING","Add the country code: put it in front of the mapcode (e.g. ZAF RDD.2J) or in column C. ZAF = South Africa.",IF(AC79&lt;&gt;"",AC79,IF(M79="NO CONNECTION","Excel couldn't reach the mapcode service. Click the REFRESH RESULTS box just above the table.",IF(NOT(ISNUMBER(F79)),"The mapcode service doesn't recognise "&amp;E79&amp;". Check the mapcode and the country code.",IF(AD79,"Two different country codes were given, so the one in front of the mapcode ("&amp;R79&amp;") was used.",IF(E79&lt;&gt;TRIM(UPPER(B79&amp;"")),"Tidied up to "&amp;E79&amp;".","")))))))</f>
        <v/>
      </c>
      <c r="L79" s="49">
        <f>IF(E79="","",MapcodeAPI&amp;"coords/"&amp;SUBSTITUTE(E79," ","%20"))&amp;LEFT($B$13,0)</f>
        <v/>
      </c>
      <c r="M79" s="49">
        <f>IF(L79="","",IFERROR(_xlfn.WEBSERVICE(L79),IF(MapcodeAPIBackup="","NO CONNECTION",IFERROR(_xlfn.WEBSERVICE(MapcodeAPIBackup&amp;MID(L79,LEN(MapcodeAPI)+1,999)),"NO CONNECTION"))))</f>
        <v/>
      </c>
      <c r="N79" t="inlineStr">
        <is>
          <t xml:space="preserve"> </t>
        </is>
      </c>
      <c r="P79" s="50">
        <f>IFERROR(IF(AND(TRIM(B79&amp;"")="",TRIM(C79&amp;"")=""),"","#"&amp;UPPER(B79&amp;"")),"#(ERROR)")</f>
        <v/>
      </c>
      <c r="Q79" s="50">
        <f>IF(P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79,2,999)," "," "),"﻿"," "),"​"," "),"⁠"," ")," "," ")," "," "),CHAR(9)," "),CHAR(10)," "),CHAR(13)," "),"MAPCODE"," "),CHAR(34)," "),"“"," "),"”"," "),"'"," "),"’"," "),"‘"," "),"("," "),")"," "),"["," "),"]"," "),"{"," "),"}"," "),","," "),";"," "),"|"," "),":"," "),"/"," "),"\"," ")))</f>
        <v/>
      </c>
      <c r="R79" s="50">
        <f>IF(ISNUMBER(FIND(" ",Q79)),LEFT(Q79,FIND(" ",Q79)-1),"")</f>
        <v/>
      </c>
      <c r="S79" s="50">
        <f>IF(ISNUMBER(FIND(" ",Q79)),TRIM(MID(Q79,FIND(" ",Q79)+1,999)),Q79)</f>
        <v/>
      </c>
      <c r="T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amp;"")," "," "),"﻿"," "),"​"," "),"⁠"," ")," "," ")," "," "),CHAR(9)," "),CHAR(10)," "),CHAR(13)," "),"MAPCODE"," "),CHAR(34)," "),"“"," "),"”"," "),"'"," "),"’"," "),"‘"," "),"("," "),")"," "),"["," "),"]"," "),"{"," "),"}"," "),","," "),";"," "),"|"," "),":"," "),"/"," "),"\"," "))</f>
        <v/>
      </c>
      <c r="U79" s="50">
        <f>IF(R79&lt;&gt;"",R79,T79)</f>
        <v/>
      </c>
      <c r="V79" s="50">
        <f>IFERROR(FIND(".",S79),0)</f>
        <v/>
      </c>
      <c r="W79" s="50">
        <f>IF(V79&gt;0,V79-1,LEN(S79))</f>
        <v/>
      </c>
      <c r="X79" s="50">
        <f>IF(V79=0,"",IFERROR(LEFT(MID(S79,V79+1,99),FIND("-",MID(S79,V79+1,99))-1),MID(S79,V79+1,99)))</f>
        <v/>
      </c>
      <c r="Y79" s="50">
        <f>LEN(X79)</f>
        <v/>
      </c>
      <c r="Z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0",""),"1",""),"2",""),"3",""),"4",""),"5",""),"6",""),"7",""),"8",""),"9",""),"A",""),"B",""),"C",""),"D",""),"E",""),"F",""),"G",""),"H",""),"I",""),"J",""),"K",""),"L",""),"M",""),"N",""),"O",""),"P",""),"Q",""),"R",""),"S",""),"T",""),"U",""),"V",""),"W",""),"X",""),"Y",""),"Z",""),".",""),"-","")</f>
        <v/>
      </c>
      <c r="AA79" s="50">
        <f>LEN(S79)-LEN(SUBSTITUTE(S79,".",""))</f>
        <v/>
      </c>
      <c r="AB79" s="50">
        <f>AND(W79=5,Y79=4)</f>
        <v/>
      </c>
      <c r="AC79" s="50">
        <f>IF(P79="","",IF(S79="","There is no mapcode in this row, only a country code.",IF(ISNUMBER(FIND(" ",S79)),"There are too many spaces. A mapcode looks like ZAF RDD.2J: the country code, one space, then the code.",IF(Z79&lt;&gt;"","Contains characters that can't be in a mapcode: "&amp;Z79,IF(OR(AA79&lt;&gt;1,W79&lt;2,W79&gt;5,Y79&lt;2,Y79&gt;4),"This doesn't look like a mapcode. Mapcodes look like RDD.2J: 2 to 5 letters or numbers, a dot, then 2 to 4 more.",IF(AND(U79="",NOT(AB79)),"MISSING",IF(AND(U79&lt;&gt;"",OR(LEN(U79)&lt;2,LEN(U79)&gt;6,ISNUMBER(FIND(".",U79)))),"The country code """&amp;U79&amp;""" doesn't look right. Use a code like ZAF (South Africa) or US-CA (California).","")))))))</f>
        <v/>
      </c>
      <c r="AD79" s="50">
        <f>AND(R79&lt;&gt;"",T79&lt;&gt;"",R79&lt;&gt;T79)</f>
        <v/>
      </c>
    </row>
    <row r="80">
      <c r="B80" s="44" t="n"/>
      <c r="C80" s="44" t="n"/>
      <c r="D80" s="45">
        <f>IF(P80="","",IF(AC80="MISSING","MISSING COUNTRY CODE",IF(AC80&lt;&gt;"","NOT A VALID MAPCODE",IF(M80="NO CONNECTION","NO CONNECTION",IF(NOT(ISNUMBER(F80)),"NOT FOUND",IF(AD80,"CONVERTED – PLEASE CHECK","CONVERTED"))))))</f>
        <v/>
      </c>
      <c r="E80" s="46">
        <f>IF(OR(P80="",AC80&lt;&gt;""),"",TRIM(U80&amp;" "&amp;S80))</f>
        <v/>
      </c>
      <c r="F80" s="47">
        <f>IF(OR(M80="",M80="NO CONNECTION"),"",IFERROR(VALUE(SUBSTITUTE(_xlfn.FILTERXML(M80,"//latDeg"),".",MID(1/2,2,1))),""))</f>
        <v/>
      </c>
      <c r="G80" s="47">
        <f>IF(OR(M80="",M80="NO CONNECTION"),"",IFERROR(VALUE(SUBSTITUTE(_xlfn.FILTERXML(M80,"//lonDeg"),".",MID(1/2,2,1))),""))</f>
        <v/>
      </c>
      <c r="H80" s="45">
        <f>IF(ISNUMBER(F80),SUBSTITUTE(ROUND(F80,6)&amp;"",",",".")&amp;", "&amp;SUBSTITUTE(ROUND(G80,6)&amp;"",",","."),"")</f>
        <v/>
      </c>
      <c r="I80" s="46">
        <f>IF(ISNUMBER(F80),IFERROR(HYPERLINK("https://www.mymapcodes.com/go/?t="&amp;IF(U80="","AAA",U80)&amp;"&amp;ma="&amp;LEFT(S80,V80-1)&amp;"&amp;mb="&amp;MID(S80,V80+1,99),"Open on MyMapcodes →"),""),"")</f>
        <v/>
      </c>
      <c r="J80" s="48">
        <f>IF(P80="","",IF(AC80="MISSING","Add the country code: put it in front of the mapcode (e.g. ZAF RDD.2J) or in column C. ZAF = South Africa.",IF(AC80&lt;&gt;"",AC80,IF(M80="NO CONNECTION","Excel couldn't reach the mapcode service. Click the REFRESH RESULTS box just above the table.",IF(NOT(ISNUMBER(F80)),"The mapcode service doesn't recognise "&amp;E80&amp;". Check the mapcode and the country code.",IF(AD80,"Two different country codes were given, so the one in front of the mapcode ("&amp;R80&amp;") was used.",IF(E80&lt;&gt;TRIM(UPPER(B80&amp;"")),"Tidied up to "&amp;E80&amp;".","")))))))</f>
        <v/>
      </c>
      <c r="L80" s="49">
        <f>IF(E80="","",MapcodeAPI&amp;"coords/"&amp;SUBSTITUTE(E80," ","%20"))&amp;LEFT($B$13,0)</f>
        <v/>
      </c>
      <c r="M80" s="49">
        <f>IF(L80="","",IFERROR(_xlfn.WEBSERVICE(L80),IF(MapcodeAPIBackup="","NO CONNECTION",IFERROR(_xlfn.WEBSERVICE(MapcodeAPIBackup&amp;MID(L80,LEN(MapcodeAPI)+1,999)),"NO CONNECTION"))))</f>
        <v/>
      </c>
      <c r="N80" t="inlineStr">
        <is>
          <t xml:space="preserve"> </t>
        </is>
      </c>
      <c r="P80" s="50">
        <f>IFERROR(IF(AND(TRIM(B80&amp;"")="",TRIM(C80&amp;"")=""),"","#"&amp;UPPER(B80&amp;"")),"#(ERROR)")</f>
        <v/>
      </c>
      <c r="Q80" s="50">
        <f>IF(P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80,2,999)," "," "),"﻿"," "),"​"," "),"⁠"," ")," "," ")," "," "),CHAR(9)," "),CHAR(10)," "),CHAR(13)," "),"MAPCODE"," "),CHAR(34)," "),"“"," "),"”"," "),"'"," "),"’"," "),"‘"," "),"("," "),")"," "),"["," "),"]"," "),"{"," "),"}"," "),","," "),";"," "),"|"," "),":"," "),"/"," "),"\"," ")))</f>
        <v/>
      </c>
      <c r="R80" s="50">
        <f>IF(ISNUMBER(FIND(" ",Q80)),LEFT(Q80,FIND(" ",Q80)-1),"")</f>
        <v/>
      </c>
      <c r="S80" s="50">
        <f>IF(ISNUMBER(FIND(" ",Q80)),TRIM(MID(Q80,FIND(" ",Q80)+1,999)),Q80)</f>
        <v/>
      </c>
      <c r="T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amp;"")," "," "),"﻿"," "),"​"," "),"⁠"," ")," "," ")," "," "),CHAR(9)," "),CHAR(10)," "),CHAR(13)," "),"MAPCODE"," "),CHAR(34)," "),"“"," "),"”"," "),"'"," "),"’"," "),"‘"," "),"("," "),")"," "),"["," "),"]"," "),"{"," "),"}"," "),","," "),";"," "),"|"," "),":"," "),"/"," "),"\"," "))</f>
        <v/>
      </c>
      <c r="U80" s="50">
        <f>IF(R80&lt;&gt;"",R80,T80)</f>
        <v/>
      </c>
      <c r="V80" s="50">
        <f>IFERROR(FIND(".",S80),0)</f>
        <v/>
      </c>
      <c r="W80" s="50">
        <f>IF(V80&gt;0,V80-1,LEN(S80))</f>
        <v/>
      </c>
      <c r="X80" s="50">
        <f>IF(V80=0,"",IFERROR(LEFT(MID(S80,V80+1,99),FIND("-",MID(S80,V80+1,99))-1),MID(S80,V80+1,99)))</f>
        <v/>
      </c>
      <c r="Y80" s="50">
        <f>LEN(X80)</f>
        <v/>
      </c>
      <c r="Z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0",""),"1",""),"2",""),"3",""),"4",""),"5",""),"6",""),"7",""),"8",""),"9",""),"A",""),"B",""),"C",""),"D",""),"E",""),"F",""),"G",""),"H",""),"I",""),"J",""),"K",""),"L",""),"M",""),"N",""),"O",""),"P",""),"Q",""),"R",""),"S",""),"T",""),"U",""),"V",""),"W",""),"X",""),"Y",""),"Z",""),".",""),"-","")</f>
        <v/>
      </c>
      <c r="AA80" s="50">
        <f>LEN(S80)-LEN(SUBSTITUTE(S80,".",""))</f>
        <v/>
      </c>
      <c r="AB80" s="50">
        <f>AND(W80=5,Y80=4)</f>
        <v/>
      </c>
      <c r="AC80" s="50">
        <f>IF(P80="","",IF(S80="","There is no mapcode in this row, only a country code.",IF(ISNUMBER(FIND(" ",S80)),"There are too many spaces. A mapcode looks like ZAF RDD.2J: the country code, one space, then the code.",IF(Z80&lt;&gt;"","Contains characters that can't be in a mapcode: "&amp;Z80,IF(OR(AA80&lt;&gt;1,W80&lt;2,W80&gt;5,Y80&lt;2,Y80&gt;4),"This doesn't look like a mapcode. Mapcodes look like RDD.2J: 2 to 5 letters or numbers, a dot, then 2 to 4 more.",IF(AND(U80="",NOT(AB80)),"MISSING",IF(AND(U80&lt;&gt;"",OR(LEN(U80)&lt;2,LEN(U80)&gt;6,ISNUMBER(FIND(".",U80)))),"The country code """&amp;U80&amp;""" doesn't look right. Use a code like ZAF (South Africa) or US-CA (California).","")))))))</f>
        <v/>
      </c>
      <c r="AD80" s="50">
        <f>AND(R80&lt;&gt;"",T80&lt;&gt;"",R80&lt;&gt;T80)</f>
        <v/>
      </c>
    </row>
    <row r="81">
      <c r="B81" s="44" t="n"/>
      <c r="C81" s="44" t="n"/>
      <c r="D81" s="45">
        <f>IF(P81="","",IF(AC81="MISSING","MISSING COUNTRY CODE",IF(AC81&lt;&gt;"","NOT A VALID MAPCODE",IF(M81="NO CONNECTION","NO CONNECTION",IF(NOT(ISNUMBER(F81)),"NOT FOUND",IF(AD81,"CONVERTED – PLEASE CHECK","CONVERTED"))))))</f>
        <v/>
      </c>
      <c r="E81" s="46">
        <f>IF(OR(P81="",AC81&lt;&gt;""),"",TRIM(U81&amp;" "&amp;S81))</f>
        <v/>
      </c>
      <c r="F81" s="47">
        <f>IF(OR(M81="",M81="NO CONNECTION"),"",IFERROR(VALUE(SUBSTITUTE(_xlfn.FILTERXML(M81,"//latDeg"),".",MID(1/2,2,1))),""))</f>
        <v/>
      </c>
      <c r="G81" s="47">
        <f>IF(OR(M81="",M81="NO CONNECTION"),"",IFERROR(VALUE(SUBSTITUTE(_xlfn.FILTERXML(M81,"//lonDeg"),".",MID(1/2,2,1))),""))</f>
        <v/>
      </c>
      <c r="H81" s="45">
        <f>IF(ISNUMBER(F81),SUBSTITUTE(ROUND(F81,6)&amp;"",",",".")&amp;", "&amp;SUBSTITUTE(ROUND(G81,6)&amp;"",",","."),"")</f>
        <v/>
      </c>
      <c r="I81" s="46">
        <f>IF(ISNUMBER(F81),IFERROR(HYPERLINK("https://www.mymapcodes.com/go/?t="&amp;IF(U81="","AAA",U81)&amp;"&amp;ma="&amp;LEFT(S81,V81-1)&amp;"&amp;mb="&amp;MID(S81,V81+1,99),"Open on MyMapcodes →"),""),"")</f>
        <v/>
      </c>
      <c r="J81" s="48">
        <f>IF(P81="","",IF(AC81="MISSING","Add the country code: put it in front of the mapcode (e.g. ZAF RDD.2J) or in column C. ZAF = South Africa.",IF(AC81&lt;&gt;"",AC81,IF(M81="NO CONNECTION","Excel couldn't reach the mapcode service. Click the REFRESH RESULTS box just above the table.",IF(NOT(ISNUMBER(F81)),"The mapcode service doesn't recognise "&amp;E81&amp;". Check the mapcode and the country code.",IF(AD81,"Two different country codes were given, so the one in front of the mapcode ("&amp;R81&amp;") was used.",IF(E81&lt;&gt;TRIM(UPPER(B81&amp;"")),"Tidied up to "&amp;E81&amp;".","")))))))</f>
        <v/>
      </c>
      <c r="L81" s="49">
        <f>IF(E81="","",MapcodeAPI&amp;"coords/"&amp;SUBSTITUTE(E81," ","%20"))&amp;LEFT($B$13,0)</f>
        <v/>
      </c>
      <c r="M81" s="49">
        <f>IF(L81="","",IFERROR(_xlfn.WEBSERVICE(L81),IF(MapcodeAPIBackup="","NO CONNECTION",IFERROR(_xlfn.WEBSERVICE(MapcodeAPIBackup&amp;MID(L81,LEN(MapcodeAPI)+1,999)),"NO CONNECTION"))))</f>
        <v/>
      </c>
      <c r="N81" t="inlineStr">
        <is>
          <t xml:space="preserve"> </t>
        </is>
      </c>
      <c r="P81" s="50">
        <f>IFERROR(IF(AND(TRIM(B81&amp;"")="",TRIM(C81&amp;"")=""),"","#"&amp;UPPER(B81&amp;"")),"#(ERROR)")</f>
        <v/>
      </c>
      <c r="Q81" s="50">
        <f>IF(P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81,2,999)," "," "),"﻿"," "),"​"," "),"⁠"," ")," "," ")," "," "),CHAR(9)," "),CHAR(10)," "),CHAR(13)," "),"MAPCODE"," "),CHAR(34)," "),"“"," "),"”"," "),"'"," "),"’"," "),"‘"," "),"("," "),")"," "),"["," "),"]"," "),"{"," "),"}"," "),","," "),";"," "),"|"," "),":"," "),"/"," "),"\"," ")))</f>
        <v/>
      </c>
      <c r="R81" s="50">
        <f>IF(ISNUMBER(FIND(" ",Q81)),LEFT(Q81,FIND(" ",Q81)-1),"")</f>
        <v/>
      </c>
      <c r="S81" s="50">
        <f>IF(ISNUMBER(FIND(" ",Q81)),TRIM(MID(Q81,FIND(" ",Q81)+1,999)),Q81)</f>
        <v/>
      </c>
      <c r="T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amp;"")," "," "),"﻿"," "),"​"," "),"⁠"," ")," "," ")," "," "),CHAR(9)," "),CHAR(10)," "),CHAR(13)," "),"MAPCODE"," "),CHAR(34)," "),"“"," "),"”"," "),"'"," "),"’"," "),"‘"," "),"("," "),")"," "),"["," "),"]"," "),"{"," "),"}"," "),","," "),";"," "),"|"," "),":"," "),"/"," "),"\"," "))</f>
        <v/>
      </c>
      <c r="U81" s="50">
        <f>IF(R81&lt;&gt;"",R81,T81)</f>
        <v/>
      </c>
      <c r="V81" s="50">
        <f>IFERROR(FIND(".",S81),0)</f>
        <v/>
      </c>
      <c r="W81" s="50">
        <f>IF(V81&gt;0,V81-1,LEN(S81))</f>
        <v/>
      </c>
      <c r="X81" s="50">
        <f>IF(V81=0,"",IFERROR(LEFT(MID(S81,V81+1,99),FIND("-",MID(S81,V81+1,99))-1),MID(S81,V81+1,99)))</f>
        <v/>
      </c>
      <c r="Y81" s="50">
        <f>LEN(X81)</f>
        <v/>
      </c>
      <c r="Z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0",""),"1",""),"2",""),"3",""),"4",""),"5",""),"6",""),"7",""),"8",""),"9",""),"A",""),"B",""),"C",""),"D",""),"E",""),"F",""),"G",""),"H",""),"I",""),"J",""),"K",""),"L",""),"M",""),"N",""),"O",""),"P",""),"Q",""),"R",""),"S",""),"T",""),"U",""),"V",""),"W",""),"X",""),"Y",""),"Z",""),".",""),"-","")</f>
        <v/>
      </c>
      <c r="AA81" s="50">
        <f>LEN(S81)-LEN(SUBSTITUTE(S81,".",""))</f>
        <v/>
      </c>
      <c r="AB81" s="50">
        <f>AND(W81=5,Y81=4)</f>
        <v/>
      </c>
      <c r="AC81" s="50">
        <f>IF(P81="","",IF(S81="","There is no mapcode in this row, only a country code.",IF(ISNUMBER(FIND(" ",S81)),"There are too many spaces. A mapcode looks like ZAF RDD.2J: the country code, one space, then the code.",IF(Z81&lt;&gt;"","Contains characters that can't be in a mapcode: "&amp;Z81,IF(OR(AA81&lt;&gt;1,W81&lt;2,W81&gt;5,Y81&lt;2,Y81&gt;4),"This doesn't look like a mapcode. Mapcodes look like RDD.2J: 2 to 5 letters or numbers, a dot, then 2 to 4 more.",IF(AND(U81="",NOT(AB81)),"MISSING",IF(AND(U81&lt;&gt;"",OR(LEN(U81)&lt;2,LEN(U81)&gt;6,ISNUMBER(FIND(".",U81)))),"The country code """&amp;U81&amp;""" doesn't look right. Use a code like ZAF (South Africa) or US-CA (California).","")))))))</f>
        <v/>
      </c>
      <c r="AD81" s="50">
        <f>AND(R81&lt;&gt;"",T81&lt;&gt;"",R81&lt;&gt;T81)</f>
        <v/>
      </c>
    </row>
    <row r="82">
      <c r="B82" s="44" t="n"/>
      <c r="C82" s="44" t="n"/>
      <c r="D82" s="45">
        <f>IF(P82="","",IF(AC82="MISSING","MISSING COUNTRY CODE",IF(AC82&lt;&gt;"","NOT A VALID MAPCODE",IF(M82="NO CONNECTION","NO CONNECTION",IF(NOT(ISNUMBER(F82)),"NOT FOUND",IF(AD82,"CONVERTED – PLEASE CHECK","CONVERTED"))))))</f>
        <v/>
      </c>
      <c r="E82" s="46">
        <f>IF(OR(P82="",AC82&lt;&gt;""),"",TRIM(U82&amp;" "&amp;S82))</f>
        <v/>
      </c>
      <c r="F82" s="47">
        <f>IF(OR(M82="",M82="NO CONNECTION"),"",IFERROR(VALUE(SUBSTITUTE(_xlfn.FILTERXML(M82,"//latDeg"),".",MID(1/2,2,1))),""))</f>
        <v/>
      </c>
      <c r="G82" s="47">
        <f>IF(OR(M82="",M82="NO CONNECTION"),"",IFERROR(VALUE(SUBSTITUTE(_xlfn.FILTERXML(M82,"//lonDeg"),".",MID(1/2,2,1))),""))</f>
        <v/>
      </c>
      <c r="H82" s="45">
        <f>IF(ISNUMBER(F82),SUBSTITUTE(ROUND(F82,6)&amp;"",",",".")&amp;", "&amp;SUBSTITUTE(ROUND(G82,6)&amp;"",",","."),"")</f>
        <v/>
      </c>
      <c r="I82" s="46">
        <f>IF(ISNUMBER(F82),IFERROR(HYPERLINK("https://www.mymapcodes.com/go/?t="&amp;IF(U82="","AAA",U82)&amp;"&amp;ma="&amp;LEFT(S82,V82-1)&amp;"&amp;mb="&amp;MID(S82,V82+1,99),"Open on MyMapcodes →"),""),"")</f>
        <v/>
      </c>
      <c r="J82" s="48">
        <f>IF(P82="","",IF(AC82="MISSING","Add the country code: put it in front of the mapcode (e.g. ZAF RDD.2J) or in column C. ZAF = South Africa.",IF(AC82&lt;&gt;"",AC82,IF(M82="NO CONNECTION","Excel couldn't reach the mapcode service. Click the REFRESH RESULTS box just above the table.",IF(NOT(ISNUMBER(F82)),"The mapcode service doesn't recognise "&amp;E82&amp;". Check the mapcode and the country code.",IF(AD82,"Two different country codes were given, so the one in front of the mapcode ("&amp;R82&amp;") was used.",IF(E82&lt;&gt;TRIM(UPPER(B82&amp;"")),"Tidied up to "&amp;E82&amp;".","")))))))</f>
        <v/>
      </c>
      <c r="L82" s="49">
        <f>IF(E82="","",MapcodeAPI&amp;"coords/"&amp;SUBSTITUTE(E82," ","%20"))&amp;LEFT($B$13,0)</f>
        <v/>
      </c>
      <c r="M82" s="49">
        <f>IF(L82="","",IFERROR(_xlfn.WEBSERVICE(L82),IF(MapcodeAPIBackup="","NO CONNECTION",IFERROR(_xlfn.WEBSERVICE(MapcodeAPIBackup&amp;MID(L82,LEN(MapcodeAPI)+1,999)),"NO CONNECTION"))))</f>
        <v/>
      </c>
      <c r="N82" t="inlineStr">
        <is>
          <t xml:space="preserve"> </t>
        </is>
      </c>
      <c r="P82" s="50">
        <f>IFERROR(IF(AND(TRIM(B82&amp;"")="",TRIM(C82&amp;"")=""),"","#"&amp;UPPER(B82&amp;"")),"#(ERROR)")</f>
        <v/>
      </c>
      <c r="Q82" s="50">
        <f>IF(P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82,2,999)," "," "),"﻿"," "),"​"," "),"⁠"," ")," "," ")," "," "),CHAR(9)," "),CHAR(10)," "),CHAR(13)," "),"MAPCODE"," "),CHAR(34)," "),"“"," "),"”"," "),"'"," "),"’"," "),"‘"," "),"("," "),")"," "),"["," "),"]"," "),"{"," "),"}"," "),","," "),";"," "),"|"," "),":"," "),"/"," "),"\"," ")))</f>
        <v/>
      </c>
      <c r="R82" s="50">
        <f>IF(ISNUMBER(FIND(" ",Q82)),LEFT(Q82,FIND(" ",Q82)-1),"")</f>
        <v/>
      </c>
      <c r="S82" s="50">
        <f>IF(ISNUMBER(FIND(" ",Q82)),TRIM(MID(Q82,FIND(" ",Q82)+1,999)),Q82)</f>
        <v/>
      </c>
      <c r="T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amp;"")," "," "),"﻿"," "),"​"," "),"⁠"," ")," "," ")," "," "),CHAR(9)," "),CHAR(10)," "),CHAR(13)," "),"MAPCODE"," "),CHAR(34)," "),"“"," "),"”"," "),"'"," "),"’"," "),"‘"," "),"("," "),")"," "),"["," "),"]"," "),"{"," "),"}"," "),","," "),";"," "),"|"," "),":"," "),"/"," "),"\"," "))</f>
        <v/>
      </c>
      <c r="U82" s="50">
        <f>IF(R82&lt;&gt;"",R82,T82)</f>
        <v/>
      </c>
      <c r="V82" s="50">
        <f>IFERROR(FIND(".",S82),0)</f>
        <v/>
      </c>
      <c r="W82" s="50">
        <f>IF(V82&gt;0,V82-1,LEN(S82))</f>
        <v/>
      </c>
      <c r="X82" s="50">
        <f>IF(V82=0,"",IFERROR(LEFT(MID(S82,V82+1,99),FIND("-",MID(S82,V82+1,99))-1),MID(S82,V82+1,99)))</f>
        <v/>
      </c>
      <c r="Y82" s="50">
        <f>LEN(X82)</f>
        <v/>
      </c>
      <c r="Z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0",""),"1",""),"2",""),"3",""),"4",""),"5",""),"6",""),"7",""),"8",""),"9",""),"A",""),"B",""),"C",""),"D",""),"E",""),"F",""),"G",""),"H",""),"I",""),"J",""),"K",""),"L",""),"M",""),"N",""),"O",""),"P",""),"Q",""),"R",""),"S",""),"T",""),"U",""),"V",""),"W",""),"X",""),"Y",""),"Z",""),".",""),"-","")</f>
        <v/>
      </c>
      <c r="AA82" s="50">
        <f>LEN(S82)-LEN(SUBSTITUTE(S82,".",""))</f>
        <v/>
      </c>
      <c r="AB82" s="50">
        <f>AND(W82=5,Y82=4)</f>
        <v/>
      </c>
      <c r="AC82" s="50">
        <f>IF(P82="","",IF(S82="","There is no mapcode in this row, only a country code.",IF(ISNUMBER(FIND(" ",S82)),"There are too many spaces. A mapcode looks like ZAF RDD.2J: the country code, one space, then the code.",IF(Z82&lt;&gt;"","Contains characters that can't be in a mapcode: "&amp;Z82,IF(OR(AA82&lt;&gt;1,W82&lt;2,W82&gt;5,Y82&lt;2,Y82&gt;4),"This doesn't look like a mapcode. Mapcodes look like RDD.2J: 2 to 5 letters or numbers, a dot, then 2 to 4 more.",IF(AND(U82="",NOT(AB82)),"MISSING",IF(AND(U82&lt;&gt;"",OR(LEN(U82)&lt;2,LEN(U82)&gt;6,ISNUMBER(FIND(".",U82)))),"The country code """&amp;U82&amp;""" doesn't look right. Use a code like ZAF (South Africa) or US-CA (California).","")))))))</f>
        <v/>
      </c>
      <c r="AD82" s="50">
        <f>AND(R82&lt;&gt;"",T82&lt;&gt;"",R82&lt;&gt;T82)</f>
        <v/>
      </c>
    </row>
    <row r="83">
      <c r="B83" s="44" t="n"/>
      <c r="C83" s="44" t="n"/>
      <c r="D83" s="45">
        <f>IF(P83="","",IF(AC83="MISSING","MISSING COUNTRY CODE",IF(AC83&lt;&gt;"","NOT A VALID MAPCODE",IF(M83="NO CONNECTION","NO CONNECTION",IF(NOT(ISNUMBER(F83)),"NOT FOUND",IF(AD83,"CONVERTED – PLEASE CHECK","CONVERTED"))))))</f>
        <v/>
      </c>
      <c r="E83" s="46">
        <f>IF(OR(P83="",AC83&lt;&gt;""),"",TRIM(U83&amp;" "&amp;S83))</f>
        <v/>
      </c>
      <c r="F83" s="47">
        <f>IF(OR(M83="",M83="NO CONNECTION"),"",IFERROR(VALUE(SUBSTITUTE(_xlfn.FILTERXML(M83,"//latDeg"),".",MID(1/2,2,1))),""))</f>
        <v/>
      </c>
      <c r="G83" s="47">
        <f>IF(OR(M83="",M83="NO CONNECTION"),"",IFERROR(VALUE(SUBSTITUTE(_xlfn.FILTERXML(M83,"//lonDeg"),".",MID(1/2,2,1))),""))</f>
        <v/>
      </c>
      <c r="H83" s="45">
        <f>IF(ISNUMBER(F83),SUBSTITUTE(ROUND(F83,6)&amp;"",",",".")&amp;", "&amp;SUBSTITUTE(ROUND(G83,6)&amp;"",",","."),"")</f>
        <v/>
      </c>
      <c r="I83" s="46">
        <f>IF(ISNUMBER(F83),IFERROR(HYPERLINK("https://www.mymapcodes.com/go/?t="&amp;IF(U83="","AAA",U83)&amp;"&amp;ma="&amp;LEFT(S83,V83-1)&amp;"&amp;mb="&amp;MID(S83,V83+1,99),"Open on MyMapcodes →"),""),"")</f>
        <v/>
      </c>
      <c r="J83" s="48">
        <f>IF(P83="","",IF(AC83="MISSING","Add the country code: put it in front of the mapcode (e.g. ZAF RDD.2J) or in column C. ZAF = South Africa.",IF(AC83&lt;&gt;"",AC83,IF(M83="NO CONNECTION","Excel couldn't reach the mapcode service. Click the REFRESH RESULTS box just above the table.",IF(NOT(ISNUMBER(F83)),"The mapcode service doesn't recognise "&amp;E83&amp;". Check the mapcode and the country code.",IF(AD83,"Two different country codes were given, so the one in front of the mapcode ("&amp;R83&amp;") was used.",IF(E83&lt;&gt;TRIM(UPPER(B83&amp;"")),"Tidied up to "&amp;E83&amp;".","")))))))</f>
        <v/>
      </c>
      <c r="L83" s="49">
        <f>IF(E83="","",MapcodeAPI&amp;"coords/"&amp;SUBSTITUTE(E83," ","%20"))&amp;LEFT($B$13,0)</f>
        <v/>
      </c>
      <c r="M83" s="49">
        <f>IF(L83="","",IFERROR(_xlfn.WEBSERVICE(L83),IF(MapcodeAPIBackup="","NO CONNECTION",IFERROR(_xlfn.WEBSERVICE(MapcodeAPIBackup&amp;MID(L83,LEN(MapcodeAPI)+1,999)),"NO CONNECTION"))))</f>
        <v/>
      </c>
      <c r="N83" t="inlineStr">
        <is>
          <t xml:space="preserve"> </t>
        </is>
      </c>
      <c r="P83" s="50">
        <f>IFERROR(IF(AND(TRIM(B83&amp;"")="",TRIM(C83&amp;"")=""),"","#"&amp;UPPER(B83&amp;"")),"#(ERROR)")</f>
        <v/>
      </c>
      <c r="Q83" s="50">
        <f>IF(P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83,2,999)," "," "),"﻿"," "),"​"," "),"⁠"," ")," "," ")," "," "),CHAR(9)," "),CHAR(10)," "),CHAR(13)," "),"MAPCODE"," "),CHAR(34)," "),"“"," "),"”"," "),"'"," "),"’"," "),"‘"," "),"("," "),")"," "),"["," "),"]"," "),"{"," "),"}"," "),","," "),";"," "),"|"," "),":"," "),"/"," "),"\"," ")))</f>
        <v/>
      </c>
      <c r="R83" s="50">
        <f>IF(ISNUMBER(FIND(" ",Q83)),LEFT(Q83,FIND(" ",Q83)-1),"")</f>
        <v/>
      </c>
      <c r="S83" s="50">
        <f>IF(ISNUMBER(FIND(" ",Q83)),TRIM(MID(Q83,FIND(" ",Q83)+1,999)),Q83)</f>
        <v/>
      </c>
      <c r="T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amp;"")," "," "),"﻿"," "),"​"," "),"⁠"," ")," "," ")," "," "),CHAR(9)," "),CHAR(10)," "),CHAR(13)," "),"MAPCODE"," "),CHAR(34)," "),"“"," "),"”"," "),"'"," "),"’"," "),"‘"," "),"("," "),")"," "),"["," "),"]"," "),"{"," "),"}"," "),","," "),";"," "),"|"," "),":"," "),"/"," "),"\"," "))</f>
        <v/>
      </c>
      <c r="U83" s="50">
        <f>IF(R83&lt;&gt;"",R83,T83)</f>
        <v/>
      </c>
      <c r="V83" s="50">
        <f>IFERROR(FIND(".",S83),0)</f>
        <v/>
      </c>
      <c r="W83" s="50">
        <f>IF(V83&gt;0,V83-1,LEN(S83))</f>
        <v/>
      </c>
      <c r="X83" s="50">
        <f>IF(V83=0,"",IFERROR(LEFT(MID(S83,V83+1,99),FIND("-",MID(S83,V83+1,99))-1),MID(S83,V83+1,99)))</f>
        <v/>
      </c>
      <c r="Y83" s="50">
        <f>LEN(X83)</f>
        <v/>
      </c>
      <c r="Z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0",""),"1",""),"2",""),"3",""),"4",""),"5",""),"6",""),"7",""),"8",""),"9",""),"A",""),"B",""),"C",""),"D",""),"E",""),"F",""),"G",""),"H",""),"I",""),"J",""),"K",""),"L",""),"M",""),"N",""),"O",""),"P",""),"Q",""),"R",""),"S",""),"T",""),"U",""),"V",""),"W",""),"X",""),"Y",""),"Z",""),".",""),"-","")</f>
        <v/>
      </c>
      <c r="AA83" s="50">
        <f>LEN(S83)-LEN(SUBSTITUTE(S83,".",""))</f>
        <v/>
      </c>
      <c r="AB83" s="50">
        <f>AND(W83=5,Y83=4)</f>
        <v/>
      </c>
      <c r="AC83" s="50">
        <f>IF(P83="","",IF(S83="","There is no mapcode in this row, only a country code.",IF(ISNUMBER(FIND(" ",S83)),"There are too many spaces. A mapcode looks like ZAF RDD.2J: the country code, one space, then the code.",IF(Z83&lt;&gt;"","Contains characters that can't be in a mapcode: "&amp;Z83,IF(OR(AA83&lt;&gt;1,W83&lt;2,W83&gt;5,Y83&lt;2,Y83&gt;4),"This doesn't look like a mapcode. Mapcodes look like RDD.2J: 2 to 5 letters or numbers, a dot, then 2 to 4 more.",IF(AND(U83="",NOT(AB83)),"MISSING",IF(AND(U83&lt;&gt;"",OR(LEN(U83)&lt;2,LEN(U83)&gt;6,ISNUMBER(FIND(".",U83)))),"The country code """&amp;U83&amp;""" doesn't look right. Use a code like ZAF (South Africa) or US-CA (California).","")))))))</f>
        <v/>
      </c>
      <c r="AD83" s="50">
        <f>AND(R83&lt;&gt;"",T83&lt;&gt;"",R83&lt;&gt;T83)</f>
        <v/>
      </c>
    </row>
    <row r="84">
      <c r="B84" s="44" t="n"/>
      <c r="C84" s="44" t="n"/>
      <c r="D84" s="45">
        <f>IF(P84="","",IF(AC84="MISSING","MISSING COUNTRY CODE",IF(AC84&lt;&gt;"","NOT A VALID MAPCODE",IF(M84="NO CONNECTION","NO CONNECTION",IF(NOT(ISNUMBER(F84)),"NOT FOUND",IF(AD84,"CONVERTED – PLEASE CHECK","CONVERTED"))))))</f>
        <v/>
      </c>
      <c r="E84" s="46">
        <f>IF(OR(P84="",AC84&lt;&gt;""),"",TRIM(U84&amp;" "&amp;S84))</f>
        <v/>
      </c>
      <c r="F84" s="47">
        <f>IF(OR(M84="",M84="NO CONNECTION"),"",IFERROR(VALUE(SUBSTITUTE(_xlfn.FILTERXML(M84,"//latDeg"),".",MID(1/2,2,1))),""))</f>
        <v/>
      </c>
      <c r="G84" s="47">
        <f>IF(OR(M84="",M84="NO CONNECTION"),"",IFERROR(VALUE(SUBSTITUTE(_xlfn.FILTERXML(M84,"//lonDeg"),".",MID(1/2,2,1))),""))</f>
        <v/>
      </c>
      <c r="H84" s="45">
        <f>IF(ISNUMBER(F84),SUBSTITUTE(ROUND(F84,6)&amp;"",",",".")&amp;", "&amp;SUBSTITUTE(ROUND(G84,6)&amp;"",",","."),"")</f>
        <v/>
      </c>
      <c r="I84" s="46">
        <f>IF(ISNUMBER(F84),IFERROR(HYPERLINK("https://www.mymapcodes.com/go/?t="&amp;IF(U84="","AAA",U84)&amp;"&amp;ma="&amp;LEFT(S84,V84-1)&amp;"&amp;mb="&amp;MID(S84,V84+1,99),"Open on MyMapcodes →"),""),"")</f>
        <v/>
      </c>
      <c r="J84" s="48">
        <f>IF(P84="","",IF(AC84="MISSING","Add the country code: put it in front of the mapcode (e.g. ZAF RDD.2J) or in column C. ZAF = South Africa.",IF(AC84&lt;&gt;"",AC84,IF(M84="NO CONNECTION","Excel couldn't reach the mapcode service. Click the REFRESH RESULTS box just above the table.",IF(NOT(ISNUMBER(F84)),"The mapcode service doesn't recognise "&amp;E84&amp;". Check the mapcode and the country code.",IF(AD84,"Two different country codes were given, so the one in front of the mapcode ("&amp;R84&amp;") was used.",IF(E84&lt;&gt;TRIM(UPPER(B84&amp;"")),"Tidied up to "&amp;E84&amp;".","")))))))</f>
        <v/>
      </c>
      <c r="L84" s="49">
        <f>IF(E84="","",MapcodeAPI&amp;"coords/"&amp;SUBSTITUTE(E84," ","%20"))&amp;LEFT($B$13,0)</f>
        <v/>
      </c>
      <c r="M84" s="49">
        <f>IF(L84="","",IFERROR(_xlfn.WEBSERVICE(L84),IF(MapcodeAPIBackup="","NO CONNECTION",IFERROR(_xlfn.WEBSERVICE(MapcodeAPIBackup&amp;MID(L84,LEN(MapcodeAPI)+1,999)),"NO CONNECTION"))))</f>
        <v/>
      </c>
      <c r="N84" t="inlineStr">
        <is>
          <t xml:space="preserve"> </t>
        </is>
      </c>
      <c r="P84" s="50">
        <f>IFERROR(IF(AND(TRIM(B84&amp;"")="",TRIM(C84&amp;"")=""),"","#"&amp;UPPER(B84&amp;"")),"#(ERROR)")</f>
        <v/>
      </c>
      <c r="Q84" s="50">
        <f>IF(P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84,2,999)," "," "),"﻿"," "),"​"," "),"⁠"," ")," "," ")," "," "),CHAR(9)," "),CHAR(10)," "),CHAR(13)," "),"MAPCODE"," "),CHAR(34)," "),"“"," "),"”"," "),"'"," "),"’"," "),"‘"," "),"("," "),")"," "),"["," "),"]"," "),"{"," "),"}"," "),","," "),";"," "),"|"," "),":"," "),"/"," "),"\"," ")))</f>
        <v/>
      </c>
      <c r="R84" s="50">
        <f>IF(ISNUMBER(FIND(" ",Q84)),LEFT(Q84,FIND(" ",Q84)-1),"")</f>
        <v/>
      </c>
      <c r="S84" s="50">
        <f>IF(ISNUMBER(FIND(" ",Q84)),TRIM(MID(Q84,FIND(" ",Q84)+1,999)),Q84)</f>
        <v/>
      </c>
      <c r="T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amp;"")," "," "),"﻿"," "),"​"," "),"⁠"," ")," "," ")," "," "),CHAR(9)," "),CHAR(10)," "),CHAR(13)," "),"MAPCODE"," "),CHAR(34)," "),"“"," "),"”"," "),"'"," "),"’"," "),"‘"," "),"("," "),")"," "),"["," "),"]"," "),"{"," "),"}"," "),","," "),";"," "),"|"," "),":"," "),"/"," "),"\"," "))</f>
        <v/>
      </c>
      <c r="U84" s="50">
        <f>IF(R84&lt;&gt;"",R84,T84)</f>
        <v/>
      </c>
      <c r="V84" s="50">
        <f>IFERROR(FIND(".",S84),0)</f>
        <v/>
      </c>
      <c r="W84" s="50">
        <f>IF(V84&gt;0,V84-1,LEN(S84))</f>
        <v/>
      </c>
      <c r="X84" s="50">
        <f>IF(V84=0,"",IFERROR(LEFT(MID(S84,V84+1,99),FIND("-",MID(S84,V84+1,99))-1),MID(S84,V84+1,99)))</f>
        <v/>
      </c>
      <c r="Y84" s="50">
        <f>LEN(X84)</f>
        <v/>
      </c>
      <c r="Z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0",""),"1",""),"2",""),"3",""),"4",""),"5",""),"6",""),"7",""),"8",""),"9",""),"A",""),"B",""),"C",""),"D",""),"E",""),"F",""),"G",""),"H",""),"I",""),"J",""),"K",""),"L",""),"M",""),"N",""),"O",""),"P",""),"Q",""),"R",""),"S",""),"T",""),"U",""),"V",""),"W",""),"X",""),"Y",""),"Z",""),".",""),"-","")</f>
        <v/>
      </c>
      <c r="AA84" s="50">
        <f>LEN(S84)-LEN(SUBSTITUTE(S84,".",""))</f>
        <v/>
      </c>
      <c r="AB84" s="50">
        <f>AND(W84=5,Y84=4)</f>
        <v/>
      </c>
      <c r="AC84" s="50">
        <f>IF(P84="","",IF(S84="","There is no mapcode in this row, only a country code.",IF(ISNUMBER(FIND(" ",S84)),"There are too many spaces. A mapcode looks like ZAF RDD.2J: the country code, one space, then the code.",IF(Z84&lt;&gt;"","Contains characters that can't be in a mapcode: "&amp;Z84,IF(OR(AA84&lt;&gt;1,W84&lt;2,W84&gt;5,Y84&lt;2,Y84&gt;4),"This doesn't look like a mapcode. Mapcodes look like RDD.2J: 2 to 5 letters or numbers, a dot, then 2 to 4 more.",IF(AND(U84="",NOT(AB84)),"MISSING",IF(AND(U84&lt;&gt;"",OR(LEN(U84)&lt;2,LEN(U84)&gt;6,ISNUMBER(FIND(".",U84)))),"The country code """&amp;U84&amp;""" doesn't look right. Use a code like ZAF (South Africa) or US-CA (California).","")))))))</f>
        <v/>
      </c>
      <c r="AD84" s="50">
        <f>AND(R84&lt;&gt;"",T84&lt;&gt;"",R84&lt;&gt;T84)</f>
        <v/>
      </c>
    </row>
    <row r="85">
      <c r="B85" s="44" t="n"/>
      <c r="C85" s="44" t="n"/>
      <c r="D85" s="45">
        <f>IF(P85="","",IF(AC85="MISSING","MISSING COUNTRY CODE",IF(AC85&lt;&gt;"","NOT A VALID MAPCODE",IF(M85="NO CONNECTION","NO CONNECTION",IF(NOT(ISNUMBER(F85)),"NOT FOUND",IF(AD85,"CONVERTED – PLEASE CHECK","CONVERTED"))))))</f>
        <v/>
      </c>
      <c r="E85" s="46">
        <f>IF(OR(P85="",AC85&lt;&gt;""),"",TRIM(U85&amp;" "&amp;S85))</f>
        <v/>
      </c>
      <c r="F85" s="47">
        <f>IF(OR(M85="",M85="NO CONNECTION"),"",IFERROR(VALUE(SUBSTITUTE(_xlfn.FILTERXML(M85,"//latDeg"),".",MID(1/2,2,1))),""))</f>
        <v/>
      </c>
      <c r="G85" s="47">
        <f>IF(OR(M85="",M85="NO CONNECTION"),"",IFERROR(VALUE(SUBSTITUTE(_xlfn.FILTERXML(M85,"//lonDeg"),".",MID(1/2,2,1))),""))</f>
        <v/>
      </c>
      <c r="H85" s="45">
        <f>IF(ISNUMBER(F85),SUBSTITUTE(ROUND(F85,6)&amp;"",",",".")&amp;", "&amp;SUBSTITUTE(ROUND(G85,6)&amp;"",",","."),"")</f>
        <v/>
      </c>
      <c r="I85" s="46">
        <f>IF(ISNUMBER(F85),IFERROR(HYPERLINK("https://www.mymapcodes.com/go/?t="&amp;IF(U85="","AAA",U85)&amp;"&amp;ma="&amp;LEFT(S85,V85-1)&amp;"&amp;mb="&amp;MID(S85,V85+1,99),"Open on MyMapcodes →"),""),"")</f>
        <v/>
      </c>
      <c r="J85" s="48">
        <f>IF(P85="","",IF(AC85="MISSING","Add the country code: put it in front of the mapcode (e.g. ZAF RDD.2J) or in column C. ZAF = South Africa.",IF(AC85&lt;&gt;"",AC85,IF(M85="NO CONNECTION","Excel couldn't reach the mapcode service. Click the REFRESH RESULTS box just above the table.",IF(NOT(ISNUMBER(F85)),"The mapcode service doesn't recognise "&amp;E85&amp;". Check the mapcode and the country code.",IF(AD85,"Two different country codes were given, so the one in front of the mapcode ("&amp;R85&amp;") was used.",IF(E85&lt;&gt;TRIM(UPPER(B85&amp;"")),"Tidied up to "&amp;E85&amp;".","")))))))</f>
        <v/>
      </c>
      <c r="L85" s="49">
        <f>IF(E85="","",MapcodeAPI&amp;"coords/"&amp;SUBSTITUTE(E85," ","%20"))&amp;LEFT($B$13,0)</f>
        <v/>
      </c>
      <c r="M85" s="49">
        <f>IF(L85="","",IFERROR(_xlfn.WEBSERVICE(L85),IF(MapcodeAPIBackup="","NO CONNECTION",IFERROR(_xlfn.WEBSERVICE(MapcodeAPIBackup&amp;MID(L85,LEN(MapcodeAPI)+1,999)),"NO CONNECTION"))))</f>
        <v/>
      </c>
      <c r="N85" t="inlineStr">
        <is>
          <t xml:space="preserve"> </t>
        </is>
      </c>
      <c r="P85" s="50">
        <f>IFERROR(IF(AND(TRIM(B85&amp;"")="",TRIM(C85&amp;"")=""),"","#"&amp;UPPER(B85&amp;"")),"#(ERROR)")</f>
        <v/>
      </c>
      <c r="Q85" s="50">
        <f>IF(P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85,2,999)," "," "),"﻿"," "),"​"," "),"⁠"," ")," "," ")," "," "),CHAR(9)," "),CHAR(10)," "),CHAR(13)," "),"MAPCODE"," "),CHAR(34)," "),"“"," "),"”"," "),"'"," "),"’"," "),"‘"," "),"("," "),")"," "),"["," "),"]"," "),"{"," "),"}"," "),","," "),";"," "),"|"," "),":"," "),"/"," "),"\"," ")))</f>
        <v/>
      </c>
      <c r="R85" s="50">
        <f>IF(ISNUMBER(FIND(" ",Q85)),LEFT(Q85,FIND(" ",Q85)-1),"")</f>
        <v/>
      </c>
      <c r="S85" s="50">
        <f>IF(ISNUMBER(FIND(" ",Q85)),TRIM(MID(Q85,FIND(" ",Q85)+1,999)),Q85)</f>
        <v/>
      </c>
      <c r="T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amp;"")," "," "),"﻿"," "),"​"," "),"⁠"," ")," "," ")," "," "),CHAR(9)," "),CHAR(10)," "),CHAR(13)," "),"MAPCODE"," "),CHAR(34)," "),"“"," "),"”"," "),"'"," "),"’"," "),"‘"," "),"("," "),")"," "),"["," "),"]"," "),"{"," "),"}"," "),","," "),";"," "),"|"," "),":"," "),"/"," "),"\"," "))</f>
        <v/>
      </c>
      <c r="U85" s="50">
        <f>IF(R85&lt;&gt;"",R85,T85)</f>
        <v/>
      </c>
      <c r="V85" s="50">
        <f>IFERROR(FIND(".",S85),0)</f>
        <v/>
      </c>
      <c r="W85" s="50">
        <f>IF(V85&gt;0,V85-1,LEN(S85))</f>
        <v/>
      </c>
      <c r="X85" s="50">
        <f>IF(V85=0,"",IFERROR(LEFT(MID(S85,V85+1,99),FIND("-",MID(S85,V85+1,99))-1),MID(S85,V85+1,99)))</f>
        <v/>
      </c>
      <c r="Y85" s="50">
        <f>LEN(X85)</f>
        <v/>
      </c>
      <c r="Z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0",""),"1",""),"2",""),"3",""),"4",""),"5",""),"6",""),"7",""),"8",""),"9",""),"A",""),"B",""),"C",""),"D",""),"E",""),"F",""),"G",""),"H",""),"I",""),"J",""),"K",""),"L",""),"M",""),"N",""),"O",""),"P",""),"Q",""),"R",""),"S",""),"T",""),"U",""),"V",""),"W",""),"X",""),"Y",""),"Z",""),".",""),"-","")</f>
        <v/>
      </c>
      <c r="AA85" s="50">
        <f>LEN(S85)-LEN(SUBSTITUTE(S85,".",""))</f>
        <v/>
      </c>
      <c r="AB85" s="50">
        <f>AND(W85=5,Y85=4)</f>
        <v/>
      </c>
      <c r="AC85" s="50">
        <f>IF(P85="","",IF(S85="","There is no mapcode in this row, only a country code.",IF(ISNUMBER(FIND(" ",S85)),"There are too many spaces. A mapcode looks like ZAF RDD.2J: the country code, one space, then the code.",IF(Z85&lt;&gt;"","Contains characters that can't be in a mapcode: "&amp;Z85,IF(OR(AA85&lt;&gt;1,W85&lt;2,W85&gt;5,Y85&lt;2,Y85&gt;4),"This doesn't look like a mapcode. Mapcodes look like RDD.2J: 2 to 5 letters or numbers, a dot, then 2 to 4 more.",IF(AND(U85="",NOT(AB85)),"MISSING",IF(AND(U85&lt;&gt;"",OR(LEN(U85)&lt;2,LEN(U85)&gt;6,ISNUMBER(FIND(".",U85)))),"The country code """&amp;U85&amp;""" doesn't look right. Use a code like ZAF (South Africa) or US-CA (California).","")))))))</f>
        <v/>
      </c>
      <c r="AD85" s="50">
        <f>AND(R85&lt;&gt;"",T85&lt;&gt;"",R85&lt;&gt;T85)</f>
        <v/>
      </c>
    </row>
    <row r="86">
      <c r="B86" s="44" t="n"/>
      <c r="C86" s="44" t="n"/>
      <c r="D86" s="45">
        <f>IF(P86="","",IF(AC86="MISSING","MISSING COUNTRY CODE",IF(AC86&lt;&gt;"","NOT A VALID MAPCODE",IF(M86="NO CONNECTION","NO CONNECTION",IF(NOT(ISNUMBER(F86)),"NOT FOUND",IF(AD86,"CONVERTED – PLEASE CHECK","CONVERTED"))))))</f>
        <v/>
      </c>
      <c r="E86" s="46">
        <f>IF(OR(P86="",AC86&lt;&gt;""),"",TRIM(U86&amp;" "&amp;S86))</f>
        <v/>
      </c>
      <c r="F86" s="47">
        <f>IF(OR(M86="",M86="NO CONNECTION"),"",IFERROR(VALUE(SUBSTITUTE(_xlfn.FILTERXML(M86,"//latDeg"),".",MID(1/2,2,1))),""))</f>
        <v/>
      </c>
      <c r="G86" s="47">
        <f>IF(OR(M86="",M86="NO CONNECTION"),"",IFERROR(VALUE(SUBSTITUTE(_xlfn.FILTERXML(M86,"//lonDeg"),".",MID(1/2,2,1))),""))</f>
        <v/>
      </c>
      <c r="H86" s="45">
        <f>IF(ISNUMBER(F86),SUBSTITUTE(ROUND(F86,6)&amp;"",",",".")&amp;", "&amp;SUBSTITUTE(ROUND(G86,6)&amp;"",",","."),"")</f>
        <v/>
      </c>
      <c r="I86" s="46">
        <f>IF(ISNUMBER(F86),IFERROR(HYPERLINK("https://www.mymapcodes.com/go/?t="&amp;IF(U86="","AAA",U86)&amp;"&amp;ma="&amp;LEFT(S86,V86-1)&amp;"&amp;mb="&amp;MID(S86,V86+1,99),"Open on MyMapcodes →"),""),"")</f>
        <v/>
      </c>
      <c r="J86" s="48">
        <f>IF(P86="","",IF(AC86="MISSING","Add the country code: put it in front of the mapcode (e.g. ZAF RDD.2J) or in column C. ZAF = South Africa.",IF(AC86&lt;&gt;"",AC86,IF(M86="NO CONNECTION","Excel couldn't reach the mapcode service. Click the REFRESH RESULTS box just above the table.",IF(NOT(ISNUMBER(F86)),"The mapcode service doesn't recognise "&amp;E86&amp;". Check the mapcode and the country code.",IF(AD86,"Two different country codes were given, so the one in front of the mapcode ("&amp;R86&amp;") was used.",IF(E86&lt;&gt;TRIM(UPPER(B86&amp;"")),"Tidied up to "&amp;E86&amp;".","")))))))</f>
        <v/>
      </c>
      <c r="L86" s="49">
        <f>IF(E86="","",MapcodeAPI&amp;"coords/"&amp;SUBSTITUTE(E86," ","%20"))&amp;LEFT($B$13,0)</f>
        <v/>
      </c>
      <c r="M86" s="49">
        <f>IF(L86="","",IFERROR(_xlfn.WEBSERVICE(L86),IF(MapcodeAPIBackup="","NO CONNECTION",IFERROR(_xlfn.WEBSERVICE(MapcodeAPIBackup&amp;MID(L86,LEN(MapcodeAPI)+1,999)),"NO CONNECTION"))))</f>
        <v/>
      </c>
      <c r="N86" t="inlineStr">
        <is>
          <t xml:space="preserve"> </t>
        </is>
      </c>
      <c r="P86" s="50">
        <f>IFERROR(IF(AND(TRIM(B86&amp;"")="",TRIM(C86&amp;"")=""),"","#"&amp;UPPER(B86&amp;"")),"#(ERROR)")</f>
        <v/>
      </c>
      <c r="Q86" s="50">
        <f>IF(P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86,2,999)," "," "),"﻿"," "),"​"," "),"⁠"," ")," "," ")," "," "),CHAR(9)," "),CHAR(10)," "),CHAR(13)," "),"MAPCODE"," "),CHAR(34)," "),"“"," "),"”"," "),"'"," "),"’"," "),"‘"," "),"("," "),")"," "),"["," "),"]"," "),"{"," "),"}"," "),","," "),";"," "),"|"," "),":"," "),"/"," "),"\"," ")))</f>
        <v/>
      </c>
      <c r="R86" s="50">
        <f>IF(ISNUMBER(FIND(" ",Q86)),LEFT(Q86,FIND(" ",Q86)-1),"")</f>
        <v/>
      </c>
      <c r="S86" s="50">
        <f>IF(ISNUMBER(FIND(" ",Q86)),TRIM(MID(Q86,FIND(" ",Q86)+1,999)),Q86)</f>
        <v/>
      </c>
      <c r="T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amp;"")," "," "),"﻿"," "),"​"," "),"⁠"," ")," "," ")," "," "),CHAR(9)," "),CHAR(10)," "),CHAR(13)," "),"MAPCODE"," "),CHAR(34)," "),"“"," "),"”"," "),"'"," "),"’"," "),"‘"," "),"("," "),")"," "),"["," "),"]"," "),"{"," "),"}"," "),","," "),";"," "),"|"," "),":"," "),"/"," "),"\"," "))</f>
        <v/>
      </c>
      <c r="U86" s="50">
        <f>IF(R86&lt;&gt;"",R86,T86)</f>
        <v/>
      </c>
      <c r="V86" s="50">
        <f>IFERROR(FIND(".",S86),0)</f>
        <v/>
      </c>
      <c r="W86" s="50">
        <f>IF(V86&gt;0,V86-1,LEN(S86))</f>
        <v/>
      </c>
      <c r="X86" s="50">
        <f>IF(V86=0,"",IFERROR(LEFT(MID(S86,V86+1,99),FIND("-",MID(S86,V86+1,99))-1),MID(S86,V86+1,99)))</f>
        <v/>
      </c>
      <c r="Y86" s="50">
        <f>LEN(X86)</f>
        <v/>
      </c>
      <c r="Z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0",""),"1",""),"2",""),"3",""),"4",""),"5",""),"6",""),"7",""),"8",""),"9",""),"A",""),"B",""),"C",""),"D",""),"E",""),"F",""),"G",""),"H",""),"I",""),"J",""),"K",""),"L",""),"M",""),"N",""),"O",""),"P",""),"Q",""),"R",""),"S",""),"T",""),"U",""),"V",""),"W",""),"X",""),"Y",""),"Z",""),".",""),"-","")</f>
        <v/>
      </c>
      <c r="AA86" s="50">
        <f>LEN(S86)-LEN(SUBSTITUTE(S86,".",""))</f>
        <v/>
      </c>
      <c r="AB86" s="50">
        <f>AND(W86=5,Y86=4)</f>
        <v/>
      </c>
      <c r="AC86" s="50">
        <f>IF(P86="","",IF(S86="","There is no mapcode in this row, only a country code.",IF(ISNUMBER(FIND(" ",S86)),"There are too many spaces. A mapcode looks like ZAF RDD.2J: the country code, one space, then the code.",IF(Z86&lt;&gt;"","Contains characters that can't be in a mapcode: "&amp;Z86,IF(OR(AA86&lt;&gt;1,W86&lt;2,W86&gt;5,Y86&lt;2,Y86&gt;4),"This doesn't look like a mapcode. Mapcodes look like RDD.2J: 2 to 5 letters or numbers, a dot, then 2 to 4 more.",IF(AND(U86="",NOT(AB86)),"MISSING",IF(AND(U86&lt;&gt;"",OR(LEN(U86)&lt;2,LEN(U86)&gt;6,ISNUMBER(FIND(".",U86)))),"The country code """&amp;U86&amp;""" doesn't look right. Use a code like ZAF (South Africa) or US-CA (California).","")))))))</f>
        <v/>
      </c>
      <c r="AD86" s="50">
        <f>AND(R86&lt;&gt;"",T86&lt;&gt;"",R86&lt;&gt;T86)</f>
        <v/>
      </c>
    </row>
    <row r="87">
      <c r="B87" s="44" t="n"/>
      <c r="C87" s="44" t="n"/>
      <c r="D87" s="45">
        <f>IF(P87="","",IF(AC87="MISSING","MISSING COUNTRY CODE",IF(AC87&lt;&gt;"","NOT A VALID MAPCODE",IF(M87="NO CONNECTION","NO CONNECTION",IF(NOT(ISNUMBER(F87)),"NOT FOUND",IF(AD87,"CONVERTED – PLEASE CHECK","CONVERTED"))))))</f>
        <v/>
      </c>
      <c r="E87" s="46">
        <f>IF(OR(P87="",AC87&lt;&gt;""),"",TRIM(U87&amp;" "&amp;S87))</f>
        <v/>
      </c>
      <c r="F87" s="47">
        <f>IF(OR(M87="",M87="NO CONNECTION"),"",IFERROR(VALUE(SUBSTITUTE(_xlfn.FILTERXML(M87,"//latDeg"),".",MID(1/2,2,1))),""))</f>
        <v/>
      </c>
      <c r="G87" s="47">
        <f>IF(OR(M87="",M87="NO CONNECTION"),"",IFERROR(VALUE(SUBSTITUTE(_xlfn.FILTERXML(M87,"//lonDeg"),".",MID(1/2,2,1))),""))</f>
        <v/>
      </c>
      <c r="H87" s="45">
        <f>IF(ISNUMBER(F87),SUBSTITUTE(ROUND(F87,6)&amp;"",",",".")&amp;", "&amp;SUBSTITUTE(ROUND(G87,6)&amp;"",",","."),"")</f>
        <v/>
      </c>
      <c r="I87" s="46">
        <f>IF(ISNUMBER(F87),IFERROR(HYPERLINK("https://www.mymapcodes.com/go/?t="&amp;IF(U87="","AAA",U87)&amp;"&amp;ma="&amp;LEFT(S87,V87-1)&amp;"&amp;mb="&amp;MID(S87,V87+1,99),"Open on MyMapcodes →"),""),"")</f>
        <v/>
      </c>
      <c r="J87" s="48">
        <f>IF(P87="","",IF(AC87="MISSING","Add the country code: put it in front of the mapcode (e.g. ZAF RDD.2J) or in column C. ZAF = South Africa.",IF(AC87&lt;&gt;"",AC87,IF(M87="NO CONNECTION","Excel couldn't reach the mapcode service. Click the REFRESH RESULTS box just above the table.",IF(NOT(ISNUMBER(F87)),"The mapcode service doesn't recognise "&amp;E87&amp;". Check the mapcode and the country code.",IF(AD87,"Two different country codes were given, so the one in front of the mapcode ("&amp;R87&amp;") was used.",IF(E87&lt;&gt;TRIM(UPPER(B87&amp;"")),"Tidied up to "&amp;E87&amp;".","")))))))</f>
        <v/>
      </c>
      <c r="L87" s="49">
        <f>IF(E87="","",MapcodeAPI&amp;"coords/"&amp;SUBSTITUTE(E87," ","%20"))&amp;LEFT($B$13,0)</f>
        <v/>
      </c>
      <c r="M87" s="49">
        <f>IF(L87="","",IFERROR(_xlfn.WEBSERVICE(L87),IF(MapcodeAPIBackup="","NO CONNECTION",IFERROR(_xlfn.WEBSERVICE(MapcodeAPIBackup&amp;MID(L87,LEN(MapcodeAPI)+1,999)),"NO CONNECTION"))))</f>
        <v/>
      </c>
      <c r="N87" t="inlineStr">
        <is>
          <t xml:space="preserve"> </t>
        </is>
      </c>
      <c r="P87" s="50">
        <f>IFERROR(IF(AND(TRIM(B87&amp;"")="",TRIM(C87&amp;"")=""),"","#"&amp;UPPER(B87&amp;"")),"#(ERROR)")</f>
        <v/>
      </c>
      <c r="Q87" s="50">
        <f>IF(P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87,2,999)," "," "),"﻿"," "),"​"," "),"⁠"," ")," "," ")," "," "),CHAR(9)," "),CHAR(10)," "),CHAR(13)," "),"MAPCODE"," "),CHAR(34)," "),"“"," "),"”"," "),"'"," "),"’"," "),"‘"," "),"("," "),")"," "),"["," "),"]"," "),"{"," "),"}"," "),","," "),";"," "),"|"," "),":"," "),"/"," "),"\"," ")))</f>
        <v/>
      </c>
      <c r="R87" s="50">
        <f>IF(ISNUMBER(FIND(" ",Q87)),LEFT(Q87,FIND(" ",Q87)-1),"")</f>
        <v/>
      </c>
      <c r="S87" s="50">
        <f>IF(ISNUMBER(FIND(" ",Q87)),TRIM(MID(Q87,FIND(" ",Q87)+1,999)),Q87)</f>
        <v/>
      </c>
      <c r="T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amp;"")," "," "),"﻿"," "),"​"," "),"⁠"," ")," "," ")," "," "),CHAR(9)," "),CHAR(10)," "),CHAR(13)," "),"MAPCODE"," "),CHAR(34)," "),"“"," "),"”"," "),"'"," "),"’"," "),"‘"," "),"("," "),")"," "),"["," "),"]"," "),"{"," "),"}"," "),","," "),";"," "),"|"," "),":"," "),"/"," "),"\"," "))</f>
        <v/>
      </c>
      <c r="U87" s="50">
        <f>IF(R87&lt;&gt;"",R87,T87)</f>
        <v/>
      </c>
      <c r="V87" s="50">
        <f>IFERROR(FIND(".",S87),0)</f>
        <v/>
      </c>
      <c r="W87" s="50">
        <f>IF(V87&gt;0,V87-1,LEN(S87))</f>
        <v/>
      </c>
      <c r="X87" s="50">
        <f>IF(V87=0,"",IFERROR(LEFT(MID(S87,V87+1,99),FIND("-",MID(S87,V87+1,99))-1),MID(S87,V87+1,99)))</f>
        <v/>
      </c>
      <c r="Y87" s="50">
        <f>LEN(X87)</f>
        <v/>
      </c>
      <c r="Z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0",""),"1",""),"2",""),"3",""),"4",""),"5",""),"6",""),"7",""),"8",""),"9",""),"A",""),"B",""),"C",""),"D",""),"E",""),"F",""),"G",""),"H",""),"I",""),"J",""),"K",""),"L",""),"M",""),"N",""),"O",""),"P",""),"Q",""),"R",""),"S",""),"T",""),"U",""),"V",""),"W",""),"X",""),"Y",""),"Z",""),".",""),"-","")</f>
        <v/>
      </c>
      <c r="AA87" s="50">
        <f>LEN(S87)-LEN(SUBSTITUTE(S87,".",""))</f>
        <v/>
      </c>
      <c r="AB87" s="50">
        <f>AND(W87=5,Y87=4)</f>
        <v/>
      </c>
      <c r="AC87" s="50">
        <f>IF(P87="","",IF(S87="","There is no mapcode in this row, only a country code.",IF(ISNUMBER(FIND(" ",S87)),"There are too many spaces. A mapcode looks like ZAF RDD.2J: the country code, one space, then the code.",IF(Z87&lt;&gt;"","Contains characters that can't be in a mapcode: "&amp;Z87,IF(OR(AA87&lt;&gt;1,W87&lt;2,W87&gt;5,Y87&lt;2,Y87&gt;4),"This doesn't look like a mapcode. Mapcodes look like RDD.2J: 2 to 5 letters or numbers, a dot, then 2 to 4 more.",IF(AND(U87="",NOT(AB87)),"MISSING",IF(AND(U87&lt;&gt;"",OR(LEN(U87)&lt;2,LEN(U87)&gt;6,ISNUMBER(FIND(".",U87)))),"The country code """&amp;U87&amp;""" doesn't look right. Use a code like ZAF (South Africa) or US-CA (California).","")))))))</f>
        <v/>
      </c>
      <c r="AD87" s="50">
        <f>AND(R87&lt;&gt;"",T87&lt;&gt;"",R87&lt;&gt;T87)</f>
        <v/>
      </c>
    </row>
    <row r="88">
      <c r="B88" s="44" t="n"/>
      <c r="C88" s="44" t="n"/>
      <c r="D88" s="45">
        <f>IF(P88="","",IF(AC88="MISSING","MISSING COUNTRY CODE",IF(AC88&lt;&gt;"","NOT A VALID MAPCODE",IF(M88="NO CONNECTION","NO CONNECTION",IF(NOT(ISNUMBER(F88)),"NOT FOUND",IF(AD88,"CONVERTED – PLEASE CHECK","CONVERTED"))))))</f>
        <v/>
      </c>
      <c r="E88" s="46">
        <f>IF(OR(P88="",AC88&lt;&gt;""),"",TRIM(U88&amp;" "&amp;S88))</f>
        <v/>
      </c>
      <c r="F88" s="47">
        <f>IF(OR(M88="",M88="NO CONNECTION"),"",IFERROR(VALUE(SUBSTITUTE(_xlfn.FILTERXML(M88,"//latDeg"),".",MID(1/2,2,1))),""))</f>
        <v/>
      </c>
      <c r="G88" s="47">
        <f>IF(OR(M88="",M88="NO CONNECTION"),"",IFERROR(VALUE(SUBSTITUTE(_xlfn.FILTERXML(M88,"//lonDeg"),".",MID(1/2,2,1))),""))</f>
        <v/>
      </c>
      <c r="H88" s="45">
        <f>IF(ISNUMBER(F88),SUBSTITUTE(ROUND(F88,6)&amp;"",",",".")&amp;", "&amp;SUBSTITUTE(ROUND(G88,6)&amp;"",",","."),"")</f>
        <v/>
      </c>
      <c r="I88" s="46">
        <f>IF(ISNUMBER(F88),IFERROR(HYPERLINK("https://www.mymapcodes.com/go/?t="&amp;IF(U88="","AAA",U88)&amp;"&amp;ma="&amp;LEFT(S88,V88-1)&amp;"&amp;mb="&amp;MID(S88,V88+1,99),"Open on MyMapcodes →"),""),"")</f>
        <v/>
      </c>
      <c r="J88" s="48">
        <f>IF(P88="","",IF(AC88="MISSING","Add the country code: put it in front of the mapcode (e.g. ZAF RDD.2J) or in column C. ZAF = South Africa.",IF(AC88&lt;&gt;"",AC88,IF(M88="NO CONNECTION","Excel couldn't reach the mapcode service. Click the REFRESH RESULTS box just above the table.",IF(NOT(ISNUMBER(F88)),"The mapcode service doesn't recognise "&amp;E88&amp;". Check the mapcode and the country code.",IF(AD88,"Two different country codes were given, so the one in front of the mapcode ("&amp;R88&amp;") was used.",IF(E88&lt;&gt;TRIM(UPPER(B88&amp;"")),"Tidied up to "&amp;E88&amp;".","")))))))</f>
        <v/>
      </c>
      <c r="L88" s="49">
        <f>IF(E88="","",MapcodeAPI&amp;"coords/"&amp;SUBSTITUTE(E88," ","%20"))&amp;LEFT($B$13,0)</f>
        <v/>
      </c>
      <c r="M88" s="49">
        <f>IF(L88="","",IFERROR(_xlfn.WEBSERVICE(L88),IF(MapcodeAPIBackup="","NO CONNECTION",IFERROR(_xlfn.WEBSERVICE(MapcodeAPIBackup&amp;MID(L88,LEN(MapcodeAPI)+1,999)),"NO CONNECTION"))))</f>
        <v/>
      </c>
      <c r="N88" t="inlineStr">
        <is>
          <t xml:space="preserve"> </t>
        </is>
      </c>
      <c r="P88" s="50">
        <f>IFERROR(IF(AND(TRIM(B88&amp;"")="",TRIM(C88&amp;"")=""),"","#"&amp;UPPER(B88&amp;"")),"#(ERROR)")</f>
        <v/>
      </c>
      <c r="Q88" s="50">
        <f>IF(P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88,2,999)," "," "),"﻿"," "),"​"," "),"⁠"," ")," "," ")," "," "),CHAR(9)," "),CHAR(10)," "),CHAR(13)," "),"MAPCODE"," "),CHAR(34)," "),"“"," "),"”"," "),"'"," "),"’"," "),"‘"," "),"("," "),")"," "),"["," "),"]"," "),"{"," "),"}"," "),","," "),";"," "),"|"," "),":"," "),"/"," "),"\"," ")))</f>
        <v/>
      </c>
      <c r="R88" s="50">
        <f>IF(ISNUMBER(FIND(" ",Q88)),LEFT(Q88,FIND(" ",Q88)-1),"")</f>
        <v/>
      </c>
      <c r="S88" s="50">
        <f>IF(ISNUMBER(FIND(" ",Q88)),TRIM(MID(Q88,FIND(" ",Q88)+1,999)),Q88)</f>
        <v/>
      </c>
      <c r="T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amp;"")," "," "),"﻿"," "),"​"," "),"⁠"," ")," "," ")," "," "),CHAR(9)," "),CHAR(10)," "),CHAR(13)," "),"MAPCODE"," "),CHAR(34)," "),"“"," "),"”"," "),"'"," "),"’"," "),"‘"," "),"("," "),")"," "),"["," "),"]"," "),"{"," "),"}"," "),","," "),";"," "),"|"," "),":"," "),"/"," "),"\"," "))</f>
        <v/>
      </c>
      <c r="U88" s="50">
        <f>IF(R88&lt;&gt;"",R88,T88)</f>
        <v/>
      </c>
      <c r="V88" s="50">
        <f>IFERROR(FIND(".",S88),0)</f>
        <v/>
      </c>
      <c r="W88" s="50">
        <f>IF(V88&gt;0,V88-1,LEN(S88))</f>
        <v/>
      </c>
      <c r="X88" s="50">
        <f>IF(V88=0,"",IFERROR(LEFT(MID(S88,V88+1,99),FIND("-",MID(S88,V88+1,99))-1),MID(S88,V88+1,99)))</f>
        <v/>
      </c>
      <c r="Y88" s="50">
        <f>LEN(X88)</f>
        <v/>
      </c>
      <c r="Z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0",""),"1",""),"2",""),"3",""),"4",""),"5",""),"6",""),"7",""),"8",""),"9",""),"A",""),"B",""),"C",""),"D",""),"E",""),"F",""),"G",""),"H",""),"I",""),"J",""),"K",""),"L",""),"M",""),"N",""),"O",""),"P",""),"Q",""),"R",""),"S",""),"T",""),"U",""),"V",""),"W",""),"X",""),"Y",""),"Z",""),".",""),"-","")</f>
        <v/>
      </c>
      <c r="AA88" s="50">
        <f>LEN(S88)-LEN(SUBSTITUTE(S88,".",""))</f>
        <v/>
      </c>
      <c r="AB88" s="50">
        <f>AND(W88=5,Y88=4)</f>
        <v/>
      </c>
      <c r="AC88" s="50">
        <f>IF(P88="","",IF(S88="","There is no mapcode in this row, only a country code.",IF(ISNUMBER(FIND(" ",S88)),"There are too many spaces. A mapcode looks like ZAF RDD.2J: the country code, one space, then the code.",IF(Z88&lt;&gt;"","Contains characters that can't be in a mapcode: "&amp;Z88,IF(OR(AA88&lt;&gt;1,W88&lt;2,W88&gt;5,Y88&lt;2,Y88&gt;4),"This doesn't look like a mapcode. Mapcodes look like RDD.2J: 2 to 5 letters or numbers, a dot, then 2 to 4 more.",IF(AND(U88="",NOT(AB88)),"MISSING",IF(AND(U88&lt;&gt;"",OR(LEN(U88)&lt;2,LEN(U88)&gt;6,ISNUMBER(FIND(".",U88)))),"The country code """&amp;U88&amp;""" doesn't look right. Use a code like ZAF (South Africa) or US-CA (California).","")))))))</f>
        <v/>
      </c>
      <c r="AD88" s="50">
        <f>AND(R88&lt;&gt;"",T88&lt;&gt;"",R88&lt;&gt;T88)</f>
        <v/>
      </c>
    </row>
    <row r="89">
      <c r="B89" s="44" t="n"/>
      <c r="C89" s="44" t="n"/>
      <c r="D89" s="45">
        <f>IF(P89="","",IF(AC89="MISSING","MISSING COUNTRY CODE",IF(AC89&lt;&gt;"","NOT A VALID MAPCODE",IF(M89="NO CONNECTION","NO CONNECTION",IF(NOT(ISNUMBER(F89)),"NOT FOUND",IF(AD89,"CONVERTED – PLEASE CHECK","CONVERTED"))))))</f>
        <v/>
      </c>
      <c r="E89" s="46">
        <f>IF(OR(P89="",AC89&lt;&gt;""),"",TRIM(U89&amp;" "&amp;S89))</f>
        <v/>
      </c>
      <c r="F89" s="47">
        <f>IF(OR(M89="",M89="NO CONNECTION"),"",IFERROR(VALUE(SUBSTITUTE(_xlfn.FILTERXML(M89,"//latDeg"),".",MID(1/2,2,1))),""))</f>
        <v/>
      </c>
      <c r="G89" s="47">
        <f>IF(OR(M89="",M89="NO CONNECTION"),"",IFERROR(VALUE(SUBSTITUTE(_xlfn.FILTERXML(M89,"//lonDeg"),".",MID(1/2,2,1))),""))</f>
        <v/>
      </c>
      <c r="H89" s="45">
        <f>IF(ISNUMBER(F89),SUBSTITUTE(ROUND(F89,6)&amp;"",",",".")&amp;", "&amp;SUBSTITUTE(ROUND(G89,6)&amp;"",",","."),"")</f>
        <v/>
      </c>
      <c r="I89" s="46">
        <f>IF(ISNUMBER(F89),IFERROR(HYPERLINK("https://www.mymapcodes.com/go/?t="&amp;IF(U89="","AAA",U89)&amp;"&amp;ma="&amp;LEFT(S89,V89-1)&amp;"&amp;mb="&amp;MID(S89,V89+1,99),"Open on MyMapcodes →"),""),"")</f>
        <v/>
      </c>
      <c r="J89" s="48">
        <f>IF(P89="","",IF(AC89="MISSING","Add the country code: put it in front of the mapcode (e.g. ZAF RDD.2J) or in column C. ZAF = South Africa.",IF(AC89&lt;&gt;"",AC89,IF(M89="NO CONNECTION","Excel couldn't reach the mapcode service. Click the REFRESH RESULTS box just above the table.",IF(NOT(ISNUMBER(F89)),"The mapcode service doesn't recognise "&amp;E89&amp;". Check the mapcode and the country code.",IF(AD89,"Two different country codes were given, so the one in front of the mapcode ("&amp;R89&amp;") was used.",IF(E89&lt;&gt;TRIM(UPPER(B89&amp;"")),"Tidied up to "&amp;E89&amp;".","")))))))</f>
        <v/>
      </c>
      <c r="L89" s="49">
        <f>IF(E89="","",MapcodeAPI&amp;"coords/"&amp;SUBSTITUTE(E89," ","%20"))&amp;LEFT($B$13,0)</f>
        <v/>
      </c>
      <c r="M89" s="49">
        <f>IF(L89="","",IFERROR(_xlfn.WEBSERVICE(L89),IF(MapcodeAPIBackup="","NO CONNECTION",IFERROR(_xlfn.WEBSERVICE(MapcodeAPIBackup&amp;MID(L89,LEN(MapcodeAPI)+1,999)),"NO CONNECTION"))))</f>
        <v/>
      </c>
      <c r="N89" t="inlineStr">
        <is>
          <t xml:space="preserve"> </t>
        </is>
      </c>
      <c r="P89" s="50">
        <f>IFERROR(IF(AND(TRIM(B89&amp;"")="",TRIM(C89&amp;"")=""),"","#"&amp;UPPER(B89&amp;"")),"#(ERROR)")</f>
        <v/>
      </c>
      <c r="Q89" s="50">
        <f>IF(P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89,2,999)," "," "),"﻿"," "),"​"," "),"⁠"," ")," "," ")," "," "),CHAR(9)," "),CHAR(10)," "),CHAR(13)," "),"MAPCODE"," "),CHAR(34)," "),"“"," "),"”"," "),"'"," "),"’"," "),"‘"," "),"("," "),")"," "),"["," "),"]"," "),"{"," "),"}"," "),","," "),";"," "),"|"," "),":"," "),"/"," "),"\"," ")))</f>
        <v/>
      </c>
      <c r="R89" s="50">
        <f>IF(ISNUMBER(FIND(" ",Q89)),LEFT(Q89,FIND(" ",Q89)-1),"")</f>
        <v/>
      </c>
      <c r="S89" s="50">
        <f>IF(ISNUMBER(FIND(" ",Q89)),TRIM(MID(Q89,FIND(" ",Q89)+1,999)),Q89)</f>
        <v/>
      </c>
      <c r="T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amp;"")," "," "),"﻿"," "),"​"," "),"⁠"," ")," "," ")," "," "),CHAR(9)," "),CHAR(10)," "),CHAR(13)," "),"MAPCODE"," "),CHAR(34)," "),"“"," "),"”"," "),"'"," "),"’"," "),"‘"," "),"("," "),")"," "),"["," "),"]"," "),"{"," "),"}"," "),","," "),";"," "),"|"," "),":"," "),"/"," "),"\"," "))</f>
        <v/>
      </c>
      <c r="U89" s="50">
        <f>IF(R89&lt;&gt;"",R89,T89)</f>
        <v/>
      </c>
      <c r="V89" s="50">
        <f>IFERROR(FIND(".",S89),0)</f>
        <v/>
      </c>
      <c r="W89" s="50">
        <f>IF(V89&gt;0,V89-1,LEN(S89))</f>
        <v/>
      </c>
      <c r="X89" s="50">
        <f>IF(V89=0,"",IFERROR(LEFT(MID(S89,V89+1,99),FIND("-",MID(S89,V89+1,99))-1),MID(S89,V89+1,99)))</f>
        <v/>
      </c>
      <c r="Y89" s="50">
        <f>LEN(X89)</f>
        <v/>
      </c>
      <c r="Z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0",""),"1",""),"2",""),"3",""),"4",""),"5",""),"6",""),"7",""),"8",""),"9",""),"A",""),"B",""),"C",""),"D",""),"E",""),"F",""),"G",""),"H",""),"I",""),"J",""),"K",""),"L",""),"M",""),"N",""),"O",""),"P",""),"Q",""),"R",""),"S",""),"T",""),"U",""),"V",""),"W",""),"X",""),"Y",""),"Z",""),".",""),"-","")</f>
        <v/>
      </c>
      <c r="AA89" s="50">
        <f>LEN(S89)-LEN(SUBSTITUTE(S89,".",""))</f>
        <v/>
      </c>
      <c r="AB89" s="50">
        <f>AND(W89=5,Y89=4)</f>
        <v/>
      </c>
      <c r="AC89" s="50">
        <f>IF(P89="","",IF(S89="","There is no mapcode in this row, only a country code.",IF(ISNUMBER(FIND(" ",S89)),"There are too many spaces. A mapcode looks like ZAF RDD.2J: the country code, one space, then the code.",IF(Z89&lt;&gt;"","Contains characters that can't be in a mapcode: "&amp;Z89,IF(OR(AA89&lt;&gt;1,W89&lt;2,W89&gt;5,Y89&lt;2,Y89&gt;4),"This doesn't look like a mapcode. Mapcodes look like RDD.2J: 2 to 5 letters or numbers, a dot, then 2 to 4 more.",IF(AND(U89="",NOT(AB89)),"MISSING",IF(AND(U89&lt;&gt;"",OR(LEN(U89)&lt;2,LEN(U89)&gt;6,ISNUMBER(FIND(".",U89)))),"The country code """&amp;U89&amp;""" doesn't look right. Use a code like ZAF (South Africa) or US-CA (California).","")))))))</f>
        <v/>
      </c>
      <c r="AD89" s="50">
        <f>AND(R89&lt;&gt;"",T89&lt;&gt;"",R89&lt;&gt;T89)</f>
        <v/>
      </c>
    </row>
    <row r="90">
      <c r="B90" s="44" t="n"/>
      <c r="C90" s="44" t="n"/>
      <c r="D90" s="45">
        <f>IF(P90="","",IF(AC90="MISSING","MISSING COUNTRY CODE",IF(AC90&lt;&gt;"","NOT A VALID MAPCODE",IF(M90="NO CONNECTION","NO CONNECTION",IF(NOT(ISNUMBER(F90)),"NOT FOUND",IF(AD90,"CONVERTED – PLEASE CHECK","CONVERTED"))))))</f>
        <v/>
      </c>
      <c r="E90" s="46">
        <f>IF(OR(P90="",AC90&lt;&gt;""),"",TRIM(U90&amp;" "&amp;S90))</f>
        <v/>
      </c>
      <c r="F90" s="47">
        <f>IF(OR(M90="",M90="NO CONNECTION"),"",IFERROR(VALUE(SUBSTITUTE(_xlfn.FILTERXML(M90,"//latDeg"),".",MID(1/2,2,1))),""))</f>
        <v/>
      </c>
      <c r="G90" s="47">
        <f>IF(OR(M90="",M90="NO CONNECTION"),"",IFERROR(VALUE(SUBSTITUTE(_xlfn.FILTERXML(M90,"//lonDeg"),".",MID(1/2,2,1))),""))</f>
        <v/>
      </c>
      <c r="H90" s="45">
        <f>IF(ISNUMBER(F90),SUBSTITUTE(ROUND(F90,6)&amp;"",",",".")&amp;", "&amp;SUBSTITUTE(ROUND(G90,6)&amp;"",",","."),"")</f>
        <v/>
      </c>
      <c r="I90" s="46">
        <f>IF(ISNUMBER(F90),IFERROR(HYPERLINK("https://www.mymapcodes.com/go/?t="&amp;IF(U90="","AAA",U90)&amp;"&amp;ma="&amp;LEFT(S90,V90-1)&amp;"&amp;mb="&amp;MID(S90,V90+1,99),"Open on MyMapcodes →"),""),"")</f>
        <v/>
      </c>
      <c r="J90" s="48">
        <f>IF(P90="","",IF(AC90="MISSING","Add the country code: put it in front of the mapcode (e.g. ZAF RDD.2J) or in column C. ZAF = South Africa.",IF(AC90&lt;&gt;"",AC90,IF(M90="NO CONNECTION","Excel couldn't reach the mapcode service. Click the REFRESH RESULTS box just above the table.",IF(NOT(ISNUMBER(F90)),"The mapcode service doesn't recognise "&amp;E90&amp;". Check the mapcode and the country code.",IF(AD90,"Two different country codes were given, so the one in front of the mapcode ("&amp;R90&amp;") was used.",IF(E90&lt;&gt;TRIM(UPPER(B90&amp;"")),"Tidied up to "&amp;E90&amp;".","")))))))</f>
        <v/>
      </c>
      <c r="L90" s="49">
        <f>IF(E90="","",MapcodeAPI&amp;"coords/"&amp;SUBSTITUTE(E90," ","%20"))&amp;LEFT($B$13,0)</f>
        <v/>
      </c>
      <c r="M90" s="49">
        <f>IF(L90="","",IFERROR(_xlfn.WEBSERVICE(L90),IF(MapcodeAPIBackup="","NO CONNECTION",IFERROR(_xlfn.WEBSERVICE(MapcodeAPIBackup&amp;MID(L90,LEN(MapcodeAPI)+1,999)),"NO CONNECTION"))))</f>
        <v/>
      </c>
      <c r="N90" t="inlineStr">
        <is>
          <t xml:space="preserve"> </t>
        </is>
      </c>
      <c r="P90" s="50">
        <f>IFERROR(IF(AND(TRIM(B90&amp;"")="",TRIM(C90&amp;"")=""),"","#"&amp;UPPER(B90&amp;"")),"#(ERROR)")</f>
        <v/>
      </c>
      <c r="Q90" s="50">
        <f>IF(P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90,2,999)," "," "),"﻿"," "),"​"," "),"⁠"," ")," "," ")," "," "),CHAR(9)," "),CHAR(10)," "),CHAR(13)," "),"MAPCODE"," "),CHAR(34)," "),"“"," "),"”"," "),"'"," "),"’"," "),"‘"," "),"("," "),")"," "),"["," "),"]"," "),"{"," "),"}"," "),","," "),";"," "),"|"," "),":"," "),"/"," "),"\"," ")))</f>
        <v/>
      </c>
      <c r="R90" s="50">
        <f>IF(ISNUMBER(FIND(" ",Q90)),LEFT(Q90,FIND(" ",Q90)-1),"")</f>
        <v/>
      </c>
      <c r="S90" s="50">
        <f>IF(ISNUMBER(FIND(" ",Q90)),TRIM(MID(Q90,FIND(" ",Q90)+1,999)),Q90)</f>
        <v/>
      </c>
      <c r="T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amp;"")," "," "),"﻿"," "),"​"," "),"⁠"," ")," "," ")," "," "),CHAR(9)," "),CHAR(10)," "),CHAR(13)," "),"MAPCODE"," "),CHAR(34)," "),"“"," "),"”"," "),"'"," "),"’"," "),"‘"," "),"("," "),")"," "),"["," "),"]"," "),"{"," "),"}"," "),","," "),";"," "),"|"," "),":"," "),"/"," "),"\"," "))</f>
        <v/>
      </c>
      <c r="U90" s="50">
        <f>IF(R90&lt;&gt;"",R90,T90)</f>
        <v/>
      </c>
      <c r="V90" s="50">
        <f>IFERROR(FIND(".",S90),0)</f>
        <v/>
      </c>
      <c r="W90" s="50">
        <f>IF(V90&gt;0,V90-1,LEN(S90))</f>
        <v/>
      </c>
      <c r="X90" s="50">
        <f>IF(V90=0,"",IFERROR(LEFT(MID(S90,V90+1,99),FIND("-",MID(S90,V90+1,99))-1),MID(S90,V90+1,99)))</f>
        <v/>
      </c>
      <c r="Y90" s="50">
        <f>LEN(X90)</f>
        <v/>
      </c>
      <c r="Z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0",""),"1",""),"2",""),"3",""),"4",""),"5",""),"6",""),"7",""),"8",""),"9",""),"A",""),"B",""),"C",""),"D",""),"E",""),"F",""),"G",""),"H",""),"I",""),"J",""),"K",""),"L",""),"M",""),"N",""),"O",""),"P",""),"Q",""),"R",""),"S",""),"T",""),"U",""),"V",""),"W",""),"X",""),"Y",""),"Z",""),".",""),"-","")</f>
        <v/>
      </c>
      <c r="AA90" s="50">
        <f>LEN(S90)-LEN(SUBSTITUTE(S90,".",""))</f>
        <v/>
      </c>
      <c r="AB90" s="50">
        <f>AND(W90=5,Y90=4)</f>
        <v/>
      </c>
      <c r="AC90" s="50">
        <f>IF(P90="","",IF(S90="","There is no mapcode in this row, only a country code.",IF(ISNUMBER(FIND(" ",S90)),"There are too many spaces. A mapcode looks like ZAF RDD.2J: the country code, one space, then the code.",IF(Z90&lt;&gt;"","Contains characters that can't be in a mapcode: "&amp;Z90,IF(OR(AA90&lt;&gt;1,W90&lt;2,W90&gt;5,Y90&lt;2,Y90&gt;4),"This doesn't look like a mapcode. Mapcodes look like RDD.2J: 2 to 5 letters or numbers, a dot, then 2 to 4 more.",IF(AND(U90="",NOT(AB90)),"MISSING",IF(AND(U90&lt;&gt;"",OR(LEN(U90)&lt;2,LEN(U90)&gt;6,ISNUMBER(FIND(".",U90)))),"The country code """&amp;U90&amp;""" doesn't look right. Use a code like ZAF (South Africa) or US-CA (California).","")))))))</f>
        <v/>
      </c>
      <c r="AD90" s="50">
        <f>AND(R90&lt;&gt;"",T90&lt;&gt;"",R90&lt;&gt;T90)</f>
        <v/>
      </c>
    </row>
    <row r="91">
      <c r="B91" s="44" t="n"/>
      <c r="C91" s="44" t="n"/>
      <c r="D91" s="45">
        <f>IF(P91="","",IF(AC91="MISSING","MISSING COUNTRY CODE",IF(AC91&lt;&gt;"","NOT A VALID MAPCODE",IF(M91="NO CONNECTION","NO CONNECTION",IF(NOT(ISNUMBER(F91)),"NOT FOUND",IF(AD91,"CONVERTED – PLEASE CHECK","CONVERTED"))))))</f>
        <v/>
      </c>
      <c r="E91" s="46">
        <f>IF(OR(P91="",AC91&lt;&gt;""),"",TRIM(U91&amp;" "&amp;S91))</f>
        <v/>
      </c>
      <c r="F91" s="47">
        <f>IF(OR(M91="",M91="NO CONNECTION"),"",IFERROR(VALUE(SUBSTITUTE(_xlfn.FILTERXML(M91,"//latDeg"),".",MID(1/2,2,1))),""))</f>
        <v/>
      </c>
      <c r="G91" s="47">
        <f>IF(OR(M91="",M91="NO CONNECTION"),"",IFERROR(VALUE(SUBSTITUTE(_xlfn.FILTERXML(M91,"//lonDeg"),".",MID(1/2,2,1))),""))</f>
        <v/>
      </c>
      <c r="H91" s="45">
        <f>IF(ISNUMBER(F91),SUBSTITUTE(ROUND(F91,6)&amp;"",",",".")&amp;", "&amp;SUBSTITUTE(ROUND(G91,6)&amp;"",",","."),"")</f>
        <v/>
      </c>
      <c r="I91" s="46">
        <f>IF(ISNUMBER(F91),IFERROR(HYPERLINK("https://www.mymapcodes.com/go/?t="&amp;IF(U91="","AAA",U91)&amp;"&amp;ma="&amp;LEFT(S91,V91-1)&amp;"&amp;mb="&amp;MID(S91,V91+1,99),"Open on MyMapcodes →"),""),"")</f>
        <v/>
      </c>
      <c r="J91" s="48">
        <f>IF(P91="","",IF(AC91="MISSING","Add the country code: put it in front of the mapcode (e.g. ZAF RDD.2J) or in column C. ZAF = South Africa.",IF(AC91&lt;&gt;"",AC91,IF(M91="NO CONNECTION","Excel couldn't reach the mapcode service. Click the REFRESH RESULTS box just above the table.",IF(NOT(ISNUMBER(F91)),"The mapcode service doesn't recognise "&amp;E91&amp;". Check the mapcode and the country code.",IF(AD91,"Two different country codes were given, so the one in front of the mapcode ("&amp;R91&amp;") was used.",IF(E91&lt;&gt;TRIM(UPPER(B91&amp;"")),"Tidied up to "&amp;E91&amp;".","")))))))</f>
        <v/>
      </c>
      <c r="L91" s="49">
        <f>IF(E91="","",MapcodeAPI&amp;"coords/"&amp;SUBSTITUTE(E91," ","%20"))&amp;LEFT($B$13,0)</f>
        <v/>
      </c>
      <c r="M91" s="49">
        <f>IF(L91="","",IFERROR(_xlfn.WEBSERVICE(L91),IF(MapcodeAPIBackup="","NO CONNECTION",IFERROR(_xlfn.WEBSERVICE(MapcodeAPIBackup&amp;MID(L91,LEN(MapcodeAPI)+1,999)),"NO CONNECTION"))))</f>
        <v/>
      </c>
      <c r="N91" t="inlineStr">
        <is>
          <t xml:space="preserve"> </t>
        </is>
      </c>
      <c r="P91" s="50">
        <f>IFERROR(IF(AND(TRIM(B91&amp;"")="",TRIM(C91&amp;"")=""),"","#"&amp;UPPER(B91&amp;"")),"#(ERROR)")</f>
        <v/>
      </c>
      <c r="Q91" s="50">
        <f>IF(P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91,2,999)," "," "),"﻿"," "),"​"," "),"⁠"," ")," "," ")," "," "),CHAR(9)," "),CHAR(10)," "),CHAR(13)," "),"MAPCODE"," "),CHAR(34)," "),"“"," "),"”"," "),"'"," "),"’"," "),"‘"," "),"("," "),")"," "),"["," "),"]"," "),"{"," "),"}"," "),","," "),";"," "),"|"," "),":"," "),"/"," "),"\"," ")))</f>
        <v/>
      </c>
      <c r="R91" s="50">
        <f>IF(ISNUMBER(FIND(" ",Q91)),LEFT(Q91,FIND(" ",Q91)-1),"")</f>
        <v/>
      </c>
      <c r="S91" s="50">
        <f>IF(ISNUMBER(FIND(" ",Q91)),TRIM(MID(Q91,FIND(" ",Q91)+1,999)),Q91)</f>
        <v/>
      </c>
      <c r="T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amp;"")," "," "),"﻿"," "),"​"," "),"⁠"," ")," "," ")," "," "),CHAR(9)," "),CHAR(10)," "),CHAR(13)," "),"MAPCODE"," "),CHAR(34)," "),"“"," "),"”"," "),"'"," "),"’"," "),"‘"," "),"("," "),")"," "),"["," "),"]"," "),"{"," "),"}"," "),","," "),";"," "),"|"," "),":"," "),"/"," "),"\"," "))</f>
        <v/>
      </c>
      <c r="U91" s="50">
        <f>IF(R91&lt;&gt;"",R91,T91)</f>
        <v/>
      </c>
      <c r="V91" s="50">
        <f>IFERROR(FIND(".",S91),0)</f>
        <v/>
      </c>
      <c r="W91" s="50">
        <f>IF(V91&gt;0,V91-1,LEN(S91))</f>
        <v/>
      </c>
      <c r="X91" s="50">
        <f>IF(V91=0,"",IFERROR(LEFT(MID(S91,V91+1,99),FIND("-",MID(S91,V91+1,99))-1),MID(S91,V91+1,99)))</f>
        <v/>
      </c>
      <c r="Y91" s="50">
        <f>LEN(X91)</f>
        <v/>
      </c>
      <c r="Z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0",""),"1",""),"2",""),"3",""),"4",""),"5",""),"6",""),"7",""),"8",""),"9",""),"A",""),"B",""),"C",""),"D",""),"E",""),"F",""),"G",""),"H",""),"I",""),"J",""),"K",""),"L",""),"M",""),"N",""),"O",""),"P",""),"Q",""),"R",""),"S",""),"T",""),"U",""),"V",""),"W",""),"X",""),"Y",""),"Z",""),".",""),"-","")</f>
        <v/>
      </c>
      <c r="AA91" s="50">
        <f>LEN(S91)-LEN(SUBSTITUTE(S91,".",""))</f>
        <v/>
      </c>
      <c r="AB91" s="50">
        <f>AND(W91=5,Y91=4)</f>
        <v/>
      </c>
      <c r="AC91" s="50">
        <f>IF(P91="","",IF(S91="","There is no mapcode in this row, only a country code.",IF(ISNUMBER(FIND(" ",S91)),"There are too many spaces. A mapcode looks like ZAF RDD.2J: the country code, one space, then the code.",IF(Z91&lt;&gt;"","Contains characters that can't be in a mapcode: "&amp;Z91,IF(OR(AA91&lt;&gt;1,W91&lt;2,W91&gt;5,Y91&lt;2,Y91&gt;4),"This doesn't look like a mapcode. Mapcodes look like RDD.2J: 2 to 5 letters or numbers, a dot, then 2 to 4 more.",IF(AND(U91="",NOT(AB91)),"MISSING",IF(AND(U91&lt;&gt;"",OR(LEN(U91)&lt;2,LEN(U91)&gt;6,ISNUMBER(FIND(".",U91)))),"The country code """&amp;U91&amp;""" doesn't look right. Use a code like ZAF (South Africa) or US-CA (California).","")))))))</f>
        <v/>
      </c>
      <c r="AD91" s="50">
        <f>AND(R91&lt;&gt;"",T91&lt;&gt;"",R91&lt;&gt;T91)</f>
        <v/>
      </c>
    </row>
    <row r="92">
      <c r="B92" s="44" t="n"/>
      <c r="C92" s="44" t="n"/>
      <c r="D92" s="45">
        <f>IF(P92="","",IF(AC92="MISSING","MISSING COUNTRY CODE",IF(AC92&lt;&gt;"","NOT A VALID MAPCODE",IF(M92="NO CONNECTION","NO CONNECTION",IF(NOT(ISNUMBER(F92)),"NOT FOUND",IF(AD92,"CONVERTED – PLEASE CHECK","CONVERTED"))))))</f>
        <v/>
      </c>
      <c r="E92" s="46">
        <f>IF(OR(P92="",AC92&lt;&gt;""),"",TRIM(U92&amp;" "&amp;S92))</f>
        <v/>
      </c>
      <c r="F92" s="47">
        <f>IF(OR(M92="",M92="NO CONNECTION"),"",IFERROR(VALUE(SUBSTITUTE(_xlfn.FILTERXML(M92,"//latDeg"),".",MID(1/2,2,1))),""))</f>
        <v/>
      </c>
      <c r="G92" s="47">
        <f>IF(OR(M92="",M92="NO CONNECTION"),"",IFERROR(VALUE(SUBSTITUTE(_xlfn.FILTERXML(M92,"//lonDeg"),".",MID(1/2,2,1))),""))</f>
        <v/>
      </c>
      <c r="H92" s="45">
        <f>IF(ISNUMBER(F92),SUBSTITUTE(ROUND(F92,6)&amp;"",",",".")&amp;", "&amp;SUBSTITUTE(ROUND(G92,6)&amp;"",",","."),"")</f>
        <v/>
      </c>
      <c r="I92" s="46">
        <f>IF(ISNUMBER(F92),IFERROR(HYPERLINK("https://www.mymapcodes.com/go/?t="&amp;IF(U92="","AAA",U92)&amp;"&amp;ma="&amp;LEFT(S92,V92-1)&amp;"&amp;mb="&amp;MID(S92,V92+1,99),"Open on MyMapcodes →"),""),"")</f>
        <v/>
      </c>
      <c r="J92" s="48">
        <f>IF(P92="","",IF(AC92="MISSING","Add the country code: put it in front of the mapcode (e.g. ZAF RDD.2J) or in column C. ZAF = South Africa.",IF(AC92&lt;&gt;"",AC92,IF(M92="NO CONNECTION","Excel couldn't reach the mapcode service. Click the REFRESH RESULTS box just above the table.",IF(NOT(ISNUMBER(F92)),"The mapcode service doesn't recognise "&amp;E92&amp;". Check the mapcode and the country code.",IF(AD92,"Two different country codes were given, so the one in front of the mapcode ("&amp;R92&amp;") was used.",IF(E92&lt;&gt;TRIM(UPPER(B92&amp;"")),"Tidied up to "&amp;E92&amp;".","")))))))</f>
        <v/>
      </c>
      <c r="L92" s="49">
        <f>IF(E92="","",MapcodeAPI&amp;"coords/"&amp;SUBSTITUTE(E92," ","%20"))&amp;LEFT($B$13,0)</f>
        <v/>
      </c>
      <c r="M92" s="49">
        <f>IF(L92="","",IFERROR(_xlfn.WEBSERVICE(L92),IF(MapcodeAPIBackup="","NO CONNECTION",IFERROR(_xlfn.WEBSERVICE(MapcodeAPIBackup&amp;MID(L92,LEN(MapcodeAPI)+1,999)),"NO CONNECTION"))))</f>
        <v/>
      </c>
      <c r="N92" t="inlineStr">
        <is>
          <t xml:space="preserve"> </t>
        </is>
      </c>
      <c r="P92" s="50">
        <f>IFERROR(IF(AND(TRIM(B92&amp;"")="",TRIM(C92&amp;"")=""),"","#"&amp;UPPER(B92&amp;"")),"#(ERROR)")</f>
        <v/>
      </c>
      <c r="Q92" s="50">
        <f>IF(P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92,2,999)," "," "),"﻿"," "),"​"," "),"⁠"," ")," "," ")," "," "),CHAR(9)," "),CHAR(10)," "),CHAR(13)," "),"MAPCODE"," "),CHAR(34)," "),"“"," "),"”"," "),"'"," "),"’"," "),"‘"," "),"("," "),")"," "),"["," "),"]"," "),"{"," "),"}"," "),","," "),";"," "),"|"," "),":"," "),"/"," "),"\"," ")))</f>
        <v/>
      </c>
      <c r="R92" s="50">
        <f>IF(ISNUMBER(FIND(" ",Q92)),LEFT(Q92,FIND(" ",Q92)-1),"")</f>
        <v/>
      </c>
      <c r="S92" s="50">
        <f>IF(ISNUMBER(FIND(" ",Q92)),TRIM(MID(Q92,FIND(" ",Q92)+1,999)),Q92)</f>
        <v/>
      </c>
      <c r="T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amp;"")," "," "),"﻿"," "),"​"," "),"⁠"," ")," "," ")," "," "),CHAR(9)," "),CHAR(10)," "),CHAR(13)," "),"MAPCODE"," "),CHAR(34)," "),"“"," "),"”"," "),"'"," "),"’"," "),"‘"," "),"("," "),")"," "),"["," "),"]"," "),"{"," "),"}"," "),","," "),";"," "),"|"," "),":"," "),"/"," "),"\"," "))</f>
        <v/>
      </c>
      <c r="U92" s="50">
        <f>IF(R92&lt;&gt;"",R92,T92)</f>
        <v/>
      </c>
      <c r="V92" s="50">
        <f>IFERROR(FIND(".",S92),0)</f>
        <v/>
      </c>
      <c r="W92" s="50">
        <f>IF(V92&gt;0,V92-1,LEN(S92))</f>
        <v/>
      </c>
      <c r="X92" s="50">
        <f>IF(V92=0,"",IFERROR(LEFT(MID(S92,V92+1,99),FIND("-",MID(S92,V92+1,99))-1),MID(S92,V92+1,99)))</f>
        <v/>
      </c>
      <c r="Y92" s="50">
        <f>LEN(X92)</f>
        <v/>
      </c>
      <c r="Z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0",""),"1",""),"2",""),"3",""),"4",""),"5",""),"6",""),"7",""),"8",""),"9",""),"A",""),"B",""),"C",""),"D",""),"E",""),"F",""),"G",""),"H",""),"I",""),"J",""),"K",""),"L",""),"M",""),"N",""),"O",""),"P",""),"Q",""),"R",""),"S",""),"T",""),"U",""),"V",""),"W",""),"X",""),"Y",""),"Z",""),".",""),"-","")</f>
        <v/>
      </c>
      <c r="AA92" s="50">
        <f>LEN(S92)-LEN(SUBSTITUTE(S92,".",""))</f>
        <v/>
      </c>
      <c r="AB92" s="50">
        <f>AND(W92=5,Y92=4)</f>
        <v/>
      </c>
      <c r="AC92" s="50">
        <f>IF(P92="","",IF(S92="","There is no mapcode in this row, only a country code.",IF(ISNUMBER(FIND(" ",S92)),"There are too many spaces. A mapcode looks like ZAF RDD.2J: the country code, one space, then the code.",IF(Z92&lt;&gt;"","Contains characters that can't be in a mapcode: "&amp;Z92,IF(OR(AA92&lt;&gt;1,W92&lt;2,W92&gt;5,Y92&lt;2,Y92&gt;4),"This doesn't look like a mapcode. Mapcodes look like RDD.2J: 2 to 5 letters or numbers, a dot, then 2 to 4 more.",IF(AND(U92="",NOT(AB92)),"MISSING",IF(AND(U92&lt;&gt;"",OR(LEN(U92)&lt;2,LEN(U92)&gt;6,ISNUMBER(FIND(".",U92)))),"The country code """&amp;U92&amp;""" doesn't look right. Use a code like ZAF (South Africa) or US-CA (California).","")))))))</f>
        <v/>
      </c>
      <c r="AD92" s="50">
        <f>AND(R92&lt;&gt;"",T92&lt;&gt;"",R92&lt;&gt;T92)</f>
        <v/>
      </c>
    </row>
    <row r="93">
      <c r="B93" s="44" t="n"/>
      <c r="C93" s="44" t="n"/>
      <c r="D93" s="45">
        <f>IF(P93="","",IF(AC93="MISSING","MISSING COUNTRY CODE",IF(AC93&lt;&gt;"","NOT A VALID MAPCODE",IF(M93="NO CONNECTION","NO CONNECTION",IF(NOT(ISNUMBER(F93)),"NOT FOUND",IF(AD93,"CONVERTED – PLEASE CHECK","CONVERTED"))))))</f>
        <v/>
      </c>
      <c r="E93" s="46">
        <f>IF(OR(P93="",AC93&lt;&gt;""),"",TRIM(U93&amp;" "&amp;S93))</f>
        <v/>
      </c>
      <c r="F93" s="47">
        <f>IF(OR(M93="",M93="NO CONNECTION"),"",IFERROR(VALUE(SUBSTITUTE(_xlfn.FILTERXML(M93,"//latDeg"),".",MID(1/2,2,1))),""))</f>
        <v/>
      </c>
      <c r="G93" s="47">
        <f>IF(OR(M93="",M93="NO CONNECTION"),"",IFERROR(VALUE(SUBSTITUTE(_xlfn.FILTERXML(M93,"//lonDeg"),".",MID(1/2,2,1))),""))</f>
        <v/>
      </c>
      <c r="H93" s="45">
        <f>IF(ISNUMBER(F93),SUBSTITUTE(ROUND(F93,6)&amp;"",",",".")&amp;", "&amp;SUBSTITUTE(ROUND(G93,6)&amp;"",",","."),"")</f>
        <v/>
      </c>
      <c r="I93" s="46">
        <f>IF(ISNUMBER(F93),IFERROR(HYPERLINK("https://www.mymapcodes.com/go/?t="&amp;IF(U93="","AAA",U93)&amp;"&amp;ma="&amp;LEFT(S93,V93-1)&amp;"&amp;mb="&amp;MID(S93,V93+1,99),"Open on MyMapcodes →"),""),"")</f>
        <v/>
      </c>
      <c r="J93" s="48">
        <f>IF(P93="","",IF(AC93="MISSING","Add the country code: put it in front of the mapcode (e.g. ZAF RDD.2J) or in column C. ZAF = South Africa.",IF(AC93&lt;&gt;"",AC93,IF(M93="NO CONNECTION","Excel couldn't reach the mapcode service. Click the REFRESH RESULTS box just above the table.",IF(NOT(ISNUMBER(F93)),"The mapcode service doesn't recognise "&amp;E93&amp;". Check the mapcode and the country code.",IF(AD93,"Two different country codes were given, so the one in front of the mapcode ("&amp;R93&amp;") was used.",IF(E93&lt;&gt;TRIM(UPPER(B93&amp;"")),"Tidied up to "&amp;E93&amp;".","")))))))</f>
        <v/>
      </c>
      <c r="L93" s="49">
        <f>IF(E93="","",MapcodeAPI&amp;"coords/"&amp;SUBSTITUTE(E93," ","%20"))&amp;LEFT($B$13,0)</f>
        <v/>
      </c>
      <c r="M93" s="49">
        <f>IF(L93="","",IFERROR(_xlfn.WEBSERVICE(L93),IF(MapcodeAPIBackup="","NO CONNECTION",IFERROR(_xlfn.WEBSERVICE(MapcodeAPIBackup&amp;MID(L93,LEN(MapcodeAPI)+1,999)),"NO CONNECTION"))))</f>
        <v/>
      </c>
      <c r="N93" t="inlineStr">
        <is>
          <t xml:space="preserve"> </t>
        </is>
      </c>
      <c r="P93" s="50">
        <f>IFERROR(IF(AND(TRIM(B93&amp;"")="",TRIM(C93&amp;"")=""),"","#"&amp;UPPER(B93&amp;"")),"#(ERROR)")</f>
        <v/>
      </c>
      <c r="Q93" s="50">
        <f>IF(P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93,2,999)," "," "),"﻿"," "),"​"," "),"⁠"," ")," "," ")," "," "),CHAR(9)," "),CHAR(10)," "),CHAR(13)," "),"MAPCODE"," "),CHAR(34)," "),"“"," "),"”"," "),"'"," "),"’"," "),"‘"," "),"("," "),")"," "),"["," "),"]"," "),"{"," "),"}"," "),","," "),";"," "),"|"," "),":"," "),"/"," "),"\"," ")))</f>
        <v/>
      </c>
      <c r="R93" s="50">
        <f>IF(ISNUMBER(FIND(" ",Q93)),LEFT(Q93,FIND(" ",Q93)-1),"")</f>
        <v/>
      </c>
      <c r="S93" s="50">
        <f>IF(ISNUMBER(FIND(" ",Q93)),TRIM(MID(Q93,FIND(" ",Q93)+1,999)),Q93)</f>
        <v/>
      </c>
      <c r="T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amp;"")," "," "),"﻿"," "),"​"," "),"⁠"," ")," "," ")," "," "),CHAR(9)," "),CHAR(10)," "),CHAR(13)," "),"MAPCODE"," "),CHAR(34)," "),"“"," "),"”"," "),"'"," "),"’"," "),"‘"," "),"("," "),")"," "),"["," "),"]"," "),"{"," "),"}"," "),","," "),";"," "),"|"," "),":"," "),"/"," "),"\"," "))</f>
        <v/>
      </c>
      <c r="U93" s="50">
        <f>IF(R93&lt;&gt;"",R93,T93)</f>
        <v/>
      </c>
      <c r="V93" s="50">
        <f>IFERROR(FIND(".",S93),0)</f>
        <v/>
      </c>
      <c r="W93" s="50">
        <f>IF(V93&gt;0,V93-1,LEN(S93))</f>
        <v/>
      </c>
      <c r="X93" s="50">
        <f>IF(V93=0,"",IFERROR(LEFT(MID(S93,V93+1,99),FIND("-",MID(S93,V93+1,99))-1),MID(S93,V93+1,99)))</f>
        <v/>
      </c>
      <c r="Y93" s="50">
        <f>LEN(X93)</f>
        <v/>
      </c>
      <c r="Z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0",""),"1",""),"2",""),"3",""),"4",""),"5",""),"6",""),"7",""),"8",""),"9",""),"A",""),"B",""),"C",""),"D",""),"E",""),"F",""),"G",""),"H",""),"I",""),"J",""),"K",""),"L",""),"M",""),"N",""),"O",""),"P",""),"Q",""),"R",""),"S",""),"T",""),"U",""),"V",""),"W",""),"X",""),"Y",""),"Z",""),".",""),"-","")</f>
        <v/>
      </c>
      <c r="AA93" s="50">
        <f>LEN(S93)-LEN(SUBSTITUTE(S93,".",""))</f>
        <v/>
      </c>
      <c r="AB93" s="50">
        <f>AND(W93=5,Y93=4)</f>
        <v/>
      </c>
      <c r="AC93" s="50">
        <f>IF(P93="","",IF(S93="","There is no mapcode in this row, only a country code.",IF(ISNUMBER(FIND(" ",S93)),"There are too many spaces. A mapcode looks like ZAF RDD.2J: the country code, one space, then the code.",IF(Z93&lt;&gt;"","Contains characters that can't be in a mapcode: "&amp;Z93,IF(OR(AA93&lt;&gt;1,W93&lt;2,W93&gt;5,Y93&lt;2,Y93&gt;4),"This doesn't look like a mapcode. Mapcodes look like RDD.2J: 2 to 5 letters or numbers, a dot, then 2 to 4 more.",IF(AND(U93="",NOT(AB93)),"MISSING",IF(AND(U93&lt;&gt;"",OR(LEN(U93)&lt;2,LEN(U93)&gt;6,ISNUMBER(FIND(".",U93)))),"The country code """&amp;U93&amp;""" doesn't look right. Use a code like ZAF (South Africa) or US-CA (California).","")))))))</f>
        <v/>
      </c>
      <c r="AD93" s="50">
        <f>AND(R93&lt;&gt;"",T93&lt;&gt;"",R93&lt;&gt;T93)</f>
        <v/>
      </c>
    </row>
    <row r="94">
      <c r="B94" s="44" t="n"/>
      <c r="C94" s="44" t="n"/>
      <c r="D94" s="45">
        <f>IF(P94="","",IF(AC94="MISSING","MISSING COUNTRY CODE",IF(AC94&lt;&gt;"","NOT A VALID MAPCODE",IF(M94="NO CONNECTION","NO CONNECTION",IF(NOT(ISNUMBER(F94)),"NOT FOUND",IF(AD94,"CONVERTED – PLEASE CHECK","CONVERTED"))))))</f>
        <v/>
      </c>
      <c r="E94" s="46">
        <f>IF(OR(P94="",AC94&lt;&gt;""),"",TRIM(U94&amp;" "&amp;S94))</f>
        <v/>
      </c>
      <c r="F94" s="47">
        <f>IF(OR(M94="",M94="NO CONNECTION"),"",IFERROR(VALUE(SUBSTITUTE(_xlfn.FILTERXML(M94,"//latDeg"),".",MID(1/2,2,1))),""))</f>
        <v/>
      </c>
      <c r="G94" s="47">
        <f>IF(OR(M94="",M94="NO CONNECTION"),"",IFERROR(VALUE(SUBSTITUTE(_xlfn.FILTERXML(M94,"//lonDeg"),".",MID(1/2,2,1))),""))</f>
        <v/>
      </c>
      <c r="H94" s="45">
        <f>IF(ISNUMBER(F94),SUBSTITUTE(ROUND(F94,6)&amp;"",",",".")&amp;", "&amp;SUBSTITUTE(ROUND(G94,6)&amp;"",",","."),"")</f>
        <v/>
      </c>
      <c r="I94" s="46">
        <f>IF(ISNUMBER(F94),IFERROR(HYPERLINK("https://www.mymapcodes.com/go/?t="&amp;IF(U94="","AAA",U94)&amp;"&amp;ma="&amp;LEFT(S94,V94-1)&amp;"&amp;mb="&amp;MID(S94,V94+1,99),"Open on MyMapcodes →"),""),"")</f>
        <v/>
      </c>
      <c r="J94" s="48">
        <f>IF(P94="","",IF(AC94="MISSING","Add the country code: put it in front of the mapcode (e.g. ZAF RDD.2J) or in column C. ZAF = South Africa.",IF(AC94&lt;&gt;"",AC94,IF(M94="NO CONNECTION","Excel couldn't reach the mapcode service. Click the REFRESH RESULTS box just above the table.",IF(NOT(ISNUMBER(F94)),"The mapcode service doesn't recognise "&amp;E94&amp;". Check the mapcode and the country code.",IF(AD94,"Two different country codes were given, so the one in front of the mapcode ("&amp;R94&amp;") was used.",IF(E94&lt;&gt;TRIM(UPPER(B94&amp;"")),"Tidied up to "&amp;E94&amp;".","")))))))</f>
        <v/>
      </c>
      <c r="L94" s="49">
        <f>IF(E94="","",MapcodeAPI&amp;"coords/"&amp;SUBSTITUTE(E94," ","%20"))&amp;LEFT($B$13,0)</f>
        <v/>
      </c>
      <c r="M94" s="49">
        <f>IF(L94="","",IFERROR(_xlfn.WEBSERVICE(L94),IF(MapcodeAPIBackup="","NO CONNECTION",IFERROR(_xlfn.WEBSERVICE(MapcodeAPIBackup&amp;MID(L94,LEN(MapcodeAPI)+1,999)),"NO CONNECTION"))))</f>
        <v/>
      </c>
      <c r="N94" t="inlineStr">
        <is>
          <t xml:space="preserve"> </t>
        </is>
      </c>
      <c r="P94" s="50">
        <f>IFERROR(IF(AND(TRIM(B94&amp;"")="",TRIM(C94&amp;"")=""),"","#"&amp;UPPER(B94&amp;"")),"#(ERROR)")</f>
        <v/>
      </c>
      <c r="Q94" s="50">
        <f>IF(P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94,2,999)," "," "),"﻿"," "),"​"," "),"⁠"," ")," "," ")," "," "),CHAR(9)," "),CHAR(10)," "),CHAR(13)," "),"MAPCODE"," "),CHAR(34)," "),"“"," "),"”"," "),"'"," "),"’"," "),"‘"," "),"("," "),")"," "),"["," "),"]"," "),"{"," "),"}"," "),","," "),";"," "),"|"," "),":"," "),"/"," "),"\"," ")))</f>
        <v/>
      </c>
      <c r="R94" s="50">
        <f>IF(ISNUMBER(FIND(" ",Q94)),LEFT(Q94,FIND(" ",Q94)-1),"")</f>
        <v/>
      </c>
      <c r="S94" s="50">
        <f>IF(ISNUMBER(FIND(" ",Q94)),TRIM(MID(Q94,FIND(" ",Q94)+1,999)),Q94)</f>
        <v/>
      </c>
      <c r="T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amp;"")," "," "),"﻿"," "),"​"," "),"⁠"," ")," "," ")," "," "),CHAR(9)," "),CHAR(10)," "),CHAR(13)," "),"MAPCODE"," "),CHAR(34)," "),"“"," "),"”"," "),"'"," "),"’"," "),"‘"," "),"("," "),")"," "),"["," "),"]"," "),"{"," "),"}"," "),","," "),";"," "),"|"," "),":"," "),"/"," "),"\"," "))</f>
        <v/>
      </c>
      <c r="U94" s="50">
        <f>IF(R94&lt;&gt;"",R94,T94)</f>
        <v/>
      </c>
      <c r="V94" s="50">
        <f>IFERROR(FIND(".",S94),0)</f>
        <v/>
      </c>
      <c r="W94" s="50">
        <f>IF(V94&gt;0,V94-1,LEN(S94))</f>
        <v/>
      </c>
      <c r="X94" s="50">
        <f>IF(V94=0,"",IFERROR(LEFT(MID(S94,V94+1,99),FIND("-",MID(S94,V94+1,99))-1),MID(S94,V94+1,99)))</f>
        <v/>
      </c>
      <c r="Y94" s="50">
        <f>LEN(X94)</f>
        <v/>
      </c>
      <c r="Z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0",""),"1",""),"2",""),"3",""),"4",""),"5",""),"6",""),"7",""),"8",""),"9",""),"A",""),"B",""),"C",""),"D",""),"E",""),"F",""),"G",""),"H",""),"I",""),"J",""),"K",""),"L",""),"M",""),"N",""),"O",""),"P",""),"Q",""),"R",""),"S",""),"T",""),"U",""),"V",""),"W",""),"X",""),"Y",""),"Z",""),".",""),"-","")</f>
        <v/>
      </c>
      <c r="AA94" s="50">
        <f>LEN(S94)-LEN(SUBSTITUTE(S94,".",""))</f>
        <v/>
      </c>
      <c r="AB94" s="50">
        <f>AND(W94=5,Y94=4)</f>
        <v/>
      </c>
      <c r="AC94" s="50">
        <f>IF(P94="","",IF(S94="","There is no mapcode in this row, only a country code.",IF(ISNUMBER(FIND(" ",S94)),"There are too many spaces. A mapcode looks like ZAF RDD.2J: the country code, one space, then the code.",IF(Z94&lt;&gt;"","Contains characters that can't be in a mapcode: "&amp;Z94,IF(OR(AA94&lt;&gt;1,W94&lt;2,W94&gt;5,Y94&lt;2,Y94&gt;4),"This doesn't look like a mapcode. Mapcodes look like RDD.2J: 2 to 5 letters or numbers, a dot, then 2 to 4 more.",IF(AND(U94="",NOT(AB94)),"MISSING",IF(AND(U94&lt;&gt;"",OR(LEN(U94)&lt;2,LEN(U94)&gt;6,ISNUMBER(FIND(".",U94)))),"The country code """&amp;U94&amp;""" doesn't look right. Use a code like ZAF (South Africa) or US-CA (California).","")))))))</f>
        <v/>
      </c>
      <c r="AD94" s="50">
        <f>AND(R94&lt;&gt;"",T94&lt;&gt;"",R94&lt;&gt;T94)</f>
        <v/>
      </c>
    </row>
    <row r="95">
      <c r="B95" s="44" t="n"/>
      <c r="C95" s="44" t="n"/>
      <c r="D95" s="45">
        <f>IF(P95="","",IF(AC95="MISSING","MISSING COUNTRY CODE",IF(AC95&lt;&gt;"","NOT A VALID MAPCODE",IF(M95="NO CONNECTION","NO CONNECTION",IF(NOT(ISNUMBER(F95)),"NOT FOUND",IF(AD95,"CONVERTED – PLEASE CHECK","CONVERTED"))))))</f>
        <v/>
      </c>
      <c r="E95" s="46">
        <f>IF(OR(P95="",AC95&lt;&gt;""),"",TRIM(U95&amp;" "&amp;S95))</f>
        <v/>
      </c>
      <c r="F95" s="47">
        <f>IF(OR(M95="",M95="NO CONNECTION"),"",IFERROR(VALUE(SUBSTITUTE(_xlfn.FILTERXML(M95,"//latDeg"),".",MID(1/2,2,1))),""))</f>
        <v/>
      </c>
      <c r="G95" s="47">
        <f>IF(OR(M95="",M95="NO CONNECTION"),"",IFERROR(VALUE(SUBSTITUTE(_xlfn.FILTERXML(M95,"//lonDeg"),".",MID(1/2,2,1))),""))</f>
        <v/>
      </c>
      <c r="H95" s="45">
        <f>IF(ISNUMBER(F95),SUBSTITUTE(ROUND(F95,6)&amp;"",",",".")&amp;", "&amp;SUBSTITUTE(ROUND(G95,6)&amp;"",",","."),"")</f>
        <v/>
      </c>
      <c r="I95" s="46">
        <f>IF(ISNUMBER(F95),IFERROR(HYPERLINK("https://www.mymapcodes.com/go/?t="&amp;IF(U95="","AAA",U95)&amp;"&amp;ma="&amp;LEFT(S95,V95-1)&amp;"&amp;mb="&amp;MID(S95,V95+1,99),"Open on MyMapcodes →"),""),"")</f>
        <v/>
      </c>
      <c r="J95" s="48">
        <f>IF(P95="","",IF(AC95="MISSING","Add the country code: put it in front of the mapcode (e.g. ZAF RDD.2J) or in column C. ZAF = South Africa.",IF(AC95&lt;&gt;"",AC95,IF(M95="NO CONNECTION","Excel couldn't reach the mapcode service. Click the REFRESH RESULTS box just above the table.",IF(NOT(ISNUMBER(F95)),"The mapcode service doesn't recognise "&amp;E95&amp;". Check the mapcode and the country code.",IF(AD95,"Two different country codes were given, so the one in front of the mapcode ("&amp;R95&amp;") was used.",IF(E95&lt;&gt;TRIM(UPPER(B95&amp;"")),"Tidied up to "&amp;E95&amp;".","")))))))</f>
        <v/>
      </c>
      <c r="L95" s="49">
        <f>IF(E95="","",MapcodeAPI&amp;"coords/"&amp;SUBSTITUTE(E95," ","%20"))&amp;LEFT($B$13,0)</f>
        <v/>
      </c>
      <c r="M95" s="49">
        <f>IF(L95="","",IFERROR(_xlfn.WEBSERVICE(L95),IF(MapcodeAPIBackup="","NO CONNECTION",IFERROR(_xlfn.WEBSERVICE(MapcodeAPIBackup&amp;MID(L95,LEN(MapcodeAPI)+1,999)),"NO CONNECTION"))))</f>
        <v/>
      </c>
      <c r="N95" t="inlineStr">
        <is>
          <t xml:space="preserve"> </t>
        </is>
      </c>
      <c r="P95" s="50">
        <f>IFERROR(IF(AND(TRIM(B95&amp;"")="",TRIM(C95&amp;"")=""),"","#"&amp;UPPER(B95&amp;"")),"#(ERROR)")</f>
        <v/>
      </c>
      <c r="Q95" s="50">
        <f>IF(P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95,2,999)," "," "),"﻿"," "),"​"," "),"⁠"," ")," "," ")," "," "),CHAR(9)," "),CHAR(10)," "),CHAR(13)," "),"MAPCODE"," "),CHAR(34)," "),"“"," "),"”"," "),"'"," "),"’"," "),"‘"," "),"("," "),")"," "),"["," "),"]"," "),"{"," "),"}"," "),","," "),";"," "),"|"," "),":"," "),"/"," "),"\"," ")))</f>
        <v/>
      </c>
      <c r="R95" s="50">
        <f>IF(ISNUMBER(FIND(" ",Q95)),LEFT(Q95,FIND(" ",Q95)-1),"")</f>
        <v/>
      </c>
      <c r="S95" s="50">
        <f>IF(ISNUMBER(FIND(" ",Q95)),TRIM(MID(Q95,FIND(" ",Q95)+1,999)),Q95)</f>
        <v/>
      </c>
      <c r="T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amp;"")," "," "),"﻿"," "),"​"," "),"⁠"," ")," "," ")," "," "),CHAR(9)," "),CHAR(10)," "),CHAR(13)," "),"MAPCODE"," "),CHAR(34)," "),"“"," "),"”"," "),"'"," "),"’"," "),"‘"," "),"("," "),")"," "),"["," "),"]"," "),"{"," "),"}"," "),","," "),";"," "),"|"," "),":"," "),"/"," "),"\"," "))</f>
        <v/>
      </c>
      <c r="U95" s="50">
        <f>IF(R95&lt;&gt;"",R95,T95)</f>
        <v/>
      </c>
      <c r="V95" s="50">
        <f>IFERROR(FIND(".",S95),0)</f>
        <v/>
      </c>
      <c r="W95" s="50">
        <f>IF(V95&gt;0,V95-1,LEN(S95))</f>
        <v/>
      </c>
      <c r="X95" s="50">
        <f>IF(V95=0,"",IFERROR(LEFT(MID(S95,V95+1,99),FIND("-",MID(S95,V95+1,99))-1),MID(S95,V95+1,99)))</f>
        <v/>
      </c>
      <c r="Y95" s="50">
        <f>LEN(X95)</f>
        <v/>
      </c>
      <c r="Z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0",""),"1",""),"2",""),"3",""),"4",""),"5",""),"6",""),"7",""),"8",""),"9",""),"A",""),"B",""),"C",""),"D",""),"E",""),"F",""),"G",""),"H",""),"I",""),"J",""),"K",""),"L",""),"M",""),"N",""),"O",""),"P",""),"Q",""),"R",""),"S",""),"T",""),"U",""),"V",""),"W",""),"X",""),"Y",""),"Z",""),".",""),"-","")</f>
        <v/>
      </c>
      <c r="AA95" s="50">
        <f>LEN(S95)-LEN(SUBSTITUTE(S95,".",""))</f>
        <v/>
      </c>
      <c r="AB95" s="50">
        <f>AND(W95=5,Y95=4)</f>
        <v/>
      </c>
      <c r="AC95" s="50">
        <f>IF(P95="","",IF(S95="","There is no mapcode in this row, only a country code.",IF(ISNUMBER(FIND(" ",S95)),"There are too many spaces. A mapcode looks like ZAF RDD.2J: the country code, one space, then the code.",IF(Z95&lt;&gt;"","Contains characters that can't be in a mapcode: "&amp;Z95,IF(OR(AA95&lt;&gt;1,W95&lt;2,W95&gt;5,Y95&lt;2,Y95&gt;4),"This doesn't look like a mapcode. Mapcodes look like RDD.2J: 2 to 5 letters or numbers, a dot, then 2 to 4 more.",IF(AND(U95="",NOT(AB95)),"MISSING",IF(AND(U95&lt;&gt;"",OR(LEN(U95)&lt;2,LEN(U95)&gt;6,ISNUMBER(FIND(".",U95)))),"The country code """&amp;U95&amp;""" doesn't look right. Use a code like ZAF (South Africa) or US-CA (California).","")))))))</f>
        <v/>
      </c>
      <c r="AD95" s="50">
        <f>AND(R95&lt;&gt;"",T95&lt;&gt;"",R95&lt;&gt;T95)</f>
        <v/>
      </c>
    </row>
    <row r="96">
      <c r="B96" s="44" t="n"/>
      <c r="C96" s="44" t="n"/>
      <c r="D96" s="45">
        <f>IF(P96="","",IF(AC96="MISSING","MISSING COUNTRY CODE",IF(AC96&lt;&gt;"","NOT A VALID MAPCODE",IF(M96="NO CONNECTION","NO CONNECTION",IF(NOT(ISNUMBER(F96)),"NOT FOUND",IF(AD96,"CONVERTED – PLEASE CHECK","CONVERTED"))))))</f>
        <v/>
      </c>
      <c r="E96" s="46">
        <f>IF(OR(P96="",AC96&lt;&gt;""),"",TRIM(U96&amp;" "&amp;S96))</f>
        <v/>
      </c>
      <c r="F96" s="47">
        <f>IF(OR(M96="",M96="NO CONNECTION"),"",IFERROR(VALUE(SUBSTITUTE(_xlfn.FILTERXML(M96,"//latDeg"),".",MID(1/2,2,1))),""))</f>
        <v/>
      </c>
      <c r="G96" s="47">
        <f>IF(OR(M96="",M96="NO CONNECTION"),"",IFERROR(VALUE(SUBSTITUTE(_xlfn.FILTERXML(M96,"//lonDeg"),".",MID(1/2,2,1))),""))</f>
        <v/>
      </c>
      <c r="H96" s="45">
        <f>IF(ISNUMBER(F96),SUBSTITUTE(ROUND(F96,6)&amp;"",",",".")&amp;", "&amp;SUBSTITUTE(ROUND(G96,6)&amp;"",",","."),"")</f>
        <v/>
      </c>
      <c r="I96" s="46">
        <f>IF(ISNUMBER(F96),IFERROR(HYPERLINK("https://www.mymapcodes.com/go/?t="&amp;IF(U96="","AAA",U96)&amp;"&amp;ma="&amp;LEFT(S96,V96-1)&amp;"&amp;mb="&amp;MID(S96,V96+1,99),"Open on MyMapcodes →"),""),"")</f>
        <v/>
      </c>
      <c r="J96" s="48">
        <f>IF(P96="","",IF(AC96="MISSING","Add the country code: put it in front of the mapcode (e.g. ZAF RDD.2J) or in column C. ZAF = South Africa.",IF(AC96&lt;&gt;"",AC96,IF(M96="NO CONNECTION","Excel couldn't reach the mapcode service. Click the REFRESH RESULTS box just above the table.",IF(NOT(ISNUMBER(F96)),"The mapcode service doesn't recognise "&amp;E96&amp;". Check the mapcode and the country code.",IF(AD96,"Two different country codes were given, so the one in front of the mapcode ("&amp;R96&amp;") was used.",IF(E96&lt;&gt;TRIM(UPPER(B96&amp;"")),"Tidied up to "&amp;E96&amp;".","")))))))</f>
        <v/>
      </c>
      <c r="L96" s="49">
        <f>IF(E96="","",MapcodeAPI&amp;"coords/"&amp;SUBSTITUTE(E96," ","%20"))&amp;LEFT($B$13,0)</f>
        <v/>
      </c>
      <c r="M96" s="49">
        <f>IF(L96="","",IFERROR(_xlfn.WEBSERVICE(L96),IF(MapcodeAPIBackup="","NO CONNECTION",IFERROR(_xlfn.WEBSERVICE(MapcodeAPIBackup&amp;MID(L96,LEN(MapcodeAPI)+1,999)),"NO CONNECTION"))))</f>
        <v/>
      </c>
      <c r="N96" t="inlineStr">
        <is>
          <t xml:space="preserve"> </t>
        </is>
      </c>
      <c r="P96" s="50">
        <f>IFERROR(IF(AND(TRIM(B96&amp;"")="",TRIM(C96&amp;"")=""),"","#"&amp;UPPER(B96&amp;"")),"#(ERROR)")</f>
        <v/>
      </c>
      <c r="Q96" s="50">
        <f>IF(P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96,2,999)," "," "),"﻿"," "),"​"," "),"⁠"," ")," "," ")," "," "),CHAR(9)," "),CHAR(10)," "),CHAR(13)," "),"MAPCODE"," "),CHAR(34)," "),"“"," "),"”"," "),"'"," "),"’"," "),"‘"," "),"("," "),")"," "),"["," "),"]"," "),"{"," "),"}"," "),","," "),";"," "),"|"," "),":"," "),"/"," "),"\"," ")))</f>
        <v/>
      </c>
      <c r="R96" s="50">
        <f>IF(ISNUMBER(FIND(" ",Q96)),LEFT(Q96,FIND(" ",Q96)-1),"")</f>
        <v/>
      </c>
      <c r="S96" s="50">
        <f>IF(ISNUMBER(FIND(" ",Q96)),TRIM(MID(Q96,FIND(" ",Q96)+1,999)),Q96)</f>
        <v/>
      </c>
      <c r="T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amp;"")," "," "),"﻿"," "),"​"," "),"⁠"," ")," "," ")," "," "),CHAR(9)," "),CHAR(10)," "),CHAR(13)," "),"MAPCODE"," "),CHAR(34)," "),"“"," "),"”"," "),"'"," "),"’"," "),"‘"," "),"("," "),")"," "),"["," "),"]"," "),"{"," "),"}"," "),","," "),";"," "),"|"," "),":"," "),"/"," "),"\"," "))</f>
        <v/>
      </c>
      <c r="U96" s="50">
        <f>IF(R96&lt;&gt;"",R96,T96)</f>
        <v/>
      </c>
      <c r="V96" s="50">
        <f>IFERROR(FIND(".",S96),0)</f>
        <v/>
      </c>
      <c r="W96" s="50">
        <f>IF(V96&gt;0,V96-1,LEN(S96))</f>
        <v/>
      </c>
      <c r="X96" s="50">
        <f>IF(V96=0,"",IFERROR(LEFT(MID(S96,V96+1,99),FIND("-",MID(S96,V96+1,99))-1),MID(S96,V96+1,99)))</f>
        <v/>
      </c>
      <c r="Y96" s="50">
        <f>LEN(X96)</f>
        <v/>
      </c>
      <c r="Z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0",""),"1",""),"2",""),"3",""),"4",""),"5",""),"6",""),"7",""),"8",""),"9",""),"A",""),"B",""),"C",""),"D",""),"E",""),"F",""),"G",""),"H",""),"I",""),"J",""),"K",""),"L",""),"M",""),"N",""),"O",""),"P",""),"Q",""),"R",""),"S",""),"T",""),"U",""),"V",""),"W",""),"X",""),"Y",""),"Z",""),".",""),"-","")</f>
        <v/>
      </c>
      <c r="AA96" s="50">
        <f>LEN(S96)-LEN(SUBSTITUTE(S96,".",""))</f>
        <v/>
      </c>
      <c r="AB96" s="50">
        <f>AND(W96=5,Y96=4)</f>
        <v/>
      </c>
      <c r="AC96" s="50">
        <f>IF(P96="","",IF(S96="","There is no mapcode in this row, only a country code.",IF(ISNUMBER(FIND(" ",S96)),"There are too many spaces. A mapcode looks like ZAF RDD.2J: the country code, one space, then the code.",IF(Z96&lt;&gt;"","Contains characters that can't be in a mapcode: "&amp;Z96,IF(OR(AA96&lt;&gt;1,W96&lt;2,W96&gt;5,Y96&lt;2,Y96&gt;4),"This doesn't look like a mapcode. Mapcodes look like RDD.2J: 2 to 5 letters or numbers, a dot, then 2 to 4 more.",IF(AND(U96="",NOT(AB96)),"MISSING",IF(AND(U96&lt;&gt;"",OR(LEN(U96)&lt;2,LEN(U96)&gt;6,ISNUMBER(FIND(".",U96)))),"The country code """&amp;U96&amp;""" doesn't look right. Use a code like ZAF (South Africa) or US-CA (California).","")))))))</f>
        <v/>
      </c>
      <c r="AD96" s="50">
        <f>AND(R96&lt;&gt;"",T96&lt;&gt;"",R96&lt;&gt;T96)</f>
        <v/>
      </c>
    </row>
    <row r="97">
      <c r="B97" s="44" t="n"/>
      <c r="C97" s="44" t="n"/>
      <c r="D97" s="45">
        <f>IF(P97="","",IF(AC97="MISSING","MISSING COUNTRY CODE",IF(AC97&lt;&gt;"","NOT A VALID MAPCODE",IF(M97="NO CONNECTION","NO CONNECTION",IF(NOT(ISNUMBER(F97)),"NOT FOUND",IF(AD97,"CONVERTED – PLEASE CHECK","CONVERTED"))))))</f>
        <v/>
      </c>
      <c r="E97" s="46">
        <f>IF(OR(P97="",AC97&lt;&gt;""),"",TRIM(U97&amp;" "&amp;S97))</f>
        <v/>
      </c>
      <c r="F97" s="47">
        <f>IF(OR(M97="",M97="NO CONNECTION"),"",IFERROR(VALUE(SUBSTITUTE(_xlfn.FILTERXML(M97,"//latDeg"),".",MID(1/2,2,1))),""))</f>
        <v/>
      </c>
      <c r="G97" s="47">
        <f>IF(OR(M97="",M97="NO CONNECTION"),"",IFERROR(VALUE(SUBSTITUTE(_xlfn.FILTERXML(M97,"//lonDeg"),".",MID(1/2,2,1))),""))</f>
        <v/>
      </c>
      <c r="H97" s="45">
        <f>IF(ISNUMBER(F97),SUBSTITUTE(ROUND(F97,6)&amp;"",",",".")&amp;", "&amp;SUBSTITUTE(ROUND(G97,6)&amp;"",",","."),"")</f>
        <v/>
      </c>
      <c r="I97" s="46">
        <f>IF(ISNUMBER(F97),IFERROR(HYPERLINK("https://www.mymapcodes.com/go/?t="&amp;IF(U97="","AAA",U97)&amp;"&amp;ma="&amp;LEFT(S97,V97-1)&amp;"&amp;mb="&amp;MID(S97,V97+1,99),"Open on MyMapcodes →"),""),"")</f>
        <v/>
      </c>
      <c r="J97" s="48">
        <f>IF(P97="","",IF(AC97="MISSING","Add the country code: put it in front of the mapcode (e.g. ZAF RDD.2J) or in column C. ZAF = South Africa.",IF(AC97&lt;&gt;"",AC97,IF(M97="NO CONNECTION","Excel couldn't reach the mapcode service. Click the REFRESH RESULTS box just above the table.",IF(NOT(ISNUMBER(F97)),"The mapcode service doesn't recognise "&amp;E97&amp;". Check the mapcode and the country code.",IF(AD97,"Two different country codes were given, so the one in front of the mapcode ("&amp;R97&amp;") was used.",IF(E97&lt;&gt;TRIM(UPPER(B97&amp;"")),"Tidied up to "&amp;E97&amp;".","")))))))</f>
        <v/>
      </c>
      <c r="L97" s="49">
        <f>IF(E97="","",MapcodeAPI&amp;"coords/"&amp;SUBSTITUTE(E97," ","%20"))&amp;LEFT($B$13,0)</f>
        <v/>
      </c>
      <c r="M97" s="49">
        <f>IF(L97="","",IFERROR(_xlfn.WEBSERVICE(L97),IF(MapcodeAPIBackup="","NO CONNECTION",IFERROR(_xlfn.WEBSERVICE(MapcodeAPIBackup&amp;MID(L97,LEN(MapcodeAPI)+1,999)),"NO CONNECTION"))))</f>
        <v/>
      </c>
      <c r="N97" t="inlineStr">
        <is>
          <t xml:space="preserve"> </t>
        </is>
      </c>
      <c r="P97" s="50">
        <f>IFERROR(IF(AND(TRIM(B97&amp;"")="",TRIM(C97&amp;"")=""),"","#"&amp;UPPER(B97&amp;"")),"#(ERROR)")</f>
        <v/>
      </c>
      <c r="Q97" s="50">
        <f>IF(P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97,2,999)," "," "),"﻿"," "),"​"," "),"⁠"," ")," "," ")," "," "),CHAR(9)," "),CHAR(10)," "),CHAR(13)," "),"MAPCODE"," "),CHAR(34)," "),"“"," "),"”"," "),"'"," "),"’"," "),"‘"," "),"("," "),")"," "),"["," "),"]"," "),"{"," "),"}"," "),","," "),";"," "),"|"," "),":"," "),"/"," "),"\"," ")))</f>
        <v/>
      </c>
      <c r="R97" s="50">
        <f>IF(ISNUMBER(FIND(" ",Q97)),LEFT(Q97,FIND(" ",Q97)-1),"")</f>
        <v/>
      </c>
      <c r="S97" s="50">
        <f>IF(ISNUMBER(FIND(" ",Q97)),TRIM(MID(Q97,FIND(" ",Q97)+1,999)),Q97)</f>
        <v/>
      </c>
      <c r="T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amp;"")," "," "),"﻿"," "),"​"," "),"⁠"," ")," "," ")," "," "),CHAR(9)," "),CHAR(10)," "),CHAR(13)," "),"MAPCODE"," "),CHAR(34)," "),"“"," "),"”"," "),"'"," "),"’"," "),"‘"," "),"("," "),")"," "),"["," "),"]"," "),"{"," "),"}"," "),","," "),";"," "),"|"," "),":"," "),"/"," "),"\"," "))</f>
        <v/>
      </c>
      <c r="U97" s="50">
        <f>IF(R97&lt;&gt;"",R97,T97)</f>
        <v/>
      </c>
      <c r="V97" s="50">
        <f>IFERROR(FIND(".",S97),0)</f>
        <v/>
      </c>
      <c r="W97" s="50">
        <f>IF(V97&gt;0,V97-1,LEN(S97))</f>
        <v/>
      </c>
      <c r="X97" s="50">
        <f>IF(V97=0,"",IFERROR(LEFT(MID(S97,V97+1,99),FIND("-",MID(S97,V97+1,99))-1),MID(S97,V97+1,99)))</f>
        <v/>
      </c>
      <c r="Y97" s="50">
        <f>LEN(X97)</f>
        <v/>
      </c>
      <c r="Z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0",""),"1",""),"2",""),"3",""),"4",""),"5",""),"6",""),"7",""),"8",""),"9",""),"A",""),"B",""),"C",""),"D",""),"E",""),"F",""),"G",""),"H",""),"I",""),"J",""),"K",""),"L",""),"M",""),"N",""),"O",""),"P",""),"Q",""),"R",""),"S",""),"T",""),"U",""),"V",""),"W",""),"X",""),"Y",""),"Z",""),".",""),"-","")</f>
        <v/>
      </c>
      <c r="AA97" s="50">
        <f>LEN(S97)-LEN(SUBSTITUTE(S97,".",""))</f>
        <v/>
      </c>
      <c r="AB97" s="50">
        <f>AND(W97=5,Y97=4)</f>
        <v/>
      </c>
      <c r="AC97" s="50">
        <f>IF(P97="","",IF(S97="","There is no mapcode in this row, only a country code.",IF(ISNUMBER(FIND(" ",S97)),"There are too many spaces. A mapcode looks like ZAF RDD.2J: the country code, one space, then the code.",IF(Z97&lt;&gt;"","Contains characters that can't be in a mapcode: "&amp;Z97,IF(OR(AA97&lt;&gt;1,W97&lt;2,W97&gt;5,Y97&lt;2,Y97&gt;4),"This doesn't look like a mapcode. Mapcodes look like RDD.2J: 2 to 5 letters or numbers, a dot, then 2 to 4 more.",IF(AND(U97="",NOT(AB97)),"MISSING",IF(AND(U97&lt;&gt;"",OR(LEN(U97)&lt;2,LEN(U97)&gt;6,ISNUMBER(FIND(".",U97)))),"The country code """&amp;U97&amp;""" doesn't look right. Use a code like ZAF (South Africa) or US-CA (California).","")))))))</f>
        <v/>
      </c>
      <c r="AD97" s="50">
        <f>AND(R97&lt;&gt;"",T97&lt;&gt;"",R97&lt;&gt;T97)</f>
        <v/>
      </c>
    </row>
    <row r="98">
      <c r="B98" s="44" t="n"/>
      <c r="C98" s="44" t="n"/>
      <c r="D98" s="45">
        <f>IF(P98="","",IF(AC98="MISSING","MISSING COUNTRY CODE",IF(AC98&lt;&gt;"","NOT A VALID MAPCODE",IF(M98="NO CONNECTION","NO CONNECTION",IF(NOT(ISNUMBER(F98)),"NOT FOUND",IF(AD98,"CONVERTED – PLEASE CHECK","CONVERTED"))))))</f>
        <v/>
      </c>
      <c r="E98" s="46">
        <f>IF(OR(P98="",AC98&lt;&gt;""),"",TRIM(U98&amp;" "&amp;S98))</f>
        <v/>
      </c>
      <c r="F98" s="47">
        <f>IF(OR(M98="",M98="NO CONNECTION"),"",IFERROR(VALUE(SUBSTITUTE(_xlfn.FILTERXML(M98,"//latDeg"),".",MID(1/2,2,1))),""))</f>
        <v/>
      </c>
      <c r="G98" s="47">
        <f>IF(OR(M98="",M98="NO CONNECTION"),"",IFERROR(VALUE(SUBSTITUTE(_xlfn.FILTERXML(M98,"//lonDeg"),".",MID(1/2,2,1))),""))</f>
        <v/>
      </c>
      <c r="H98" s="45">
        <f>IF(ISNUMBER(F98),SUBSTITUTE(ROUND(F98,6)&amp;"",",",".")&amp;", "&amp;SUBSTITUTE(ROUND(G98,6)&amp;"",",","."),"")</f>
        <v/>
      </c>
      <c r="I98" s="46">
        <f>IF(ISNUMBER(F98),IFERROR(HYPERLINK("https://www.mymapcodes.com/go/?t="&amp;IF(U98="","AAA",U98)&amp;"&amp;ma="&amp;LEFT(S98,V98-1)&amp;"&amp;mb="&amp;MID(S98,V98+1,99),"Open on MyMapcodes →"),""),"")</f>
        <v/>
      </c>
      <c r="J98" s="48">
        <f>IF(P98="","",IF(AC98="MISSING","Add the country code: put it in front of the mapcode (e.g. ZAF RDD.2J) or in column C. ZAF = South Africa.",IF(AC98&lt;&gt;"",AC98,IF(M98="NO CONNECTION","Excel couldn't reach the mapcode service. Click the REFRESH RESULTS box just above the table.",IF(NOT(ISNUMBER(F98)),"The mapcode service doesn't recognise "&amp;E98&amp;". Check the mapcode and the country code.",IF(AD98,"Two different country codes were given, so the one in front of the mapcode ("&amp;R98&amp;") was used.",IF(E98&lt;&gt;TRIM(UPPER(B98&amp;"")),"Tidied up to "&amp;E98&amp;".","")))))))</f>
        <v/>
      </c>
      <c r="L98" s="49">
        <f>IF(E98="","",MapcodeAPI&amp;"coords/"&amp;SUBSTITUTE(E98," ","%20"))&amp;LEFT($B$13,0)</f>
        <v/>
      </c>
      <c r="M98" s="49">
        <f>IF(L98="","",IFERROR(_xlfn.WEBSERVICE(L98),IF(MapcodeAPIBackup="","NO CONNECTION",IFERROR(_xlfn.WEBSERVICE(MapcodeAPIBackup&amp;MID(L98,LEN(MapcodeAPI)+1,999)),"NO CONNECTION"))))</f>
        <v/>
      </c>
      <c r="N98" t="inlineStr">
        <is>
          <t xml:space="preserve"> </t>
        </is>
      </c>
      <c r="P98" s="50">
        <f>IFERROR(IF(AND(TRIM(B98&amp;"")="",TRIM(C98&amp;"")=""),"","#"&amp;UPPER(B98&amp;"")),"#(ERROR)")</f>
        <v/>
      </c>
      <c r="Q98" s="50">
        <f>IF(P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98,2,999)," "," "),"﻿"," "),"​"," "),"⁠"," ")," "," ")," "," "),CHAR(9)," "),CHAR(10)," "),CHAR(13)," "),"MAPCODE"," "),CHAR(34)," "),"“"," "),"”"," "),"'"," "),"’"," "),"‘"," "),"("," "),")"," "),"["," "),"]"," "),"{"," "),"}"," "),","," "),";"," "),"|"," "),":"," "),"/"," "),"\"," ")))</f>
        <v/>
      </c>
      <c r="R98" s="50">
        <f>IF(ISNUMBER(FIND(" ",Q98)),LEFT(Q98,FIND(" ",Q98)-1),"")</f>
        <v/>
      </c>
      <c r="S98" s="50">
        <f>IF(ISNUMBER(FIND(" ",Q98)),TRIM(MID(Q98,FIND(" ",Q98)+1,999)),Q98)</f>
        <v/>
      </c>
      <c r="T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amp;"")," "," "),"﻿"," "),"​"," "),"⁠"," ")," "," ")," "," "),CHAR(9)," "),CHAR(10)," "),CHAR(13)," "),"MAPCODE"," "),CHAR(34)," "),"“"," "),"”"," "),"'"," "),"’"," "),"‘"," "),"("," "),")"," "),"["," "),"]"," "),"{"," "),"}"," "),","," "),";"," "),"|"," "),":"," "),"/"," "),"\"," "))</f>
        <v/>
      </c>
      <c r="U98" s="50">
        <f>IF(R98&lt;&gt;"",R98,T98)</f>
        <v/>
      </c>
      <c r="V98" s="50">
        <f>IFERROR(FIND(".",S98),0)</f>
        <v/>
      </c>
      <c r="W98" s="50">
        <f>IF(V98&gt;0,V98-1,LEN(S98))</f>
        <v/>
      </c>
      <c r="X98" s="50">
        <f>IF(V98=0,"",IFERROR(LEFT(MID(S98,V98+1,99),FIND("-",MID(S98,V98+1,99))-1),MID(S98,V98+1,99)))</f>
        <v/>
      </c>
      <c r="Y98" s="50">
        <f>LEN(X98)</f>
        <v/>
      </c>
      <c r="Z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0",""),"1",""),"2",""),"3",""),"4",""),"5",""),"6",""),"7",""),"8",""),"9",""),"A",""),"B",""),"C",""),"D",""),"E",""),"F",""),"G",""),"H",""),"I",""),"J",""),"K",""),"L",""),"M",""),"N",""),"O",""),"P",""),"Q",""),"R",""),"S",""),"T",""),"U",""),"V",""),"W",""),"X",""),"Y",""),"Z",""),".",""),"-","")</f>
        <v/>
      </c>
      <c r="AA98" s="50">
        <f>LEN(S98)-LEN(SUBSTITUTE(S98,".",""))</f>
        <v/>
      </c>
      <c r="AB98" s="50">
        <f>AND(W98=5,Y98=4)</f>
        <v/>
      </c>
      <c r="AC98" s="50">
        <f>IF(P98="","",IF(S98="","There is no mapcode in this row, only a country code.",IF(ISNUMBER(FIND(" ",S98)),"There are too many spaces. A mapcode looks like ZAF RDD.2J: the country code, one space, then the code.",IF(Z98&lt;&gt;"","Contains characters that can't be in a mapcode: "&amp;Z98,IF(OR(AA98&lt;&gt;1,W98&lt;2,W98&gt;5,Y98&lt;2,Y98&gt;4),"This doesn't look like a mapcode. Mapcodes look like RDD.2J: 2 to 5 letters or numbers, a dot, then 2 to 4 more.",IF(AND(U98="",NOT(AB98)),"MISSING",IF(AND(U98&lt;&gt;"",OR(LEN(U98)&lt;2,LEN(U98)&gt;6,ISNUMBER(FIND(".",U98)))),"The country code """&amp;U98&amp;""" doesn't look right. Use a code like ZAF (South Africa) or US-CA (California).","")))))))</f>
        <v/>
      </c>
      <c r="AD98" s="50">
        <f>AND(R98&lt;&gt;"",T98&lt;&gt;"",R98&lt;&gt;T98)</f>
        <v/>
      </c>
    </row>
    <row r="99">
      <c r="B99" s="44" t="n"/>
      <c r="C99" s="44" t="n"/>
      <c r="D99" s="45">
        <f>IF(P99="","",IF(AC99="MISSING","MISSING COUNTRY CODE",IF(AC99&lt;&gt;"","NOT A VALID MAPCODE",IF(M99="NO CONNECTION","NO CONNECTION",IF(NOT(ISNUMBER(F99)),"NOT FOUND",IF(AD99,"CONVERTED – PLEASE CHECK","CONVERTED"))))))</f>
        <v/>
      </c>
      <c r="E99" s="46">
        <f>IF(OR(P99="",AC99&lt;&gt;""),"",TRIM(U99&amp;" "&amp;S99))</f>
        <v/>
      </c>
      <c r="F99" s="47">
        <f>IF(OR(M99="",M99="NO CONNECTION"),"",IFERROR(VALUE(SUBSTITUTE(_xlfn.FILTERXML(M99,"//latDeg"),".",MID(1/2,2,1))),""))</f>
        <v/>
      </c>
      <c r="G99" s="47">
        <f>IF(OR(M99="",M99="NO CONNECTION"),"",IFERROR(VALUE(SUBSTITUTE(_xlfn.FILTERXML(M99,"//lonDeg"),".",MID(1/2,2,1))),""))</f>
        <v/>
      </c>
      <c r="H99" s="45">
        <f>IF(ISNUMBER(F99),SUBSTITUTE(ROUND(F99,6)&amp;"",",",".")&amp;", "&amp;SUBSTITUTE(ROUND(G99,6)&amp;"",",","."),"")</f>
        <v/>
      </c>
      <c r="I99" s="46">
        <f>IF(ISNUMBER(F99),IFERROR(HYPERLINK("https://www.mymapcodes.com/go/?t="&amp;IF(U99="","AAA",U99)&amp;"&amp;ma="&amp;LEFT(S99,V99-1)&amp;"&amp;mb="&amp;MID(S99,V99+1,99),"Open on MyMapcodes →"),""),"")</f>
        <v/>
      </c>
      <c r="J99" s="48">
        <f>IF(P99="","",IF(AC99="MISSING","Add the country code: put it in front of the mapcode (e.g. ZAF RDD.2J) or in column C. ZAF = South Africa.",IF(AC99&lt;&gt;"",AC99,IF(M99="NO CONNECTION","Excel couldn't reach the mapcode service. Click the REFRESH RESULTS box just above the table.",IF(NOT(ISNUMBER(F99)),"The mapcode service doesn't recognise "&amp;E99&amp;". Check the mapcode and the country code.",IF(AD99,"Two different country codes were given, so the one in front of the mapcode ("&amp;R99&amp;") was used.",IF(E99&lt;&gt;TRIM(UPPER(B99&amp;"")),"Tidied up to "&amp;E99&amp;".","")))))))</f>
        <v/>
      </c>
      <c r="L99" s="49">
        <f>IF(E99="","",MapcodeAPI&amp;"coords/"&amp;SUBSTITUTE(E99," ","%20"))&amp;LEFT($B$13,0)</f>
        <v/>
      </c>
      <c r="M99" s="49">
        <f>IF(L99="","",IFERROR(_xlfn.WEBSERVICE(L99),IF(MapcodeAPIBackup="","NO CONNECTION",IFERROR(_xlfn.WEBSERVICE(MapcodeAPIBackup&amp;MID(L99,LEN(MapcodeAPI)+1,999)),"NO CONNECTION"))))</f>
        <v/>
      </c>
      <c r="N99" t="inlineStr">
        <is>
          <t xml:space="preserve"> </t>
        </is>
      </c>
      <c r="P99" s="50">
        <f>IFERROR(IF(AND(TRIM(B99&amp;"")="",TRIM(C99&amp;"")=""),"","#"&amp;UPPER(B99&amp;"")),"#(ERROR)")</f>
        <v/>
      </c>
      <c r="Q99" s="50">
        <f>IF(P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99,2,999)," "," "),"﻿"," "),"​"," "),"⁠"," ")," "," ")," "," "),CHAR(9)," "),CHAR(10)," "),CHAR(13)," "),"MAPCODE"," "),CHAR(34)," "),"“"," "),"”"," "),"'"," "),"’"," "),"‘"," "),"("," "),")"," "),"["," "),"]"," "),"{"," "),"}"," "),","," "),";"," "),"|"," "),":"," "),"/"," "),"\"," ")))</f>
        <v/>
      </c>
      <c r="R99" s="50">
        <f>IF(ISNUMBER(FIND(" ",Q99)),LEFT(Q99,FIND(" ",Q99)-1),"")</f>
        <v/>
      </c>
      <c r="S99" s="50">
        <f>IF(ISNUMBER(FIND(" ",Q99)),TRIM(MID(Q99,FIND(" ",Q99)+1,999)),Q99)</f>
        <v/>
      </c>
      <c r="T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amp;"")," "," "),"﻿"," "),"​"," "),"⁠"," ")," "," ")," "," "),CHAR(9)," "),CHAR(10)," "),CHAR(13)," "),"MAPCODE"," "),CHAR(34)," "),"“"," "),"”"," "),"'"," "),"’"," "),"‘"," "),"("," "),")"," "),"["," "),"]"," "),"{"," "),"}"," "),","," "),";"," "),"|"," "),":"," "),"/"," "),"\"," "))</f>
        <v/>
      </c>
      <c r="U99" s="50">
        <f>IF(R99&lt;&gt;"",R99,T99)</f>
        <v/>
      </c>
      <c r="V99" s="50">
        <f>IFERROR(FIND(".",S99),0)</f>
        <v/>
      </c>
      <c r="W99" s="50">
        <f>IF(V99&gt;0,V99-1,LEN(S99))</f>
        <v/>
      </c>
      <c r="X99" s="50">
        <f>IF(V99=0,"",IFERROR(LEFT(MID(S99,V99+1,99),FIND("-",MID(S99,V99+1,99))-1),MID(S99,V99+1,99)))</f>
        <v/>
      </c>
      <c r="Y99" s="50">
        <f>LEN(X99)</f>
        <v/>
      </c>
      <c r="Z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0",""),"1",""),"2",""),"3",""),"4",""),"5",""),"6",""),"7",""),"8",""),"9",""),"A",""),"B",""),"C",""),"D",""),"E",""),"F",""),"G",""),"H",""),"I",""),"J",""),"K",""),"L",""),"M",""),"N",""),"O",""),"P",""),"Q",""),"R",""),"S",""),"T",""),"U",""),"V",""),"W",""),"X",""),"Y",""),"Z",""),".",""),"-","")</f>
        <v/>
      </c>
      <c r="AA99" s="50">
        <f>LEN(S99)-LEN(SUBSTITUTE(S99,".",""))</f>
        <v/>
      </c>
      <c r="AB99" s="50">
        <f>AND(W99=5,Y99=4)</f>
        <v/>
      </c>
      <c r="AC99" s="50">
        <f>IF(P99="","",IF(S99="","There is no mapcode in this row, only a country code.",IF(ISNUMBER(FIND(" ",S99)),"There are too many spaces. A mapcode looks like ZAF RDD.2J: the country code, one space, then the code.",IF(Z99&lt;&gt;"","Contains characters that can't be in a mapcode: "&amp;Z99,IF(OR(AA99&lt;&gt;1,W99&lt;2,W99&gt;5,Y99&lt;2,Y99&gt;4),"This doesn't look like a mapcode. Mapcodes look like RDD.2J: 2 to 5 letters or numbers, a dot, then 2 to 4 more.",IF(AND(U99="",NOT(AB99)),"MISSING",IF(AND(U99&lt;&gt;"",OR(LEN(U99)&lt;2,LEN(U99)&gt;6,ISNUMBER(FIND(".",U99)))),"The country code """&amp;U99&amp;""" doesn't look right. Use a code like ZAF (South Africa) or US-CA (California).","")))))))</f>
        <v/>
      </c>
      <c r="AD99" s="50">
        <f>AND(R99&lt;&gt;"",T99&lt;&gt;"",R99&lt;&gt;T99)</f>
        <v/>
      </c>
    </row>
    <row r="100">
      <c r="B100" s="44" t="n"/>
      <c r="C100" s="44" t="n"/>
      <c r="D100" s="45">
        <f>IF(P100="","",IF(AC100="MISSING","MISSING COUNTRY CODE",IF(AC100&lt;&gt;"","NOT A VALID MAPCODE",IF(M100="NO CONNECTION","NO CONNECTION",IF(NOT(ISNUMBER(F100)),"NOT FOUND",IF(AD100,"CONVERTED – PLEASE CHECK","CONVERTED"))))))</f>
        <v/>
      </c>
      <c r="E100" s="46">
        <f>IF(OR(P100="",AC100&lt;&gt;""),"",TRIM(U100&amp;" "&amp;S100))</f>
        <v/>
      </c>
      <c r="F100" s="47">
        <f>IF(OR(M100="",M100="NO CONNECTION"),"",IFERROR(VALUE(SUBSTITUTE(_xlfn.FILTERXML(M100,"//latDeg"),".",MID(1/2,2,1))),""))</f>
        <v/>
      </c>
      <c r="G100" s="47">
        <f>IF(OR(M100="",M100="NO CONNECTION"),"",IFERROR(VALUE(SUBSTITUTE(_xlfn.FILTERXML(M100,"//lonDeg"),".",MID(1/2,2,1))),""))</f>
        <v/>
      </c>
      <c r="H100" s="45">
        <f>IF(ISNUMBER(F100),SUBSTITUTE(ROUND(F100,6)&amp;"",",",".")&amp;", "&amp;SUBSTITUTE(ROUND(G100,6)&amp;"",",","."),"")</f>
        <v/>
      </c>
      <c r="I100" s="46">
        <f>IF(ISNUMBER(F100),IFERROR(HYPERLINK("https://www.mymapcodes.com/go/?t="&amp;IF(U100="","AAA",U100)&amp;"&amp;ma="&amp;LEFT(S100,V100-1)&amp;"&amp;mb="&amp;MID(S100,V100+1,99),"Open on MyMapcodes →"),""),"")</f>
        <v/>
      </c>
      <c r="J100" s="48">
        <f>IF(P100="","",IF(AC100="MISSING","Add the country code: put it in front of the mapcode (e.g. ZAF RDD.2J) or in column C. ZAF = South Africa.",IF(AC100&lt;&gt;"",AC100,IF(M100="NO CONNECTION","Excel couldn't reach the mapcode service. Click the REFRESH RESULTS box just above the table.",IF(NOT(ISNUMBER(F100)),"The mapcode service doesn't recognise "&amp;E100&amp;". Check the mapcode and the country code.",IF(AD100,"Two different country codes were given, so the one in front of the mapcode ("&amp;R100&amp;") was used.",IF(E100&lt;&gt;TRIM(UPPER(B100&amp;"")),"Tidied up to "&amp;E100&amp;".","")))))))</f>
        <v/>
      </c>
      <c r="L100" s="49">
        <f>IF(E100="","",MapcodeAPI&amp;"coords/"&amp;SUBSTITUTE(E100," ","%20"))&amp;LEFT($B$13,0)</f>
        <v/>
      </c>
      <c r="M100" s="49">
        <f>IF(L100="","",IFERROR(_xlfn.WEBSERVICE(L100),IF(MapcodeAPIBackup="","NO CONNECTION",IFERROR(_xlfn.WEBSERVICE(MapcodeAPIBackup&amp;MID(L100,LEN(MapcodeAPI)+1,999)),"NO CONNECTION"))))</f>
        <v/>
      </c>
      <c r="N100" t="inlineStr">
        <is>
          <t xml:space="preserve"> </t>
        </is>
      </c>
      <c r="P100" s="50">
        <f>IFERROR(IF(AND(TRIM(B100&amp;"")="",TRIM(C100&amp;"")=""),"","#"&amp;UPPER(B100&amp;"")),"#(ERROR)")</f>
        <v/>
      </c>
      <c r="Q100" s="50">
        <f>IF(P100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100,2,999)," "," "),"﻿"," "),"​"," "),"⁠"," ")," "," ")," "," "),CHAR(9)," "),CHAR(10)," "),CHAR(13)," "),"MAPCODE"," "),CHAR(34)," "),"“"," "),"”"," "),"'"," "),"’"," "),"‘"," "),"("," "),")"," "),"["," "),"]"," "),"{"," "),"}"," "),","," "),";"," "),"|"," "),":"," "),"/"," "),"\"," ")))</f>
        <v/>
      </c>
      <c r="R100" s="50">
        <f>IF(ISNUMBER(FIND(" ",Q100)),LEFT(Q100,FIND(" ",Q100)-1),"")</f>
        <v/>
      </c>
      <c r="S100" s="50">
        <f>IF(ISNUMBER(FIND(" ",Q100)),TRIM(MID(Q100,FIND(" ",Q100)+1,999)),Q100)</f>
        <v/>
      </c>
      <c r="T1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amp;"")," "," "),"﻿"," "),"​"," "),"⁠"," ")," "," ")," "," "),CHAR(9)," "),CHAR(10)," "),CHAR(13)," "),"MAPCODE"," "),CHAR(34)," "),"“"," "),"”"," "),"'"," "),"’"," "),"‘"," "),"("," "),")"," "),"["," "),"]"," "),"{"," "),"}"," "),","," "),";"," "),"|"," "),":"," "),"/"," "),"\"," "))</f>
        <v/>
      </c>
      <c r="U100" s="50">
        <f>IF(R100&lt;&gt;"",R100,T100)</f>
        <v/>
      </c>
      <c r="V100" s="50">
        <f>IFERROR(FIND(".",S100),0)</f>
        <v/>
      </c>
      <c r="W100" s="50">
        <f>IF(V100&gt;0,V100-1,LEN(S100))</f>
        <v/>
      </c>
      <c r="X100" s="50">
        <f>IF(V100=0,"",IFERROR(LEFT(MID(S100,V100+1,99),FIND("-",MID(S100,V100+1,99))-1),MID(S100,V100+1,99)))</f>
        <v/>
      </c>
      <c r="Y100" s="50">
        <f>LEN(X100)</f>
        <v/>
      </c>
      <c r="Z1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0",""),"1",""),"2",""),"3",""),"4",""),"5",""),"6",""),"7",""),"8",""),"9",""),"A",""),"B",""),"C",""),"D",""),"E",""),"F",""),"G",""),"H",""),"I",""),"J",""),"K",""),"L",""),"M",""),"N",""),"O",""),"P",""),"Q",""),"R",""),"S",""),"T",""),"U",""),"V",""),"W",""),"X",""),"Y",""),"Z",""),".",""),"-","")</f>
        <v/>
      </c>
      <c r="AA100" s="50">
        <f>LEN(S100)-LEN(SUBSTITUTE(S100,".",""))</f>
        <v/>
      </c>
      <c r="AB100" s="50">
        <f>AND(W100=5,Y100=4)</f>
        <v/>
      </c>
      <c r="AC100" s="50">
        <f>IF(P100="","",IF(S100="","There is no mapcode in this row, only a country code.",IF(ISNUMBER(FIND(" ",S100)),"There are too many spaces. A mapcode looks like ZAF RDD.2J: the country code, one space, then the code.",IF(Z100&lt;&gt;"","Contains characters that can't be in a mapcode: "&amp;Z100,IF(OR(AA100&lt;&gt;1,W100&lt;2,W100&gt;5,Y100&lt;2,Y100&gt;4),"This doesn't look like a mapcode. Mapcodes look like RDD.2J: 2 to 5 letters or numbers, a dot, then 2 to 4 more.",IF(AND(U100="",NOT(AB100)),"MISSING",IF(AND(U100&lt;&gt;"",OR(LEN(U100)&lt;2,LEN(U100)&gt;6,ISNUMBER(FIND(".",U100)))),"The country code """&amp;U100&amp;""" doesn't look right. Use a code like ZAF (South Africa) or US-CA (California).","")))))))</f>
        <v/>
      </c>
      <c r="AD100" s="50">
        <f>AND(R100&lt;&gt;"",T100&lt;&gt;"",R100&lt;&gt;T100)</f>
        <v/>
      </c>
    </row>
    <row r="101">
      <c r="B101" s="44" t="n"/>
      <c r="C101" s="44" t="n"/>
      <c r="D101" s="45">
        <f>IF(P101="","",IF(AC101="MISSING","MISSING COUNTRY CODE",IF(AC101&lt;&gt;"","NOT A VALID MAPCODE",IF(M101="NO CONNECTION","NO CONNECTION",IF(NOT(ISNUMBER(F101)),"NOT FOUND",IF(AD101,"CONVERTED – PLEASE CHECK","CONVERTED"))))))</f>
        <v/>
      </c>
      <c r="E101" s="46">
        <f>IF(OR(P101="",AC101&lt;&gt;""),"",TRIM(U101&amp;" "&amp;S101))</f>
        <v/>
      </c>
      <c r="F101" s="47">
        <f>IF(OR(M101="",M101="NO CONNECTION"),"",IFERROR(VALUE(SUBSTITUTE(_xlfn.FILTERXML(M101,"//latDeg"),".",MID(1/2,2,1))),""))</f>
        <v/>
      </c>
      <c r="G101" s="47">
        <f>IF(OR(M101="",M101="NO CONNECTION"),"",IFERROR(VALUE(SUBSTITUTE(_xlfn.FILTERXML(M101,"//lonDeg"),".",MID(1/2,2,1))),""))</f>
        <v/>
      </c>
      <c r="H101" s="45">
        <f>IF(ISNUMBER(F101),SUBSTITUTE(ROUND(F101,6)&amp;"",",",".")&amp;", "&amp;SUBSTITUTE(ROUND(G101,6)&amp;"",",","."),"")</f>
        <v/>
      </c>
      <c r="I101" s="46">
        <f>IF(ISNUMBER(F101),IFERROR(HYPERLINK("https://www.mymapcodes.com/go/?t="&amp;IF(U101="","AAA",U101)&amp;"&amp;ma="&amp;LEFT(S101,V101-1)&amp;"&amp;mb="&amp;MID(S101,V101+1,99),"Open on MyMapcodes →"),""),"")</f>
        <v/>
      </c>
      <c r="J101" s="48">
        <f>IF(P101="","",IF(AC101="MISSING","Add the country code: put it in front of the mapcode (e.g. ZAF RDD.2J) or in column C. ZAF = South Africa.",IF(AC101&lt;&gt;"",AC101,IF(M101="NO CONNECTION","Excel couldn't reach the mapcode service. Click the REFRESH RESULTS box just above the table.",IF(NOT(ISNUMBER(F101)),"The mapcode service doesn't recognise "&amp;E101&amp;". Check the mapcode and the country code.",IF(AD101,"Two different country codes were given, so the one in front of the mapcode ("&amp;R101&amp;") was used.",IF(E101&lt;&gt;TRIM(UPPER(B101&amp;"")),"Tidied up to "&amp;E101&amp;".","")))))))</f>
        <v/>
      </c>
      <c r="L101" s="49">
        <f>IF(E101="","",MapcodeAPI&amp;"coords/"&amp;SUBSTITUTE(E101," ","%20"))&amp;LEFT($B$13,0)</f>
        <v/>
      </c>
      <c r="M101" s="49">
        <f>IF(L101="","",IFERROR(_xlfn.WEBSERVICE(L101),IF(MapcodeAPIBackup="","NO CONNECTION",IFERROR(_xlfn.WEBSERVICE(MapcodeAPIBackup&amp;MID(L101,LEN(MapcodeAPI)+1,999)),"NO CONNECTION"))))</f>
        <v/>
      </c>
      <c r="N101" t="inlineStr">
        <is>
          <t xml:space="preserve"> </t>
        </is>
      </c>
      <c r="P101" s="50">
        <f>IFERROR(IF(AND(TRIM(B101&amp;"")="",TRIM(C101&amp;"")=""),"","#"&amp;UPPER(B101&amp;"")),"#(ERROR)")</f>
        <v/>
      </c>
      <c r="Q101" s="50">
        <f>IF(P101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101,2,999)," "," "),"﻿"," "),"​"," "),"⁠"," ")," "," ")," "," "),CHAR(9)," "),CHAR(10)," "),CHAR(13)," "),"MAPCODE"," "),CHAR(34)," "),"“"," "),"”"," "),"'"," "),"’"," "),"‘"," "),"("," "),")"," "),"["," "),"]"," "),"{"," "),"}"," "),","," "),";"," "),"|"," "),":"," "),"/"," "),"\"," ")))</f>
        <v/>
      </c>
      <c r="R101" s="50">
        <f>IF(ISNUMBER(FIND(" ",Q101)),LEFT(Q101,FIND(" ",Q101)-1),"")</f>
        <v/>
      </c>
      <c r="S101" s="50">
        <f>IF(ISNUMBER(FIND(" ",Q101)),TRIM(MID(Q101,FIND(" ",Q101)+1,999)),Q101)</f>
        <v/>
      </c>
      <c r="T1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101&amp;"")," "," "),"﻿"," "),"​"," "),"⁠"," ")," "," ")," "," "),CHAR(9)," "),CHAR(10)," "),CHAR(13)," "),"MAPCODE"," "),CHAR(34)," "),"“"," "),"”"," "),"'"," "),"’"," "),"‘"," "),"("," "),")"," "),"["," "),"]"," "),"{"," "),"}"," "),","," "),";"," "),"|"," "),":"," "),"/"," "),"\"," "))</f>
        <v/>
      </c>
      <c r="U101" s="50">
        <f>IF(R101&lt;&gt;"",R101,T101)</f>
        <v/>
      </c>
      <c r="V101" s="50">
        <f>IFERROR(FIND(".",S101),0)</f>
        <v/>
      </c>
      <c r="W101" s="50">
        <f>IF(V101&gt;0,V101-1,LEN(S101))</f>
        <v/>
      </c>
      <c r="X101" s="50">
        <f>IF(V101=0,"",IFERROR(LEFT(MID(S101,V101+1,99),FIND("-",MID(S101,V101+1,99))-1),MID(S101,V101+1,99)))</f>
        <v/>
      </c>
      <c r="Y101" s="50">
        <f>LEN(X101)</f>
        <v/>
      </c>
      <c r="Z1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101,"0",""),"1",""),"2",""),"3",""),"4",""),"5",""),"6",""),"7",""),"8",""),"9",""),"A",""),"B",""),"C",""),"D",""),"E",""),"F",""),"G",""),"H",""),"I",""),"J",""),"K",""),"L",""),"M",""),"N",""),"O",""),"P",""),"Q",""),"R",""),"S",""),"T",""),"U",""),"V",""),"W",""),"X",""),"Y",""),"Z",""),".",""),"-","")</f>
        <v/>
      </c>
      <c r="AA101" s="50">
        <f>LEN(S101)-LEN(SUBSTITUTE(S101,".",""))</f>
        <v/>
      </c>
      <c r="AB101" s="50">
        <f>AND(W101=5,Y101=4)</f>
        <v/>
      </c>
      <c r="AC101" s="50">
        <f>IF(P101="","",IF(S101="","There is no mapcode in this row, only a country code.",IF(ISNUMBER(FIND(" ",S101)),"There are too many spaces. A mapcode looks like ZAF RDD.2J: the country code, one space, then the code.",IF(Z101&lt;&gt;"","Contains characters that can't be in a mapcode: "&amp;Z101,IF(OR(AA101&lt;&gt;1,W101&lt;2,W101&gt;5,Y101&lt;2,Y101&gt;4),"This doesn't look like a mapcode. Mapcodes look like RDD.2J: 2 to 5 letters or numbers, a dot, then 2 to 4 more.",IF(AND(U101="",NOT(AB101)),"MISSING",IF(AND(U101&lt;&gt;"",OR(LEN(U101)&lt;2,LEN(U101)&gt;6,ISNUMBER(FIND(".",U101)))),"The country code """&amp;U101&amp;""" doesn't look right. Use a code like ZAF (South Africa) or US-CA (California).","")))))))</f>
        <v/>
      </c>
      <c r="AD101" s="50">
        <f>AND(R101&lt;&gt;"",T101&lt;&gt;"",R101&lt;&gt;T101)</f>
        <v/>
      </c>
    </row>
    <row r="102">
      <c r="B102" s="44" t="n"/>
      <c r="C102" s="44" t="n"/>
      <c r="D102" s="45">
        <f>IF(P102="","",IF(AC102="MISSING","MISSING COUNTRY CODE",IF(AC102&lt;&gt;"","NOT A VALID MAPCODE",IF(M102="NO CONNECTION","NO CONNECTION",IF(NOT(ISNUMBER(F102)),"NOT FOUND",IF(AD102,"CONVERTED – PLEASE CHECK","CONVERTED"))))))</f>
        <v/>
      </c>
      <c r="E102" s="46">
        <f>IF(OR(P102="",AC102&lt;&gt;""),"",TRIM(U102&amp;" "&amp;S102))</f>
        <v/>
      </c>
      <c r="F102" s="47">
        <f>IF(OR(M102="",M102="NO CONNECTION"),"",IFERROR(VALUE(SUBSTITUTE(_xlfn.FILTERXML(M102,"//latDeg"),".",MID(1/2,2,1))),""))</f>
        <v/>
      </c>
      <c r="G102" s="47">
        <f>IF(OR(M102="",M102="NO CONNECTION"),"",IFERROR(VALUE(SUBSTITUTE(_xlfn.FILTERXML(M102,"//lonDeg"),".",MID(1/2,2,1))),""))</f>
        <v/>
      </c>
      <c r="H102" s="45">
        <f>IF(ISNUMBER(F102),SUBSTITUTE(ROUND(F102,6)&amp;"",",",".")&amp;", "&amp;SUBSTITUTE(ROUND(G102,6)&amp;"",",","."),"")</f>
        <v/>
      </c>
      <c r="I102" s="46">
        <f>IF(ISNUMBER(F102),IFERROR(HYPERLINK("https://www.mymapcodes.com/go/?t="&amp;IF(U102="","AAA",U102)&amp;"&amp;ma="&amp;LEFT(S102,V102-1)&amp;"&amp;mb="&amp;MID(S102,V102+1,99),"Open on MyMapcodes →"),""),"")</f>
        <v/>
      </c>
      <c r="J102" s="48">
        <f>IF(P102="","",IF(AC102="MISSING","Add the country code: put it in front of the mapcode (e.g. ZAF RDD.2J) or in column C. ZAF = South Africa.",IF(AC102&lt;&gt;"",AC102,IF(M102="NO CONNECTION","Excel couldn't reach the mapcode service. Click the REFRESH RESULTS box just above the table.",IF(NOT(ISNUMBER(F102)),"The mapcode service doesn't recognise "&amp;E102&amp;". Check the mapcode and the country code.",IF(AD102,"Two different country codes were given, so the one in front of the mapcode ("&amp;R102&amp;") was used.",IF(E102&lt;&gt;TRIM(UPPER(B102&amp;"")),"Tidied up to "&amp;E102&amp;".","")))))))</f>
        <v/>
      </c>
      <c r="L102" s="49">
        <f>IF(E102="","",MapcodeAPI&amp;"coords/"&amp;SUBSTITUTE(E102," ","%20"))&amp;LEFT($B$13,0)</f>
        <v/>
      </c>
      <c r="M102" s="49">
        <f>IF(L102="","",IFERROR(_xlfn.WEBSERVICE(L102),IF(MapcodeAPIBackup="","NO CONNECTION",IFERROR(_xlfn.WEBSERVICE(MapcodeAPIBackup&amp;MID(L102,LEN(MapcodeAPI)+1,999)),"NO CONNECTION"))))</f>
        <v/>
      </c>
      <c r="N102" t="inlineStr">
        <is>
          <t xml:space="preserve"> </t>
        </is>
      </c>
      <c r="P102" s="50">
        <f>IFERROR(IF(AND(TRIM(B102&amp;"")="",TRIM(C102&amp;"")=""),"","#"&amp;UPPER(B102&amp;"")),"#(ERROR)")</f>
        <v/>
      </c>
      <c r="Q102" s="50">
        <f>IF(P102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102,2,999)," "," "),"﻿"," "),"​"," "),"⁠"," ")," "," ")," "," "),CHAR(9)," "),CHAR(10)," "),CHAR(13)," "),"MAPCODE"," "),CHAR(34)," "),"“"," "),"”"," "),"'"," "),"’"," "),"‘"," "),"("," "),")"," "),"["," "),"]"," "),"{"," "),"}"," "),","," "),";"," "),"|"," "),":"," "),"/"," "),"\"," ")))</f>
        <v/>
      </c>
      <c r="R102" s="50">
        <f>IF(ISNUMBER(FIND(" ",Q102)),LEFT(Q102,FIND(" ",Q102)-1),"")</f>
        <v/>
      </c>
      <c r="S102" s="50">
        <f>IF(ISNUMBER(FIND(" ",Q102)),TRIM(MID(Q102,FIND(" ",Q102)+1,999)),Q102)</f>
        <v/>
      </c>
      <c r="T1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102&amp;"")," "," "),"﻿"," "),"​"," "),"⁠"," ")," "," ")," "," "),CHAR(9)," "),CHAR(10)," "),CHAR(13)," "),"MAPCODE"," "),CHAR(34)," "),"“"," "),"”"," "),"'"," "),"’"," "),"‘"," "),"("," "),")"," "),"["," "),"]"," "),"{"," "),"}"," "),","," "),";"," "),"|"," "),":"," "),"/"," "),"\"," "))</f>
        <v/>
      </c>
      <c r="U102" s="50">
        <f>IF(R102&lt;&gt;"",R102,T102)</f>
        <v/>
      </c>
      <c r="V102" s="50">
        <f>IFERROR(FIND(".",S102),0)</f>
        <v/>
      </c>
      <c r="W102" s="50">
        <f>IF(V102&gt;0,V102-1,LEN(S102))</f>
        <v/>
      </c>
      <c r="X102" s="50">
        <f>IF(V102=0,"",IFERROR(LEFT(MID(S102,V102+1,99),FIND("-",MID(S102,V102+1,99))-1),MID(S102,V102+1,99)))</f>
        <v/>
      </c>
      <c r="Y102" s="50">
        <f>LEN(X102)</f>
        <v/>
      </c>
      <c r="Z1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102,"0",""),"1",""),"2",""),"3",""),"4",""),"5",""),"6",""),"7",""),"8",""),"9",""),"A",""),"B",""),"C",""),"D",""),"E",""),"F",""),"G",""),"H",""),"I",""),"J",""),"K",""),"L",""),"M",""),"N",""),"O",""),"P",""),"Q",""),"R",""),"S",""),"T",""),"U",""),"V",""),"W",""),"X",""),"Y",""),"Z",""),".",""),"-","")</f>
        <v/>
      </c>
      <c r="AA102" s="50">
        <f>LEN(S102)-LEN(SUBSTITUTE(S102,".",""))</f>
        <v/>
      </c>
      <c r="AB102" s="50">
        <f>AND(W102=5,Y102=4)</f>
        <v/>
      </c>
      <c r="AC102" s="50">
        <f>IF(P102="","",IF(S102="","There is no mapcode in this row, only a country code.",IF(ISNUMBER(FIND(" ",S102)),"There are too many spaces. A mapcode looks like ZAF RDD.2J: the country code, one space, then the code.",IF(Z102&lt;&gt;"","Contains characters that can't be in a mapcode: "&amp;Z102,IF(OR(AA102&lt;&gt;1,W102&lt;2,W102&gt;5,Y102&lt;2,Y102&gt;4),"This doesn't look like a mapcode. Mapcodes look like RDD.2J: 2 to 5 letters or numbers, a dot, then 2 to 4 more.",IF(AND(U102="",NOT(AB102)),"MISSING",IF(AND(U102&lt;&gt;"",OR(LEN(U102)&lt;2,LEN(U102)&gt;6,ISNUMBER(FIND(".",U102)))),"The country code """&amp;U102&amp;""" doesn't look right. Use a code like ZAF (South Africa) or US-CA (California).","")))))))</f>
        <v/>
      </c>
      <c r="AD102" s="50">
        <f>AND(R102&lt;&gt;"",T102&lt;&gt;"",R102&lt;&gt;T102)</f>
        <v/>
      </c>
    </row>
    <row r="103">
      <c r="B103" s="44" t="n"/>
      <c r="C103" s="44" t="n"/>
      <c r="D103" s="45">
        <f>IF(P103="","",IF(AC103="MISSING","MISSING COUNTRY CODE",IF(AC103&lt;&gt;"","NOT A VALID MAPCODE",IF(M103="NO CONNECTION","NO CONNECTION",IF(NOT(ISNUMBER(F103)),"NOT FOUND",IF(AD103,"CONVERTED – PLEASE CHECK","CONVERTED"))))))</f>
        <v/>
      </c>
      <c r="E103" s="46">
        <f>IF(OR(P103="",AC103&lt;&gt;""),"",TRIM(U103&amp;" "&amp;S103))</f>
        <v/>
      </c>
      <c r="F103" s="47">
        <f>IF(OR(M103="",M103="NO CONNECTION"),"",IFERROR(VALUE(SUBSTITUTE(_xlfn.FILTERXML(M103,"//latDeg"),".",MID(1/2,2,1))),""))</f>
        <v/>
      </c>
      <c r="G103" s="47">
        <f>IF(OR(M103="",M103="NO CONNECTION"),"",IFERROR(VALUE(SUBSTITUTE(_xlfn.FILTERXML(M103,"//lonDeg"),".",MID(1/2,2,1))),""))</f>
        <v/>
      </c>
      <c r="H103" s="45">
        <f>IF(ISNUMBER(F103),SUBSTITUTE(ROUND(F103,6)&amp;"",",",".")&amp;", "&amp;SUBSTITUTE(ROUND(G103,6)&amp;"",",","."),"")</f>
        <v/>
      </c>
      <c r="I103" s="46">
        <f>IF(ISNUMBER(F103),IFERROR(HYPERLINK("https://www.mymapcodes.com/go/?t="&amp;IF(U103="","AAA",U103)&amp;"&amp;ma="&amp;LEFT(S103,V103-1)&amp;"&amp;mb="&amp;MID(S103,V103+1,99),"Open on MyMapcodes →"),""),"")</f>
        <v/>
      </c>
      <c r="J103" s="48">
        <f>IF(P103="","",IF(AC103="MISSING","Add the country code: put it in front of the mapcode (e.g. ZAF RDD.2J) or in column C. ZAF = South Africa.",IF(AC103&lt;&gt;"",AC103,IF(M103="NO CONNECTION","Excel couldn't reach the mapcode service. Click the REFRESH RESULTS box just above the table.",IF(NOT(ISNUMBER(F103)),"The mapcode service doesn't recognise "&amp;E103&amp;". Check the mapcode and the country code.",IF(AD103,"Two different country codes were given, so the one in front of the mapcode ("&amp;R103&amp;") was used.",IF(E103&lt;&gt;TRIM(UPPER(B103&amp;"")),"Tidied up to "&amp;E103&amp;".","")))))))</f>
        <v/>
      </c>
      <c r="L103" s="49">
        <f>IF(E103="","",MapcodeAPI&amp;"coords/"&amp;SUBSTITUTE(E103," ","%20"))&amp;LEFT($B$13,0)</f>
        <v/>
      </c>
      <c r="M103" s="49">
        <f>IF(L103="","",IFERROR(_xlfn.WEBSERVICE(L103),IF(MapcodeAPIBackup="","NO CONNECTION",IFERROR(_xlfn.WEBSERVICE(MapcodeAPIBackup&amp;MID(L103,LEN(MapcodeAPI)+1,999)),"NO CONNECTION"))))</f>
        <v/>
      </c>
      <c r="N103" t="inlineStr">
        <is>
          <t xml:space="preserve"> </t>
        </is>
      </c>
      <c r="P103" s="50">
        <f>IFERROR(IF(AND(TRIM(B103&amp;"")="",TRIM(C103&amp;"")=""),"","#"&amp;UPPER(B103&amp;"")),"#(ERROR)")</f>
        <v/>
      </c>
      <c r="Q103" s="50">
        <f>IF(P103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103,2,999)," "," "),"﻿"," "),"​"," "),"⁠"," ")," "," ")," "," "),CHAR(9)," "),CHAR(10)," "),CHAR(13)," "),"MAPCODE"," "),CHAR(34)," "),"“"," "),"”"," "),"'"," "),"’"," "),"‘"," "),"("," "),")"," "),"["," "),"]"," "),"{"," "),"}"," "),","," "),";"," "),"|"," "),":"," "),"/"," "),"\"," ")))</f>
        <v/>
      </c>
      <c r="R103" s="50">
        <f>IF(ISNUMBER(FIND(" ",Q103)),LEFT(Q103,FIND(" ",Q103)-1),"")</f>
        <v/>
      </c>
      <c r="S103" s="50">
        <f>IF(ISNUMBER(FIND(" ",Q103)),TRIM(MID(Q103,FIND(" ",Q103)+1,999)),Q103)</f>
        <v/>
      </c>
      <c r="T1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103&amp;"")," "," "),"﻿"," "),"​"," "),"⁠"," ")," "," ")," "," "),CHAR(9)," "),CHAR(10)," "),CHAR(13)," "),"MAPCODE"," "),CHAR(34)," "),"“"," "),"”"," "),"'"," "),"’"," "),"‘"," "),"("," "),")"," "),"["," "),"]"," "),"{"," "),"}"," "),","," "),";"," "),"|"," "),":"," "),"/"," "),"\"," "))</f>
        <v/>
      </c>
      <c r="U103" s="50">
        <f>IF(R103&lt;&gt;"",R103,T103)</f>
        <v/>
      </c>
      <c r="V103" s="50">
        <f>IFERROR(FIND(".",S103),0)</f>
        <v/>
      </c>
      <c r="W103" s="50">
        <f>IF(V103&gt;0,V103-1,LEN(S103))</f>
        <v/>
      </c>
      <c r="X103" s="50">
        <f>IF(V103=0,"",IFERROR(LEFT(MID(S103,V103+1,99),FIND("-",MID(S103,V103+1,99))-1),MID(S103,V103+1,99)))</f>
        <v/>
      </c>
      <c r="Y103" s="50">
        <f>LEN(X103)</f>
        <v/>
      </c>
      <c r="Z1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103,"0",""),"1",""),"2",""),"3",""),"4",""),"5",""),"6",""),"7",""),"8",""),"9",""),"A",""),"B",""),"C",""),"D",""),"E",""),"F",""),"G",""),"H",""),"I",""),"J",""),"K",""),"L",""),"M",""),"N",""),"O",""),"P",""),"Q",""),"R",""),"S",""),"T",""),"U",""),"V",""),"W",""),"X",""),"Y",""),"Z",""),".",""),"-","")</f>
        <v/>
      </c>
      <c r="AA103" s="50">
        <f>LEN(S103)-LEN(SUBSTITUTE(S103,".",""))</f>
        <v/>
      </c>
      <c r="AB103" s="50">
        <f>AND(W103=5,Y103=4)</f>
        <v/>
      </c>
      <c r="AC103" s="50">
        <f>IF(P103="","",IF(S103="","There is no mapcode in this row, only a country code.",IF(ISNUMBER(FIND(" ",S103)),"There are too many spaces. A mapcode looks like ZAF RDD.2J: the country code, one space, then the code.",IF(Z103&lt;&gt;"","Contains characters that can't be in a mapcode: "&amp;Z103,IF(OR(AA103&lt;&gt;1,W103&lt;2,W103&gt;5,Y103&lt;2,Y103&gt;4),"This doesn't look like a mapcode. Mapcodes look like RDD.2J: 2 to 5 letters or numbers, a dot, then 2 to 4 more.",IF(AND(U103="",NOT(AB103)),"MISSING",IF(AND(U103&lt;&gt;"",OR(LEN(U103)&lt;2,LEN(U103)&gt;6,ISNUMBER(FIND(".",U103)))),"The country code """&amp;U103&amp;""" doesn't look right. Use a code like ZAF (South Africa) or US-CA (California).","")))))))</f>
        <v/>
      </c>
      <c r="AD103" s="50">
        <f>AND(R103&lt;&gt;"",T103&lt;&gt;"",R103&lt;&gt;T103)</f>
        <v/>
      </c>
    </row>
    <row r="104">
      <c r="B104" s="44" t="n"/>
      <c r="C104" s="44" t="n"/>
      <c r="D104" s="45">
        <f>IF(P104="","",IF(AC104="MISSING","MISSING COUNTRY CODE",IF(AC104&lt;&gt;"","NOT A VALID MAPCODE",IF(M104="NO CONNECTION","NO CONNECTION",IF(NOT(ISNUMBER(F104)),"NOT FOUND",IF(AD104,"CONVERTED – PLEASE CHECK","CONVERTED"))))))</f>
        <v/>
      </c>
      <c r="E104" s="46">
        <f>IF(OR(P104="",AC104&lt;&gt;""),"",TRIM(U104&amp;" "&amp;S104))</f>
        <v/>
      </c>
      <c r="F104" s="47">
        <f>IF(OR(M104="",M104="NO CONNECTION"),"",IFERROR(VALUE(SUBSTITUTE(_xlfn.FILTERXML(M104,"//latDeg"),".",MID(1/2,2,1))),""))</f>
        <v/>
      </c>
      <c r="G104" s="47">
        <f>IF(OR(M104="",M104="NO CONNECTION"),"",IFERROR(VALUE(SUBSTITUTE(_xlfn.FILTERXML(M104,"//lonDeg"),".",MID(1/2,2,1))),""))</f>
        <v/>
      </c>
      <c r="H104" s="45">
        <f>IF(ISNUMBER(F104),SUBSTITUTE(ROUND(F104,6)&amp;"",",",".")&amp;", "&amp;SUBSTITUTE(ROUND(G104,6)&amp;"",",","."),"")</f>
        <v/>
      </c>
      <c r="I104" s="46">
        <f>IF(ISNUMBER(F104),IFERROR(HYPERLINK("https://www.mymapcodes.com/go/?t="&amp;IF(U104="","AAA",U104)&amp;"&amp;ma="&amp;LEFT(S104,V104-1)&amp;"&amp;mb="&amp;MID(S104,V104+1,99),"Open on MyMapcodes →"),""),"")</f>
        <v/>
      </c>
      <c r="J104" s="48">
        <f>IF(P104="","",IF(AC104="MISSING","Add the country code: put it in front of the mapcode (e.g. ZAF RDD.2J) or in column C. ZAF = South Africa.",IF(AC104&lt;&gt;"",AC104,IF(M104="NO CONNECTION","Excel couldn't reach the mapcode service. Click the REFRESH RESULTS box just above the table.",IF(NOT(ISNUMBER(F104)),"The mapcode service doesn't recognise "&amp;E104&amp;". Check the mapcode and the country code.",IF(AD104,"Two different country codes were given, so the one in front of the mapcode ("&amp;R104&amp;") was used.",IF(E104&lt;&gt;TRIM(UPPER(B104&amp;"")),"Tidied up to "&amp;E104&amp;".","")))))))</f>
        <v/>
      </c>
      <c r="L104" s="49">
        <f>IF(E104="","",MapcodeAPI&amp;"coords/"&amp;SUBSTITUTE(E104," ","%20"))&amp;LEFT($B$13,0)</f>
        <v/>
      </c>
      <c r="M104" s="49">
        <f>IF(L104="","",IFERROR(_xlfn.WEBSERVICE(L104),IF(MapcodeAPIBackup="","NO CONNECTION",IFERROR(_xlfn.WEBSERVICE(MapcodeAPIBackup&amp;MID(L104,LEN(MapcodeAPI)+1,999)),"NO CONNECTION"))))</f>
        <v/>
      </c>
      <c r="N104" t="inlineStr">
        <is>
          <t xml:space="preserve"> </t>
        </is>
      </c>
      <c r="P104" s="50">
        <f>IFERROR(IF(AND(TRIM(B104&amp;"")="",TRIM(C104&amp;"")=""),"","#"&amp;UPPER(B104&amp;"")),"#(ERROR)")</f>
        <v/>
      </c>
      <c r="Q104" s="50">
        <f>IF(P104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104,2,999)," "," "),"﻿"," "),"​"," "),"⁠"," ")," "," ")," "," "),CHAR(9)," "),CHAR(10)," "),CHAR(13)," "),"MAPCODE"," "),CHAR(34)," "),"“"," "),"”"," "),"'"," "),"’"," "),"‘"," "),"("," "),")"," "),"["," "),"]"," "),"{"," "),"}"," "),","," "),";"," "),"|"," "),":"," "),"/"," "),"\"," ")))</f>
        <v/>
      </c>
      <c r="R104" s="50">
        <f>IF(ISNUMBER(FIND(" ",Q104)),LEFT(Q104,FIND(" ",Q104)-1),"")</f>
        <v/>
      </c>
      <c r="S104" s="50">
        <f>IF(ISNUMBER(FIND(" ",Q104)),TRIM(MID(Q104,FIND(" ",Q104)+1,999)),Q104)</f>
        <v/>
      </c>
      <c r="T1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104&amp;"")," "," "),"﻿"," "),"​"," "),"⁠"," ")," "," ")," "," "),CHAR(9)," "),CHAR(10)," "),CHAR(13)," "),"MAPCODE"," "),CHAR(34)," "),"“"," "),"”"," "),"'"," "),"’"," "),"‘"," "),"("," "),")"," "),"["," "),"]"," "),"{"," "),"}"," "),","," "),";"," "),"|"," "),":"," "),"/"," "),"\"," "))</f>
        <v/>
      </c>
      <c r="U104" s="50">
        <f>IF(R104&lt;&gt;"",R104,T104)</f>
        <v/>
      </c>
      <c r="V104" s="50">
        <f>IFERROR(FIND(".",S104),0)</f>
        <v/>
      </c>
      <c r="W104" s="50">
        <f>IF(V104&gt;0,V104-1,LEN(S104))</f>
        <v/>
      </c>
      <c r="X104" s="50">
        <f>IF(V104=0,"",IFERROR(LEFT(MID(S104,V104+1,99),FIND("-",MID(S104,V104+1,99))-1),MID(S104,V104+1,99)))</f>
        <v/>
      </c>
      <c r="Y104" s="50">
        <f>LEN(X104)</f>
        <v/>
      </c>
      <c r="Z1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104,"0",""),"1",""),"2",""),"3",""),"4",""),"5",""),"6",""),"7",""),"8",""),"9",""),"A",""),"B",""),"C",""),"D",""),"E",""),"F",""),"G",""),"H",""),"I",""),"J",""),"K",""),"L",""),"M",""),"N",""),"O",""),"P",""),"Q",""),"R",""),"S",""),"T",""),"U",""),"V",""),"W",""),"X",""),"Y",""),"Z",""),".",""),"-","")</f>
        <v/>
      </c>
      <c r="AA104" s="50">
        <f>LEN(S104)-LEN(SUBSTITUTE(S104,".",""))</f>
        <v/>
      </c>
      <c r="AB104" s="50">
        <f>AND(W104=5,Y104=4)</f>
        <v/>
      </c>
      <c r="AC104" s="50">
        <f>IF(P104="","",IF(S104="","There is no mapcode in this row, only a country code.",IF(ISNUMBER(FIND(" ",S104)),"There are too many spaces. A mapcode looks like ZAF RDD.2J: the country code, one space, then the code.",IF(Z104&lt;&gt;"","Contains characters that can't be in a mapcode: "&amp;Z104,IF(OR(AA104&lt;&gt;1,W104&lt;2,W104&gt;5,Y104&lt;2,Y104&gt;4),"This doesn't look like a mapcode. Mapcodes look like RDD.2J: 2 to 5 letters or numbers, a dot, then 2 to 4 more.",IF(AND(U104="",NOT(AB104)),"MISSING",IF(AND(U104&lt;&gt;"",OR(LEN(U104)&lt;2,LEN(U104)&gt;6,ISNUMBER(FIND(".",U104)))),"The country code """&amp;U104&amp;""" doesn't look right. Use a code like ZAF (South Africa) or US-CA (California).","")))))))</f>
        <v/>
      </c>
      <c r="AD104" s="50">
        <f>AND(R104&lt;&gt;"",T104&lt;&gt;"",R104&lt;&gt;T104)</f>
        <v/>
      </c>
    </row>
    <row r="105">
      <c r="B105" s="44" t="n"/>
      <c r="C105" s="44" t="n"/>
      <c r="D105" s="45">
        <f>IF(P105="","",IF(AC105="MISSING","MISSING COUNTRY CODE",IF(AC105&lt;&gt;"","NOT A VALID MAPCODE",IF(M105="NO CONNECTION","NO CONNECTION",IF(NOT(ISNUMBER(F105)),"NOT FOUND",IF(AD105,"CONVERTED – PLEASE CHECK","CONVERTED"))))))</f>
        <v/>
      </c>
      <c r="E105" s="46">
        <f>IF(OR(P105="",AC105&lt;&gt;""),"",TRIM(U105&amp;" "&amp;S105))</f>
        <v/>
      </c>
      <c r="F105" s="47">
        <f>IF(OR(M105="",M105="NO CONNECTION"),"",IFERROR(VALUE(SUBSTITUTE(_xlfn.FILTERXML(M105,"//latDeg"),".",MID(1/2,2,1))),""))</f>
        <v/>
      </c>
      <c r="G105" s="47">
        <f>IF(OR(M105="",M105="NO CONNECTION"),"",IFERROR(VALUE(SUBSTITUTE(_xlfn.FILTERXML(M105,"//lonDeg"),".",MID(1/2,2,1))),""))</f>
        <v/>
      </c>
      <c r="H105" s="45">
        <f>IF(ISNUMBER(F105),SUBSTITUTE(ROUND(F105,6)&amp;"",",",".")&amp;", "&amp;SUBSTITUTE(ROUND(G105,6)&amp;"",",","."),"")</f>
        <v/>
      </c>
      <c r="I105" s="46">
        <f>IF(ISNUMBER(F105),IFERROR(HYPERLINK("https://www.mymapcodes.com/go/?t="&amp;IF(U105="","AAA",U105)&amp;"&amp;ma="&amp;LEFT(S105,V105-1)&amp;"&amp;mb="&amp;MID(S105,V105+1,99),"Open on MyMapcodes →"),""),"")</f>
        <v/>
      </c>
      <c r="J105" s="48">
        <f>IF(P105="","",IF(AC105="MISSING","Add the country code: put it in front of the mapcode (e.g. ZAF RDD.2J) or in column C. ZAF = South Africa.",IF(AC105&lt;&gt;"",AC105,IF(M105="NO CONNECTION","Excel couldn't reach the mapcode service. Click the REFRESH RESULTS box just above the table.",IF(NOT(ISNUMBER(F105)),"The mapcode service doesn't recognise "&amp;E105&amp;". Check the mapcode and the country code.",IF(AD105,"Two different country codes were given, so the one in front of the mapcode ("&amp;R105&amp;") was used.",IF(E105&lt;&gt;TRIM(UPPER(B105&amp;"")),"Tidied up to "&amp;E105&amp;".","")))))))</f>
        <v/>
      </c>
      <c r="L105" s="49">
        <f>IF(E105="","",MapcodeAPI&amp;"coords/"&amp;SUBSTITUTE(E105," ","%20"))&amp;LEFT($B$13,0)</f>
        <v/>
      </c>
      <c r="M105" s="49">
        <f>IF(L105="","",IFERROR(_xlfn.WEBSERVICE(L105),IF(MapcodeAPIBackup="","NO CONNECTION",IFERROR(_xlfn.WEBSERVICE(MapcodeAPIBackup&amp;MID(L105,LEN(MapcodeAPI)+1,999)),"NO CONNECTION"))))</f>
        <v/>
      </c>
      <c r="N105" t="inlineStr">
        <is>
          <t xml:space="preserve"> </t>
        </is>
      </c>
      <c r="P105" s="50">
        <f>IFERROR(IF(AND(TRIM(B105&amp;"")="",TRIM(C105&amp;"")=""),"","#"&amp;UPPER(B105&amp;"")),"#(ERROR)")</f>
        <v/>
      </c>
      <c r="Q105" s="50">
        <f>IF(P105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105,2,999)," "," "),"﻿"," "),"​"," "),"⁠"," ")," "," ")," "," "),CHAR(9)," "),CHAR(10)," "),CHAR(13)," "),"MAPCODE"," "),CHAR(34)," "),"“"," "),"”"," "),"'"," "),"’"," "),"‘"," "),"("," "),")"," "),"["," "),"]"," "),"{"," "),"}"," "),","," "),";"," "),"|"," "),":"," "),"/"," "),"\"," ")))</f>
        <v/>
      </c>
      <c r="R105" s="50">
        <f>IF(ISNUMBER(FIND(" ",Q105)),LEFT(Q105,FIND(" ",Q105)-1),"")</f>
        <v/>
      </c>
      <c r="S105" s="50">
        <f>IF(ISNUMBER(FIND(" ",Q105)),TRIM(MID(Q105,FIND(" ",Q105)+1,999)),Q105)</f>
        <v/>
      </c>
      <c r="T1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105&amp;"")," "," "),"﻿"," "),"​"," "),"⁠"," ")," "," ")," "," "),CHAR(9)," "),CHAR(10)," "),CHAR(13)," "),"MAPCODE"," "),CHAR(34)," "),"“"," "),"”"," "),"'"," "),"’"," "),"‘"," "),"("," "),")"," "),"["," "),"]"," "),"{"," "),"}"," "),","," "),";"," "),"|"," "),":"," "),"/"," "),"\"," "))</f>
        <v/>
      </c>
      <c r="U105" s="50">
        <f>IF(R105&lt;&gt;"",R105,T105)</f>
        <v/>
      </c>
      <c r="V105" s="50">
        <f>IFERROR(FIND(".",S105),0)</f>
        <v/>
      </c>
      <c r="W105" s="50">
        <f>IF(V105&gt;0,V105-1,LEN(S105))</f>
        <v/>
      </c>
      <c r="X105" s="50">
        <f>IF(V105=0,"",IFERROR(LEFT(MID(S105,V105+1,99),FIND("-",MID(S105,V105+1,99))-1),MID(S105,V105+1,99)))</f>
        <v/>
      </c>
      <c r="Y105" s="50">
        <f>LEN(X105)</f>
        <v/>
      </c>
      <c r="Z1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105,"0",""),"1",""),"2",""),"3",""),"4",""),"5",""),"6",""),"7",""),"8",""),"9",""),"A",""),"B",""),"C",""),"D",""),"E",""),"F",""),"G",""),"H",""),"I",""),"J",""),"K",""),"L",""),"M",""),"N",""),"O",""),"P",""),"Q",""),"R",""),"S",""),"T",""),"U",""),"V",""),"W",""),"X",""),"Y",""),"Z",""),".",""),"-","")</f>
        <v/>
      </c>
      <c r="AA105" s="50">
        <f>LEN(S105)-LEN(SUBSTITUTE(S105,".",""))</f>
        <v/>
      </c>
      <c r="AB105" s="50">
        <f>AND(W105=5,Y105=4)</f>
        <v/>
      </c>
      <c r="AC105" s="50">
        <f>IF(P105="","",IF(S105="","There is no mapcode in this row, only a country code.",IF(ISNUMBER(FIND(" ",S105)),"There are too many spaces. A mapcode looks like ZAF RDD.2J: the country code, one space, then the code.",IF(Z105&lt;&gt;"","Contains characters that can't be in a mapcode: "&amp;Z105,IF(OR(AA105&lt;&gt;1,W105&lt;2,W105&gt;5,Y105&lt;2,Y105&gt;4),"This doesn't look like a mapcode. Mapcodes look like RDD.2J: 2 to 5 letters or numbers, a dot, then 2 to 4 more.",IF(AND(U105="",NOT(AB105)),"MISSING",IF(AND(U105&lt;&gt;"",OR(LEN(U105)&lt;2,LEN(U105)&gt;6,ISNUMBER(FIND(".",U105)))),"The country code """&amp;U105&amp;""" doesn't look right. Use a code like ZAF (South Africa) or US-CA (California).","")))))))</f>
        <v/>
      </c>
      <c r="AD105" s="50">
        <f>AND(R105&lt;&gt;"",T105&lt;&gt;"",R105&lt;&gt;T105)</f>
        <v/>
      </c>
    </row>
    <row r="106">
      <c r="B106" s="44" t="n"/>
      <c r="C106" s="44" t="n"/>
      <c r="D106" s="45">
        <f>IF(P106="","",IF(AC106="MISSING","MISSING COUNTRY CODE",IF(AC106&lt;&gt;"","NOT A VALID MAPCODE",IF(M106="NO CONNECTION","NO CONNECTION",IF(NOT(ISNUMBER(F106)),"NOT FOUND",IF(AD106,"CONVERTED – PLEASE CHECK","CONVERTED"))))))</f>
        <v/>
      </c>
      <c r="E106" s="46">
        <f>IF(OR(P106="",AC106&lt;&gt;""),"",TRIM(U106&amp;" "&amp;S106))</f>
        <v/>
      </c>
      <c r="F106" s="47">
        <f>IF(OR(M106="",M106="NO CONNECTION"),"",IFERROR(VALUE(SUBSTITUTE(_xlfn.FILTERXML(M106,"//latDeg"),".",MID(1/2,2,1))),""))</f>
        <v/>
      </c>
      <c r="G106" s="47">
        <f>IF(OR(M106="",M106="NO CONNECTION"),"",IFERROR(VALUE(SUBSTITUTE(_xlfn.FILTERXML(M106,"//lonDeg"),".",MID(1/2,2,1))),""))</f>
        <v/>
      </c>
      <c r="H106" s="45">
        <f>IF(ISNUMBER(F106),SUBSTITUTE(ROUND(F106,6)&amp;"",",",".")&amp;", "&amp;SUBSTITUTE(ROUND(G106,6)&amp;"",",","."),"")</f>
        <v/>
      </c>
      <c r="I106" s="46">
        <f>IF(ISNUMBER(F106),IFERROR(HYPERLINK("https://www.mymapcodes.com/go/?t="&amp;IF(U106="","AAA",U106)&amp;"&amp;ma="&amp;LEFT(S106,V106-1)&amp;"&amp;mb="&amp;MID(S106,V106+1,99),"Open on MyMapcodes →"),""),"")</f>
        <v/>
      </c>
      <c r="J106" s="48">
        <f>IF(P106="","",IF(AC106="MISSING","Add the country code: put it in front of the mapcode (e.g. ZAF RDD.2J) or in column C. ZAF = South Africa.",IF(AC106&lt;&gt;"",AC106,IF(M106="NO CONNECTION","Excel couldn't reach the mapcode service. Click the REFRESH RESULTS box just above the table.",IF(NOT(ISNUMBER(F106)),"The mapcode service doesn't recognise "&amp;E106&amp;". Check the mapcode and the country code.",IF(AD106,"Two different country codes were given, so the one in front of the mapcode ("&amp;R106&amp;") was used.",IF(E106&lt;&gt;TRIM(UPPER(B106&amp;"")),"Tidied up to "&amp;E106&amp;".","")))))))</f>
        <v/>
      </c>
      <c r="L106" s="49">
        <f>IF(E106="","",MapcodeAPI&amp;"coords/"&amp;SUBSTITUTE(E106," ","%20"))&amp;LEFT($B$13,0)</f>
        <v/>
      </c>
      <c r="M106" s="49">
        <f>IF(L106="","",IFERROR(_xlfn.WEBSERVICE(L106),IF(MapcodeAPIBackup="","NO CONNECTION",IFERROR(_xlfn.WEBSERVICE(MapcodeAPIBackup&amp;MID(L106,LEN(MapcodeAPI)+1,999)),"NO CONNECTION"))))</f>
        <v/>
      </c>
      <c r="N106" t="inlineStr">
        <is>
          <t xml:space="preserve"> </t>
        </is>
      </c>
      <c r="P106" s="50">
        <f>IFERROR(IF(AND(TRIM(B106&amp;"")="",TRIM(C106&amp;"")=""),"","#"&amp;UPPER(B106&amp;"")),"#(ERROR)")</f>
        <v/>
      </c>
      <c r="Q106" s="50">
        <f>IF(P106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106,2,999)," "," "),"﻿"," "),"​"," "),"⁠"," ")," "," ")," "," "),CHAR(9)," "),CHAR(10)," "),CHAR(13)," "),"MAPCODE"," "),CHAR(34)," "),"“"," "),"”"," "),"'"," "),"’"," "),"‘"," "),"("," "),")"," "),"["," "),"]"," "),"{"," "),"}"," "),","," "),";"," "),"|"," "),":"," "),"/"," "),"\"," ")))</f>
        <v/>
      </c>
      <c r="R106" s="50">
        <f>IF(ISNUMBER(FIND(" ",Q106)),LEFT(Q106,FIND(" ",Q106)-1),"")</f>
        <v/>
      </c>
      <c r="S106" s="50">
        <f>IF(ISNUMBER(FIND(" ",Q106)),TRIM(MID(Q106,FIND(" ",Q106)+1,999)),Q106)</f>
        <v/>
      </c>
      <c r="T1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106&amp;"")," "," "),"﻿"," "),"​"," "),"⁠"," ")," "," ")," "," "),CHAR(9)," "),CHAR(10)," "),CHAR(13)," "),"MAPCODE"," "),CHAR(34)," "),"“"," "),"”"," "),"'"," "),"’"," "),"‘"," "),"("," "),")"," "),"["," "),"]"," "),"{"," "),"}"," "),","," "),";"," "),"|"," "),":"," "),"/"," "),"\"," "))</f>
        <v/>
      </c>
      <c r="U106" s="50">
        <f>IF(R106&lt;&gt;"",R106,T106)</f>
        <v/>
      </c>
      <c r="V106" s="50">
        <f>IFERROR(FIND(".",S106),0)</f>
        <v/>
      </c>
      <c r="W106" s="50">
        <f>IF(V106&gt;0,V106-1,LEN(S106))</f>
        <v/>
      </c>
      <c r="X106" s="50">
        <f>IF(V106=0,"",IFERROR(LEFT(MID(S106,V106+1,99),FIND("-",MID(S106,V106+1,99))-1),MID(S106,V106+1,99)))</f>
        <v/>
      </c>
      <c r="Y106" s="50">
        <f>LEN(X106)</f>
        <v/>
      </c>
      <c r="Z1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106,"0",""),"1",""),"2",""),"3",""),"4",""),"5",""),"6",""),"7",""),"8",""),"9",""),"A",""),"B",""),"C",""),"D",""),"E",""),"F",""),"G",""),"H",""),"I",""),"J",""),"K",""),"L",""),"M",""),"N",""),"O",""),"P",""),"Q",""),"R",""),"S",""),"T",""),"U",""),"V",""),"W",""),"X",""),"Y",""),"Z",""),".",""),"-","")</f>
        <v/>
      </c>
      <c r="AA106" s="50">
        <f>LEN(S106)-LEN(SUBSTITUTE(S106,".",""))</f>
        <v/>
      </c>
      <c r="AB106" s="50">
        <f>AND(W106=5,Y106=4)</f>
        <v/>
      </c>
      <c r="AC106" s="50">
        <f>IF(P106="","",IF(S106="","There is no mapcode in this row, only a country code.",IF(ISNUMBER(FIND(" ",S106)),"There are too many spaces. A mapcode looks like ZAF RDD.2J: the country code, one space, then the code.",IF(Z106&lt;&gt;"","Contains characters that can't be in a mapcode: "&amp;Z106,IF(OR(AA106&lt;&gt;1,W106&lt;2,W106&gt;5,Y106&lt;2,Y106&gt;4),"This doesn't look like a mapcode. Mapcodes look like RDD.2J: 2 to 5 letters or numbers, a dot, then 2 to 4 more.",IF(AND(U106="",NOT(AB106)),"MISSING",IF(AND(U106&lt;&gt;"",OR(LEN(U106)&lt;2,LEN(U106)&gt;6,ISNUMBER(FIND(".",U106)))),"The country code """&amp;U106&amp;""" doesn't look right. Use a code like ZAF (South Africa) or US-CA (California).","")))))))</f>
        <v/>
      </c>
      <c r="AD106" s="50">
        <f>AND(R106&lt;&gt;"",T106&lt;&gt;"",R106&lt;&gt;T106)</f>
        <v/>
      </c>
    </row>
    <row r="107">
      <c r="B107" s="44" t="n"/>
      <c r="C107" s="44" t="n"/>
      <c r="D107" s="45">
        <f>IF(P107="","",IF(AC107="MISSING","MISSING COUNTRY CODE",IF(AC107&lt;&gt;"","NOT A VALID MAPCODE",IF(M107="NO CONNECTION","NO CONNECTION",IF(NOT(ISNUMBER(F107)),"NOT FOUND",IF(AD107,"CONVERTED – PLEASE CHECK","CONVERTED"))))))</f>
        <v/>
      </c>
      <c r="E107" s="46">
        <f>IF(OR(P107="",AC107&lt;&gt;""),"",TRIM(U107&amp;" "&amp;S107))</f>
        <v/>
      </c>
      <c r="F107" s="47">
        <f>IF(OR(M107="",M107="NO CONNECTION"),"",IFERROR(VALUE(SUBSTITUTE(_xlfn.FILTERXML(M107,"//latDeg"),".",MID(1/2,2,1))),""))</f>
        <v/>
      </c>
      <c r="G107" s="47">
        <f>IF(OR(M107="",M107="NO CONNECTION"),"",IFERROR(VALUE(SUBSTITUTE(_xlfn.FILTERXML(M107,"//lonDeg"),".",MID(1/2,2,1))),""))</f>
        <v/>
      </c>
      <c r="H107" s="45">
        <f>IF(ISNUMBER(F107),SUBSTITUTE(ROUND(F107,6)&amp;"",",",".")&amp;", "&amp;SUBSTITUTE(ROUND(G107,6)&amp;"",",","."),"")</f>
        <v/>
      </c>
      <c r="I107" s="46">
        <f>IF(ISNUMBER(F107),IFERROR(HYPERLINK("https://www.mymapcodes.com/go/?t="&amp;IF(U107="","AAA",U107)&amp;"&amp;ma="&amp;LEFT(S107,V107-1)&amp;"&amp;mb="&amp;MID(S107,V107+1,99),"Open on MyMapcodes →"),""),"")</f>
        <v/>
      </c>
      <c r="J107" s="48">
        <f>IF(P107="","",IF(AC107="MISSING","Add the country code: put it in front of the mapcode (e.g. ZAF RDD.2J) or in column C. ZAF = South Africa.",IF(AC107&lt;&gt;"",AC107,IF(M107="NO CONNECTION","Excel couldn't reach the mapcode service. Click the REFRESH RESULTS box just above the table.",IF(NOT(ISNUMBER(F107)),"The mapcode service doesn't recognise "&amp;E107&amp;". Check the mapcode and the country code.",IF(AD107,"Two different country codes were given, so the one in front of the mapcode ("&amp;R107&amp;") was used.",IF(E107&lt;&gt;TRIM(UPPER(B107&amp;"")),"Tidied up to "&amp;E107&amp;".","")))))))</f>
        <v/>
      </c>
      <c r="L107" s="49">
        <f>IF(E107="","",MapcodeAPI&amp;"coords/"&amp;SUBSTITUTE(E107," ","%20"))&amp;LEFT($B$13,0)</f>
        <v/>
      </c>
      <c r="M107" s="49">
        <f>IF(L107="","",IFERROR(_xlfn.WEBSERVICE(L107),IF(MapcodeAPIBackup="","NO CONNECTION",IFERROR(_xlfn.WEBSERVICE(MapcodeAPIBackup&amp;MID(L107,LEN(MapcodeAPI)+1,999)),"NO CONNECTION"))))</f>
        <v/>
      </c>
      <c r="N107" t="inlineStr">
        <is>
          <t xml:space="preserve"> </t>
        </is>
      </c>
      <c r="P107" s="50">
        <f>IFERROR(IF(AND(TRIM(B107&amp;"")="",TRIM(C107&amp;"")=""),"","#"&amp;UPPER(B107&amp;"")),"#(ERROR)")</f>
        <v/>
      </c>
      <c r="Q107" s="50">
        <f>IF(P107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107,2,999)," "," "),"﻿"," "),"​"," "),"⁠"," ")," "," ")," "," "),CHAR(9)," "),CHAR(10)," "),CHAR(13)," "),"MAPCODE"," "),CHAR(34)," "),"“"," "),"”"," "),"'"," "),"’"," "),"‘"," "),"("," "),")"," "),"["," "),"]"," "),"{"," "),"}"," "),","," "),";"," "),"|"," "),":"," "),"/"," "),"\"," ")))</f>
        <v/>
      </c>
      <c r="R107" s="50">
        <f>IF(ISNUMBER(FIND(" ",Q107)),LEFT(Q107,FIND(" ",Q107)-1),"")</f>
        <v/>
      </c>
      <c r="S107" s="50">
        <f>IF(ISNUMBER(FIND(" ",Q107)),TRIM(MID(Q107,FIND(" ",Q107)+1,999)),Q107)</f>
        <v/>
      </c>
      <c r="T1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107&amp;"")," "," "),"﻿"," "),"​"," "),"⁠"," ")," "," ")," "," "),CHAR(9)," "),CHAR(10)," "),CHAR(13)," "),"MAPCODE"," "),CHAR(34)," "),"“"," "),"”"," "),"'"," "),"’"," "),"‘"," "),"("," "),")"," "),"["," "),"]"," "),"{"," "),"}"," "),","," "),";"," "),"|"," "),":"," "),"/"," "),"\"," "))</f>
        <v/>
      </c>
      <c r="U107" s="50">
        <f>IF(R107&lt;&gt;"",R107,T107)</f>
        <v/>
      </c>
      <c r="V107" s="50">
        <f>IFERROR(FIND(".",S107),0)</f>
        <v/>
      </c>
      <c r="W107" s="50">
        <f>IF(V107&gt;0,V107-1,LEN(S107))</f>
        <v/>
      </c>
      <c r="X107" s="50">
        <f>IF(V107=0,"",IFERROR(LEFT(MID(S107,V107+1,99),FIND("-",MID(S107,V107+1,99))-1),MID(S107,V107+1,99)))</f>
        <v/>
      </c>
      <c r="Y107" s="50">
        <f>LEN(X107)</f>
        <v/>
      </c>
      <c r="Z1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107,"0",""),"1",""),"2",""),"3",""),"4",""),"5",""),"6",""),"7",""),"8",""),"9",""),"A",""),"B",""),"C",""),"D",""),"E",""),"F",""),"G",""),"H",""),"I",""),"J",""),"K",""),"L",""),"M",""),"N",""),"O",""),"P",""),"Q",""),"R",""),"S",""),"T",""),"U",""),"V",""),"W",""),"X",""),"Y",""),"Z",""),".",""),"-","")</f>
        <v/>
      </c>
      <c r="AA107" s="50">
        <f>LEN(S107)-LEN(SUBSTITUTE(S107,".",""))</f>
        <v/>
      </c>
      <c r="AB107" s="50">
        <f>AND(W107=5,Y107=4)</f>
        <v/>
      </c>
      <c r="AC107" s="50">
        <f>IF(P107="","",IF(S107="","There is no mapcode in this row, only a country code.",IF(ISNUMBER(FIND(" ",S107)),"There are too many spaces. A mapcode looks like ZAF RDD.2J: the country code, one space, then the code.",IF(Z107&lt;&gt;"","Contains characters that can't be in a mapcode: "&amp;Z107,IF(OR(AA107&lt;&gt;1,W107&lt;2,W107&gt;5,Y107&lt;2,Y107&gt;4),"This doesn't look like a mapcode. Mapcodes look like RDD.2J: 2 to 5 letters or numbers, a dot, then 2 to 4 more.",IF(AND(U107="",NOT(AB107)),"MISSING",IF(AND(U107&lt;&gt;"",OR(LEN(U107)&lt;2,LEN(U107)&gt;6,ISNUMBER(FIND(".",U107)))),"The country code """&amp;U107&amp;""" doesn't look right. Use a code like ZAF (South Africa) or US-CA (California).","")))))))</f>
        <v/>
      </c>
      <c r="AD107" s="50">
        <f>AND(R107&lt;&gt;"",T107&lt;&gt;"",R107&lt;&gt;T107)</f>
        <v/>
      </c>
    </row>
    <row r="108">
      <c r="B108" s="44" t="n"/>
      <c r="C108" s="44" t="n"/>
      <c r="D108" s="45">
        <f>IF(P108="","",IF(AC108="MISSING","MISSING COUNTRY CODE",IF(AC108&lt;&gt;"","NOT A VALID MAPCODE",IF(M108="NO CONNECTION","NO CONNECTION",IF(NOT(ISNUMBER(F108)),"NOT FOUND",IF(AD108,"CONVERTED – PLEASE CHECK","CONVERTED"))))))</f>
        <v/>
      </c>
      <c r="E108" s="46">
        <f>IF(OR(P108="",AC108&lt;&gt;""),"",TRIM(U108&amp;" "&amp;S108))</f>
        <v/>
      </c>
      <c r="F108" s="47">
        <f>IF(OR(M108="",M108="NO CONNECTION"),"",IFERROR(VALUE(SUBSTITUTE(_xlfn.FILTERXML(M108,"//latDeg"),".",MID(1/2,2,1))),""))</f>
        <v/>
      </c>
      <c r="G108" s="47">
        <f>IF(OR(M108="",M108="NO CONNECTION"),"",IFERROR(VALUE(SUBSTITUTE(_xlfn.FILTERXML(M108,"//lonDeg"),".",MID(1/2,2,1))),""))</f>
        <v/>
      </c>
      <c r="H108" s="45">
        <f>IF(ISNUMBER(F108),SUBSTITUTE(ROUND(F108,6)&amp;"",",",".")&amp;", "&amp;SUBSTITUTE(ROUND(G108,6)&amp;"",",","."),"")</f>
        <v/>
      </c>
      <c r="I108" s="46">
        <f>IF(ISNUMBER(F108),IFERROR(HYPERLINK("https://www.mymapcodes.com/go/?t="&amp;IF(U108="","AAA",U108)&amp;"&amp;ma="&amp;LEFT(S108,V108-1)&amp;"&amp;mb="&amp;MID(S108,V108+1,99),"Open on MyMapcodes →"),""),"")</f>
        <v/>
      </c>
      <c r="J108" s="48">
        <f>IF(P108="","",IF(AC108="MISSING","Add the country code: put it in front of the mapcode (e.g. ZAF RDD.2J) or in column C. ZAF = South Africa.",IF(AC108&lt;&gt;"",AC108,IF(M108="NO CONNECTION","Excel couldn't reach the mapcode service. Click the REFRESH RESULTS box just above the table.",IF(NOT(ISNUMBER(F108)),"The mapcode service doesn't recognise "&amp;E108&amp;". Check the mapcode and the country code.",IF(AD108,"Two different country codes were given, so the one in front of the mapcode ("&amp;R108&amp;") was used.",IF(E108&lt;&gt;TRIM(UPPER(B108&amp;"")),"Tidied up to "&amp;E108&amp;".","")))))))</f>
        <v/>
      </c>
      <c r="L108" s="49">
        <f>IF(E108="","",MapcodeAPI&amp;"coords/"&amp;SUBSTITUTE(E108," ","%20"))&amp;LEFT($B$13,0)</f>
        <v/>
      </c>
      <c r="M108" s="49">
        <f>IF(L108="","",IFERROR(_xlfn.WEBSERVICE(L108),IF(MapcodeAPIBackup="","NO CONNECTION",IFERROR(_xlfn.WEBSERVICE(MapcodeAPIBackup&amp;MID(L108,LEN(MapcodeAPI)+1,999)),"NO CONNECTION"))))</f>
        <v/>
      </c>
      <c r="N108" t="inlineStr">
        <is>
          <t xml:space="preserve"> </t>
        </is>
      </c>
      <c r="P108" s="50">
        <f>IFERROR(IF(AND(TRIM(B108&amp;"")="",TRIM(C108&amp;"")=""),"","#"&amp;UPPER(B108&amp;"")),"#(ERROR)")</f>
        <v/>
      </c>
      <c r="Q108" s="50">
        <f>IF(P108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108,2,999)," "," "),"﻿"," "),"​"," "),"⁠"," ")," "," ")," "," "),CHAR(9)," "),CHAR(10)," "),CHAR(13)," "),"MAPCODE"," "),CHAR(34)," "),"“"," "),"”"," "),"'"," "),"’"," "),"‘"," "),"("," "),")"," "),"["," "),"]"," "),"{"," "),"}"," "),","," "),";"," "),"|"," "),":"," "),"/"," "),"\"," ")))</f>
        <v/>
      </c>
      <c r="R108" s="50">
        <f>IF(ISNUMBER(FIND(" ",Q108)),LEFT(Q108,FIND(" ",Q108)-1),"")</f>
        <v/>
      </c>
      <c r="S108" s="50">
        <f>IF(ISNUMBER(FIND(" ",Q108)),TRIM(MID(Q108,FIND(" ",Q108)+1,999)),Q108)</f>
        <v/>
      </c>
      <c r="T1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108&amp;"")," "," "),"﻿"," "),"​"," "),"⁠"," ")," "," ")," "," "),CHAR(9)," "),CHAR(10)," "),CHAR(13)," "),"MAPCODE"," "),CHAR(34)," "),"“"," "),"”"," "),"'"," "),"’"," "),"‘"," "),"("," "),")"," "),"["," "),"]"," "),"{"," "),"}"," "),","," "),";"," "),"|"," "),":"," "),"/"," "),"\"," "))</f>
        <v/>
      </c>
      <c r="U108" s="50">
        <f>IF(R108&lt;&gt;"",R108,T108)</f>
        <v/>
      </c>
      <c r="V108" s="50">
        <f>IFERROR(FIND(".",S108),0)</f>
        <v/>
      </c>
      <c r="W108" s="50">
        <f>IF(V108&gt;0,V108-1,LEN(S108))</f>
        <v/>
      </c>
      <c r="X108" s="50">
        <f>IF(V108=0,"",IFERROR(LEFT(MID(S108,V108+1,99),FIND("-",MID(S108,V108+1,99))-1),MID(S108,V108+1,99)))</f>
        <v/>
      </c>
      <c r="Y108" s="50">
        <f>LEN(X108)</f>
        <v/>
      </c>
      <c r="Z1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108,"0",""),"1",""),"2",""),"3",""),"4",""),"5",""),"6",""),"7",""),"8",""),"9",""),"A",""),"B",""),"C",""),"D",""),"E",""),"F",""),"G",""),"H",""),"I",""),"J",""),"K",""),"L",""),"M",""),"N",""),"O",""),"P",""),"Q",""),"R",""),"S",""),"T",""),"U",""),"V",""),"W",""),"X",""),"Y",""),"Z",""),".",""),"-","")</f>
        <v/>
      </c>
      <c r="AA108" s="50">
        <f>LEN(S108)-LEN(SUBSTITUTE(S108,".",""))</f>
        <v/>
      </c>
      <c r="AB108" s="50">
        <f>AND(W108=5,Y108=4)</f>
        <v/>
      </c>
      <c r="AC108" s="50">
        <f>IF(P108="","",IF(S108="","There is no mapcode in this row, only a country code.",IF(ISNUMBER(FIND(" ",S108)),"There are too many spaces. A mapcode looks like ZAF RDD.2J: the country code, one space, then the code.",IF(Z108&lt;&gt;"","Contains characters that can't be in a mapcode: "&amp;Z108,IF(OR(AA108&lt;&gt;1,W108&lt;2,W108&gt;5,Y108&lt;2,Y108&gt;4),"This doesn't look like a mapcode. Mapcodes look like RDD.2J: 2 to 5 letters or numbers, a dot, then 2 to 4 more.",IF(AND(U108="",NOT(AB108)),"MISSING",IF(AND(U108&lt;&gt;"",OR(LEN(U108)&lt;2,LEN(U108)&gt;6,ISNUMBER(FIND(".",U108)))),"The country code """&amp;U108&amp;""" doesn't look right. Use a code like ZAF (South Africa) or US-CA (California).","")))))))</f>
        <v/>
      </c>
      <c r="AD108" s="50">
        <f>AND(R108&lt;&gt;"",T108&lt;&gt;"",R108&lt;&gt;T108)</f>
        <v/>
      </c>
    </row>
    <row r="109">
      <c r="B109" s="44" t="n"/>
      <c r="C109" s="44" t="n"/>
      <c r="D109" s="45">
        <f>IF(P109="","",IF(AC109="MISSING","MISSING COUNTRY CODE",IF(AC109&lt;&gt;"","NOT A VALID MAPCODE",IF(M109="NO CONNECTION","NO CONNECTION",IF(NOT(ISNUMBER(F109)),"NOT FOUND",IF(AD109,"CONVERTED – PLEASE CHECK","CONVERTED"))))))</f>
        <v/>
      </c>
      <c r="E109" s="46">
        <f>IF(OR(P109="",AC109&lt;&gt;""),"",TRIM(U109&amp;" "&amp;S109))</f>
        <v/>
      </c>
      <c r="F109" s="47">
        <f>IF(OR(M109="",M109="NO CONNECTION"),"",IFERROR(VALUE(SUBSTITUTE(_xlfn.FILTERXML(M109,"//latDeg"),".",MID(1/2,2,1))),""))</f>
        <v/>
      </c>
      <c r="G109" s="47">
        <f>IF(OR(M109="",M109="NO CONNECTION"),"",IFERROR(VALUE(SUBSTITUTE(_xlfn.FILTERXML(M109,"//lonDeg"),".",MID(1/2,2,1))),""))</f>
        <v/>
      </c>
      <c r="H109" s="45">
        <f>IF(ISNUMBER(F109),SUBSTITUTE(ROUND(F109,6)&amp;"",",",".")&amp;", "&amp;SUBSTITUTE(ROUND(G109,6)&amp;"",",","."),"")</f>
        <v/>
      </c>
      <c r="I109" s="46">
        <f>IF(ISNUMBER(F109),IFERROR(HYPERLINK("https://www.mymapcodes.com/go/?t="&amp;IF(U109="","AAA",U109)&amp;"&amp;ma="&amp;LEFT(S109,V109-1)&amp;"&amp;mb="&amp;MID(S109,V109+1,99),"Open on MyMapcodes →"),""),"")</f>
        <v/>
      </c>
      <c r="J109" s="48">
        <f>IF(P109="","",IF(AC109="MISSING","Add the country code: put it in front of the mapcode (e.g. ZAF RDD.2J) or in column C. ZAF = South Africa.",IF(AC109&lt;&gt;"",AC109,IF(M109="NO CONNECTION","Excel couldn't reach the mapcode service. Click the REFRESH RESULTS box just above the table.",IF(NOT(ISNUMBER(F109)),"The mapcode service doesn't recognise "&amp;E109&amp;". Check the mapcode and the country code.",IF(AD109,"Two different country codes were given, so the one in front of the mapcode ("&amp;R109&amp;") was used.",IF(E109&lt;&gt;TRIM(UPPER(B109&amp;"")),"Tidied up to "&amp;E109&amp;".","")))))))</f>
        <v/>
      </c>
      <c r="L109" s="49">
        <f>IF(E109="","",MapcodeAPI&amp;"coords/"&amp;SUBSTITUTE(E109," ","%20"))&amp;LEFT($B$13,0)</f>
        <v/>
      </c>
      <c r="M109" s="49">
        <f>IF(L109="","",IFERROR(_xlfn.WEBSERVICE(L109),IF(MapcodeAPIBackup="","NO CONNECTION",IFERROR(_xlfn.WEBSERVICE(MapcodeAPIBackup&amp;MID(L109,LEN(MapcodeAPI)+1,999)),"NO CONNECTION"))))</f>
        <v/>
      </c>
      <c r="N109" t="inlineStr">
        <is>
          <t xml:space="preserve"> </t>
        </is>
      </c>
      <c r="P109" s="50">
        <f>IFERROR(IF(AND(TRIM(B109&amp;"")="",TRIM(C109&amp;"")=""),"","#"&amp;UPPER(B109&amp;"")),"#(ERROR)")</f>
        <v/>
      </c>
      <c r="Q109" s="50">
        <f>IF(P109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109,2,999)," "," "),"﻿"," "),"​"," "),"⁠"," ")," "," ")," "," "),CHAR(9)," "),CHAR(10)," "),CHAR(13)," "),"MAPCODE"," "),CHAR(34)," "),"“"," "),"”"," "),"'"," "),"’"," "),"‘"," "),"("," "),")"," "),"["," "),"]"," "),"{"," "),"}"," "),","," "),";"," "),"|"," "),":"," "),"/"," "),"\"," ")))</f>
        <v/>
      </c>
      <c r="R109" s="50">
        <f>IF(ISNUMBER(FIND(" ",Q109)),LEFT(Q109,FIND(" ",Q109)-1),"")</f>
        <v/>
      </c>
      <c r="S109" s="50">
        <f>IF(ISNUMBER(FIND(" ",Q109)),TRIM(MID(Q109,FIND(" ",Q109)+1,999)),Q109)</f>
        <v/>
      </c>
      <c r="T1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109&amp;"")," "," "),"﻿"," "),"​"," "),"⁠"," ")," "," ")," "," "),CHAR(9)," "),CHAR(10)," "),CHAR(13)," "),"MAPCODE"," "),CHAR(34)," "),"“"," "),"”"," "),"'"," "),"’"," "),"‘"," "),"("," "),")"," "),"["," "),"]"," "),"{"," "),"}"," "),","," "),";"," "),"|"," "),":"," "),"/"," "),"\"," "))</f>
        <v/>
      </c>
      <c r="U109" s="50">
        <f>IF(R109&lt;&gt;"",R109,T109)</f>
        <v/>
      </c>
      <c r="V109" s="50">
        <f>IFERROR(FIND(".",S109),0)</f>
        <v/>
      </c>
      <c r="W109" s="50">
        <f>IF(V109&gt;0,V109-1,LEN(S109))</f>
        <v/>
      </c>
      <c r="X109" s="50">
        <f>IF(V109=0,"",IFERROR(LEFT(MID(S109,V109+1,99),FIND("-",MID(S109,V109+1,99))-1),MID(S109,V109+1,99)))</f>
        <v/>
      </c>
      <c r="Y109" s="50">
        <f>LEN(X109)</f>
        <v/>
      </c>
      <c r="Z1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109,"0",""),"1",""),"2",""),"3",""),"4",""),"5",""),"6",""),"7",""),"8",""),"9",""),"A",""),"B",""),"C",""),"D",""),"E",""),"F",""),"G",""),"H",""),"I",""),"J",""),"K",""),"L",""),"M",""),"N",""),"O",""),"P",""),"Q",""),"R",""),"S",""),"T",""),"U",""),"V",""),"W",""),"X",""),"Y",""),"Z",""),".",""),"-","")</f>
        <v/>
      </c>
      <c r="AA109" s="50">
        <f>LEN(S109)-LEN(SUBSTITUTE(S109,".",""))</f>
        <v/>
      </c>
      <c r="AB109" s="50">
        <f>AND(W109=5,Y109=4)</f>
        <v/>
      </c>
      <c r="AC109" s="50">
        <f>IF(P109="","",IF(S109="","There is no mapcode in this row, only a country code.",IF(ISNUMBER(FIND(" ",S109)),"There are too many spaces. A mapcode looks like ZAF RDD.2J: the country code, one space, then the code.",IF(Z109&lt;&gt;"","Contains characters that can't be in a mapcode: "&amp;Z109,IF(OR(AA109&lt;&gt;1,W109&lt;2,W109&gt;5,Y109&lt;2,Y109&gt;4),"This doesn't look like a mapcode. Mapcodes look like RDD.2J: 2 to 5 letters or numbers, a dot, then 2 to 4 more.",IF(AND(U109="",NOT(AB109)),"MISSING",IF(AND(U109&lt;&gt;"",OR(LEN(U109)&lt;2,LEN(U109)&gt;6,ISNUMBER(FIND(".",U109)))),"The country code """&amp;U109&amp;""" doesn't look right. Use a code like ZAF (South Africa) or US-CA (California).","")))))))</f>
        <v/>
      </c>
      <c r="AD109" s="50">
        <f>AND(R109&lt;&gt;"",T109&lt;&gt;"",R109&lt;&gt;T109)</f>
        <v/>
      </c>
    </row>
    <row r="110">
      <c r="B110" s="44" t="n"/>
      <c r="C110" s="44" t="n"/>
      <c r="D110" s="45">
        <f>IF(P110="","",IF(AC110="MISSING","MISSING COUNTRY CODE",IF(AC110&lt;&gt;"","NOT A VALID MAPCODE",IF(M110="NO CONNECTION","NO CONNECTION",IF(NOT(ISNUMBER(F110)),"NOT FOUND",IF(AD110,"CONVERTED – PLEASE CHECK","CONVERTED"))))))</f>
        <v/>
      </c>
      <c r="E110" s="46">
        <f>IF(OR(P110="",AC110&lt;&gt;""),"",TRIM(U110&amp;" "&amp;S110))</f>
        <v/>
      </c>
      <c r="F110" s="47">
        <f>IF(OR(M110="",M110="NO CONNECTION"),"",IFERROR(VALUE(SUBSTITUTE(_xlfn.FILTERXML(M110,"//latDeg"),".",MID(1/2,2,1))),""))</f>
        <v/>
      </c>
      <c r="G110" s="47">
        <f>IF(OR(M110="",M110="NO CONNECTION"),"",IFERROR(VALUE(SUBSTITUTE(_xlfn.FILTERXML(M110,"//lonDeg"),".",MID(1/2,2,1))),""))</f>
        <v/>
      </c>
      <c r="H110" s="45">
        <f>IF(ISNUMBER(F110),SUBSTITUTE(ROUND(F110,6)&amp;"",",",".")&amp;", "&amp;SUBSTITUTE(ROUND(G110,6)&amp;"",",","."),"")</f>
        <v/>
      </c>
      <c r="I110" s="46">
        <f>IF(ISNUMBER(F110),IFERROR(HYPERLINK("https://www.mymapcodes.com/go/?t="&amp;IF(U110="","AAA",U110)&amp;"&amp;ma="&amp;LEFT(S110,V110-1)&amp;"&amp;mb="&amp;MID(S110,V110+1,99),"Open on MyMapcodes →"),""),"")</f>
        <v/>
      </c>
      <c r="J110" s="48">
        <f>IF(P110="","",IF(AC110="MISSING","Add the country code: put it in front of the mapcode (e.g. ZAF RDD.2J) or in column C. ZAF = South Africa.",IF(AC110&lt;&gt;"",AC110,IF(M110="NO CONNECTION","Excel couldn't reach the mapcode service. Click the REFRESH RESULTS box just above the table.",IF(NOT(ISNUMBER(F110)),"The mapcode service doesn't recognise "&amp;E110&amp;". Check the mapcode and the country code.",IF(AD110,"Two different country codes were given, so the one in front of the mapcode ("&amp;R110&amp;") was used.",IF(E110&lt;&gt;TRIM(UPPER(B110&amp;"")),"Tidied up to "&amp;E110&amp;".","")))))))</f>
        <v/>
      </c>
      <c r="L110" s="49">
        <f>IF(E110="","",MapcodeAPI&amp;"coords/"&amp;SUBSTITUTE(E110," ","%20"))&amp;LEFT($B$13,0)</f>
        <v/>
      </c>
      <c r="M110" s="49">
        <f>IF(L110="","",IFERROR(_xlfn.WEBSERVICE(L110),IF(MapcodeAPIBackup="","NO CONNECTION",IFERROR(_xlfn.WEBSERVICE(MapcodeAPIBackup&amp;MID(L110,LEN(MapcodeAPI)+1,999)),"NO CONNECTION"))))</f>
        <v/>
      </c>
      <c r="N110" t="inlineStr">
        <is>
          <t xml:space="preserve"> </t>
        </is>
      </c>
      <c r="P110" s="50">
        <f>IFERROR(IF(AND(TRIM(B110&amp;"")="",TRIM(C110&amp;"")=""),"","#"&amp;UPPER(B110&amp;"")),"#(ERROR)")</f>
        <v/>
      </c>
      <c r="Q110" s="50">
        <f>IF(P110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110,2,999)," "," "),"﻿"," "),"​"," "),"⁠"," ")," "," ")," "," "),CHAR(9)," "),CHAR(10)," "),CHAR(13)," "),"MAPCODE"," "),CHAR(34)," "),"“"," "),"”"," "),"'"," "),"’"," "),"‘"," "),"("," "),")"," "),"["," "),"]"," "),"{"," "),"}"," "),","," "),";"," "),"|"," "),":"," "),"/"," "),"\"," ")))</f>
        <v/>
      </c>
      <c r="R110" s="50">
        <f>IF(ISNUMBER(FIND(" ",Q110)),LEFT(Q110,FIND(" ",Q110)-1),"")</f>
        <v/>
      </c>
      <c r="S110" s="50">
        <f>IF(ISNUMBER(FIND(" ",Q110)),TRIM(MID(Q110,FIND(" ",Q110)+1,999)),Q110)</f>
        <v/>
      </c>
      <c r="T1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110&amp;"")," "," "),"﻿"," "),"​"," "),"⁠"," ")," "," ")," "," "),CHAR(9)," "),CHAR(10)," "),CHAR(13)," "),"MAPCODE"," "),CHAR(34)," "),"“"," "),"”"," "),"'"," "),"’"," "),"‘"," "),"("," "),")"," "),"["," "),"]"," "),"{"," "),"}"," "),","," "),";"," "),"|"," "),":"," "),"/"," "),"\"," "))</f>
        <v/>
      </c>
      <c r="U110" s="50">
        <f>IF(R110&lt;&gt;"",R110,T110)</f>
        <v/>
      </c>
      <c r="V110" s="50">
        <f>IFERROR(FIND(".",S110),0)</f>
        <v/>
      </c>
      <c r="W110" s="50">
        <f>IF(V110&gt;0,V110-1,LEN(S110))</f>
        <v/>
      </c>
      <c r="X110" s="50">
        <f>IF(V110=0,"",IFERROR(LEFT(MID(S110,V110+1,99),FIND("-",MID(S110,V110+1,99))-1),MID(S110,V110+1,99)))</f>
        <v/>
      </c>
      <c r="Y110" s="50">
        <f>LEN(X110)</f>
        <v/>
      </c>
      <c r="Z1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110,"0",""),"1",""),"2",""),"3",""),"4",""),"5",""),"6",""),"7",""),"8",""),"9",""),"A",""),"B",""),"C",""),"D",""),"E",""),"F",""),"G",""),"H",""),"I",""),"J",""),"K",""),"L",""),"M",""),"N",""),"O",""),"P",""),"Q",""),"R",""),"S",""),"T",""),"U",""),"V",""),"W",""),"X",""),"Y",""),"Z",""),".",""),"-","")</f>
        <v/>
      </c>
      <c r="AA110" s="50">
        <f>LEN(S110)-LEN(SUBSTITUTE(S110,".",""))</f>
        <v/>
      </c>
      <c r="AB110" s="50">
        <f>AND(W110=5,Y110=4)</f>
        <v/>
      </c>
      <c r="AC110" s="50">
        <f>IF(P110="","",IF(S110="","There is no mapcode in this row, only a country code.",IF(ISNUMBER(FIND(" ",S110)),"There are too many spaces. A mapcode looks like ZAF RDD.2J: the country code, one space, then the code.",IF(Z110&lt;&gt;"","Contains characters that can't be in a mapcode: "&amp;Z110,IF(OR(AA110&lt;&gt;1,W110&lt;2,W110&gt;5,Y110&lt;2,Y110&gt;4),"This doesn't look like a mapcode. Mapcodes look like RDD.2J: 2 to 5 letters or numbers, a dot, then 2 to 4 more.",IF(AND(U110="",NOT(AB110)),"MISSING",IF(AND(U110&lt;&gt;"",OR(LEN(U110)&lt;2,LEN(U110)&gt;6,ISNUMBER(FIND(".",U110)))),"The country code """&amp;U110&amp;""" doesn't look right. Use a code like ZAF (South Africa) or US-CA (California).","")))))))</f>
        <v/>
      </c>
      <c r="AD110" s="50">
        <f>AND(R110&lt;&gt;"",T110&lt;&gt;"",R110&lt;&gt;T110)</f>
        <v/>
      </c>
    </row>
    <row r="111">
      <c r="B111" s="44" t="n"/>
      <c r="C111" s="44" t="n"/>
      <c r="D111" s="45">
        <f>IF(P111="","",IF(AC111="MISSING","MISSING COUNTRY CODE",IF(AC111&lt;&gt;"","NOT A VALID MAPCODE",IF(M111="NO CONNECTION","NO CONNECTION",IF(NOT(ISNUMBER(F111)),"NOT FOUND",IF(AD111,"CONVERTED – PLEASE CHECK","CONVERTED"))))))</f>
        <v/>
      </c>
      <c r="E111" s="46">
        <f>IF(OR(P111="",AC111&lt;&gt;""),"",TRIM(U111&amp;" "&amp;S111))</f>
        <v/>
      </c>
      <c r="F111" s="47">
        <f>IF(OR(M111="",M111="NO CONNECTION"),"",IFERROR(VALUE(SUBSTITUTE(_xlfn.FILTERXML(M111,"//latDeg"),".",MID(1/2,2,1))),""))</f>
        <v/>
      </c>
      <c r="G111" s="47">
        <f>IF(OR(M111="",M111="NO CONNECTION"),"",IFERROR(VALUE(SUBSTITUTE(_xlfn.FILTERXML(M111,"//lonDeg"),".",MID(1/2,2,1))),""))</f>
        <v/>
      </c>
      <c r="H111" s="45">
        <f>IF(ISNUMBER(F111),SUBSTITUTE(ROUND(F111,6)&amp;"",",",".")&amp;", "&amp;SUBSTITUTE(ROUND(G111,6)&amp;"",",","."),"")</f>
        <v/>
      </c>
      <c r="I111" s="46">
        <f>IF(ISNUMBER(F111),IFERROR(HYPERLINK("https://www.mymapcodes.com/go/?t="&amp;IF(U111="","AAA",U111)&amp;"&amp;ma="&amp;LEFT(S111,V111-1)&amp;"&amp;mb="&amp;MID(S111,V111+1,99),"Open on MyMapcodes →"),""),"")</f>
        <v/>
      </c>
      <c r="J111" s="48">
        <f>IF(P111="","",IF(AC111="MISSING","Add the country code: put it in front of the mapcode (e.g. ZAF RDD.2J) or in column C. ZAF = South Africa.",IF(AC111&lt;&gt;"",AC111,IF(M111="NO CONNECTION","Excel couldn't reach the mapcode service. Click the REFRESH RESULTS box just above the table.",IF(NOT(ISNUMBER(F111)),"The mapcode service doesn't recognise "&amp;E111&amp;". Check the mapcode and the country code.",IF(AD111,"Two different country codes were given, so the one in front of the mapcode ("&amp;R111&amp;") was used.",IF(E111&lt;&gt;TRIM(UPPER(B111&amp;"")),"Tidied up to "&amp;E111&amp;".","")))))))</f>
        <v/>
      </c>
      <c r="L111" s="49">
        <f>IF(E111="","",MapcodeAPI&amp;"coords/"&amp;SUBSTITUTE(E111," ","%20"))&amp;LEFT($B$13,0)</f>
        <v/>
      </c>
      <c r="M111" s="49">
        <f>IF(L111="","",IFERROR(_xlfn.WEBSERVICE(L111),IF(MapcodeAPIBackup="","NO CONNECTION",IFERROR(_xlfn.WEBSERVICE(MapcodeAPIBackup&amp;MID(L111,LEN(MapcodeAPI)+1,999)),"NO CONNECTION"))))</f>
        <v/>
      </c>
      <c r="N111" t="inlineStr">
        <is>
          <t xml:space="preserve"> </t>
        </is>
      </c>
      <c r="P111" s="50">
        <f>IFERROR(IF(AND(TRIM(B111&amp;"")="",TRIM(C111&amp;"")=""),"","#"&amp;UPPER(B111&amp;"")),"#(ERROR)")</f>
        <v/>
      </c>
      <c r="Q111" s="50">
        <f>IF(P111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111,2,999)," "," "),"﻿"," "),"​"," "),"⁠"," ")," "," ")," "," "),CHAR(9)," "),CHAR(10)," "),CHAR(13)," "),"MAPCODE"," "),CHAR(34)," "),"“"," "),"”"," "),"'"," "),"’"," "),"‘"," "),"("," "),")"," "),"["," "),"]"," "),"{"," "),"}"," "),","," "),";"," "),"|"," "),":"," "),"/"," "),"\"," ")))</f>
        <v/>
      </c>
      <c r="R111" s="50">
        <f>IF(ISNUMBER(FIND(" ",Q111)),LEFT(Q111,FIND(" ",Q111)-1),"")</f>
        <v/>
      </c>
      <c r="S111" s="50">
        <f>IF(ISNUMBER(FIND(" ",Q111)),TRIM(MID(Q111,FIND(" ",Q111)+1,999)),Q111)</f>
        <v/>
      </c>
      <c r="T1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111&amp;"")," "," "),"﻿"," "),"​"," "),"⁠"," ")," "," ")," "," "),CHAR(9)," "),CHAR(10)," "),CHAR(13)," "),"MAPCODE"," "),CHAR(34)," "),"“"," "),"”"," "),"'"," "),"’"," "),"‘"," "),"("," "),")"," "),"["," "),"]"," "),"{"," "),"}"," "),","," "),";"," "),"|"," "),":"," "),"/"," "),"\"," "))</f>
        <v/>
      </c>
      <c r="U111" s="50">
        <f>IF(R111&lt;&gt;"",R111,T111)</f>
        <v/>
      </c>
      <c r="V111" s="50">
        <f>IFERROR(FIND(".",S111),0)</f>
        <v/>
      </c>
      <c r="W111" s="50">
        <f>IF(V111&gt;0,V111-1,LEN(S111))</f>
        <v/>
      </c>
      <c r="X111" s="50">
        <f>IF(V111=0,"",IFERROR(LEFT(MID(S111,V111+1,99),FIND("-",MID(S111,V111+1,99))-1),MID(S111,V111+1,99)))</f>
        <v/>
      </c>
      <c r="Y111" s="50">
        <f>LEN(X111)</f>
        <v/>
      </c>
      <c r="Z1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111,"0",""),"1",""),"2",""),"3",""),"4",""),"5",""),"6",""),"7",""),"8",""),"9",""),"A",""),"B",""),"C",""),"D",""),"E",""),"F",""),"G",""),"H",""),"I",""),"J",""),"K",""),"L",""),"M",""),"N",""),"O",""),"P",""),"Q",""),"R",""),"S",""),"T",""),"U",""),"V",""),"W",""),"X",""),"Y",""),"Z",""),".",""),"-","")</f>
        <v/>
      </c>
      <c r="AA111" s="50">
        <f>LEN(S111)-LEN(SUBSTITUTE(S111,".",""))</f>
        <v/>
      </c>
      <c r="AB111" s="50">
        <f>AND(W111=5,Y111=4)</f>
        <v/>
      </c>
      <c r="AC111" s="50">
        <f>IF(P111="","",IF(S111="","There is no mapcode in this row, only a country code.",IF(ISNUMBER(FIND(" ",S111)),"There are too many spaces. A mapcode looks like ZAF RDD.2J: the country code, one space, then the code.",IF(Z111&lt;&gt;"","Contains characters that can't be in a mapcode: "&amp;Z111,IF(OR(AA111&lt;&gt;1,W111&lt;2,W111&gt;5,Y111&lt;2,Y111&gt;4),"This doesn't look like a mapcode. Mapcodes look like RDD.2J: 2 to 5 letters or numbers, a dot, then 2 to 4 more.",IF(AND(U111="",NOT(AB111)),"MISSING",IF(AND(U111&lt;&gt;"",OR(LEN(U111)&lt;2,LEN(U111)&gt;6,ISNUMBER(FIND(".",U111)))),"The country code """&amp;U111&amp;""" doesn't look right. Use a code like ZAF (South Africa) or US-CA (California).","")))))))</f>
        <v/>
      </c>
      <c r="AD111" s="50">
        <f>AND(R111&lt;&gt;"",T111&lt;&gt;"",R111&lt;&gt;T111)</f>
        <v/>
      </c>
    </row>
    <row r="112">
      <c r="B112" s="44" t="n"/>
      <c r="C112" s="44" t="n"/>
      <c r="D112" s="45">
        <f>IF(P112="","",IF(AC112="MISSING","MISSING COUNTRY CODE",IF(AC112&lt;&gt;"","NOT A VALID MAPCODE",IF(M112="NO CONNECTION","NO CONNECTION",IF(NOT(ISNUMBER(F112)),"NOT FOUND",IF(AD112,"CONVERTED – PLEASE CHECK","CONVERTED"))))))</f>
        <v/>
      </c>
      <c r="E112" s="46">
        <f>IF(OR(P112="",AC112&lt;&gt;""),"",TRIM(U112&amp;" "&amp;S112))</f>
        <v/>
      </c>
      <c r="F112" s="47">
        <f>IF(OR(M112="",M112="NO CONNECTION"),"",IFERROR(VALUE(SUBSTITUTE(_xlfn.FILTERXML(M112,"//latDeg"),".",MID(1/2,2,1))),""))</f>
        <v/>
      </c>
      <c r="G112" s="47">
        <f>IF(OR(M112="",M112="NO CONNECTION"),"",IFERROR(VALUE(SUBSTITUTE(_xlfn.FILTERXML(M112,"//lonDeg"),".",MID(1/2,2,1))),""))</f>
        <v/>
      </c>
      <c r="H112" s="45">
        <f>IF(ISNUMBER(F112),SUBSTITUTE(ROUND(F112,6)&amp;"",",",".")&amp;", "&amp;SUBSTITUTE(ROUND(G112,6)&amp;"",",","."),"")</f>
        <v/>
      </c>
      <c r="I112" s="46">
        <f>IF(ISNUMBER(F112),IFERROR(HYPERLINK("https://www.mymapcodes.com/go/?t="&amp;IF(U112="","AAA",U112)&amp;"&amp;ma="&amp;LEFT(S112,V112-1)&amp;"&amp;mb="&amp;MID(S112,V112+1,99),"Open on MyMapcodes →"),""),"")</f>
        <v/>
      </c>
      <c r="J112" s="48">
        <f>IF(P112="","",IF(AC112="MISSING","Add the country code: put it in front of the mapcode (e.g. ZAF RDD.2J) or in column C. ZAF = South Africa.",IF(AC112&lt;&gt;"",AC112,IF(M112="NO CONNECTION","Excel couldn't reach the mapcode service. Click the REFRESH RESULTS box just above the table.",IF(NOT(ISNUMBER(F112)),"The mapcode service doesn't recognise "&amp;E112&amp;". Check the mapcode and the country code.",IF(AD112,"Two different country codes were given, so the one in front of the mapcode ("&amp;R112&amp;") was used.",IF(E112&lt;&gt;TRIM(UPPER(B112&amp;"")),"Tidied up to "&amp;E112&amp;".","")))))))</f>
        <v/>
      </c>
      <c r="L112" s="49">
        <f>IF(E112="","",MapcodeAPI&amp;"coords/"&amp;SUBSTITUTE(E112," ","%20"))&amp;LEFT($B$13,0)</f>
        <v/>
      </c>
      <c r="M112" s="49">
        <f>IF(L112="","",IFERROR(_xlfn.WEBSERVICE(L112),IF(MapcodeAPIBackup="","NO CONNECTION",IFERROR(_xlfn.WEBSERVICE(MapcodeAPIBackup&amp;MID(L112,LEN(MapcodeAPI)+1,999)),"NO CONNECTION"))))</f>
        <v/>
      </c>
      <c r="N112" t="inlineStr">
        <is>
          <t xml:space="preserve"> </t>
        </is>
      </c>
      <c r="P112" s="50">
        <f>IFERROR(IF(AND(TRIM(B112&amp;"")="",TRIM(C112&amp;"")=""),"","#"&amp;UPPER(B112&amp;"")),"#(ERROR)")</f>
        <v/>
      </c>
      <c r="Q112" s="50">
        <f>IF(P112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112,2,999)," "," "),"﻿"," "),"​"," "),"⁠"," ")," "," ")," "," "),CHAR(9)," "),CHAR(10)," "),CHAR(13)," "),"MAPCODE"," "),CHAR(34)," "),"“"," "),"”"," "),"'"," "),"’"," "),"‘"," "),"("," "),")"," "),"["," "),"]"," "),"{"," "),"}"," "),","," "),";"," "),"|"," "),":"," "),"/"," "),"\"," ")))</f>
        <v/>
      </c>
      <c r="R112" s="50">
        <f>IF(ISNUMBER(FIND(" ",Q112)),LEFT(Q112,FIND(" ",Q112)-1),"")</f>
        <v/>
      </c>
      <c r="S112" s="50">
        <f>IF(ISNUMBER(FIND(" ",Q112)),TRIM(MID(Q112,FIND(" ",Q112)+1,999)),Q112)</f>
        <v/>
      </c>
      <c r="T1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112&amp;"")," "," "),"﻿"," "),"​"," "),"⁠"," ")," "," ")," "," "),CHAR(9)," "),CHAR(10)," "),CHAR(13)," "),"MAPCODE"," "),CHAR(34)," "),"“"," "),"”"," "),"'"," "),"’"," "),"‘"," "),"("," "),")"," "),"["," "),"]"," "),"{"," "),"}"," "),","," "),";"," "),"|"," "),":"," "),"/"," "),"\"," "))</f>
        <v/>
      </c>
      <c r="U112" s="50">
        <f>IF(R112&lt;&gt;"",R112,T112)</f>
        <v/>
      </c>
      <c r="V112" s="50">
        <f>IFERROR(FIND(".",S112),0)</f>
        <v/>
      </c>
      <c r="W112" s="50">
        <f>IF(V112&gt;0,V112-1,LEN(S112))</f>
        <v/>
      </c>
      <c r="X112" s="50">
        <f>IF(V112=0,"",IFERROR(LEFT(MID(S112,V112+1,99),FIND("-",MID(S112,V112+1,99))-1),MID(S112,V112+1,99)))</f>
        <v/>
      </c>
      <c r="Y112" s="50">
        <f>LEN(X112)</f>
        <v/>
      </c>
      <c r="Z1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112,"0",""),"1",""),"2",""),"3",""),"4",""),"5",""),"6",""),"7",""),"8",""),"9",""),"A",""),"B",""),"C",""),"D",""),"E",""),"F",""),"G",""),"H",""),"I",""),"J",""),"K",""),"L",""),"M",""),"N",""),"O",""),"P",""),"Q",""),"R",""),"S",""),"T",""),"U",""),"V",""),"W",""),"X",""),"Y",""),"Z",""),".",""),"-","")</f>
        <v/>
      </c>
      <c r="AA112" s="50">
        <f>LEN(S112)-LEN(SUBSTITUTE(S112,".",""))</f>
        <v/>
      </c>
      <c r="AB112" s="50">
        <f>AND(W112=5,Y112=4)</f>
        <v/>
      </c>
      <c r="AC112" s="50">
        <f>IF(P112="","",IF(S112="","There is no mapcode in this row, only a country code.",IF(ISNUMBER(FIND(" ",S112)),"There are too many spaces. A mapcode looks like ZAF RDD.2J: the country code, one space, then the code.",IF(Z112&lt;&gt;"","Contains characters that can't be in a mapcode: "&amp;Z112,IF(OR(AA112&lt;&gt;1,W112&lt;2,W112&gt;5,Y112&lt;2,Y112&gt;4),"This doesn't look like a mapcode. Mapcodes look like RDD.2J: 2 to 5 letters or numbers, a dot, then 2 to 4 more.",IF(AND(U112="",NOT(AB112)),"MISSING",IF(AND(U112&lt;&gt;"",OR(LEN(U112)&lt;2,LEN(U112)&gt;6,ISNUMBER(FIND(".",U112)))),"The country code """&amp;U112&amp;""" doesn't look right. Use a code like ZAF (South Africa) or US-CA (California).","")))))))</f>
        <v/>
      </c>
      <c r="AD112" s="50">
        <f>AND(R112&lt;&gt;"",T112&lt;&gt;"",R112&lt;&gt;T112)</f>
        <v/>
      </c>
    </row>
    <row r="113">
      <c r="B113" s="44" t="n"/>
      <c r="C113" s="44" t="n"/>
      <c r="D113" s="45">
        <f>IF(P113="","",IF(AC113="MISSING","MISSING COUNTRY CODE",IF(AC113&lt;&gt;"","NOT A VALID MAPCODE",IF(M113="NO CONNECTION","NO CONNECTION",IF(NOT(ISNUMBER(F113)),"NOT FOUND",IF(AD113,"CONVERTED – PLEASE CHECK","CONVERTED"))))))</f>
        <v/>
      </c>
      <c r="E113" s="46">
        <f>IF(OR(P113="",AC113&lt;&gt;""),"",TRIM(U113&amp;" "&amp;S113))</f>
        <v/>
      </c>
      <c r="F113" s="47">
        <f>IF(OR(M113="",M113="NO CONNECTION"),"",IFERROR(VALUE(SUBSTITUTE(_xlfn.FILTERXML(M113,"//latDeg"),".",MID(1/2,2,1))),""))</f>
        <v/>
      </c>
      <c r="G113" s="47">
        <f>IF(OR(M113="",M113="NO CONNECTION"),"",IFERROR(VALUE(SUBSTITUTE(_xlfn.FILTERXML(M113,"//lonDeg"),".",MID(1/2,2,1))),""))</f>
        <v/>
      </c>
      <c r="H113" s="45">
        <f>IF(ISNUMBER(F113),SUBSTITUTE(ROUND(F113,6)&amp;"",",",".")&amp;", "&amp;SUBSTITUTE(ROUND(G113,6)&amp;"",",","."),"")</f>
        <v/>
      </c>
      <c r="I113" s="46">
        <f>IF(ISNUMBER(F113),IFERROR(HYPERLINK("https://www.mymapcodes.com/go/?t="&amp;IF(U113="","AAA",U113)&amp;"&amp;ma="&amp;LEFT(S113,V113-1)&amp;"&amp;mb="&amp;MID(S113,V113+1,99),"Open on MyMapcodes →"),""),"")</f>
        <v/>
      </c>
      <c r="J113" s="48">
        <f>IF(P113="","",IF(AC113="MISSING","Add the country code: put it in front of the mapcode (e.g. ZAF RDD.2J) or in column C. ZAF = South Africa.",IF(AC113&lt;&gt;"",AC113,IF(M113="NO CONNECTION","Excel couldn't reach the mapcode service. Click the REFRESH RESULTS box just above the table.",IF(NOT(ISNUMBER(F113)),"The mapcode service doesn't recognise "&amp;E113&amp;". Check the mapcode and the country code.",IF(AD113,"Two different country codes were given, so the one in front of the mapcode ("&amp;R113&amp;") was used.",IF(E113&lt;&gt;TRIM(UPPER(B113&amp;"")),"Tidied up to "&amp;E113&amp;".","")))))))</f>
        <v/>
      </c>
      <c r="L113" s="49">
        <f>IF(E113="","",MapcodeAPI&amp;"coords/"&amp;SUBSTITUTE(E113," ","%20"))&amp;LEFT($B$13,0)</f>
        <v/>
      </c>
      <c r="M113" s="49">
        <f>IF(L113="","",IFERROR(_xlfn.WEBSERVICE(L113),IF(MapcodeAPIBackup="","NO CONNECTION",IFERROR(_xlfn.WEBSERVICE(MapcodeAPIBackup&amp;MID(L113,LEN(MapcodeAPI)+1,999)),"NO CONNECTION"))))</f>
        <v/>
      </c>
      <c r="N113" t="inlineStr">
        <is>
          <t xml:space="preserve"> </t>
        </is>
      </c>
      <c r="P113" s="50">
        <f>IFERROR(IF(AND(TRIM(B113&amp;"")="",TRIM(C113&amp;"")=""),"","#"&amp;UPPER(B113&amp;"")),"#(ERROR)")</f>
        <v/>
      </c>
      <c r="Q113" s="50">
        <f>IF(P113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113,2,999)," "," "),"﻿"," "),"​"," "),"⁠"," ")," "," ")," "," "),CHAR(9)," "),CHAR(10)," "),CHAR(13)," "),"MAPCODE"," "),CHAR(34)," "),"“"," "),"”"," "),"'"," "),"’"," "),"‘"," "),"("," "),")"," "),"["," "),"]"," "),"{"," "),"}"," "),","," "),";"," "),"|"," "),":"," "),"/"," "),"\"," ")))</f>
        <v/>
      </c>
      <c r="R113" s="50">
        <f>IF(ISNUMBER(FIND(" ",Q113)),LEFT(Q113,FIND(" ",Q113)-1),"")</f>
        <v/>
      </c>
      <c r="S113" s="50">
        <f>IF(ISNUMBER(FIND(" ",Q113)),TRIM(MID(Q113,FIND(" ",Q113)+1,999)),Q113)</f>
        <v/>
      </c>
      <c r="T1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113&amp;"")," "," "),"﻿"," "),"​"," "),"⁠"," ")," "," ")," "," "),CHAR(9)," "),CHAR(10)," "),CHAR(13)," "),"MAPCODE"," "),CHAR(34)," "),"“"," "),"”"," "),"'"," "),"’"," "),"‘"," "),"("," "),")"," "),"["," "),"]"," "),"{"," "),"}"," "),","," "),";"," "),"|"," "),":"," "),"/"," "),"\"," "))</f>
        <v/>
      </c>
      <c r="U113" s="50">
        <f>IF(R113&lt;&gt;"",R113,T113)</f>
        <v/>
      </c>
      <c r="V113" s="50">
        <f>IFERROR(FIND(".",S113),0)</f>
        <v/>
      </c>
      <c r="W113" s="50">
        <f>IF(V113&gt;0,V113-1,LEN(S113))</f>
        <v/>
      </c>
      <c r="X113" s="50">
        <f>IF(V113=0,"",IFERROR(LEFT(MID(S113,V113+1,99),FIND("-",MID(S113,V113+1,99))-1),MID(S113,V113+1,99)))</f>
        <v/>
      </c>
      <c r="Y113" s="50">
        <f>LEN(X113)</f>
        <v/>
      </c>
      <c r="Z1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113,"0",""),"1",""),"2",""),"3",""),"4",""),"5",""),"6",""),"7",""),"8",""),"9",""),"A",""),"B",""),"C",""),"D",""),"E",""),"F",""),"G",""),"H",""),"I",""),"J",""),"K",""),"L",""),"M",""),"N",""),"O",""),"P",""),"Q",""),"R",""),"S",""),"T",""),"U",""),"V",""),"W",""),"X",""),"Y",""),"Z",""),".",""),"-","")</f>
        <v/>
      </c>
      <c r="AA113" s="50">
        <f>LEN(S113)-LEN(SUBSTITUTE(S113,".",""))</f>
        <v/>
      </c>
      <c r="AB113" s="50">
        <f>AND(W113=5,Y113=4)</f>
        <v/>
      </c>
      <c r="AC113" s="50">
        <f>IF(P113="","",IF(S113="","There is no mapcode in this row, only a country code.",IF(ISNUMBER(FIND(" ",S113)),"There are too many spaces. A mapcode looks like ZAF RDD.2J: the country code, one space, then the code.",IF(Z113&lt;&gt;"","Contains characters that can't be in a mapcode: "&amp;Z113,IF(OR(AA113&lt;&gt;1,W113&lt;2,W113&gt;5,Y113&lt;2,Y113&gt;4),"This doesn't look like a mapcode. Mapcodes look like RDD.2J: 2 to 5 letters or numbers, a dot, then 2 to 4 more.",IF(AND(U113="",NOT(AB113)),"MISSING",IF(AND(U113&lt;&gt;"",OR(LEN(U113)&lt;2,LEN(U113)&gt;6,ISNUMBER(FIND(".",U113)))),"The country code """&amp;U113&amp;""" doesn't look right. Use a code like ZAF (South Africa) or US-CA (California).","")))))))</f>
        <v/>
      </c>
      <c r="AD113" s="50">
        <f>AND(R113&lt;&gt;"",T113&lt;&gt;"",R113&lt;&gt;T113)</f>
        <v/>
      </c>
    </row>
    <row r="114">
      <c r="B114" s="44" t="n"/>
      <c r="C114" s="44" t="n"/>
      <c r="D114" s="45">
        <f>IF(P114="","",IF(AC114="MISSING","MISSING COUNTRY CODE",IF(AC114&lt;&gt;"","NOT A VALID MAPCODE",IF(M114="NO CONNECTION","NO CONNECTION",IF(NOT(ISNUMBER(F114)),"NOT FOUND",IF(AD114,"CONVERTED – PLEASE CHECK","CONVERTED"))))))</f>
        <v/>
      </c>
      <c r="E114" s="46">
        <f>IF(OR(P114="",AC114&lt;&gt;""),"",TRIM(U114&amp;" "&amp;S114))</f>
        <v/>
      </c>
      <c r="F114" s="47">
        <f>IF(OR(M114="",M114="NO CONNECTION"),"",IFERROR(VALUE(SUBSTITUTE(_xlfn.FILTERXML(M114,"//latDeg"),".",MID(1/2,2,1))),""))</f>
        <v/>
      </c>
      <c r="G114" s="47">
        <f>IF(OR(M114="",M114="NO CONNECTION"),"",IFERROR(VALUE(SUBSTITUTE(_xlfn.FILTERXML(M114,"//lonDeg"),".",MID(1/2,2,1))),""))</f>
        <v/>
      </c>
      <c r="H114" s="45">
        <f>IF(ISNUMBER(F114),SUBSTITUTE(ROUND(F114,6)&amp;"",",",".")&amp;", "&amp;SUBSTITUTE(ROUND(G114,6)&amp;"",",","."),"")</f>
        <v/>
      </c>
      <c r="I114" s="46">
        <f>IF(ISNUMBER(F114),IFERROR(HYPERLINK("https://www.mymapcodes.com/go/?t="&amp;IF(U114="","AAA",U114)&amp;"&amp;ma="&amp;LEFT(S114,V114-1)&amp;"&amp;mb="&amp;MID(S114,V114+1,99),"Open on MyMapcodes →"),""),"")</f>
        <v/>
      </c>
      <c r="J114" s="48">
        <f>IF(P114="","",IF(AC114="MISSING","Add the country code: put it in front of the mapcode (e.g. ZAF RDD.2J) or in column C. ZAF = South Africa.",IF(AC114&lt;&gt;"",AC114,IF(M114="NO CONNECTION","Excel couldn't reach the mapcode service. Click the REFRESH RESULTS box just above the table.",IF(NOT(ISNUMBER(F114)),"The mapcode service doesn't recognise "&amp;E114&amp;". Check the mapcode and the country code.",IF(AD114,"Two different country codes were given, so the one in front of the mapcode ("&amp;R114&amp;") was used.",IF(E114&lt;&gt;TRIM(UPPER(B114&amp;"")),"Tidied up to "&amp;E114&amp;".","")))))))</f>
        <v/>
      </c>
      <c r="L114" s="49">
        <f>IF(E114="","",MapcodeAPI&amp;"coords/"&amp;SUBSTITUTE(E114," ","%20"))&amp;LEFT($B$13,0)</f>
        <v/>
      </c>
      <c r="M114" s="49">
        <f>IF(L114="","",IFERROR(_xlfn.WEBSERVICE(L114),IF(MapcodeAPIBackup="","NO CONNECTION",IFERROR(_xlfn.WEBSERVICE(MapcodeAPIBackup&amp;MID(L114,LEN(MapcodeAPI)+1,999)),"NO CONNECTION"))))</f>
        <v/>
      </c>
      <c r="N114" t="inlineStr">
        <is>
          <t xml:space="preserve"> </t>
        </is>
      </c>
      <c r="P114" s="50">
        <f>IFERROR(IF(AND(TRIM(B114&amp;"")="",TRIM(C114&amp;"")=""),"","#"&amp;UPPER(B114&amp;"")),"#(ERROR)")</f>
        <v/>
      </c>
      <c r="Q114" s="50">
        <f>IF(P114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114,2,999)," "," "),"﻿"," "),"​"," "),"⁠"," ")," "," ")," "," "),CHAR(9)," "),CHAR(10)," "),CHAR(13)," "),"MAPCODE"," "),CHAR(34)," "),"“"," "),"”"," "),"'"," "),"’"," "),"‘"," "),"("," "),")"," "),"["," "),"]"," "),"{"," "),"}"," "),","," "),";"," "),"|"," "),":"," "),"/"," "),"\"," ")))</f>
        <v/>
      </c>
      <c r="R114" s="50">
        <f>IF(ISNUMBER(FIND(" ",Q114)),LEFT(Q114,FIND(" ",Q114)-1),"")</f>
        <v/>
      </c>
      <c r="S114" s="50">
        <f>IF(ISNUMBER(FIND(" ",Q114)),TRIM(MID(Q114,FIND(" ",Q114)+1,999)),Q114)</f>
        <v/>
      </c>
      <c r="T1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114&amp;"")," "," "),"﻿"," "),"​"," "),"⁠"," ")," "," ")," "," "),CHAR(9)," "),CHAR(10)," "),CHAR(13)," "),"MAPCODE"," "),CHAR(34)," "),"“"," "),"”"," "),"'"," "),"’"," "),"‘"," "),"("," "),")"," "),"["," "),"]"," "),"{"," "),"}"," "),","," "),";"," "),"|"," "),":"," "),"/"," "),"\"," "))</f>
        <v/>
      </c>
      <c r="U114" s="50">
        <f>IF(R114&lt;&gt;"",R114,T114)</f>
        <v/>
      </c>
      <c r="V114" s="50">
        <f>IFERROR(FIND(".",S114),0)</f>
        <v/>
      </c>
      <c r="W114" s="50">
        <f>IF(V114&gt;0,V114-1,LEN(S114))</f>
        <v/>
      </c>
      <c r="X114" s="50">
        <f>IF(V114=0,"",IFERROR(LEFT(MID(S114,V114+1,99),FIND("-",MID(S114,V114+1,99))-1),MID(S114,V114+1,99)))</f>
        <v/>
      </c>
      <c r="Y114" s="50">
        <f>LEN(X114)</f>
        <v/>
      </c>
      <c r="Z1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114,"0",""),"1",""),"2",""),"3",""),"4",""),"5",""),"6",""),"7",""),"8",""),"9",""),"A",""),"B",""),"C",""),"D",""),"E",""),"F",""),"G",""),"H",""),"I",""),"J",""),"K",""),"L",""),"M",""),"N",""),"O",""),"P",""),"Q",""),"R",""),"S",""),"T",""),"U",""),"V",""),"W",""),"X",""),"Y",""),"Z",""),".",""),"-","")</f>
        <v/>
      </c>
      <c r="AA114" s="50">
        <f>LEN(S114)-LEN(SUBSTITUTE(S114,".",""))</f>
        <v/>
      </c>
      <c r="AB114" s="50">
        <f>AND(W114=5,Y114=4)</f>
        <v/>
      </c>
      <c r="AC114" s="50">
        <f>IF(P114="","",IF(S114="","There is no mapcode in this row, only a country code.",IF(ISNUMBER(FIND(" ",S114)),"There are too many spaces. A mapcode looks like ZAF RDD.2J: the country code, one space, then the code.",IF(Z114&lt;&gt;"","Contains characters that can't be in a mapcode: "&amp;Z114,IF(OR(AA114&lt;&gt;1,W114&lt;2,W114&gt;5,Y114&lt;2,Y114&gt;4),"This doesn't look like a mapcode. Mapcodes look like RDD.2J: 2 to 5 letters or numbers, a dot, then 2 to 4 more.",IF(AND(U114="",NOT(AB114)),"MISSING",IF(AND(U114&lt;&gt;"",OR(LEN(U114)&lt;2,LEN(U114)&gt;6,ISNUMBER(FIND(".",U114)))),"The country code """&amp;U114&amp;""" doesn't look right. Use a code like ZAF (South Africa) or US-CA (California).","")))))))</f>
        <v/>
      </c>
      <c r="AD114" s="50">
        <f>AND(R114&lt;&gt;"",T114&lt;&gt;"",R114&lt;&gt;T114)</f>
        <v/>
      </c>
    </row>
    <row r="115">
      <c r="B115" s="44" t="n"/>
      <c r="C115" s="44" t="n"/>
      <c r="D115" s="45">
        <f>IF(P115="","",IF(AC115="MISSING","MISSING COUNTRY CODE",IF(AC115&lt;&gt;"","NOT A VALID MAPCODE",IF(M115="NO CONNECTION","NO CONNECTION",IF(NOT(ISNUMBER(F115)),"NOT FOUND",IF(AD115,"CONVERTED – PLEASE CHECK","CONVERTED"))))))</f>
        <v/>
      </c>
      <c r="E115" s="46">
        <f>IF(OR(P115="",AC115&lt;&gt;""),"",TRIM(U115&amp;" "&amp;S115))</f>
        <v/>
      </c>
      <c r="F115" s="47">
        <f>IF(OR(M115="",M115="NO CONNECTION"),"",IFERROR(VALUE(SUBSTITUTE(_xlfn.FILTERXML(M115,"//latDeg"),".",MID(1/2,2,1))),""))</f>
        <v/>
      </c>
      <c r="G115" s="47">
        <f>IF(OR(M115="",M115="NO CONNECTION"),"",IFERROR(VALUE(SUBSTITUTE(_xlfn.FILTERXML(M115,"//lonDeg"),".",MID(1/2,2,1))),""))</f>
        <v/>
      </c>
      <c r="H115" s="45">
        <f>IF(ISNUMBER(F115),SUBSTITUTE(ROUND(F115,6)&amp;"",",",".")&amp;", "&amp;SUBSTITUTE(ROUND(G115,6)&amp;"",",","."),"")</f>
        <v/>
      </c>
      <c r="I115" s="46">
        <f>IF(ISNUMBER(F115),IFERROR(HYPERLINK("https://www.mymapcodes.com/go/?t="&amp;IF(U115="","AAA",U115)&amp;"&amp;ma="&amp;LEFT(S115,V115-1)&amp;"&amp;mb="&amp;MID(S115,V115+1,99),"Open on MyMapcodes →"),""),"")</f>
        <v/>
      </c>
      <c r="J115" s="48">
        <f>IF(P115="","",IF(AC115="MISSING","Add the country code: put it in front of the mapcode (e.g. ZAF RDD.2J) or in column C. ZAF = South Africa.",IF(AC115&lt;&gt;"",AC115,IF(M115="NO CONNECTION","Excel couldn't reach the mapcode service. Click the REFRESH RESULTS box just above the table.",IF(NOT(ISNUMBER(F115)),"The mapcode service doesn't recognise "&amp;E115&amp;". Check the mapcode and the country code.",IF(AD115,"Two different country codes were given, so the one in front of the mapcode ("&amp;R115&amp;") was used.",IF(E115&lt;&gt;TRIM(UPPER(B115&amp;"")),"Tidied up to "&amp;E115&amp;".","")))))))</f>
        <v/>
      </c>
      <c r="L115" s="49">
        <f>IF(E115="","",MapcodeAPI&amp;"coords/"&amp;SUBSTITUTE(E115," ","%20"))&amp;LEFT($B$13,0)</f>
        <v/>
      </c>
      <c r="M115" s="49">
        <f>IF(L115="","",IFERROR(_xlfn.WEBSERVICE(L115),IF(MapcodeAPIBackup="","NO CONNECTION",IFERROR(_xlfn.WEBSERVICE(MapcodeAPIBackup&amp;MID(L115,LEN(MapcodeAPI)+1,999)),"NO CONNECTION"))))</f>
        <v/>
      </c>
      <c r="N115" t="inlineStr">
        <is>
          <t xml:space="preserve"> </t>
        </is>
      </c>
      <c r="P115" s="50">
        <f>IFERROR(IF(AND(TRIM(B115&amp;"")="",TRIM(C115&amp;"")=""),"","#"&amp;UPPER(B115&amp;"")),"#(ERROR)")</f>
        <v/>
      </c>
      <c r="Q115" s="50">
        <f>IF(P115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115,2,999)," "," "),"﻿"," "),"​"," "),"⁠"," ")," "," ")," "," "),CHAR(9)," "),CHAR(10)," "),CHAR(13)," "),"MAPCODE"," "),CHAR(34)," "),"“"," "),"”"," "),"'"," "),"’"," "),"‘"," "),"("," "),")"," "),"["," "),"]"," "),"{"," "),"}"," "),","," "),";"," "),"|"," "),":"," "),"/"," "),"\"," ")))</f>
        <v/>
      </c>
      <c r="R115" s="50">
        <f>IF(ISNUMBER(FIND(" ",Q115)),LEFT(Q115,FIND(" ",Q115)-1),"")</f>
        <v/>
      </c>
      <c r="S115" s="50">
        <f>IF(ISNUMBER(FIND(" ",Q115)),TRIM(MID(Q115,FIND(" ",Q115)+1,999)),Q115)</f>
        <v/>
      </c>
      <c r="T1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115&amp;"")," "," "),"﻿"," "),"​"," "),"⁠"," ")," "," ")," "," "),CHAR(9)," "),CHAR(10)," "),CHAR(13)," "),"MAPCODE"," "),CHAR(34)," "),"“"," "),"”"," "),"'"," "),"’"," "),"‘"," "),"("," "),")"," "),"["," "),"]"," "),"{"," "),"}"," "),","," "),";"," "),"|"," "),":"," "),"/"," "),"\"," "))</f>
        <v/>
      </c>
      <c r="U115" s="50">
        <f>IF(R115&lt;&gt;"",R115,T115)</f>
        <v/>
      </c>
      <c r="V115" s="50">
        <f>IFERROR(FIND(".",S115),0)</f>
        <v/>
      </c>
      <c r="W115" s="50">
        <f>IF(V115&gt;0,V115-1,LEN(S115))</f>
        <v/>
      </c>
      <c r="X115" s="50">
        <f>IF(V115=0,"",IFERROR(LEFT(MID(S115,V115+1,99),FIND("-",MID(S115,V115+1,99))-1),MID(S115,V115+1,99)))</f>
        <v/>
      </c>
      <c r="Y115" s="50">
        <f>LEN(X115)</f>
        <v/>
      </c>
      <c r="Z1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115,"0",""),"1",""),"2",""),"3",""),"4",""),"5",""),"6",""),"7",""),"8",""),"9",""),"A",""),"B",""),"C",""),"D",""),"E",""),"F",""),"G",""),"H",""),"I",""),"J",""),"K",""),"L",""),"M",""),"N",""),"O",""),"P",""),"Q",""),"R",""),"S",""),"T",""),"U",""),"V",""),"W",""),"X",""),"Y",""),"Z",""),".",""),"-","")</f>
        <v/>
      </c>
      <c r="AA115" s="50">
        <f>LEN(S115)-LEN(SUBSTITUTE(S115,".",""))</f>
        <v/>
      </c>
      <c r="AB115" s="50">
        <f>AND(W115=5,Y115=4)</f>
        <v/>
      </c>
      <c r="AC115" s="50">
        <f>IF(P115="","",IF(S115="","There is no mapcode in this row, only a country code.",IF(ISNUMBER(FIND(" ",S115)),"There are too many spaces. A mapcode looks like ZAF RDD.2J: the country code, one space, then the code.",IF(Z115&lt;&gt;"","Contains characters that can't be in a mapcode: "&amp;Z115,IF(OR(AA115&lt;&gt;1,W115&lt;2,W115&gt;5,Y115&lt;2,Y115&gt;4),"This doesn't look like a mapcode. Mapcodes look like RDD.2J: 2 to 5 letters or numbers, a dot, then 2 to 4 more.",IF(AND(U115="",NOT(AB115)),"MISSING",IF(AND(U115&lt;&gt;"",OR(LEN(U115)&lt;2,LEN(U115)&gt;6,ISNUMBER(FIND(".",U115)))),"The country code """&amp;U115&amp;""" doesn't look right. Use a code like ZAF (South Africa) or US-CA (California).","")))))))</f>
        <v/>
      </c>
      <c r="AD115" s="50">
        <f>AND(R115&lt;&gt;"",T115&lt;&gt;"",R115&lt;&gt;T115)</f>
        <v/>
      </c>
    </row>
    <row r="116">
      <c r="B116" s="44" t="n"/>
      <c r="C116" s="44" t="n"/>
      <c r="D116" s="45">
        <f>IF(P116="","",IF(AC116="MISSING","MISSING COUNTRY CODE",IF(AC116&lt;&gt;"","NOT A VALID MAPCODE",IF(M116="NO CONNECTION","NO CONNECTION",IF(NOT(ISNUMBER(F116)),"NOT FOUND",IF(AD116,"CONVERTED – PLEASE CHECK","CONVERTED"))))))</f>
        <v/>
      </c>
      <c r="E116" s="46">
        <f>IF(OR(P116="",AC116&lt;&gt;""),"",TRIM(U116&amp;" "&amp;S116))</f>
        <v/>
      </c>
      <c r="F116" s="47">
        <f>IF(OR(M116="",M116="NO CONNECTION"),"",IFERROR(VALUE(SUBSTITUTE(_xlfn.FILTERXML(M116,"//latDeg"),".",MID(1/2,2,1))),""))</f>
        <v/>
      </c>
      <c r="G116" s="47">
        <f>IF(OR(M116="",M116="NO CONNECTION"),"",IFERROR(VALUE(SUBSTITUTE(_xlfn.FILTERXML(M116,"//lonDeg"),".",MID(1/2,2,1))),""))</f>
        <v/>
      </c>
      <c r="H116" s="45">
        <f>IF(ISNUMBER(F116),SUBSTITUTE(ROUND(F116,6)&amp;"",",",".")&amp;", "&amp;SUBSTITUTE(ROUND(G116,6)&amp;"",",","."),"")</f>
        <v/>
      </c>
      <c r="I116" s="46">
        <f>IF(ISNUMBER(F116),IFERROR(HYPERLINK("https://www.mymapcodes.com/go/?t="&amp;IF(U116="","AAA",U116)&amp;"&amp;ma="&amp;LEFT(S116,V116-1)&amp;"&amp;mb="&amp;MID(S116,V116+1,99),"Open on MyMapcodes →"),""),"")</f>
        <v/>
      </c>
      <c r="J116" s="48">
        <f>IF(P116="","",IF(AC116="MISSING","Add the country code: put it in front of the mapcode (e.g. ZAF RDD.2J) or in column C. ZAF = South Africa.",IF(AC116&lt;&gt;"",AC116,IF(M116="NO CONNECTION","Excel couldn't reach the mapcode service. Click the REFRESH RESULTS box just above the table.",IF(NOT(ISNUMBER(F116)),"The mapcode service doesn't recognise "&amp;E116&amp;". Check the mapcode and the country code.",IF(AD116,"Two different country codes were given, so the one in front of the mapcode ("&amp;R116&amp;") was used.",IF(E116&lt;&gt;TRIM(UPPER(B116&amp;"")),"Tidied up to "&amp;E116&amp;".","")))))))</f>
        <v/>
      </c>
      <c r="L116" s="49">
        <f>IF(E116="","",MapcodeAPI&amp;"coords/"&amp;SUBSTITUTE(E116," ","%20"))&amp;LEFT($B$13,0)</f>
        <v/>
      </c>
      <c r="M116" s="49">
        <f>IF(L116="","",IFERROR(_xlfn.WEBSERVICE(L116),IF(MapcodeAPIBackup="","NO CONNECTION",IFERROR(_xlfn.WEBSERVICE(MapcodeAPIBackup&amp;MID(L116,LEN(MapcodeAPI)+1,999)),"NO CONNECTION"))))</f>
        <v/>
      </c>
      <c r="N116" t="inlineStr">
        <is>
          <t xml:space="preserve"> </t>
        </is>
      </c>
      <c r="P116" s="50">
        <f>IFERROR(IF(AND(TRIM(B116&amp;"")="",TRIM(C116&amp;"")=""),"","#"&amp;UPPER(B116&amp;"")),"#(ERROR)")</f>
        <v/>
      </c>
      <c r="Q116" s="50">
        <f>IF(P116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116,2,999)," "," "),"﻿"," "),"​"," "),"⁠"," ")," "," ")," "," "),CHAR(9)," "),CHAR(10)," "),CHAR(13)," "),"MAPCODE"," "),CHAR(34)," "),"“"," "),"”"," "),"'"," "),"’"," "),"‘"," "),"("," "),")"," "),"["," "),"]"," "),"{"," "),"}"," "),","," "),";"," "),"|"," "),":"," "),"/"," "),"\"," ")))</f>
        <v/>
      </c>
      <c r="R116" s="50">
        <f>IF(ISNUMBER(FIND(" ",Q116)),LEFT(Q116,FIND(" ",Q116)-1),"")</f>
        <v/>
      </c>
      <c r="S116" s="50">
        <f>IF(ISNUMBER(FIND(" ",Q116)),TRIM(MID(Q116,FIND(" ",Q116)+1,999)),Q116)</f>
        <v/>
      </c>
      <c r="T1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116&amp;"")," "," "),"﻿"," "),"​"," "),"⁠"," ")," "," ")," "," "),CHAR(9)," "),CHAR(10)," "),CHAR(13)," "),"MAPCODE"," "),CHAR(34)," "),"“"," "),"”"," "),"'"," "),"’"," "),"‘"," "),"("," "),")"," "),"["," "),"]"," "),"{"," "),"}"," "),","," "),";"," "),"|"," "),":"," "),"/"," "),"\"," "))</f>
        <v/>
      </c>
      <c r="U116" s="50">
        <f>IF(R116&lt;&gt;"",R116,T116)</f>
        <v/>
      </c>
      <c r="V116" s="50">
        <f>IFERROR(FIND(".",S116),0)</f>
        <v/>
      </c>
      <c r="W116" s="50">
        <f>IF(V116&gt;0,V116-1,LEN(S116))</f>
        <v/>
      </c>
      <c r="X116" s="50">
        <f>IF(V116=0,"",IFERROR(LEFT(MID(S116,V116+1,99),FIND("-",MID(S116,V116+1,99))-1),MID(S116,V116+1,99)))</f>
        <v/>
      </c>
      <c r="Y116" s="50">
        <f>LEN(X116)</f>
        <v/>
      </c>
      <c r="Z1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116,"0",""),"1",""),"2",""),"3",""),"4",""),"5",""),"6",""),"7",""),"8",""),"9",""),"A",""),"B",""),"C",""),"D",""),"E",""),"F",""),"G",""),"H",""),"I",""),"J",""),"K",""),"L",""),"M",""),"N",""),"O",""),"P",""),"Q",""),"R",""),"S",""),"T",""),"U",""),"V",""),"W",""),"X",""),"Y",""),"Z",""),".",""),"-","")</f>
        <v/>
      </c>
      <c r="AA116" s="50">
        <f>LEN(S116)-LEN(SUBSTITUTE(S116,".",""))</f>
        <v/>
      </c>
      <c r="AB116" s="50">
        <f>AND(W116=5,Y116=4)</f>
        <v/>
      </c>
      <c r="AC116" s="50">
        <f>IF(P116="","",IF(S116="","There is no mapcode in this row, only a country code.",IF(ISNUMBER(FIND(" ",S116)),"There are too many spaces. A mapcode looks like ZAF RDD.2J: the country code, one space, then the code.",IF(Z116&lt;&gt;"","Contains characters that can't be in a mapcode: "&amp;Z116,IF(OR(AA116&lt;&gt;1,W116&lt;2,W116&gt;5,Y116&lt;2,Y116&gt;4),"This doesn't look like a mapcode. Mapcodes look like RDD.2J: 2 to 5 letters or numbers, a dot, then 2 to 4 more.",IF(AND(U116="",NOT(AB116)),"MISSING",IF(AND(U116&lt;&gt;"",OR(LEN(U116)&lt;2,LEN(U116)&gt;6,ISNUMBER(FIND(".",U116)))),"The country code """&amp;U116&amp;""" doesn't look right. Use a code like ZAF (South Africa) or US-CA (California).","")))))))</f>
        <v/>
      </c>
      <c r="AD116" s="50">
        <f>AND(R116&lt;&gt;"",T116&lt;&gt;"",R116&lt;&gt;T116)</f>
        <v/>
      </c>
    </row>
    <row r="117">
      <c r="B117" s="44" t="n"/>
      <c r="C117" s="44" t="n"/>
      <c r="D117" s="45">
        <f>IF(P117="","",IF(AC117="MISSING","MISSING COUNTRY CODE",IF(AC117&lt;&gt;"","NOT A VALID MAPCODE",IF(M117="NO CONNECTION","NO CONNECTION",IF(NOT(ISNUMBER(F117)),"NOT FOUND",IF(AD117,"CONVERTED – PLEASE CHECK","CONVERTED"))))))</f>
        <v/>
      </c>
      <c r="E117" s="46">
        <f>IF(OR(P117="",AC117&lt;&gt;""),"",TRIM(U117&amp;" "&amp;S117))</f>
        <v/>
      </c>
      <c r="F117" s="47">
        <f>IF(OR(M117="",M117="NO CONNECTION"),"",IFERROR(VALUE(SUBSTITUTE(_xlfn.FILTERXML(M117,"//latDeg"),".",MID(1/2,2,1))),""))</f>
        <v/>
      </c>
      <c r="G117" s="47">
        <f>IF(OR(M117="",M117="NO CONNECTION"),"",IFERROR(VALUE(SUBSTITUTE(_xlfn.FILTERXML(M117,"//lonDeg"),".",MID(1/2,2,1))),""))</f>
        <v/>
      </c>
      <c r="H117" s="45">
        <f>IF(ISNUMBER(F117),SUBSTITUTE(ROUND(F117,6)&amp;"",",",".")&amp;", "&amp;SUBSTITUTE(ROUND(G117,6)&amp;"",",","."),"")</f>
        <v/>
      </c>
      <c r="I117" s="46">
        <f>IF(ISNUMBER(F117),IFERROR(HYPERLINK("https://www.mymapcodes.com/go/?t="&amp;IF(U117="","AAA",U117)&amp;"&amp;ma="&amp;LEFT(S117,V117-1)&amp;"&amp;mb="&amp;MID(S117,V117+1,99),"Open on MyMapcodes →"),""),"")</f>
        <v/>
      </c>
      <c r="J117" s="48">
        <f>IF(P117="","",IF(AC117="MISSING","Add the country code: put it in front of the mapcode (e.g. ZAF RDD.2J) or in column C. ZAF = South Africa.",IF(AC117&lt;&gt;"",AC117,IF(M117="NO CONNECTION","Excel couldn't reach the mapcode service. Click the REFRESH RESULTS box just above the table.",IF(NOT(ISNUMBER(F117)),"The mapcode service doesn't recognise "&amp;E117&amp;". Check the mapcode and the country code.",IF(AD117,"Two different country codes were given, so the one in front of the mapcode ("&amp;R117&amp;") was used.",IF(E117&lt;&gt;TRIM(UPPER(B117&amp;"")),"Tidied up to "&amp;E117&amp;".","")))))))</f>
        <v/>
      </c>
      <c r="L117" s="49">
        <f>IF(E117="","",MapcodeAPI&amp;"coords/"&amp;SUBSTITUTE(E117," ","%20"))&amp;LEFT($B$13,0)</f>
        <v/>
      </c>
      <c r="M117" s="49">
        <f>IF(L117="","",IFERROR(_xlfn.WEBSERVICE(L117),IF(MapcodeAPIBackup="","NO CONNECTION",IFERROR(_xlfn.WEBSERVICE(MapcodeAPIBackup&amp;MID(L117,LEN(MapcodeAPI)+1,999)),"NO CONNECTION"))))</f>
        <v/>
      </c>
      <c r="N117" t="inlineStr">
        <is>
          <t xml:space="preserve"> </t>
        </is>
      </c>
      <c r="P117" s="50">
        <f>IFERROR(IF(AND(TRIM(B117&amp;"")="",TRIM(C117&amp;"")=""),"","#"&amp;UPPER(B117&amp;"")),"#(ERROR)")</f>
        <v/>
      </c>
      <c r="Q117" s="50">
        <f>IF(P117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117,2,999)," "," "),"﻿"," "),"​"," "),"⁠"," ")," "," ")," "," "),CHAR(9)," "),CHAR(10)," "),CHAR(13)," "),"MAPCODE"," "),CHAR(34)," "),"“"," "),"”"," "),"'"," "),"’"," "),"‘"," "),"("," "),")"," "),"["," "),"]"," "),"{"," "),"}"," "),","," "),";"," "),"|"," "),":"," "),"/"," "),"\"," ")))</f>
        <v/>
      </c>
      <c r="R117" s="50">
        <f>IF(ISNUMBER(FIND(" ",Q117)),LEFT(Q117,FIND(" ",Q117)-1),"")</f>
        <v/>
      </c>
      <c r="S117" s="50">
        <f>IF(ISNUMBER(FIND(" ",Q117)),TRIM(MID(Q117,FIND(" ",Q117)+1,999)),Q117)</f>
        <v/>
      </c>
      <c r="T1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117&amp;"")," "," "),"﻿"," "),"​"," "),"⁠"," ")," "," ")," "," "),CHAR(9)," "),CHAR(10)," "),CHAR(13)," "),"MAPCODE"," "),CHAR(34)," "),"“"," "),"”"," "),"'"," "),"’"," "),"‘"," "),"("," "),")"," "),"["," "),"]"," "),"{"," "),"}"," "),","," "),";"," "),"|"," "),":"," "),"/"," "),"\"," "))</f>
        <v/>
      </c>
      <c r="U117" s="50">
        <f>IF(R117&lt;&gt;"",R117,T117)</f>
        <v/>
      </c>
      <c r="V117" s="50">
        <f>IFERROR(FIND(".",S117),0)</f>
        <v/>
      </c>
      <c r="W117" s="50">
        <f>IF(V117&gt;0,V117-1,LEN(S117))</f>
        <v/>
      </c>
      <c r="X117" s="50">
        <f>IF(V117=0,"",IFERROR(LEFT(MID(S117,V117+1,99),FIND("-",MID(S117,V117+1,99))-1),MID(S117,V117+1,99)))</f>
        <v/>
      </c>
      <c r="Y117" s="50">
        <f>LEN(X117)</f>
        <v/>
      </c>
      <c r="Z1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117,"0",""),"1",""),"2",""),"3",""),"4",""),"5",""),"6",""),"7",""),"8",""),"9",""),"A",""),"B",""),"C",""),"D",""),"E",""),"F",""),"G",""),"H",""),"I",""),"J",""),"K",""),"L",""),"M",""),"N",""),"O",""),"P",""),"Q",""),"R",""),"S",""),"T",""),"U",""),"V",""),"W",""),"X",""),"Y",""),"Z",""),".",""),"-","")</f>
        <v/>
      </c>
      <c r="AA117" s="50">
        <f>LEN(S117)-LEN(SUBSTITUTE(S117,".",""))</f>
        <v/>
      </c>
      <c r="AB117" s="50">
        <f>AND(W117=5,Y117=4)</f>
        <v/>
      </c>
      <c r="AC117" s="50">
        <f>IF(P117="","",IF(S117="","There is no mapcode in this row, only a country code.",IF(ISNUMBER(FIND(" ",S117)),"There are too many spaces. A mapcode looks like ZAF RDD.2J: the country code, one space, then the code.",IF(Z117&lt;&gt;"","Contains characters that can't be in a mapcode: "&amp;Z117,IF(OR(AA117&lt;&gt;1,W117&lt;2,W117&gt;5,Y117&lt;2,Y117&gt;4),"This doesn't look like a mapcode. Mapcodes look like RDD.2J: 2 to 5 letters or numbers, a dot, then 2 to 4 more.",IF(AND(U117="",NOT(AB117)),"MISSING",IF(AND(U117&lt;&gt;"",OR(LEN(U117)&lt;2,LEN(U117)&gt;6,ISNUMBER(FIND(".",U117)))),"The country code """&amp;U117&amp;""" doesn't look right. Use a code like ZAF (South Africa) or US-CA (California).","")))))))</f>
        <v/>
      </c>
      <c r="AD117" s="50">
        <f>AND(R117&lt;&gt;"",T117&lt;&gt;"",R117&lt;&gt;T117)</f>
        <v/>
      </c>
    </row>
    <row r="118">
      <c r="B118" s="44" t="n"/>
      <c r="C118" s="44" t="n"/>
      <c r="D118" s="45">
        <f>IF(P118="","",IF(AC118="MISSING","MISSING COUNTRY CODE",IF(AC118&lt;&gt;"","NOT A VALID MAPCODE",IF(M118="NO CONNECTION","NO CONNECTION",IF(NOT(ISNUMBER(F118)),"NOT FOUND",IF(AD118,"CONVERTED – PLEASE CHECK","CONVERTED"))))))</f>
        <v/>
      </c>
      <c r="E118" s="46">
        <f>IF(OR(P118="",AC118&lt;&gt;""),"",TRIM(U118&amp;" "&amp;S118))</f>
        <v/>
      </c>
      <c r="F118" s="47">
        <f>IF(OR(M118="",M118="NO CONNECTION"),"",IFERROR(VALUE(SUBSTITUTE(_xlfn.FILTERXML(M118,"//latDeg"),".",MID(1/2,2,1))),""))</f>
        <v/>
      </c>
      <c r="G118" s="47">
        <f>IF(OR(M118="",M118="NO CONNECTION"),"",IFERROR(VALUE(SUBSTITUTE(_xlfn.FILTERXML(M118,"//lonDeg"),".",MID(1/2,2,1))),""))</f>
        <v/>
      </c>
      <c r="H118" s="45">
        <f>IF(ISNUMBER(F118),SUBSTITUTE(ROUND(F118,6)&amp;"",",",".")&amp;", "&amp;SUBSTITUTE(ROUND(G118,6)&amp;"",",","."),"")</f>
        <v/>
      </c>
      <c r="I118" s="46">
        <f>IF(ISNUMBER(F118),IFERROR(HYPERLINK("https://www.mymapcodes.com/go/?t="&amp;IF(U118="","AAA",U118)&amp;"&amp;ma="&amp;LEFT(S118,V118-1)&amp;"&amp;mb="&amp;MID(S118,V118+1,99),"Open on MyMapcodes →"),""),"")</f>
        <v/>
      </c>
      <c r="J118" s="48">
        <f>IF(P118="","",IF(AC118="MISSING","Add the country code: put it in front of the mapcode (e.g. ZAF RDD.2J) or in column C. ZAF = South Africa.",IF(AC118&lt;&gt;"",AC118,IF(M118="NO CONNECTION","Excel couldn't reach the mapcode service. Click the REFRESH RESULTS box just above the table.",IF(NOT(ISNUMBER(F118)),"The mapcode service doesn't recognise "&amp;E118&amp;". Check the mapcode and the country code.",IF(AD118,"Two different country codes were given, so the one in front of the mapcode ("&amp;R118&amp;") was used.",IF(E118&lt;&gt;TRIM(UPPER(B118&amp;"")),"Tidied up to "&amp;E118&amp;".","")))))))</f>
        <v/>
      </c>
      <c r="L118" s="49">
        <f>IF(E118="","",MapcodeAPI&amp;"coords/"&amp;SUBSTITUTE(E118," ","%20"))&amp;LEFT($B$13,0)</f>
        <v/>
      </c>
      <c r="M118" s="49">
        <f>IF(L118="","",IFERROR(_xlfn.WEBSERVICE(L118),IF(MapcodeAPIBackup="","NO CONNECTION",IFERROR(_xlfn.WEBSERVICE(MapcodeAPIBackup&amp;MID(L118,LEN(MapcodeAPI)+1,999)),"NO CONNECTION"))))</f>
        <v/>
      </c>
      <c r="N118" t="inlineStr">
        <is>
          <t xml:space="preserve"> </t>
        </is>
      </c>
      <c r="P118" s="50">
        <f>IFERROR(IF(AND(TRIM(B118&amp;"")="",TRIM(C118&amp;"")=""),"","#"&amp;UPPER(B118&amp;"")),"#(ERROR)")</f>
        <v/>
      </c>
      <c r="Q118" s="50">
        <f>IF(P118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118,2,999)," "," "),"﻿"," "),"​"," "),"⁠"," ")," "," ")," "," "),CHAR(9)," "),CHAR(10)," "),CHAR(13)," "),"MAPCODE"," "),CHAR(34)," "),"“"," "),"”"," "),"'"," "),"’"," "),"‘"," "),"("," "),")"," "),"["," "),"]"," "),"{"," "),"}"," "),","," "),";"," "),"|"," "),":"," "),"/"," "),"\"," ")))</f>
        <v/>
      </c>
      <c r="R118" s="50">
        <f>IF(ISNUMBER(FIND(" ",Q118)),LEFT(Q118,FIND(" ",Q118)-1),"")</f>
        <v/>
      </c>
      <c r="S118" s="50">
        <f>IF(ISNUMBER(FIND(" ",Q118)),TRIM(MID(Q118,FIND(" ",Q118)+1,999)),Q118)</f>
        <v/>
      </c>
      <c r="T1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118&amp;"")," "," "),"﻿"," "),"​"," "),"⁠"," ")," "," ")," "," "),CHAR(9)," "),CHAR(10)," "),CHAR(13)," "),"MAPCODE"," "),CHAR(34)," "),"“"," "),"”"," "),"'"," "),"’"," "),"‘"," "),"("," "),")"," "),"["," "),"]"," "),"{"," "),"}"," "),","," "),";"," "),"|"," "),":"," "),"/"," "),"\"," "))</f>
        <v/>
      </c>
      <c r="U118" s="50">
        <f>IF(R118&lt;&gt;"",R118,T118)</f>
        <v/>
      </c>
      <c r="V118" s="50">
        <f>IFERROR(FIND(".",S118),0)</f>
        <v/>
      </c>
      <c r="W118" s="50">
        <f>IF(V118&gt;0,V118-1,LEN(S118))</f>
        <v/>
      </c>
      <c r="X118" s="50">
        <f>IF(V118=0,"",IFERROR(LEFT(MID(S118,V118+1,99),FIND("-",MID(S118,V118+1,99))-1),MID(S118,V118+1,99)))</f>
        <v/>
      </c>
      <c r="Y118" s="50">
        <f>LEN(X118)</f>
        <v/>
      </c>
      <c r="Z1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118,"0",""),"1",""),"2",""),"3",""),"4",""),"5",""),"6",""),"7",""),"8",""),"9",""),"A",""),"B",""),"C",""),"D",""),"E",""),"F",""),"G",""),"H",""),"I",""),"J",""),"K",""),"L",""),"M",""),"N",""),"O",""),"P",""),"Q",""),"R",""),"S",""),"T",""),"U",""),"V",""),"W",""),"X",""),"Y",""),"Z",""),".",""),"-","")</f>
        <v/>
      </c>
      <c r="AA118" s="50">
        <f>LEN(S118)-LEN(SUBSTITUTE(S118,".",""))</f>
        <v/>
      </c>
      <c r="AB118" s="50">
        <f>AND(W118=5,Y118=4)</f>
        <v/>
      </c>
      <c r="AC118" s="50">
        <f>IF(P118="","",IF(S118="","There is no mapcode in this row, only a country code.",IF(ISNUMBER(FIND(" ",S118)),"There are too many spaces. A mapcode looks like ZAF RDD.2J: the country code, one space, then the code.",IF(Z118&lt;&gt;"","Contains characters that can't be in a mapcode: "&amp;Z118,IF(OR(AA118&lt;&gt;1,W118&lt;2,W118&gt;5,Y118&lt;2,Y118&gt;4),"This doesn't look like a mapcode. Mapcodes look like RDD.2J: 2 to 5 letters or numbers, a dot, then 2 to 4 more.",IF(AND(U118="",NOT(AB118)),"MISSING",IF(AND(U118&lt;&gt;"",OR(LEN(U118)&lt;2,LEN(U118)&gt;6,ISNUMBER(FIND(".",U118)))),"The country code """&amp;U118&amp;""" doesn't look right. Use a code like ZAF (South Africa) or US-CA (California).","")))))))</f>
        <v/>
      </c>
      <c r="AD118" s="50">
        <f>AND(R118&lt;&gt;"",T118&lt;&gt;"",R118&lt;&gt;T118)</f>
        <v/>
      </c>
    </row>
    <row r="119">
      <c r="B119" s="44" t="n"/>
      <c r="C119" s="44" t="n"/>
      <c r="D119" s="45">
        <f>IF(P119="","",IF(AC119="MISSING","MISSING COUNTRY CODE",IF(AC119&lt;&gt;"","NOT A VALID MAPCODE",IF(M119="NO CONNECTION","NO CONNECTION",IF(NOT(ISNUMBER(F119)),"NOT FOUND",IF(AD119,"CONVERTED – PLEASE CHECK","CONVERTED"))))))</f>
        <v/>
      </c>
      <c r="E119" s="46">
        <f>IF(OR(P119="",AC119&lt;&gt;""),"",TRIM(U119&amp;" "&amp;S119))</f>
        <v/>
      </c>
      <c r="F119" s="47">
        <f>IF(OR(M119="",M119="NO CONNECTION"),"",IFERROR(VALUE(SUBSTITUTE(_xlfn.FILTERXML(M119,"//latDeg"),".",MID(1/2,2,1))),""))</f>
        <v/>
      </c>
      <c r="G119" s="47">
        <f>IF(OR(M119="",M119="NO CONNECTION"),"",IFERROR(VALUE(SUBSTITUTE(_xlfn.FILTERXML(M119,"//lonDeg"),".",MID(1/2,2,1))),""))</f>
        <v/>
      </c>
      <c r="H119" s="45">
        <f>IF(ISNUMBER(F119),SUBSTITUTE(ROUND(F119,6)&amp;"",",",".")&amp;", "&amp;SUBSTITUTE(ROUND(G119,6)&amp;"",",","."),"")</f>
        <v/>
      </c>
      <c r="I119" s="46">
        <f>IF(ISNUMBER(F119),IFERROR(HYPERLINK("https://www.mymapcodes.com/go/?t="&amp;IF(U119="","AAA",U119)&amp;"&amp;ma="&amp;LEFT(S119,V119-1)&amp;"&amp;mb="&amp;MID(S119,V119+1,99),"Open on MyMapcodes →"),""),"")</f>
        <v/>
      </c>
      <c r="J119" s="48">
        <f>IF(P119="","",IF(AC119="MISSING","Add the country code: put it in front of the mapcode (e.g. ZAF RDD.2J) or in column C. ZAF = South Africa.",IF(AC119&lt;&gt;"",AC119,IF(M119="NO CONNECTION","Excel couldn't reach the mapcode service. Click the REFRESH RESULTS box just above the table.",IF(NOT(ISNUMBER(F119)),"The mapcode service doesn't recognise "&amp;E119&amp;". Check the mapcode and the country code.",IF(AD119,"Two different country codes were given, so the one in front of the mapcode ("&amp;R119&amp;") was used.",IF(E119&lt;&gt;TRIM(UPPER(B119&amp;"")),"Tidied up to "&amp;E119&amp;".","")))))))</f>
        <v/>
      </c>
      <c r="L119" s="49">
        <f>IF(E119="","",MapcodeAPI&amp;"coords/"&amp;SUBSTITUTE(E119," ","%20"))&amp;LEFT($B$13,0)</f>
        <v/>
      </c>
      <c r="M119" s="49">
        <f>IF(L119="","",IFERROR(_xlfn.WEBSERVICE(L119),IF(MapcodeAPIBackup="","NO CONNECTION",IFERROR(_xlfn.WEBSERVICE(MapcodeAPIBackup&amp;MID(L119,LEN(MapcodeAPI)+1,999)),"NO CONNECTION"))))</f>
        <v/>
      </c>
      <c r="N119" t="inlineStr">
        <is>
          <t xml:space="preserve"> </t>
        </is>
      </c>
      <c r="P119" s="50">
        <f>IFERROR(IF(AND(TRIM(B119&amp;"")="",TRIM(C119&amp;"")=""),"","#"&amp;UPPER(B119&amp;"")),"#(ERROR)")</f>
        <v/>
      </c>
      <c r="Q119" s="50">
        <f>IF(P119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119,2,999)," "," "),"﻿"," "),"​"," "),"⁠"," ")," "," ")," "," "),CHAR(9)," "),CHAR(10)," "),CHAR(13)," "),"MAPCODE"," "),CHAR(34)," "),"“"," "),"”"," "),"'"," "),"’"," "),"‘"," "),"("," "),")"," "),"["," "),"]"," "),"{"," "),"}"," "),","," "),";"," "),"|"," "),":"," "),"/"," "),"\"," ")))</f>
        <v/>
      </c>
      <c r="R119" s="50">
        <f>IF(ISNUMBER(FIND(" ",Q119)),LEFT(Q119,FIND(" ",Q119)-1),"")</f>
        <v/>
      </c>
      <c r="S119" s="50">
        <f>IF(ISNUMBER(FIND(" ",Q119)),TRIM(MID(Q119,FIND(" ",Q119)+1,999)),Q119)</f>
        <v/>
      </c>
      <c r="T1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119&amp;"")," "," "),"﻿"," "),"​"," "),"⁠"," ")," "," ")," "," "),CHAR(9)," "),CHAR(10)," "),CHAR(13)," "),"MAPCODE"," "),CHAR(34)," "),"“"," "),"”"," "),"'"," "),"’"," "),"‘"," "),"("," "),")"," "),"["," "),"]"," "),"{"," "),"}"," "),","," "),";"," "),"|"," "),":"," "),"/"," "),"\"," "))</f>
        <v/>
      </c>
      <c r="U119" s="50">
        <f>IF(R119&lt;&gt;"",R119,T119)</f>
        <v/>
      </c>
      <c r="V119" s="50">
        <f>IFERROR(FIND(".",S119),0)</f>
        <v/>
      </c>
      <c r="W119" s="50">
        <f>IF(V119&gt;0,V119-1,LEN(S119))</f>
        <v/>
      </c>
      <c r="X119" s="50">
        <f>IF(V119=0,"",IFERROR(LEFT(MID(S119,V119+1,99),FIND("-",MID(S119,V119+1,99))-1),MID(S119,V119+1,99)))</f>
        <v/>
      </c>
      <c r="Y119" s="50">
        <f>LEN(X119)</f>
        <v/>
      </c>
      <c r="Z1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119,"0",""),"1",""),"2",""),"3",""),"4",""),"5",""),"6",""),"7",""),"8",""),"9",""),"A",""),"B",""),"C",""),"D",""),"E",""),"F",""),"G",""),"H",""),"I",""),"J",""),"K",""),"L",""),"M",""),"N",""),"O",""),"P",""),"Q",""),"R",""),"S",""),"T",""),"U",""),"V",""),"W",""),"X",""),"Y",""),"Z",""),".",""),"-","")</f>
        <v/>
      </c>
      <c r="AA119" s="50">
        <f>LEN(S119)-LEN(SUBSTITUTE(S119,".",""))</f>
        <v/>
      </c>
      <c r="AB119" s="50">
        <f>AND(W119=5,Y119=4)</f>
        <v/>
      </c>
      <c r="AC119" s="50">
        <f>IF(P119="","",IF(S119="","There is no mapcode in this row, only a country code.",IF(ISNUMBER(FIND(" ",S119)),"There are too many spaces. A mapcode looks like ZAF RDD.2J: the country code, one space, then the code.",IF(Z119&lt;&gt;"","Contains characters that can't be in a mapcode: "&amp;Z119,IF(OR(AA119&lt;&gt;1,W119&lt;2,W119&gt;5,Y119&lt;2,Y119&gt;4),"This doesn't look like a mapcode. Mapcodes look like RDD.2J: 2 to 5 letters or numbers, a dot, then 2 to 4 more.",IF(AND(U119="",NOT(AB119)),"MISSING",IF(AND(U119&lt;&gt;"",OR(LEN(U119)&lt;2,LEN(U119)&gt;6,ISNUMBER(FIND(".",U119)))),"The country code """&amp;U119&amp;""" doesn't look right. Use a code like ZAF (South Africa) or US-CA (California).","")))))))</f>
        <v/>
      </c>
      <c r="AD119" s="50">
        <f>AND(R119&lt;&gt;"",T119&lt;&gt;"",R119&lt;&gt;T119)</f>
        <v/>
      </c>
    </row>
    <row r="120">
      <c r="B120" s="44" t="n"/>
      <c r="C120" s="44" t="n"/>
      <c r="D120" s="45">
        <f>IF(P120="","",IF(AC120="MISSING","MISSING COUNTRY CODE",IF(AC120&lt;&gt;"","NOT A VALID MAPCODE",IF(M120="NO CONNECTION","NO CONNECTION",IF(NOT(ISNUMBER(F120)),"NOT FOUND",IF(AD120,"CONVERTED – PLEASE CHECK","CONVERTED"))))))</f>
        <v/>
      </c>
      <c r="E120" s="46">
        <f>IF(OR(P120="",AC120&lt;&gt;""),"",TRIM(U120&amp;" "&amp;S120))</f>
        <v/>
      </c>
      <c r="F120" s="47">
        <f>IF(OR(M120="",M120="NO CONNECTION"),"",IFERROR(VALUE(SUBSTITUTE(_xlfn.FILTERXML(M120,"//latDeg"),".",MID(1/2,2,1))),""))</f>
        <v/>
      </c>
      <c r="G120" s="47">
        <f>IF(OR(M120="",M120="NO CONNECTION"),"",IFERROR(VALUE(SUBSTITUTE(_xlfn.FILTERXML(M120,"//lonDeg"),".",MID(1/2,2,1))),""))</f>
        <v/>
      </c>
      <c r="H120" s="45">
        <f>IF(ISNUMBER(F120),SUBSTITUTE(ROUND(F120,6)&amp;"",",",".")&amp;", "&amp;SUBSTITUTE(ROUND(G120,6)&amp;"",",","."),"")</f>
        <v/>
      </c>
      <c r="I120" s="46">
        <f>IF(ISNUMBER(F120),IFERROR(HYPERLINK("https://www.mymapcodes.com/go/?t="&amp;IF(U120="","AAA",U120)&amp;"&amp;ma="&amp;LEFT(S120,V120-1)&amp;"&amp;mb="&amp;MID(S120,V120+1,99),"Open on MyMapcodes →"),""),"")</f>
        <v/>
      </c>
      <c r="J120" s="48">
        <f>IF(P120="","",IF(AC120="MISSING","Add the country code: put it in front of the mapcode (e.g. ZAF RDD.2J) or in column C. ZAF = South Africa.",IF(AC120&lt;&gt;"",AC120,IF(M120="NO CONNECTION","Excel couldn't reach the mapcode service. Click the REFRESH RESULTS box just above the table.",IF(NOT(ISNUMBER(F120)),"The mapcode service doesn't recognise "&amp;E120&amp;". Check the mapcode and the country code.",IF(AD120,"Two different country codes were given, so the one in front of the mapcode ("&amp;R120&amp;") was used.",IF(E120&lt;&gt;TRIM(UPPER(B120&amp;"")),"Tidied up to "&amp;E120&amp;".","")))))))</f>
        <v/>
      </c>
      <c r="L120" s="49">
        <f>IF(E120="","",MapcodeAPI&amp;"coords/"&amp;SUBSTITUTE(E120," ","%20"))&amp;LEFT($B$13,0)</f>
        <v/>
      </c>
      <c r="M120" s="49">
        <f>IF(L120="","",IFERROR(_xlfn.WEBSERVICE(L120),IF(MapcodeAPIBackup="","NO CONNECTION",IFERROR(_xlfn.WEBSERVICE(MapcodeAPIBackup&amp;MID(L120,LEN(MapcodeAPI)+1,999)),"NO CONNECTION"))))</f>
        <v/>
      </c>
      <c r="N120" t="inlineStr">
        <is>
          <t xml:space="preserve"> </t>
        </is>
      </c>
      <c r="P120" s="50">
        <f>IFERROR(IF(AND(TRIM(B120&amp;"")="",TRIM(C120&amp;"")=""),"","#"&amp;UPPER(B120&amp;"")),"#(ERROR)")</f>
        <v/>
      </c>
      <c r="Q120" s="50">
        <f>IF(P120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120,2,999)," "," "),"﻿"," "),"​"," "),"⁠"," ")," "," ")," "," "),CHAR(9)," "),CHAR(10)," "),CHAR(13)," "),"MAPCODE"," "),CHAR(34)," "),"“"," "),"”"," "),"'"," "),"’"," "),"‘"," "),"("," "),")"," "),"["," "),"]"," "),"{"," "),"}"," "),","," "),";"," "),"|"," "),":"," "),"/"," "),"\"," ")))</f>
        <v/>
      </c>
      <c r="R120" s="50">
        <f>IF(ISNUMBER(FIND(" ",Q120)),LEFT(Q120,FIND(" ",Q120)-1),"")</f>
        <v/>
      </c>
      <c r="S120" s="50">
        <f>IF(ISNUMBER(FIND(" ",Q120)),TRIM(MID(Q120,FIND(" ",Q120)+1,999)),Q120)</f>
        <v/>
      </c>
      <c r="T1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120&amp;"")," "," "),"﻿"," "),"​"," "),"⁠"," ")," "," ")," "," "),CHAR(9)," "),CHAR(10)," "),CHAR(13)," "),"MAPCODE"," "),CHAR(34)," "),"“"," "),"”"," "),"'"," "),"’"," "),"‘"," "),"("," "),")"," "),"["," "),"]"," "),"{"," "),"}"," "),","," "),";"," "),"|"," "),":"," "),"/"," "),"\"," "))</f>
        <v/>
      </c>
      <c r="U120" s="50">
        <f>IF(R120&lt;&gt;"",R120,T120)</f>
        <v/>
      </c>
      <c r="V120" s="50">
        <f>IFERROR(FIND(".",S120),0)</f>
        <v/>
      </c>
      <c r="W120" s="50">
        <f>IF(V120&gt;0,V120-1,LEN(S120))</f>
        <v/>
      </c>
      <c r="X120" s="50">
        <f>IF(V120=0,"",IFERROR(LEFT(MID(S120,V120+1,99),FIND("-",MID(S120,V120+1,99))-1),MID(S120,V120+1,99)))</f>
        <v/>
      </c>
      <c r="Y120" s="50">
        <f>LEN(X120)</f>
        <v/>
      </c>
      <c r="Z1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120,"0",""),"1",""),"2",""),"3",""),"4",""),"5",""),"6",""),"7",""),"8",""),"9",""),"A",""),"B",""),"C",""),"D",""),"E",""),"F",""),"G",""),"H",""),"I",""),"J",""),"K",""),"L",""),"M",""),"N",""),"O",""),"P",""),"Q",""),"R",""),"S",""),"T",""),"U",""),"V",""),"W",""),"X",""),"Y",""),"Z",""),".",""),"-","")</f>
        <v/>
      </c>
      <c r="AA120" s="50">
        <f>LEN(S120)-LEN(SUBSTITUTE(S120,".",""))</f>
        <v/>
      </c>
      <c r="AB120" s="50">
        <f>AND(W120=5,Y120=4)</f>
        <v/>
      </c>
      <c r="AC120" s="50">
        <f>IF(P120="","",IF(S120="","There is no mapcode in this row, only a country code.",IF(ISNUMBER(FIND(" ",S120)),"There are too many spaces. A mapcode looks like ZAF RDD.2J: the country code, one space, then the code.",IF(Z120&lt;&gt;"","Contains characters that can't be in a mapcode: "&amp;Z120,IF(OR(AA120&lt;&gt;1,W120&lt;2,W120&gt;5,Y120&lt;2,Y120&gt;4),"This doesn't look like a mapcode. Mapcodes look like RDD.2J: 2 to 5 letters or numbers, a dot, then 2 to 4 more.",IF(AND(U120="",NOT(AB120)),"MISSING",IF(AND(U120&lt;&gt;"",OR(LEN(U120)&lt;2,LEN(U120)&gt;6,ISNUMBER(FIND(".",U120)))),"The country code """&amp;U120&amp;""" doesn't look right. Use a code like ZAF (South Africa) or US-CA (California).","")))))))</f>
        <v/>
      </c>
      <c r="AD120" s="50">
        <f>AND(R120&lt;&gt;"",T120&lt;&gt;"",R120&lt;&gt;T120)</f>
        <v/>
      </c>
    </row>
    <row r="121">
      <c r="B121" s="44" t="n"/>
      <c r="C121" s="44" t="n"/>
      <c r="D121" s="45">
        <f>IF(P121="","",IF(AC121="MISSING","MISSING COUNTRY CODE",IF(AC121&lt;&gt;"","NOT A VALID MAPCODE",IF(M121="NO CONNECTION","NO CONNECTION",IF(NOT(ISNUMBER(F121)),"NOT FOUND",IF(AD121,"CONVERTED – PLEASE CHECK","CONVERTED"))))))</f>
        <v/>
      </c>
      <c r="E121" s="46">
        <f>IF(OR(P121="",AC121&lt;&gt;""),"",TRIM(U121&amp;" "&amp;S121))</f>
        <v/>
      </c>
      <c r="F121" s="47">
        <f>IF(OR(M121="",M121="NO CONNECTION"),"",IFERROR(VALUE(SUBSTITUTE(_xlfn.FILTERXML(M121,"//latDeg"),".",MID(1/2,2,1))),""))</f>
        <v/>
      </c>
      <c r="G121" s="47">
        <f>IF(OR(M121="",M121="NO CONNECTION"),"",IFERROR(VALUE(SUBSTITUTE(_xlfn.FILTERXML(M121,"//lonDeg"),".",MID(1/2,2,1))),""))</f>
        <v/>
      </c>
      <c r="H121" s="45">
        <f>IF(ISNUMBER(F121),SUBSTITUTE(ROUND(F121,6)&amp;"",",",".")&amp;", "&amp;SUBSTITUTE(ROUND(G121,6)&amp;"",",","."),"")</f>
        <v/>
      </c>
      <c r="I121" s="46">
        <f>IF(ISNUMBER(F121),IFERROR(HYPERLINK("https://www.mymapcodes.com/go/?t="&amp;IF(U121="","AAA",U121)&amp;"&amp;ma="&amp;LEFT(S121,V121-1)&amp;"&amp;mb="&amp;MID(S121,V121+1,99),"Open on MyMapcodes →"),""),"")</f>
        <v/>
      </c>
      <c r="J121" s="48">
        <f>IF(P121="","",IF(AC121="MISSING","Add the country code: put it in front of the mapcode (e.g. ZAF RDD.2J) or in column C. ZAF = South Africa.",IF(AC121&lt;&gt;"",AC121,IF(M121="NO CONNECTION","Excel couldn't reach the mapcode service. Click the REFRESH RESULTS box just above the table.",IF(NOT(ISNUMBER(F121)),"The mapcode service doesn't recognise "&amp;E121&amp;". Check the mapcode and the country code.",IF(AD121,"Two different country codes were given, so the one in front of the mapcode ("&amp;R121&amp;") was used.",IF(E121&lt;&gt;TRIM(UPPER(B121&amp;"")),"Tidied up to "&amp;E121&amp;".","")))))))</f>
        <v/>
      </c>
      <c r="L121" s="49">
        <f>IF(E121="","",MapcodeAPI&amp;"coords/"&amp;SUBSTITUTE(E121," ","%20"))&amp;LEFT($B$13,0)</f>
        <v/>
      </c>
      <c r="M121" s="49">
        <f>IF(L121="","",IFERROR(_xlfn.WEBSERVICE(L121),IF(MapcodeAPIBackup="","NO CONNECTION",IFERROR(_xlfn.WEBSERVICE(MapcodeAPIBackup&amp;MID(L121,LEN(MapcodeAPI)+1,999)),"NO CONNECTION"))))</f>
        <v/>
      </c>
      <c r="N121" t="inlineStr">
        <is>
          <t xml:space="preserve"> </t>
        </is>
      </c>
      <c r="P121" s="50">
        <f>IFERROR(IF(AND(TRIM(B121&amp;"")="",TRIM(C121&amp;"")=""),"","#"&amp;UPPER(B121&amp;"")),"#(ERROR)")</f>
        <v/>
      </c>
      <c r="Q121" s="50">
        <f>IF(P121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121,2,999)," "," "),"﻿"," "),"​"," "),"⁠"," ")," "," ")," "," "),CHAR(9)," "),CHAR(10)," "),CHAR(13)," "),"MAPCODE"," "),CHAR(34)," "),"“"," "),"”"," "),"'"," "),"’"," "),"‘"," "),"("," "),")"," "),"["," "),"]"," "),"{"," "),"}"," "),","," "),";"," "),"|"," "),":"," "),"/"," "),"\"," ")))</f>
        <v/>
      </c>
      <c r="R121" s="50">
        <f>IF(ISNUMBER(FIND(" ",Q121)),LEFT(Q121,FIND(" ",Q121)-1),"")</f>
        <v/>
      </c>
      <c r="S121" s="50">
        <f>IF(ISNUMBER(FIND(" ",Q121)),TRIM(MID(Q121,FIND(" ",Q121)+1,999)),Q121)</f>
        <v/>
      </c>
      <c r="T1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121&amp;"")," "," "),"﻿"," "),"​"," "),"⁠"," ")," "," ")," "," "),CHAR(9)," "),CHAR(10)," "),CHAR(13)," "),"MAPCODE"," "),CHAR(34)," "),"“"," "),"”"," "),"'"," "),"’"," "),"‘"," "),"("," "),")"," "),"["," "),"]"," "),"{"," "),"}"," "),","," "),";"," "),"|"," "),":"," "),"/"," "),"\"," "))</f>
        <v/>
      </c>
      <c r="U121" s="50">
        <f>IF(R121&lt;&gt;"",R121,T121)</f>
        <v/>
      </c>
      <c r="V121" s="50">
        <f>IFERROR(FIND(".",S121),0)</f>
        <v/>
      </c>
      <c r="W121" s="50">
        <f>IF(V121&gt;0,V121-1,LEN(S121))</f>
        <v/>
      </c>
      <c r="X121" s="50">
        <f>IF(V121=0,"",IFERROR(LEFT(MID(S121,V121+1,99),FIND("-",MID(S121,V121+1,99))-1),MID(S121,V121+1,99)))</f>
        <v/>
      </c>
      <c r="Y121" s="50">
        <f>LEN(X121)</f>
        <v/>
      </c>
      <c r="Z1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121,"0",""),"1",""),"2",""),"3",""),"4",""),"5",""),"6",""),"7",""),"8",""),"9",""),"A",""),"B",""),"C",""),"D",""),"E",""),"F",""),"G",""),"H",""),"I",""),"J",""),"K",""),"L",""),"M",""),"N",""),"O",""),"P",""),"Q",""),"R",""),"S",""),"T",""),"U",""),"V",""),"W",""),"X",""),"Y",""),"Z",""),".",""),"-","")</f>
        <v/>
      </c>
      <c r="AA121" s="50">
        <f>LEN(S121)-LEN(SUBSTITUTE(S121,".",""))</f>
        <v/>
      </c>
      <c r="AB121" s="50">
        <f>AND(W121=5,Y121=4)</f>
        <v/>
      </c>
      <c r="AC121" s="50">
        <f>IF(P121="","",IF(S121="","There is no mapcode in this row, only a country code.",IF(ISNUMBER(FIND(" ",S121)),"There are too many spaces. A mapcode looks like ZAF RDD.2J: the country code, one space, then the code.",IF(Z121&lt;&gt;"","Contains characters that can't be in a mapcode: "&amp;Z121,IF(OR(AA121&lt;&gt;1,W121&lt;2,W121&gt;5,Y121&lt;2,Y121&gt;4),"This doesn't look like a mapcode. Mapcodes look like RDD.2J: 2 to 5 letters or numbers, a dot, then 2 to 4 more.",IF(AND(U121="",NOT(AB121)),"MISSING",IF(AND(U121&lt;&gt;"",OR(LEN(U121)&lt;2,LEN(U121)&gt;6,ISNUMBER(FIND(".",U121)))),"The country code """&amp;U121&amp;""" doesn't look right. Use a code like ZAF (South Africa) or US-CA (California).","")))))))</f>
        <v/>
      </c>
      <c r="AD121" s="50">
        <f>AND(R121&lt;&gt;"",T121&lt;&gt;"",R121&lt;&gt;T121)</f>
        <v/>
      </c>
    </row>
    <row r="122">
      <c r="B122" s="44" t="n"/>
      <c r="C122" s="44" t="n"/>
      <c r="D122" s="45">
        <f>IF(P122="","",IF(AC122="MISSING","MISSING COUNTRY CODE",IF(AC122&lt;&gt;"","NOT A VALID MAPCODE",IF(M122="NO CONNECTION","NO CONNECTION",IF(NOT(ISNUMBER(F122)),"NOT FOUND",IF(AD122,"CONVERTED – PLEASE CHECK","CONVERTED"))))))</f>
        <v/>
      </c>
      <c r="E122" s="46">
        <f>IF(OR(P122="",AC122&lt;&gt;""),"",TRIM(U122&amp;" "&amp;S122))</f>
        <v/>
      </c>
      <c r="F122" s="47">
        <f>IF(OR(M122="",M122="NO CONNECTION"),"",IFERROR(VALUE(SUBSTITUTE(_xlfn.FILTERXML(M122,"//latDeg"),".",MID(1/2,2,1))),""))</f>
        <v/>
      </c>
      <c r="G122" s="47">
        <f>IF(OR(M122="",M122="NO CONNECTION"),"",IFERROR(VALUE(SUBSTITUTE(_xlfn.FILTERXML(M122,"//lonDeg"),".",MID(1/2,2,1))),""))</f>
        <v/>
      </c>
      <c r="H122" s="45">
        <f>IF(ISNUMBER(F122),SUBSTITUTE(ROUND(F122,6)&amp;"",",",".")&amp;", "&amp;SUBSTITUTE(ROUND(G122,6)&amp;"",",","."),"")</f>
        <v/>
      </c>
      <c r="I122" s="46">
        <f>IF(ISNUMBER(F122),IFERROR(HYPERLINK("https://www.mymapcodes.com/go/?t="&amp;IF(U122="","AAA",U122)&amp;"&amp;ma="&amp;LEFT(S122,V122-1)&amp;"&amp;mb="&amp;MID(S122,V122+1,99),"Open on MyMapcodes →"),""),"")</f>
        <v/>
      </c>
      <c r="J122" s="48">
        <f>IF(P122="","",IF(AC122="MISSING","Add the country code: put it in front of the mapcode (e.g. ZAF RDD.2J) or in column C. ZAF = South Africa.",IF(AC122&lt;&gt;"",AC122,IF(M122="NO CONNECTION","Excel couldn't reach the mapcode service. Click the REFRESH RESULTS box just above the table.",IF(NOT(ISNUMBER(F122)),"The mapcode service doesn't recognise "&amp;E122&amp;". Check the mapcode and the country code.",IF(AD122,"Two different country codes were given, so the one in front of the mapcode ("&amp;R122&amp;") was used.",IF(E122&lt;&gt;TRIM(UPPER(B122&amp;"")),"Tidied up to "&amp;E122&amp;".","")))))))</f>
        <v/>
      </c>
      <c r="L122" s="49">
        <f>IF(E122="","",MapcodeAPI&amp;"coords/"&amp;SUBSTITUTE(E122," ","%20"))&amp;LEFT($B$13,0)</f>
        <v/>
      </c>
      <c r="M122" s="49">
        <f>IF(L122="","",IFERROR(_xlfn.WEBSERVICE(L122),IF(MapcodeAPIBackup="","NO CONNECTION",IFERROR(_xlfn.WEBSERVICE(MapcodeAPIBackup&amp;MID(L122,LEN(MapcodeAPI)+1,999)),"NO CONNECTION"))))</f>
        <v/>
      </c>
      <c r="N122" t="inlineStr">
        <is>
          <t xml:space="preserve"> </t>
        </is>
      </c>
      <c r="P122" s="50">
        <f>IFERROR(IF(AND(TRIM(B122&amp;"")="",TRIM(C122&amp;"")=""),"","#"&amp;UPPER(B122&amp;"")),"#(ERROR)")</f>
        <v/>
      </c>
      <c r="Q122" s="50">
        <f>IF(P122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122,2,999)," "," "),"﻿"," "),"​"," "),"⁠"," ")," "," ")," "," "),CHAR(9)," "),CHAR(10)," "),CHAR(13)," "),"MAPCODE"," "),CHAR(34)," "),"“"," "),"”"," "),"'"," "),"’"," "),"‘"," "),"("," "),")"," "),"["," "),"]"," "),"{"," "),"}"," "),","," "),";"," "),"|"," "),":"," "),"/"," "),"\"," ")))</f>
        <v/>
      </c>
      <c r="R122" s="50">
        <f>IF(ISNUMBER(FIND(" ",Q122)),LEFT(Q122,FIND(" ",Q122)-1),"")</f>
        <v/>
      </c>
      <c r="S122" s="50">
        <f>IF(ISNUMBER(FIND(" ",Q122)),TRIM(MID(Q122,FIND(" ",Q122)+1,999)),Q122)</f>
        <v/>
      </c>
      <c r="T1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122&amp;"")," "," "),"﻿"," "),"​"," "),"⁠"," ")," "," ")," "," "),CHAR(9)," "),CHAR(10)," "),CHAR(13)," "),"MAPCODE"," "),CHAR(34)," "),"“"," "),"”"," "),"'"," "),"’"," "),"‘"," "),"("," "),")"," "),"["," "),"]"," "),"{"," "),"}"," "),","," "),";"," "),"|"," "),":"," "),"/"," "),"\"," "))</f>
        <v/>
      </c>
      <c r="U122" s="50">
        <f>IF(R122&lt;&gt;"",R122,T122)</f>
        <v/>
      </c>
      <c r="V122" s="50">
        <f>IFERROR(FIND(".",S122),0)</f>
        <v/>
      </c>
      <c r="W122" s="50">
        <f>IF(V122&gt;0,V122-1,LEN(S122))</f>
        <v/>
      </c>
      <c r="X122" s="50">
        <f>IF(V122=0,"",IFERROR(LEFT(MID(S122,V122+1,99),FIND("-",MID(S122,V122+1,99))-1),MID(S122,V122+1,99)))</f>
        <v/>
      </c>
      <c r="Y122" s="50">
        <f>LEN(X122)</f>
        <v/>
      </c>
      <c r="Z1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122,"0",""),"1",""),"2",""),"3",""),"4",""),"5",""),"6",""),"7",""),"8",""),"9",""),"A",""),"B",""),"C",""),"D",""),"E",""),"F",""),"G",""),"H",""),"I",""),"J",""),"K",""),"L",""),"M",""),"N",""),"O",""),"P",""),"Q",""),"R",""),"S",""),"T",""),"U",""),"V",""),"W",""),"X",""),"Y",""),"Z",""),".",""),"-","")</f>
        <v/>
      </c>
      <c r="AA122" s="50">
        <f>LEN(S122)-LEN(SUBSTITUTE(S122,".",""))</f>
        <v/>
      </c>
      <c r="AB122" s="50">
        <f>AND(W122=5,Y122=4)</f>
        <v/>
      </c>
      <c r="AC122" s="50">
        <f>IF(P122="","",IF(S122="","There is no mapcode in this row, only a country code.",IF(ISNUMBER(FIND(" ",S122)),"There are too many spaces. A mapcode looks like ZAF RDD.2J: the country code, one space, then the code.",IF(Z122&lt;&gt;"","Contains characters that can't be in a mapcode: "&amp;Z122,IF(OR(AA122&lt;&gt;1,W122&lt;2,W122&gt;5,Y122&lt;2,Y122&gt;4),"This doesn't look like a mapcode. Mapcodes look like RDD.2J: 2 to 5 letters or numbers, a dot, then 2 to 4 more.",IF(AND(U122="",NOT(AB122)),"MISSING",IF(AND(U122&lt;&gt;"",OR(LEN(U122)&lt;2,LEN(U122)&gt;6,ISNUMBER(FIND(".",U122)))),"The country code """&amp;U122&amp;""" doesn't look right. Use a code like ZAF (South Africa) or US-CA (California).","")))))))</f>
        <v/>
      </c>
      <c r="AD122" s="50">
        <f>AND(R122&lt;&gt;"",T122&lt;&gt;"",R122&lt;&gt;T122)</f>
        <v/>
      </c>
    </row>
    <row r="123">
      <c r="B123" s="44" t="n"/>
      <c r="C123" s="44" t="n"/>
      <c r="D123" s="45">
        <f>IF(P123="","",IF(AC123="MISSING","MISSING COUNTRY CODE",IF(AC123&lt;&gt;"","NOT A VALID MAPCODE",IF(M123="NO CONNECTION","NO CONNECTION",IF(NOT(ISNUMBER(F123)),"NOT FOUND",IF(AD123,"CONVERTED – PLEASE CHECK","CONVERTED"))))))</f>
        <v/>
      </c>
      <c r="E123" s="46">
        <f>IF(OR(P123="",AC123&lt;&gt;""),"",TRIM(U123&amp;" "&amp;S123))</f>
        <v/>
      </c>
      <c r="F123" s="47">
        <f>IF(OR(M123="",M123="NO CONNECTION"),"",IFERROR(VALUE(SUBSTITUTE(_xlfn.FILTERXML(M123,"//latDeg"),".",MID(1/2,2,1))),""))</f>
        <v/>
      </c>
      <c r="G123" s="47">
        <f>IF(OR(M123="",M123="NO CONNECTION"),"",IFERROR(VALUE(SUBSTITUTE(_xlfn.FILTERXML(M123,"//lonDeg"),".",MID(1/2,2,1))),""))</f>
        <v/>
      </c>
      <c r="H123" s="45">
        <f>IF(ISNUMBER(F123),SUBSTITUTE(ROUND(F123,6)&amp;"",",",".")&amp;", "&amp;SUBSTITUTE(ROUND(G123,6)&amp;"",",","."),"")</f>
        <v/>
      </c>
      <c r="I123" s="46">
        <f>IF(ISNUMBER(F123),IFERROR(HYPERLINK("https://www.mymapcodes.com/go/?t="&amp;IF(U123="","AAA",U123)&amp;"&amp;ma="&amp;LEFT(S123,V123-1)&amp;"&amp;mb="&amp;MID(S123,V123+1,99),"Open on MyMapcodes →"),""),"")</f>
        <v/>
      </c>
      <c r="J123" s="48">
        <f>IF(P123="","",IF(AC123="MISSING","Add the country code: put it in front of the mapcode (e.g. ZAF RDD.2J) or in column C. ZAF = South Africa.",IF(AC123&lt;&gt;"",AC123,IF(M123="NO CONNECTION","Excel couldn't reach the mapcode service. Click the REFRESH RESULTS box just above the table.",IF(NOT(ISNUMBER(F123)),"The mapcode service doesn't recognise "&amp;E123&amp;". Check the mapcode and the country code.",IF(AD123,"Two different country codes were given, so the one in front of the mapcode ("&amp;R123&amp;") was used.",IF(E123&lt;&gt;TRIM(UPPER(B123&amp;"")),"Tidied up to "&amp;E123&amp;".","")))))))</f>
        <v/>
      </c>
      <c r="L123" s="49">
        <f>IF(E123="","",MapcodeAPI&amp;"coords/"&amp;SUBSTITUTE(E123," ","%20"))&amp;LEFT($B$13,0)</f>
        <v/>
      </c>
      <c r="M123" s="49">
        <f>IF(L123="","",IFERROR(_xlfn.WEBSERVICE(L123),IF(MapcodeAPIBackup="","NO CONNECTION",IFERROR(_xlfn.WEBSERVICE(MapcodeAPIBackup&amp;MID(L123,LEN(MapcodeAPI)+1,999)),"NO CONNECTION"))))</f>
        <v/>
      </c>
      <c r="N123" t="inlineStr">
        <is>
          <t xml:space="preserve"> </t>
        </is>
      </c>
      <c r="P123" s="50">
        <f>IFERROR(IF(AND(TRIM(B123&amp;"")="",TRIM(C123&amp;"")=""),"","#"&amp;UPPER(B123&amp;"")),"#(ERROR)")</f>
        <v/>
      </c>
      <c r="Q123" s="50">
        <f>IF(P123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123,2,999)," "," "),"﻿"," "),"​"," "),"⁠"," ")," "," ")," "," "),CHAR(9)," "),CHAR(10)," "),CHAR(13)," "),"MAPCODE"," "),CHAR(34)," "),"“"," "),"”"," "),"'"," "),"’"," "),"‘"," "),"("," "),")"," "),"["," "),"]"," "),"{"," "),"}"," "),","," "),";"," "),"|"," "),":"," "),"/"," "),"\"," ")))</f>
        <v/>
      </c>
      <c r="R123" s="50">
        <f>IF(ISNUMBER(FIND(" ",Q123)),LEFT(Q123,FIND(" ",Q123)-1),"")</f>
        <v/>
      </c>
      <c r="S123" s="50">
        <f>IF(ISNUMBER(FIND(" ",Q123)),TRIM(MID(Q123,FIND(" ",Q123)+1,999)),Q123)</f>
        <v/>
      </c>
      <c r="T1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123&amp;"")," "," "),"﻿"," "),"​"," "),"⁠"," ")," "," ")," "," "),CHAR(9)," "),CHAR(10)," "),CHAR(13)," "),"MAPCODE"," "),CHAR(34)," "),"“"," "),"”"," "),"'"," "),"’"," "),"‘"," "),"("," "),")"," "),"["," "),"]"," "),"{"," "),"}"," "),","," "),";"," "),"|"," "),":"," "),"/"," "),"\"," "))</f>
        <v/>
      </c>
      <c r="U123" s="50">
        <f>IF(R123&lt;&gt;"",R123,T123)</f>
        <v/>
      </c>
      <c r="V123" s="50">
        <f>IFERROR(FIND(".",S123),0)</f>
        <v/>
      </c>
      <c r="W123" s="50">
        <f>IF(V123&gt;0,V123-1,LEN(S123))</f>
        <v/>
      </c>
      <c r="X123" s="50">
        <f>IF(V123=0,"",IFERROR(LEFT(MID(S123,V123+1,99),FIND("-",MID(S123,V123+1,99))-1),MID(S123,V123+1,99)))</f>
        <v/>
      </c>
      <c r="Y123" s="50">
        <f>LEN(X123)</f>
        <v/>
      </c>
      <c r="Z1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123,"0",""),"1",""),"2",""),"3",""),"4",""),"5",""),"6",""),"7",""),"8",""),"9",""),"A",""),"B",""),"C",""),"D",""),"E",""),"F",""),"G",""),"H",""),"I",""),"J",""),"K",""),"L",""),"M",""),"N",""),"O",""),"P",""),"Q",""),"R",""),"S",""),"T",""),"U",""),"V",""),"W",""),"X",""),"Y",""),"Z",""),".",""),"-","")</f>
        <v/>
      </c>
      <c r="AA123" s="50">
        <f>LEN(S123)-LEN(SUBSTITUTE(S123,".",""))</f>
        <v/>
      </c>
      <c r="AB123" s="50">
        <f>AND(W123=5,Y123=4)</f>
        <v/>
      </c>
      <c r="AC123" s="50">
        <f>IF(P123="","",IF(S123="","There is no mapcode in this row, only a country code.",IF(ISNUMBER(FIND(" ",S123)),"There are too many spaces. A mapcode looks like ZAF RDD.2J: the country code, one space, then the code.",IF(Z123&lt;&gt;"","Contains characters that can't be in a mapcode: "&amp;Z123,IF(OR(AA123&lt;&gt;1,W123&lt;2,W123&gt;5,Y123&lt;2,Y123&gt;4),"This doesn't look like a mapcode. Mapcodes look like RDD.2J: 2 to 5 letters or numbers, a dot, then 2 to 4 more.",IF(AND(U123="",NOT(AB123)),"MISSING",IF(AND(U123&lt;&gt;"",OR(LEN(U123)&lt;2,LEN(U123)&gt;6,ISNUMBER(FIND(".",U123)))),"The country code """&amp;U123&amp;""" doesn't look right. Use a code like ZAF (South Africa) or US-CA (California).","")))))))</f>
        <v/>
      </c>
      <c r="AD123" s="50">
        <f>AND(R123&lt;&gt;"",T123&lt;&gt;"",R123&lt;&gt;T123)</f>
        <v/>
      </c>
    </row>
    <row r="124">
      <c r="B124" s="44" t="n"/>
      <c r="C124" s="44" t="n"/>
      <c r="D124" s="45">
        <f>IF(P124="","",IF(AC124="MISSING","MISSING COUNTRY CODE",IF(AC124&lt;&gt;"","NOT A VALID MAPCODE",IF(M124="NO CONNECTION","NO CONNECTION",IF(NOT(ISNUMBER(F124)),"NOT FOUND",IF(AD124,"CONVERTED – PLEASE CHECK","CONVERTED"))))))</f>
        <v/>
      </c>
      <c r="E124" s="46">
        <f>IF(OR(P124="",AC124&lt;&gt;""),"",TRIM(U124&amp;" "&amp;S124))</f>
        <v/>
      </c>
      <c r="F124" s="47">
        <f>IF(OR(M124="",M124="NO CONNECTION"),"",IFERROR(VALUE(SUBSTITUTE(_xlfn.FILTERXML(M124,"//latDeg"),".",MID(1/2,2,1))),""))</f>
        <v/>
      </c>
      <c r="G124" s="47">
        <f>IF(OR(M124="",M124="NO CONNECTION"),"",IFERROR(VALUE(SUBSTITUTE(_xlfn.FILTERXML(M124,"//lonDeg"),".",MID(1/2,2,1))),""))</f>
        <v/>
      </c>
      <c r="H124" s="45">
        <f>IF(ISNUMBER(F124),SUBSTITUTE(ROUND(F124,6)&amp;"",",",".")&amp;", "&amp;SUBSTITUTE(ROUND(G124,6)&amp;"",",","."),"")</f>
        <v/>
      </c>
      <c r="I124" s="46">
        <f>IF(ISNUMBER(F124),IFERROR(HYPERLINK("https://www.mymapcodes.com/go/?t="&amp;IF(U124="","AAA",U124)&amp;"&amp;ma="&amp;LEFT(S124,V124-1)&amp;"&amp;mb="&amp;MID(S124,V124+1,99),"Open on MyMapcodes →"),""),"")</f>
        <v/>
      </c>
      <c r="J124" s="48">
        <f>IF(P124="","",IF(AC124="MISSING","Add the country code: put it in front of the mapcode (e.g. ZAF RDD.2J) or in column C. ZAF = South Africa.",IF(AC124&lt;&gt;"",AC124,IF(M124="NO CONNECTION","Excel couldn't reach the mapcode service. Click the REFRESH RESULTS box just above the table.",IF(NOT(ISNUMBER(F124)),"The mapcode service doesn't recognise "&amp;E124&amp;". Check the mapcode and the country code.",IF(AD124,"Two different country codes were given, so the one in front of the mapcode ("&amp;R124&amp;") was used.",IF(E124&lt;&gt;TRIM(UPPER(B124&amp;"")),"Tidied up to "&amp;E124&amp;".","")))))))</f>
        <v/>
      </c>
      <c r="L124" s="49">
        <f>IF(E124="","",MapcodeAPI&amp;"coords/"&amp;SUBSTITUTE(E124," ","%20"))&amp;LEFT($B$13,0)</f>
        <v/>
      </c>
      <c r="M124" s="49">
        <f>IF(L124="","",IFERROR(_xlfn.WEBSERVICE(L124),IF(MapcodeAPIBackup="","NO CONNECTION",IFERROR(_xlfn.WEBSERVICE(MapcodeAPIBackup&amp;MID(L124,LEN(MapcodeAPI)+1,999)),"NO CONNECTION"))))</f>
        <v/>
      </c>
      <c r="N124" t="inlineStr">
        <is>
          <t xml:space="preserve"> </t>
        </is>
      </c>
      <c r="P124" s="50">
        <f>IFERROR(IF(AND(TRIM(B124&amp;"")="",TRIM(C124&amp;"")=""),"","#"&amp;UPPER(B124&amp;"")),"#(ERROR)")</f>
        <v/>
      </c>
      <c r="Q124" s="50">
        <f>IF(P124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124,2,999)," "," "),"﻿"," "),"​"," "),"⁠"," ")," "," ")," "," "),CHAR(9)," "),CHAR(10)," "),CHAR(13)," "),"MAPCODE"," "),CHAR(34)," "),"“"," "),"”"," "),"'"," "),"’"," "),"‘"," "),"("," "),")"," "),"["," "),"]"," "),"{"," "),"}"," "),","," "),";"," "),"|"," "),":"," "),"/"," "),"\"," ")))</f>
        <v/>
      </c>
      <c r="R124" s="50">
        <f>IF(ISNUMBER(FIND(" ",Q124)),LEFT(Q124,FIND(" ",Q124)-1),"")</f>
        <v/>
      </c>
      <c r="S124" s="50">
        <f>IF(ISNUMBER(FIND(" ",Q124)),TRIM(MID(Q124,FIND(" ",Q124)+1,999)),Q124)</f>
        <v/>
      </c>
      <c r="T1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124&amp;"")," "," "),"﻿"," "),"​"," "),"⁠"," ")," "," ")," "," "),CHAR(9)," "),CHAR(10)," "),CHAR(13)," "),"MAPCODE"," "),CHAR(34)," "),"“"," "),"”"," "),"'"," "),"’"," "),"‘"," "),"("," "),")"," "),"["," "),"]"," "),"{"," "),"}"," "),","," "),";"," "),"|"," "),":"," "),"/"," "),"\"," "))</f>
        <v/>
      </c>
      <c r="U124" s="50">
        <f>IF(R124&lt;&gt;"",R124,T124)</f>
        <v/>
      </c>
      <c r="V124" s="50">
        <f>IFERROR(FIND(".",S124),0)</f>
        <v/>
      </c>
      <c r="W124" s="50">
        <f>IF(V124&gt;0,V124-1,LEN(S124))</f>
        <v/>
      </c>
      <c r="X124" s="50">
        <f>IF(V124=0,"",IFERROR(LEFT(MID(S124,V124+1,99),FIND("-",MID(S124,V124+1,99))-1),MID(S124,V124+1,99)))</f>
        <v/>
      </c>
      <c r="Y124" s="50">
        <f>LEN(X124)</f>
        <v/>
      </c>
      <c r="Z1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124,"0",""),"1",""),"2",""),"3",""),"4",""),"5",""),"6",""),"7",""),"8",""),"9",""),"A",""),"B",""),"C",""),"D",""),"E",""),"F",""),"G",""),"H",""),"I",""),"J",""),"K",""),"L",""),"M",""),"N",""),"O",""),"P",""),"Q",""),"R",""),"S",""),"T",""),"U",""),"V",""),"W",""),"X",""),"Y",""),"Z",""),".",""),"-","")</f>
        <v/>
      </c>
      <c r="AA124" s="50">
        <f>LEN(S124)-LEN(SUBSTITUTE(S124,".",""))</f>
        <v/>
      </c>
      <c r="AB124" s="50">
        <f>AND(W124=5,Y124=4)</f>
        <v/>
      </c>
      <c r="AC124" s="50">
        <f>IF(P124="","",IF(S124="","There is no mapcode in this row, only a country code.",IF(ISNUMBER(FIND(" ",S124)),"There are too many spaces. A mapcode looks like ZAF RDD.2J: the country code, one space, then the code.",IF(Z124&lt;&gt;"","Contains characters that can't be in a mapcode: "&amp;Z124,IF(OR(AA124&lt;&gt;1,W124&lt;2,W124&gt;5,Y124&lt;2,Y124&gt;4),"This doesn't look like a mapcode. Mapcodes look like RDD.2J: 2 to 5 letters or numbers, a dot, then 2 to 4 more.",IF(AND(U124="",NOT(AB124)),"MISSING",IF(AND(U124&lt;&gt;"",OR(LEN(U124)&lt;2,LEN(U124)&gt;6,ISNUMBER(FIND(".",U124)))),"The country code """&amp;U124&amp;""" doesn't look right. Use a code like ZAF (South Africa) or US-CA (California).","")))))))</f>
        <v/>
      </c>
      <c r="AD124" s="50">
        <f>AND(R124&lt;&gt;"",T124&lt;&gt;"",R124&lt;&gt;T124)</f>
        <v/>
      </c>
    </row>
    <row r="125">
      <c r="B125" s="44" t="n"/>
      <c r="C125" s="44" t="n"/>
      <c r="D125" s="45">
        <f>IF(P125="","",IF(AC125="MISSING","MISSING COUNTRY CODE",IF(AC125&lt;&gt;"","NOT A VALID MAPCODE",IF(M125="NO CONNECTION","NO CONNECTION",IF(NOT(ISNUMBER(F125)),"NOT FOUND",IF(AD125,"CONVERTED – PLEASE CHECK","CONVERTED"))))))</f>
        <v/>
      </c>
      <c r="E125" s="46">
        <f>IF(OR(P125="",AC125&lt;&gt;""),"",TRIM(U125&amp;" "&amp;S125))</f>
        <v/>
      </c>
      <c r="F125" s="47">
        <f>IF(OR(M125="",M125="NO CONNECTION"),"",IFERROR(VALUE(SUBSTITUTE(_xlfn.FILTERXML(M125,"//latDeg"),".",MID(1/2,2,1))),""))</f>
        <v/>
      </c>
      <c r="G125" s="47">
        <f>IF(OR(M125="",M125="NO CONNECTION"),"",IFERROR(VALUE(SUBSTITUTE(_xlfn.FILTERXML(M125,"//lonDeg"),".",MID(1/2,2,1))),""))</f>
        <v/>
      </c>
      <c r="H125" s="45">
        <f>IF(ISNUMBER(F125),SUBSTITUTE(ROUND(F125,6)&amp;"",",",".")&amp;", "&amp;SUBSTITUTE(ROUND(G125,6)&amp;"",",","."),"")</f>
        <v/>
      </c>
      <c r="I125" s="46">
        <f>IF(ISNUMBER(F125),IFERROR(HYPERLINK("https://www.mymapcodes.com/go/?t="&amp;IF(U125="","AAA",U125)&amp;"&amp;ma="&amp;LEFT(S125,V125-1)&amp;"&amp;mb="&amp;MID(S125,V125+1,99),"Open on MyMapcodes →"),""),"")</f>
        <v/>
      </c>
      <c r="J125" s="48">
        <f>IF(P125="","",IF(AC125="MISSING","Add the country code: put it in front of the mapcode (e.g. ZAF RDD.2J) or in column C. ZAF = South Africa.",IF(AC125&lt;&gt;"",AC125,IF(M125="NO CONNECTION","Excel couldn't reach the mapcode service. Click the REFRESH RESULTS box just above the table.",IF(NOT(ISNUMBER(F125)),"The mapcode service doesn't recognise "&amp;E125&amp;". Check the mapcode and the country code.",IF(AD125,"Two different country codes were given, so the one in front of the mapcode ("&amp;R125&amp;") was used.",IF(E125&lt;&gt;TRIM(UPPER(B125&amp;"")),"Tidied up to "&amp;E125&amp;".","")))))))</f>
        <v/>
      </c>
      <c r="L125" s="49">
        <f>IF(E125="","",MapcodeAPI&amp;"coords/"&amp;SUBSTITUTE(E125," ","%20"))&amp;LEFT($B$13,0)</f>
        <v/>
      </c>
      <c r="M125" s="49">
        <f>IF(L125="","",IFERROR(_xlfn.WEBSERVICE(L125),IF(MapcodeAPIBackup="","NO CONNECTION",IFERROR(_xlfn.WEBSERVICE(MapcodeAPIBackup&amp;MID(L125,LEN(MapcodeAPI)+1,999)),"NO CONNECTION"))))</f>
        <v/>
      </c>
      <c r="N125" t="inlineStr">
        <is>
          <t xml:space="preserve"> </t>
        </is>
      </c>
      <c r="P125" s="50">
        <f>IFERROR(IF(AND(TRIM(B125&amp;"")="",TRIM(C125&amp;"")=""),"","#"&amp;UPPER(B125&amp;"")),"#(ERROR)")</f>
        <v/>
      </c>
      <c r="Q125" s="50">
        <f>IF(P125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125,2,999)," "," "),"﻿"," "),"​"," "),"⁠"," ")," "," ")," "," "),CHAR(9)," "),CHAR(10)," "),CHAR(13)," "),"MAPCODE"," "),CHAR(34)," "),"“"," "),"”"," "),"'"," "),"’"," "),"‘"," "),"("," "),")"," "),"["," "),"]"," "),"{"," "),"}"," "),","," "),";"," "),"|"," "),":"," "),"/"," "),"\"," ")))</f>
        <v/>
      </c>
      <c r="R125" s="50">
        <f>IF(ISNUMBER(FIND(" ",Q125)),LEFT(Q125,FIND(" ",Q125)-1),"")</f>
        <v/>
      </c>
      <c r="S125" s="50">
        <f>IF(ISNUMBER(FIND(" ",Q125)),TRIM(MID(Q125,FIND(" ",Q125)+1,999)),Q125)</f>
        <v/>
      </c>
      <c r="T1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125&amp;"")," "," "),"﻿"," "),"​"," "),"⁠"," ")," "," ")," "," "),CHAR(9)," "),CHAR(10)," "),CHAR(13)," "),"MAPCODE"," "),CHAR(34)," "),"“"," "),"”"," "),"'"," "),"’"," "),"‘"," "),"("," "),")"," "),"["," "),"]"," "),"{"," "),"}"," "),","," "),";"," "),"|"," "),":"," "),"/"," "),"\"," "))</f>
        <v/>
      </c>
      <c r="U125" s="50">
        <f>IF(R125&lt;&gt;"",R125,T125)</f>
        <v/>
      </c>
      <c r="V125" s="50">
        <f>IFERROR(FIND(".",S125),0)</f>
        <v/>
      </c>
      <c r="W125" s="50">
        <f>IF(V125&gt;0,V125-1,LEN(S125))</f>
        <v/>
      </c>
      <c r="X125" s="50">
        <f>IF(V125=0,"",IFERROR(LEFT(MID(S125,V125+1,99),FIND("-",MID(S125,V125+1,99))-1),MID(S125,V125+1,99)))</f>
        <v/>
      </c>
      <c r="Y125" s="50">
        <f>LEN(X125)</f>
        <v/>
      </c>
      <c r="Z1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125,"0",""),"1",""),"2",""),"3",""),"4",""),"5",""),"6",""),"7",""),"8",""),"9",""),"A",""),"B",""),"C",""),"D",""),"E",""),"F",""),"G",""),"H",""),"I",""),"J",""),"K",""),"L",""),"M",""),"N",""),"O",""),"P",""),"Q",""),"R",""),"S",""),"T",""),"U",""),"V",""),"W",""),"X",""),"Y",""),"Z",""),".",""),"-","")</f>
        <v/>
      </c>
      <c r="AA125" s="50">
        <f>LEN(S125)-LEN(SUBSTITUTE(S125,".",""))</f>
        <v/>
      </c>
      <c r="AB125" s="50">
        <f>AND(W125=5,Y125=4)</f>
        <v/>
      </c>
      <c r="AC125" s="50">
        <f>IF(P125="","",IF(S125="","There is no mapcode in this row, only a country code.",IF(ISNUMBER(FIND(" ",S125)),"There are too many spaces. A mapcode looks like ZAF RDD.2J: the country code, one space, then the code.",IF(Z125&lt;&gt;"","Contains characters that can't be in a mapcode: "&amp;Z125,IF(OR(AA125&lt;&gt;1,W125&lt;2,W125&gt;5,Y125&lt;2,Y125&gt;4),"This doesn't look like a mapcode. Mapcodes look like RDD.2J: 2 to 5 letters or numbers, a dot, then 2 to 4 more.",IF(AND(U125="",NOT(AB125)),"MISSING",IF(AND(U125&lt;&gt;"",OR(LEN(U125)&lt;2,LEN(U125)&gt;6,ISNUMBER(FIND(".",U125)))),"The country code """&amp;U125&amp;""" doesn't look right. Use a code like ZAF (South Africa) or US-CA (California).","")))))))</f>
        <v/>
      </c>
      <c r="AD125" s="50">
        <f>AND(R125&lt;&gt;"",T125&lt;&gt;"",R125&lt;&gt;T125)</f>
        <v/>
      </c>
    </row>
    <row r="126">
      <c r="B126" s="44" t="n"/>
      <c r="C126" s="44" t="n"/>
      <c r="D126" s="45">
        <f>IF(P126="","",IF(AC126="MISSING","MISSING COUNTRY CODE",IF(AC126&lt;&gt;"","NOT A VALID MAPCODE",IF(M126="NO CONNECTION","NO CONNECTION",IF(NOT(ISNUMBER(F126)),"NOT FOUND",IF(AD126,"CONVERTED – PLEASE CHECK","CONVERTED"))))))</f>
        <v/>
      </c>
      <c r="E126" s="46">
        <f>IF(OR(P126="",AC126&lt;&gt;""),"",TRIM(U126&amp;" "&amp;S126))</f>
        <v/>
      </c>
      <c r="F126" s="47">
        <f>IF(OR(M126="",M126="NO CONNECTION"),"",IFERROR(VALUE(SUBSTITUTE(_xlfn.FILTERXML(M126,"//latDeg"),".",MID(1/2,2,1))),""))</f>
        <v/>
      </c>
      <c r="G126" s="47">
        <f>IF(OR(M126="",M126="NO CONNECTION"),"",IFERROR(VALUE(SUBSTITUTE(_xlfn.FILTERXML(M126,"//lonDeg"),".",MID(1/2,2,1))),""))</f>
        <v/>
      </c>
      <c r="H126" s="45">
        <f>IF(ISNUMBER(F126),SUBSTITUTE(ROUND(F126,6)&amp;"",",",".")&amp;", "&amp;SUBSTITUTE(ROUND(G126,6)&amp;"",",","."),"")</f>
        <v/>
      </c>
      <c r="I126" s="46">
        <f>IF(ISNUMBER(F126),IFERROR(HYPERLINK("https://www.mymapcodes.com/go/?t="&amp;IF(U126="","AAA",U126)&amp;"&amp;ma="&amp;LEFT(S126,V126-1)&amp;"&amp;mb="&amp;MID(S126,V126+1,99),"Open on MyMapcodes →"),""),"")</f>
        <v/>
      </c>
      <c r="J126" s="48">
        <f>IF(P126="","",IF(AC126="MISSING","Add the country code: put it in front of the mapcode (e.g. ZAF RDD.2J) or in column C. ZAF = South Africa.",IF(AC126&lt;&gt;"",AC126,IF(M126="NO CONNECTION","Excel couldn't reach the mapcode service. Click the REFRESH RESULTS box just above the table.",IF(NOT(ISNUMBER(F126)),"The mapcode service doesn't recognise "&amp;E126&amp;". Check the mapcode and the country code.",IF(AD126,"Two different country codes were given, so the one in front of the mapcode ("&amp;R126&amp;") was used.",IF(E126&lt;&gt;TRIM(UPPER(B126&amp;"")),"Tidied up to "&amp;E126&amp;".","")))))))</f>
        <v/>
      </c>
      <c r="L126" s="49">
        <f>IF(E126="","",MapcodeAPI&amp;"coords/"&amp;SUBSTITUTE(E126," ","%20"))&amp;LEFT($B$13,0)</f>
        <v/>
      </c>
      <c r="M126" s="49">
        <f>IF(L126="","",IFERROR(_xlfn.WEBSERVICE(L126),IF(MapcodeAPIBackup="","NO CONNECTION",IFERROR(_xlfn.WEBSERVICE(MapcodeAPIBackup&amp;MID(L126,LEN(MapcodeAPI)+1,999)),"NO CONNECTION"))))</f>
        <v/>
      </c>
      <c r="N126" t="inlineStr">
        <is>
          <t xml:space="preserve"> </t>
        </is>
      </c>
      <c r="P126" s="50">
        <f>IFERROR(IF(AND(TRIM(B126&amp;"")="",TRIM(C126&amp;"")=""),"","#"&amp;UPPER(B126&amp;"")),"#(ERROR)")</f>
        <v/>
      </c>
      <c r="Q126" s="50">
        <f>IF(P126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126,2,999)," "," "),"﻿"," "),"​"," "),"⁠"," ")," "," ")," "," "),CHAR(9)," "),CHAR(10)," "),CHAR(13)," "),"MAPCODE"," "),CHAR(34)," "),"“"," "),"”"," "),"'"," "),"’"," "),"‘"," "),"("," "),")"," "),"["," "),"]"," "),"{"," "),"}"," "),","," "),";"," "),"|"," "),":"," "),"/"," "),"\"," ")))</f>
        <v/>
      </c>
      <c r="R126" s="50">
        <f>IF(ISNUMBER(FIND(" ",Q126)),LEFT(Q126,FIND(" ",Q126)-1),"")</f>
        <v/>
      </c>
      <c r="S126" s="50">
        <f>IF(ISNUMBER(FIND(" ",Q126)),TRIM(MID(Q126,FIND(" ",Q126)+1,999)),Q126)</f>
        <v/>
      </c>
      <c r="T1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126&amp;"")," "," "),"﻿"," "),"​"," "),"⁠"," ")," "," ")," "," "),CHAR(9)," "),CHAR(10)," "),CHAR(13)," "),"MAPCODE"," "),CHAR(34)," "),"“"," "),"”"," "),"'"," "),"’"," "),"‘"," "),"("," "),")"," "),"["," "),"]"," "),"{"," "),"}"," "),","," "),";"," "),"|"," "),":"," "),"/"," "),"\"," "))</f>
        <v/>
      </c>
      <c r="U126" s="50">
        <f>IF(R126&lt;&gt;"",R126,T126)</f>
        <v/>
      </c>
      <c r="V126" s="50">
        <f>IFERROR(FIND(".",S126),0)</f>
        <v/>
      </c>
      <c r="W126" s="50">
        <f>IF(V126&gt;0,V126-1,LEN(S126))</f>
        <v/>
      </c>
      <c r="X126" s="50">
        <f>IF(V126=0,"",IFERROR(LEFT(MID(S126,V126+1,99),FIND("-",MID(S126,V126+1,99))-1),MID(S126,V126+1,99)))</f>
        <v/>
      </c>
      <c r="Y126" s="50">
        <f>LEN(X126)</f>
        <v/>
      </c>
      <c r="Z1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126,"0",""),"1",""),"2",""),"3",""),"4",""),"5",""),"6",""),"7",""),"8",""),"9",""),"A",""),"B",""),"C",""),"D",""),"E",""),"F",""),"G",""),"H",""),"I",""),"J",""),"K",""),"L",""),"M",""),"N",""),"O",""),"P",""),"Q",""),"R",""),"S",""),"T",""),"U",""),"V",""),"W",""),"X",""),"Y",""),"Z",""),".",""),"-","")</f>
        <v/>
      </c>
      <c r="AA126" s="50">
        <f>LEN(S126)-LEN(SUBSTITUTE(S126,".",""))</f>
        <v/>
      </c>
      <c r="AB126" s="50">
        <f>AND(W126=5,Y126=4)</f>
        <v/>
      </c>
      <c r="AC126" s="50">
        <f>IF(P126="","",IF(S126="","There is no mapcode in this row, only a country code.",IF(ISNUMBER(FIND(" ",S126)),"There are too many spaces. A mapcode looks like ZAF RDD.2J: the country code, one space, then the code.",IF(Z126&lt;&gt;"","Contains characters that can't be in a mapcode: "&amp;Z126,IF(OR(AA126&lt;&gt;1,W126&lt;2,W126&gt;5,Y126&lt;2,Y126&gt;4),"This doesn't look like a mapcode. Mapcodes look like RDD.2J: 2 to 5 letters or numbers, a dot, then 2 to 4 more.",IF(AND(U126="",NOT(AB126)),"MISSING",IF(AND(U126&lt;&gt;"",OR(LEN(U126)&lt;2,LEN(U126)&gt;6,ISNUMBER(FIND(".",U126)))),"The country code """&amp;U126&amp;""" doesn't look right. Use a code like ZAF (South Africa) or US-CA (California).","")))))))</f>
        <v/>
      </c>
      <c r="AD126" s="50">
        <f>AND(R126&lt;&gt;"",T126&lt;&gt;"",R126&lt;&gt;T126)</f>
        <v/>
      </c>
    </row>
    <row r="127">
      <c r="B127" s="44" t="n"/>
      <c r="C127" s="44" t="n"/>
      <c r="D127" s="45">
        <f>IF(P127="","",IF(AC127="MISSING","MISSING COUNTRY CODE",IF(AC127&lt;&gt;"","NOT A VALID MAPCODE",IF(M127="NO CONNECTION","NO CONNECTION",IF(NOT(ISNUMBER(F127)),"NOT FOUND",IF(AD127,"CONVERTED – PLEASE CHECK","CONVERTED"))))))</f>
        <v/>
      </c>
      <c r="E127" s="46">
        <f>IF(OR(P127="",AC127&lt;&gt;""),"",TRIM(U127&amp;" "&amp;S127))</f>
        <v/>
      </c>
      <c r="F127" s="47">
        <f>IF(OR(M127="",M127="NO CONNECTION"),"",IFERROR(VALUE(SUBSTITUTE(_xlfn.FILTERXML(M127,"//latDeg"),".",MID(1/2,2,1))),""))</f>
        <v/>
      </c>
      <c r="G127" s="47">
        <f>IF(OR(M127="",M127="NO CONNECTION"),"",IFERROR(VALUE(SUBSTITUTE(_xlfn.FILTERXML(M127,"//lonDeg"),".",MID(1/2,2,1))),""))</f>
        <v/>
      </c>
      <c r="H127" s="45">
        <f>IF(ISNUMBER(F127),SUBSTITUTE(ROUND(F127,6)&amp;"",",",".")&amp;", "&amp;SUBSTITUTE(ROUND(G127,6)&amp;"",",","."),"")</f>
        <v/>
      </c>
      <c r="I127" s="46">
        <f>IF(ISNUMBER(F127),IFERROR(HYPERLINK("https://www.mymapcodes.com/go/?t="&amp;IF(U127="","AAA",U127)&amp;"&amp;ma="&amp;LEFT(S127,V127-1)&amp;"&amp;mb="&amp;MID(S127,V127+1,99),"Open on MyMapcodes →"),""),"")</f>
        <v/>
      </c>
      <c r="J127" s="48">
        <f>IF(P127="","",IF(AC127="MISSING","Add the country code: put it in front of the mapcode (e.g. ZAF RDD.2J) or in column C. ZAF = South Africa.",IF(AC127&lt;&gt;"",AC127,IF(M127="NO CONNECTION","Excel couldn't reach the mapcode service. Click the REFRESH RESULTS box just above the table.",IF(NOT(ISNUMBER(F127)),"The mapcode service doesn't recognise "&amp;E127&amp;". Check the mapcode and the country code.",IF(AD127,"Two different country codes were given, so the one in front of the mapcode ("&amp;R127&amp;") was used.",IF(E127&lt;&gt;TRIM(UPPER(B127&amp;"")),"Tidied up to "&amp;E127&amp;".","")))))))</f>
        <v/>
      </c>
      <c r="L127" s="49">
        <f>IF(E127="","",MapcodeAPI&amp;"coords/"&amp;SUBSTITUTE(E127," ","%20"))&amp;LEFT($B$13,0)</f>
        <v/>
      </c>
      <c r="M127" s="49">
        <f>IF(L127="","",IFERROR(_xlfn.WEBSERVICE(L127),IF(MapcodeAPIBackup="","NO CONNECTION",IFERROR(_xlfn.WEBSERVICE(MapcodeAPIBackup&amp;MID(L127,LEN(MapcodeAPI)+1,999)),"NO CONNECTION"))))</f>
        <v/>
      </c>
      <c r="N127" t="inlineStr">
        <is>
          <t xml:space="preserve"> </t>
        </is>
      </c>
      <c r="P127" s="50">
        <f>IFERROR(IF(AND(TRIM(B127&amp;"")="",TRIM(C127&amp;"")=""),"","#"&amp;UPPER(B127&amp;"")),"#(ERROR)")</f>
        <v/>
      </c>
      <c r="Q127" s="50">
        <f>IF(P127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127,2,999)," "," "),"﻿"," "),"​"," "),"⁠"," ")," "," ")," "," "),CHAR(9)," "),CHAR(10)," "),CHAR(13)," "),"MAPCODE"," "),CHAR(34)," "),"“"," "),"”"," "),"'"," "),"’"," "),"‘"," "),"("," "),")"," "),"["," "),"]"," "),"{"," "),"}"," "),","," "),";"," "),"|"," "),":"," "),"/"," "),"\"," ")))</f>
        <v/>
      </c>
      <c r="R127" s="50">
        <f>IF(ISNUMBER(FIND(" ",Q127)),LEFT(Q127,FIND(" ",Q127)-1),"")</f>
        <v/>
      </c>
      <c r="S127" s="50">
        <f>IF(ISNUMBER(FIND(" ",Q127)),TRIM(MID(Q127,FIND(" ",Q127)+1,999)),Q127)</f>
        <v/>
      </c>
      <c r="T1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127&amp;"")," "," "),"﻿"," "),"​"," "),"⁠"," ")," "," ")," "," "),CHAR(9)," "),CHAR(10)," "),CHAR(13)," "),"MAPCODE"," "),CHAR(34)," "),"“"," "),"”"," "),"'"," "),"’"," "),"‘"," "),"("," "),")"," "),"["," "),"]"," "),"{"," "),"}"," "),","," "),";"," "),"|"," "),":"," "),"/"," "),"\"," "))</f>
        <v/>
      </c>
      <c r="U127" s="50">
        <f>IF(R127&lt;&gt;"",R127,T127)</f>
        <v/>
      </c>
      <c r="V127" s="50">
        <f>IFERROR(FIND(".",S127),0)</f>
        <v/>
      </c>
      <c r="W127" s="50">
        <f>IF(V127&gt;0,V127-1,LEN(S127))</f>
        <v/>
      </c>
      <c r="X127" s="50">
        <f>IF(V127=0,"",IFERROR(LEFT(MID(S127,V127+1,99),FIND("-",MID(S127,V127+1,99))-1),MID(S127,V127+1,99)))</f>
        <v/>
      </c>
      <c r="Y127" s="50">
        <f>LEN(X127)</f>
        <v/>
      </c>
      <c r="Z1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127,"0",""),"1",""),"2",""),"3",""),"4",""),"5",""),"6",""),"7",""),"8",""),"9",""),"A",""),"B",""),"C",""),"D",""),"E",""),"F",""),"G",""),"H",""),"I",""),"J",""),"K",""),"L",""),"M",""),"N",""),"O",""),"P",""),"Q",""),"R",""),"S",""),"T",""),"U",""),"V",""),"W",""),"X",""),"Y",""),"Z",""),".",""),"-","")</f>
        <v/>
      </c>
      <c r="AA127" s="50">
        <f>LEN(S127)-LEN(SUBSTITUTE(S127,".",""))</f>
        <v/>
      </c>
      <c r="AB127" s="50">
        <f>AND(W127=5,Y127=4)</f>
        <v/>
      </c>
      <c r="AC127" s="50">
        <f>IF(P127="","",IF(S127="","There is no mapcode in this row, only a country code.",IF(ISNUMBER(FIND(" ",S127)),"There are too many spaces. A mapcode looks like ZAF RDD.2J: the country code, one space, then the code.",IF(Z127&lt;&gt;"","Contains characters that can't be in a mapcode: "&amp;Z127,IF(OR(AA127&lt;&gt;1,W127&lt;2,W127&gt;5,Y127&lt;2,Y127&gt;4),"This doesn't look like a mapcode. Mapcodes look like RDD.2J: 2 to 5 letters or numbers, a dot, then 2 to 4 more.",IF(AND(U127="",NOT(AB127)),"MISSING",IF(AND(U127&lt;&gt;"",OR(LEN(U127)&lt;2,LEN(U127)&gt;6,ISNUMBER(FIND(".",U127)))),"The country code """&amp;U127&amp;""" doesn't look right. Use a code like ZAF (South Africa) or US-CA (California).","")))))))</f>
        <v/>
      </c>
      <c r="AD127" s="50">
        <f>AND(R127&lt;&gt;"",T127&lt;&gt;"",R127&lt;&gt;T127)</f>
        <v/>
      </c>
    </row>
    <row r="128">
      <c r="B128" s="44" t="n"/>
      <c r="C128" s="44" t="n"/>
      <c r="D128" s="45">
        <f>IF(P128="","",IF(AC128="MISSING","MISSING COUNTRY CODE",IF(AC128&lt;&gt;"","NOT A VALID MAPCODE",IF(M128="NO CONNECTION","NO CONNECTION",IF(NOT(ISNUMBER(F128)),"NOT FOUND",IF(AD128,"CONVERTED – PLEASE CHECK","CONVERTED"))))))</f>
        <v/>
      </c>
      <c r="E128" s="46">
        <f>IF(OR(P128="",AC128&lt;&gt;""),"",TRIM(U128&amp;" "&amp;S128))</f>
        <v/>
      </c>
      <c r="F128" s="47">
        <f>IF(OR(M128="",M128="NO CONNECTION"),"",IFERROR(VALUE(SUBSTITUTE(_xlfn.FILTERXML(M128,"//latDeg"),".",MID(1/2,2,1))),""))</f>
        <v/>
      </c>
      <c r="G128" s="47">
        <f>IF(OR(M128="",M128="NO CONNECTION"),"",IFERROR(VALUE(SUBSTITUTE(_xlfn.FILTERXML(M128,"//lonDeg"),".",MID(1/2,2,1))),""))</f>
        <v/>
      </c>
      <c r="H128" s="45">
        <f>IF(ISNUMBER(F128),SUBSTITUTE(ROUND(F128,6)&amp;"",",",".")&amp;", "&amp;SUBSTITUTE(ROUND(G128,6)&amp;"",",","."),"")</f>
        <v/>
      </c>
      <c r="I128" s="46">
        <f>IF(ISNUMBER(F128),IFERROR(HYPERLINK("https://www.mymapcodes.com/go/?t="&amp;IF(U128="","AAA",U128)&amp;"&amp;ma="&amp;LEFT(S128,V128-1)&amp;"&amp;mb="&amp;MID(S128,V128+1,99),"Open on MyMapcodes →"),""),"")</f>
        <v/>
      </c>
      <c r="J128" s="48">
        <f>IF(P128="","",IF(AC128="MISSING","Add the country code: put it in front of the mapcode (e.g. ZAF RDD.2J) or in column C. ZAF = South Africa.",IF(AC128&lt;&gt;"",AC128,IF(M128="NO CONNECTION","Excel couldn't reach the mapcode service. Click the REFRESH RESULTS box just above the table.",IF(NOT(ISNUMBER(F128)),"The mapcode service doesn't recognise "&amp;E128&amp;". Check the mapcode and the country code.",IF(AD128,"Two different country codes were given, so the one in front of the mapcode ("&amp;R128&amp;") was used.",IF(E128&lt;&gt;TRIM(UPPER(B128&amp;"")),"Tidied up to "&amp;E128&amp;".","")))))))</f>
        <v/>
      </c>
      <c r="L128" s="49">
        <f>IF(E128="","",MapcodeAPI&amp;"coords/"&amp;SUBSTITUTE(E128," ","%20"))&amp;LEFT($B$13,0)</f>
        <v/>
      </c>
      <c r="M128" s="49">
        <f>IF(L128="","",IFERROR(_xlfn.WEBSERVICE(L128),IF(MapcodeAPIBackup="","NO CONNECTION",IFERROR(_xlfn.WEBSERVICE(MapcodeAPIBackup&amp;MID(L128,LEN(MapcodeAPI)+1,999)),"NO CONNECTION"))))</f>
        <v/>
      </c>
      <c r="N128" t="inlineStr">
        <is>
          <t xml:space="preserve"> </t>
        </is>
      </c>
      <c r="P128" s="50">
        <f>IFERROR(IF(AND(TRIM(B128&amp;"")="",TRIM(C128&amp;"")=""),"","#"&amp;UPPER(B128&amp;"")),"#(ERROR)")</f>
        <v/>
      </c>
      <c r="Q128" s="50">
        <f>IF(P128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128,2,999)," "," "),"﻿"," "),"​"," "),"⁠"," ")," "," ")," "," "),CHAR(9)," "),CHAR(10)," "),CHAR(13)," "),"MAPCODE"," "),CHAR(34)," "),"“"," "),"”"," "),"'"," "),"’"," "),"‘"," "),"("," "),")"," "),"["," "),"]"," "),"{"," "),"}"," "),","," "),";"," "),"|"," "),":"," "),"/"," "),"\"," ")))</f>
        <v/>
      </c>
      <c r="R128" s="50">
        <f>IF(ISNUMBER(FIND(" ",Q128)),LEFT(Q128,FIND(" ",Q128)-1),"")</f>
        <v/>
      </c>
      <c r="S128" s="50">
        <f>IF(ISNUMBER(FIND(" ",Q128)),TRIM(MID(Q128,FIND(" ",Q128)+1,999)),Q128)</f>
        <v/>
      </c>
      <c r="T1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128&amp;"")," "," "),"﻿"," "),"​"," "),"⁠"," ")," "," ")," "," "),CHAR(9)," "),CHAR(10)," "),CHAR(13)," "),"MAPCODE"," "),CHAR(34)," "),"“"," "),"”"," "),"'"," "),"’"," "),"‘"," "),"("," "),")"," "),"["," "),"]"," "),"{"," "),"}"," "),","," "),";"," "),"|"," "),":"," "),"/"," "),"\"," "))</f>
        <v/>
      </c>
      <c r="U128" s="50">
        <f>IF(R128&lt;&gt;"",R128,T128)</f>
        <v/>
      </c>
      <c r="V128" s="50">
        <f>IFERROR(FIND(".",S128),0)</f>
        <v/>
      </c>
      <c r="W128" s="50">
        <f>IF(V128&gt;0,V128-1,LEN(S128))</f>
        <v/>
      </c>
      <c r="X128" s="50">
        <f>IF(V128=0,"",IFERROR(LEFT(MID(S128,V128+1,99),FIND("-",MID(S128,V128+1,99))-1),MID(S128,V128+1,99)))</f>
        <v/>
      </c>
      <c r="Y128" s="50">
        <f>LEN(X128)</f>
        <v/>
      </c>
      <c r="Z1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128,"0",""),"1",""),"2",""),"3",""),"4",""),"5",""),"6",""),"7",""),"8",""),"9",""),"A",""),"B",""),"C",""),"D",""),"E",""),"F",""),"G",""),"H",""),"I",""),"J",""),"K",""),"L",""),"M",""),"N",""),"O",""),"P",""),"Q",""),"R",""),"S",""),"T",""),"U",""),"V",""),"W",""),"X",""),"Y",""),"Z",""),".",""),"-","")</f>
        <v/>
      </c>
      <c r="AA128" s="50">
        <f>LEN(S128)-LEN(SUBSTITUTE(S128,".",""))</f>
        <v/>
      </c>
      <c r="AB128" s="50">
        <f>AND(W128=5,Y128=4)</f>
        <v/>
      </c>
      <c r="AC128" s="50">
        <f>IF(P128="","",IF(S128="","There is no mapcode in this row, only a country code.",IF(ISNUMBER(FIND(" ",S128)),"There are too many spaces. A mapcode looks like ZAF RDD.2J: the country code, one space, then the code.",IF(Z128&lt;&gt;"","Contains characters that can't be in a mapcode: "&amp;Z128,IF(OR(AA128&lt;&gt;1,W128&lt;2,W128&gt;5,Y128&lt;2,Y128&gt;4),"This doesn't look like a mapcode. Mapcodes look like RDD.2J: 2 to 5 letters or numbers, a dot, then 2 to 4 more.",IF(AND(U128="",NOT(AB128)),"MISSING",IF(AND(U128&lt;&gt;"",OR(LEN(U128)&lt;2,LEN(U128)&gt;6,ISNUMBER(FIND(".",U128)))),"The country code """&amp;U128&amp;""" doesn't look right. Use a code like ZAF (South Africa) or US-CA (California).","")))))))</f>
        <v/>
      </c>
      <c r="AD128" s="50">
        <f>AND(R128&lt;&gt;"",T128&lt;&gt;"",R128&lt;&gt;T128)</f>
        <v/>
      </c>
    </row>
    <row r="129">
      <c r="B129" s="44" t="n"/>
      <c r="C129" s="44" t="n"/>
      <c r="D129" s="45">
        <f>IF(P129="","",IF(AC129="MISSING","MISSING COUNTRY CODE",IF(AC129&lt;&gt;"","NOT A VALID MAPCODE",IF(M129="NO CONNECTION","NO CONNECTION",IF(NOT(ISNUMBER(F129)),"NOT FOUND",IF(AD129,"CONVERTED – PLEASE CHECK","CONVERTED"))))))</f>
        <v/>
      </c>
      <c r="E129" s="46">
        <f>IF(OR(P129="",AC129&lt;&gt;""),"",TRIM(U129&amp;" "&amp;S129))</f>
        <v/>
      </c>
      <c r="F129" s="47">
        <f>IF(OR(M129="",M129="NO CONNECTION"),"",IFERROR(VALUE(SUBSTITUTE(_xlfn.FILTERXML(M129,"//latDeg"),".",MID(1/2,2,1))),""))</f>
        <v/>
      </c>
      <c r="G129" s="47">
        <f>IF(OR(M129="",M129="NO CONNECTION"),"",IFERROR(VALUE(SUBSTITUTE(_xlfn.FILTERXML(M129,"//lonDeg"),".",MID(1/2,2,1))),""))</f>
        <v/>
      </c>
      <c r="H129" s="45">
        <f>IF(ISNUMBER(F129),SUBSTITUTE(ROUND(F129,6)&amp;"",",",".")&amp;", "&amp;SUBSTITUTE(ROUND(G129,6)&amp;"",",","."),"")</f>
        <v/>
      </c>
      <c r="I129" s="46">
        <f>IF(ISNUMBER(F129),IFERROR(HYPERLINK("https://www.mymapcodes.com/go/?t="&amp;IF(U129="","AAA",U129)&amp;"&amp;ma="&amp;LEFT(S129,V129-1)&amp;"&amp;mb="&amp;MID(S129,V129+1,99),"Open on MyMapcodes →"),""),"")</f>
        <v/>
      </c>
      <c r="J129" s="48">
        <f>IF(P129="","",IF(AC129="MISSING","Add the country code: put it in front of the mapcode (e.g. ZAF RDD.2J) or in column C. ZAF = South Africa.",IF(AC129&lt;&gt;"",AC129,IF(M129="NO CONNECTION","Excel couldn't reach the mapcode service. Click the REFRESH RESULTS box just above the table.",IF(NOT(ISNUMBER(F129)),"The mapcode service doesn't recognise "&amp;E129&amp;". Check the mapcode and the country code.",IF(AD129,"Two different country codes were given, so the one in front of the mapcode ("&amp;R129&amp;") was used.",IF(E129&lt;&gt;TRIM(UPPER(B129&amp;"")),"Tidied up to "&amp;E129&amp;".","")))))))</f>
        <v/>
      </c>
      <c r="L129" s="49">
        <f>IF(E129="","",MapcodeAPI&amp;"coords/"&amp;SUBSTITUTE(E129," ","%20"))&amp;LEFT($B$13,0)</f>
        <v/>
      </c>
      <c r="M129" s="49">
        <f>IF(L129="","",IFERROR(_xlfn.WEBSERVICE(L129),IF(MapcodeAPIBackup="","NO CONNECTION",IFERROR(_xlfn.WEBSERVICE(MapcodeAPIBackup&amp;MID(L129,LEN(MapcodeAPI)+1,999)),"NO CONNECTION"))))</f>
        <v/>
      </c>
      <c r="N129" t="inlineStr">
        <is>
          <t xml:space="preserve"> </t>
        </is>
      </c>
      <c r="P129" s="50">
        <f>IFERROR(IF(AND(TRIM(B129&amp;"")="",TRIM(C129&amp;"")=""),"","#"&amp;UPPER(B129&amp;"")),"#(ERROR)")</f>
        <v/>
      </c>
      <c r="Q129" s="50">
        <f>IF(P129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129,2,999)," "," "),"﻿"," "),"​"," "),"⁠"," ")," "," ")," "," "),CHAR(9)," "),CHAR(10)," "),CHAR(13)," "),"MAPCODE"," "),CHAR(34)," "),"“"," "),"”"," "),"'"," "),"’"," "),"‘"," "),"("," "),")"," "),"["," "),"]"," "),"{"," "),"}"," "),","," "),";"," "),"|"," "),":"," "),"/"," "),"\"," ")))</f>
        <v/>
      </c>
      <c r="R129" s="50">
        <f>IF(ISNUMBER(FIND(" ",Q129)),LEFT(Q129,FIND(" ",Q129)-1),"")</f>
        <v/>
      </c>
      <c r="S129" s="50">
        <f>IF(ISNUMBER(FIND(" ",Q129)),TRIM(MID(Q129,FIND(" ",Q129)+1,999)),Q129)</f>
        <v/>
      </c>
      <c r="T1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129&amp;"")," "," "),"﻿"," "),"​"," "),"⁠"," ")," "," ")," "," "),CHAR(9)," "),CHAR(10)," "),CHAR(13)," "),"MAPCODE"," "),CHAR(34)," "),"“"," "),"”"," "),"'"," "),"’"," "),"‘"," "),"("," "),")"," "),"["," "),"]"," "),"{"," "),"}"," "),","," "),";"," "),"|"," "),":"," "),"/"," "),"\"," "))</f>
        <v/>
      </c>
      <c r="U129" s="50">
        <f>IF(R129&lt;&gt;"",R129,T129)</f>
        <v/>
      </c>
      <c r="V129" s="50">
        <f>IFERROR(FIND(".",S129),0)</f>
        <v/>
      </c>
      <c r="W129" s="50">
        <f>IF(V129&gt;0,V129-1,LEN(S129))</f>
        <v/>
      </c>
      <c r="X129" s="50">
        <f>IF(V129=0,"",IFERROR(LEFT(MID(S129,V129+1,99),FIND("-",MID(S129,V129+1,99))-1),MID(S129,V129+1,99)))</f>
        <v/>
      </c>
      <c r="Y129" s="50">
        <f>LEN(X129)</f>
        <v/>
      </c>
      <c r="Z1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129,"0",""),"1",""),"2",""),"3",""),"4",""),"5",""),"6",""),"7",""),"8",""),"9",""),"A",""),"B",""),"C",""),"D",""),"E",""),"F",""),"G",""),"H",""),"I",""),"J",""),"K",""),"L",""),"M",""),"N",""),"O",""),"P",""),"Q",""),"R",""),"S",""),"T",""),"U",""),"V",""),"W",""),"X",""),"Y",""),"Z",""),".",""),"-","")</f>
        <v/>
      </c>
      <c r="AA129" s="50">
        <f>LEN(S129)-LEN(SUBSTITUTE(S129,".",""))</f>
        <v/>
      </c>
      <c r="AB129" s="50">
        <f>AND(W129=5,Y129=4)</f>
        <v/>
      </c>
      <c r="AC129" s="50">
        <f>IF(P129="","",IF(S129="","There is no mapcode in this row, only a country code.",IF(ISNUMBER(FIND(" ",S129)),"There are too many spaces. A mapcode looks like ZAF RDD.2J: the country code, one space, then the code.",IF(Z129&lt;&gt;"","Contains characters that can't be in a mapcode: "&amp;Z129,IF(OR(AA129&lt;&gt;1,W129&lt;2,W129&gt;5,Y129&lt;2,Y129&gt;4),"This doesn't look like a mapcode. Mapcodes look like RDD.2J: 2 to 5 letters or numbers, a dot, then 2 to 4 more.",IF(AND(U129="",NOT(AB129)),"MISSING",IF(AND(U129&lt;&gt;"",OR(LEN(U129)&lt;2,LEN(U129)&gt;6,ISNUMBER(FIND(".",U129)))),"The country code """&amp;U129&amp;""" doesn't look right. Use a code like ZAF (South Africa) or US-CA (California).","")))))))</f>
        <v/>
      </c>
      <c r="AD129" s="50">
        <f>AND(R129&lt;&gt;"",T129&lt;&gt;"",R129&lt;&gt;T129)</f>
        <v/>
      </c>
    </row>
    <row r="130">
      <c r="B130" s="44" t="n"/>
      <c r="C130" s="44" t="n"/>
      <c r="D130" s="45">
        <f>IF(P130="","",IF(AC130="MISSING","MISSING COUNTRY CODE",IF(AC130&lt;&gt;"","NOT A VALID MAPCODE",IF(M130="NO CONNECTION","NO CONNECTION",IF(NOT(ISNUMBER(F130)),"NOT FOUND",IF(AD130,"CONVERTED – PLEASE CHECK","CONVERTED"))))))</f>
        <v/>
      </c>
      <c r="E130" s="46">
        <f>IF(OR(P130="",AC130&lt;&gt;""),"",TRIM(U130&amp;" "&amp;S130))</f>
        <v/>
      </c>
      <c r="F130" s="47">
        <f>IF(OR(M130="",M130="NO CONNECTION"),"",IFERROR(VALUE(SUBSTITUTE(_xlfn.FILTERXML(M130,"//latDeg"),".",MID(1/2,2,1))),""))</f>
        <v/>
      </c>
      <c r="G130" s="47">
        <f>IF(OR(M130="",M130="NO CONNECTION"),"",IFERROR(VALUE(SUBSTITUTE(_xlfn.FILTERXML(M130,"//lonDeg"),".",MID(1/2,2,1))),""))</f>
        <v/>
      </c>
      <c r="H130" s="45">
        <f>IF(ISNUMBER(F130),SUBSTITUTE(ROUND(F130,6)&amp;"",",",".")&amp;", "&amp;SUBSTITUTE(ROUND(G130,6)&amp;"",",","."),"")</f>
        <v/>
      </c>
      <c r="I130" s="46">
        <f>IF(ISNUMBER(F130),IFERROR(HYPERLINK("https://www.mymapcodes.com/go/?t="&amp;IF(U130="","AAA",U130)&amp;"&amp;ma="&amp;LEFT(S130,V130-1)&amp;"&amp;mb="&amp;MID(S130,V130+1,99),"Open on MyMapcodes →"),""),"")</f>
        <v/>
      </c>
      <c r="J130" s="48">
        <f>IF(P130="","",IF(AC130="MISSING","Add the country code: put it in front of the mapcode (e.g. ZAF RDD.2J) or in column C. ZAF = South Africa.",IF(AC130&lt;&gt;"",AC130,IF(M130="NO CONNECTION","Excel couldn't reach the mapcode service. Click the REFRESH RESULTS box just above the table.",IF(NOT(ISNUMBER(F130)),"The mapcode service doesn't recognise "&amp;E130&amp;". Check the mapcode and the country code.",IF(AD130,"Two different country codes were given, so the one in front of the mapcode ("&amp;R130&amp;") was used.",IF(E130&lt;&gt;TRIM(UPPER(B130&amp;"")),"Tidied up to "&amp;E130&amp;".","")))))))</f>
        <v/>
      </c>
      <c r="L130" s="49">
        <f>IF(E130="","",MapcodeAPI&amp;"coords/"&amp;SUBSTITUTE(E130," ","%20"))&amp;LEFT($B$13,0)</f>
        <v/>
      </c>
      <c r="M130" s="49">
        <f>IF(L130="","",IFERROR(_xlfn.WEBSERVICE(L130),IF(MapcodeAPIBackup="","NO CONNECTION",IFERROR(_xlfn.WEBSERVICE(MapcodeAPIBackup&amp;MID(L130,LEN(MapcodeAPI)+1,999)),"NO CONNECTION"))))</f>
        <v/>
      </c>
      <c r="N130" t="inlineStr">
        <is>
          <t xml:space="preserve"> </t>
        </is>
      </c>
      <c r="P130" s="50">
        <f>IFERROR(IF(AND(TRIM(B130&amp;"")="",TRIM(C130&amp;"")=""),"","#"&amp;UPPER(B130&amp;"")),"#(ERROR)")</f>
        <v/>
      </c>
      <c r="Q130" s="50">
        <f>IF(P130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130,2,999)," "," "),"﻿"," "),"​"," "),"⁠"," ")," "," ")," "," "),CHAR(9)," "),CHAR(10)," "),CHAR(13)," "),"MAPCODE"," "),CHAR(34)," "),"“"," "),"”"," "),"'"," "),"’"," "),"‘"," "),"("," "),")"," "),"["," "),"]"," "),"{"," "),"}"," "),","," "),";"," "),"|"," "),":"," "),"/"," "),"\"," ")))</f>
        <v/>
      </c>
      <c r="R130" s="50">
        <f>IF(ISNUMBER(FIND(" ",Q130)),LEFT(Q130,FIND(" ",Q130)-1),"")</f>
        <v/>
      </c>
      <c r="S130" s="50">
        <f>IF(ISNUMBER(FIND(" ",Q130)),TRIM(MID(Q130,FIND(" ",Q130)+1,999)),Q130)</f>
        <v/>
      </c>
      <c r="T1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130&amp;"")," "," "),"﻿"," "),"​"," "),"⁠"," ")," "," ")," "," "),CHAR(9)," "),CHAR(10)," "),CHAR(13)," "),"MAPCODE"," "),CHAR(34)," "),"“"," "),"”"," "),"'"," "),"’"," "),"‘"," "),"("," "),")"," "),"["," "),"]"," "),"{"," "),"}"," "),","," "),";"," "),"|"," "),":"," "),"/"," "),"\"," "))</f>
        <v/>
      </c>
      <c r="U130" s="50">
        <f>IF(R130&lt;&gt;"",R130,T130)</f>
        <v/>
      </c>
      <c r="V130" s="50">
        <f>IFERROR(FIND(".",S130),0)</f>
        <v/>
      </c>
      <c r="W130" s="50">
        <f>IF(V130&gt;0,V130-1,LEN(S130))</f>
        <v/>
      </c>
      <c r="X130" s="50">
        <f>IF(V130=0,"",IFERROR(LEFT(MID(S130,V130+1,99),FIND("-",MID(S130,V130+1,99))-1),MID(S130,V130+1,99)))</f>
        <v/>
      </c>
      <c r="Y130" s="50">
        <f>LEN(X130)</f>
        <v/>
      </c>
      <c r="Z1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130,"0",""),"1",""),"2",""),"3",""),"4",""),"5",""),"6",""),"7",""),"8",""),"9",""),"A",""),"B",""),"C",""),"D",""),"E",""),"F",""),"G",""),"H",""),"I",""),"J",""),"K",""),"L",""),"M",""),"N",""),"O",""),"P",""),"Q",""),"R",""),"S",""),"T",""),"U",""),"V",""),"W",""),"X",""),"Y",""),"Z",""),".",""),"-","")</f>
        <v/>
      </c>
      <c r="AA130" s="50">
        <f>LEN(S130)-LEN(SUBSTITUTE(S130,".",""))</f>
        <v/>
      </c>
      <c r="AB130" s="50">
        <f>AND(W130=5,Y130=4)</f>
        <v/>
      </c>
      <c r="AC130" s="50">
        <f>IF(P130="","",IF(S130="","There is no mapcode in this row, only a country code.",IF(ISNUMBER(FIND(" ",S130)),"There are too many spaces. A mapcode looks like ZAF RDD.2J: the country code, one space, then the code.",IF(Z130&lt;&gt;"","Contains characters that can't be in a mapcode: "&amp;Z130,IF(OR(AA130&lt;&gt;1,W130&lt;2,W130&gt;5,Y130&lt;2,Y130&gt;4),"This doesn't look like a mapcode. Mapcodes look like RDD.2J: 2 to 5 letters or numbers, a dot, then 2 to 4 more.",IF(AND(U130="",NOT(AB130)),"MISSING",IF(AND(U130&lt;&gt;"",OR(LEN(U130)&lt;2,LEN(U130)&gt;6,ISNUMBER(FIND(".",U130)))),"The country code """&amp;U130&amp;""" doesn't look right. Use a code like ZAF (South Africa) or US-CA (California).","")))))))</f>
        <v/>
      </c>
      <c r="AD130" s="50">
        <f>AND(R130&lt;&gt;"",T130&lt;&gt;"",R130&lt;&gt;T130)</f>
        <v/>
      </c>
    </row>
    <row r="131">
      <c r="B131" s="44" t="n"/>
      <c r="C131" s="44" t="n"/>
      <c r="D131" s="45">
        <f>IF(P131="","",IF(AC131="MISSING","MISSING COUNTRY CODE",IF(AC131&lt;&gt;"","NOT A VALID MAPCODE",IF(M131="NO CONNECTION","NO CONNECTION",IF(NOT(ISNUMBER(F131)),"NOT FOUND",IF(AD131,"CONVERTED – PLEASE CHECK","CONVERTED"))))))</f>
        <v/>
      </c>
      <c r="E131" s="46">
        <f>IF(OR(P131="",AC131&lt;&gt;""),"",TRIM(U131&amp;" "&amp;S131))</f>
        <v/>
      </c>
      <c r="F131" s="47">
        <f>IF(OR(M131="",M131="NO CONNECTION"),"",IFERROR(VALUE(SUBSTITUTE(_xlfn.FILTERXML(M131,"//latDeg"),".",MID(1/2,2,1))),""))</f>
        <v/>
      </c>
      <c r="G131" s="47">
        <f>IF(OR(M131="",M131="NO CONNECTION"),"",IFERROR(VALUE(SUBSTITUTE(_xlfn.FILTERXML(M131,"//lonDeg"),".",MID(1/2,2,1))),""))</f>
        <v/>
      </c>
      <c r="H131" s="45">
        <f>IF(ISNUMBER(F131),SUBSTITUTE(ROUND(F131,6)&amp;"",",",".")&amp;", "&amp;SUBSTITUTE(ROUND(G131,6)&amp;"",",","."),"")</f>
        <v/>
      </c>
      <c r="I131" s="46">
        <f>IF(ISNUMBER(F131),IFERROR(HYPERLINK("https://www.mymapcodes.com/go/?t="&amp;IF(U131="","AAA",U131)&amp;"&amp;ma="&amp;LEFT(S131,V131-1)&amp;"&amp;mb="&amp;MID(S131,V131+1,99),"Open on MyMapcodes →"),""),"")</f>
        <v/>
      </c>
      <c r="J131" s="48">
        <f>IF(P131="","",IF(AC131="MISSING","Add the country code: put it in front of the mapcode (e.g. ZAF RDD.2J) or in column C. ZAF = South Africa.",IF(AC131&lt;&gt;"",AC131,IF(M131="NO CONNECTION","Excel couldn't reach the mapcode service. Click the REFRESH RESULTS box just above the table.",IF(NOT(ISNUMBER(F131)),"The mapcode service doesn't recognise "&amp;E131&amp;". Check the mapcode and the country code.",IF(AD131,"Two different country codes were given, so the one in front of the mapcode ("&amp;R131&amp;") was used.",IF(E131&lt;&gt;TRIM(UPPER(B131&amp;"")),"Tidied up to "&amp;E131&amp;".","")))))))</f>
        <v/>
      </c>
      <c r="L131" s="49">
        <f>IF(E131="","",MapcodeAPI&amp;"coords/"&amp;SUBSTITUTE(E131," ","%20"))&amp;LEFT($B$13,0)</f>
        <v/>
      </c>
      <c r="M131" s="49">
        <f>IF(L131="","",IFERROR(_xlfn.WEBSERVICE(L131),IF(MapcodeAPIBackup="","NO CONNECTION",IFERROR(_xlfn.WEBSERVICE(MapcodeAPIBackup&amp;MID(L131,LEN(MapcodeAPI)+1,999)),"NO CONNECTION"))))</f>
        <v/>
      </c>
      <c r="N131" t="inlineStr">
        <is>
          <t xml:space="preserve"> </t>
        </is>
      </c>
      <c r="P131" s="50">
        <f>IFERROR(IF(AND(TRIM(B131&amp;"")="",TRIM(C131&amp;"")=""),"","#"&amp;UPPER(B131&amp;"")),"#(ERROR)")</f>
        <v/>
      </c>
      <c r="Q131" s="50">
        <f>IF(P131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131,2,999)," "," "),"﻿"," "),"​"," "),"⁠"," ")," "," ")," "," "),CHAR(9)," "),CHAR(10)," "),CHAR(13)," "),"MAPCODE"," "),CHAR(34)," "),"“"," "),"”"," "),"'"," "),"’"," "),"‘"," "),"("," "),")"," "),"["," "),"]"," "),"{"," "),"}"," "),","," "),";"," "),"|"," "),":"," "),"/"," "),"\"," ")))</f>
        <v/>
      </c>
      <c r="R131" s="50">
        <f>IF(ISNUMBER(FIND(" ",Q131)),LEFT(Q131,FIND(" ",Q131)-1),"")</f>
        <v/>
      </c>
      <c r="S131" s="50">
        <f>IF(ISNUMBER(FIND(" ",Q131)),TRIM(MID(Q131,FIND(" ",Q131)+1,999)),Q131)</f>
        <v/>
      </c>
      <c r="T1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131&amp;"")," "," "),"﻿"," "),"​"," "),"⁠"," ")," "," ")," "," "),CHAR(9)," "),CHAR(10)," "),CHAR(13)," "),"MAPCODE"," "),CHAR(34)," "),"“"," "),"”"," "),"'"," "),"’"," "),"‘"," "),"("," "),")"," "),"["," "),"]"," "),"{"," "),"}"," "),","," "),";"," "),"|"," "),":"," "),"/"," "),"\"," "))</f>
        <v/>
      </c>
      <c r="U131" s="50">
        <f>IF(R131&lt;&gt;"",R131,T131)</f>
        <v/>
      </c>
      <c r="V131" s="50">
        <f>IFERROR(FIND(".",S131),0)</f>
        <v/>
      </c>
      <c r="W131" s="50">
        <f>IF(V131&gt;0,V131-1,LEN(S131))</f>
        <v/>
      </c>
      <c r="X131" s="50">
        <f>IF(V131=0,"",IFERROR(LEFT(MID(S131,V131+1,99),FIND("-",MID(S131,V131+1,99))-1),MID(S131,V131+1,99)))</f>
        <v/>
      </c>
      <c r="Y131" s="50">
        <f>LEN(X131)</f>
        <v/>
      </c>
      <c r="Z1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131,"0",""),"1",""),"2",""),"3",""),"4",""),"5",""),"6",""),"7",""),"8",""),"9",""),"A",""),"B",""),"C",""),"D",""),"E",""),"F",""),"G",""),"H",""),"I",""),"J",""),"K",""),"L",""),"M",""),"N",""),"O",""),"P",""),"Q",""),"R",""),"S",""),"T",""),"U",""),"V",""),"W",""),"X",""),"Y",""),"Z",""),".",""),"-","")</f>
        <v/>
      </c>
      <c r="AA131" s="50">
        <f>LEN(S131)-LEN(SUBSTITUTE(S131,".",""))</f>
        <v/>
      </c>
      <c r="AB131" s="50">
        <f>AND(W131=5,Y131=4)</f>
        <v/>
      </c>
      <c r="AC131" s="50">
        <f>IF(P131="","",IF(S131="","There is no mapcode in this row, only a country code.",IF(ISNUMBER(FIND(" ",S131)),"There are too many spaces. A mapcode looks like ZAF RDD.2J: the country code, one space, then the code.",IF(Z131&lt;&gt;"","Contains characters that can't be in a mapcode: "&amp;Z131,IF(OR(AA131&lt;&gt;1,W131&lt;2,W131&gt;5,Y131&lt;2,Y131&gt;4),"This doesn't look like a mapcode. Mapcodes look like RDD.2J: 2 to 5 letters or numbers, a dot, then 2 to 4 more.",IF(AND(U131="",NOT(AB131)),"MISSING",IF(AND(U131&lt;&gt;"",OR(LEN(U131)&lt;2,LEN(U131)&gt;6,ISNUMBER(FIND(".",U131)))),"The country code """&amp;U131&amp;""" doesn't look right. Use a code like ZAF (South Africa) or US-CA (California).","")))))))</f>
        <v/>
      </c>
      <c r="AD131" s="50">
        <f>AND(R131&lt;&gt;"",T131&lt;&gt;"",R131&lt;&gt;T131)</f>
        <v/>
      </c>
    </row>
    <row r="132">
      <c r="B132" s="44" t="n"/>
      <c r="C132" s="44" t="n"/>
      <c r="D132" s="45">
        <f>IF(P132="","",IF(AC132="MISSING","MISSING COUNTRY CODE",IF(AC132&lt;&gt;"","NOT A VALID MAPCODE",IF(M132="NO CONNECTION","NO CONNECTION",IF(NOT(ISNUMBER(F132)),"NOT FOUND",IF(AD132,"CONVERTED – PLEASE CHECK","CONVERTED"))))))</f>
        <v/>
      </c>
      <c r="E132" s="46">
        <f>IF(OR(P132="",AC132&lt;&gt;""),"",TRIM(U132&amp;" "&amp;S132))</f>
        <v/>
      </c>
      <c r="F132" s="47">
        <f>IF(OR(M132="",M132="NO CONNECTION"),"",IFERROR(VALUE(SUBSTITUTE(_xlfn.FILTERXML(M132,"//latDeg"),".",MID(1/2,2,1))),""))</f>
        <v/>
      </c>
      <c r="G132" s="47">
        <f>IF(OR(M132="",M132="NO CONNECTION"),"",IFERROR(VALUE(SUBSTITUTE(_xlfn.FILTERXML(M132,"//lonDeg"),".",MID(1/2,2,1))),""))</f>
        <v/>
      </c>
      <c r="H132" s="45">
        <f>IF(ISNUMBER(F132),SUBSTITUTE(ROUND(F132,6)&amp;"",",",".")&amp;", "&amp;SUBSTITUTE(ROUND(G132,6)&amp;"",",","."),"")</f>
        <v/>
      </c>
      <c r="I132" s="46">
        <f>IF(ISNUMBER(F132),IFERROR(HYPERLINK("https://www.mymapcodes.com/go/?t="&amp;IF(U132="","AAA",U132)&amp;"&amp;ma="&amp;LEFT(S132,V132-1)&amp;"&amp;mb="&amp;MID(S132,V132+1,99),"Open on MyMapcodes →"),""),"")</f>
        <v/>
      </c>
      <c r="J132" s="48">
        <f>IF(P132="","",IF(AC132="MISSING","Add the country code: put it in front of the mapcode (e.g. ZAF RDD.2J) or in column C. ZAF = South Africa.",IF(AC132&lt;&gt;"",AC132,IF(M132="NO CONNECTION","Excel couldn't reach the mapcode service. Click the REFRESH RESULTS box just above the table.",IF(NOT(ISNUMBER(F132)),"The mapcode service doesn't recognise "&amp;E132&amp;". Check the mapcode and the country code.",IF(AD132,"Two different country codes were given, so the one in front of the mapcode ("&amp;R132&amp;") was used.",IF(E132&lt;&gt;TRIM(UPPER(B132&amp;"")),"Tidied up to "&amp;E132&amp;".","")))))))</f>
        <v/>
      </c>
      <c r="L132" s="49">
        <f>IF(E132="","",MapcodeAPI&amp;"coords/"&amp;SUBSTITUTE(E132," ","%20"))&amp;LEFT($B$13,0)</f>
        <v/>
      </c>
      <c r="M132" s="49">
        <f>IF(L132="","",IFERROR(_xlfn.WEBSERVICE(L132),IF(MapcodeAPIBackup="","NO CONNECTION",IFERROR(_xlfn.WEBSERVICE(MapcodeAPIBackup&amp;MID(L132,LEN(MapcodeAPI)+1,999)),"NO CONNECTION"))))</f>
        <v/>
      </c>
      <c r="N132" t="inlineStr">
        <is>
          <t xml:space="preserve"> </t>
        </is>
      </c>
      <c r="P132" s="50">
        <f>IFERROR(IF(AND(TRIM(B132&amp;"")="",TRIM(C132&amp;"")=""),"","#"&amp;UPPER(B132&amp;"")),"#(ERROR)")</f>
        <v/>
      </c>
      <c r="Q132" s="50">
        <f>IF(P132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132,2,999)," "," "),"﻿"," "),"​"," "),"⁠"," ")," "," ")," "," "),CHAR(9)," "),CHAR(10)," "),CHAR(13)," "),"MAPCODE"," "),CHAR(34)," "),"“"," "),"”"," "),"'"," "),"’"," "),"‘"," "),"("," "),")"," "),"["," "),"]"," "),"{"," "),"}"," "),","," "),";"," "),"|"," "),":"," "),"/"," "),"\"," ")))</f>
        <v/>
      </c>
      <c r="R132" s="50">
        <f>IF(ISNUMBER(FIND(" ",Q132)),LEFT(Q132,FIND(" ",Q132)-1),"")</f>
        <v/>
      </c>
      <c r="S132" s="50">
        <f>IF(ISNUMBER(FIND(" ",Q132)),TRIM(MID(Q132,FIND(" ",Q132)+1,999)),Q132)</f>
        <v/>
      </c>
      <c r="T1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132&amp;"")," "," "),"﻿"," "),"​"," "),"⁠"," ")," "," ")," "," "),CHAR(9)," "),CHAR(10)," "),CHAR(13)," "),"MAPCODE"," "),CHAR(34)," "),"“"," "),"”"," "),"'"," "),"’"," "),"‘"," "),"("," "),")"," "),"["," "),"]"," "),"{"," "),"}"," "),","," "),";"," "),"|"," "),":"," "),"/"," "),"\"," "))</f>
        <v/>
      </c>
      <c r="U132" s="50">
        <f>IF(R132&lt;&gt;"",R132,T132)</f>
        <v/>
      </c>
      <c r="V132" s="50">
        <f>IFERROR(FIND(".",S132),0)</f>
        <v/>
      </c>
      <c r="W132" s="50">
        <f>IF(V132&gt;0,V132-1,LEN(S132))</f>
        <v/>
      </c>
      <c r="X132" s="50">
        <f>IF(V132=0,"",IFERROR(LEFT(MID(S132,V132+1,99),FIND("-",MID(S132,V132+1,99))-1),MID(S132,V132+1,99)))</f>
        <v/>
      </c>
      <c r="Y132" s="50">
        <f>LEN(X132)</f>
        <v/>
      </c>
      <c r="Z1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132,"0",""),"1",""),"2",""),"3",""),"4",""),"5",""),"6",""),"7",""),"8",""),"9",""),"A",""),"B",""),"C",""),"D",""),"E",""),"F",""),"G",""),"H",""),"I",""),"J",""),"K",""),"L",""),"M",""),"N",""),"O",""),"P",""),"Q",""),"R",""),"S",""),"T",""),"U",""),"V",""),"W",""),"X",""),"Y",""),"Z",""),".",""),"-","")</f>
        <v/>
      </c>
      <c r="AA132" s="50">
        <f>LEN(S132)-LEN(SUBSTITUTE(S132,".",""))</f>
        <v/>
      </c>
      <c r="AB132" s="50">
        <f>AND(W132=5,Y132=4)</f>
        <v/>
      </c>
      <c r="AC132" s="50">
        <f>IF(P132="","",IF(S132="","There is no mapcode in this row, only a country code.",IF(ISNUMBER(FIND(" ",S132)),"There are too many spaces. A mapcode looks like ZAF RDD.2J: the country code, one space, then the code.",IF(Z132&lt;&gt;"","Contains characters that can't be in a mapcode: "&amp;Z132,IF(OR(AA132&lt;&gt;1,W132&lt;2,W132&gt;5,Y132&lt;2,Y132&gt;4),"This doesn't look like a mapcode. Mapcodes look like RDD.2J: 2 to 5 letters or numbers, a dot, then 2 to 4 more.",IF(AND(U132="",NOT(AB132)),"MISSING",IF(AND(U132&lt;&gt;"",OR(LEN(U132)&lt;2,LEN(U132)&gt;6,ISNUMBER(FIND(".",U132)))),"The country code """&amp;U132&amp;""" doesn't look right. Use a code like ZAF (South Africa) or US-CA (California).","")))))))</f>
        <v/>
      </c>
      <c r="AD132" s="50">
        <f>AND(R132&lt;&gt;"",T132&lt;&gt;"",R132&lt;&gt;T132)</f>
        <v/>
      </c>
    </row>
    <row r="133">
      <c r="B133" s="44" t="n"/>
      <c r="C133" s="44" t="n"/>
      <c r="D133" s="45">
        <f>IF(P133="","",IF(AC133="MISSING","MISSING COUNTRY CODE",IF(AC133&lt;&gt;"","NOT A VALID MAPCODE",IF(M133="NO CONNECTION","NO CONNECTION",IF(NOT(ISNUMBER(F133)),"NOT FOUND",IF(AD133,"CONVERTED – PLEASE CHECK","CONVERTED"))))))</f>
        <v/>
      </c>
      <c r="E133" s="46">
        <f>IF(OR(P133="",AC133&lt;&gt;""),"",TRIM(U133&amp;" "&amp;S133))</f>
        <v/>
      </c>
      <c r="F133" s="47">
        <f>IF(OR(M133="",M133="NO CONNECTION"),"",IFERROR(VALUE(SUBSTITUTE(_xlfn.FILTERXML(M133,"//latDeg"),".",MID(1/2,2,1))),""))</f>
        <v/>
      </c>
      <c r="G133" s="47">
        <f>IF(OR(M133="",M133="NO CONNECTION"),"",IFERROR(VALUE(SUBSTITUTE(_xlfn.FILTERXML(M133,"//lonDeg"),".",MID(1/2,2,1))),""))</f>
        <v/>
      </c>
      <c r="H133" s="45">
        <f>IF(ISNUMBER(F133),SUBSTITUTE(ROUND(F133,6)&amp;"",",",".")&amp;", "&amp;SUBSTITUTE(ROUND(G133,6)&amp;"",",","."),"")</f>
        <v/>
      </c>
      <c r="I133" s="46">
        <f>IF(ISNUMBER(F133),IFERROR(HYPERLINK("https://www.mymapcodes.com/go/?t="&amp;IF(U133="","AAA",U133)&amp;"&amp;ma="&amp;LEFT(S133,V133-1)&amp;"&amp;mb="&amp;MID(S133,V133+1,99),"Open on MyMapcodes →"),""),"")</f>
        <v/>
      </c>
      <c r="J133" s="48">
        <f>IF(P133="","",IF(AC133="MISSING","Add the country code: put it in front of the mapcode (e.g. ZAF RDD.2J) or in column C. ZAF = South Africa.",IF(AC133&lt;&gt;"",AC133,IF(M133="NO CONNECTION","Excel couldn't reach the mapcode service. Click the REFRESH RESULTS box just above the table.",IF(NOT(ISNUMBER(F133)),"The mapcode service doesn't recognise "&amp;E133&amp;". Check the mapcode and the country code.",IF(AD133,"Two different country codes were given, so the one in front of the mapcode ("&amp;R133&amp;") was used.",IF(E133&lt;&gt;TRIM(UPPER(B133&amp;"")),"Tidied up to "&amp;E133&amp;".","")))))))</f>
        <v/>
      </c>
      <c r="L133" s="49">
        <f>IF(E133="","",MapcodeAPI&amp;"coords/"&amp;SUBSTITUTE(E133," ","%20"))&amp;LEFT($B$13,0)</f>
        <v/>
      </c>
      <c r="M133" s="49">
        <f>IF(L133="","",IFERROR(_xlfn.WEBSERVICE(L133),IF(MapcodeAPIBackup="","NO CONNECTION",IFERROR(_xlfn.WEBSERVICE(MapcodeAPIBackup&amp;MID(L133,LEN(MapcodeAPI)+1,999)),"NO CONNECTION"))))</f>
        <v/>
      </c>
      <c r="N133" t="inlineStr">
        <is>
          <t xml:space="preserve"> </t>
        </is>
      </c>
      <c r="P133" s="50">
        <f>IFERROR(IF(AND(TRIM(B133&amp;"")="",TRIM(C133&amp;"")=""),"","#"&amp;UPPER(B133&amp;"")),"#(ERROR)")</f>
        <v/>
      </c>
      <c r="Q133" s="50">
        <f>IF(P133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133,2,999)," "," "),"﻿"," "),"​"," "),"⁠"," ")," "," ")," "," "),CHAR(9)," "),CHAR(10)," "),CHAR(13)," "),"MAPCODE"," "),CHAR(34)," "),"“"," "),"”"," "),"'"," "),"’"," "),"‘"," "),"("," "),")"," "),"["," "),"]"," "),"{"," "),"}"," "),","," "),";"," "),"|"," "),":"," "),"/"," "),"\"," ")))</f>
        <v/>
      </c>
      <c r="R133" s="50">
        <f>IF(ISNUMBER(FIND(" ",Q133)),LEFT(Q133,FIND(" ",Q133)-1),"")</f>
        <v/>
      </c>
      <c r="S133" s="50">
        <f>IF(ISNUMBER(FIND(" ",Q133)),TRIM(MID(Q133,FIND(" ",Q133)+1,999)),Q133)</f>
        <v/>
      </c>
      <c r="T1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133&amp;"")," "," "),"﻿"," "),"​"," "),"⁠"," ")," "," ")," "," "),CHAR(9)," "),CHAR(10)," "),CHAR(13)," "),"MAPCODE"," "),CHAR(34)," "),"“"," "),"”"," "),"'"," "),"’"," "),"‘"," "),"("," "),")"," "),"["," "),"]"," "),"{"," "),"}"," "),","," "),";"," "),"|"," "),":"," "),"/"," "),"\"," "))</f>
        <v/>
      </c>
      <c r="U133" s="50">
        <f>IF(R133&lt;&gt;"",R133,T133)</f>
        <v/>
      </c>
      <c r="V133" s="50">
        <f>IFERROR(FIND(".",S133),0)</f>
        <v/>
      </c>
      <c r="W133" s="50">
        <f>IF(V133&gt;0,V133-1,LEN(S133))</f>
        <v/>
      </c>
      <c r="X133" s="50">
        <f>IF(V133=0,"",IFERROR(LEFT(MID(S133,V133+1,99),FIND("-",MID(S133,V133+1,99))-1),MID(S133,V133+1,99)))</f>
        <v/>
      </c>
      <c r="Y133" s="50">
        <f>LEN(X133)</f>
        <v/>
      </c>
      <c r="Z1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133,"0",""),"1",""),"2",""),"3",""),"4",""),"5",""),"6",""),"7",""),"8",""),"9",""),"A",""),"B",""),"C",""),"D",""),"E",""),"F",""),"G",""),"H",""),"I",""),"J",""),"K",""),"L",""),"M",""),"N",""),"O",""),"P",""),"Q",""),"R",""),"S",""),"T",""),"U",""),"V",""),"W",""),"X",""),"Y",""),"Z",""),".",""),"-","")</f>
        <v/>
      </c>
      <c r="AA133" s="50">
        <f>LEN(S133)-LEN(SUBSTITUTE(S133,".",""))</f>
        <v/>
      </c>
      <c r="AB133" s="50">
        <f>AND(W133=5,Y133=4)</f>
        <v/>
      </c>
      <c r="AC133" s="50">
        <f>IF(P133="","",IF(S133="","There is no mapcode in this row, only a country code.",IF(ISNUMBER(FIND(" ",S133)),"There are too many spaces. A mapcode looks like ZAF RDD.2J: the country code, one space, then the code.",IF(Z133&lt;&gt;"","Contains characters that can't be in a mapcode: "&amp;Z133,IF(OR(AA133&lt;&gt;1,W133&lt;2,W133&gt;5,Y133&lt;2,Y133&gt;4),"This doesn't look like a mapcode. Mapcodes look like RDD.2J: 2 to 5 letters or numbers, a dot, then 2 to 4 more.",IF(AND(U133="",NOT(AB133)),"MISSING",IF(AND(U133&lt;&gt;"",OR(LEN(U133)&lt;2,LEN(U133)&gt;6,ISNUMBER(FIND(".",U133)))),"The country code """&amp;U133&amp;""" doesn't look right. Use a code like ZAF (South Africa) or US-CA (California).","")))))))</f>
        <v/>
      </c>
      <c r="AD133" s="50">
        <f>AND(R133&lt;&gt;"",T133&lt;&gt;"",R133&lt;&gt;T133)</f>
        <v/>
      </c>
    </row>
    <row r="134">
      <c r="B134" s="44" t="n"/>
      <c r="C134" s="44" t="n"/>
      <c r="D134" s="45">
        <f>IF(P134="","",IF(AC134="MISSING","MISSING COUNTRY CODE",IF(AC134&lt;&gt;"","NOT A VALID MAPCODE",IF(M134="NO CONNECTION","NO CONNECTION",IF(NOT(ISNUMBER(F134)),"NOT FOUND",IF(AD134,"CONVERTED – PLEASE CHECK","CONVERTED"))))))</f>
        <v/>
      </c>
      <c r="E134" s="46">
        <f>IF(OR(P134="",AC134&lt;&gt;""),"",TRIM(U134&amp;" "&amp;S134))</f>
        <v/>
      </c>
      <c r="F134" s="47">
        <f>IF(OR(M134="",M134="NO CONNECTION"),"",IFERROR(VALUE(SUBSTITUTE(_xlfn.FILTERXML(M134,"//latDeg"),".",MID(1/2,2,1))),""))</f>
        <v/>
      </c>
      <c r="G134" s="47">
        <f>IF(OR(M134="",M134="NO CONNECTION"),"",IFERROR(VALUE(SUBSTITUTE(_xlfn.FILTERXML(M134,"//lonDeg"),".",MID(1/2,2,1))),""))</f>
        <v/>
      </c>
      <c r="H134" s="45">
        <f>IF(ISNUMBER(F134),SUBSTITUTE(ROUND(F134,6)&amp;"",",",".")&amp;", "&amp;SUBSTITUTE(ROUND(G134,6)&amp;"",",","."),"")</f>
        <v/>
      </c>
      <c r="I134" s="46">
        <f>IF(ISNUMBER(F134),IFERROR(HYPERLINK("https://www.mymapcodes.com/go/?t="&amp;IF(U134="","AAA",U134)&amp;"&amp;ma="&amp;LEFT(S134,V134-1)&amp;"&amp;mb="&amp;MID(S134,V134+1,99),"Open on MyMapcodes →"),""),"")</f>
        <v/>
      </c>
      <c r="J134" s="48">
        <f>IF(P134="","",IF(AC134="MISSING","Add the country code: put it in front of the mapcode (e.g. ZAF RDD.2J) or in column C. ZAF = South Africa.",IF(AC134&lt;&gt;"",AC134,IF(M134="NO CONNECTION","Excel couldn't reach the mapcode service. Click the REFRESH RESULTS box just above the table.",IF(NOT(ISNUMBER(F134)),"The mapcode service doesn't recognise "&amp;E134&amp;". Check the mapcode and the country code.",IF(AD134,"Two different country codes were given, so the one in front of the mapcode ("&amp;R134&amp;") was used.",IF(E134&lt;&gt;TRIM(UPPER(B134&amp;"")),"Tidied up to "&amp;E134&amp;".","")))))))</f>
        <v/>
      </c>
      <c r="L134" s="49">
        <f>IF(E134="","",MapcodeAPI&amp;"coords/"&amp;SUBSTITUTE(E134," ","%20"))&amp;LEFT($B$13,0)</f>
        <v/>
      </c>
      <c r="M134" s="49">
        <f>IF(L134="","",IFERROR(_xlfn.WEBSERVICE(L134),IF(MapcodeAPIBackup="","NO CONNECTION",IFERROR(_xlfn.WEBSERVICE(MapcodeAPIBackup&amp;MID(L134,LEN(MapcodeAPI)+1,999)),"NO CONNECTION"))))</f>
        <v/>
      </c>
      <c r="N134" t="inlineStr">
        <is>
          <t xml:space="preserve"> </t>
        </is>
      </c>
      <c r="P134" s="50">
        <f>IFERROR(IF(AND(TRIM(B134&amp;"")="",TRIM(C134&amp;"")=""),"","#"&amp;UPPER(B134&amp;"")),"#(ERROR)")</f>
        <v/>
      </c>
      <c r="Q134" s="50">
        <f>IF(P134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134,2,999)," "," "),"﻿"," "),"​"," "),"⁠"," ")," "," ")," "," "),CHAR(9)," "),CHAR(10)," "),CHAR(13)," "),"MAPCODE"," "),CHAR(34)," "),"“"," "),"”"," "),"'"," "),"’"," "),"‘"," "),"("," "),")"," "),"["," "),"]"," "),"{"," "),"}"," "),","," "),";"," "),"|"," "),":"," "),"/"," "),"\"," ")))</f>
        <v/>
      </c>
      <c r="R134" s="50">
        <f>IF(ISNUMBER(FIND(" ",Q134)),LEFT(Q134,FIND(" ",Q134)-1),"")</f>
        <v/>
      </c>
      <c r="S134" s="50">
        <f>IF(ISNUMBER(FIND(" ",Q134)),TRIM(MID(Q134,FIND(" ",Q134)+1,999)),Q134)</f>
        <v/>
      </c>
      <c r="T1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134&amp;"")," "," "),"﻿"," "),"​"," "),"⁠"," ")," "," ")," "," "),CHAR(9)," "),CHAR(10)," "),CHAR(13)," "),"MAPCODE"," "),CHAR(34)," "),"“"," "),"”"," "),"'"," "),"’"," "),"‘"," "),"("," "),")"," "),"["," "),"]"," "),"{"," "),"}"," "),","," "),";"," "),"|"," "),":"," "),"/"," "),"\"," "))</f>
        <v/>
      </c>
      <c r="U134" s="50">
        <f>IF(R134&lt;&gt;"",R134,T134)</f>
        <v/>
      </c>
      <c r="V134" s="50">
        <f>IFERROR(FIND(".",S134),0)</f>
        <v/>
      </c>
      <c r="W134" s="50">
        <f>IF(V134&gt;0,V134-1,LEN(S134))</f>
        <v/>
      </c>
      <c r="X134" s="50">
        <f>IF(V134=0,"",IFERROR(LEFT(MID(S134,V134+1,99),FIND("-",MID(S134,V134+1,99))-1),MID(S134,V134+1,99)))</f>
        <v/>
      </c>
      <c r="Y134" s="50">
        <f>LEN(X134)</f>
        <v/>
      </c>
      <c r="Z1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134,"0",""),"1",""),"2",""),"3",""),"4",""),"5",""),"6",""),"7",""),"8",""),"9",""),"A",""),"B",""),"C",""),"D",""),"E",""),"F",""),"G",""),"H",""),"I",""),"J",""),"K",""),"L",""),"M",""),"N",""),"O",""),"P",""),"Q",""),"R",""),"S",""),"T",""),"U",""),"V",""),"W",""),"X",""),"Y",""),"Z",""),".",""),"-","")</f>
        <v/>
      </c>
      <c r="AA134" s="50">
        <f>LEN(S134)-LEN(SUBSTITUTE(S134,".",""))</f>
        <v/>
      </c>
      <c r="AB134" s="50">
        <f>AND(W134=5,Y134=4)</f>
        <v/>
      </c>
      <c r="AC134" s="50">
        <f>IF(P134="","",IF(S134="","There is no mapcode in this row, only a country code.",IF(ISNUMBER(FIND(" ",S134)),"There are too many spaces. A mapcode looks like ZAF RDD.2J: the country code, one space, then the code.",IF(Z134&lt;&gt;"","Contains characters that can't be in a mapcode: "&amp;Z134,IF(OR(AA134&lt;&gt;1,W134&lt;2,W134&gt;5,Y134&lt;2,Y134&gt;4),"This doesn't look like a mapcode. Mapcodes look like RDD.2J: 2 to 5 letters or numbers, a dot, then 2 to 4 more.",IF(AND(U134="",NOT(AB134)),"MISSING",IF(AND(U134&lt;&gt;"",OR(LEN(U134)&lt;2,LEN(U134)&gt;6,ISNUMBER(FIND(".",U134)))),"The country code """&amp;U134&amp;""" doesn't look right. Use a code like ZAF (South Africa) or US-CA (California).","")))))))</f>
        <v/>
      </c>
      <c r="AD134" s="50">
        <f>AND(R134&lt;&gt;"",T134&lt;&gt;"",R134&lt;&gt;T134)</f>
        <v/>
      </c>
    </row>
    <row r="135">
      <c r="B135" s="44" t="n"/>
      <c r="C135" s="44" t="n"/>
      <c r="D135" s="45">
        <f>IF(P135="","",IF(AC135="MISSING","MISSING COUNTRY CODE",IF(AC135&lt;&gt;"","NOT A VALID MAPCODE",IF(M135="NO CONNECTION","NO CONNECTION",IF(NOT(ISNUMBER(F135)),"NOT FOUND",IF(AD135,"CONVERTED – PLEASE CHECK","CONVERTED"))))))</f>
        <v/>
      </c>
      <c r="E135" s="46">
        <f>IF(OR(P135="",AC135&lt;&gt;""),"",TRIM(U135&amp;" "&amp;S135))</f>
        <v/>
      </c>
      <c r="F135" s="47">
        <f>IF(OR(M135="",M135="NO CONNECTION"),"",IFERROR(VALUE(SUBSTITUTE(_xlfn.FILTERXML(M135,"//latDeg"),".",MID(1/2,2,1))),""))</f>
        <v/>
      </c>
      <c r="G135" s="47">
        <f>IF(OR(M135="",M135="NO CONNECTION"),"",IFERROR(VALUE(SUBSTITUTE(_xlfn.FILTERXML(M135,"//lonDeg"),".",MID(1/2,2,1))),""))</f>
        <v/>
      </c>
      <c r="H135" s="45">
        <f>IF(ISNUMBER(F135),SUBSTITUTE(ROUND(F135,6)&amp;"",",",".")&amp;", "&amp;SUBSTITUTE(ROUND(G135,6)&amp;"",",","."),"")</f>
        <v/>
      </c>
      <c r="I135" s="46">
        <f>IF(ISNUMBER(F135),IFERROR(HYPERLINK("https://www.mymapcodes.com/go/?t="&amp;IF(U135="","AAA",U135)&amp;"&amp;ma="&amp;LEFT(S135,V135-1)&amp;"&amp;mb="&amp;MID(S135,V135+1,99),"Open on MyMapcodes →"),""),"")</f>
        <v/>
      </c>
      <c r="J135" s="48">
        <f>IF(P135="","",IF(AC135="MISSING","Add the country code: put it in front of the mapcode (e.g. ZAF RDD.2J) or in column C. ZAF = South Africa.",IF(AC135&lt;&gt;"",AC135,IF(M135="NO CONNECTION","Excel couldn't reach the mapcode service. Click the REFRESH RESULTS box just above the table.",IF(NOT(ISNUMBER(F135)),"The mapcode service doesn't recognise "&amp;E135&amp;". Check the mapcode and the country code.",IF(AD135,"Two different country codes were given, so the one in front of the mapcode ("&amp;R135&amp;") was used.",IF(E135&lt;&gt;TRIM(UPPER(B135&amp;"")),"Tidied up to "&amp;E135&amp;".","")))))))</f>
        <v/>
      </c>
      <c r="L135" s="49">
        <f>IF(E135="","",MapcodeAPI&amp;"coords/"&amp;SUBSTITUTE(E135," ","%20"))&amp;LEFT($B$13,0)</f>
        <v/>
      </c>
      <c r="M135" s="49">
        <f>IF(L135="","",IFERROR(_xlfn.WEBSERVICE(L135),IF(MapcodeAPIBackup="","NO CONNECTION",IFERROR(_xlfn.WEBSERVICE(MapcodeAPIBackup&amp;MID(L135,LEN(MapcodeAPI)+1,999)),"NO CONNECTION"))))</f>
        <v/>
      </c>
      <c r="N135" t="inlineStr">
        <is>
          <t xml:space="preserve"> </t>
        </is>
      </c>
      <c r="P135" s="50">
        <f>IFERROR(IF(AND(TRIM(B135&amp;"")="",TRIM(C135&amp;"")=""),"","#"&amp;UPPER(B135&amp;"")),"#(ERROR)")</f>
        <v/>
      </c>
      <c r="Q135" s="50">
        <f>IF(P135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135,2,999)," "," "),"﻿"," "),"​"," "),"⁠"," ")," "," ")," "," "),CHAR(9)," "),CHAR(10)," "),CHAR(13)," "),"MAPCODE"," "),CHAR(34)," "),"“"," "),"”"," "),"'"," "),"’"," "),"‘"," "),"("," "),")"," "),"["," "),"]"," "),"{"," "),"}"," "),","," "),";"," "),"|"," "),":"," "),"/"," "),"\"," ")))</f>
        <v/>
      </c>
      <c r="R135" s="50">
        <f>IF(ISNUMBER(FIND(" ",Q135)),LEFT(Q135,FIND(" ",Q135)-1),"")</f>
        <v/>
      </c>
      <c r="S135" s="50">
        <f>IF(ISNUMBER(FIND(" ",Q135)),TRIM(MID(Q135,FIND(" ",Q135)+1,999)),Q135)</f>
        <v/>
      </c>
      <c r="T1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135&amp;"")," "," "),"﻿"," "),"​"," "),"⁠"," ")," "," ")," "," "),CHAR(9)," "),CHAR(10)," "),CHAR(13)," "),"MAPCODE"," "),CHAR(34)," "),"“"," "),"”"," "),"'"," "),"’"," "),"‘"," "),"("," "),")"," "),"["," "),"]"," "),"{"," "),"}"," "),","," "),";"," "),"|"," "),":"," "),"/"," "),"\"," "))</f>
        <v/>
      </c>
      <c r="U135" s="50">
        <f>IF(R135&lt;&gt;"",R135,T135)</f>
        <v/>
      </c>
      <c r="V135" s="50">
        <f>IFERROR(FIND(".",S135),0)</f>
        <v/>
      </c>
      <c r="W135" s="50">
        <f>IF(V135&gt;0,V135-1,LEN(S135))</f>
        <v/>
      </c>
      <c r="X135" s="50">
        <f>IF(V135=0,"",IFERROR(LEFT(MID(S135,V135+1,99),FIND("-",MID(S135,V135+1,99))-1),MID(S135,V135+1,99)))</f>
        <v/>
      </c>
      <c r="Y135" s="50">
        <f>LEN(X135)</f>
        <v/>
      </c>
      <c r="Z1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135,"0",""),"1",""),"2",""),"3",""),"4",""),"5",""),"6",""),"7",""),"8",""),"9",""),"A",""),"B",""),"C",""),"D",""),"E",""),"F",""),"G",""),"H",""),"I",""),"J",""),"K",""),"L",""),"M",""),"N",""),"O",""),"P",""),"Q",""),"R",""),"S",""),"T",""),"U",""),"V",""),"W",""),"X",""),"Y",""),"Z",""),".",""),"-","")</f>
        <v/>
      </c>
      <c r="AA135" s="50">
        <f>LEN(S135)-LEN(SUBSTITUTE(S135,".",""))</f>
        <v/>
      </c>
      <c r="AB135" s="50">
        <f>AND(W135=5,Y135=4)</f>
        <v/>
      </c>
      <c r="AC135" s="50">
        <f>IF(P135="","",IF(S135="","There is no mapcode in this row, only a country code.",IF(ISNUMBER(FIND(" ",S135)),"There are too many spaces. A mapcode looks like ZAF RDD.2J: the country code, one space, then the code.",IF(Z135&lt;&gt;"","Contains characters that can't be in a mapcode: "&amp;Z135,IF(OR(AA135&lt;&gt;1,W135&lt;2,W135&gt;5,Y135&lt;2,Y135&gt;4),"This doesn't look like a mapcode. Mapcodes look like RDD.2J: 2 to 5 letters or numbers, a dot, then 2 to 4 more.",IF(AND(U135="",NOT(AB135)),"MISSING",IF(AND(U135&lt;&gt;"",OR(LEN(U135)&lt;2,LEN(U135)&gt;6,ISNUMBER(FIND(".",U135)))),"The country code """&amp;U135&amp;""" doesn't look right. Use a code like ZAF (South Africa) or US-CA (California).","")))))))</f>
        <v/>
      </c>
      <c r="AD135" s="50">
        <f>AND(R135&lt;&gt;"",T135&lt;&gt;"",R135&lt;&gt;T135)</f>
        <v/>
      </c>
    </row>
    <row r="136">
      <c r="B136" s="44" t="n"/>
      <c r="C136" s="44" t="n"/>
      <c r="D136" s="45">
        <f>IF(P136="","",IF(AC136="MISSING","MISSING COUNTRY CODE",IF(AC136&lt;&gt;"","NOT A VALID MAPCODE",IF(M136="NO CONNECTION","NO CONNECTION",IF(NOT(ISNUMBER(F136)),"NOT FOUND",IF(AD136,"CONVERTED – PLEASE CHECK","CONVERTED"))))))</f>
        <v/>
      </c>
      <c r="E136" s="46">
        <f>IF(OR(P136="",AC136&lt;&gt;""),"",TRIM(U136&amp;" "&amp;S136))</f>
        <v/>
      </c>
      <c r="F136" s="47">
        <f>IF(OR(M136="",M136="NO CONNECTION"),"",IFERROR(VALUE(SUBSTITUTE(_xlfn.FILTERXML(M136,"//latDeg"),".",MID(1/2,2,1))),""))</f>
        <v/>
      </c>
      <c r="G136" s="47">
        <f>IF(OR(M136="",M136="NO CONNECTION"),"",IFERROR(VALUE(SUBSTITUTE(_xlfn.FILTERXML(M136,"//lonDeg"),".",MID(1/2,2,1))),""))</f>
        <v/>
      </c>
      <c r="H136" s="45">
        <f>IF(ISNUMBER(F136),SUBSTITUTE(ROUND(F136,6)&amp;"",",",".")&amp;", "&amp;SUBSTITUTE(ROUND(G136,6)&amp;"",",","."),"")</f>
        <v/>
      </c>
      <c r="I136" s="46">
        <f>IF(ISNUMBER(F136),IFERROR(HYPERLINK("https://www.mymapcodes.com/go/?t="&amp;IF(U136="","AAA",U136)&amp;"&amp;ma="&amp;LEFT(S136,V136-1)&amp;"&amp;mb="&amp;MID(S136,V136+1,99),"Open on MyMapcodes →"),""),"")</f>
        <v/>
      </c>
      <c r="J136" s="48">
        <f>IF(P136="","",IF(AC136="MISSING","Add the country code: put it in front of the mapcode (e.g. ZAF RDD.2J) or in column C. ZAF = South Africa.",IF(AC136&lt;&gt;"",AC136,IF(M136="NO CONNECTION","Excel couldn't reach the mapcode service. Click the REFRESH RESULTS box just above the table.",IF(NOT(ISNUMBER(F136)),"The mapcode service doesn't recognise "&amp;E136&amp;". Check the mapcode and the country code.",IF(AD136,"Two different country codes were given, so the one in front of the mapcode ("&amp;R136&amp;") was used.",IF(E136&lt;&gt;TRIM(UPPER(B136&amp;"")),"Tidied up to "&amp;E136&amp;".","")))))))</f>
        <v/>
      </c>
      <c r="L136" s="49">
        <f>IF(E136="","",MapcodeAPI&amp;"coords/"&amp;SUBSTITUTE(E136," ","%20"))&amp;LEFT($B$13,0)</f>
        <v/>
      </c>
      <c r="M136" s="49">
        <f>IF(L136="","",IFERROR(_xlfn.WEBSERVICE(L136),IF(MapcodeAPIBackup="","NO CONNECTION",IFERROR(_xlfn.WEBSERVICE(MapcodeAPIBackup&amp;MID(L136,LEN(MapcodeAPI)+1,999)),"NO CONNECTION"))))</f>
        <v/>
      </c>
      <c r="N136" t="inlineStr">
        <is>
          <t xml:space="preserve"> </t>
        </is>
      </c>
      <c r="P136" s="50">
        <f>IFERROR(IF(AND(TRIM(B136&amp;"")="",TRIM(C136&amp;"")=""),"","#"&amp;UPPER(B136&amp;"")),"#(ERROR)")</f>
        <v/>
      </c>
      <c r="Q136" s="50">
        <f>IF(P136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136,2,999)," "," "),"﻿"," "),"​"," "),"⁠"," ")," "," ")," "," "),CHAR(9)," "),CHAR(10)," "),CHAR(13)," "),"MAPCODE"," "),CHAR(34)," "),"“"," "),"”"," "),"'"," "),"’"," "),"‘"," "),"("," "),")"," "),"["," "),"]"," "),"{"," "),"}"," "),","," "),";"," "),"|"," "),":"," "),"/"," "),"\"," ")))</f>
        <v/>
      </c>
      <c r="R136" s="50">
        <f>IF(ISNUMBER(FIND(" ",Q136)),LEFT(Q136,FIND(" ",Q136)-1),"")</f>
        <v/>
      </c>
      <c r="S136" s="50">
        <f>IF(ISNUMBER(FIND(" ",Q136)),TRIM(MID(Q136,FIND(" ",Q136)+1,999)),Q136)</f>
        <v/>
      </c>
      <c r="T1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136&amp;"")," "," "),"﻿"," "),"​"," "),"⁠"," ")," "," ")," "," "),CHAR(9)," "),CHAR(10)," "),CHAR(13)," "),"MAPCODE"," "),CHAR(34)," "),"“"," "),"”"," "),"'"," "),"’"," "),"‘"," "),"("," "),")"," "),"["," "),"]"," "),"{"," "),"}"," "),","," "),";"," "),"|"," "),":"," "),"/"," "),"\"," "))</f>
        <v/>
      </c>
      <c r="U136" s="50">
        <f>IF(R136&lt;&gt;"",R136,T136)</f>
        <v/>
      </c>
      <c r="V136" s="50">
        <f>IFERROR(FIND(".",S136),0)</f>
        <v/>
      </c>
      <c r="W136" s="50">
        <f>IF(V136&gt;0,V136-1,LEN(S136))</f>
        <v/>
      </c>
      <c r="X136" s="50">
        <f>IF(V136=0,"",IFERROR(LEFT(MID(S136,V136+1,99),FIND("-",MID(S136,V136+1,99))-1),MID(S136,V136+1,99)))</f>
        <v/>
      </c>
      <c r="Y136" s="50">
        <f>LEN(X136)</f>
        <v/>
      </c>
      <c r="Z1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136,"0",""),"1",""),"2",""),"3",""),"4",""),"5",""),"6",""),"7",""),"8",""),"9",""),"A",""),"B",""),"C",""),"D",""),"E",""),"F",""),"G",""),"H",""),"I",""),"J",""),"K",""),"L",""),"M",""),"N",""),"O",""),"P",""),"Q",""),"R",""),"S",""),"T",""),"U",""),"V",""),"W",""),"X",""),"Y",""),"Z",""),".",""),"-","")</f>
        <v/>
      </c>
      <c r="AA136" s="50">
        <f>LEN(S136)-LEN(SUBSTITUTE(S136,".",""))</f>
        <v/>
      </c>
      <c r="AB136" s="50">
        <f>AND(W136=5,Y136=4)</f>
        <v/>
      </c>
      <c r="AC136" s="50">
        <f>IF(P136="","",IF(S136="","There is no mapcode in this row, only a country code.",IF(ISNUMBER(FIND(" ",S136)),"There are too many spaces. A mapcode looks like ZAF RDD.2J: the country code, one space, then the code.",IF(Z136&lt;&gt;"","Contains characters that can't be in a mapcode: "&amp;Z136,IF(OR(AA136&lt;&gt;1,W136&lt;2,W136&gt;5,Y136&lt;2,Y136&gt;4),"This doesn't look like a mapcode. Mapcodes look like RDD.2J: 2 to 5 letters or numbers, a dot, then 2 to 4 more.",IF(AND(U136="",NOT(AB136)),"MISSING",IF(AND(U136&lt;&gt;"",OR(LEN(U136)&lt;2,LEN(U136)&gt;6,ISNUMBER(FIND(".",U136)))),"The country code """&amp;U136&amp;""" doesn't look right. Use a code like ZAF (South Africa) or US-CA (California).","")))))))</f>
        <v/>
      </c>
      <c r="AD136" s="50">
        <f>AND(R136&lt;&gt;"",T136&lt;&gt;"",R136&lt;&gt;T136)</f>
        <v/>
      </c>
    </row>
    <row r="137">
      <c r="B137" s="44" t="n"/>
      <c r="C137" s="44" t="n"/>
      <c r="D137" s="45">
        <f>IF(P137="","",IF(AC137="MISSING","MISSING COUNTRY CODE",IF(AC137&lt;&gt;"","NOT A VALID MAPCODE",IF(M137="NO CONNECTION","NO CONNECTION",IF(NOT(ISNUMBER(F137)),"NOT FOUND",IF(AD137,"CONVERTED – PLEASE CHECK","CONVERTED"))))))</f>
        <v/>
      </c>
      <c r="E137" s="46">
        <f>IF(OR(P137="",AC137&lt;&gt;""),"",TRIM(U137&amp;" "&amp;S137))</f>
        <v/>
      </c>
      <c r="F137" s="47">
        <f>IF(OR(M137="",M137="NO CONNECTION"),"",IFERROR(VALUE(SUBSTITUTE(_xlfn.FILTERXML(M137,"//latDeg"),".",MID(1/2,2,1))),""))</f>
        <v/>
      </c>
      <c r="G137" s="47">
        <f>IF(OR(M137="",M137="NO CONNECTION"),"",IFERROR(VALUE(SUBSTITUTE(_xlfn.FILTERXML(M137,"//lonDeg"),".",MID(1/2,2,1))),""))</f>
        <v/>
      </c>
      <c r="H137" s="45">
        <f>IF(ISNUMBER(F137),SUBSTITUTE(ROUND(F137,6)&amp;"",",",".")&amp;", "&amp;SUBSTITUTE(ROUND(G137,6)&amp;"",",","."),"")</f>
        <v/>
      </c>
      <c r="I137" s="46">
        <f>IF(ISNUMBER(F137),IFERROR(HYPERLINK("https://www.mymapcodes.com/go/?t="&amp;IF(U137="","AAA",U137)&amp;"&amp;ma="&amp;LEFT(S137,V137-1)&amp;"&amp;mb="&amp;MID(S137,V137+1,99),"Open on MyMapcodes →"),""),"")</f>
        <v/>
      </c>
      <c r="J137" s="48">
        <f>IF(P137="","",IF(AC137="MISSING","Add the country code: put it in front of the mapcode (e.g. ZAF RDD.2J) or in column C. ZAF = South Africa.",IF(AC137&lt;&gt;"",AC137,IF(M137="NO CONNECTION","Excel couldn't reach the mapcode service. Click the REFRESH RESULTS box just above the table.",IF(NOT(ISNUMBER(F137)),"The mapcode service doesn't recognise "&amp;E137&amp;". Check the mapcode and the country code.",IF(AD137,"Two different country codes were given, so the one in front of the mapcode ("&amp;R137&amp;") was used.",IF(E137&lt;&gt;TRIM(UPPER(B137&amp;"")),"Tidied up to "&amp;E137&amp;".","")))))))</f>
        <v/>
      </c>
      <c r="L137" s="49">
        <f>IF(E137="","",MapcodeAPI&amp;"coords/"&amp;SUBSTITUTE(E137," ","%20"))&amp;LEFT($B$13,0)</f>
        <v/>
      </c>
      <c r="M137" s="49">
        <f>IF(L137="","",IFERROR(_xlfn.WEBSERVICE(L137),IF(MapcodeAPIBackup="","NO CONNECTION",IFERROR(_xlfn.WEBSERVICE(MapcodeAPIBackup&amp;MID(L137,LEN(MapcodeAPI)+1,999)),"NO CONNECTION"))))</f>
        <v/>
      </c>
      <c r="N137" t="inlineStr">
        <is>
          <t xml:space="preserve"> </t>
        </is>
      </c>
      <c r="P137" s="50">
        <f>IFERROR(IF(AND(TRIM(B137&amp;"")="",TRIM(C137&amp;"")=""),"","#"&amp;UPPER(B137&amp;"")),"#(ERROR)")</f>
        <v/>
      </c>
      <c r="Q137" s="50">
        <f>IF(P137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137,2,999)," "," "),"﻿"," "),"​"," "),"⁠"," ")," "," ")," "," "),CHAR(9)," "),CHAR(10)," "),CHAR(13)," "),"MAPCODE"," "),CHAR(34)," "),"“"," "),"”"," "),"'"," "),"’"," "),"‘"," "),"("," "),")"," "),"["," "),"]"," "),"{"," "),"}"," "),","," "),";"," "),"|"," "),":"," "),"/"," "),"\"," ")))</f>
        <v/>
      </c>
      <c r="R137" s="50">
        <f>IF(ISNUMBER(FIND(" ",Q137)),LEFT(Q137,FIND(" ",Q137)-1),"")</f>
        <v/>
      </c>
      <c r="S137" s="50">
        <f>IF(ISNUMBER(FIND(" ",Q137)),TRIM(MID(Q137,FIND(" ",Q137)+1,999)),Q137)</f>
        <v/>
      </c>
      <c r="T1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137&amp;"")," "," "),"﻿"," "),"​"," "),"⁠"," ")," "," ")," "," "),CHAR(9)," "),CHAR(10)," "),CHAR(13)," "),"MAPCODE"," "),CHAR(34)," "),"“"," "),"”"," "),"'"," "),"’"," "),"‘"," "),"("," "),")"," "),"["," "),"]"," "),"{"," "),"}"," "),","," "),";"," "),"|"," "),":"," "),"/"," "),"\"," "))</f>
        <v/>
      </c>
      <c r="U137" s="50">
        <f>IF(R137&lt;&gt;"",R137,T137)</f>
        <v/>
      </c>
      <c r="V137" s="50">
        <f>IFERROR(FIND(".",S137),0)</f>
        <v/>
      </c>
      <c r="W137" s="50">
        <f>IF(V137&gt;0,V137-1,LEN(S137))</f>
        <v/>
      </c>
      <c r="X137" s="50">
        <f>IF(V137=0,"",IFERROR(LEFT(MID(S137,V137+1,99),FIND("-",MID(S137,V137+1,99))-1),MID(S137,V137+1,99)))</f>
        <v/>
      </c>
      <c r="Y137" s="50">
        <f>LEN(X137)</f>
        <v/>
      </c>
      <c r="Z1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137,"0",""),"1",""),"2",""),"3",""),"4",""),"5",""),"6",""),"7",""),"8",""),"9",""),"A",""),"B",""),"C",""),"D",""),"E",""),"F",""),"G",""),"H",""),"I",""),"J",""),"K",""),"L",""),"M",""),"N",""),"O",""),"P",""),"Q",""),"R",""),"S",""),"T",""),"U",""),"V",""),"W",""),"X",""),"Y",""),"Z",""),".",""),"-","")</f>
        <v/>
      </c>
      <c r="AA137" s="50">
        <f>LEN(S137)-LEN(SUBSTITUTE(S137,".",""))</f>
        <v/>
      </c>
      <c r="AB137" s="50">
        <f>AND(W137=5,Y137=4)</f>
        <v/>
      </c>
      <c r="AC137" s="50">
        <f>IF(P137="","",IF(S137="","There is no mapcode in this row, only a country code.",IF(ISNUMBER(FIND(" ",S137)),"There are too many spaces. A mapcode looks like ZAF RDD.2J: the country code, one space, then the code.",IF(Z137&lt;&gt;"","Contains characters that can't be in a mapcode: "&amp;Z137,IF(OR(AA137&lt;&gt;1,W137&lt;2,W137&gt;5,Y137&lt;2,Y137&gt;4),"This doesn't look like a mapcode. Mapcodes look like RDD.2J: 2 to 5 letters or numbers, a dot, then 2 to 4 more.",IF(AND(U137="",NOT(AB137)),"MISSING",IF(AND(U137&lt;&gt;"",OR(LEN(U137)&lt;2,LEN(U137)&gt;6,ISNUMBER(FIND(".",U137)))),"The country code """&amp;U137&amp;""" doesn't look right. Use a code like ZAF (South Africa) or US-CA (California).","")))))))</f>
        <v/>
      </c>
      <c r="AD137" s="50">
        <f>AND(R137&lt;&gt;"",T137&lt;&gt;"",R137&lt;&gt;T137)</f>
        <v/>
      </c>
    </row>
    <row r="138">
      <c r="B138" s="44" t="n"/>
      <c r="C138" s="44" t="n"/>
      <c r="D138" s="45">
        <f>IF(P138="","",IF(AC138="MISSING","MISSING COUNTRY CODE",IF(AC138&lt;&gt;"","NOT A VALID MAPCODE",IF(M138="NO CONNECTION","NO CONNECTION",IF(NOT(ISNUMBER(F138)),"NOT FOUND",IF(AD138,"CONVERTED – PLEASE CHECK","CONVERTED"))))))</f>
        <v/>
      </c>
      <c r="E138" s="46">
        <f>IF(OR(P138="",AC138&lt;&gt;""),"",TRIM(U138&amp;" "&amp;S138))</f>
        <v/>
      </c>
      <c r="F138" s="47">
        <f>IF(OR(M138="",M138="NO CONNECTION"),"",IFERROR(VALUE(SUBSTITUTE(_xlfn.FILTERXML(M138,"//latDeg"),".",MID(1/2,2,1))),""))</f>
        <v/>
      </c>
      <c r="G138" s="47">
        <f>IF(OR(M138="",M138="NO CONNECTION"),"",IFERROR(VALUE(SUBSTITUTE(_xlfn.FILTERXML(M138,"//lonDeg"),".",MID(1/2,2,1))),""))</f>
        <v/>
      </c>
      <c r="H138" s="45">
        <f>IF(ISNUMBER(F138),SUBSTITUTE(ROUND(F138,6)&amp;"",",",".")&amp;", "&amp;SUBSTITUTE(ROUND(G138,6)&amp;"",",","."),"")</f>
        <v/>
      </c>
      <c r="I138" s="46">
        <f>IF(ISNUMBER(F138),IFERROR(HYPERLINK("https://www.mymapcodes.com/go/?t="&amp;IF(U138="","AAA",U138)&amp;"&amp;ma="&amp;LEFT(S138,V138-1)&amp;"&amp;mb="&amp;MID(S138,V138+1,99),"Open on MyMapcodes →"),""),"")</f>
        <v/>
      </c>
      <c r="J138" s="48">
        <f>IF(P138="","",IF(AC138="MISSING","Add the country code: put it in front of the mapcode (e.g. ZAF RDD.2J) or in column C. ZAF = South Africa.",IF(AC138&lt;&gt;"",AC138,IF(M138="NO CONNECTION","Excel couldn't reach the mapcode service. Click the REFRESH RESULTS box just above the table.",IF(NOT(ISNUMBER(F138)),"The mapcode service doesn't recognise "&amp;E138&amp;". Check the mapcode and the country code.",IF(AD138,"Two different country codes were given, so the one in front of the mapcode ("&amp;R138&amp;") was used.",IF(E138&lt;&gt;TRIM(UPPER(B138&amp;"")),"Tidied up to "&amp;E138&amp;".","")))))))</f>
        <v/>
      </c>
      <c r="L138" s="49">
        <f>IF(E138="","",MapcodeAPI&amp;"coords/"&amp;SUBSTITUTE(E138," ","%20"))&amp;LEFT($B$13,0)</f>
        <v/>
      </c>
      <c r="M138" s="49">
        <f>IF(L138="","",IFERROR(_xlfn.WEBSERVICE(L138),IF(MapcodeAPIBackup="","NO CONNECTION",IFERROR(_xlfn.WEBSERVICE(MapcodeAPIBackup&amp;MID(L138,LEN(MapcodeAPI)+1,999)),"NO CONNECTION"))))</f>
        <v/>
      </c>
      <c r="N138" t="inlineStr">
        <is>
          <t xml:space="preserve"> </t>
        </is>
      </c>
      <c r="P138" s="50">
        <f>IFERROR(IF(AND(TRIM(B138&amp;"")="",TRIM(C138&amp;"")=""),"","#"&amp;UPPER(B138&amp;"")),"#(ERROR)")</f>
        <v/>
      </c>
      <c r="Q138" s="50">
        <f>IF(P138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138,2,999)," "," "),"﻿"," "),"​"," "),"⁠"," ")," "," ")," "," "),CHAR(9)," "),CHAR(10)," "),CHAR(13)," "),"MAPCODE"," "),CHAR(34)," "),"“"," "),"”"," "),"'"," "),"’"," "),"‘"," "),"("," "),")"," "),"["," "),"]"," "),"{"," "),"}"," "),","," "),";"," "),"|"," "),":"," "),"/"," "),"\"," ")))</f>
        <v/>
      </c>
      <c r="R138" s="50">
        <f>IF(ISNUMBER(FIND(" ",Q138)),LEFT(Q138,FIND(" ",Q138)-1),"")</f>
        <v/>
      </c>
      <c r="S138" s="50">
        <f>IF(ISNUMBER(FIND(" ",Q138)),TRIM(MID(Q138,FIND(" ",Q138)+1,999)),Q138)</f>
        <v/>
      </c>
      <c r="T1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138&amp;"")," "," "),"﻿"," "),"​"," "),"⁠"," ")," "," ")," "," "),CHAR(9)," "),CHAR(10)," "),CHAR(13)," "),"MAPCODE"," "),CHAR(34)," "),"“"," "),"”"," "),"'"," "),"’"," "),"‘"," "),"("," "),")"," "),"["," "),"]"," "),"{"," "),"}"," "),","," "),";"," "),"|"," "),":"," "),"/"," "),"\"," "))</f>
        <v/>
      </c>
      <c r="U138" s="50">
        <f>IF(R138&lt;&gt;"",R138,T138)</f>
        <v/>
      </c>
      <c r="V138" s="50">
        <f>IFERROR(FIND(".",S138),0)</f>
        <v/>
      </c>
      <c r="W138" s="50">
        <f>IF(V138&gt;0,V138-1,LEN(S138))</f>
        <v/>
      </c>
      <c r="X138" s="50">
        <f>IF(V138=0,"",IFERROR(LEFT(MID(S138,V138+1,99),FIND("-",MID(S138,V138+1,99))-1),MID(S138,V138+1,99)))</f>
        <v/>
      </c>
      <c r="Y138" s="50">
        <f>LEN(X138)</f>
        <v/>
      </c>
      <c r="Z1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138,"0",""),"1",""),"2",""),"3",""),"4",""),"5",""),"6",""),"7",""),"8",""),"9",""),"A",""),"B",""),"C",""),"D",""),"E",""),"F",""),"G",""),"H",""),"I",""),"J",""),"K",""),"L",""),"M",""),"N",""),"O",""),"P",""),"Q",""),"R",""),"S",""),"T",""),"U",""),"V",""),"W",""),"X",""),"Y",""),"Z",""),".",""),"-","")</f>
        <v/>
      </c>
      <c r="AA138" s="50">
        <f>LEN(S138)-LEN(SUBSTITUTE(S138,".",""))</f>
        <v/>
      </c>
      <c r="AB138" s="50">
        <f>AND(W138=5,Y138=4)</f>
        <v/>
      </c>
      <c r="AC138" s="50">
        <f>IF(P138="","",IF(S138="","There is no mapcode in this row, only a country code.",IF(ISNUMBER(FIND(" ",S138)),"There are too many spaces. A mapcode looks like ZAF RDD.2J: the country code, one space, then the code.",IF(Z138&lt;&gt;"","Contains characters that can't be in a mapcode: "&amp;Z138,IF(OR(AA138&lt;&gt;1,W138&lt;2,W138&gt;5,Y138&lt;2,Y138&gt;4),"This doesn't look like a mapcode. Mapcodes look like RDD.2J: 2 to 5 letters or numbers, a dot, then 2 to 4 more.",IF(AND(U138="",NOT(AB138)),"MISSING",IF(AND(U138&lt;&gt;"",OR(LEN(U138)&lt;2,LEN(U138)&gt;6,ISNUMBER(FIND(".",U138)))),"The country code """&amp;U138&amp;""" doesn't look right. Use a code like ZAF (South Africa) or US-CA (California).","")))))))</f>
        <v/>
      </c>
      <c r="AD138" s="50">
        <f>AND(R138&lt;&gt;"",T138&lt;&gt;"",R138&lt;&gt;T138)</f>
        <v/>
      </c>
    </row>
    <row r="139">
      <c r="B139" s="44" t="n"/>
      <c r="C139" s="44" t="n"/>
      <c r="D139" s="45">
        <f>IF(P139="","",IF(AC139="MISSING","MISSING COUNTRY CODE",IF(AC139&lt;&gt;"","NOT A VALID MAPCODE",IF(M139="NO CONNECTION","NO CONNECTION",IF(NOT(ISNUMBER(F139)),"NOT FOUND",IF(AD139,"CONVERTED – PLEASE CHECK","CONVERTED"))))))</f>
        <v/>
      </c>
      <c r="E139" s="46">
        <f>IF(OR(P139="",AC139&lt;&gt;""),"",TRIM(U139&amp;" "&amp;S139))</f>
        <v/>
      </c>
      <c r="F139" s="47">
        <f>IF(OR(M139="",M139="NO CONNECTION"),"",IFERROR(VALUE(SUBSTITUTE(_xlfn.FILTERXML(M139,"//latDeg"),".",MID(1/2,2,1))),""))</f>
        <v/>
      </c>
      <c r="G139" s="47">
        <f>IF(OR(M139="",M139="NO CONNECTION"),"",IFERROR(VALUE(SUBSTITUTE(_xlfn.FILTERXML(M139,"//lonDeg"),".",MID(1/2,2,1))),""))</f>
        <v/>
      </c>
      <c r="H139" s="45">
        <f>IF(ISNUMBER(F139),SUBSTITUTE(ROUND(F139,6)&amp;"",",",".")&amp;", "&amp;SUBSTITUTE(ROUND(G139,6)&amp;"",",","."),"")</f>
        <v/>
      </c>
      <c r="I139" s="46">
        <f>IF(ISNUMBER(F139),IFERROR(HYPERLINK("https://www.mymapcodes.com/go/?t="&amp;IF(U139="","AAA",U139)&amp;"&amp;ma="&amp;LEFT(S139,V139-1)&amp;"&amp;mb="&amp;MID(S139,V139+1,99),"Open on MyMapcodes →"),""),"")</f>
        <v/>
      </c>
      <c r="J139" s="48">
        <f>IF(P139="","",IF(AC139="MISSING","Add the country code: put it in front of the mapcode (e.g. ZAF RDD.2J) or in column C. ZAF = South Africa.",IF(AC139&lt;&gt;"",AC139,IF(M139="NO CONNECTION","Excel couldn't reach the mapcode service. Click the REFRESH RESULTS box just above the table.",IF(NOT(ISNUMBER(F139)),"The mapcode service doesn't recognise "&amp;E139&amp;". Check the mapcode and the country code.",IF(AD139,"Two different country codes were given, so the one in front of the mapcode ("&amp;R139&amp;") was used.",IF(E139&lt;&gt;TRIM(UPPER(B139&amp;"")),"Tidied up to "&amp;E139&amp;".","")))))))</f>
        <v/>
      </c>
      <c r="L139" s="49">
        <f>IF(E139="","",MapcodeAPI&amp;"coords/"&amp;SUBSTITUTE(E139," ","%20"))&amp;LEFT($B$13,0)</f>
        <v/>
      </c>
      <c r="M139" s="49">
        <f>IF(L139="","",IFERROR(_xlfn.WEBSERVICE(L139),IF(MapcodeAPIBackup="","NO CONNECTION",IFERROR(_xlfn.WEBSERVICE(MapcodeAPIBackup&amp;MID(L139,LEN(MapcodeAPI)+1,999)),"NO CONNECTION"))))</f>
        <v/>
      </c>
      <c r="N139" t="inlineStr">
        <is>
          <t xml:space="preserve"> </t>
        </is>
      </c>
      <c r="P139" s="50">
        <f>IFERROR(IF(AND(TRIM(B139&amp;"")="",TRIM(C139&amp;"")=""),"","#"&amp;UPPER(B139&amp;"")),"#(ERROR)")</f>
        <v/>
      </c>
      <c r="Q139" s="50">
        <f>IF(P139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139,2,999)," "," "),"﻿"," "),"​"," "),"⁠"," ")," "," ")," "," "),CHAR(9)," "),CHAR(10)," "),CHAR(13)," "),"MAPCODE"," "),CHAR(34)," "),"“"," "),"”"," "),"'"," "),"’"," "),"‘"," "),"("," "),")"," "),"["," "),"]"," "),"{"," "),"}"," "),","," "),";"," "),"|"," "),":"," "),"/"," "),"\"," ")))</f>
        <v/>
      </c>
      <c r="R139" s="50">
        <f>IF(ISNUMBER(FIND(" ",Q139)),LEFT(Q139,FIND(" ",Q139)-1),"")</f>
        <v/>
      </c>
      <c r="S139" s="50">
        <f>IF(ISNUMBER(FIND(" ",Q139)),TRIM(MID(Q139,FIND(" ",Q139)+1,999)),Q139)</f>
        <v/>
      </c>
      <c r="T1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139&amp;"")," "," "),"﻿"," "),"​"," "),"⁠"," ")," "," ")," "," "),CHAR(9)," "),CHAR(10)," "),CHAR(13)," "),"MAPCODE"," "),CHAR(34)," "),"“"," "),"”"," "),"'"," "),"’"," "),"‘"," "),"("," "),")"," "),"["," "),"]"," "),"{"," "),"}"," "),","," "),";"," "),"|"," "),":"," "),"/"," "),"\"," "))</f>
        <v/>
      </c>
      <c r="U139" s="50">
        <f>IF(R139&lt;&gt;"",R139,T139)</f>
        <v/>
      </c>
      <c r="V139" s="50">
        <f>IFERROR(FIND(".",S139),0)</f>
        <v/>
      </c>
      <c r="W139" s="50">
        <f>IF(V139&gt;0,V139-1,LEN(S139))</f>
        <v/>
      </c>
      <c r="X139" s="50">
        <f>IF(V139=0,"",IFERROR(LEFT(MID(S139,V139+1,99),FIND("-",MID(S139,V139+1,99))-1),MID(S139,V139+1,99)))</f>
        <v/>
      </c>
      <c r="Y139" s="50">
        <f>LEN(X139)</f>
        <v/>
      </c>
      <c r="Z1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139,"0",""),"1",""),"2",""),"3",""),"4",""),"5",""),"6",""),"7",""),"8",""),"9",""),"A",""),"B",""),"C",""),"D",""),"E",""),"F",""),"G",""),"H",""),"I",""),"J",""),"K",""),"L",""),"M",""),"N",""),"O",""),"P",""),"Q",""),"R",""),"S",""),"T",""),"U",""),"V",""),"W",""),"X",""),"Y",""),"Z",""),".",""),"-","")</f>
        <v/>
      </c>
      <c r="AA139" s="50">
        <f>LEN(S139)-LEN(SUBSTITUTE(S139,".",""))</f>
        <v/>
      </c>
      <c r="AB139" s="50">
        <f>AND(W139=5,Y139=4)</f>
        <v/>
      </c>
      <c r="AC139" s="50">
        <f>IF(P139="","",IF(S139="","There is no mapcode in this row, only a country code.",IF(ISNUMBER(FIND(" ",S139)),"There are too many spaces. A mapcode looks like ZAF RDD.2J: the country code, one space, then the code.",IF(Z139&lt;&gt;"","Contains characters that can't be in a mapcode: "&amp;Z139,IF(OR(AA139&lt;&gt;1,W139&lt;2,W139&gt;5,Y139&lt;2,Y139&gt;4),"This doesn't look like a mapcode. Mapcodes look like RDD.2J: 2 to 5 letters or numbers, a dot, then 2 to 4 more.",IF(AND(U139="",NOT(AB139)),"MISSING",IF(AND(U139&lt;&gt;"",OR(LEN(U139)&lt;2,LEN(U139)&gt;6,ISNUMBER(FIND(".",U139)))),"The country code """&amp;U139&amp;""" doesn't look right. Use a code like ZAF (South Africa) or US-CA (California).","")))))))</f>
        <v/>
      </c>
      <c r="AD139" s="50">
        <f>AND(R139&lt;&gt;"",T139&lt;&gt;"",R139&lt;&gt;T139)</f>
        <v/>
      </c>
    </row>
    <row r="140">
      <c r="B140" s="44" t="n"/>
      <c r="C140" s="44" t="n"/>
      <c r="D140" s="45">
        <f>IF(P140="","",IF(AC140="MISSING","MISSING COUNTRY CODE",IF(AC140&lt;&gt;"","NOT A VALID MAPCODE",IF(M140="NO CONNECTION","NO CONNECTION",IF(NOT(ISNUMBER(F140)),"NOT FOUND",IF(AD140,"CONVERTED – PLEASE CHECK","CONVERTED"))))))</f>
        <v/>
      </c>
      <c r="E140" s="46">
        <f>IF(OR(P140="",AC140&lt;&gt;""),"",TRIM(U140&amp;" "&amp;S140))</f>
        <v/>
      </c>
      <c r="F140" s="47">
        <f>IF(OR(M140="",M140="NO CONNECTION"),"",IFERROR(VALUE(SUBSTITUTE(_xlfn.FILTERXML(M140,"//latDeg"),".",MID(1/2,2,1))),""))</f>
        <v/>
      </c>
      <c r="G140" s="47">
        <f>IF(OR(M140="",M140="NO CONNECTION"),"",IFERROR(VALUE(SUBSTITUTE(_xlfn.FILTERXML(M140,"//lonDeg"),".",MID(1/2,2,1))),""))</f>
        <v/>
      </c>
      <c r="H140" s="45">
        <f>IF(ISNUMBER(F140),SUBSTITUTE(ROUND(F140,6)&amp;"",",",".")&amp;", "&amp;SUBSTITUTE(ROUND(G140,6)&amp;"",",","."),"")</f>
        <v/>
      </c>
      <c r="I140" s="46">
        <f>IF(ISNUMBER(F140),IFERROR(HYPERLINK("https://www.mymapcodes.com/go/?t="&amp;IF(U140="","AAA",U140)&amp;"&amp;ma="&amp;LEFT(S140,V140-1)&amp;"&amp;mb="&amp;MID(S140,V140+1,99),"Open on MyMapcodes →"),""),"")</f>
        <v/>
      </c>
      <c r="J140" s="48">
        <f>IF(P140="","",IF(AC140="MISSING","Add the country code: put it in front of the mapcode (e.g. ZAF RDD.2J) or in column C. ZAF = South Africa.",IF(AC140&lt;&gt;"",AC140,IF(M140="NO CONNECTION","Excel couldn't reach the mapcode service. Click the REFRESH RESULTS box just above the table.",IF(NOT(ISNUMBER(F140)),"The mapcode service doesn't recognise "&amp;E140&amp;". Check the mapcode and the country code.",IF(AD140,"Two different country codes were given, so the one in front of the mapcode ("&amp;R140&amp;") was used.",IF(E140&lt;&gt;TRIM(UPPER(B140&amp;"")),"Tidied up to "&amp;E140&amp;".","")))))))</f>
        <v/>
      </c>
      <c r="L140" s="49">
        <f>IF(E140="","",MapcodeAPI&amp;"coords/"&amp;SUBSTITUTE(E140," ","%20"))&amp;LEFT($B$13,0)</f>
        <v/>
      </c>
      <c r="M140" s="49">
        <f>IF(L140="","",IFERROR(_xlfn.WEBSERVICE(L140),IF(MapcodeAPIBackup="","NO CONNECTION",IFERROR(_xlfn.WEBSERVICE(MapcodeAPIBackup&amp;MID(L140,LEN(MapcodeAPI)+1,999)),"NO CONNECTION"))))</f>
        <v/>
      </c>
      <c r="N140" t="inlineStr">
        <is>
          <t xml:space="preserve"> </t>
        </is>
      </c>
      <c r="P140" s="50">
        <f>IFERROR(IF(AND(TRIM(B140&amp;"")="",TRIM(C140&amp;"")=""),"","#"&amp;UPPER(B140&amp;"")),"#(ERROR)")</f>
        <v/>
      </c>
      <c r="Q140" s="50">
        <f>IF(P140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140,2,999)," "," "),"﻿"," "),"​"," "),"⁠"," ")," "," ")," "," "),CHAR(9)," "),CHAR(10)," "),CHAR(13)," "),"MAPCODE"," "),CHAR(34)," "),"“"," "),"”"," "),"'"," "),"’"," "),"‘"," "),"("," "),")"," "),"["," "),"]"," "),"{"," "),"}"," "),","," "),";"," "),"|"," "),":"," "),"/"," "),"\"," ")))</f>
        <v/>
      </c>
      <c r="R140" s="50">
        <f>IF(ISNUMBER(FIND(" ",Q140)),LEFT(Q140,FIND(" ",Q140)-1),"")</f>
        <v/>
      </c>
      <c r="S140" s="50">
        <f>IF(ISNUMBER(FIND(" ",Q140)),TRIM(MID(Q140,FIND(" ",Q140)+1,999)),Q140)</f>
        <v/>
      </c>
      <c r="T1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140&amp;"")," "," "),"﻿"," "),"​"," "),"⁠"," ")," "," ")," "," "),CHAR(9)," "),CHAR(10)," "),CHAR(13)," "),"MAPCODE"," "),CHAR(34)," "),"“"," "),"”"," "),"'"," "),"’"," "),"‘"," "),"("," "),")"," "),"["," "),"]"," "),"{"," "),"}"," "),","," "),";"," "),"|"," "),":"," "),"/"," "),"\"," "))</f>
        <v/>
      </c>
      <c r="U140" s="50">
        <f>IF(R140&lt;&gt;"",R140,T140)</f>
        <v/>
      </c>
      <c r="V140" s="50">
        <f>IFERROR(FIND(".",S140),0)</f>
        <v/>
      </c>
      <c r="W140" s="50">
        <f>IF(V140&gt;0,V140-1,LEN(S140))</f>
        <v/>
      </c>
      <c r="X140" s="50">
        <f>IF(V140=0,"",IFERROR(LEFT(MID(S140,V140+1,99),FIND("-",MID(S140,V140+1,99))-1),MID(S140,V140+1,99)))</f>
        <v/>
      </c>
      <c r="Y140" s="50">
        <f>LEN(X140)</f>
        <v/>
      </c>
      <c r="Z1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140,"0",""),"1",""),"2",""),"3",""),"4",""),"5",""),"6",""),"7",""),"8",""),"9",""),"A",""),"B",""),"C",""),"D",""),"E",""),"F",""),"G",""),"H",""),"I",""),"J",""),"K",""),"L",""),"M",""),"N",""),"O",""),"P",""),"Q",""),"R",""),"S",""),"T",""),"U",""),"V",""),"W",""),"X",""),"Y",""),"Z",""),".",""),"-","")</f>
        <v/>
      </c>
      <c r="AA140" s="50">
        <f>LEN(S140)-LEN(SUBSTITUTE(S140,".",""))</f>
        <v/>
      </c>
      <c r="AB140" s="50">
        <f>AND(W140=5,Y140=4)</f>
        <v/>
      </c>
      <c r="AC140" s="50">
        <f>IF(P140="","",IF(S140="","There is no mapcode in this row, only a country code.",IF(ISNUMBER(FIND(" ",S140)),"There are too many spaces. A mapcode looks like ZAF RDD.2J: the country code, one space, then the code.",IF(Z140&lt;&gt;"","Contains characters that can't be in a mapcode: "&amp;Z140,IF(OR(AA140&lt;&gt;1,W140&lt;2,W140&gt;5,Y140&lt;2,Y140&gt;4),"This doesn't look like a mapcode. Mapcodes look like RDD.2J: 2 to 5 letters or numbers, a dot, then 2 to 4 more.",IF(AND(U140="",NOT(AB140)),"MISSING",IF(AND(U140&lt;&gt;"",OR(LEN(U140)&lt;2,LEN(U140)&gt;6,ISNUMBER(FIND(".",U140)))),"The country code """&amp;U140&amp;""" doesn't look right. Use a code like ZAF (South Africa) or US-CA (California).","")))))))</f>
        <v/>
      </c>
      <c r="AD140" s="50">
        <f>AND(R140&lt;&gt;"",T140&lt;&gt;"",R140&lt;&gt;T140)</f>
        <v/>
      </c>
    </row>
    <row r="141">
      <c r="B141" s="44" t="n"/>
      <c r="C141" s="44" t="n"/>
      <c r="D141" s="45">
        <f>IF(P141="","",IF(AC141="MISSING","MISSING COUNTRY CODE",IF(AC141&lt;&gt;"","NOT A VALID MAPCODE",IF(M141="NO CONNECTION","NO CONNECTION",IF(NOT(ISNUMBER(F141)),"NOT FOUND",IF(AD141,"CONVERTED – PLEASE CHECK","CONVERTED"))))))</f>
        <v/>
      </c>
      <c r="E141" s="46">
        <f>IF(OR(P141="",AC141&lt;&gt;""),"",TRIM(U141&amp;" "&amp;S141))</f>
        <v/>
      </c>
      <c r="F141" s="47">
        <f>IF(OR(M141="",M141="NO CONNECTION"),"",IFERROR(VALUE(SUBSTITUTE(_xlfn.FILTERXML(M141,"//latDeg"),".",MID(1/2,2,1))),""))</f>
        <v/>
      </c>
      <c r="G141" s="47">
        <f>IF(OR(M141="",M141="NO CONNECTION"),"",IFERROR(VALUE(SUBSTITUTE(_xlfn.FILTERXML(M141,"//lonDeg"),".",MID(1/2,2,1))),""))</f>
        <v/>
      </c>
      <c r="H141" s="45">
        <f>IF(ISNUMBER(F141),SUBSTITUTE(ROUND(F141,6)&amp;"",",",".")&amp;", "&amp;SUBSTITUTE(ROUND(G141,6)&amp;"",",","."),"")</f>
        <v/>
      </c>
      <c r="I141" s="46">
        <f>IF(ISNUMBER(F141),IFERROR(HYPERLINK("https://www.mymapcodes.com/go/?t="&amp;IF(U141="","AAA",U141)&amp;"&amp;ma="&amp;LEFT(S141,V141-1)&amp;"&amp;mb="&amp;MID(S141,V141+1,99),"Open on MyMapcodes →"),""),"")</f>
        <v/>
      </c>
      <c r="J141" s="48">
        <f>IF(P141="","",IF(AC141="MISSING","Add the country code: put it in front of the mapcode (e.g. ZAF RDD.2J) or in column C. ZAF = South Africa.",IF(AC141&lt;&gt;"",AC141,IF(M141="NO CONNECTION","Excel couldn't reach the mapcode service. Click the REFRESH RESULTS box just above the table.",IF(NOT(ISNUMBER(F141)),"The mapcode service doesn't recognise "&amp;E141&amp;". Check the mapcode and the country code.",IF(AD141,"Two different country codes were given, so the one in front of the mapcode ("&amp;R141&amp;") was used.",IF(E141&lt;&gt;TRIM(UPPER(B141&amp;"")),"Tidied up to "&amp;E141&amp;".","")))))))</f>
        <v/>
      </c>
      <c r="L141" s="49">
        <f>IF(E141="","",MapcodeAPI&amp;"coords/"&amp;SUBSTITUTE(E141," ","%20"))&amp;LEFT($B$13,0)</f>
        <v/>
      </c>
      <c r="M141" s="49">
        <f>IF(L141="","",IFERROR(_xlfn.WEBSERVICE(L141),IF(MapcodeAPIBackup="","NO CONNECTION",IFERROR(_xlfn.WEBSERVICE(MapcodeAPIBackup&amp;MID(L141,LEN(MapcodeAPI)+1,999)),"NO CONNECTION"))))</f>
        <v/>
      </c>
      <c r="N141" t="inlineStr">
        <is>
          <t xml:space="preserve"> </t>
        </is>
      </c>
      <c r="P141" s="50">
        <f>IFERROR(IF(AND(TRIM(B141&amp;"")="",TRIM(C141&amp;"")=""),"","#"&amp;UPPER(B141&amp;"")),"#(ERROR)")</f>
        <v/>
      </c>
      <c r="Q141" s="50">
        <f>IF(P141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141,2,999)," "," "),"﻿"," "),"​"," "),"⁠"," ")," "," ")," "," "),CHAR(9)," "),CHAR(10)," "),CHAR(13)," "),"MAPCODE"," "),CHAR(34)," "),"“"," "),"”"," "),"'"," "),"’"," "),"‘"," "),"("," "),")"," "),"["," "),"]"," "),"{"," "),"}"," "),","," "),";"," "),"|"," "),":"," "),"/"," "),"\"," ")))</f>
        <v/>
      </c>
      <c r="R141" s="50">
        <f>IF(ISNUMBER(FIND(" ",Q141)),LEFT(Q141,FIND(" ",Q141)-1),"")</f>
        <v/>
      </c>
      <c r="S141" s="50">
        <f>IF(ISNUMBER(FIND(" ",Q141)),TRIM(MID(Q141,FIND(" ",Q141)+1,999)),Q141)</f>
        <v/>
      </c>
      <c r="T1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141&amp;"")," "," "),"﻿"," "),"​"," "),"⁠"," ")," "," ")," "," "),CHAR(9)," "),CHAR(10)," "),CHAR(13)," "),"MAPCODE"," "),CHAR(34)," "),"“"," "),"”"," "),"'"," "),"’"," "),"‘"," "),"("," "),")"," "),"["," "),"]"," "),"{"," "),"}"," "),","," "),";"," "),"|"," "),":"," "),"/"," "),"\"," "))</f>
        <v/>
      </c>
      <c r="U141" s="50">
        <f>IF(R141&lt;&gt;"",R141,T141)</f>
        <v/>
      </c>
      <c r="V141" s="50">
        <f>IFERROR(FIND(".",S141),0)</f>
        <v/>
      </c>
      <c r="W141" s="50">
        <f>IF(V141&gt;0,V141-1,LEN(S141))</f>
        <v/>
      </c>
      <c r="X141" s="50">
        <f>IF(V141=0,"",IFERROR(LEFT(MID(S141,V141+1,99),FIND("-",MID(S141,V141+1,99))-1),MID(S141,V141+1,99)))</f>
        <v/>
      </c>
      <c r="Y141" s="50">
        <f>LEN(X141)</f>
        <v/>
      </c>
      <c r="Z1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141,"0",""),"1",""),"2",""),"3",""),"4",""),"5",""),"6",""),"7",""),"8",""),"9",""),"A",""),"B",""),"C",""),"D",""),"E",""),"F",""),"G",""),"H",""),"I",""),"J",""),"K",""),"L",""),"M",""),"N",""),"O",""),"P",""),"Q",""),"R",""),"S",""),"T",""),"U",""),"V",""),"W",""),"X",""),"Y",""),"Z",""),".",""),"-","")</f>
        <v/>
      </c>
      <c r="AA141" s="50">
        <f>LEN(S141)-LEN(SUBSTITUTE(S141,".",""))</f>
        <v/>
      </c>
      <c r="AB141" s="50">
        <f>AND(W141=5,Y141=4)</f>
        <v/>
      </c>
      <c r="AC141" s="50">
        <f>IF(P141="","",IF(S141="","There is no mapcode in this row, only a country code.",IF(ISNUMBER(FIND(" ",S141)),"There are too many spaces. A mapcode looks like ZAF RDD.2J: the country code, one space, then the code.",IF(Z141&lt;&gt;"","Contains characters that can't be in a mapcode: "&amp;Z141,IF(OR(AA141&lt;&gt;1,W141&lt;2,W141&gt;5,Y141&lt;2,Y141&gt;4),"This doesn't look like a mapcode. Mapcodes look like RDD.2J: 2 to 5 letters or numbers, a dot, then 2 to 4 more.",IF(AND(U141="",NOT(AB141)),"MISSING",IF(AND(U141&lt;&gt;"",OR(LEN(U141)&lt;2,LEN(U141)&gt;6,ISNUMBER(FIND(".",U141)))),"The country code """&amp;U141&amp;""" doesn't look right. Use a code like ZAF (South Africa) or US-CA (California).","")))))))</f>
        <v/>
      </c>
      <c r="AD141" s="50">
        <f>AND(R141&lt;&gt;"",T141&lt;&gt;"",R141&lt;&gt;T141)</f>
        <v/>
      </c>
    </row>
    <row r="142">
      <c r="B142" s="44" t="n"/>
      <c r="C142" s="44" t="n"/>
      <c r="D142" s="45">
        <f>IF(P142="","",IF(AC142="MISSING","MISSING COUNTRY CODE",IF(AC142&lt;&gt;"","NOT A VALID MAPCODE",IF(M142="NO CONNECTION","NO CONNECTION",IF(NOT(ISNUMBER(F142)),"NOT FOUND",IF(AD142,"CONVERTED – PLEASE CHECK","CONVERTED"))))))</f>
        <v/>
      </c>
      <c r="E142" s="46">
        <f>IF(OR(P142="",AC142&lt;&gt;""),"",TRIM(U142&amp;" "&amp;S142))</f>
        <v/>
      </c>
      <c r="F142" s="47">
        <f>IF(OR(M142="",M142="NO CONNECTION"),"",IFERROR(VALUE(SUBSTITUTE(_xlfn.FILTERXML(M142,"//latDeg"),".",MID(1/2,2,1))),""))</f>
        <v/>
      </c>
      <c r="G142" s="47">
        <f>IF(OR(M142="",M142="NO CONNECTION"),"",IFERROR(VALUE(SUBSTITUTE(_xlfn.FILTERXML(M142,"//lonDeg"),".",MID(1/2,2,1))),""))</f>
        <v/>
      </c>
      <c r="H142" s="45">
        <f>IF(ISNUMBER(F142),SUBSTITUTE(ROUND(F142,6)&amp;"",",",".")&amp;", "&amp;SUBSTITUTE(ROUND(G142,6)&amp;"",",","."),"")</f>
        <v/>
      </c>
      <c r="I142" s="46">
        <f>IF(ISNUMBER(F142),IFERROR(HYPERLINK("https://www.mymapcodes.com/go/?t="&amp;IF(U142="","AAA",U142)&amp;"&amp;ma="&amp;LEFT(S142,V142-1)&amp;"&amp;mb="&amp;MID(S142,V142+1,99),"Open on MyMapcodes →"),""),"")</f>
        <v/>
      </c>
      <c r="J142" s="48">
        <f>IF(P142="","",IF(AC142="MISSING","Add the country code: put it in front of the mapcode (e.g. ZAF RDD.2J) or in column C. ZAF = South Africa.",IF(AC142&lt;&gt;"",AC142,IF(M142="NO CONNECTION","Excel couldn't reach the mapcode service. Click the REFRESH RESULTS box just above the table.",IF(NOT(ISNUMBER(F142)),"The mapcode service doesn't recognise "&amp;E142&amp;". Check the mapcode and the country code.",IF(AD142,"Two different country codes were given, so the one in front of the mapcode ("&amp;R142&amp;") was used.",IF(E142&lt;&gt;TRIM(UPPER(B142&amp;"")),"Tidied up to "&amp;E142&amp;".","")))))))</f>
        <v/>
      </c>
      <c r="L142" s="49">
        <f>IF(E142="","",MapcodeAPI&amp;"coords/"&amp;SUBSTITUTE(E142," ","%20"))&amp;LEFT($B$13,0)</f>
        <v/>
      </c>
      <c r="M142" s="49">
        <f>IF(L142="","",IFERROR(_xlfn.WEBSERVICE(L142),IF(MapcodeAPIBackup="","NO CONNECTION",IFERROR(_xlfn.WEBSERVICE(MapcodeAPIBackup&amp;MID(L142,LEN(MapcodeAPI)+1,999)),"NO CONNECTION"))))</f>
        <v/>
      </c>
      <c r="N142" t="inlineStr">
        <is>
          <t xml:space="preserve"> </t>
        </is>
      </c>
      <c r="P142" s="50">
        <f>IFERROR(IF(AND(TRIM(B142&amp;"")="",TRIM(C142&amp;"")=""),"","#"&amp;UPPER(B142&amp;"")),"#(ERROR)")</f>
        <v/>
      </c>
      <c r="Q142" s="50">
        <f>IF(P142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142,2,999)," "," "),"﻿"," "),"​"," "),"⁠"," ")," "," ")," "," "),CHAR(9)," "),CHAR(10)," "),CHAR(13)," "),"MAPCODE"," "),CHAR(34)," "),"“"," "),"”"," "),"'"," "),"’"," "),"‘"," "),"("," "),")"," "),"["," "),"]"," "),"{"," "),"}"," "),","," "),";"," "),"|"," "),":"," "),"/"," "),"\"," ")))</f>
        <v/>
      </c>
      <c r="R142" s="50">
        <f>IF(ISNUMBER(FIND(" ",Q142)),LEFT(Q142,FIND(" ",Q142)-1),"")</f>
        <v/>
      </c>
      <c r="S142" s="50">
        <f>IF(ISNUMBER(FIND(" ",Q142)),TRIM(MID(Q142,FIND(" ",Q142)+1,999)),Q142)</f>
        <v/>
      </c>
      <c r="T1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142&amp;"")," "," "),"﻿"," "),"​"," "),"⁠"," ")," "," ")," "," "),CHAR(9)," "),CHAR(10)," "),CHAR(13)," "),"MAPCODE"," "),CHAR(34)," "),"“"," "),"”"," "),"'"," "),"’"," "),"‘"," "),"("," "),")"," "),"["," "),"]"," "),"{"," "),"}"," "),","," "),";"," "),"|"," "),":"," "),"/"," "),"\"," "))</f>
        <v/>
      </c>
      <c r="U142" s="50">
        <f>IF(R142&lt;&gt;"",R142,T142)</f>
        <v/>
      </c>
      <c r="V142" s="50">
        <f>IFERROR(FIND(".",S142),0)</f>
        <v/>
      </c>
      <c r="W142" s="50">
        <f>IF(V142&gt;0,V142-1,LEN(S142))</f>
        <v/>
      </c>
      <c r="X142" s="50">
        <f>IF(V142=0,"",IFERROR(LEFT(MID(S142,V142+1,99),FIND("-",MID(S142,V142+1,99))-1),MID(S142,V142+1,99)))</f>
        <v/>
      </c>
      <c r="Y142" s="50">
        <f>LEN(X142)</f>
        <v/>
      </c>
      <c r="Z1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142,"0",""),"1",""),"2",""),"3",""),"4",""),"5",""),"6",""),"7",""),"8",""),"9",""),"A",""),"B",""),"C",""),"D",""),"E",""),"F",""),"G",""),"H",""),"I",""),"J",""),"K",""),"L",""),"M",""),"N",""),"O",""),"P",""),"Q",""),"R",""),"S",""),"T",""),"U",""),"V",""),"W",""),"X",""),"Y",""),"Z",""),".",""),"-","")</f>
        <v/>
      </c>
      <c r="AA142" s="50">
        <f>LEN(S142)-LEN(SUBSTITUTE(S142,".",""))</f>
        <v/>
      </c>
      <c r="AB142" s="50">
        <f>AND(W142=5,Y142=4)</f>
        <v/>
      </c>
      <c r="AC142" s="50">
        <f>IF(P142="","",IF(S142="","There is no mapcode in this row, only a country code.",IF(ISNUMBER(FIND(" ",S142)),"There are too many spaces. A mapcode looks like ZAF RDD.2J: the country code, one space, then the code.",IF(Z142&lt;&gt;"","Contains characters that can't be in a mapcode: "&amp;Z142,IF(OR(AA142&lt;&gt;1,W142&lt;2,W142&gt;5,Y142&lt;2,Y142&gt;4),"This doesn't look like a mapcode. Mapcodes look like RDD.2J: 2 to 5 letters or numbers, a dot, then 2 to 4 more.",IF(AND(U142="",NOT(AB142)),"MISSING",IF(AND(U142&lt;&gt;"",OR(LEN(U142)&lt;2,LEN(U142)&gt;6,ISNUMBER(FIND(".",U142)))),"The country code """&amp;U142&amp;""" doesn't look right. Use a code like ZAF (South Africa) or US-CA (California).","")))))))</f>
        <v/>
      </c>
      <c r="AD142" s="50">
        <f>AND(R142&lt;&gt;"",T142&lt;&gt;"",R142&lt;&gt;T142)</f>
        <v/>
      </c>
    </row>
    <row r="143">
      <c r="B143" s="44" t="n"/>
      <c r="C143" s="44" t="n"/>
      <c r="D143" s="45">
        <f>IF(P143="","",IF(AC143="MISSING","MISSING COUNTRY CODE",IF(AC143&lt;&gt;"","NOT A VALID MAPCODE",IF(M143="NO CONNECTION","NO CONNECTION",IF(NOT(ISNUMBER(F143)),"NOT FOUND",IF(AD143,"CONVERTED – PLEASE CHECK","CONVERTED"))))))</f>
        <v/>
      </c>
      <c r="E143" s="46">
        <f>IF(OR(P143="",AC143&lt;&gt;""),"",TRIM(U143&amp;" "&amp;S143))</f>
        <v/>
      </c>
      <c r="F143" s="47">
        <f>IF(OR(M143="",M143="NO CONNECTION"),"",IFERROR(VALUE(SUBSTITUTE(_xlfn.FILTERXML(M143,"//latDeg"),".",MID(1/2,2,1))),""))</f>
        <v/>
      </c>
      <c r="G143" s="47">
        <f>IF(OR(M143="",M143="NO CONNECTION"),"",IFERROR(VALUE(SUBSTITUTE(_xlfn.FILTERXML(M143,"//lonDeg"),".",MID(1/2,2,1))),""))</f>
        <v/>
      </c>
      <c r="H143" s="45">
        <f>IF(ISNUMBER(F143),SUBSTITUTE(ROUND(F143,6)&amp;"",",",".")&amp;", "&amp;SUBSTITUTE(ROUND(G143,6)&amp;"",",","."),"")</f>
        <v/>
      </c>
      <c r="I143" s="46">
        <f>IF(ISNUMBER(F143),IFERROR(HYPERLINK("https://www.mymapcodes.com/go/?t="&amp;IF(U143="","AAA",U143)&amp;"&amp;ma="&amp;LEFT(S143,V143-1)&amp;"&amp;mb="&amp;MID(S143,V143+1,99),"Open on MyMapcodes →"),""),"")</f>
        <v/>
      </c>
      <c r="J143" s="48">
        <f>IF(P143="","",IF(AC143="MISSING","Add the country code: put it in front of the mapcode (e.g. ZAF RDD.2J) or in column C. ZAF = South Africa.",IF(AC143&lt;&gt;"",AC143,IF(M143="NO CONNECTION","Excel couldn't reach the mapcode service. Click the REFRESH RESULTS box just above the table.",IF(NOT(ISNUMBER(F143)),"The mapcode service doesn't recognise "&amp;E143&amp;". Check the mapcode and the country code.",IF(AD143,"Two different country codes were given, so the one in front of the mapcode ("&amp;R143&amp;") was used.",IF(E143&lt;&gt;TRIM(UPPER(B143&amp;"")),"Tidied up to "&amp;E143&amp;".","")))))))</f>
        <v/>
      </c>
      <c r="L143" s="49">
        <f>IF(E143="","",MapcodeAPI&amp;"coords/"&amp;SUBSTITUTE(E143," ","%20"))&amp;LEFT($B$13,0)</f>
        <v/>
      </c>
      <c r="M143" s="49">
        <f>IF(L143="","",IFERROR(_xlfn.WEBSERVICE(L143),IF(MapcodeAPIBackup="","NO CONNECTION",IFERROR(_xlfn.WEBSERVICE(MapcodeAPIBackup&amp;MID(L143,LEN(MapcodeAPI)+1,999)),"NO CONNECTION"))))</f>
        <v/>
      </c>
      <c r="N143" t="inlineStr">
        <is>
          <t xml:space="preserve"> </t>
        </is>
      </c>
      <c r="P143" s="50">
        <f>IFERROR(IF(AND(TRIM(B143&amp;"")="",TRIM(C143&amp;"")=""),"","#"&amp;UPPER(B143&amp;"")),"#(ERROR)")</f>
        <v/>
      </c>
      <c r="Q143" s="50">
        <f>IF(P143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143,2,999)," "," "),"﻿"," "),"​"," "),"⁠"," ")," "," ")," "," "),CHAR(9)," "),CHAR(10)," "),CHAR(13)," "),"MAPCODE"," "),CHAR(34)," "),"“"," "),"”"," "),"'"," "),"’"," "),"‘"," "),"("," "),")"," "),"["," "),"]"," "),"{"," "),"}"," "),","," "),";"," "),"|"," "),":"," "),"/"," "),"\"," ")))</f>
        <v/>
      </c>
      <c r="R143" s="50">
        <f>IF(ISNUMBER(FIND(" ",Q143)),LEFT(Q143,FIND(" ",Q143)-1),"")</f>
        <v/>
      </c>
      <c r="S143" s="50">
        <f>IF(ISNUMBER(FIND(" ",Q143)),TRIM(MID(Q143,FIND(" ",Q143)+1,999)),Q143)</f>
        <v/>
      </c>
      <c r="T1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143&amp;"")," "," "),"﻿"," "),"​"," "),"⁠"," ")," "," ")," "," "),CHAR(9)," "),CHAR(10)," "),CHAR(13)," "),"MAPCODE"," "),CHAR(34)," "),"“"," "),"”"," "),"'"," "),"’"," "),"‘"," "),"("," "),")"," "),"["," "),"]"," "),"{"," "),"}"," "),","," "),";"," "),"|"," "),":"," "),"/"," "),"\"," "))</f>
        <v/>
      </c>
      <c r="U143" s="50">
        <f>IF(R143&lt;&gt;"",R143,T143)</f>
        <v/>
      </c>
      <c r="V143" s="50">
        <f>IFERROR(FIND(".",S143),0)</f>
        <v/>
      </c>
      <c r="W143" s="50">
        <f>IF(V143&gt;0,V143-1,LEN(S143))</f>
        <v/>
      </c>
      <c r="X143" s="50">
        <f>IF(V143=0,"",IFERROR(LEFT(MID(S143,V143+1,99),FIND("-",MID(S143,V143+1,99))-1),MID(S143,V143+1,99)))</f>
        <v/>
      </c>
      <c r="Y143" s="50">
        <f>LEN(X143)</f>
        <v/>
      </c>
      <c r="Z1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143,"0",""),"1",""),"2",""),"3",""),"4",""),"5",""),"6",""),"7",""),"8",""),"9",""),"A",""),"B",""),"C",""),"D",""),"E",""),"F",""),"G",""),"H",""),"I",""),"J",""),"K",""),"L",""),"M",""),"N",""),"O",""),"P",""),"Q",""),"R",""),"S",""),"T",""),"U",""),"V",""),"W",""),"X",""),"Y",""),"Z",""),".",""),"-","")</f>
        <v/>
      </c>
      <c r="AA143" s="50">
        <f>LEN(S143)-LEN(SUBSTITUTE(S143,".",""))</f>
        <v/>
      </c>
      <c r="AB143" s="50">
        <f>AND(W143=5,Y143=4)</f>
        <v/>
      </c>
      <c r="AC143" s="50">
        <f>IF(P143="","",IF(S143="","There is no mapcode in this row, only a country code.",IF(ISNUMBER(FIND(" ",S143)),"There are too many spaces. A mapcode looks like ZAF RDD.2J: the country code, one space, then the code.",IF(Z143&lt;&gt;"","Contains characters that can't be in a mapcode: "&amp;Z143,IF(OR(AA143&lt;&gt;1,W143&lt;2,W143&gt;5,Y143&lt;2,Y143&gt;4),"This doesn't look like a mapcode. Mapcodes look like RDD.2J: 2 to 5 letters or numbers, a dot, then 2 to 4 more.",IF(AND(U143="",NOT(AB143)),"MISSING",IF(AND(U143&lt;&gt;"",OR(LEN(U143)&lt;2,LEN(U143)&gt;6,ISNUMBER(FIND(".",U143)))),"The country code """&amp;U143&amp;""" doesn't look right. Use a code like ZAF (South Africa) or US-CA (California).","")))))))</f>
        <v/>
      </c>
      <c r="AD143" s="50">
        <f>AND(R143&lt;&gt;"",T143&lt;&gt;"",R143&lt;&gt;T143)</f>
        <v/>
      </c>
    </row>
    <row r="144">
      <c r="B144" s="44" t="n"/>
      <c r="C144" s="44" t="n"/>
      <c r="D144" s="45">
        <f>IF(P144="","",IF(AC144="MISSING","MISSING COUNTRY CODE",IF(AC144&lt;&gt;"","NOT A VALID MAPCODE",IF(M144="NO CONNECTION","NO CONNECTION",IF(NOT(ISNUMBER(F144)),"NOT FOUND",IF(AD144,"CONVERTED – PLEASE CHECK","CONVERTED"))))))</f>
        <v/>
      </c>
      <c r="E144" s="46">
        <f>IF(OR(P144="",AC144&lt;&gt;""),"",TRIM(U144&amp;" "&amp;S144))</f>
        <v/>
      </c>
      <c r="F144" s="47">
        <f>IF(OR(M144="",M144="NO CONNECTION"),"",IFERROR(VALUE(SUBSTITUTE(_xlfn.FILTERXML(M144,"//latDeg"),".",MID(1/2,2,1))),""))</f>
        <v/>
      </c>
      <c r="G144" s="47">
        <f>IF(OR(M144="",M144="NO CONNECTION"),"",IFERROR(VALUE(SUBSTITUTE(_xlfn.FILTERXML(M144,"//lonDeg"),".",MID(1/2,2,1))),""))</f>
        <v/>
      </c>
      <c r="H144" s="45">
        <f>IF(ISNUMBER(F144),SUBSTITUTE(ROUND(F144,6)&amp;"",",",".")&amp;", "&amp;SUBSTITUTE(ROUND(G144,6)&amp;"",",","."),"")</f>
        <v/>
      </c>
      <c r="I144" s="46">
        <f>IF(ISNUMBER(F144),IFERROR(HYPERLINK("https://www.mymapcodes.com/go/?t="&amp;IF(U144="","AAA",U144)&amp;"&amp;ma="&amp;LEFT(S144,V144-1)&amp;"&amp;mb="&amp;MID(S144,V144+1,99),"Open on MyMapcodes →"),""),"")</f>
        <v/>
      </c>
      <c r="J144" s="48">
        <f>IF(P144="","",IF(AC144="MISSING","Add the country code: put it in front of the mapcode (e.g. ZAF RDD.2J) or in column C. ZAF = South Africa.",IF(AC144&lt;&gt;"",AC144,IF(M144="NO CONNECTION","Excel couldn't reach the mapcode service. Click the REFRESH RESULTS box just above the table.",IF(NOT(ISNUMBER(F144)),"The mapcode service doesn't recognise "&amp;E144&amp;". Check the mapcode and the country code.",IF(AD144,"Two different country codes were given, so the one in front of the mapcode ("&amp;R144&amp;") was used.",IF(E144&lt;&gt;TRIM(UPPER(B144&amp;"")),"Tidied up to "&amp;E144&amp;".","")))))))</f>
        <v/>
      </c>
      <c r="L144" s="49">
        <f>IF(E144="","",MapcodeAPI&amp;"coords/"&amp;SUBSTITUTE(E144," ","%20"))&amp;LEFT($B$13,0)</f>
        <v/>
      </c>
      <c r="M144" s="49">
        <f>IF(L144="","",IFERROR(_xlfn.WEBSERVICE(L144),IF(MapcodeAPIBackup="","NO CONNECTION",IFERROR(_xlfn.WEBSERVICE(MapcodeAPIBackup&amp;MID(L144,LEN(MapcodeAPI)+1,999)),"NO CONNECTION"))))</f>
        <v/>
      </c>
      <c r="N144" t="inlineStr">
        <is>
          <t xml:space="preserve"> </t>
        </is>
      </c>
      <c r="P144" s="50">
        <f>IFERROR(IF(AND(TRIM(B144&amp;"")="",TRIM(C144&amp;"")=""),"","#"&amp;UPPER(B144&amp;"")),"#(ERROR)")</f>
        <v/>
      </c>
      <c r="Q144" s="50">
        <f>IF(P144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144,2,999)," "," "),"﻿"," "),"​"," "),"⁠"," ")," "," ")," "," "),CHAR(9)," "),CHAR(10)," "),CHAR(13)," "),"MAPCODE"," "),CHAR(34)," "),"“"," "),"”"," "),"'"," "),"’"," "),"‘"," "),"("," "),")"," "),"["," "),"]"," "),"{"," "),"}"," "),","," "),";"," "),"|"," "),":"," "),"/"," "),"\"," ")))</f>
        <v/>
      </c>
      <c r="R144" s="50">
        <f>IF(ISNUMBER(FIND(" ",Q144)),LEFT(Q144,FIND(" ",Q144)-1),"")</f>
        <v/>
      </c>
      <c r="S144" s="50">
        <f>IF(ISNUMBER(FIND(" ",Q144)),TRIM(MID(Q144,FIND(" ",Q144)+1,999)),Q144)</f>
        <v/>
      </c>
      <c r="T1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144&amp;"")," "," "),"﻿"," "),"​"," "),"⁠"," ")," "," ")," "," "),CHAR(9)," "),CHAR(10)," "),CHAR(13)," "),"MAPCODE"," "),CHAR(34)," "),"“"," "),"”"," "),"'"," "),"’"," "),"‘"," "),"("," "),")"," "),"["," "),"]"," "),"{"," "),"}"," "),","," "),";"," "),"|"," "),":"," "),"/"," "),"\"," "))</f>
        <v/>
      </c>
      <c r="U144" s="50">
        <f>IF(R144&lt;&gt;"",R144,T144)</f>
        <v/>
      </c>
      <c r="V144" s="50">
        <f>IFERROR(FIND(".",S144),0)</f>
        <v/>
      </c>
      <c r="W144" s="50">
        <f>IF(V144&gt;0,V144-1,LEN(S144))</f>
        <v/>
      </c>
      <c r="X144" s="50">
        <f>IF(V144=0,"",IFERROR(LEFT(MID(S144,V144+1,99),FIND("-",MID(S144,V144+1,99))-1),MID(S144,V144+1,99)))</f>
        <v/>
      </c>
      <c r="Y144" s="50">
        <f>LEN(X144)</f>
        <v/>
      </c>
      <c r="Z1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144,"0",""),"1",""),"2",""),"3",""),"4",""),"5",""),"6",""),"7",""),"8",""),"9",""),"A",""),"B",""),"C",""),"D",""),"E",""),"F",""),"G",""),"H",""),"I",""),"J",""),"K",""),"L",""),"M",""),"N",""),"O",""),"P",""),"Q",""),"R",""),"S",""),"T",""),"U",""),"V",""),"W",""),"X",""),"Y",""),"Z",""),".",""),"-","")</f>
        <v/>
      </c>
      <c r="AA144" s="50">
        <f>LEN(S144)-LEN(SUBSTITUTE(S144,".",""))</f>
        <v/>
      </c>
      <c r="AB144" s="50">
        <f>AND(W144=5,Y144=4)</f>
        <v/>
      </c>
      <c r="AC144" s="50">
        <f>IF(P144="","",IF(S144="","There is no mapcode in this row, only a country code.",IF(ISNUMBER(FIND(" ",S144)),"There are too many spaces. A mapcode looks like ZAF RDD.2J: the country code, one space, then the code.",IF(Z144&lt;&gt;"","Contains characters that can't be in a mapcode: "&amp;Z144,IF(OR(AA144&lt;&gt;1,W144&lt;2,W144&gt;5,Y144&lt;2,Y144&gt;4),"This doesn't look like a mapcode. Mapcodes look like RDD.2J: 2 to 5 letters or numbers, a dot, then 2 to 4 more.",IF(AND(U144="",NOT(AB144)),"MISSING",IF(AND(U144&lt;&gt;"",OR(LEN(U144)&lt;2,LEN(U144)&gt;6,ISNUMBER(FIND(".",U144)))),"The country code """&amp;U144&amp;""" doesn't look right. Use a code like ZAF (South Africa) or US-CA (California).","")))))))</f>
        <v/>
      </c>
      <c r="AD144" s="50">
        <f>AND(R144&lt;&gt;"",T144&lt;&gt;"",R144&lt;&gt;T144)</f>
        <v/>
      </c>
    </row>
    <row r="145">
      <c r="B145" s="44" t="n"/>
      <c r="C145" s="44" t="n"/>
      <c r="D145" s="45">
        <f>IF(P145="","",IF(AC145="MISSING","MISSING COUNTRY CODE",IF(AC145&lt;&gt;"","NOT A VALID MAPCODE",IF(M145="NO CONNECTION","NO CONNECTION",IF(NOT(ISNUMBER(F145)),"NOT FOUND",IF(AD145,"CONVERTED – PLEASE CHECK","CONVERTED"))))))</f>
        <v/>
      </c>
      <c r="E145" s="46">
        <f>IF(OR(P145="",AC145&lt;&gt;""),"",TRIM(U145&amp;" "&amp;S145))</f>
        <v/>
      </c>
      <c r="F145" s="47">
        <f>IF(OR(M145="",M145="NO CONNECTION"),"",IFERROR(VALUE(SUBSTITUTE(_xlfn.FILTERXML(M145,"//latDeg"),".",MID(1/2,2,1))),""))</f>
        <v/>
      </c>
      <c r="G145" s="47">
        <f>IF(OR(M145="",M145="NO CONNECTION"),"",IFERROR(VALUE(SUBSTITUTE(_xlfn.FILTERXML(M145,"//lonDeg"),".",MID(1/2,2,1))),""))</f>
        <v/>
      </c>
      <c r="H145" s="45">
        <f>IF(ISNUMBER(F145),SUBSTITUTE(ROUND(F145,6)&amp;"",",",".")&amp;", "&amp;SUBSTITUTE(ROUND(G145,6)&amp;"",",","."),"")</f>
        <v/>
      </c>
      <c r="I145" s="46">
        <f>IF(ISNUMBER(F145),IFERROR(HYPERLINK("https://www.mymapcodes.com/go/?t="&amp;IF(U145="","AAA",U145)&amp;"&amp;ma="&amp;LEFT(S145,V145-1)&amp;"&amp;mb="&amp;MID(S145,V145+1,99),"Open on MyMapcodes →"),""),"")</f>
        <v/>
      </c>
      <c r="J145" s="48">
        <f>IF(P145="","",IF(AC145="MISSING","Add the country code: put it in front of the mapcode (e.g. ZAF RDD.2J) or in column C. ZAF = South Africa.",IF(AC145&lt;&gt;"",AC145,IF(M145="NO CONNECTION","Excel couldn't reach the mapcode service. Click the REFRESH RESULTS box just above the table.",IF(NOT(ISNUMBER(F145)),"The mapcode service doesn't recognise "&amp;E145&amp;". Check the mapcode and the country code.",IF(AD145,"Two different country codes were given, so the one in front of the mapcode ("&amp;R145&amp;") was used.",IF(E145&lt;&gt;TRIM(UPPER(B145&amp;"")),"Tidied up to "&amp;E145&amp;".","")))))))</f>
        <v/>
      </c>
      <c r="L145" s="49">
        <f>IF(E145="","",MapcodeAPI&amp;"coords/"&amp;SUBSTITUTE(E145," ","%20"))&amp;LEFT($B$13,0)</f>
        <v/>
      </c>
      <c r="M145" s="49">
        <f>IF(L145="","",IFERROR(_xlfn.WEBSERVICE(L145),IF(MapcodeAPIBackup="","NO CONNECTION",IFERROR(_xlfn.WEBSERVICE(MapcodeAPIBackup&amp;MID(L145,LEN(MapcodeAPI)+1,999)),"NO CONNECTION"))))</f>
        <v/>
      </c>
      <c r="N145" t="inlineStr">
        <is>
          <t xml:space="preserve"> </t>
        </is>
      </c>
      <c r="P145" s="50">
        <f>IFERROR(IF(AND(TRIM(B145&amp;"")="",TRIM(C145&amp;"")=""),"","#"&amp;UPPER(B145&amp;"")),"#(ERROR)")</f>
        <v/>
      </c>
      <c r="Q145" s="50">
        <f>IF(P145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145,2,999)," "," "),"﻿"," "),"​"," "),"⁠"," ")," "," ")," "," "),CHAR(9)," "),CHAR(10)," "),CHAR(13)," "),"MAPCODE"," "),CHAR(34)," "),"“"," "),"”"," "),"'"," "),"’"," "),"‘"," "),"("," "),")"," "),"["," "),"]"," "),"{"," "),"}"," "),","," "),";"," "),"|"," "),":"," "),"/"," "),"\"," ")))</f>
        <v/>
      </c>
      <c r="R145" s="50">
        <f>IF(ISNUMBER(FIND(" ",Q145)),LEFT(Q145,FIND(" ",Q145)-1),"")</f>
        <v/>
      </c>
      <c r="S145" s="50">
        <f>IF(ISNUMBER(FIND(" ",Q145)),TRIM(MID(Q145,FIND(" ",Q145)+1,999)),Q145)</f>
        <v/>
      </c>
      <c r="T1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145&amp;"")," "," "),"﻿"," "),"​"," "),"⁠"," ")," "," ")," "," "),CHAR(9)," "),CHAR(10)," "),CHAR(13)," "),"MAPCODE"," "),CHAR(34)," "),"“"," "),"”"," "),"'"," "),"’"," "),"‘"," "),"("," "),")"," "),"["," "),"]"," "),"{"," "),"}"," "),","," "),";"," "),"|"," "),":"," "),"/"," "),"\"," "))</f>
        <v/>
      </c>
      <c r="U145" s="50">
        <f>IF(R145&lt;&gt;"",R145,T145)</f>
        <v/>
      </c>
      <c r="V145" s="50">
        <f>IFERROR(FIND(".",S145),0)</f>
        <v/>
      </c>
      <c r="W145" s="50">
        <f>IF(V145&gt;0,V145-1,LEN(S145))</f>
        <v/>
      </c>
      <c r="X145" s="50">
        <f>IF(V145=0,"",IFERROR(LEFT(MID(S145,V145+1,99),FIND("-",MID(S145,V145+1,99))-1),MID(S145,V145+1,99)))</f>
        <v/>
      </c>
      <c r="Y145" s="50">
        <f>LEN(X145)</f>
        <v/>
      </c>
      <c r="Z1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145,"0",""),"1",""),"2",""),"3",""),"4",""),"5",""),"6",""),"7",""),"8",""),"9",""),"A",""),"B",""),"C",""),"D",""),"E",""),"F",""),"G",""),"H",""),"I",""),"J",""),"K",""),"L",""),"M",""),"N",""),"O",""),"P",""),"Q",""),"R",""),"S",""),"T",""),"U",""),"V",""),"W",""),"X",""),"Y",""),"Z",""),".",""),"-","")</f>
        <v/>
      </c>
      <c r="AA145" s="50">
        <f>LEN(S145)-LEN(SUBSTITUTE(S145,".",""))</f>
        <v/>
      </c>
      <c r="AB145" s="50">
        <f>AND(W145=5,Y145=4)</f>
        <v/>
      </c>
      <c r="AC145" s="50">
        <f>IF(P145="","",IF(S145="","There is no mapcode in this row, only a country code.",IF(ISNUMBER(FIND(" ",S145)),"There are too many spaces. A mapcode looks like ZAF RDD.2J: the country code, one space, then the code.",IF(Z145&lt;&gt;"","Contains characters that can't be in a mapcode: "&amp;Z145,IF(OR(AA145&lt;&gt;1,W145&lt;2,W145&gt;5,Y145&lt;2,Y145&gt;4),"This doesn't look like a mapcode. Mapcodes look like RDD.2J: 2 to 5 letters or numbers, a dot, then 2 to 4 more.",IF(AND(U145="",NOT(AB145)),"MISSING",IF(AND(U145&lt;&gt;"",OR(LEN(U145)&lt;2,LEN(U145)&gt;6,ISNUMBER(FIND(".",U145)))),"The country code """&amp;U145&amp;""" doesn't look right. Use a code like ZAF (South Africa) or US-CA (California).","")))))))</f>
        <v/>
      </c>
      <c r="AD145" s="50">
        <f>AND(R145&lt;&gt;"",T145&lt;&gt;"",R145&lt;&gt;T145)</f>
        <v/>
      </c>
    </row>
    <row r="146">
      <c r="B146" s="44" t="n"/>
      <c r="C146" s="44" t="n"/>
      <c r="D146" s="45">
        <f>IF(P146="","",IF(AC146="MISSING","MISSING COUNTRY CODE",IF(AC146&lt;&gt;"","NOT A VALID MAPCODE",IF(M146="NO CONNECTION","NO CONNECTION",IF(NOT(ISNUMBER(F146)),"NOT FOUND",IF(AD146,"CONVERTED – PLEASE CHECK","CONVERTED"))))))</f>
        <v/>
      </c>
      <c r="E146" s="46">
        <f>IF(OR(P146="",AC146&lt;&gt;""),"",TRIM(U146&amp;" "&amp;S146))</f>
        <v/>
      </c>
      <c r="F146" s="47">
        <f>IF(OR(M146="",M146="NO CONNECTION"),"",IFERROR(VALUE(SUBSTITUTE(_xlfn.FILTERXML(M146,"//latDeg"),".",MID(1/2,2,1))),""))</f>
        <v/>
      </c>
      <c r="G146" s="47">
        <f>IF(OR(M146="",M146="NO CONNECTION"),"",IFERROR(VALUE(SUBSTITUTE(_xlfn.FILTERXML(M146,"//lonDeg"),".",MID(1/2,2,1))),""))</f>
        <v/>
      </c>
      <c r="H146" s="45">
        <f>IF(ISNUMBER(F146),SUBSTITUTE(ROUND(F146,6)&amp;"",",",".")&amp;", "&amp;SUBSTITUTE(ROUND(G146,6)&amp;"",",","."),"")</f>
        <v/>
      </c>
      <c r="I146" s="46">
        <f>IF(ISNUMBER(F146),IFERROR(HYPERLINK("https://www.mymapcodes.com/go/?t="&amp;IF(U146="","AAA",U146)&amp;"&amp;ma="&amp;LEFT(S146,V146-1)&amp;"&amp;mb="&amp;MID(S146,V146+1,99),"Open on MyMapcodes →"),""),"")</f>
        <v/>
      </c>
      <c r="J146" s="48">
        <f>IF(P146="","",IF(AC146="MISSING","Add the country code: put it in front of the mapcode (e.g. ZAF RDD.2J) or in column C. ZAF = South Africa.",IF(AC146&lt;&gt;"",AC146,IF(M146="NO CONNECTION","Excel couldn't reach the mapcode service. Click the REFRESH RESULTS box just above the table.",IF(NOT(ISNUMBER(F146)),"The mapcode service doesn't recognise "&amp;E146&amp;". Check the mapcode and the country code.",IF(AD146,"Two different country codes were given, so the one in front of the mapcode ("&amp;R146&amp;") was used.",IF(E146&lt;&gt;TRIM(UPPER(B146&amp;"")),"Tidied up to "&amp;E146&amp;".","")))))))</f>
        <v/>
      </c>
      <c r="L146" s="49">
        <f>IF(E146="","",MapcodeAPI&amp;"coords/"&amp;SUBSTITUTE(E146," ","%20"))&amp;LEFT($B$13,0)</f>
        <v/>
      </c>
      <c r="M146" s="49">
        <f>IF(L146="","",IFERROR(_xlfn.WEBSERVICE(L146),IF(MapcodeAPIBackup="","NO CONNECTION",IFERROR(_xlfn.WEBSERVICE(MapcodeAPIBackup&amp;MID(L146,LEN(MapcodeAPI)+1,999)),"NO CONNECTION"))))</f>
        <v/>
      </c>
      <c r="N146" t="inlineStr">
        <is>
          <t xml:space="preserve"> </t>
        </is>
      </c>
      <c r="P146" s="50">
        <f>IFERROR(IF(AND(TRIM(B146&amp;"")="",TRIM(C146&amp;"")=""),"","#"&amp;UPPER(B146&amp;"")),"#(ERROR)")</f>
        <v/>
      </c>
      <c r="Q146" s="50">
        <f>IF(P146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146,2,999)," "," "),"﻿"," "),"​"," "),"⁠"," ")," "," ")," "," "),CHAR(9)," "),CHAR(10)," "),CHAR(13)," "),"MAPCODE"," "),CHAR(34)," "),"“"," "),"”"," "),"'"," "),"’"," "),"‘"," "),"("," "),")"," "),"["," "),"]"," "),"{"," "),"}"," "),","," "),";"," "),"|"," "),":"," "),"/"," "),"\"," ")))</f>
        <v/>
      </c>
      <c r="R146" s="50">
        <f>IF(ISNUMBER(FIND(" ",Q146)),LEFT(Q146,FIND(" ",Q146)-1),"")</f>
        <v/>
      </c>
      <c r="S146" s="50">
        <f>IF(ISNUMBER(FIND(" ",Q146)),TRIM(MID(Q146,FIND(" ",Q146)+1,999)),Q146)</f>
        <v/>
      </c>
      <c r="T1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146&amp;"")," "," "),"﻿"," "),"​"," "),"⁠"," ")," "," ")," "," "),CHAR(9)," "),CHAR(10)," "),CHAR(13)," "),"MAPCODE"," "),CHAR(34)," "),"“"," "),"”"," "),"'"," "),"’"," "),"‘"," "),"("," "),")"," "),"["," "),"]"," "),"{"," "),"}"," "),","," "),";"," "),"|"," "),":"," "),"/"," "),"\"," "))</f>
        <v/>
      </c>
      <c r="U146" s="50">
        <f>IF(R146&lt;&gt;"",R146,T146)</f>
        <v/>
      </c>
      <c r="V146" s="50">
        <f>IFERROR(FIND(".",S146),0)</f>
        <v/>
      </c>
      <c r="W146" s="50">
        <f>IF(V146&gt;0,V146-1,LEN(S146))</f>
        <v/>
      </c>
      <c r="X146" s="50">
        <f>IF(V146=0,"",IFERROR(LEFT(MID(S146,V146+1,99),FIND("-",MID(S146,V146+1,99))-1),MID(S146,V146+1,99)))</f>
        <v/>
      </c>
      <c r="Y146" s="50">
        <f>LEN(X146)</f>
        <v/>
      </c>
      <c r="Z1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146,"0",""),"1",""),"2",""),"3",""),"4",""),"5",""),"6",""),"7",""),"8",""),"9",""),"A",""),"B",""),"C",""),"D",""),"E",""),"F",""),"G",""),"H",""),"I",""),"J",""),"K",""),"L",""),"M",""),"N",""),"O",""),"P",""),"Q",""),"R",""),"S",""),"T",""),"U",""),"V",""),"W",""),"X",""),"Y",""),"Z",""),".",""),"-","")</f>
        <v/>
      </c>
      <c r="AA146" s="50">
        <f>LEN(S146)-LEN(SUBSTITUTE(S146,".",""))</f>
        <v/>
      </c>
      <c r="AB146" s="50">
        <f>AND(W146=5,Y146=4)</f>
        <v/>
      </c>
      <c r="AC146" s="50">
        <f>IF(P146="","",IF(S146="","There is no mapcode in this row, only a country code.",IF(ISNUMBER(FIND(" ",S146)),"There are too many spaces. A mapcode looks like ZAF RDD.2J: the country code, one space, then the code.",IF(Z146&lt;&gt;"","Contains characters that can't be in a mapcode: "&amp;Z146,IF(OR(AA146&lt;&gt;1,W146&lt;2,W146&gt;5,Y146&lt;2,Y146&gt;4),"This doesn't look like a mapcode. Mapcodes look like RDD.2J: 2 to 5 letters or numbers, a dot, then 2 to 4 more.",IF(AND(U146="",NOT(AB146)),"MISSING",IF(AND(U146&lt;&gt;"",OR(LEN(U146)&lt;2,LEN(U146)&gt;6,ISNUMBER(FIND(".",U146)))),"The country code """&amp;U146&amp;""" doesn't look right. Use a code like ZAF (South Africa) or US-CA (California).","")))))))</f>
        <v/>
      </c>
      <c r="AD146" s="50">
        <f>AND(R146&lt;&gt;"",T146&lt;&gt;"",R146&lt;&gt;T146)</f>
        <v/>
      </c>
    </row>
    <row r="147">
      <c r="B147" s="44" t="n"/>
      <c r="C147" s="44" t="n"/>
      <c r="D147" s="45">
        <f>IF(P147="","",IF(AC147="MISSING","MISSING COUNTRY CODE",IF(AC147&lt;&gt;"","NOT A VALID MAPCODE",IF(M147="NO CONNECTION","NO CONNECTION",IF(NOT(ISNUMBER(F147)),"NOT FOUND",IF(AD147,"CONVERTED – PLEASE CHECK","CONVERTED"))))))</f>
        <v/>
      </c>
      <c r="E147" s="46">
        <f>IF(OR(P147="",AC147&lt;&gt;""),"",TRIM(U147&amp;" "&amp;S147))</f>
        <v/>
      </c>
      <c r="F147" s="47">
        <f>IF(OR(M147="",M147="NO CONNECTION"),"",IFERROR(VALUE(SUBSTITUTE(_xlfn.FILTERXML(M147,"//latDeg"),".",MID(1/2,2,1))),""))</f>
        <v/>
      </c>
      <c r="G147" s="47">
        <f>IF(OR(M147="",M147="NO CONNECTION"),"",IFERROR(VALUE(SUBSTITUTE(_xlfn.FILTERXML(M147,"//lonDeg"),".",MID(1/2,2,1))),""))</f>
        <v/>
      </c>
      <c r="H147" s="45">
        <f>IF(ISNUMBER(F147),SUBSTITUTE(ROUND(F147,6)&amp;"",",",".")&amp;", "&amp;SUBSTITUTE(ROUND(G147,6)&amp;"",",","."),"")</f>
        <v/>
      </c>
      <c r="I147" s="46">
        <f>IF(ISNUMBER(F147),IFERROR(HYPERLINK("https://www.mymapcodes.com/go/?t="&amp;IF(U147="","AAA",U147)&amp;"&amp;ma="&amp;LEFT(S147,V147-1)&amp;"&amp;mb="&amp;MID(S147,V147+1,99),"Open on MyMapcodes →"),""),"")</f>
        <v/>
      </c>
      <c r="J147" s="48">
        <f>IF(P147="","",IF(AC147="MISSING","Add the country code: put it in front of the mapcode (e.g. ZAF RDD.2J) or in column C. ZAF = South Africa.",IF(AC147&lt;&gt;"",AC147,IF(M147="NO CONNECTION","Excel couldn't reach the mapcode service. Click the REFRESH RESULTS box just above the table.",IF(NOT(ISNUMBER(F147)),"The mapcode service doesn't recognise "&amp;E147&amp;". Check the mapcode and the country code.",IF(AD147,"Two different country codes were given, so the one in front of the mapcode ("&amp;R147&amp;") was used.",IF(E147&lt;&gt;TRIM(UPPER(B147&amp;"")),"Tidied up to "&amp;E147&amp;".","")))))))</f>
        <v/>
      </c>
      <c r="L147" s="49">
        <f>IF(E147="","",MapcodeAPI&amp;"coords/"&amp;SUBSTITUTE(E147," ","%20"))&amp;LEFT($B$13,0)</f>
        <v/>
      </c>
      <c r="M147" s="49">
        <f>IF(L147="","",IFERROR(_xlfn.WEBSERVICE(L147),IF(MapcodeAPIBackup="","NO CONNECTION",IFERROR(_xlfn.WEBSERVICE(MapcodeAPIBackup&amp;MID(L147,LEN(MapcodeAPI)+1,999)),"NO CONNECTION"))))</f>
        <v/>
      </c>
      <c r="N147" t="inlineStr">
        <is>
          <t xml:space="preserve"> </t>
        </is>
      </c>
      <c r="P147" s="50">
        <f>IFERROR(IF(AND(TRIM(B147&amp;"")="",TRIM(C147&amp;"")=""),"","#"&amp;UPPER(B147&amp;"")),"#(ERROR)")</f>
        <v/>
      </c>
      <c r="Q147" s="50">
        <f>IF(P147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147,2,999)," "," "),"﻿"," "),"​"," "),"⁠"," ")," "," ")," "," "),CHAR(9)," "),CHAR(10)," "),CHAR(13)," "),"MAPCODE"," "),CHAR(34)," "),"“"," "),"”"," "),"'"," "),"’"," "),"‘"," "),"("," "),")"," "),"["," "),"]"," "),"{"," "),"}"," "),","," "),";"," "),"|"," "),":"," "),"/"," "),"\"," ")))</f>
        <v/>
      </c>
      <c r="R147" s="50">
        <f>IF(ISNUMBER(FIND(" ",Q147)),LEFT(Q147,FIND(" ",Q147)-1),"")</f>
        <v/>
      </c>
      <c r="S147" s="50">
        <f>IF(ISNUMBER(FIND(" ",Q147)),TRIM(MID(Q147,FIND(" ",Q147)+1,999)),Q147)</f>
        <v/>
      </c>
      <c r="T1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147&amp;"")," "," "),"﻿"," "),"​"," "),"⁠"," ")," "," ")," "," "),CHAR(9)," "),CHAR(10)," "),CHAR(13)," "),"MAPCODE"," "),CHAR(34)," "),"“"," "),"”"," "),"'"," "),"’"," "),"‘"," "),"("," "),")"," "),"["," "),"]"," "),"{"," "),"}"," "),","," "),";"," "),"|"," "),":"," "),"/"," "),"\"," "))</f>
        <v/>
      </c>
      <c r="U147" s="50">
        <f>IF(R147&lt;&gt;"",R147,T147)</f>
        <v/>
      </c>
      <c r="V147" s="50">
        <f>IFERROR(FIND(".",S147),0)</f>
        <v/>
      </c>
      <c r="W147" s="50">
        <f>IF(V147&gt;0,V147-1,LEN(S147))</f>
        <v/>
      </c>
      <c r="X147" s="50">
        <f>IF(V147=0,"",IFERROR(LEFT(MID(S147,V147+1,99),FIND("-",MID(S147,V147+1,99))-1),MID(S147,V147+1,99)))</f>
        <v/>
      </c>
      <c r="Y147" s="50">
        <f>LEN(X147)</f>
        <v/>
      </c>
      <c r="Z1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147,"0",""),"1",""),"2",""),"3",""),"4",""),"5",""),"6",""),"7",""),"8",""),"9",""),"A",""),"B",""),"C",""),"D",""),"E",""),"F",""),"G",""),"H",""),"I",""),"J",""),"K",""),"L",""),"M",""),"N",""),"O",""),"P",""),"Q",""),"R",""),"S",""),"T",""),"U",""),"V",""),"W",""),"X",""),"Y",""),"Z",""),".",""),"-","")</f>
        <v/>
      </c>
      <c r="AA147" s="50">
        <f>LEN(S147)-LEN(SUBSTITUTE(S147,".",""))</f>
        <v/>
      </c>
      <c r="AB147" s="50">
        <f>AND(W147=5,Y147=4)</f>
        <v/>
      </c>
      <c r="AC147" s="50">
        <f>IF(P147="","",IF(S147="","There is no mapcode in this row, only a country code.",IF(ISNUMBER(FIND(" ",S147)),"There are too many spaces. A mapcode looks like ZAF RDD.2J: the country code, one space, then the code.",IF(Z147&lt;&gt;"","Contains characters that can't be in a mapcode: "&amp;Z147,IF(OR(AA147&lt;&gt;1,W147&lt;2,W147&gt;5,Y147&lt;2,Y147&gt;4),"This doesn't look like a mapcode. Mapcodes look like RDD.2J: 2 to 5 letters or numbers, a dot, then 2 to 4 more.",IF(AND(U147="",NOT(AB147)),"MISSING",IF(AND(U147&lt;&gt;"",OR(LEN(U147)&lt;2,LEN(U147)&gt;6,ISNUMBER(FIND(".",U147)))),"The country code """&amp;U147&amp;""" doesn't look right. Use a code like ZAF (South Africa) or US-CA (California).","")))))))</f>
        <v/>
      </c>
      <c r="AD147" s="50">
        <f>AND(R147&lt;&gt;"",T147&lt;&gt;"",R147&lt;&gt;T147)</f>
        <v/>
      </c>
    </row>
    <row r="148">
      <c r="B148" s="44" t="n"/>
      <c r="C148" s="44" t="n"/>
      <c r="D148" s="45">
        <f>IF(P148="","",IF(AC148="MISSING","MISSING COUNTRY CODE",IF(AC148&lt;&gt;"","NOT A VALID MAPCODE",IF(M148="NO CONNECTION","NO CONNECTION",IF(NOT(ISNUMBER(F148)),"NOT FOUND",IF(AD148,"CONVERTED – PLEASE CHECK","CONVERTED"))))))</f>
        <v/>
      </c>
      <c r="E148" s="46">
        <f>IF(OR(P148="",AC148&lt;&gt;""),"",TRIM(U148&amp;" "&amp;S148))</f>
        <v/>
      </c>
      <c r="F148" s="47">
        <f>IF(OR(M148="",M148="NO CONNECTION"),"",IFERROR(VALUE(SUBSTITUTE(_xlfn.FILTERXML(M148,"//latDeg"),".",MID(1/2,2,1))),""))</f>
        <v/>
      </c>
      <c r="G148" s="47">
        <f>IF(OR(M148="",M148="NO CONNECTION"),"",IFERROR(VALUE(SUBSTITUTE(_xlfn.FILTERXML(M148,"//lonDeg"),".",MID(1/2,2,1))),""))</f>
        <v/>
      </c>
      <c r="H148" s="45">
        <f>IF(ISNUMBER(F148),SUBSTITUTE(ROUND(F148,6)&amp;"",",",".")&amp;", "&amp;SUBSTITUTE(ROUND(G148,6)&amp;"",",","."),"")</f>
        <v/>
      </c>
      <c r="I148" s="46">
        <f>IF(ISNUMBER(F148),IFERROR(HYPERLINK("https://www.mymapcodes.com/go/?t="&amp;IF(U148="","AAA",U148)&amp;"&amp;ma="&amp;LEFT(S148,V148-1)&amp;"&amp;mb="&amp;MID(S148,V148+1,99),"Open on MyMapcodes →"),""),"")</f>
        <v/>
      </c>
      <c r="J148" s="48">
        <f>IF(P148="","",IF(AC148="MISSING","Add the country code: put it in front of the mapcode (e.g. ZAF RDD.2J) or in column C. ZAF = South Africa.",IF(AC148&lt;&gt;"",AC148,IF(M148="NO CONNECTION","Excel couldn't reach the mapcode service. Click the REFRESH RESULTS box just above the table.",IF(NOT(ISNUMBER(F148)),"The mapcode service doesn't recognise "&amp;E148&amp;". Check the mapcode and the country code.",IF(AD148,"Two different country codes were given, so the one in front of the mapcode ("&amp;R148&amp;") was used.",IF(E148&lt;&gt;TRIM(UPPER(B148&amp;"")),"Tidied up to "&amp;E148&amp;".","")))))))</f>
        <v/>
      </c>
      <c r="L148" s="49">
        <f>IF(E148="","",MapcodeAPI&amp;"coords/"&amp;SUBSTITUTE(E148," ","%20"))&amp;LEFT($B$13,0)</f>
        <v/>
      </c>
      <c r="M148" s="49">
        <f>IF(L148="","",IFERROR(_xlfn.WEBSERVICE(L148),IF(MapcodeAPIBackup="","NO CONNECTION",IFERROR(_xlfn.WEBSERVICE(MapcodeAPIBackup&amp;MID(L148,LEN(MapcodeAPI)+1,999)),"NO CONNECTION"))))</f>
        <v/>
      </c>
      <c r="N148" t="inlineStr">
        <is>
          <t xml:space="preserve"> </t>
        </is>
      </c>
      <c r="P148" s="50">
        <f>IFERROR(IF(AND(TRIM(B148&amp;"")="",TRIM(C148&amp;"")=""),"","#"&amp;UPPER(B148&amp;"")),"#(ERROR)")</f>
        <v/>
      </c>
      <c r="Q148" s="50">
        <f>IF(P148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148,2,999)," "," "),"﻿"," "),"​"," "),"⁠"," ")," "," ")," "," "),CHAR(9)," "),CHAR(10)," "),CHAR(13)," "),"MAPCODE"," "),CHAR(34)," "),"“"," "),"”"," "),"'"," "),"’"," "),"‘"," "),"("," "),")"," "),"["," "),"]"," "),"{"," "),"}"," "),","," "),";"," "),"|"," "),":"," "),"/"," "),"\"," ")))</f>
        <v/>
      </c>
      <c r="R148" s="50">
        <f>IF(ISNUMBER(FIND(" ",Q148)),LEFT(Q148,FIND(" ",Q148)-1),"")</f>
        <v/>
      </c>
      <c r="S148" s="50">
        <f>IF(ISNUMBER(FIND(" ",Q148)),TRIM(MID(Q148,FIND(" ",Q148)+1,999)),Q148)</f>
        <v/>
      </c>
      <c r="T1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148&amp;"")," "," "),"﻿"," "),"​"," "),"⁠"," ")," "," ")," "," "),CHAR(9)," "),CHAR(10)," "),CHAR(13)," "),"MAPCODE"," "),CHAR(34)," "),"“"," "),"”"," "),"'"," "),"’"," "),"‘"," "),"("," "),")"," "),"["," "),"]"," "),"{"," "),"}"," "),","," "),";"," "),"|"," "),":"," "),"/"," "),"\"," "))</f>
        <v/>
      </c>
      <c r="U148" s="50">
        <f>IF(R148&lt;&gt;"",R148,T148)</f>
        <v/>
      </c>
      <c r="V148" s="50">
        <f>IFERROR(FIND(".",S148),0)</f>
        <v/>
      </c>
      <c r="W148" s="50">
        <f>IF(V148&gt;0,V148-1,LEN(S148))</f>
        <v/>
      </c>
      <c r="X148" s="50">
        <f>IF(V148=0,"",IFERROR(LEFT(MID(S148,V148+1,99),FIND("-",MID(S148,V148+1,99))-1),MID(S148,V148+1,99)))</f>
        <v/>
      </c>
      <c r="Y148" s="50">
        <f>LEN(X148)</f>
        <v/>
      </c>
      <c r="Z1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148,"0",""),"1",""),"2",""),"3",""),"4",""),"5",""),"6",""),"7",""),"8",""),"9",""),"A",""),"B",""),"C",""),"D",""),"E",""),"F",""),"G",""),"H",""),"I",""),"J",""),"K",""),"L",""),"M",""),"N",""),"O",""),"P",""),"Q",""),"R",""),"S",""),"T",""),"U",""),"V",""),"W",""),"X",""),"Y",""),"Z",""),".",""),"-","")</f>
        <v/>
      </c>
      <c r="AA148" s="50">
        <f>LEN(S148)-LEN(SUBSTITUTE(S148,".",""))</f>
        <v/>
      </c>
      <c r="AB148" s="50">
        <f>AND(W148=5,Y148=4)</f>
        <v/>
      </c>
      <c r="AC148" s="50">
        <f>IF(P148="","",IF(S148="","There is no mapcode in this row, only a country code.",IF(ISNUMBER(FIND(" ",S148)),"There are too many spaces. A mapcode looks like ZAF RDD.2J: the country code, one space, then the code.",IF(Z148&lt;&gt;"","Contains characters that can't be in a mapcode: "&amp;Z148,IF(OR(AA148&lt;&gt;1,W148&lt;2,W148&gt;5,Y148&lt;2,Y148&gt;4),"This doesn't look like a mapcode. Mapcodes look like RDD.2J: 2 to 5 letters or numbers, a dot, then 2 to 4 more.",IF(AND(U148="",NOT(AB148)),"MISSING",IF(AND(U148&lt;&gt;"",OR(LEN(U148)&lt;2,LEN(U148)&gt;6,ISNUMBER(FIND(".",U148)))),"The country code """&amp;U148&amp;""" doesn't look right. Use a code like ZAF (South Africa) or US-CA (California).","")))))))</f>
        <v/>
      </c>
      <c r="AD148" s="50">
        <f>AND(R148&lt;&gt;"",T148&lt;&gt;"",R148&lt;&gt;T148)</f>
        <v/>
      </c>
    </row>
    <row r="149">
      <c r="B149" s="44" t="n"/>
      <c r="C149" s="44" t="n"/>
      <c r="D149" s="45">
        <f>IF(P149="","",IF(AC149="MISSING","MISSING COUNTRY CODE",IF(AC149&lt;&gt;"","NOT A VALID MAPCODE",IF(M149="NO CONNECTION","NO CONNECTION",IF(NOT(ISNUMBER(F149)),"NOT FOUND",IF(AD149,"CONVERTED – PLEASE CHECK","CONVERTED"))))))</f>
        <v/>
      </c>
      <c r="E149" s="46">
        <f>IF(OR(P149="",AC149&lt;&gt;""),"",TRIM(U149&amp;" "&amp;S149))</f>
        <v/>
      </c>
      <c r="F149" s="47">
        <f>IF(OR(M149="",M149="NO CONNECTION"),"",IFERROR(VALUE(SUBSTITUTE(_xlfn.FILTERXML(M149,"//latDeg"),".",MID(1/2,2,1))),""))</f>
        <v/>
      </c>
      <c r="G149" s="47">
        <f>IF(OR(M149="",M149="NO CONNECTION"),"",IFERROR(VALUE(SUBSTITUTE(_xlfn.FILTERXML(M149,"//lonDeg"),".",MID(1/2,2,1))),""))</f>
        <v/>
      </c>
      <c r="H149" s="45">
        <f>IF(ISNUMBER(F149),SUBSTITUTE(ROUND(F149,6)&amp;"",",",".")&amp;", "&amp;SUBSTITUTE(ROUND(G149,6)&amp;"",",","."),"")</f>
        <v/>
      </c>
      <c r="I149" s="46">
        <f>IF(ISNUMBER(F149),IFERROR(HYPERLINK("https://www.mymapcodes.com/go/?t="&amp;IF(U149="","AAA",U149)&amp;"&amp;ma="&amp;LEFT(S149,V149-1)&amp;"&amp;mb="&amp;MID(S149,V149+1,99),"Open on MyMapcodes →"),""),"")</f>
        <v/>
      </c>
      <c r="J149" s="48">
        <f>IF(P149="","",IF(AC149="MISSING","Add the country code: put it in front of the mapcode (e.g. ZAF RDD.2J) or in column C. ZAF = South Africa.",IF(AC149&lt;&gt;"",AC149,IF(M149="NO CONNECTION","Excel couldn't reach the mapcode service. Click the REFRESH RESULTS box just above the table.",IF(NOT(ISNUMBER(F149)),"The mapcode service doesn't recognise "&amp;E149&amp;". Check the mapcode and the country code.",IF(AD149,"Two different country codes were given, so the one in front of the mapcode ("&amp;R149&amp;") was used.",IF(E149&lt;&gt;TRIM(UPPER(B149&amp;"")),"Tidied up to "&amp;E149&amp;".","")))))))</f>
        <v/>
      </c>
      <c r="L149" s="49">
        <f>IF(E149="","",MapcodeAPI&amp;"coords/"&amp;SUBSTITUTE(E149," ","%20"))&amp;LEFT($B$13,0)</f>
        <v/>
      </c>
      <c r="M149" s="49">
        <f>IF(L149="","",IFERROR(_xlfn.WEBSERVICE(L149),IF(MapcodeAPIBackup="","NO CONNECTION",IFERROR(_xlfn.WEBSERVICE(MapcodeAPIBackup&amp;MID(L149,LEN(MapcodeAPI)+1,999)),"NO CONNECTION"))))</f>
        <v/>
      </c>
      <c r="N149" t="inlineStr">
        <is>
          <t xml:space="preserve"> </t>
        </is>
      </c>
      <c r="P149" s="50">
        <f>IFERROR(IF(AND(TRIM(B149&amp;"")="",TRIM(C149&amp;"")=""),"","#"&amp;UPPER(B149&amp;"")),"#(ERROR)")</f>
        <v/>
      </c>
      <c r="Q149" s="50">
        <f>IF(P149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149,2,999)," "," "),"﻿"," "),"​"," "),"⁠"," ")," "," ")," "," "),CHAR(9)," "),CHAR(10)," "),CHAR(13)," "),"MAPCODE"," "),CHAR(34)," "),"“"," "),"”"," "),"'"," "),"’"," "),"‘"," "),"("," "),")"," "),"["," "),"]"," "),"{"," "),"}"," "),","," "),";"," "),"|"," "),":"," "),"/"," "),"\"," ")))</f>
        <v/>
      </c>
      <c r="R149" s="50">
        <f>IF(ISNUMBER(FIND(" ",Q149)),LEFT(Q149,FIND(" ",Q149)-1),"")</f>
        <v/>
      </c>
      <c r="S149" s="50">
        <f>IF(ISNUMBER(FIND(" ",Q149)),TRIM(MID(Q149,FIND(" ",Q149)+1,999)),Q149)</f>
        <v/>
      </c>
      <c r="T1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149&amp;"")," "," "),"﻿"," "),"​"," "),"⁠"," ")," "," ")," "," "),CHAR(9)," "),CHAR(10)," "),CHAR(13)," "),"MAPCODE"," "),CHAR(34)," "),"“"," "),"”"," "),"'"," "),"’"," "),"‘"," "),"("," "),")"," "),"["," "),"]"," "),"{"," "),"}"," "),","," "),";"," "),"|"," "),":"," "),"/"," "),"\"," "))</f>
        <v/>
      </c>
      <c r="U149" s="50">
        <f>IF(R149&lt;&gt;"",R149,T149)</f>
        <v/>
      </c>
      <c r="V149" s="50">
        <f>IFERROR(FIND(".",S149),0)</f>
        <v/>
      </c>
      <c r="W149" s="50">
        <f>IF(V149&gt;0,V149-1,LEN(S149))</f>
        <v/>
      </c>
      <c r="X149" s="50">
        <f>IF(V149=0,"",IFERROR(LEFT(MID(S149,V149+1,99),FIND("-",MID(S149,V149+1,99))-1),MID(S149,V149+1,99)))</f>
        <v/>
      </c>
      <c r="Y149" s="50">
        <f>LEN(X149)</f>
        <v/>
      </c>
      <c r="Z1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149,"0",""),"1",""),"2",""),"3",""),"4",""),"5",""),"6",""),"7",""),"8",""),"9",""),"A",""),"B",""),"C",""),"D",""),"E",""),"F",""),"G",""),"H",""),"I",""),"J",""),"K",""),"L",""),"M",""),"N",""),"O",""),"P",""),"Q",""),"R",""),"S",""),"T",""),"U",""),"V",""),"W",""),"X",""),"Y",""),"Z",""),".",""),"-","")</f>
        <v/>
      </c>
      <c r="AA149" s="50">
        <f>LEN(S149)-LEN(SUBSTITUTE(S149,".",""))</f>
        <v/>
      </c>
      <c r="AB149" s="50">
        <f>AND(W149=5,Y149=4)</f>
        <v/>
      </c>
      <c r="AC149" s="50">
        <f>IF(P149="","",IF(S149="","There is no mapcode in this row, only a country code.",IF(ISNUMBER(FIND(" ",S149)),"There are too many spaces. A mapcode looks like ZAF RDD.2J: the country code, one space, then the code.",IF(Z149&lt;&gt;"","Contains characters that can't be in a mapcode: "&amp;Z149,IF(OR(AA149&lt;&gt;1,W149&lt;2,W149&gt;5,Y149&lt;2,Y149&gt;4),"This doesn't look like a mapcode. Mapcodes look like RDD.2J: 2 to 5 letters or numbers, a dot, then 2 to 4 more.",IF(AND(U149="",NOT(AB149)),"MISSING",IF(AND(U149&lt;&gt;"",OR(LEN(U149)&lt;2,LEN(U149)&gt;6,ISNUMBER(FIND(".",U149)))),"The country code """&amp;U149&amp;""" doesn't look right. Use a code like ZAF (South Africa) or US-CA (California).","")))))))</f>
        <v/>
      </c>
      <c r="AD149" s="50">
        <f>AND(R149&lt;&gt;"",T149&lt;&gt;"",R149&lt;&gt;T149)</f>
        <v/>
      </c>
    </row>
    <row r="150">
      <c r="B150" s="44" t="n"/>
      <c r="C150" s="44" t="n"/>
      <c r="D150" s="45">
        <f>IF(P150="","",IF(AC150="MISSING","MISSING COUNTRY CODE",IF(AC150&lt;&gt;"","NOT A VALID MAPCODE",IF(M150="NO CONNECTION","NO CONNECTION",IF(NOT(ISNUMBER(F150)),"NOT FOUND",IF(AD150,"CONVERTED – PLEASE CHECK","CONVERTED"))))))</f>
        <v/>
      </c>
      <c r="E150" s="46">
        <f>IF(OR(P150="",AC150&lt;&gt;""),"",TRIM(U150&amp;" "&amp;S150))</f>
        <v/>
      </c>
      <c r="F150" s="47">
        <f>IF(OR(M150="",M150="NO CONNECTION"),"",IFERROR(VALUE(SUBSTITUTE(_xlfn.FILTERXML(M150,"//latDeg"),".",MID(1/2,2,1))),""))</f>
        <v/>
      </c>
      <c r="G150" s="47">
        <f>IF(OR(M150="",M150="NO CONNECTION"),"",IFERROR(VALUE(SUBSTITUTE(_xlfn.FILTERXML(M150,"//lonDeg"),".",MID(1/2,2,1))),""))</f>
        <v/>
      </c>
      <c r="H150" s="45">
        <f>IF(ISNUMBER(F150),SUBSTITUTE(ROUND(F150,6)&amp;"",",",".")&amp;", "&amp;SUBSTITUTE(ROUND(G150,6)&amp;"",",","."),"")</f>
        <v/>
      </c>
      <c r="I150" s="46">
        <f>IF(ISNUMBER(F150),IFERROR(HYPERLINK("https://www.mymapcodes.com/go/?t="&amp;IF(U150="","AAA",U150)&amp;"&amp;ma="&amp;LEFT(S150,V150-1)&amp;"&amp;mb="&amp;MID(S150,V150+1,99),"Open on MyMapcodes →"),""),"")</f>
        <v/>
      </c>
      <c r="J150" s="48">
        <f>IF(P150="","",IF(AC150="MISSING","Add the country code: put it in front of the mapcode (e.g. ZAF RDD.2J) or in column C. ZAF = South Africa.",IF(AC150&lt;&gt;"",AC150,IF(M150="NO CONNECTION","Excel couldn't reach the mapcode service. Click the REFRESH RESULTS box just above the table.",IF(NOT(ISNUMBER(F150)),"The mapcode service doesn't recognise "&amp;E150&amp;". Check the mapcode and the country code.",IF(AD150,"Two different country codes were given, so the one in front of the mapcode ("&amp;R150&amp;") was used.",IF(E150&lt;&gt;TRIM(UPPER(B150&amp;"")),"Tidied up to "&amp;E150&amp;".","")))))))</f>
        <v/>
      </c>
      <c r="L150" s="49">
        <f>IF(E150="","",MapcodeAPI&amp;"coords/"&amp;SUBSTITUTE(E150," ","%20"))&amp;LEFT($B$13,0)</f>
        <v/>
      </c>
      <c r="M150" s="49">
        <f>IF(L150="","",IFERROR(_xlfn.WEBSERVICE(L150),IF(MapcodeAPIBackup="","NO CONNECTION",IFERROR(_xlfn.WEBSERVICE(MapcodeAPIBackup&amp;MID(L150,LEN(MapcodeAPI)+1,999)),"NO CONNECTION"))))</f>
        <v/>
      </c>
      <c r="N150" t="inlineStr">
        <is>
          <t xml:space="preserve"> </t>
        </is>
      </c>
      <c r="P150" s="50">
        <f>IFERROR(IF(AND(TRIM(B150&amp;"")="",TRIM(C150&amp;"")=""),"","#"&amp;UPPER(B150&amp;"")),"#(ERROR)")</f>
        <v/>
      </c>
      <c r="Q150" s="50">
        <f>IF(P150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150,2,999)," "," "),"﻿"," "),"​"," "),"⁠"," ")," "," ")," "," "),CHAR(9)," "),CHAR(10)," "),CHAR(13)," "),"MAPCODE"," "),CHAR(34)," "),"“"," "),"”"," "),"'"," "),"’"," "),"‘"," "),"("," "),")"," "),"["," "),"]"," "),"{"," "),"}"," "),","," "),";"," "),"|"," "),":"," "),"/"," "),"\"," ")))</f>
        <v/>
      </c>
      <c r="R150" s="50">
        <f>IF(ISNUMBER(FIND(" ",Q150)),LEFT(Q150,FIND(" ",Q150)-1),"")</f>
        <v/>
      </c>
      <c r="S150" s="50">
        <f>IF(ISNUMBER(FIND(" ",Q150)),TRIM(MID(Q150,FIND(" ",Q150)+1,999)),Q150)</f>
        <v/>
      </c>
      <c r="T1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150&amp;"")," "," "),"﻿"," "),"​"," "),"⁠"," ")," "," ")," "," "),CHAR(9)," "),CHAR(10)," "),CHAR(13)," "),"MAPCODE"," "),CHAR(34)," "),"“"," "),"”"," "),"'"," "),"’"," "),"‘"," "),"("," "),")"," "),"["," "),"]"," "),"{"," "),"}"," "),","," "),";"," "),"|"," "),":"," "),"/"," "),"\"," "))</f>
        <v/>
      </c>
      <c r="U150" s="50">
        <f>IF(R150&lt;&gt;"",R150,T150)</f>
        <v/>
      </c>
      <c r="V150" s="50">
        <f>IFERROR(FIND(".",S150),0)</f>
        <v/>
      </c>
      <c r="W150" s="50">
        <f>IF(V150&gt;0,V150-1,LEN(S150))</f>
        <v/>
      </c>
      <c r="X150" s="50">
        <f>IF(V150=0,"",IFERROR(LEFT(MID(S150,V150+1,99),FIND("-",MID(S150,V150+1,99))-1),MID(S150,V150+1,99)))</f>
        <v/>
      </c>
      <c r="Y150" s="50">
        <f>LEN(X150)</f>
        <v/>
      </c>
      <c r="Z1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150,"0",""),"1",""),"2",""),"3",""),"4",""),"5",""),"6",""),"7",""),"8",""),"9",""),"A",""),"B",""),"C",""),"D",""),"E",""),"F",""),"G",""),"H",""),"I",""),"J",""),"K",""),"L",""),"M",""),"N",""),"O",""),"P",""),"Q",""),"R",""),"S",""),"T",""),"U",""),"V",""),"W",""),"X",""),"Y",""),"Z",""),".",""),"-","")</f>
        <v/>
      </c>
      <c r="AA150" s="50">
        <f>LEN(S150)-LEN(SUBSTITUTE(S150,".",""))</f>
        <v/>
      </c>
      <c r="AB150" s="50">
        <f>AND(W150=5,Y150=4)</f>
        <v/>
      </c>
      <c r="AC150" s="50">
        <f>IF(P150="","",IF(S150="","There is no mapcode in this row, only a country code.",IF(ISNUMBER(FIND(" ",S150)),"There are too many spaces. A mapcode looks like ZAF RDD.2J: the country code, one space, then the code.",IF(Z150&lt;&gt;"","Contains characters that can't be in a mapcode: "&amp;Z150,IF(OR(AA150&lt;&gt;1,W150&lt;2,W150&gt;5,Y150&lt;2,Y150&gt;4),"This doesn't look like a mapcode. Mapcodes look like RDD.2J: 2 to 5 letters or numbers, a dot, then 2 to 4 more.",IF(AND(U150="",NOT(AB150)),"MISSING",IF(AND(U150&lt;&gt;"",OR(LEN(U150)&lt;2,LEN(U150)&gt;6,ISNUMBER(FIND(".",U150)))),"The country code """&amp;U150&amp;""" doesn't look right. Use a code like ZAF (South Africa) or US-CA (California).","")))))))</f>
        <v/>
      </c>
      <c r="AD150" s="50">
        <f>AND(R150&lt;&gt;"",T150&lt;&gt;"",R150&lt;&gt;T150)</f>
        <v/>
      </c>
    </row>
    <row r="151">
      <c r="B151" s="44" t="n"/>
      <c r="C151" s="44" t="n"/>
      <c r="D151" s="45">
        <f>IF(P151="","",IF(AC151="MISSING","MISSING COUNTRY CODE",IF(AC151&lt;&gt;"","NOT A VALID MAPCODE",IF(M151="NO CONNECTION","NO CONNECTION",IF(NOT(ISNUMBER(F151)),"NOT FOUND",IF(AD151,"CONVERTED – PLEASE CHECK","CONVERTED"))))))</f>
        <v/>
      </c>
      <c r="E151" s="46">
        <f>IF(OR(P151="",AC151&lt;&gt;""),"",TRIM(U151&amp;" "&amp;S151))</f>
        <v/>
      </c>
      <c r="F151" s="47">
        <f>IF(OR(M151="",M151="NO CONNECTION"),"",IFERROR(VALUE(SUBSTITUTE(_xlfn.FILTERXML(M151,"//latDeg"),".",MID(1/2,2,1))),""))</f>
        <v/>
      </c>
      <c r="G151" s="47">
        <f>IF(OR(M151="",M151="NO CONNECTION"),"",IFERROR(VALUE(SUBSTITUTE(_xlfn.FILTERXML(M151,"//lonDeg"),".",MID(1/2,2,1))),""))</f>
        <v/>
      </c>
      <c r="H151" s="45">
        <f>IF(ISNUMBER(F151),SUBSTITUTE(ROUND(F151,6)&amp;"",",",".")&amp;", "&amp;SUBSTITUTE(ROUND(G151,6)&amp;"",",","."),"")</f>
        <v/>
      </c>
      <c r="I151" s="46">
        <f>IF(ISNUMBER(F151),IFERROR(HYPERLINK("https://www.mymapcodes.com/go/?t="&amp;IF(U151="","AAA",U151)&amp;"&amp;ma="&amp;LEFT(S151,V151-1)&amp;"&amp;mb="&amp;MID(S151,V151+1,99),"Open on MyMapcodes →"),""),"")</f>
        <v/>
      </c>
      <c r="J151" s="48">
        <f>IF(P151="","",IF(AC151="MISSING","Add the country code: put it in front of the mapcode (e.g. ZAF RDD.2J) or in column C. ZAF = South Africa.",IF(AC151&lt;&gt;"",AC151,IF(M151="NO CONNECTION","Excel couldn't reach the mapcode service. Click the REFRESH RESULTS box just above the table.",IF(NOT(ISNUMBER(F151)),"The mapcode service doesn't recognise "&amp;E151&amp;". Check the mapcode and the country code.",IF(AD151,"Two different country codes were given, so the one in front of the mapcode ("&amp;R151&amp;") was used.",IF(E151&lt;&gt;TRIM(UPPER(B151&amp;"")),"Tidied up to "&amp;E151&amp;".","")))))))</f>
        <v/>
      </c>
      <c r="L151" s="49">
        <f>IF(E151="","",MapcodeAPI&amp;"coords/"&amp;SUBSTITUTE(E151," ","%20"))&amp;LEFT($B$13,0)</f>
        <v/>
      </c>
      <c r="M151" s="49">
        <f>IF(L151="","",IFERROR(_xlfn.WEBSERVICE(L151),IF(MapcodeAPIBackup="","NO CONNECTION",IFERROR(_xlfn.WEBSERVICE(MapcodeAPIBackup&amp;MID(L151,LEN(MapcodeAPI)+1,999)),"NO CONNECTION"))))</f>
        <v/>
      </c>
      <c r="N151" t="inlineStr">
        <is>
          <t xml:space="preserve"> </t>
        </is>
      </c>
      <c r="P151" s="50">
        <f>IFERROR(IF(AND(TRIM(B151&amp;"")="",TRIM(C151&amp;"")=""),"","#"&amp;UPPER(B151&amp;"")),"#(ERROR)")</f>
        <v/>
      </c>
      <c r="Q151" s="50">
        <f>IF(P151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151,2,999)," "," "),"﻿"," "),"​"," "),"⁠"," ")," "," ")," "," "),CHAR(9)," "),CHAR(10)," "),CHAR(13)," "),"MAPCODE"," "),CHAR(34)," "),"“"," "),"”"," "),"'"," "),"’"," "),"‘"," "),"("," "),")"," "),"["," "),"]"," "),"{"," "),"}"," "),","," "),";"," "),"|"," "),":"," "),"/"," "),"\"," ")))</f>
        <v/>
      </c>
      <c r="R151" s="50">
        <f>IF(ISNUMBER(FIND(" ",Q151)),LEFT(Q151,FIND(" ",Q151)-1),"")</f>
        <v/>
      </c>
      <c r="S151" s="50">
        <f>IF(ISNUMBER(FIND(" ",Q151)),TRIM(MID(Q151,FIND(" ",Q151)+1,999)),Q151)</f>
        <v/>
      </c>
      <c r="T1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151&amp;"")," "," "),"﻿"," "),"​"," "),"⁠"," ")," "," ")," "," "),CHAR(9)," "),CHAR(10)," "),CHAR(13)," "),"MAPCODE"," "),CHAR(34)," "),"“"," "),"”"," "),"'"," "),"’"," "),"‘"," "),"("," "),")"," "),"["," "),"]"," "),"{"," "),"}"," "),","," "),";"," "),"|"," "),":"," "),"/"," "),"\"," "))</f>
        <v/>
      </c>
      <c r="U151" s="50">
        <f>IF(R151&lt;&gt;"",R151,T151)</f>
        <v/>
      </c>
      <c r="V151" s="50">
        <f>IFERROR(FIND(".",S151),0)</f>
        <v/>
      </c>
      <c r="W151" s="50">
        <f>IF(V151&gt;0,V151-1,LEN(S151))</f>
        <v/>
      </c>
      <c r="X151" s="50">
        <f>IF(V151=0,"",IFERROR(LEFT(MID(S151,V151+1,99),FIND("-",MID(S151,V151+1,99))-1),MID(S151,V151+1,99)))</f>
        <v/>
      </c>
      <c r="Y151" s="50">
        <f>LEN(X151)</f>
        <v/>
      </c>
      <c r="Z1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151,"0",""),"1",""),"2",""),"3",""),"4",""),"5",""),"6",""),"7",""),"8",""),"9",""),"A",""),"B",""),"C",""),"D",""),"E",""),"F",""),"G",""),"H",""),"I",""),"J",""),"K",""),"L",""),"M",""),"N",""),"O",""),"P",""),"Q",""),"R",""),"S",""),"T",""),"U",""),"V",""),"W",""),"X",""),"Y",""),"Z",""),".",""),"-","")</f>
        <v/>
      </c>
      <c r="AA151" s="50">
        <f>LEN(S151)-LEN(SUBSTITUTE(S151,".",""))</f>
        <v/>
      </c>
      <c r="AB151" s="50">
        <f>AND(W151=5,Y151=4)</f>
        <v/>
      </c>
      <c r="AC151" s="50">
        <f>IF(P151="","",IF(S151="","There is no mapcode in this row, only a country code.",IF(ISNUMBER(FIND(" ",S151)),"There are too many spaces. A mapcode looks like ZAF RDD.2J: the country code, one space, then the code.",IF(Z151&lt;&gt;"","Contains characters that can't be in a mapcode: "&amp;Z151,IF(OR(AA151&lt;&gt;1,W151&lt;2,W151&gt;5,Y151&lt;2,Y151&gt;4),"This doesn't look like a mapcode. Mapcodes look like RDD.2J: 2 to 5 letters or numbers, a dot, then 2 to 4 more.",IF(AND(U151="",NOT(AB151)),"MISSING",IF(AND(U151&lt;&gt;"",OR(LEN(U151)&lt;2,LEN(U151)&gt;6,ISNUMBER(FIND(".",U151)))),"The country code """&amp;U151&amp;""" doesn't look right. Use a code like ZAF (South Africa) or US-CA (California).","")))))))</f>
        <v/>
      </c>
      <c r="AD151" s="50">
        <f>AND(R151&lt;&gt;"",T151&lt;&gt;"",R151&lt;&gt;T151)</f>
        <v/>
      </c>
    </row>
    <row r="152">
      <c r="B152" s="44" t="n"/>
      <c r="C152" s="44" t="n"/>
      <c r="D152" s="45">
        <f>IF(P152="","",IF(AC152="MISSING","MISSING COUNTRY CODE",IF(AC152&lt;&gt;"","NOT A VALID MAPCODE",IF(M152="NO CONNECTION","NO CONNECTION",IF(NOT(ISNUMBER(F152)),"NOT FOUND",IF(AD152,"CONVERTED – PLEASE CHECK","CONVERTED"))))))</f>
        <v/>
      </c>
      <c r="E152" s="46">
        <f>IF(OR(P152="",AC152&lt;&gt;""),"",TRIM(U152&amp;" "&amp;S152))</f>
        <v/>
      </c>
      <c r="F152" s="47">
        <f>IF(OR(M152="",M152="NO CONNECTION"),"",IFERROR(VALUE(SUBSTITUTE(_xlfn.FILTERXML(M152,"//latDeg"),".",MID(1/2,2,1))),""))</f>
        <v/>
      </c>
      <c r="G152" s="47">
        <f>IF(OR(M152="",M152="NO CONNECTION"),"",IFERROR(VALUE(SUBSTITUTE(_xlfn.FILTERXML(M152,"//lonDeg"),".",MID(1/2,2,1))),""))</f>
        <v/>
      </c>
      <c r="H152" s="45">
        <f>IF(ISNUMBER(F152),SUBSTITUTE(ROUND(F152,6)&amp;"",",",".")&amp;", "&amp;SUBSTITUTE(ROUND(G152,6)&amp;"",",","."),"")</f>
        <v/>
      </c>
      <c r="I152" s="46">
        <f>IF(ISNUMBER(F152),IFERROR(HYPERLINK("https://www.mymapcodes.com/go/?t="&amp;IF(U152="","AAA",U152)&amp;"&amp;ma="&amp;LEFT(S152,V152-1)&amp;"&amp;mb="&amp;MID(S152,V152+1,99),"Open on MyMapcodes →"),""),"")</f>
        <v/>
      </c>
      <c r="J152" s="48">
        <f>IF(P152="","",IF(AC152="MISSING","Add the country code: put it in front of the mapcode (e.g. ZAF RDD.2J) or in column C. ZAF = South Africa.",IF(AC152&lt;&gt;"",AC152,IF(M152="NO CONNECTION","Excel couldn't reach the mapcode service. Click the REFRESH RESULTS box just above the table.",IF(NOT(ISNUMBER(F152)),"The mapcode service doesn't recognise "&amp;E152&amp;". Check the mapcode and the country code.",IF(AD152,"Two different country codes were given, so the one in front of the mapcode ("&amp;R152&amp;") was used.",IF(E152&lt;&gt;TRIM(UPPER(B152&amp;"")),"Tidied up to "&amp;E152&amp;".","")))))))</f>
        <v/>
      </c>
      <c r="L152" s="49">
        <f>IF(E152="","",MapcodeAPI&amp;"coords/"&amp;SUBSTITUTE(E152," ","%20"))&amp;LEFT($B$13,0)</f>
        <v/>
      </c>
      <c r="M152" s="49">
        <f>IF(L152="","",IFERROR(_xlfn.WEBSERVICE(L152),IF(MapcodeAPIBackup="","NO CONNECTION",IFERROR(_xlfn.WEBSERVICE(MapcodeAPIBackup&amp;MID(L152,LEN(MapcodeAPI)+1,999)),"NO CONNECTION"))))</f>
        <v/>
      </c>
      <c r="N152" t="inlineStr">
        <is>
          <t xml:space="preserve"> </t>
        </is>
      </c>
      <c r="P152" s="50">
        <f>IFERROR(IF(AND(TRIM(B152&amp;"")="",TRIM(C152&amp;"")=""),"","#"&amp;UPPER(B152&amp;"")),"#(ERROR)")</f>
        <v/>
      </c>
      <c r="Q152" s="50">
        <f>IF(P152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152,2,999)," "," "),"﻿"," "),"​"," "),"⁠"," ")," "," ")," "," "),CHAR(9)," "),CHAR(10)," "),CHAR(13)," "),"MAPCODE"," "),CHAR(34)," "),"“"," "),"”"," "),"'"," "),"’"," "),"‘"," "),"("," "),")"," "),"["," "),"]"," "),"{"," "),"}"," "),","," "),";"," "),"|"," "),":"," "),"/"," "),"\"," ")))</f>
        <v/>
      </c>
      <c r="R152" s="50">
        <f>IF(ISNUMBER(FIND(" ",Q152)),LEFT(Q152,FIND(" ",Q152)-1),"")</f>
        <v/>
      </c>
      <c r="S152" s="50">
        <f>IF(ISNUMBER(FIND(" ",Q152)),TRIM(MID(Q152,FIND(" ",Q152)+1,999)),Q152)</f>
        <v/>
      </c>
      <c r="T1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152&amp;"")," "," "),"﻿"," "),"​"," "),"⁠"," ")," "," ")," "," "),CHAR(9)," "),CHAR(10)," "),CHAR(13)," "),"MAPCODE"," "),CHAR(34)," "),"“"," "),"”"," "),"'"," "),"’"," "),"‘"," "),"("," "),")"," "),"["," "),"]"," "),"{"," "),"}"," "),","," "),";"," "),"|"," "),":"," "),"/"," "),"\"," "))</f>
        <v/>
      </c>
      <c r="U152" s="50">
        <f>IF(R152&lt;&gt;"",R152,T152)</f>
        <v/>
      </c>
      <c r="V152" s="50">
        <f>IFERROR(FIND(".",S152),0)</f>
        <v/>
      </c>
      <c r="W152" s="50">
        <f>IF(V152&gt;0,V152-1,LEN(S152))</f>
        <v/>
      </c>
      <c r="X152" s="50">
        <f>IF(V152=0,"",IFERROR(LEFT(MID(S152,V152+1,99),FIND("-",MID(S152,V152+1,99))-1),MID(S152,V152+1,99)))</f>
        <v/>
      </c>
      <c r="Y152" s="50">
        <f>LEN(X152)</f>
        <v/>
      </c>
      <c r="Z1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152,"0",""),"1",""),"2",""),"3",""),"4",""),"5",""),"6",""),"7",""),"8",""),"9",""),"A",""),"B",""),"C",""),"D",""),"E",""),"F",""),"G",""),"H",""),"I",""),"J",""),"K",""),"L",""),"M",""),"N",""),"O",""),"P",""),"Q",""),"R",""),"S",""),"T",""),"U",""),"V",""),"W",""),"X",""),"Y",""),"Z",""),".",""),"-","")</f>
        <v/>
      </c>
      <c r="AA152" s="50">
        <f>LEN(S152)-LEN(SUBSTITUTE(S152,".",""))</f>
        <v/>
      </c>
      <c r="AB152" s="50">
        <f>AND(W152=5,Y152=4)</f>
        <v/>
      </c>
      <c r="AC152" s="50">
        <f>IF(P152="","",IF(S152="","There is no mapcode in this row, only a country code.",IF(ISNUMBER(FIND(" ",S152)),"There are too many spaces. A mapcode looks like ZAF RDD.2J: the country code, one space, then the code.",IF(Z152&lt;&gt;"","Contains characters that can't be in a mapcode: "&amp;Z152,IF(OR(AA152&lt;&gt;1,W152&lt;2,W152&gt;5,Y152&lt;2,Y152&gt;4),"This doesn't look like a mapcode. Mapcodes look like RDD.2J: 2 to 5 letters or numbers, a dot, then 2 to 4 more.",IF(AND(U152="",NOT(AB152)),"MISSING",IF(AND(U152&lt;&gt;"",OR(LEN(U152)&lt;2,LEN(U152)&gt;6,ISNUMBER(FIND(".",U152)))),"The country code """&amp;U152&amp;""" doesn't look right. Use a code like ZAF (South Africa) or US-CA (California).","")))))))</f>
        <v/>
      </c>
      <c r="AD152" s="50">
        <f>AND(R152&lt;&gt;"",T152&lt;&gt;"",R152&lt;&gt;T152)</f>
        <v/>
      </c>
    </row>
    <row r="153">
      <c r="B153" s="44" t="n"/>
      <c r="C153" s="44" t="n"/>
      <c r="D153" s="45">
        <f>IF(P153="","",IF(AC153="MISSING","MISSING COUNTRY CODE",IF(AC153&lt;&gt;"","NOT A VALID MAPCODE",IF(M153="NO CONNECTION","NO CONNECTION",IF(NOT(ISNUMBER(F153)),"NOT FOUND",IF(AD153,"CONVERTED – PLEASE CHECK","CONVERTED"))))))</f>
        <v/>
      </c>
      <c r="E153" s="46">
        <f>IF(OR(P153="",AC153&lt;&gt;""),"",TRIM(U153&amp;" "&amp;S153))</f>
        <v/>
      </c>
      <c r="F153" s="47">
        <f>IF(OR(M153="",M153="NO CONNECTION"),"",IFERROR(VALUE(SUBSTITUTE(_xlfn.FILTERXML(M153,"//latDeg"),".",MID(1/2,2,1))),""))</f>
        <v/>
      </c>
      <c r="G153" s="47">
        <f>IF(OR(M153="",M153="NO CONNECTION"),"",IFERROR(VALUE(SUBSTITUTE(_xlfn.FILTERXML(M153,"//lonDeg"),".",MID(1/2,2,1))),""))</f>
        <v/>
      </c>
      <c r="H153" s="45">
        <f>IF(ISNUMBER(F153),SUBSTITUTE(ROUND(F153,6)&amp;"",",",".")&amp;", "&amp;SUBSTITUTE(ROUND(G153,6)&amp;"",",","."),"")</f>
        <v/>
      </c>
      <c r="I153" s="46">
        <f>IF(ISNUMBER(F153),IFERROR(HYPERLINK("https://www.mymapcodes.com/go/?t="&amp;IF(U153="","AAA",U153)&amp;"&amp;ma="&amp;LEFT(S153,V153-1)&amp;"&amp;mb="&amp;MID(S153,V153+1,99),"Open on MyMapcodes →"),""),"")</f>
        <v/>
      </c>
      <c r="J153" s="48">
        <f>IF(P153="","",IF(AC153="MISSING","Add the country code: put it in front of the mapcode (e.g. ZAF RDD.2J) or in column C. ZAF = South Africa.",IF(AC153&lt;&gt;"",AC153,IF(M153="NO CONNECTION","Excel couldn't reach the mapcode service. Click the REFRESH RESULTS box just above the table.",IF(NOT(ISNUMBER(F153)),"The mapcode service doesn't recognise "&amp;E153&amp;". Check the mapcode and the country code.",IF(AD153,"Two different country codes were given, so the one in front of the mapcode ("&amp;R153&amp;") was used.",IF(E153&lt;&gt;TRIM(UPPER(B153&amp;"")),"Tidied up to "&amp;E153&amp;".","")))))))</f>
        <v/>
      </c>
      <c r="L153" s="49">
        <f>IF(E153="","",MapcodeAPI&amp;"coords/"&amp;SUBSTITUTE(E153," ","%20"))&amp;LEFT($B$13,0)</f>
        <v/>
      </c>
      <c r="M153" s="49">
        <f>IF(L153="","",IFERROR(_xlfn.WEBSERVICE(L153),IF(MapcodeAPIBackup="","NO CONNECTION",IFERROR(_xlfn.WEBSERVICE(MapcodeAPIBackup&amp;MID(L153,LEN(MapcodeAPI)+1,999)),"NO CONNECTION"))))</f>
        <v/>
      </c>
      <c r="N153" t="inlineStr">
        <is>
          <t xml:space="preserve"> </t>
        </is>
      </c>
      <c r="P153" s="50">
        <f>IFERROR(IF(AND(TRIM(B153&amp;"")="",TRIM(C153&amp;"")=""),"","#"&amp;UPPER(B153&amp;"")),"#(ERROR)")</f>
        <v/>
      </c>
      <c r="Q153" s="50">
        <f>IF(P153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153,2,999)," "," "),"﻿"," "),"​"," "),"⁠"," ")," "," ")," "," "),CHAR(9)," "),CHAR(10)," "),CHAR(13)," "),"MAPCODE"," "),CHAR(34)," "),"“"," "),"”"," "),"'"," "),"’"," "),"‘"," "),"("," "),")"," "),"["," "),"]"," "),"{"," "),"}"," "),","," "),";"," "),"|"," "),":"," "),"/"," "),"\"," ")))</f>
        <v/>
      </c>
      <c r="R153" s="50">
        <f>IF(ISNUMBER(FIND(" ",Q153)),LEFT(Q153,FIND(" ",Q153)-1),"")</f>
        <v/>
      </c>
      <c r="S153" s="50">
        <f>IF(ISNUMBER(FIND(" ",Q153)),TRIM(MID(Q153,FIND(" ",Q153)+1,999)),Q153)</f>
        <v/>
      </c>
      <c r="T1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153&amp;"")," "," "),"﻿"," "),"​"," "),"⁠"," ")," "," ")," "," "),CHAR(9)," "),CHAR(10)," "),CHAR(13)," "),"MAPCODE"," "),CHAR(34)," "),"“"," "),"”"," "),"'"," "),"’"," "),"‘"," "),"("," "),")"," "),"["," "),"]"," "),"{"," "),"}"," "),","," "),";"," "),"|"," "),":"," "),"/"," "),"\"," "))</f>
        <v/>
      </c>
      <c r="U153" s="50">
        <f>IF(R153&lt;&gt;"",R153,T153)</f>
        <v/>
      </c>
      <c r="V153" s="50">
        <f>IFERROR(FIND(".",S153),0)</f>
        <v/>
      </c>
      <c r="W153" s="50">
        <f>IF(V153&gt;0,V153-1,LEN(S153))</f>
        <v/>
      </c>
      <c r="X153" s="50">
        <f>IF(V153=0,"",IFERROR(LEFT(MID(S153,V153+1,99),FIND("-",MID(S153,V153+1,99))-1),MID(S153,V153+1,99)))</f>
        <v/>
      </c>
      <c r="Y153" s="50">
        <f>LEN(X153)</f>
        <v/>
      </c>
      <c r="Z1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153,"0",""),"1",""),"2",""),"3",""),"4",""),"5",""),"6",""),"7",""),"8",""),"9",""),"A",""),"B",""),"C",""),"D",""),"E",""),"F",""),"G",""),"H",""),"I",""),"J",""),"K",""),"L",""),"M",""),"N",""),"O",""),"P",""),"Q",""),"R",""),"S",""),"T",""),"U",""),"V",""),"W",""),"X",""),"Y",""),"Z",""),".",""),"-","")</f>
        <v/>
      </c>
      <c r="AA153" s="50">
        <f>LEN(S153)-LEN(SUBSTITUTE(S153,".",""))</f>
        <v/>
      </c>
      <c r="AB153" s="50">
        <f>AND(W153=5,Y153=4)</f>
        <v/>
      </c>
      <c r="AC153" s="50">
        <f>IF(P153="","",IF(S153="","There is no mapcode in this row, only a country code.",IF(ISNUMBER(FIND(" ",S153)),"There are too many spaces. A mapcode looks like ZAF RDD.2J: the country code, one space, then the code.",IF(Z153&lt;&gt;"","Contains characters that can't be in a mapcode: "&amp;Z153,IF(OR(AA153&lt;&gt;1,W153&lt;2,W153&gt;5,Y153&lt;2,Y153&gt;4),"This doesn't look like a mapcode. Mapcodes look like RDD.2J: 2 to 5 letters or numbers, a dot, then 2 to 4 more.",IF(AND(U153="",NOT(AB153)),"MISSING",IF(AND(U153&lt;&gt;"",OR(LEN(U153)&lt;2,LEN(U153)&gt;6,ISNUMBER(FIND(".",U153)))),"The country code """&amp;U153&amp;""" doesn't look right. Use a code like ZAF (South Africa) or US-CA (California).","")))))))</f>
        <v/>
      </c>
      <c r="AD153" s="50">
        <f>AND(R153&lt;&gt;"",T153&lt;&gt;"",R153&lt;&gt;T153)</f>
        <v/>
      </c>
    </row>
    <row r="154">
      <c r="B154" s="44" t="n"/>
      <c r="C154" s="44" t="n"/>
      <c r="D154" s="45">
        <f>IF(P154="","",IF(AC154="MISSING","MISSING COUNTRY CODE",IF(AC154&lt;&gt;"","NOT A VALID MAPCODE",IF(M154="NO CONNECTION","NO CONNECTION",IF(NOT(ISNUMBER(F154)),"NOT FOUND",IF(AD154,"CONVERTED – PLEASE CHECK","CONVERTED"))))))</f>
        <v/>
      </c>
      <c r="E154" s="46">
        <f>IF(OR(P154="",AC154&lt;&gt;""),"",TRIM(U154&amp;" "&amp;S154))</f>
        <v/>
      </c>
      <c r="F154" s="47">
        <f>IF(OR(M154="",M154="NO CONNECTION"),"",IFERROR(VALUE(SUBSTITUTE(_xlfn.FILTERXML(M154,"//latDeg"),".",MID(1/2,2,1))),""))</f>
        <v/>
      </c>
      <c r="G154" s="47">
        <f>IF(OR(M154="",M154="NO CONNECTION"),"",IFERROR(VALUE(SUBSTITUTE(_xlfn.FILTERXML(M154,"//lonDeg"),".",MID(1/2,2,1))),""))</f>
        <v/>
      </c>
      <c r="H154" s="45">
        <f>IF(ISNUMBER(F154),SUBSTITUTE(ROUND(F154,6)&amp;"",",",".")&amp;", "&amp;SUBSTITUTE(ROUND(G154,6)&amp;"",",","."),"")</f>
        <v/>
      </c>
      <c r="I154" s="46">
        <f>IF(ISNUMBER(F154),IFERROR(HYPERLINK("https://www.mymapcodes.com/go/?t="&amp;IF(U154="","AAA",U154)&amp;"&amp;ma="&amp;LEFT(S154,V154-1)&amp;"&amp;mb="&amp;MID(S154,V154+1,99),"Open on MyMapcodes →"),""),"")</f>
        <v/>
      </c>
      <c r="J154" s="48">
        <f>IF(P154="","",IF(AC154="MISSING","Add the country code: put it in front of the mapcode (e.g. ZAF RDD.2J) or in column C. ZAF = South Africa.",IF(AC154&lt;&gt;"",AC154,IF(M154="NO CONNECTION","Excel couldn't reach the mapcode service. Click the REFRESH RESULTS box just above the table.",IF(NOT(ISNUMBER(F154)),"The mapcode service doesn't recognise "&amp;E154&amp;". Check the mapcode and the country code.",IF(AD154,"Two different country codes were given, so the one in front of the mapcode ("&amp;R154&amp;") was used.",IF(E154&lt;&gt;TRIM(UPPER(B154&amp;"")),"Tidied up to "&amp;E154&amp;".","")))))))</f>
        <v/>
      </c>
      <c r="L154" s="49">
        <f>IF(E154="","",MapcodeAPI&amp;"coords/"&amp;SUBSTITUTE(E154," ","%20"))&amp;LEFT($B$13,0)</f>
        <v/>
      </c>
      <c r="M154" s="49">
        <f>IF(L154="","",IFERROR(_xlfn.WEBSERVICE(L154),IF(MapcodeAPIBackup="","NO CONNECTION",IFERROR(_xlfn.WEBSERVICE(MapcodeAPIBackup&amp;MID(L154,LEN(MapcodeAPI)+1,999)),"NO CONNECTION"))))</f>
        <v/>
      </c>
      <c r="N154" t="inlineStr">
        <is>
          <t xml:space="preserve"> </t>
        </is>
      </c>
      <c r="P154" s="50">
        <f>IFERROR(IF(AND(TRIM(B154&amp;"")="",TRIM(C154&amp;"")=""),"","#"&amp;UPPER(B154&amp;"")),"#(ERROR)")</f>
        <v/>
      </c>
      <c r="Q154" s="50">
        <f>IF(P154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154,2,999)," "," "),"﻿"," "),"​"," "),"⁠"," ")," "," ")," "," "),CHAR(9)," "),CHAR(10)," "),CHAR(13)," "),"MAPCODE"," "),CHAR(34)," "),"“"," "),"”"," "),"'"," "),"’"," "),"‘"," "),"("," "),")"," "),"["," "),"]"," "),"{"," "),"}"," "),","," "),";"," "),"|"," "),":"," "),"/"," "),"\"," ")))</f>
        <v/>
      </c>
      <c r="R154" s="50">
        <f>IF(ISNUMBER(FIND(" ",Q154)),LEFT(Q154,FIND(" ",Q154)-1),"")</f>
        <v/>
      </c>
      <c r="S154" s="50">
        <f>IF(ISNUMBER(FIND(" ",Q154)),TRIM(MID(Q154,FIND(" ",Q154)+1,999)),Q154)</f>
        <v/>
      </c>
      <c r="T1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154&amp;"")," "," "),"﻿"," "),"​"," "),"⁠"," ")," "," ")," "," "),CHAR(9)," "),CHAR(10)," "),CHAR(13)," "),"MAPCODE"," "),CHAR(34)," "),"“"," "),"”"," "),"'"," "),"’"," "),"‘"," "),"("," "),")"," "),"["," "),"]"," "),"{"," "),"}"," "),","," "),";"," "),"|"," "),":"," "),"/"," "),"\"," "))</f>
        <v/>
      </c>
      <c r="U154" s="50">
        <f>IF(R154&lt;&gt;"",R154,T154)</f>
        <v/>
      </c>
      <c r="V154" s="50">
        <f>IFERROR(FIND(".",S154),0)</f>
        <v/>
      </c>
      <c r="W154" s="50">
        <f>IF(V154&gt;0,V154-1,LEN(S154))</f>
        <v/>
      </c>
      <c r="X154" s="50">
        <f>IF(V154=0,"",IFERROR(LEFT(MID(S154,V154+1,99),FIND("-",MID(S154,V154+1,99))-1),MID(S154,V154+1,99)))</f>
        <v/>
      </c>
      <c r="Y154" s="50">
        <f>LEN(X154)</f>
        <v/>
      </c>
      <c r="Z1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154,"0",""),"1",""),"2",""),"3",""),"4",""),"5",""),"6",""),"7",""),"8",""),"9",""),"A",""),"B",""),"C",""),"D",""),"E",""),"F",""),"G",""),"H",""),"I",""),"J",""),"K",""),"L",""),"M",""),"N",""),"O",""),"P",""),"Q",""),"R",""),"S",""),"T",""),"U",""),"V",""),"W",""),"X",""),"Y",""),"Z",""),".",""),"-","")</f>
        <v/>
      </c>
      <c r="AA154" s="50">
        <f>LEN(S154)-LEN(SUBSTITUTE(S154,".",""))</f>
        <v/>
      </c>
      <c r="AB154" s="50">
        <f>AND(W154=5,Y154=4)</f>
        <v/>
      </c>
      <c r="AC154" s="50">
        <f>IF(P154="","",IF(S154="","There is no mapcode in this row, only a country code.",IF(ISNUMBER(FIND(" ",S154)),"There are too many spaces. A mapcode looks like ZAF RDD.2J: the country code, one space, then the code.",IF(Z154&lt;&gt;"","Contains characters that can't be in a mapcode: "&amp;Z154,IF(OR(AA154&lt;&gt;1,W154&lt;2,W154&gt;5,Y154&lt;2,Y154&gt;4),"This doesn't look like a mapcode. Mapcodes look like RDD.2J: 2 to 5 letters or numbers, a dot, then 2 to 4 more.",IF(AND(U154="",NOT(AB154)),"MISSING",IF(AND(U154&lt;&gt;"",OR(LEN(U154)&lt;2,LEN(U154)&gt;6,ISNUMBER(FIND(".",U154)))),"The country code """&amp;U154&amp;""" doesn't look right. Use a code like ZAF (South Africa) or US-CA (California).","")))))))</f>
        <v/>
      </c>
      <c r="AD154" s="50">
        <f>AND(R154&lt;&gt;"",T154&lt;&gt;"",R154&lt;&gt;T154)</f>
        <v/>
      </c>
    </row>
    <row r="155">
      <c r="B155" s="44" t="n"/>
      <c r="C155" s="44" t="n"/>
      <c r="D155" s="45">
        <f>IF(P155="","",IF(AC155="MISSING","MISSING COUNTRY CODE",IF(AC155&lt;&gt;"","NOT A VALID MAPCODE",IF(M155="NO CONNECTION","NO CONNECTION",IF(NOT(ISNUMBER(F155)),"NOT FOUND",IF(AD155,"CONVERTED – PLEASE CHECK","CONVERTED"))))))</f>
        <v/>
      </c>
      <c r="E155" s="46">
        <f>IF(OR(P155="",AC155&lt;&gt;""),"",TRIM(U155&amp;" "&amp;S155))</f>
        <v/>
      </c>
      <c r="F155" s="47">
        <f>IF(OR(M155="",M155="NO CONNECTION"),"",IFERROR(VALUE(SUBSTITUTE(_xlfn.FILTERXML(M155,"//latDeg"),".",MID(1/2,2,1))),""))</f>
        <v/>
      </c>
      <c r="G155" s="47">
        <f>IF(OR(M155="",M155="NO CONNECTION"),"",IFERROR(VALUE(SUBSTITUTE(_xlfn.FILTERXML(M155,"//lonDeg"),".",MID(1/2,2,1))),""))</f>
        <v/>
      </c>
      <c r="H155" s="45">
        <f>IF(ISNUMBER(F155),SUBSTITUTE(ROUND(F155,6)&amp;"",",",".")&amp;", "&amp;SUBSTITUTE(ROUND(G155,6)&amp;"",",","."),"")</f>
        <v/>
      </c>
      <c r="I155" s="46">
        <f>IF(ISNUMBER(F155),IFERROR(HYPERLINK("https://www.mymapcodes.com/go/?t="&amp;IF(U155="","AAA",U155)&amp;"&amp;ma="&amp;LEFT(S155,V155-1)&amp;"&amp;mb="&amp;MID(S155,V155+1,99),"Open on MyMapcodes →"),""),"")</f>
        <v/>
      </c>
      <c r="J155" s="48">
        <f>IF(P155="","",IF(AC155="MISSING","Add the country code: put it in front of the mapcode (e.g. ZAF RDD.2J) or in column C. ZAF = South Africa.",IF(AC155&lt;&gt;"",AC155,IF(M155="NO CONNECTION","Excel couldn't reach the mapcode service. Click the REFRESH RESULTS box just above the table.",IF(NOT(ISNUMBER(F155)),"The mapcode service doesn't recognise "&amp;E155&amp;". Check the mapcode and the country code.",IF(AD155,"Two different country codes were given, so the one in front of the mapcode ("&amp;R155&amp;") was used.",IF(E155&lt;&gt;TRIM(UPPER(B155&amp;"")),"Tidied up to "&amp;E155&amp;".","")))))))</f>
        <v/>
      </c>
      <c r="L155" s="49">
        <f>IF(E155="","",MapcodeAPI&amp;"coords/"&amp;SUBSTITUTE(E155," ","%20"))&amp;LEFT($B$13,0)</f>
        <v/>
      </c>
      <c r="M155" s="49">
        <f>IF(L155="","",IFERROR(_xlfn.WEBSERVICE(L155),IF(MapcodeAPIBackup="","NO CONNECTION",IFERROR(_xlfn.WEBSERVICE(MapcodeAPIBackup&amp;MID(L155,LEN(MapcodeAPI)+1,999)),"NO CONNECTION"))))</f>
        <v/>
      </c>
      <c r="N155" t="inlineStr">
        <is>
          <t xml:space="preserve"> </t>
        </is>
      </c>
      <c r="P155" s="50">
        <f>IFERROR(IF(AND(TRIM(B155&amp;"")="",TRIM(C155&amp;"")=""),"","#"&amp;UPPER(B155&amp;"")),"#(ERROR)")</f>
        <v/>
      </c>
      <c r="Q155" s="50">
        <f>IF(P155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155,2,999)," "," "),"﻿"," "),"​"," "),"⁠"," ")," "," ")," "," "),CHAR(9)," "),CHAR(10)," "),CHAR(13)," "),"MAPCODE"," "),CHAR(34)," "),"“"," "),"”"," "),"'"," "),"’"," "),"‘"," "),"("," "),")"," "),"["," "),"]"," "),"{"," "),"}"," "),","," "),";"," "),"|"," "),":"," "),"/"," "),"\"," ")))</f>
        <v/>
      </c>
      <c r="R155" s="50">
        <f>IF(ISNUMBER(FIND(" ",Q155)),LEFT(Q155,FIND(" ",Q155)-1),"")</f>
        <v/>
      </c>
      <c r="S155" s="50">
        <f>IF(ISNUMBER(FIND(" ",Q155)),TRIM(MID(Q155,FIND(" ",Q155)+1,999)),Q155)</f>
        <v/>
      </c>
      <c r="T1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155&amp;"")," "," "),"﻿"," "),"​"," "),"⁠"," ")," "," ")," "," "),CHAR(9)," "),CHAR(10)," "),CHAR(13)," "),"MAPCODE"," "),CHAR(34)," "),"“"," "),"”"," "),"'"," "),"’"," "),"‘"," "),"("," "),")"," "),"["," "),"]"," "),"{"," "),"}"," "),","," "),";"," "),"|"," "),":"," "),"/"," "),"\"," "))</f>
        <v/>
      </c>
      <c r="U155" s="50">
        <f>IF(R155&lt;&gt;"",R155,T155)</f>
        <v/>
      </c>
      <c r="V155" s="50">
        <f>IFERROR(FIND(".",S155),0)</f>
        <v/>
      </c>
      <c r="W155" s="50">
        <f>IF(V155&gt;0,V155-1,LEN(S155))</f>
        <v/>
      </c>
      <c r="X155" s="50">
        <f>IF(V155=0,"",IFERROR(LEFT(MID(S155,V155+1,99),FIND("-",MID(S155,V155+1,99))-1),MID(S155,V155+1,99)))</f>
        <v/>
      </c>
      <c r="Y155" s="50">
        <f>LEN(X155)</f>
        <v/>
      </c>
      <c r="Z1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155,"0",""),"1",""),"2",""),"3",""),"4",""),"5",""),"6",""),"7",""),"8",""),"9",""),"A",""),"B",""),"C",""),"D",""),"E",""),"F",""),"G",""),"H",""),"I",""),"J",""),"K",""),"L",""),"M",""),"N",""),"O",""),"P",""),"Q",""),"R",""),"S",""),"T",""),"U",""),"V",""),"W",""),"X",""),"Y",""),"Z",""),".",""),"-","")</f>
        <v/>
      </c>
      <c r="AA155" s="50">
        <f>LEN(S155)-LEN(SUBSTITUTE(S155,".",""))</f>
        <v/>
      </c>
      <c r="AB155" s="50">
        <f>AND(W155=5,Y155=4)</f>
        <v/>
      </c>
      <c r="AC155" s="50">
        <f>IF(P155="","",IF(S155="","There is no mapcode in this row, only a country code.",IF(ISNUMBER(FIND(" ",S155)),"There are too many spaces. A mapcode looks like ZAF RDD.2J: the country code, one space, then the code.",IF(Z155&lt;&gt;"","Contains characters that can't be in a mapcode: "&amp;Z155,IF(OR(AA155&lt;&gt;1,W155&lt;2,W155&gt;5,Y155&lt;2,Y155&gt;4),"This doesn't look like a mapcode. Mapcodes look like RDD.2J: 2 to 5 letters or numbers, a dot, then 2 to 4 more.",IF(AND(U155="",NOT(AB155)),"MISSING",IF(AND(U155&lt;&gt;"",OR(LEN(U155)&lt;2,LEN(U155)&gt;6,ISNUMBER(FIND(".",U155)))),"The country code """&amp;U155&amp;""" doesn't look right. Use a code like ZAF (South Africa) or US-CA (California).","")))))))</f>
        <v/>
      </c>
      <c r="AD155" s="50">
        <f>AND(R155&lt;&gt;"",T155&lt;&gt;"",R155&lt;&gt;T155)</f>
        <v/>
      </c>
    </row>
    <row r="156">
      <c r="B156" s="44" t="n"/>
      <c r="C156" s="44" t="n"/>
      <c r="D156" s="45">
        <f>IF(P156="","",IF(AC156="MISSING","MISSING COUNTRY CODE",IF(AC156&lt;&gt;"","NOT A VALID MAPCODE",IF(M156="NO CONNECTION","NO CONNECTION",IF(NOT(ISNUMBER(F156)),"NOT FOUND",IF(AD156,"CONVERTED – PLEASE CHECK","CONVERTED"))))))</f>
        <v/>
      </c>
      <c r="E156" s="46">
        <f>IF(OR(P156="",AC156&lt;&gt;""),"",TRIM(U156&amp;" "&amp;S156))</f>
        <v/>
      </c>
      <c r="F156" s="47">
        <f>IF(OR(M156="",M156="NO CONNECTION"),"",IFERROR(VALUE(SUBSTITUTE(_xlfn.FILTERXML(M156,"//latDeg"),".",MID(1/2,2,1))),""))</f>
        <v/>
      </c>
      <c r="G156" s="47">
        <f>IF(OR(M156="",M156="NO CONNECTION"),"",IFERROR(VALUE(SUBSTITUTE(_xlfn.FILTERXML(M156,"//lonDeg"),".",MID(1/2,2,1))),""))</f>
        <v/>
      </c>
      <c r="H156" s="45">
        <f>IF(ISNUMBER(F156),SUBSTITUTE(ROUND(F156,6)&amp;"",",",".")&amp;", "&amp;SUBSTITUTE(ROUND(G156,6)&amp;"",",","."),"")</f>
        <v/>
      </c>
      <c r="I156" s="46">
        <f>IF(ISNUMBER(F156),IFERROR(HYPERLINK("https://www.mymapcodes.com/go/?t="&amp;IF(U156="","AAA",U156)&amp;"&amp;ma="&amp;LEFT(S156,V156-1)&amp;"&amp;mb="&amp;MID(S156,V156+1,99),"Open on MyMapcodes →"),""),"")</f>
        <v/>
      </c>
      <c r="J156" s="48">
        <f>IF(P156="","",IF(AC156="MISSING","Add the country code: put it in front of the mapcode (e.g. ZAF RDD.2J) or in column C. ZAF = South Africa.",IF(AC156&lt;&gt;"",AC156,IF(M156="NO CONNECTION","Excel couldn't reach the mapcode service. Click the REFRESH RESULTS box just above the table.",IF(NOT(ISNUMBER(F156)),"The mapcode service doesn't recognise "&amp;E156&amp;". Check the mapcode and the country code.",IF(AD156,"Two different country codes were given, so the one in front of the mapcode ("&amp;R156&amp;") was used.",IF(E156&lt;&gt;TRIM(UPPER(B156&amp;"")),"Tidied up to "&amp;E156&amp;".","")))))))</f>
        <v/>
      </c>
      <c r="L156" s="49">
        <f>IF(E156="","",MapcodeAPI&amp;"coords/"&amp;SUBSTITUTE(E156," ","%20"))&amp;LEFT($B$13,0)</f>
        <v/>
      </c>
      <c r="M156" s="49">
        <f>IF(L156="","",IFERROR(_xlfn.WEBSERVICE(L156),IF(MapcodeAPIBackup="","NO CONNECTION",IFERROR(_xlfn.WEBSERVICE(MapcodeAPIBackup&amp;MID(L156,LEN(MapcodeAPI)+1,999)),"NO CONNECTION"))))</f>
        <v/>
      </c>
      <c r="N156" t="inlineStr">
        <is>
          <t xml:space="preserve"> </t>
        </is>
      </c>
      <c r="P156" s="50">
        <f>IFERROR(IF(AND(TRIM(B156&amp;"")="",TRIM(C156&amp;"")=""),"","#"&amp;UPPER(B156&amp;"")),"#(ERROR)")</f>
        <v/>
      </c>
      <c r="Q156" s="50">
        <f>IF(P156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156,2,999)," "," "),"﻿"," "),"​"," "),"⁠"," ")," "," ")," "," "),CHAR(9)," "),CHAR(10)," "),CHAR(13)," "),"MAPCODE"," "),CHAR(34)," "),"“"," "),"”"," "),"'"," "),"’"," "),"‘"," "),"("," "),")"," "),"["," "),"]"," "),"{"," "),"}"," "),","," "),";"," "),"|"," "),":"," "),"/"," "),"\"," ")))</f>
        <v/>
      </c>
      <c r="R156" s="50">
        <f>IF(ISNUMBER(FIND(" ",Q156)),LEFT(Q156,FIND(" ",Q156)-1),"")</f>
        <v/>
      </c>
      <c r="S156" s="50">
        <f>IF(ISNUMBER(FIND(" ",Q156)),TRIM(MID(Q156,FIND(" ",Q156)+1,999)),Q156)</f>
        <v/>
      </c>
      <c r="T1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156&amp;"")," "," "),"﻿"," "),"​"," "),"⁠"," ")," "," ")," "," "),CHAR(9)," "),CHAR(10)," "),CHAR(13)," "),"MAPCODE"," "),CHAR(34)," "),"“"," "),"”"," "),"'"," "),"’"," "),"‘"," "),"("," "),")"," "),"["," "),"]"," "),"{"," "),"}"," "),","," "),";"," "),"|"," "),":"," "),"/"," "),"\"," "))</f>
        <v/>
      </c>
      <c r="U156" s="50">
        <f>IF(R156&lt;&gt;"",R156,T156)</f>
        <v/>
      </c>
      <c r="V156" s="50">
        <f>IFERROR(FIND(".",S156),0)</f>
        <v/>
      </c>
      <c r="W156" s="50">
        <f>IF(V156&gt;0,V156-1,LEN(S156))</f>
        <v/>
      </c>
      <c r="X156" s="50">
        <f>IF(V156=0,"",IFERROR(LEFT(MID(S156,V156+1,99),FIND("-",MID(S156,V156+1,99))-1),MID(S156,V156+1,99)))</f>
        <v/>
      </c>
      <c r="Y156" s="50">
        <f>LEN(X156)</f>
        <v/>
      </c>
      <c r="Z1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156,"0",""),"1",""),"2",""),"3",""),"4",""),"5",""),"6",""),"7",""),"8",""),"9",""),"A",""),"B",""),"C",""),"D",""),"E",""),"F",""),"G",""),"H",""),"I",""),"J",""),"K",""),"L",""),"M",""),"N",""),"O",""),"P",""),"Q",""),"R",""),"S",""),"T",""),"U",""),"V",""),"W",""),"X",""),"Y",""),"Z",""),".",""),"-","")</f>
        <v/>
      </c>
      <c r="AA156" s="50">
        <f>LEN(S156)-LEN(SUBSTITUTE(S156,".",""))</f>
        <v/>
      </c>
      <c r="AB156" s="50">
        <f>AND(W156=5,Y156=4)</f>
        <v/>
      </c>
      <c r="AC156" s="50">
        <f>IF(P156="","",IF(S156="","There is no mapcode in this row, only a country code.",IF(ISNUMBER(FIND(" ",S156)),"There are too many spaces. A mapcode looks like ZAF RDD.2J: the country code, one space, then the code.",IF(Z156&lt;&gt;"","Contains characters that can't be in a mapcode: "&amp;Z156,IF(OR(AA156&lt;&gt;1,W156&lt;2,W156&gt;5,Y156&lt;2,Y156&gt;4),"This doesn't look like a mapcode. Mapcodes look like RDD.2J: 2 to 5 letters or numbers, a dot, then 2 to 4 more.",IF(AND(U156="",NOT(AB156)),"MISSING",IF(AND(U156&lt;&gt;"",OR(LEN(U156)&lt;2,LEN(U156)&gt;6,ISNUMBER(FIND(".",U156)))),"The country code """&amp;U156&amp;""" doesn't look right. Use a code like ZAF (South Africa) or US-CA (California).","")))))))</f>
        <v/>
      </c>
      <c r="AD156" s="50">
        <f>AND(R156&lt;&gt;"",T156&lt;&gt;"",R156&lt;&gt;T156)</f>
        <v/>
      </c>
    </row>
    <row r="157">
      <c r="B157" s="44" t="n"/>
      <c r="C157" s="44" t="n"/>
      <c r="D157" s="45">
        <f>IF(P157="","",IF(AC157="MISSING","MISSING COUNTRY CODE",IF(AC157&lt;&gt;"","NOT A VALID MAPCODE",IF(M157="NO CONNECTION","NO CONNECTION",IF(NOT(ISNUMBER(F157)),"NOT FOUND",IF(AD157,"CONVERTED – PLEASE CHECK","CONVERTED"))))))</f>
        <v/>
      </c>
      <c r="E157" s="46">
        <f>IF(OR(P157="",AC157&lt;&gt;""),"",TRIM(U157&amp;" "&amp;S157))</f>
        <v/>
      </c>
      <c r="F157" s="47">
        <f>IF(OR(M157="",M157="NO CONNECTION"),"",IFERROR(VALUE(SUBSTITUTE(_xlfn.FILTERXML(M157,"//latDeg"),".",MID(1/2,2,1))),""))</f>
        <v/>
      </c>
      <c r="G157" s="47">
        <f>IF(OR(M157="",M157="NO CONNECTION"),"",IFERROR(VALUE(SUBSTITUTE(_xlfn.FILTERXML(M157,"//lonDeg"),".",MID(1/2,2,1))),""))</f>
        <v/>
      </c>
      <c r="H157" s="45">
        <f>IF(ISNUMBER(F157),SUBSTITUTE(ROUND(F157,6)&amp;"",",",".")&amp;", "&amp;SUBSTITUTE(ROUND(G157,6)&amp;"",",","."),"")</f>
        <v/>
      </c>
      <c r="I157" s="46">
        <f>IF(ISNUMBER(F157),IFERROR(HYPERLINK("https://www.mymapcodes.com/go/?t="&amp;IF(U157="","AAA",U157)&amp;"&amp;ma="&amp;LEFT(S157,V157-1)&amp;"&amp;mb="&amp;MID(S157,V157+1,99),"Open on MyMapcodes →"),""),"")</f>
        <v/>
      </c>
      <c r="J157" s="48">
        <f>IF(P157="","",IF(AC157="MISSING","Add the country code: put it in front of the mapcode (e.g. ZAF RDD.2J) or in column C. ZAF = South Africa.",IF(AC157&lt;&gt;"",AC157,IF(M157="NO CONNECTION","Excel couldn't reach the mapcode service. Click the REFRESH RESULTS box just above the table.",IF(NOT(ISNUMBER(F157)),"The mapcode service doesn't recognise "&amp;E157&amp;". Check the mapcode and the country code.",IF(AD157,"Two different country codes were given, so the one in front of the mapcode ("&amp;R157&amp;") was used.",IF(E157&lt;&gt;TRIM(UPPER(B157&amp;"")),"Tidied up to "&amp;E157&amp;".","")))))))</f>
        <v/>
      </c>
      <c r="L157" s="49">
        <f>IF(E157="","",MapcodeAPI&amp;"coords/"&amp;SUBSTITUTE(E157," ","%20"))&amp;LEFT($B$13,0)</f>
        <v/>
      </c>
      <c r="M157" s="49">
        <f>IF(L157="","",IFERROR(_xlfn.WEBSERVICE(L157),IF(MapcodeAPIBackup="","NO CONNECTION",IFERROR(_xlfn.WEBSERVICE(MapcodeAPIBackup&amp;MID(L157,LEN(MapcodeAPI)+1,999)),"NO CONNECTION"))))</f>
        <v/>
      </c>
      <c r="N157" t="inlineStr">
        <is>
          <t xml:space="preserve"> </t>
        </is>
      </c>
      <c r="P157" s="50">
        <f>IFERROR(IF(AND(TRIM(B157&amp;"")="",TRIM(C157&amp;"")=""),"","#"&amp;UPPER(B157&amp;"")),"#(ERROR)")</f>
        <v/>
      </c>
      <c r="Q157" s="50">
        <f>IF(P157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157,2,999)," "," "),"﻿"," "),"​"," "),"⁠"," ")," "," ")," "," "),CHAR(9)," "),CHAR(10)," "),CHAR(13)," "),"MAPCODE"," "),CHAR(34)," "),"“"," "),"”"," "),"'"," "),"’"," "),"‘"," "),"("," "),")"," "),"["," "),"]"," "),"{"," "),"}"," "),","," "),";"," "),"|"," "),":"," "),"/"," "),"\"," ")))</f>
        <v/>
      </c>
      <c r="R157" s="50">
        <f>IF(ISNUMBER(FIND(" ",Q157)),LEFT(Q157,FIND(" ",Q157)-1),"")</f>
        <v/>
      </c>
      <c r="S157" s="50">
        <f>IF(ISNUMBER(FIND(" ",Q157)),TRIM(MID(Q157,FIND(" ",Q157)+1,999)),Q157)</f>
        <v/>
      </c>
      <c r="T1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157&amp;"")," "," "),"﻿"," "),"​"," "),"⁠"," ")," "," ")," "," "),CHAR(9)," "),CHAR(10)," "),CHAR(13)," "),"MAPCODE"," "),CHAR(34)," "),"“"," "),"”"," "),"'"," "),"’"," "),"‘"," "),"("," "),")"," "),"["," "),"]"," "),"{"," "),"}"," "),","," "),";"," "),"|"," "),":"," "),"/"," "),"\"," "))</f>
        <v/>
      </c>
      <c r="U157" s="50">
        <f>IF(R157&lt;&gt;"",R157,T157)</f>
        <v/>
      </c>
      <c r="V157" s="50">
        <f>IFERROR(FIND(".",S157),0)</f>
        <v/>
      </c>
      <c r="W157" s="50">
        <f>IF(V157&gt;0,V157-1,LEN(S157))</f>
        <v/>
      </c>
      <c r="X157" s="50">
        <f>IF(V157=0,"",IFERROR(LEFT(MID(S157,V157+1,99),FIND("-",MID(S157,V157+1,99))-1),MID(S157,V157+1,99)))</f>
        <v/>
      </c>
      <c r="Y157" s="50">
        <f>LEN(X157)</f>
        <v/>
      </c>
      <c r="Z1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157,"0",""),"1",""),"2",""),"3",""),"4",""),"5",""),"6",""),"7",""),"8",""),"9",""),"A",""),"B",""),"C",""),"D",""),"E",""),"F",""),"G",""),"H",""),"I",""),"J",""),"K",""),"L",""),"M",""),"N",""),"O",""),"P",""),"Q",""),"R",""),"S",""),"T",""),"U",""),"V",""),"W",""),"X",""),"Y",""),"Z",""),".",""),"-","")</f>
        <v/>
      </c>
      <c r="AA157" s="50">
        <f>LEN(S157)-LEN(SUBSTITUTE(S157,".",""))</f>
        <v/>
      </c>
      <c r="AB157" s="50">
        <f>AND(W157=5,Y157=4)</f>
        <v/>
      </c>
      <c r="AC157" s="50">
        <f>IF(P157="","",IF(S157="","There is no mapcode in this row, only a country code.",IF(ISNUMBER(FIND(" ",S157)),"There are too many spaces. A mapcode looks like ZAF RDD.2J: the country code, one space, then the code.",IF(Z157&lt;&gt;"","Contains characters that can't be in a mapcode: "&amp;Z157,IF(OR(AA157&lt;&gt;1,W157&lt;2,W157&gt;5,Y157&lt;2,Y157&gt;4),"This doesn't look like a mapcode. Mapcodes look like RDD.2J: 2 to 5 letters or numbers, a dot, then 2 to 4 more.",IF(AND(U157="",NOT(AB157)),"MISSING",IF(AND(U157&lt;&gt;"",OR(LEN(U157)&lt;2,LEN(U157)&gt;6,ISNUMBER(FIND(".",U157)))),"The country code """&amp;U157&amp;""" doesn't look right. Use a code like ZAF (South Africa) or US-CA (California).","")))))))</f>
        <v/>
      </c>
      <c r="AD157" s="50">
        <f>AND(R157&lt;&gt;"",T157&lt;&gt;"",R157&lt;&gt;T157)</f>
        <v/>
      </c>
    </row>
    <row r="158">
      <c r="B158" s="44" t="n"/>
      <c r="C158" s="44" t="n"/>
      <c r="D158" s="45">
        <f>IF(P158="","",IF(AC158="MISSING","MISSING COUNTRY CODE",IF(AC158&lt;&gt;"","NOT A VALID MAPCODE",IF(M158="NO CONNECTION","NO CONNECTION",IF(NOT(ISNUMBER(F158)),"NOT FOUND",IF(AD158,"CONVERTED – PLEASE CHECK","CONVERTED"))))))</f>
        <v/>
      </c>
      <c r="E158" s="46">
        <f>IF(OR(P158="",AC158&lt;&gt;""),"",TRIM(U158&amp;" "&amp;S158))</f>
        <v/>
      </c>
      <c r="F158" s="47">
        <f>IF(OR(M158="",M158="NO CONNECTION"),"",IFERROR(VALUE(SUBSTITUTE(_xlfn.FILTERXML(M158,"//latDeg"),".",MID(1/2,2,1))),""))</f>
        <v/>
      </c>
      <c r="G158" s="47">
        <f>IF(OR(M158="",M158="NO CONNECTION"),"",IFERROR(VALUE(SUBSTITUTE(_xlfn.FILTERXML(M158,"//lonDeg"),".",MID(1/2,2,1))),""))</f>
        <v/>
      </c>
      <c r="H158" s="45">
        <f>IF(ISNUMBER(F158),SUBSTITUTE(ROUND(F158,6)&amp;"",",",".")&amp;", "&amp;SUBSTITUTE(ROUND(G158,6)&amp;"",",","."),"")</f>
        <v/>
      </c>
      <c r="I158" s="46">
        <f>IF(ISNUMBER(F158),IFERROR(HYPERLINK("https://www.mymapcodes.com/go/?t="&amp;IF(U158="","AAA",U158)&amp;"&amp;ma="&amp;LEFT(S158,V158-1)&amp;"&amp;mb="&amp;MID(S158,V158+1,99),"Open on MyMapcodes →"),""),"")</f>
        <v/>
      </c>
      <c r="J158" s="48">
        <f>IF(P158="","",IF(AC158="MISSING","Add the country code: put it in front of the mapcode (e.g. ZAF RDD.2J) or in column C. ZAF = South Africa.",IF(AC158&lt;&gt;"",AC158,IF(M158="NO CONNECTION","Excel couldn't reach the mapcode service. Click the REFRESH RESULTS box just above the table.",IF(NOT(ISNUMBER(F158)),"The mapcode service doesn't recognise "&amp;E158&amp;". Check the mapcode and the country code.",IF(AD158,"Two different country codes were given, so the one in front of the mapcode ("&amp;R158&amp;") was used.",IF(E158&lt;&gt;TRIM(UPPER(B158&amp;"")),"Tidied up to "&amp;E158&amp;".","")))))))</f>
        <v/>
      </c>
      <c r="L158" s="49">
        <f>IF(E158="","",MapcodeAPI&amp;"coords/"&amp;SUBSTITUTE(E158," ","%20"))&amp;LEFT($B$13,0)</f>
        <v/>
      </c>
      <c r="M158" s="49">
        <f>IF(L158="","",IFERROR(_xlfn.WEBSERVICE(L158),IF(MapcodeAPIBackup="","NO CONNECTION",IFERROR(_xlfn.WEBSERVICE(MapcodeAPIBackup&amp;MID(L158,LEN(MapcodeAPI)+1,999)),"NO CONNECTION"))))</f>
        <v/>
      </c>
      <c r="N158" t="inlineStr">
        <is>
          <t xml:space="preserve"> </t>
        </is>
      </c>
      <c r="P158" s="50">
        <f>IFERROR(IF(AND(TRIM(B158&amp;"")="",TRIM(C158&amp;"")=""),"","#"&amp;UPPER(B158&amp;"")),"#(ERROR)")</f>
        <v/>
      </c>
      <c r="Q158" s="50">
        <f>IF(P158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158,2,999)," "," "),"﻿"," "),"​"," "),"⁠"," ")," "," ")," "," "),CHAR(9)," "),CHAR(10)," "),CHAR(13)," "),"MAPCODE"," "),CHAR(34)," "),"“"," "),"”"," "),"'"," "),"’"," "),"‘"," "),"("," "),")"," "),"["," "),"]"," "),"{"," "),"}"," "),","," "),";"," "),"|"," "),":"," "),"/"," "),"\"," ")))</f>
        <v/>
      </c>
      <c r="R158" s="50">
        <f>IF(ISNUMBER(FIND(" ",Q158)),LEFT(Q158,FIND(" ",Q158)-1),"")</f>
        <v/>
      </c>
      <c r="S158" s="50">
        <f>IF(ISNUMBER(FIND(" ",Q158)),TRIM(MID(Q158,FIND(" ",Q158)+1,999)),Q158)</f>
        <v/>
      </c>
      <c r="T1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158&amp;"")," "," "),"﻿"," "),"​"," "),"⁠"," ")," "," ")," "," "),CHAR(9)," "),CHAR(10)," "),CHAR(13)," "),"MAPCODE"," "),CHAR(34)," "),"“"," "),"”"," "),"'"," "),"’"," "),"‘"," "),"("," "),")"," "),"["," "),"]"," "),"{"," "),"}"," "),","," "),";"," "),"|"," "),":"," "),"/"," "),"\"," "))</f>
        <v/>
      </c>
      <c r="U158" s="50">
        <f>IF(R158&lt;&gt;"",R158,T158)</f>
        <v/>
      </c>
      <c r="V158" s="50">
        <f>IFERROR(FIND(".",S158),0)</f>
        <v/>
      </c>
      <c r="W158" s="50">
        <f>IF(V158&gt;0,V158-1,LEN(S158))</f>
        <v/>
      </c>
      <c r="X158" s="50">
        <f>IF(V158=0,"",IFERROR(LEFT(MID(S158,V158+1,99),FIND("-",MID(S158,V158+1,99))-1),MID(S158,V158+1,99)))</f>
        <v/>
      </c>
      <c r="Y158" s="50">
        <f>LEN(X158)</f>
        <v/>
      </c>
      <c r="Z1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158,"0",""),"1",""),"2",""),"3",""),"4",""),"5",""),"6",""),"7",""),"8",""),"9",""),"A",""),"B",""),"C",""),"D",""),"E",""),"F",""),"G",""),"H",""),"I",""),"J",""),"K",""),"L",""),"M",""),"N",""),"O",""),"P",""),"Q",""),"R",""),"S",""),"T",""),"U",""),"V",""),"W",""),"X",""),"Y",""),"Z",""),".",""),"-","")</f>
        <v/>
      </c>
      <c r="AA158" s="50">
        <f>LEN(S158)-LEN(SUBSTITUTE(S158,".",""))</f>
        <v/>
      </c>
      <c r="AB158" s="50">
        <f>AND(W158=5,Y158=4)</f>
        <v/>
      </c>
      <c r="AC158" s="50">
        <f>IF(P158="","",IF(S158="","There is no mapcode in this row, only a country code.",IF(ISNUMBER(FIND(" ",S158)),"There are too many spaces. A mapcode looks like ZAF RDD.2J: the country code, one space, then the code.",IF(Z158&lt;&gt;"","Contains characters that can't be in a mapcode: "&amp;Z158,IF(OR(AA158&lt;&gt;1,W158&lt;2,W158&gt;5,Y158&lt;2,Y158&gt;4),"This doesn't look like a mapcode. Mapcodes look like RDD.2J: 2 to 5 letters or numbers, a dot, then 2 to 4 more.",IF(AND(U158="",NOT(AB158)),"MISSING",IF(AND(U158&lt;&gt;"",OR(LEN(U158)&lt;2,LEN(U158)&gt;6,ISNUMBER(FIND(".",U158)))),"The country code """&amp;U158&amp;""" doesn't look right. Use a code like ZAF (South Africa) or US-CA (California).","")))))))</f>
        <v/>
      </c>
      <c r="AD158" s="50">
        <f>AND(R158&lt;&gt;"",T158&lt;&gt;"",R158&lt;&gt;T158)</f>
        <v/>
      </c>
    </row>
    <row r="159">
      <c r="B159" s="44" t="n"/>
      <c r="C159" s="44" t="n"/>
      <c r="D159" s="45">
        <f>IF(P159="","",IF(AC159="MISSING","MISSING COUNTRY CODE",IF(AC159&lt;&gt;"","NOT A VALID MAPCODE",IF(M159="NO CONNECTION","NO CONNECTION",IF(NOT(ISNUMBER(F159)),"NOT FOUND",IF(AD159,"CONVERTED – PLEASE CHECK","CONVERTED"))))))</f>
        <v/>
      </c>
      <c r="E159" s="46">
        <f>IF(OR(P159="",AC159&lt;&gt;""),"",TRIM(U159&amp;" "&amp;S159))</f>
        <v/>
      </c>
      <c r="F159" s="47">
        <f>IF(OR(M159="",M159="NO CONNECTION"),"",IFERROR(VALUE(SUBSTITUTE(_xlfn.FILTERXML(M159,"//latDeg"),".",MID(1/2,2,1))),""))</f>
        <v/>
      </c>
      <c r="G159" s="47">
        <f>IF(OR(M159="",M159="NO CONNECTION"),"",IFERROR(VALUE(SUBSTITUTE(_xlfn.FILTERXML(M159,"//lonDeg"),".",MID(1/2,2,1))),""))</f>
        <v/>
      </c>
      <c r="H159" s="45">
        <f>IF(ISNUMBER(F159),SUBSTITUTE(ROUND(F159,6)&amp;"",",",".")&amp;", "&amp;SUBSTITUTE(ROUND(G159,6)&amp;"",",","."),"")</f>
        <v/>
      </c>
      <c r="I159" s="46">
        <f>IF(ISNUMBER(F159),IFERROR(HYPERLINK("https://www.mymapcodes.com/go/?t="&amp;IF(U159="","AAA",U159)&amp;"&amp;ma="&amp;LEFT(S159,V159-1)&amp;"&amp;mb="&amp;MID(S159,V159+1,99),"Open on MyMapcodes →"),""),"")</f>
        <v/>
      </c>
      <c r="J159" s="48">
        <f>IF(P159="","",IF(AC159="MISSING","Add the country code: put it in front of the mapcode (e.g. ZAF RDD.2J) or in column C. ZAF = South Africa.",IF(AC159&lt;&gt;"",AC159,IF(M159="NO CONNECTION","Excel couldn't reach the mapcode service. Click the REFRESH RESULTS box just above the table.",IF(NOT(ISNUMBER(F159)),"The mapcode service doesn't recognise "&amp;E159&amp;". Check the mapcode and the country code.",IF(AD159,"Two different country codes were given, so the one in front of the mapcode ("&amp;R159&amp;") was used.",IF(E159&lt;&gt;TRIM(UPPER(B159&amp;"")),"Tidied up to "&amp;E159&amp;".","")))))))</f>
        <v/>
      </c>
      <c r="L159" s="49">
        <f>IF(E159="","",MapcodeAPI&amp;"coords/"&amp;SUBSTITUTE(E159," ","%20"))&amp;LEFT($B$13,0)</f>
        <v/>
      </c>
      <c r="M159" s="49">
        <f>IF(L159="","",IFERROR(_xlfn.WEBSERVICE(L159),IF(MapcodeAPIBackup="","NO CONNECTION",IFERROR(_xlfn.WEBSERVICE(MapcodeAPIBackup&amp;MID(L159,LEN(MapcodeAPI)+1,999)),"NO CONNECTION"))))</f>
        <v/>
      </c>
      <c r="N159" t="inlineStr">
        <is>
          <t xml:space="preserve"> </t>
        </is>
      </c>
      <c r="P159" s="50">
        <f>IFERROR(IF(AND(TRIM(B159&amp;"")="",TRIM(C159&amp;"")=""),"","#"&amp;UPPER(B159&amp;"")),"#(ERROR)")</f>
        <v/>
      </c>
      <c r="Q159" s="50">
        <f>IF(P159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159,2,999)," "," "),"﻿"," "),"​"," "),"⁠"," ")," "," ")," "," "),CHAR(9)," "),CHAR(10)," "),CHAR(13)," "),"MAPCODE"," "),CHAR(34)," "),"“"," "),"”"," "),"'"," "),"’"," "),"‘"," "),"("," "),")"," "),"["," "),"]"," "),"{"," "),"}"," "),","," "),";"," "),"|"," "),":"," "),"/"," "),"\"," ")))</f>
        <v/>
      </c>
      <c r="R159" s="50">
        <f>IF(ISNUMBER(FIND(" ",Q159)),LEFT(Q159,FIND(" ",Q159)-1),"")</f>
        <v/>
      </c>
      <c r="S159" s="50">
        <f>IF(ISNUMBER(FIND(" ",Q159)),TRIM(MID(Q159,FIND(" ",Q159)+1,999)),Q159)</f>
        <v/>
      </c>
      <c r="T1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159&amp;"")," "," "),"﻿"," "),"​"," "),"⁠"," ")," "," ")," "," "),CHAR(9)," "),CHAR(10)," "),CHAR(13)," "),"MAPCODE"," "),CHAR(34)," "),"“"," "),"”"," "),"'"," "),"’"," "),"‘"," "),"("," "),")"," "),"["," "),"]"," "),"{"," "),"}"," "),","," "),";"," "),"|"," "),":"," "),"/"," "),"\"," "))</f>
        <v/>
      </c>
      <c r="U159" s="50">
        <f>IF(R159&lt;&gt;"",R159,T159)</f>
        <v/>
      </c>
      <c r="V159" s="50">
        <f>IFERROR(FIND(".",S159),0)</f>
        <v/>
      </c>
      <c r="W159" s="50">
        <f>IF(V159&gt;0,V159-1,LEN(S159))</f>
        <v/>
      </c>
      <c r="X159" s="50">
        <f>IF(V159=0,"",IFERROR(LEFT(MID(S159,V159+1,99),FIND("-",MID(S159,V159+1,99))-1),MID(S159,V159+1,99)))</f>
        <v/>
      </c>
      <c r="Y159" s="50">
        <f>LEN(X159)</f>
        <v/>
      </c>
      <c r="Z1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159,"0",""),"1",""),"2",""),"3",""),"4",""),"5",""),"6",""),"7",""),"8",""),"9",""),"A",""),"B",""),"C",""),"D",""),"E",""),"F",""),"G",""),"H",""),"I",""),"J",""),"K",""),"L",""),"M",""),"N",""),"O",""),"P",""),"Q",""),"R",""),"S",""),"T",""),"U",""),"V",""),"W",""),"X",""),"Y",""),"Z",""),".",""),"-","")</f>
        <v/>
      </c>
      <c r="AA159" s="50">
        <f>LEN(S159)-LEN(SUBSTITUTE(S159,".",""))</f>
        <v/>
      </c>
      <c r="AB159" s="50">
        <f>AND(W159=5,Y159=4)</f>
        <v/>
      </c>
      <c r="AC159" s="50">
        <f>IF(P159="","",IF(S159="","There is no mapcode in this row, only a country code.",IF(ISNUMBER(FIND(" ",S159)),"There are too many spaces. A mapcode looks like ZAF RDD.2J: the country code, one space, then the code.",IF(Z159&lt;&gt;"","Contains characters that can't be in a mapcode: "&amp;Z159,IF(OR(AA159&lt;&gt;1,W159&lt;2,W159&gt;5,Y159&lt;2,Y159&gt;4),"This doesn't look like a mapcode. Mapcodes look like RDD.2J: 2 to 5 letters or numbers, a dot, then 2 to 4 more.",IF(AND(U159="",NOT(AB159)),"MISSING",IF(AND(U159&lt;&gt;"",OR(LEN(U159)&lt;2,LEN(U159)&gt;6,ISNUMBER(FIND(".",U159)))),"The country code """&amp;U159&amp;""" doesn't look right. Use a code like ZAF (South Africa) or US-CA (California).","")))))))</f>
        <v/>
      </c>
      <c r="AD159" s="50">
        <f>AND(R159&lt;&gt;"",T159&lt;&gt;"",R159&lt;&gt;T159)</f>
        <v/>
      </c>
    </row>
    <row r="160">
      <c r="B160" s="44" t="n"/>
      <c r="C160" s="44" t="n"/>
      <c r="D160" s="45">
        <f>IF(P160="","",IF(AC160="MISSING","MISSING COUNTRY CODE",IF(AC160&lt;&gt;"","NOT A VALID MAPCODE",IF(M160="NO CONNECTION","NO CONNECTION",IF(NOT(ISNUMBER(F160)),"NOT FOUND",IF(AD160,"CONVERTED – PLEASE CHECK","CONVERTED"))))))</f>
        <v/>
      </c>
      <c r="E160" s="46">
        <f>IF(OR(P160="",AC160&lt;&gt;""),"",TRIM(U160&amp;" "&amp;S160))</f>
        <v/>
      </c>
      <c r="F160" s="47">
        <f>IF(OR(M160="",M160="NO CONNECTION"),"",IFERROR(VALUE(SUBSTITUTE(_xlfn.FILTERXML(M160,"//latDeg"),".",MID(1/2,2,1))),""))</f>
        <v/>
      </c>
      <c r="G160" s="47">
        <f>IF(OR(M160="",M160="NO CONNECTION"),"",IFERROR(VALUE(SUBSTITUTE(_xlfn.FILTERXML(M160,"//lonDeg"),".",MID(1/2,2,1))),""))</f>
        <v/>
      </c>
      <c r="H160" s="45">
        <f>IF(ISNUMBER(F160),SUBSTITUTE(ROUND(F160,6)&amp;"",",",".")&amp;", "&amp;SUBSTITUTE(ROUND(G160,6)&amp;"",",","."),"")</f>
        <v/>
      </c>
      <c r="I160" s="46">
        <f>IF(ISNUMBER(F160),IFERROR(HYPERLINK("https://www.mymapcodes.com/go/?t="&amp;IF(U160="","AAA",U160)&amp;"&amp;ma="&amp;LEFT(S160,V160-1)&amp;"&amp;mb="&amp;MID(S160,V160+1,99),"Open on MyMapcodes →"),""),"")</f>
        <v/>
      </c>
      <c r="J160" s="48">
        <f>IF(P160="","",IF(AC160="MISSING","Add the country code: put it in front of the mapcode (e.g. ZAF RDD.2J) or in column C. ZAF = South Africa.",IF(AC160&lt;&gt;"",AC160,IF(M160="NO CONNECTION","Excel couldn't reach the mapcode service. Click the REFRESH RESULTS box just above the table.",IF(NOT(ISNUMBER(F160)),"The mapcode service doesn't recognise "&amp;E160&amp;". Check the mapcode and the country code.",IF(AD160,"Two different country codes were given, so the one in front of the mapcode ("&amp;R160&amp;") was used.",IF(E160&lt;&gt;TRIM(UPPER(B160&amp;"")),"Tidied up to "&amp;E160&amp;".","")))))))</f>
        <v/>
      </c>
      <c r="L160" s="49">
        <f>IF(E160="","",MapcodeAPI&amp;"coords/"&amp;SUBSTITUTE(E160," ","%20"))&amp;LEFT($B$13,0)</f>
        <v/>
      </c>
      <c r="M160" s="49">
        <f>IF(L160="","",IFERROR(_xlfn.WEBSERVICE(L160),IF(MapcodeAPIBackup="","NO CONNECTION",IFERROR(_xlfn.WEBSERVICE(MapcodeAPIBackup&amp;MID(L160,LEN(MapcodeAPI)+1,999)),"NO CONNECTION"))))</f>
        <v/>
      </c>
      <c r="N160" t="inlineStr">
        <is>
          <t xml:space="preserve"> </t>
        </is>
      </c>
      <c r="P160" s="50">
        <f>IFERROR(IF(AND(TRIM(B160&amp;"")="",TRIM(C160&amp;"")=""),"","#"&amp;UPPER(B160&amp;"")),"#(ERROR)")</f>
        <v/>
      </c>
      <c r="Q160" s="50">
        <f>IF(P160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160,2,999)," "," "),"﻿"," "),"​"," "),"⁠"," ")," "," ")," "," "),CHAR(9)," "),CHAR(10)," "),CHAR(13)," "),"MAPCODE"," "),CHAR(34)," "),"“"," "),"”"," "),"'"," "),"’"," "),"‘"," "),"("," "),")"," "),"["," "),"]"," "),"{"," "),"}"," "),","," "),";"," "),"|"," "),":"," "),"/"," "),"\"," ")))</f>
        <v/>
      </c>
      <c r="R160" s="50">
        <f>IF(ISNUMBER(FIND(" ",Q160)),LEFT(Q160,FIND(" ",Q160)-1),"")</f>
        <v/>
      </c>
      <c r="S160" s="50">
        <f>IF(ISNUMBER(FIND(" ",Q160)),TRIM(MID(Q160,FIND(" ",Q160)+1,999)),Q160)</f>
        <v/>
      </c>
      <c r="T1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160&amp;"")," "," "),"﻿"," "),"​"," "),"⁠"," ")," "," ")," "," "),CHAR(9)," "),CHAR(10)," "),CHAR(13)," "),"MAPCODE"," "),CHAR(34)," "),"“"," "),"”"," "),"'"," "),"’"," "),"‘"," "),"("," "),")"," "),"["," "),"]"," "),"{"," "),"}"," "),","," "),";"," "),"|"," "),":"," "),"/"," "),"\"," "))</f>
        <v/>
      </c>
      <c r="U160" s="50">
        <f>IF(R160&lt;&gt;"",R160,T160)</f>
        <v/>
      </c>
      <c r="V160" s="50">
        <f>IFERROR(FIND(".",S160),0)</f>
        <v/>
      </c>
      <c r="W160" s="50">
        <f>IF(V160&gt;0,V160-1,LEN(S160))</f>
        <v/>
      </c>
      <c r="X160" s="50">
        <f>IF(V160=0,"",IFERROR(LEFT(MID(S160,V160+1,99),FIND("-",MID(S160,V160+1,99))-1),MID(S160,V160+1,99)))</f>
        <v/>
      </c>
      <c r="Y160" s="50">
        <f>LEN(X160)</f>
        <v/>
      </c>
      <c r="Z1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160,"0",""),"1",""),"2",""),"3",""),"4",""),"5",""),"6",""),"7",""),"8",""),"9",""),"A",""),"B",""),"C",""),"D",""),"E",""),"F",""),"G",""),"H",""),"I",""),"J",""),"K",""),"L",""),"M",""),"N",""),"O",""),"P",""),"Q",""),"R",""),"S",""),"T",""),"U",""),"V",""),"W",""),"X",""),"Y",""),"Z",""),".",""),"-","")</f>
        <v/>
      </c>
      <c r="AA160" s="50">
        <f>LEN(S160)-LEN(SUBSTITUTE(S160,".",""))</f>
        <v/>
      </c>
      <c r="AB160" s="50">
        <f>AND(W160=5,Y160=4)</f>
        <v/>
      </c>
      <c r="AC160" s="50">
        <f>IF(P160="","",IF(S160="","There is no mapcode in this row, only a country code.",IF(ISNUMBER(FIND(" ",S160)),"There are too many spaces. A mapcode looks like ZAF RDD.2J: the country code, one space, then the code.",IF(Z160&lt;&gt;"","Contains characters that can't be in a mapcode: "&amp;Z160,IF(OR(AA160&lt;&gt;1,W160&lt;2,W160&gt;5,Y160&lt;2,Y160&gt;4),"This doesn't look like a mapcode. Mapcodes look like RDD.2J: 2 to 5 letters or numbers, a dot, then 2 to 4 more.",IF(AND(U160="",NOT(AB160)),"MISSING",IF(AND(U160&lt;&gt;"",OR(LEN(U160)&lt;2,LEN(U160)&gt;6,ISNUMBER(FIND(".",U160)))),"The country code """&amp;U160&amp;""" doesn't look right. Use a code like ZAF (South Africa) or US-CA (California).","")))))))</f>
        <v/>
      </c>
      <c r="AD160" s="50">
        <f>AND(R160&lt;&gt;"",T160&lt;&gt;"",R160&lt;&gt;T160)</f>
        <v/>
      </c>
    </row>
    <row r="161">
      <c r="B161" s="44" t="n"/>
      <c r="C161" s="44" t="n"/>
      <c r="D161" s="45">
        <f>IF(P161="","",IF(AC161="MISSING","MISSING COUNTRY CODE",IF(AC161&lt;&gt;"","NOT A VALID MAPCODE",IF(M161="NO CONNECTION","NO CONNECTION",IF(NOT(ISNUMBER(F161)),"NOT FOUND",IF(AD161,"CONVERTED – PLEASE CHECK","CONVERTED"))))))</f>
        <v/>
      </c>
      <c r="E161" s="46">
        <f>IF(OR(P161="",AC161&lt;&gt;""),"",TRIM(U161&amp;" "&amp;S161))</f>
        <v/>
      </c>
      <c r="F161" s="47">
        <f>IF(OR(M161="",M161="NO CONNECTION"),"",IFERROR(VALUE(SUBSTITUTE(_xlfn.FILTERXML(M161,"//latDeg"),".",MID(1/2,2,1))),""))</f>
        <v/>
      </c>
      <c r="G161" s="47">
        <f>IF(OR(M161="",M161="NO CONNECTION"),"",IFERROR(VALUE(SUBSTITUTE(_xlfn.FILTERXML(M161,"//lonDeg"),".",MID(1/2,2,1))),""))</f>
        <v/>
      </c>
      <c r="H161" s="45">
        <f>IF(ISNUMBER(F161),SUBSTITUTE(ROUND(F161,6)&amp;"",",",".")&amp;", "&amp;SUBSTITUTE(ROUND(G161,6)&amp;"",",","."),"")</f>
        <v/>
      </c>
      <c r="I161" s="46">
        <f>IF(ISNUMBER(F161),IFERROR(HYPERLINK("https://www.mymapcodes.com/go/?t="&amp;IF(U161="","AAA",U161)&amp;"&amp;ma="&amp;LEFT(S161,V161-1)&amp;"&amp;mb="&amp;MID(S161,V161+1,99),"Open on MyMapcodes →"),""),"")</f>
        <v/>
      </c>
      <c r="J161" s="48">
        <f>IF(P161="","",IF(AC161="MISSING","Add the country code: put it in front of the mapcode (e.g. ZAF RDD.2J) or in column C. ZAF = South Africa.",IF(AC161&lt;&gt;"",AC161,IF(M161="NO CONNECTION","Excel couldn't reach the mapcode service. Click the REFRESH RESULTS box just above the table.",IF(NOT(ISNUMBER(F161)),"The mapcode service doesn't recognise "&amp;E161&amp;". Check the mapcode and the country code.",IF(AD161,"Two different country codes were given, so the one in front of the mapcode ("&amp;R161&amp;") was used.",IF(E161&lt;&gt;TRIM(UPPER(B161&amp;"")),"Tidied up to "&amp;E161&amp;".","")))))))</f>
        <v/>
      </c>
      <c r="L161" s="49">
        <f>IF(E161="","",MapcodeAPI&amp;"coords/"&amp;SUBSTITUTE(E161," ","%20"))&amp;LEFT($B$13,0)</f>
        <v/>
      </c>
      <c r="M161" s="49">
        <f>IF(L161="","",IFERROR(_xlfn.WEBSERVICE(L161),IF(MapcodeAPIBackup="","NO CONNECTION",IFERROR(_xlfn.WEBSERVICE(MapcodeAPIBackup&amp;MID(L161,LEN(MapcodeAPI)+1,999)),"NO CONNECTION"))))</f>
        <v/>
      </c>
      <c r="N161" t="inlineStr">
        <is>
          <t xml:space="preserve"> </t>
        </is>
      </c>
      <c r="P161" s="50">
        <f>IFERROR(IF(AND(TRIM(B161&amp;"")="",TRIM(C161&amp;"")=""),"","#"&amp;UPPER(B161&amp;"")),"#(ERROR)")</f>
        <v/>
      </c>
      <c r="Q161" s="50">
        <f>IF(P161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161,2,999)," "," "),"﻿"," "),"​"," "),"⁠"," ")," "," ")," "," "),CHAR(9)," "),CHAR(10)," "),CHAR(13)," "),"MAPCODE"," "),CHAR(34)," "),"“"," "),"”"," "),"'"," "),"’"," "),"‘"," "),"("," "),")"," "),"["," "),"]"," "),"{"," "),"}"," "),","," "),";"," "),"|"," "),":"," "),"/"," "),"\"," ")))</f>
        <v/>
      </c>
      <c r="R161" s="50">
        <f>IF(ISNUMBER(FIND(" ",Q161)),LEFT(Q161,FIND(" ",Q161)-1),"")</f>
        <v/>
      </c>
      <c r="S161" s="50">
        <f>IF(ISNUMBER(FIND(" ",Q161)),TRIM(MID(Q161,FIND(" ",Q161)+1,999)),Q161)</f>
        <v/>
      </c>
      <c r="T1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161&amp;"")," "," "),"﻿"," "),"​"," "),"⁠"," ")," "," ")," "," "),CHAR(9)," "),CHAR(10)," "),CHAR(13)," "),"MAPCODE"," "),CHAR(34)," "),"“"," "),"”"," "),"'"," "),"’"," "),"‘"," "),"("," "),")"," "),"["," "),"]"," "),"{"," "),"}"," "),","," "),";"," "),"|"," "),":"," "),"/"," "),"\"," "))</f>
        <v/>
      </c>
      <c r="U161" s="50">
        <f>IF(R161&lt;&gt;"",R161,T161)</f>
        <v/>
      </c>
      <c r="V161" s="50">
        <f>IFERROR(FIND(".",S161),0)</f>
        <v/>
      </c>
      <c r="W161" s="50">
        <f>IF(V161&gt;0,V161-1,LEN(S161))</f>
        <v/>
      </c>
      <c r="X161" s="50">
        <f>IF(V161=0,"",IFERROR(LEFT(MID(S161,V161+1,99),FIND("-",MID(S161,V161+1,99))-1),MID(S161,V161+1,99)))</f>
        <v/>
      </c>
      <c r="Y161" s="50">
        <f>LEN(X161)</f>
        <v/>
      </c>
      <c r="Z1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161,"0",""),"1",""),"2",""),"3",""),"4",""),"5",""),"6",""),"7",""),"8",""),"9",""),"A",""),"B",""),"C",""),"D",""),"E",""),"F",""),"G",""),"H",""),"I",""),"J",""),"K",""),"L",""),"M",""),"N",""),"O",""),"P",""),"Q",""),"R",""),"S",""),"T",""),"U",""),"V",""),"W",""),"X",""),"Y",""),"Z",""),".",""),"-","")</f>
        <v/>
      </c>
      <c r="AA161" s="50">
        <f>LEN(S161)-LEN(SUBSTITUTE(S161,".",""))</f>
        <v/>
      </c>
      <c r="AB161" s="50">
        <f>AND(W161=5,Y161=4)</f>
        <v/>
      </c>
      <c r="AC161" s="50">
        <f>IF(P161="","",IF(S161="","There is no mapcode in this row, only a country code.",IF(ISNUMBER(FIND(" ",S161)),"There are too many spaces. A mapcode looks like ZAF RDD.2J: the country code, one space, then the code.",IF(Z161&lt;&gt;"","Contains characters that can't be in a mapcode: "&amp;Z161,IF(OR(AA161&lt;&gt;1,W161&lt;2,W161&gt;5,Y161&lt;2,Y161&gt;4),"This doesn't look like a mapcode. Mapcodes look like RDD.2J: 2 to 5 letters or numbers, a dot, then 2 to 4 more.",IF(AND(U161="",NOT(AB161)),"MISSING",IF(AND(U161&lt;&gt;"",OR(LEN(U161)&lt;2,LEN(U161)&gt;6,ISNUMBER(FIND(".",U161)))),"The country code """&amp;U161&amp;""" doesn't look right. Use a code like ZAF (South Africa) or US-CA (California).","")))))))</f>
        <v/>
      </c>
      <c r="AD161" s="50">
        <f>AND(R161&lt;&gt;"",T161&lt;&gt;"",R161&lt;&gt;T161)</f>
        <v/>
      </c>
    </row>
    <row r="162">
      <c r="B162" s="44" t="n"/>
      <c r="C162" s="44" t="n"/>
      <c r="D162" s="45">
        <f>IF(P162="","",IF(AC162="MISSING","MISSING COUNTRY CODE",IF(AC162&lt;&gt;"","NOT A VALID MAPCODE",IF(M162="NO CONNECTION","NO CONNECTION",IF(NOT(ISNUMBER(F162)),"NOT FOUND",IF(AD162,"CONVERTED – PLEASE CHECK","CONVERTED"))))))</f>
        <v/>
      </c>
      <c r="E162" s="46">
        <f>IF(OR(P162="",AC162&lt;&gt;""),"",TRIM(U162&amp;" "&amp;S162))</f>
        <v/>
      </c>
      <c r="F162" s="47">
        <f>IF(OR(M162="",M162="NO CONNECTION"),"",IFERROR(VALUE(SUBSTITUTE(_xlfn.FILTERXML(M162,"//latDeg"),".",MID(1/2,2,1))),""))</f>
        <v/>
      </c>
      <c r="G162" s="47">
        <f>IF(OR(M162="",M162="NO CONNECTION"),"",IFERROR(VALUE(SUBSTITUTE(_xlfn.FILTERXML(M162,"//lonDeg"),".",MID(1/2,2,1))),""))</f>
        <v/>
      </c>
      <c r="H162" s="45">
        <f>IF(ISNUMBER(F162),SUBSTITUTE(ROUND(F162,6)&amp;"",",",".")&amp;", "&amp;SUBSTITUTE(ROUND(G162,6)&amp;"",",","."),"")</f>
        <v/>
      </c>
      <c r="I162" s="46">
        <f>IF(ISNUMBER(F162),IFERROR(HYPERLINK("https://www.mymapcodes.com/go/?t="&amp;IF(U162="","AAA",U162)&amp;"&amp;ma="&amp;LEFT(S162,V162-1)&amp;"&amp;mb="&amp;MID(S162,V162+1,99),"Open on MyMapcodes →"),""),"")</f>
        <v/>
      </c>
      <c r="J162" s="48">
        <f>IF(P162="","",IF(AC162="MISSING","Add the country code: put it in front of the mapcode (e.g. ZAF RDD.2J) or in column C. ZAF = South Africa.",IF(AC162&lt;&gt;"",AC162,IF(M162="NO CONNECTION","Excel couldn't reach the mapcode service. Click the REFRESH RESULTS box just above the table.",IF(NOT(ISNUMBER(F162)),"The mapcode service doesn't recognise "&amp;E162&amp;". Check the mapcode and the country code.",IF(AD162,"Two different country codes were given, so the one in front of the mapcode ("&amp;R162&amp;") was used.",IF(E162&lt;&gt;TRIM(UPPER(B162&amp;"")),"Tidied up to "&amp;E162&amp;".","")))))))</f>
        <v/>
      </c>
      <c r="L162" s="49">
        <f>IF(E162="","",MapcodeAPI&amp;"coords/"&amp;SUBSTITUTE(E162," ","%20"))&amp;LEFT($B$13,0)</f>
        <v/>
      </c>
      <c r="M162" s="49">
        <f>IF(L162="","",IFERROR(_xlfn.WEBSERVICE(L162),IF(MapcodeAPIBackup="","NO CONNECTION",IFERROR(_xlfn.WEBSERVICE(MapcodeAPIBackup&amp;MID(L162,LEN(MapcodeAPI)+1,999)),"NO CONNECTION"))))</f>
        <v/>
      </c>
      <c r="N162" t="inlineStr">
        <is>
          <t xml:space="preserve"> </t>
        </is>
      </c>
      <c r="P162" s="50">
        <f>IFERROR(IF(AND(TRIM(B162&amp;"")="",TRIM(C162&amp;"")=""),"","#"&amp;UPPER(B162&amp;"")),"#(ERROR)")</f>
        <v/>
      </c>
      <c r="Q162" s="50">
        <f>IF(P162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162,2,999)," "," "),"﻿"," "),"​"," "),"⁠"," ")," "," ")," "," "),CHAR(9)," "),CHAR(10)," "),CHAR(13)," "),"MAPCODE"," "),CHAR(34)," "),"“"," "),"”"," "),"'"," "),"’"," "),"‘"," "),"("," "),")"," "),"["," "),"]"," "),"{"," "),"}"," "),","," "),";"," "),"|"," "),":"," "),"/"," "),"\"," ")))</f>
        <v/>
      </c>
      <c r="R162" s="50">
        <f>IF(ISNUMBER(FIND(" ",Q162)),LEFT(Q162,FIND(" ",Q162)-1),"")</f>
        <v/>
      </c>
      <c r="S162" s="50">
        <f>IF(ISNUMBER(FIND(" ",Q162)),TRIM(MID(Q162,FIND(" ",Q162)+1,999)),Q162)</f>
        <v/>
      </c>
      <c r="T1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162&amp;"")," "," "),"﻿"," "),"​"," "),"⁠"," ")," "," ")," "," "),CHAR(9)," "),CHAR(10)," "),CHAR(13)," "),"MAPCODE"," "),CHAR(34)," "),"“"," "),"”"," "),"'"," "),"’"," "),"‘"," "),"("," "),")"," "),"["," "),"]"," "),"{"," "),"}"," "),","," "),";"," "),"|"," "),":"," "),"/"," "),"\"," "))</f>
        <v/>
      </c>
      <c r="U162" s="50">
        <f>IF(R162&lt;&gt;"",R162,T162)</f>
        <v/>
      </c>
      <c r="V162" s="50">
        <f>IFERROR(FIND(".",S162),0)</f>
        <v/>
      </c>
      <c r="W162" s="50">
        <f>IF(V162&gt;0,V162-1,LEN(S162))</f>
        <v/>
      </c>
      <c r="X162" s="50">
        <f>IF(V162=0,"",IFERROR(LEFT(MID(S162,V162+1,99),FIND("-",MID(S162,V162+1,99))-1),MID(S162,V162+1,99)))</f>
        <v/>
      </c>
      <c r="Y162" s="50">
        <f>LEN(X162)</f>
        <v/>
      </c>
      <c r="Z1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162,"0",""),"1",""),"2",""),"3",""),"4",""),"5",""),"6",""),"7",""),"8",""),"9",""),"A",""),"B",""),"C",""),"D",""),"E",""),"F",""),"G",""),"H",""),"I",""),"J",""),"K",""),"L",""),"M",""),"N",""),"O",""),"P",""),"Q",""),"R",""),"S",""),"T",""),"U",""),"V",""),"W",""),"X",""),"Y",""),"Z",""),".",""),"-","")</f>
        <v/>
      </c>
      <c r="AA162" s="50">
        <f>LEN(S162)-LEN(SUBSTITUTE(S162,".",""))</f>
        <v/>
      </c>
      <c r="AB162" s="50">
        <f>AND(W162=5,Y162=4)</f>
        <v/>
      </c>
      <c r="AC162" s="50">
        <f>IF(P162="","",IF(S162="","There is no mapcode in this row, only a country code.",IF(ISNUMBER(FIND(" ",S162)),"There are too many spaces. A mapcode looks like ZAF RDD.2J: the country code, one space, then the code.",IF(Z162&lt;&gt;"","Contains characters that can't be in a mapcode: "&amp;Z162,IF(OR(AA162&lt;&gt;1,W162&lt;2,W162&gt;5,Y162&lt;2,Y162&gt;4),"This doesn't look like a mapcode. Mapcodes look like RDD.2J: 2 to 5 letters or numbers, a dot, then 2 to 4 more.",IF(AND(U162="",NOT(AB162)),"MISSING",IF(AND(U162&lt;&gt;"",OR(LEN(U162)&lt;2,LEN(U162)&gt;6,ISNUMBER(FIND(".",U162)))),"The country code """&amp;U162&amp;""" doesn't look right. Use a code like ZAF (South Africa) or US-CA (California).","")))))))</f>
        <v/>
      </c>
      <c r="AD162" s="50">
        <f>AND(R162&lt;&gt;"",T162&lt;&gt;"",R162&lt;&gt;T162)</f>
        <v/>
      </c>
    </row>
    <row r="163">
      <c r="B163" s="44" t="n"/>
      <c r="C163" s="44" t="n"/>
      <c r="D163" s="45">
        <f>IF(P163="","",IF(AC163="MISSING","MISSING COUNTRY CODE",IF(AC163&lt;&gt;"","NOT A VALID MAPCODE",IF(M163="NO CONNECTION","NO CONNECTION",IF(NOT(ISNUMBER(F163)),"NOT FOUND",IF(AD163,"CONVERTED – PLEASE CHECK","CONVERTED"))))))</f>
        <v/>
      </c>
      <c r="E163" s="46">
        <f>IF(OR(P163="",AC163&lt;&gt;""),"",TRIM(U163&amp;" "&amp;S163))</f>
        <v/>
      </c>
      <c r="F163" s="47">
        <f>IF(OR(M163="",M163="NO CONNECTION"),"",IFERROR(VALUE(SUBSTITUTE(_xlfn.FILTERXML(M163,"//latDeg"),".",MID(1/2,2,1))),""))</f>
        <v/>
      </c>
      <c r="G163" s="47">
        <f>IF(OR(M163="",M163="NO CONNECTION"),"",IFERROR(VALUE(SUBSTITUTE(_xlfn.FILTERXML(M163,"//lonDeg"),".",MID(1/2,2,1))),""))</f>
        <v/>
      </c>
      <c r="H163" s="45">
        <f>IF(ISNUMBER(F163),SUBSTITUTE(ROUND(F163,6)&amp;"",",",".")&amp;", "&amp;SUBSTITUTE(ROUND(G163,6)&amp;"",",","."),"")</f>
        <v/>
      </c>
      <c r="I163" s="46">
        <f>IF(ISNUMBER(F163),IFERROR(HYPERLINK("https://www.mymapcodes.com/go/?t="&amp;IF(U163="","AAA",U163)&amp;"&amp;ma="&amp;LEFT(S163,V163-1)&amp;"&amp;mb="&amp;MID(S163,V163+1,99),"Open on MyMapcodes →"),""),"")</f>
        <v/>
      </c>
      <c r="J163" s="48">
        <f>IF(P163="","",IF(AC163="MISSING","Add the country code: put it in front of the mapcode (e.g. ZAF RDD.2J) or in column C. ZAF = South Africa.",IF(AC163&lt;&gt;"",AC163,IF(M163="NO CONNECTION","Excel couldn't reach the mapcode service. Click the REFRESH RESULTS box just above the table.",IF(NOT(ISNUMBER(F163)),"The mapcode service doesn't recognise "&amp;E163&amp;". Check the mapcode and the country code.",IF(AD163,"Two different country codes were given, so the one in front of the mapcode ("&amp;R163&amp;") was used.",IF(E163&lt;&gt;TRIM(UPPER(B163&amp;"")),"Tidied up to "&amp;E163&amp;".","")))))))</f>
        <v/>
      </c>
      <c r="L163" s="49">
        <f>IF(E163="","",MapcodeAPI&amp;"coords/"&amp;SUBSTITUTE(E163," ","%20"))&amp;LEFT($B$13,0)</f>
        <v/>
      </c>
      <c r="M163" s="49">
        <f>IF(L163="","",IFERROR(_xlfn.WEBSERVICE(L163),IF(MapcodeAPIBackup="","NO CONNECTION",IFERROR(_xlfn.WEBSERVICE(MapcodeAPIBackup&amp;MID(L163,LEN(MapcodeAPI)+1,999)),"NO CONNECTION"))))</f>
        <v/>
      </c>
      <c r="N163" t="inlineStr">
        <is>
          <t xml:space="preserve"> </t>
        </is>
      </c>
      <c r="P163" s="50">
        <f>IFERROR(IF(AND(TRIM(B163&amp;"")="",TRIM(C163&amp;"")=""),"","#"&amp;UPPER(B163&amp;"")),"#(ERROR)")</f>
        <v/>
      </c>
      <c r="Q163" s="50">
        <f>IF(P163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163,2,999)," "," "),"﻿"," "),"​"," "),"⁠"," ")," "," ")," "," "),CHAR(9)," "),CHAR(10)," "),CHAR(13)," "),"MAPCODE"," "),CHAR(34)," "),"“"," "),"”"," "),"'"," "),"’"," "),"‘"," "),"("," "),")"," "),"["," "),"]"," "),"{"," "),"}"," "),","," "),";"," "),"|"," "),":"," "),"/"," "),"\"," ")))</f>
        <v/>
      </c>
      <c r="R163" s="50">
        <f>IF(ISNUMBER(FIND(" ",Q163)),LEFT(Q163,FIND(" ",Q163)-1),"")</f>
        <v/>
      </c>
      <c r="S163" s="50">
        <f>IF(ISNUMBER(FIND(" ",Q163)),TRIM(MID(Q163,FIND(" ",Q163)+1,999)),Q163)</f>
        <v/>
      </c>
      <c r="T1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163&amp;"")," "," "),"﻿"," "),"​"," "),"⁠"," ")," "," ")," "," "),CHAR(9)," "),CHAR(10)," "),CHAR(13)," "),"MAPCODE"," "),CHAR(34)," "),"“"," "),"”"," "),"'"," "),"’"," "),"‘"," "),"("," "),")"," "),"["," "),"]"," "),"{"," "),"}"," "),","," "),";"," "),"|"," "),":"," "),"/"," "),"\"," "))</f>
        <v/>
      </c>
      <c r="U163" s="50">
        <f>IF(R163&lt;&gt;"",R163,T163)</f>
        <v/>
      </c>
      <c r="V163" s="50">
        <f>IFERROR(FIND(".",S163),0)</f>
        <v/>
      </c>
      <c r="W163" s="50">
        <f>IF(V163&gt;0,V163-1,LEN(S163))</f>
        <v/>
      </c>
      <c r="X163" s="50">
        <f>IF(V163=0,"",IFERROR(LEFT(MID(S163,V163+1,99),FIND("-",MID(S163,V163+1,99))-1),MID(S163,V163+1,99)))</f>
        <v/>
      </c>
      <c r="Y163" s="50">
        <f>LEN(X163)</f>
        <v/>
      </c>
      <c r="Z1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163,"0",""),"1",""),"2",""),"3",""),"4",""),"5",""),"6",""),"7",""),"8",""),"9",""),"A",""),"B",""),"C",""),"D",""),"E",""),"F",""),"G",""),"H",""),"I",""),"J",""),"K",""),"L",""),"M",""),"N",""),"O",""),"P",""),"Q",""),"R",""),"S",""),"T",""),"U",""),"V",""),"W",""),"X",""),"Y",""),"Z",""),".",""),"-","")</f>
        <v/>
      </c>
      <c r="AA163" s="50">
        <f>LEN(S163)-LEN(SUBSTITUTE(S163,".",""))</f>
        <v/>
      </c>
      <c r="AB163" s="50">
        <f>AND(W163=5,Y163=4)</f>
        <v/>
      </c>
      <c r="AC163" s="50">
        <f>IF(P163="","",IF(S163="","There is no mapcode in this row, only a country code.",IF(ISNUMBER(FIND(" ",S163)),"There are too many spaces. A mapcode looks like ZAF RDD.2J: the country code, one space, then the code.",IF(Z163&lt;&gt;"","Contains characters that can't be in a mapcode: "&amp;Z163,IF(OR(AA163&lt;&gt;1,W163&lt;2,W163&gt;5,Y163&lt;2,Y163&gt;4),"This doesn't look like a mapcode. Mapcodes look like RDD.2J: 2 to 5 letters or numbers, a dot, then 2 to 4 more.",IF(AND(U163="",NOT(AB163)),"MISSING",IF(AND(U163&lt;&gt;"",OR(LEN(U163)&lt;2,LEN(U163)&gt;6,ISNUMBER(FIND(".",U163)))),"The country code """&amp;U163&amp;""" doesn't look right. Use a code like ZAF (South Africa) or US-CA (California).","")))))))</f>
        <v/>
      </c>
      <c r="AD163" s="50">
        <f>AND(R163&lt;&gt;"",T163&lt;&gt;"",R163&lt;&gt;T163)</f>
        <v/>
      </c>
    </row>
    <row r="164">
      <c r="B164" s="44" t="n"/>
      <c r="C164" s="44" t="n"/>
      <c r="D164" s="45">
        <f>IF(P164="","",IF(AC164="MISSING","MISSING COUNTRY CODE",IF(AC164&lt;&gt;"","NOT A VALID MAPCODE",IF(M164="NO CONNECTION","NO CONNECTION",IF(NOT(ISNUMBER(F164)),"NOT FOUND",IF(AD164,"CONVERTED – PLEASE CHECK","CONVERTED"))))))</f>
        <v/>
      </c>
      <c r="E164" s="46">
        <f>IF(OR(P164="",AC164&lt;&gt;""),"",TRIM(U164&amp;" "&amp;S164))</f>
        <v/>
      </c>
      <c r="F164" s="47">
        <f>IF(OR(M164="",M164="NO CONNECTION"),"",IFERROR(VALUE(SUBSTITUTE(_xlfn.FILTERXML(M164,"//latDeg"),".",MID(1/2,2,1))),""))</f>
        <v/>
      </c>
      <c r="G164" s="47">
        <f>IF(OR(M164="",M164="NO CONNECTION"),"",IFERROR(VALUE(SUBSTITUTE(_xlfn.FILTERXML(M164,"//lonDeg"),".",MID(1/2,2,1))),""))</f>
        <v/>
      </c>
      <c r="H164" s="45">
        <f>IF(ISNUMBER(F164),SUBSTITUTE(ROUND(F164,6)&amp;"",",",".")&amp;", "&amp;SUBSTITUTE(ROUND(G164,6)&amp;"",",","."),"")</f>
        <v/>
      </c>
      <c r="I164" s="46">
        <f>IF(ISNUMBER(F164),IFERROR(HYPERLINK("https://www.mymapcodes.com/go/?t="&amp;IF(U164="","AAA",U164)&amp;"&amp;ma="&amp;LEFT(S164,V164-1)&amp;"&amp;mb="&amp;MID(S164,V164+1,99),"Open on MyMapcodes →"),""),"")</f>
        <v/>
      </c>
      <c r="J164" s="48">
        <f>IF(P164="","",IF(AC164="MISSING","Add the country code: put it in front of the mapcode (e.g. ZAF RDD.2J) or in column C. ZAF = South Africa.",IF(AC164&lt;&gt;"",AC164,IF(M164="NO CONNECTION","Excel couldn't reach the mapcode service. Click the REFRESH RESULTS box just above the table.",IF(NOT(ISNUMBER(F164)),"The mapcode service doesn't recognise "&amp;E164&amp;". Check the mapcode and the country code.",IF(AD164,"Two different country codes were given, so the one in front of the mapcode ("&amp;R164&amp;") was used.",IF(E164&lt;&gt;TRIM(UPPER(B164&amp;"")),"Tidied up to "&amp;E164&amp;".","")))))))</f>
        <v/>
      </c>
      <c r="L164" s="49">
        <f>IF(E164="","",MapcodeAPI&amp;"coords/"&amp;SUBSTITUTE(E164," ","%20"))&amp;LEFT($B$13,0)</f>
        <v/>
      </c>
      <c r="M164" s="49">
        <f>IF(L164="","",IFERROR(_xlfn.WEBSERVICE(L164),IF(MapcodeAPIBackup="","NO CONNECTION",IFERROR(_xlfn.WEBSERVICE(MapcodeAPIBackup&amp;MID(L164,LEN(MapcodeAPI)+1,999)),"NO CONNECTION"))))</f>
        <v/>
      </c>
      <c r="N164" t="inlineStr">
        <is>
          <t xml:space="preserve"> </t>
        </is>
      </c>
      <c r="P164" s="50">
        <f>IFERROR(IF(AND(TRIM(B164&amp;"")="",TRIM(C164&amp;"")=""),"","#"&amp;UPPER(B164&amp;"")),"#(ERROR)")</f>
        <v/>
      </c>
      <c r="Q164" s="50">
        <f>IF(P164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164,2,999)," "," "),"﻿"," "),"​"," "),"⁠"," ")," "," ")," "," "),CHAR(9)," "),CHAR(10)," "),CHAR(13)," "),"MAPCODE"," "),CHAR(34)," "),"“"," "),"”"," "),"'"," "),"’"," "),"‘"," "),"("," "),")"," "),"["," "),"]"," "),"{"," "),"}"," "),","," "),";"," "),"|"," "),":"," "),"/"," "),"\"," ")))</f>
        <v/>
      </c>
      <c r="R164" s="50">
        <f>IF(ISNUMBER(FIND(" ",Q164)),LEFT(Q164,FIND(" ",Q164)-1),"")</f>
        <v/>
      </c>
      <c r="S164" s="50">
        <f>IF(ISNUMBER(FIND(" ",Q164)),TRIM(MID(Q164,FIND(" ",Q164)+1,999)),Q164)</f>
        <v/>
      </c>
      <c r="T1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164&amp;"")," "," "),"﻿"," "),"​"," "),"⁠"," ")," "," ")," "," "),CHAR(9)," "),CHAR(10)," "),CHAR(13)," "),"MAPCODE"," "),CHAR(34)," "),"“"," "),"”"," "),"'"," "),"’"," "),"‘"," "),"("," "),")"," "),"["," "),"]"," "),"{"," "),"}"," "),","," "),";"," "),"|"," "),":"," "),"/"," "),"\"," "))</f>
        <v/>
      </c>
      <c r="U164" s="50">
        <f>IF(R164&lt;&gt;"",R164,T164)</f>
        <v/>
      </c>
      <c r="V164" s="50">
        <f>IFERROR(FIND(".",S164),0)</f>
        <v/>
      </c>
      <c r="W164" s="50">
        <f>IF(V164&gt;0,V164-1,LEN(S164))</f>
        <v/>
      </c>
      <c r="X164" s="50">
        <f>IF(V164=0,"",IFERROR(LEFT(MID(S164,V164+1,99),FIND("-",MID(S164,V164+1,99))-1),MID(S164,V164+1,99)))</f>
        <v/>
      </c>
      <c r="Y164" s="50">
        <f>LEN(X164)</f>
        <v/>
      </c>
      <c r="Z1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164,"0",""),"1",""),"2",""),"3",""),"4",""),"5",""),"6",""),"7",""),"8",""),"9",""),"A",""),"B",""),"C",""),"D",""),"E",""),"F",""),"G",""),"H",""),"I",""),"J",""),"K",""),"L",""),"M",""),"N",""),"O",""),"P",""),"Q",""),"R",""),"S",""),"T",""),"U",""),"V",""),"W",""),"X",""),"Y",""),"Z",""),".",""),"-","")</f>
        <v/>
      </c>
      <c r="AA164" s="50">
        <f>LEN(S164)-LEN(SUBSTITUTE(S164,".",""))</f>
        <v/>
      </c>
      <c r="AB164" s="50">
        <f>AND(W164=5,Y164=4)</f>
        <v/>
      </c>
      <c r="AC164" s="50">
        <f>IF(P164="","",IF(S164="","There is no mapcode in this row, only a country code.",IF(ISNUMBER(FIND(" ",S164)),"There are too many spaces. A mapcode looks like ZAF RDD.2J: the country code, one space, then the code.",IF(Z164&lt;&gt;"","Contains characters that can't be in a mapcode: "&amp;Z164,IF(OR(AA164&lt;&gt;1,W164&lt;2,W164&gt;5,Y164&lt;2,Y164&gt;4),"This doesn't look like a mapcode. Mapcodes look like RDD.2J: 2 to 5 letters or numbers, a dot, then 2 to 4 more.",IF(AND(U164="",NOT(AB164)),"MISSING",IF(AND(U164&lt;&gt;"",OR(LEN(U164)&lt;2,LEN(U164)&gt;6,ISNUMBER(FIND(".",U164)))),"The country code """&amp;U164&amp;""" doesn't look right. Use a code like ZAF (South Africa) or US-CA (California).","")))))))</f>
        <v/>
      </c>
      <c r="AD164" s="50">
        <f>AND(R164&lt;&gt;"",T164&lt;&gt;"",R164&lt;&gt;T164)</f>
        <v/>
      </c>
    </row>
    <row r="165">
      <c r="B165" s="44" t="n"/>
      <c r="C165" s="44" t="n"/>
      <c r="D165" s="45">
        <f>IF(P165="","",IF(AC165="MISSING","MISSING COUNTRY CODE",IF(AC165&lt;&gt;"","NOT A VALID MAPCODE",IF(M165="NO CONNECTION","NO CONNECTION",IF(NOT(ISNUMBER(F165)),"NOT FOUND",IF(AD165,"CONVERTED – PLEASE CHECK","CONVERTED"))))))</f>
        <v/>
      </c>
      <c r="E165" s="46">
        <f>IF(OR(P165="",AC165&lt;&gt;""),"",TRIM(U165&amp;" "&amp;S165))</f>
        <v/>
      </c>
      <c r="F165" s="47">
        <f>IF(OR(M165="",M165="NO CONNECTION"),"",IFERROR(VALUE(SUBSTITUTE(_xlfn.FILTERXML(M165,"//latDeg"),".",MID(1/2,2,1))),""))</f>
        <v/>
      </c>
      <c r="G165" s="47">
        <f>IF(OR(M165="",M165="NO CONNECTION"),"",IFERROR(VALUE(SUBSTITUTE(_xlfn.FILTERXML(M165,"//lonDeg"),".",MID(1/2,2,1))),""))</f>
        <v/>
      </c>
      <c r="H165" s="45">
        <f>IF(ISNUMBER(F165),SUBSTITUTE(ROUND(F165,6)&amp;"",",",".")&amp;", "&amp;SUBSTITUTE(ROUND(G165,6)&amp;"",",","."),"")</f>
        <v/>
      </c>
      <c r="I165" s="46">
        <f>IF(ISNUMBER(F165),IFERROR(HYPERLINK("https://www.mymapcodes.com/go/?t="&amp;IF(U165="","AAA",U165)&amp;"&amp;ma="&amp;LEFT(S165,V165-1)&amp;"&amp;mb="&amp;MID(S165,V165+1,99),"Open on MyMapcodes →"),""),"")</f>
        <v/>
      </c>
      <c r="J165" s="48">
        <f>IF(P165="","",IF(AC165="MISSING","Add the country code: put it in front of the mapcode (e.g. ZAF RDD.2J) or in column C. ZAF = South Africa.",IF(AC165&lt;&gt;"",AC165,IF(M165="NO CONNECTION","Excel couldn't reach the mapcode service. Click the REFRESH RESULTS box just above the table.",IF(NOT(ISNUMBER(F165)),"The mapcode service doesn't recognise "&amp;E165&amp;". Check the mapcode and the country code.",IF(AD165,"Two different country codes were given, so the one in front of the mapcode ("&amp;R165&amp;") was used.",IF(E165&lt;&gt;TRIM(UPPER(B165&amp;"")),"Tidied up to "&amp;E165&amp;".","")))))))</f>
        <v/>
      </c>
      <c r="L165" s="49">
        <f>IF(E165="","",MapcodeAPI&amp;"coords/"&amp;SUBSTITUTE(E165," ","%20"))&amp;LEFT($B$13,0)</f>
        <v/>
      </c>
      <c r="M165" s="49">
        <f>IF(L165="","",IFERROR(_xlfn.WEBSERVICE(L165),IF(MapcodeAPIBackup="","NO CONNECTION",IFERROR(_xlfn.WEBSERVICE(MapcodeAPIBackup&amp;MID(L165,LEN(MapcodeAPI)+1,999)),"NO CONNECTION"))))</f>
        <v/>
      </c>
      <c r="N165" t="inlineStr">
        <is>
          <t xml:space="preserve"> </t>
        </is>
      </c>
      <c r="P165" s="50">
        <f>IFERROR(IF(AND(TRIM(B165&amp;"")="",TRIM(C165&amp;"")=""),"","#"&amp;UPPER(B165&amp;"")),"#(ERROR)")</f>
        <v/>
      </c>
      <c r="Q165" s="50">
        <f>IF(P165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165,2,999)," "," "),"﻿"," "),"​"," "),"⁠"," ")," "," ")," "," "),CHAR(9)," "),CHAR(10)," "),CHAR(13)," "),"MAPCODE"," "),CHAR(34)," "),"“"," "),"”"," "),"'"," "),"’"," "),"‘"," "),"("," "),")"," "),"["," "),"]"," "),"{"," "),"}"," "),","," "),";"," "),"|"," "),":"," "),"/"," "),"\"," ")))</f>
        <v/>
      </c>
      <c r="R165" s="50">
        <f>IF(ISNUMBER(FIND(" ",Q165)),LEFT(Q165,FIND(" ",Q165)-1),"")</f>
        <v/>
      </c>
      <c r="S165" s="50">
        <f>IF(ISNUMBER(FIND(" ",Q165)),TRIM(MID(Q165,FIND(" ",Q165)+1,999)),Q165)</f>
        <v/>
      </c>
      <c r="T1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165&amp;"")," "," "),"﻿"," "),"​"," "),"⁠"," ")," "," ")," "," "),CHAR(9)," "),CHAR(10)," "),CHAR(13)," "),"MAPCODE"," "),CHAR(34)," "),"“"," "),"”"," "),"'"," "),"’"," "),"‘"," "),"("," "),")"," "),"["," "),"]"," "),"{"," "),"}"," "),","," "),";"," "),"|"," "),":"," "),"/"," "),"\"," "))</f>
        <v/>
      </c>
      <c r="U165" s="50">
        <f>IF(R165&lt;&gt;"",R165,T165)</f>
        <v/>
      </c>
      <c r="V165" s="50">
        <f>IFERROR(FIND(".",S165),0)</f>
        <v/>
      </c>
      <c r="W165" s="50">
        <f>IF(V165&gt;0,V165-1,LEN(S165))</f>
        <v/>
      </c>
      <c r="X165" s="50">
        <f>IF(V165=0,"",IFERROR(LEFT(MID(S165,V165+1,99),FIND("-",MID(S165,V165+1,99))-1),MID(S165,V165+1,99)))</f>
        <v/>
      </c>
      <c r="Y165" s="50">
        <f>LEN(X165)</f>
        <v/>
      </c>
      <c r="Z1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165,"0",""),"1",""),"2",""),"3",""),"4",""),"5",""),"6",""),"7",""),"8",""),"9",""),"A",""),"B",""),"C",""),"D",""),"E",""),"F",""),"G",""),"H",""),"I",""),"J",""),"K",""),"L",""),"M",""),"N",""),"O",""),"P",""),"Q",""),"R",""),"S",""),"T",""),"U",""),"V",""),"W",""),"X",""),"Y",""),"Z",""),".",""),"-","")</f>
        <v/>
      </c>
      <c r="AA165" s="50">
        <f>LEN(S165)-LEN(SUBSTITUTE(S165,".",""))</f>
        <v/>
      </c>
      <c r="AB165" s="50">
        <f>AND(W165=5,Y165=4)</f>
        <v/>
      </c>
      <c r="AC165" s="50">
        <f>IF(P165="","",IF(S165="","There is no mapcode in this row, only a country code.",IF(ISNUMBER(FIND(" ",S165)),"There are too many spaces. A mapcode looks like ZAF RDD.2J: the country code, one space, then the code.",IF(Z165&lt;&gt;"","Contains characters that can't be in a mapcode: "&amp;Z165,IF(OR(AA165&lt;&gt;1,W165&lt;2,W165&gt;5,Y165&lt;2,Y165&gt;4),"This doesn't look like a mapcode. Mapcodes look like RDD.2J: 2 to 5 letters or numbers, a dot, then 2 to 4 more.",IF(AND(U165="",NOT(AB165)),"MISSING",IF(AND(U165&lt;&gt;"",OR(LEN(U165)&lt;2,LEN(U165)&gt;6,ISNUMBER(FIND(".",U165)))),"The country code """&amp;U165&amp;""" doesn't look right. Use a code like ZAF (South Africa) or US-CA (California).","")))))))</f>
        <v/>
      </c>
      <c r="AD165" s="50">
        <f>AND(R165&lt;&gt;"",T165&lt;&gt;"",R165&lt;&gt;T165)</f>
        <v/>
      </c>
    </row>
    <row r="166">
      <c r="B166" s="44" t="n"/>
      <c r="C166" s="44" t="n"/>
      <c r="D166" s="45">
        <f>IF(P166="","",IF(AC166="MISSING","MISSING COUNTRY CODE",IF(AC166&lt;&gt;"","NOT A VALID MAPCODE",IF(M166="NO CONNECTION","NO CONNECTION",IF(NOT(ISNUMBER(F166)),"NOT FOUND",IF(AD166,"CONVERTED – PLEASE CHECK","CONVERTED"))))))</f>
        <v/>
      </c>
      <c r="E166" s="46">
        <f>IF(OR(P166="",AC166&lt;&gt;""),"",TRIM(U166&amp;" "&amp;S166))</f>
        <v/>
      </c>
      <c r="F166" s="47">
        <f>IF(OR(M166="",M166="NO CONNECTION"),"",IFERROR(VALUE(SUBSTITUTE(_xlfn.FILTERXML(M166,"//latDeg"),".",MID(1/2,2,1))),""))</f>
        <v/>
      </c>
      <c r="G166" s="47">
        <f>IF(OR(M166="",M166="NO CONNECTION"),"",IFERROR(VALUE(SUBSTITUTE(_xlfn.FILTERXML(M166,"//lonDeg"),".",MID(1/2,2,1))),""))</f>
        <v/>
      </c>
      <c r="H166" s="45">
        <f>IF(ISNUMBER(F166),SUBSTITUTE(ROUND(F166,6)&amp;"",",",".")&amp;", "&amp;SUBSTITUTE(ROUND(G166,6)&amp;"",",","."),"")</f>
        <v/>
      </c>
      <c r="I166" s="46">
        <f>IF(ISNUMBER(F166),IFERROR(HYPERLINK("https://www.mymapcodes.com/go/?t="&amp;IF(U166="","AAA",U166)&amp;"&amp;ma="&amp;LEFT(S166,V166-1)&amp;"&amp;mb="&amp;MID(S166,V166+1,99),"Open on MyMapcodes →"),""),"")</f>
        <v/>
      </c>
      <c r="J166" s="48">
        <f>IF(P166="","",IF(AC166="MISSING","Add the country code: put it in front of the mapcode (e.g. ZAF RDD.2J) or in column C. ZAF = South Africa.",IF(AC166&lt;&gt;"",AC166,IF(M166="NO CONNECTION","Excel couldn't reach the mapcode service. Click the REFRESH RESULTS box just above the table.",IF(NOT(ISNUMBER(F166)),"The mapcode service doesn't recognise "&amp;E166&amp;". Check the mapcode and the country code.",IF(AD166,"Two different country codes were given, so the one in front of the mapcode ("&amp;R166&amp;") was used.",IF(E166&lt;&gt;TRIM(UPPER(B166&amp;"")),"Tidied up to "&amp;E166&amp;".","")))))))</f>
        <v/>
      </c>
      <c r="L166" s="49">
        <f>IF(E166="","",MapcodeAPI&amp;"coords/"&amp;SUBSTITUTE(E166," ","%20"))&amp;LEFT($B$13,0)</f>
        <v/>
      </c>
      <c r="M166" s="49">
        <f>IF(L166="","",IFERROR(_xlfn.WEBSERVICE(L166),IF(MapcodeAPIBackup="","NO CONNECTION",IFERROR(_xlfn.WEBSERVICE(MapcodeAPIBackup&amp;MID(L166,LEN(MapcodeAPI)+1,999)),"NO CONNECTION"))))</f>
        <v/>
      </c>
      <c r="N166" t="inlineStr">
        <is>
          <t xml:space="preserve"> </t>
        </is>
      </c>
      <c r="P166" s="50">
        <f>IFERROR(IF(AND(TRIM(B166&amp;"")="",TRIM(C166&amp;"")=""),"","#"&amp;UPPER(B166&amp;"")),"#(ERROR)")</f>
        <v/>
      </c>
      <c r="Q166" s="50">
        <f>IF(P166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166,2,999)," "," "),"﻿"," "),"​"," "),"⁠"," ")," "," ")," "," "),CHAR(9)," "),CHAR(10)," "),CHAR(13)," "),"MAPCODE"," "),CHAR(34)," "),"“"," "),"”"," "),"'"," "),"’"," "),"‘"," "),"("," "),")"," "),"["," "),"]"," "),"{"," "),"}"," "),","," "),";"," "),"|"," "),":"," "),"/"," "),"\"," ")))</f>
        <v/>
      </c>
      <c r="R166" s="50">
        <f>IF(ISNUMBER(FIND(" ",Q166)),LEFT(Q166,FIND(" ",Q166)-1),"")</f>
        <v/>
      </c>
      <c r="S166" s="50">
        <f>IF(ISNUMBER(FIND(" ",Q166)),TRIM(MID(Q166,FIND(" ",Q166)+1,999)),Q166)</f>
        <v/>
      </c>
      <c r="T1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166&amp;"")," "," "),"﻿"," "),"​"," "),"⁠"," ")," "," ")," "," "),CHAR(9)," "),CHAR(10)," "),CHAR(13)," "),"MAPCODE"," "),CHAR(34)," "),"“"," "),"”"," "),"'"," "),"’"," "),"‘"," "),"("," "),")"," "),"["," "),"]"," "),"{"," "),"}"," "),","," "),";"," "),"|"," "),":"," "),"/"," "),"\"," "))</f>
        <v/>
      </c>
      <c r="U166" s="50">
        <f>IF(R166&lt;&gt;"",R166,T166)</f>
        <v/>
      </c>
      <c r="V166" s="50">
        <f>IFERROR(FIND(".",S166),0)</f>
        <v/>
      </c>
      <c r="W166" s="50">
        <f>IF(V166&gt;0,V166-1,LEN(S166))</f>
        <v/>
      </c>
      <c r="X166" s="50">
        <f>IF(V166=0,"",IFERROR(LEFT(MID(S166,V166+1,99),FIND("-",MID(S166,V166+1,99))-1),MID(S166,V166+1,99)))</f>
        <v/>
      </c>
      <c r="Y166" s="50">
        <f>LEN(X166)</f>
        <v/>
      </c>
      <c r="Z1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166,"0",""),"1",""),"2",""),"3",""),"4",""),"5",""),"6",""),"7",""),"8",""),"9",""),"A",""),"B",""),"C",""),"D",""),"E",""),"F",""),"G",""),"H",""),"I",""),"J",""),"K",""),"L",""),"M",""),"N",""),"O",""),"P",""),"Q",""),"R",""),"S",""),"T",""),"U",""),"V",""),"W",""),"X",""),"Y",""),"Z",""),".",""),"-","")</f>
        <v/>
      </c>
      <c r="AA166" s="50">
        <f>LEN(S166)-LEN(SUBSTITUTE(S166,".",""))</f>
        <v/>
      </c>
      <c r="AB166" s="50">
        <f>AND(W166=5,Y166=4)</f>
        <v/>
      </c>
      <c r="AC166" s="50">
        <f>IF(P166="","",IF(S166="","There is no mapcode in this row, only a country code.",IF(ISNUMBER(FIND(" ",S166)),"There are too many spaces. A mapcode looks like ZAF RDD.2J: the country code, one space, then the code.",IF(Z166&lt;&gt;"","Contains characters that can't be in a mapcode: "&amp;Z166,IF(OR(AA166&lt;&gt;1,W166&lt;2,W166&gt;5,Y166&lt;2,Y166&gt;4),"This doesn't look like a mapcode. Mapcodes look like RDD.2J: 2 to 5 letters or numbers, a dot, then 2 to 4 more.",IF(AND(U166="",NOT(AB166)),"MISSING",IF(AND(U166&lt;&gt;"",OR(LEN(U166)&lt;2,LEN(U166)&gt;6,ISNUMBER(FIND(".",U166)))),"The country code """&amp;U166&amp;""" doesn't look right. Use a code like ZAF (South Africa) or US-CA (California).","")))))))</f>
        <v/>
      </c>
      <c r="AD166" s="50">
        <f>AND(R166&lt;&gt;"",T166&lt;&gt;"",R166&lt;&gt;T166)</f>
        <v/>
      </c>
    </row>
    <row r="167">
      <c r="B167" s="44" t="n"/>
      <c r="C167" s="44" t="n"/>
      <c r="D167" s="45">
        <f>IF(P167="","",IF(AC167="MISSING","MISSING COUNTRY CODE",IF(AC167&lt;&gt;"","NOT A VALID MAPCODE",IF(M167="NO CONNECTION","NO CONNECTION",IF(NOT(ISNUMBER(F167)),"NOT FOUND",IF(AD167,"CONVERTED – PLEASE CHECK","CONVERTED"))))))</f>
        <v/>
      </c>
      <c r="E167" s="46">
        <f>IF(OR(P167="",AC167&lt;&gt;""),"",TRIM(U167&amp;" "&amp;S167))</f>
        <v/>
      </c>
      <c r="F167" s="47">
        <f>IF(OR(M167="",M167="NO CONNECTION"),"",IFERROR(VALUE(SUBSTITUTE(_xlfn.FILTERXML(M167,"//latDeg"),".",MID(1/2,2,1))),""))</f>
        <v/>
      </c>
      <c r="G167" s="47">
        <f>IF(OR(M167="",M167="NO CONNECTION"),"",IFERROR(VALUE(SUBSTITUTE(_xlfn.FILTERXML(M167,"//lonDeg"),".",MID(1/2,2,1))),""))</f>
        <v/>
      </c>
      <c r="H167" s="45">
        <f>IF(ISNUMBER(F167),SUBSTITUTE(ROUND(F167,6)&amp;"",",",".")&amp;", "&amp;SUBSTITUTE(ROUND(G167,6)&amp;"",",","."),"")</f>
        <v/>
      </c>
      <c r="I167" s="46">
        <f>IF(ISNUMBER(F167),IFERROR(HYPERLINK("https://www.mymapcodes.com/go/?t="&amp;IF(U167="","AAA",U167)&amp;"&amp;ma="&amp;LEFT(S167,V167-1)&amp;"&amp;mb="&amp;MID(S167,V167+1,99),"Open on MyMapcodes →"),""),"")</f>
        <v/>
      </c>
      <c r="J167" s="48">
        <f>IF(P167="","",IF(AC167="MISSING","Add the country code: put it in front of the mapcode (e.g. ZAF RDD.2J) or in column C. ZAF = South Africa.",IF(AC167&lt;&gt;"",AC167,IF(M167="NO CONNECTION","Excel couldn't reach the mapcode service. Click the REFRESH RESULTS box just above the table.",IF(NOT(ISNUMBER(F167)),"The mapcode service doesn't recognise "&amp;E167&amp;". Check the mapcode and the country code.",IF(AD167,"Two different country codes were given, so the one in front of the mapcode ("&amp;R167&amp;") was used.",IF(E167&lt;&gt;TRIM(UPPER(B167&amp;"")),"Tidied up to "&amp;E167&amp;".","")))))))</f>
        <v/>
      </c>
      <c r="L167" s="49">
        <f>IF(E167="","",MapcodeAPI&amp;"coords/"&amp;SUBSTITUTE(E167," ","%20"))&amp;LEFT($B$13,0)</f>
        <v/>
      </c>
      <c r="M167" s="49">
        <f>IF(L167="","",IFERROR(_xlfn.WEBSERVICE(L167),IF(MapcodeAPIBackup="","NO CONNECTION",IFERROR(_xlfn.WEBSERVICE(MapcodeAPIBackup&amp;MID(L167,LEN(MapcodeAPI)+1,999)),"NO CONNECTION"))))</f>
        <v/>
      </c>
      <c r="N167" t="inlineStr">
        <is>
          <t xml:space="preserve"> </t>
        </is>
      </c>
      <c r="P167" s="50">
        <f>IFERROR(IF(AND(TRIM(B167&amp;"")="",TRIM(C167&amp;"")=""),"","#"&amp;UPPER(B167&amp;"")),"#(ERROR)")</f>
        <v/>
      </c>
      <c r="Q167" s="50">
        <f>IF(P167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167,2,999)," "," "),"﻿"," "),"​"," "),"⁠"," ")," "," ")," "," "),CHAR(9)," "),CHAR(10)," "),CHAR(13)," "),"MAPCODE"," "),CHAR(34)," "),"“"," "),"”"," "),"'"," "),"’"," "),"‘"," "),"("," "),")"," "),"["," "),"]"," "),"{"," "),"}"," "),","," "),";"," "),"|"," "),":"," "),"/"," "),"\"," ")))</f>
        <v/>
      </c>
      <c r="R167" s="50">
        <f>IF(ISNUMBER(FIND(" ",Q167)),LEFT(Q167,FIND(" ",Q167)-1),"")</f>
        <v/>
      </c>
      <c r="S167" s="50">
        <f>IF(ISNUMBER(FIND(" ",Q167)),TRIM(MID(Q167,FIND(" ",Q167)+1,999)),Q167)</f>
        <v/>
      </c>
      <c r="T1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167&amp;"")," "," "),"﻿"," "),"​"," "),"⁠"," ")," "," ")," "," "),CHAR(9)," "),CHAR(10)," "),CHAR(13)," "),"MAPCODE"," "),CHAR(34)," "),"“"," "),"”"," "),"'"," "),"’"," "),"‘"," "),"("," "),")"," "),"["," "),"]"," "),"{"," "),"}"," "),","," "),";"," "),"|"," "),":"," "),"/"," "),"\"," "))</f>
        <v/>
      </c>
      <c r="U167" s="50">
        <f>IF(R167&lt;&gt;"",R167,T167)</f>
        <v/>
      </c>
      <c r="V167" s="50">
        <f>IFERROR(FIND(".",S167),0)</f>
        <v/>
      </c>
      <c r="W167" s="50">
        <f>IF(V167&gt;0,V167-1,LEN(S167))</f>
        <v/>
      </c>
      <c r="X167" s="50">
        <f>IF(V167=0,"",IFERROR(LEFT(MID(S167,V167+1,99),FIND("-",MID(S167,V167+1,99))-1),MID(S167,V167+1,99)))</f>
        <v/>
      </c>
      <c r="Y167" s="50">
        <f>LEN(X167)</f>
        <v/>
      </c>
      <c r="Z1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167,"0",""),"1",""),"2",""),"3",""),"4",""),"5",""),"6",""),"7",""),"8",""),"9",""),"A",""),"B",""),"C",""),"D",""),"E",""),"F",""),"G",""),"H",""),"I",""),"J",""),"K",""),"L",""),"M",""),"N",""),"O",""),"P",""),"Q",""),"R",""),"S",""),"T",""),"U",""),"V",""),"W",""),"X",""),"Y",""),"Z",""),".",""),"-","")</f>
        <v/>
      </c>
      <c r="AA167" s="50">
        <f>LEN(S167)-LEN(SUBSTITUTE(S167,".",""))</f>
        <v/>
      </c>
      <c r="AB167" s="50">
        <f>AND(W167=5,Y167=4)</f>
        <v/>
      </c>
      <c r="AC167" s="50">
        <f>IF(P167="","",IF(S167="","There is no mapcode in this row, only a country code.",IF(ISNUMBER(FIND(" ",S167)),"There are too many spaces. A mapcode looks like ZAF RDD.2J: the country code, one space, then the code.",IF(Z167&lt;&gt;"","Contains characters that can't be in a mapcode: "&amp;Z167,IF(OR(AA167&lt;&gt;1,W167&lt;2,W167&gt;5,Y167&lt;2,Y167&gt;4),"This doesn't look like a mapcode. Mapcodes look like RDD.2J: 2 to 5 letters or numbers, a dot, then 2 to 4 more.",IF(AND(U167="",NOT(AB167)),"MISSING",IF(AND(U167&lt;&gt;"",OR(LEN(U167)&lt;2,LEN(U167)&gt;6,ISNUMBER(FIND(".",U167)))),"The country code """&amp;U167&amp;""" doesn't look right. Use a code like ZAF (South Africa) or US-CA (California).","")))))))</f>
        <v/>
      </c>
      <c r="AD167" s="50">
        <f>AND(R167&lt;&gt;"",T167&lt;&gt;"",R167&lt;&gt;T167)</f>
        <v/>
      </c>
    </row>
    <row r="168">
      <c r="B168" s="44" t="n"/>
      <c r="C168" s="44" t="n"/>
      <c r="D168" s="45">
        <f>IF(P168="","",IF(AC168="MISSING","MISSING COUNTRY CODE",IF(AC168&lt;&gt;"","NOT A VALID MAPCODE",IF(M168="NO CONNECTION","NO CONNECTION",IF(NOT(ISNUMBER(F168)),"NOT FOUND",IF(AD168,"CONVERTED – PLEASE CHECK","CONVERTED"))))))</f>
        <v/>
      </c>
      <c r="E168" s="46">
        <f>IF(OR(P168="",AC168&lt;&gt;""),"",TRIM(U168&amp;" "&amp;S168))</f>
        <v/>
      </c>
      <c r="F168" s="47">
        <f>IF(OR(M168="",M168="NO CONNECTION"),"",IFERROR(VALUE(SUBSTITUTE(_xlfn.FILTERXML(M168,"//latDeg"),".",MID(1/2,2,1))),""))</f>
        <v/>
      </c>
      <c r="G168" s="47">
        <f>IF(OR(M168="",M168="NO CONNECTION"),"",IFERROR(VALUE(SUBSTITUTE(_xlfn.FILTERXML(M168,"//lonDeg"),".",MID(1/2,2,1))),""))</f>
        <v/>
      </c>
      <c r="H168" s="45">
        <f>IF(ISNUMBER(F168),SUBSTITUTE(ROUND(F168,6)&amp;"",",",".")&amp;", "&amp;SUBSTITUTE(ROUND(G168,6)&amp;"",",","."),"")</f>
        <v/>
      </c>
      <c r="I168" s="46">
        <f>IF(ISNUMBER(F168),IFERROR(HYPERLINK("https://www.mymapcodes.com/go/?t="&amp;IF(U168="","AAA",U168)&amp;"&amp;ma="&amp;LEFT(S168,V168-1)&amp;"&amp;mb="&amp;MID(S168,V168+1,99),"Open on MyMapcodes →"),""),"")</f>
        <v/>
      </c>
      <c r="J168" s="48">
        <f>IF(P168="","",IF(AC168="MISSING","Add the country code: put it in front of the mapcode (e.g. ZAF RDD.2J) or in column C. ZAF = South Africa.",IF(AC168&lt;&gt;"",AC168,IF(M168="NO CONNECTION","Excel couldn't reach the mapcode service. Click the REFRESH RESULTS box just above the table.",IF(NOT(ISNUMBER(F168)),"The mapcode service doesn't recognise "&amp;E168&amp;". Check the mapcode and the country code.",IF(AD168,"Two different country codes were given, so the one in front of the mapcode ("&amp;R168&amp;") was used.",IF(E168&lt;&gt;TRIM(UPPER(B168&amp;"")),"Tidied up to "&amp;E168&amp;".","")))))))</f>
        <v/>
      </c>
      <c r="L168" s="49">
        <f>IF(E168="","",MapcodeAPI&amp;"coords/"&amp;SUBSTITUTE(E168," ","%20"))&amp;LEFT($B$13,0)</f>
        <v/>
      </c>
      <c r="M168" s="49">
        <f>IF(L168="","",IFERROR(_xlfn.WEBSERVICE(L168),IF(MapcodeAPIBackup="","NO CONNECTION",IFERROR(_xlfn.WEBSERVICE(MapcodeAPIBackup&amp;MID(L168,LEN(MapcodeAPI)+1,999)),"NO CONNECTION"))))</f>
        <v/>
      </c>
      <c r="N168" t="inlineStr">
        <is>
          <t xml:space="preserve"> </t>
        </is>
      </c>
      <c r="P168" s="50">
        <f>IFERROR(IF(AND(TRIM(B168&amp;"")="",TRIM(C168&amp;"")=""),"","#"&amp;UPPER(B168&amp;"")),"#(ERROR)")</f>
        <v/>
      </c>
      <c r="Q168" s="50">
        <f>IF(P168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168,2,999)," "," "),"﻿"," "),"​"," "),"⁠"," ")," "," ")," "," "),CHAR(9)," "),CHAR(10)," "),CHAR(13)," "),"MAPCODE"," "),CHAR(34)," "),"“"," "),"”"," "),"'"," "),"’"," "),"‘"," "),"("," "),")"," "),"["," "),"]"," "),"{"," "),"}"," "),","," "),";"," "),"|"," "),":"," "),"/"," "),"\"," ")))</f>
        <v/>
      </c>
      <c r="R168" s="50">
        <f>IF(ISNUMBER(FIND(" ",Q168)),LEFT(Q168,FIND(" ",Q168)-1),"")</f>
        <v/>
      </c>
      <c r="S168" s="50">
        <f>IF(ISNUMBER(FIND(" ",Q168)),TRIM(MID(Q168,FIND(" ",Q168)+1,999)),Q168)</f>
        <v/>
      </c>
      <c r="T1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168&amp;"")," "," "),"﻿"," "),"​"," "),"⁠"," ")," "," ")," "," "),CHAR(9)," "),CHAR(10)," "),CHAR(13)," "),"MAPCODE"," "),CHAR(34)," "),"“"," "),"”"," "),"'"," "),"’"," "),"‘"," "),"("," "),")"," "),"["," "),"]"," "),"{"," "),"}"," "),","," "),";"," "),"|"," "),":"," "),"/"," "),"\"," "))</f>
        <v/>
      </c>
      <c r="U168" s="50">
        <f>IF(R168&lt;&gt;"",R168,T168)</f>
        <v/>
      </c>
      <c r="V168" s="50">
        <f>IFERROR(FIND(".",S168),0)</f>
        <v/>
      </c>
      <c r="W168" s="50">
        <f>IF(V168&gt;0,V168-1,LEN(S168))</f>
        <v/>
      </c>
      <c r="X168" s="50">
        <f>IF(V168=0,"",IFERROR(LEFT(MID(S168,V168+1,99),FIND("-",MID(S168,V168+1,99))-1),MID(S168,V168+1,99)))</f>
        <v/>
      </c>
      <c r="Y168" s="50">
        <f>LEN(X168)</f>
        <v/>
      </c>
      <c r="Z1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168,"0",""),"1",""),"2",""),"3",""),"4",""),"5",""),"6",""),"7",""),"8",""),"9",""),"A",""),"B",""),"C",""),"D",""),"E",""),"F",""),"G",""),"H",""),"I",""),"J",""),"K",""),"L",""),"M",""),"N",""),"O",""),"P",""),"Q",""),"R",""),"S",""),"T",""),"U",""),"V",""),"W",""),"X",""),"Y",""),"Z",""),".",""),"-","")</f>
        <v/>
      </c>
      <c r="AA168" s="50">
        <f>LEN(S168)-LEN(SUBSTITUTE(S168,".",""))</f>
        <v/>
      </c>
      <c r="AB168" s="50">
        <f>AND(W168=5,Y168=4)</f>
        <v/>
      </c>
      <c r="AC168" s="50">
        <f>IF(P168="","",IF(S168="","There is no mapcode in this row, only a country code.",IF(ISNUMBER(FIND(" ",S168)),"There are too many spaces. A mapcode looks like ZAF RDD.2J: the country code, one space, then the code.",IF(Z168&lt;&gt;"","Contains characters that can't be in a mapcode: "&amp;Z168,IF(OR(AA168&lt;&gt;1,W168&lt;2,W168&gt;5,Y168&lt;2,Y168&gt;4),"This doesn't look like a mapcode. Mapcodes look like RDD.2J: 2 to 5 letters or numbers, a dot, then 2 to 4 more.",IF(AND(U168="",NOT(AB168)),"MISSING",IF(AND(U168&lt;&gt;"",OR(LEN(U168)&lt;2,LEN(U168)&gt;6,ISNUMBER(FIND(".",U168)))),"The country code """&amp;U168&amp;""" doesn't look right. Use a code like ZAF (South Africa) or US-CA (California).","")))))))</f>
        <v/>
      </c>
      <c r="AD168" s="50">
        <f>AND(R168&lt;&gt;"",T168&lt;&gt;"",R168&lt;&gt;T168)</f>
        <v/>
      </c>
    </row>
    <row r="169">
      <c r="B169" s="44" t="n"/>
      <c r="C169" s="44" t="n"/>
      <c r="D169" s="45">
        <f>IF(P169="","",IF(AC169="MISSING","MISSING COUNTRY CODE",IF(AC169&lt;&gt;"","NOT A VALID MAPCODE",IF(M169="NO CONNECTION","NO CONNECTION",IF(NOT(ISNUMBER(F169)),"NOT FOUND",IF(AD169,"CONVERTED – PLEASE CHECK","CONVERTED"))))))</f>
        <v/>
      </c>
      <c r="E169" s="46">
        <f>IF(OR(P169="",AC169&lt;&gt;""),"",TRIM(U169&amp;" "&amp;S169))</f>
        <v/>
      </c>
      <c r="F169" s="47">
        <f>IF(OR(M169="",M169="NO CONNECTION"),"",IFERROR(VALUE(SUBSTITUTE(_xlfn.FILTERXML(M169,"//latDeg"),".",MID(1/2,2,1))),""))</f>
        <v/>
      </c>
      <c r="G169" s="47">
        <f>IF(OR(M169="",M169="NO CONNECTION"),"",IFERROR(VALUE(SUBSTITUTE(_xlfn.FILTERXML(M169,"//lonDeg"),".",MID(1/2,2,1))),""))</f>
        <v/>
      </c>
      <c r="H169" s="45">
        <f>IF(ISNUMBER(F169),SUBSTITUTE(ROUND(F169,6)&amp;"",",",".")&amp;", "&amp;SUBSTITUTE(ROUND(G169,6)&amp;"",",","."),"")</f>
        <v/>
      </c>
      <c r="I169" s="46">
        <f>IF(ISNUMBER(F169),IFERROR(HYPERLINK("https://www.mymapcodes.com/go/?t="&amp;IF(U169="","AAA",U169)&amp;"&amp;ma="&amp;LEFT(S169,V169-1)&amp;"&amp;mb="&amp;MID(S169,V169+1,99),"Open on MyMapcodes →"),""),"")</f>
        <v/>
      </c>
      <c r="J169" s="48">
        <f>IF(P169="","",IF(AC169="MISSING","Add the country code: put it in front of the mapcode (e.g. ZAF RDD.2J) or in column C. ZAF = South Africa.",IF(AC169&lt;&gt;"",AC169,IF(M169="NO CONNECTION","Excel couldn't reach the mapcode service. Click the REFRESH RESULTS box just above the table.",IF(NOT(ISNUMBER(F169)),"The mapcode service doesn't recognise "&amp;E169&amp;". Check the mapcode and the country code.",IF(AD169,"Two different country codes were given, so the one in front of the mapcode ("&amp;R169&amp;") was used.",IF(E169&lt;&gt;TRIM(UPPER(B169&amp;"")),"Tidied up to "&amp;E169&amp;".","")))))))</f>
        <v/>
      </c>
      <c r="L169" s="49">
        <f>IF(E169="","",MapcodeAPI&amp;"coords/"&amp;SUBSTITUTE(E169," ","%20"))&amp;LEFT($B$13,0)</f>
        <v/>
      </c>
      <c r="M169" s="49">
        <f>IF(L169="","",IFERROR(_xlfn.WEBSERVICE(L169),IF(MapcodeAPIBackup="","NO CONNECTION",IFERROR(_xlfn.WEBSERVICE(MapcodeAPIBackup&amp;MID(L169,LEN(MapcodeAPI)+1,999)),"NO CONNECTION"))))</f>
        <v/>
      </c>
      <c r="N169" t="inlineStr">
        <is>
          <t xml:space="preserve"> </t>
        </is>
      </c>
      <c r="P169" s="50">
        <f>IFERROR(IF(AND(TRIM(B169&amp;"")="",TRIM(C169&amp;"")=""),"","#"&amp;UPPER(B169&amp;"")),"#(ERROR)")</f>
        <v/>
      </c>
      <c r="Q169" s="50">
        <f>IF(P169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169,2,999)," "," "),"﻿"," "),"​"," "),"⁠"," ")," "," ")," "," "),CHAR(9)," "),CHAR(10)," "),CHAR(13)," "),"MAPCODE"," "),CHAR(34)," "),"“"," "),"”"," "),"'"," "),"’"," "),"‘"," "),"("," "),")"," "),"["," "),"]"," "),"{"," "),"}"," "),","," "),";"," "),"|"," "),":"," "),"/"," "),"\"," ")))</f>
        <v/>
      </c>
      <c r="R169" s="50">
        <f>IF(ISNUMBER(FIND(" ",Q169)),LEFT(Q169,FIND(" ",Q169)-1),"")</f>
        <v/>
      </c>
      <c r="S169" s="50">
        <f>IF(ISNUMBER(FIND(" ",Q169)),TRIM(MID(Q169,FIND(" ",Q169)+1,999)),Q169)</f>
        <v/>
      </c>
      <c r="T1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169&amp;"")," "," "),"﻿"," "),"​"," "),"⁠"," ")," "," ")," "," "),CHAR(9)," "),CHAR(10)," "),CHAR(13)," "),"MAPCODE"," "),CHAR(34)," "),"“"," "),"”"," "),"'"," "),"’"," "),"‘"," "),"("," "),")"," "),"["," "),"]"," "),"{"," "),"}"," "),","," "),";"," "),"|"," "),":"," "),"/"," "),"\"," "))</f>
        <v/>
      </c>
      <c r="U169" s="50">
        <f>IF(R169&lt;&gt;"",R169,T169)</f>
        <v/>
      </c>
      <c r="V169" s="50">
        <f>IFERROR(FIND(".",S169),0)</f>
        <v/>
      </c>
      <c r="W169" s="50">
        <f>IF(V169&gt;0,V169-1,LEN(S169))</f>
        <v/>
      </c>
      <c r="X169" s="50">
        <f>IF(V169=0,"",IFERROR(LEFT(MID(S169,V169+1,99),FIND("-",MID(S169,V169+1,99))-1),MID(S169,V169+1,99)))</f>
        <v/>
      </c>
      <c r="Y169" s="50">
        <f>LEN(X169)</f>
        <v/>
      </c>
      <c r="Z1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169,"0",""),"1",""),"2",""),"3",""),"4",""),"5",""),"6",""),"7",""),"8",""),"9",""),"A",""),"B",""),"C",""),"D",""),"E",""),"F",""),"G",""),"H",""),"I",""),"J",""),"K",""),"L",""),"M",""),"N",""),"O",""),"P",""),"Q",""),"R",""),"S",""),"T",""),"U",""),"V",""),"W",""),"X",""),"Y",""),"Z",""),".",""),"-","")</f>
        <v/>
      </c>
      <c r="AA169" s="50">
        <f>LEN(S169)-LEN(SUBSTITUTE(S169,".",""))</f>
        <v/>
      </c>
      <c r="AB169" s="50">
        <f>AND(W169=5,Y169=4)</f>
        <v/>
      </c>
      <c r="AC169" s="50">
        <f>IF(P169="","",IF(S169="","There is no mapcode in this row, only a country code.",IF(ISNUMBER(FIND(" ",S169)),"There are too many spaces. A mapcode looks like ZAF RDD.2J: the country code, one space, then the code.",IF(Z169&lt;&gt;"","Contains characters that can't be in a mapcode: "&amp;Z169,IF(OR(AA169&lt;&gt;1,W169&lt;2,W169&gt;5,Y169&lt;2,Y169&gt;4),"This doesn't look like a mapcode. Mapcodes look like RDD.2J: 2 to 5 letters or numbers, a dot, then 2 to 4 more.",IF(AND(U169="",NOT(AB169)),"MISSING",IF(AND(U169&lt;&gt;"",OR(LEN(U169)&lt;2,LEN(U169)&gt;6,ISNUMBER(FIND(".",U169)))),"The country code """&amp;U169&amp;""" doesn't look right. Use a code like ZAF (South Africa) or US-CA (California).","")))))))</f>
        <v/>
      </c>
      <c r="AD169" s="50">
        <f>AND(R169&lt;&gt;"",T169&lt;&gt;"",R169&lt;&gt;T169)</f>
        <v/>
      </c>
    </row>
    <row r="170">
      <c r="B170" s="44" t="n"/>
      <c r="C170" s="44" t="n"/>
      <c r="D170" s="45">
        <f>IF(P170="","",IF(AC170="MISSING","MISSING COUNTRY CODE",IF(AC170&lt;&gt;"","NOT A VALID MAPCODE",IF(M170="NO CONNECTION","NO CONNECTION",IF(NOT(ISNUMBER(F170)),"NOT FOUND",IF(AD170,"CONVERTED – PLEASE CHECK","CONVERTED"))))))</f>
        <v/>
      </c>
      <c r="E170" s="46">
        <f>IF(OR(P170="",AC170&lt;&gt;""),"",TRIM(U170&amp;" "&amp;S170))</f>
        <v/>
      </c>
      <c r="F170" s="47">
        <f>IF(OR(M170="",M170="NO CONNECTION"),"",IFERROR(VALUE(SUBSTITUTE(_xlfn.FILTERXML(M170,"//latDeg"),".",MID(1/2,2,1))),""))</f>
        <v/>
      </c>
      <c r="G170" s="47">
        <f>IF(OR(M170="",M170="NO CONNECTION"),"",IFERROR(VALUE(SUBSTITUTE(_xlfn.FILTERXML(M170,"//lonDeg"),".",MID(1/2,2,1))),""))</f>
        <v/>
      </c>
      <c r="H170" s="45">
        <f>IF(ISNUMBER(F170),SUBSTITUTE(ROUND(F170,6)&amp;"",",",".")&amp;", "&amp;SUBSTITUTE(ROUND(G170,6)&amp;"",",","."),"")</f>
        <v/>
      </c>
      <c r="I170" s="46">
        <f>IF(ISNUMBER(F170),IFERROR(HYPERLINK("https://www.mymapcodes.com/go/?t="&amp;IF(U170="","AAA",U170)&amp;"&amp;ma="&amp;LEFT(S170,V170-1)&amp;"&amp;mb="&amp;MID(S170,V170+1,99),"Open on MyMapcodes →"),""),"")</f>
        <v/>
      </c>
      <c r="J170" s="48">
        <f>IF(P170="","",IF(AC170="MISSING","Add the country code: put it in front of the mapcode (e.g. ZAF RDD.2J) or in column C. ZAF = South Africa.",IF(AC170&lt;&gt;"",AC170,IF(M170="NO CONNECTION","Excel couldn't reach the mapcode service. Click the REFRESH RESULTS box just above the table.",IF(NOT(ISNUMBER(F170)),"The mapcode service doesn't recognise "&amp;E170&amp;". Check the mapcode and the country code.",IF(AD170,"Two different country codes were given, so the one in front of the mapcode ("&amp;R170&amp;") was used.",IF(E170&lt;&gt;TRIM(UPPER(B170&amp;"")),"Tidied up to "&amp;E170&amp;".","")))))))</f>
        <v/>
      </c>
      <c r="L170" s="49">
        <f>IF(E170="","",MapcodeAPI&amp;"coords/"&amp;SUBSTITUTE(E170," ","%20"))&amp;LEFT($B$13,0)</f>
        <v/>
      </c>
      <c r="M170" s="49">
        <f>IF(L170="","",IFERROR(_xlfn.WEBSERVICE(L170),IF(MapcodeAPIBackup="","NO CONNECTION",IFERROR(_xlfn.WEBSERVICE(MapcodeAPIBackup&amp;MID(L170,LEN(MapcodeAPI)+1,999)),"NO CONNECTION"))))</f>
        <v/>
      </c>
      <c r="N170" t="inlineStr">
        <is>
          <t xml:space="preserve"> </t>
        </is>
      </c>
      <c r="P170" s="50">
        <f>IFERROR(IF(AND(TRIM(B170&amp;"")="",TRIM(C170&amp;"")=""),"","#"&amp;UPPER(B170&amp;"")),"#(ERROR)")</f>
        <v/>
      </c>
      <c r="Q170" s="50">
        <f>IF(P170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170,2,999)," "," "),"﻿"," "),"​"," "),"⁠"," ")," "," ")," "," "),CHAR(9)," "),CHAR(10)," "),CHAR(13)," "),"MAPCODE"," "),CHAR(34)," "),"“"," "),"”"," "),"'"," "),"’"," "),"‘"," "),"("," "),")"," "),"["," "),"]"," "),"{"," "),"}"," "),","," "),";"," "),"|"," "),":"," "),"/"," "),"\"," ")))</f>
        <v/>
      </c>
      <c r="R170" s="50">
        <f>IF(ISNUMBER(FIND(" ",Q170)),LEFT(Q170,FIND(" ",Q170)-1),"")</f>
        <v/>
      </c>
      <c r="S170" s="50">
        <f>IF(ISNUMBER(FIND(" ",Q170)),TRIM(MID(Q170,FIND(" ",Q170)+1,999)),Q170)</f>
        <v/>
      </c>
      <c r="T1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170&amp;"")," "," "),"﻿"," "),"​"," "),"⁠"," ")," "," ")," "," "),CHAR(9)," "),CHAR(10)," "),CHAR(13)," "),"MAPCODE"," "),CHAR(34)," "),"“"," "),"”"," "),"'"," "),"’"," "),"‘"," "),"("," "),")"," "),"["," "),"]"," "),"{"," "),"}"," "),","," "),";"," "),"|"," "),":"," "),"/"," "),"\"," "))</f>
        <v/>
      </c>
      <c r="U170" s="50">
        <f>IF(R170&lt;&gt;"",R170,T170)</f>
        <v/>
      </c>
      <c r="V170" s="50">
        <f>IFERROR(FIND(".",S170),0)</f>
        <v/>
      </c>
      <c r="W170" s="50">
        <f>IF(V170&gt;0,V170-1,LEN(S170))</f>
        <v/>
      </c>
      <c r="X170" s="50">
        <f>IF(V170=0,"",IFERROR(LEFT(MID(S170,V170+1,99),FIND("-",MID(S170,V170+1,99))-1),MID(S170,V170+1,99)))</f>
        <v/>
      </c>
      <c r="Y170" s="50">
        <f>LEN(X170)</f>
        <v/>
      </c>
      <c r="Z1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170,"0",""),"1",""),"2",""),"3",""),"4",""),"5",""),"6",""),"7",""),"8",""),"9",""),"A",""),"B",""),"C",""),"D",""),"E",""),"F",""),"G",""),"H",""),"I",""),"J",""),"K",""),"L",""),"M",""),"N",""),"O",""),"P",""),"Q",""),"R",""),"S",""),"T",""),"U",""),"V",""),"W",""),"X",""),"Y",""),"Z",""),".",""),"-","")</f>
        <v/>
      </c>
      <c r="AA170" s="50">
        <f>LEN(S170)-LEN(SUBSTITUTE(S170,".",""))</f>
        <v/>
      </c>
      <c r="AB170" s="50">
        <f>AND(W170=5,Y170=4)</f>
        <v/>
      </c>
      <c r="AC170" s="50">
        <f>IF(P170="","",IF(S170="","There is no mapcode in this row, only a country code.",IF(ISNUMBER(FIND(" ",S170)),"There are too many spaces. A mapcode looks like ZAF RDD.2J: the country code, one space, then the code.",IF(Z170&lt;&gt;"","Contains characters that can't be in a mapcode: "&amp;Z170,IF(OR(AA170&lt;&gt;1,W170&lt;2,W170&gt;5,Y170&lt;2,Y170&gt;4),"This doesn't look like a mapcode. Mapcodes look like RDD.2J: 2 to 5 letters or numbers, a dot, then 2 to 4 more.",IF(AND(U170="",NOT(AB170)),"MISSING",IF(AND(U170&lt;&gt;"",OR(LEN(U170)&lt;2,LEN(U170)&gt;6,ISNUMBER(FIND(".",U170)))),"The country code """&amp;U170&amp;""" doesn't look right. Use a code like ZAF (South Africa) or US-CA (California).","")))))))</f>
        <v/>
      </c>
      <c r="AD170" s="50">
        <f>AND(R170&lt;&gt;"",T170&lt;&gt;"",R170&lt;&gt;T170)</f>
        <v/>
      </c>
    </row>
    <row r="171">
      <c r="B171" s="44" t="n"/>
      <c r="C171" s="44" t="n"/>
      <c r="D171" s="45">
        <f>IF(P171="","",IF(AC171="MISSING","MISSING COUNTRY CODE",IF(AC171&lt;&gt;"","NOT A VALID MAPCODE",IF(M171="NO CONNECTION","NO CONNECTION",IF(NOT(ISNUMBER(F171)),"NOT FOUND",IF(AD171,"CONVERTED – PLEASE CHECK","CONVERTED"))))))</f>
        <v/>
      </c>
      <c r="E171" s="46">
        <f>IF(OR(P171="",AC171&lt;&gt;""),"",TRIM(U171&amp;" "&amp;S171))</f>
        <v/>
      </c>
      <c r="F171" s="47">
        <f>IF(OR(M171="",M171="NO CONNECTION"),"",IFERROR(VALUE(SUBSTITUTE(_xlfn.FILTERXML(M171,"//latDeg"),".",MID(1/2,2,1))),""))</f>
        <v/>
      </c>
      <c r="G171" s="47">
        <f>IF(OR(M171="",M171="NO CONNECTION"),"",IFERROR(VALUE(SUBSTITUTE(_xlfn.FILTERXML(M171,"//lonDeg"),".",MID(1/2,2,1))),""))</f>
        <v/>
      </c>
      <c r="H171" s="45">
        <f>IF(ISNUMBER(F171),SUBSTITUTE(ROUND(F171,6)&amp;"",",",".")&amp;", "&amp;SUBSTITUTE(ROUND(G171,6)&amp;"",",","."),"")</f>
        <v/>
      </c>
      <c r="I171" s="46">
        <f>IF(ISNUMBER(F171),IFERROR(HYPERLINK("https://www.mymapcodes.com/go/?t="&amp;IF(U171="","AAA",U171)&amp;"&amp;ma="&amp;LEFT(S171,V171-1)&amp;"&amp;mb="&amp;MID(S171,V171+1,99),"Open on MyMapcodes →"),""),"")</f>
        <v/>
      </c>
      <c r="J171" s="48">
        <f>IF(P171="","",IF(AC171="MISSING","Add the country code: put it in front of the mapcode (e.g. ZAF RDD.2J) or in column C. ZAF = South Africa.",IF(AC171&lt;&gt;"",AC171,IF(M171="NO CONNECTION","Excel couldn't reach the mapcode service. Click the REFRESH RESULTS box just above the table.",IF(NOT(ISNUMBER(F171)),"The mapcode service doesn't recognise "&amp;E171&amp;". Check the mapcode and the country code.",IF(AD171,"Two different country codes were given, so the one in front of the mapcode ("&amp;R171&amp;") was used.",IF(E171&lt;&gt;TRIM(UPPER(B171&amp;"")),"Tidied up to "&amp;E171&amp;".","")))))))</f>
        <v/>
      </c>
      <c r="L171" s="49">
        <f>IF(E171="","",MapcodeAPI&amp;"coords/"&amp;SUBSTITUTE(E171," ","%20"))&amp;LEFT($B$13,0)</f>
        <v/>
      </c>
      <c r="M171" s="49">
        <f>IF(L171="","",IFERROR(_xlfn.WEBSERVICE(L171),IF(MapcodeAPIBackup="","NO CONNECTION",IFERROR(_xlfn.WEBSERVICE(MapcodeAPIBackup&amp;MID(L171,LEN(MapcodeAPI)+1,999)),"NO CONNECTION"))))</f>
        <v/>
      </c>
      <c r="N171" t="inlineStr">
        <is>
          <t xml:space="preserve"> </t>
        </is>
      </c>
      <c r="P171" s="50">
        <f>IFERROR(IF(AND(TRIM(B171&amp;"")="",TRIM(C171&amp;"")=""),"","#"&amp;UPPER(B171&amp;"")),"#(ERROR)")</f>
        <v/>
      </c>
      <c r="Q171" s="50">
        <f>IF(P171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171,2,999)," "," "),"﻿"," "),"​"," "),"⁠"," ")," "," ")," "," "),CHAR(9)," "),CHAR(10)," "),CHAR(13)," "),"MAPCODE"," "),CHAR(34)," "),"“"," "),"”"," "),"'"," "),"’"," "),"‘"," "),"("," "),")"," "),"["," "),"]"," "),"{"," "),"}"," "),","," "),";"," "),"|"," "),":"," "),"/"," "),"\"," ")))</f>
        <v/>
      </c>
      <c r="R171" s="50">
        <f>IF(ISNUMBER(FIND(" ",Q171)),LEFT(Q171,FIND(" ",Q171)-1),"")</f>
        <v/>
      </c>
      <c r="S171" s="50">
        <f>IF(ISNUMBER(FIND(" ",Q171)),TRIM(MID(Q171,FIND(" ",Q171)+1,999)),Q171)</f>
        <v/>
      </c>
      <c r="T1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171&amp;"")," "," "),"﻿"," "),"​"," "),"⁠"," ")," "," ")," "," "),CHAR(9)," "),CHAR(10)," "),CHAR(13)," "),"MAPCODE"," "),CHAR(34)," "),"“"," "),"”"," "),"'"," "),"’"," "),"‘"," "),"("," "),")"," "),"["," "),"]"," "),"{"," "),"}"," "),","," "),";"," "),"|"," "),":"," "),"/"," "),"\"," "))</f>
        <v/>
      </c>
      <c r="U171" s="50">
        <f>IF(R171&lt;&gt;"",R171,T171)</f>
        <v/>
      </c>
      <c r="V171" s="50">
        <f>IFERROR(FIND(".",S171),0)</f>
        <v/>
      </c>
      <c r="W171" s="50">
        <f>IF(V171&gt;0,V171-1,LEN(S171))</f>
        <v/>
      </c>
      <c r="X171" s="50">
        <f>IF(V171=0,"",IFERROR(LEFT(MID(S171,V171+1,99),FIND("-",MID(S171,V171+1,99))-1),MID(S171,V171+1,99)))</f>
        <v/>
      </c>
      <c r="Y171" s="50">
        <f>LEN(X171)</f>
        <v/>
      </c>
      <c r="Z1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171,"0",""),"1",""),"2",""),"3",""),"4",""),"5",""),"6",""),"7",""),"8",""),"9",""),"A",""),"B",""),"C",""),"D",""),"E",""),"F",""),"G",""),"H",""),"I",""),"J",""),"K",""),"L",""),"M",""),"N",""),"O",""),"P",""),"Q",""),"R",""),"S",""),"T",""),"U",""),"V",""),"W",""),"X",""),"Y",""),"Z",""),".",""),"-","")</f>
        <v/>
      </c>
      <c r="AA171" s="50">
        <f>LEN(S171)-LEN(SUBSTITUTE(S171,".",""))</f>
        <v/>
      </c>
      <c r="AB171" s="50">
        <f>AND(W171=5,Y171=4)</f>
        <v/>
      </c>
      <c r="AC171" s="50">
        <f>IF(P171="","",IF(S171="","There is no mapcode in this row, only a country code.",IF(ISNUMBER(FIND(" ",S171)),"There are too many spaces. A mapcode looks like ZAF RDD.2J: the country code, one space, then the code.",IF(Z171&lt;&gt;"","Contains characters that can't be in a mapcode: "&amp;Z171,IF(OR(AA171&lt;&gt;1,W171&lt;2,W171&gt;5,Y171&lt;2,Y171&gt;4),"This doesn't look like a mapcode. Mapcodes look like RDD.2J: 2 to 5 letters or numbers, a dot, then 2 to 4 more.",IF(AND(U171="",NOT(AB171)),"MISSING",IF(AND(U171&lt;&gt;"",OR(LEN(U171)&lt;2,LEN(U171)&gt;6,ISNUMBER(FIND(".",U171)))),"The country code """&amp;U171&amp;""" doesn't look right. Use a code like ZAF (South Africa) or US-CA (California).","")))))))</f>
        <v/>
      </c>
      <c r="AD171" s="50">
        <f>AND(R171&lt;&gt;"",T171&lt;&gt;"",R171&lt;&gt;T171)</f>
        <v/>
      </c>
    </row>
    <row r="172">
      <c r="B172" s="44" t="n"/>
      <c r="C172" s="44" t="n"/>
      <c r="D172" s="45">
        <f>IF(P172="","",IF(AC172="MISSING","MISSING COUNTRY CODE",IF(AC172&lt;&gt;"","NOT A VALID MAPCODE",IF(M172="NO CONNECTION","NO CONNECTION",IF(NOT(ISNUMBER(F172)),"NOT FOUND",IF(AD172,"CONVERTED – PLEASE CHECK","CONVERTED"))))))</f>
        <v/>
      </c>
      <c r="E172" s="46">
        <f>IF(OR(P172="",AC172&lt;&gt;""),"",TRIM(U172&amp;" "&amp;S172))</f>
        <v/>
      </c>
      <c r="F172" s="47">
        <f>IF(OR(M172="",M172="NO CONNECTION"),"",IFERROR(VALUE(SUBSTITUTE(_xlfn.FILTERXML(M172,"//latDeg"),".",MID(1/2,2,1))),""))</f>
        <v/>
      </c>
      <c r="G172" s="47">
        <f>IF(OR(M172="",M172="NO CONNECTION"),"",IFERROR(VALUE(SUBSTITUTE(_xlfn.FILTERXML(M172,"//lonDeg"),".",MID(1/2,2,1))),""))</f>
        <v/>
      </c>
      <c r="H172" s="45">
        <f>IF(ISNUMBER(F172),SUBSTITUTE(ROUND(F172,6)&amp;"",",",".")&amp;", "&amp;SUBSTITUTE(ROUND(G172,6)&amp;"",",","."),"")</f>
        <v/>
      </c>
      <c r="I172" s="46">
        <f>IF(ISNUMBER(F172),IFERROR(HYPERLINK("https://www.mymapcodes.com/go/?t="&amp;IF(U172="","AAA",U172)&amp;"&amp;ma="&amp;LEFT(S172,V172-1)&amp;"&amp;mb="&amp;MID(S172,V172+1,99),"Open on MyMapcodes →"),""),"")</f>
        <v/>
      </c>
      <c r="J172" s="48">
        <f>IF(P172="","",IF(AC172="MISSING","Add the country code: put it in front of the mapcode (e.g. ZAF RDD.2J) or in column C. ZAF = South Africa.",IF(AC172&lt;&gt;"",AC172,IF(M172="NO CONNECTION","Excel couldn't reach the mapcode service. Click the REFRESH RESULTS box just above the table.",IF(NOT(ISNUMBER(F172)),"The mapcode service doesn't recognise "&amp;E172&amp;". Check the mapcode and the country code.",IF(AD172,"Two different country codes were given, so the one in front of the mapcode ("&amp;R172&amp;") was used.",IF(E172&lt;&gt;TRIM(UPPER(B172&amp;"")),"Tidied up to "&amp;E172&amp;".","")))))))</f>
        <v/>
      </c>
      <c r="L172" s="49">
        <f>IF(E172="","",MapcodeAPI&amp;"coords/"&amp;SUBSTITUTE(E172," ","%20"))&amp;LEFT($B$13,0)</f>
        <v/>
      </c>
      <c r="M172" s="49">
        <f>IF(L172="","",IFERROR(_xlfn.WEBSERVICE(L172),IF(MapcodeAPIBackup="","NO CONNECTION",IFERROR(_xlfn.WEBSERVICE(MapcodeAPIBackup&amp;MID(L172,LEN(MapcodeAPI)+1,999)),"NO CONNECTION"))))</f>
        <v/>
      </c>
      <c r="N172" t="inlineStr">
        <is>
          <t xml:space="preserve"> </t>
        </is>
      </c>
      <c r="P172" s="50">
        <f>IFERROR(IF(AND(TRIM(B172&amp;"")="",TRIM(C172&amp;"")=""),"","#"&amp;UPPER(B172&amp;"")),"#(ERROR)")</f>
        <v/>
      </c>
      <c r="Q172" s="50">
        <f>IF(P172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172,2,999)," "," "),"﻿"," "),"​"," "),"⁠"," ")," "," ")," "," "),CHAR(9)," "),CHAR(10)," "),CHAR(13)," "),"MAPCODE"," "),CHAR(34)," "),"“"," "),"”"," "),"'"," "),"’"," "),"‘"," "),"("," "),")"," "),"["," "),"]"," "),"{"," "),"}"," "),","," "),";"," "),"|"," "),":"," "),"/"," "),"\"," ")))</f>
        <v/>
      </c>
      <c r="R172" s="50">
        <f>IF(ISNUMBER(FIND(" ",Q172)),LEFT(Q172,FIND(" ",Q172)-1),"")</f>
        <v/>
      </c>
      <c r="S172" s="50">
        <f>IF(ISNUMBER(FIND(" ",Q172)),TRIM(MID(Q172,FIND(" ",Q172)+1,999)),Q172)</f>
        <v/>
      </c>
      <c r="T1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172&amp;"")," "," "),"﻿"," "),"​"," "),"⁠"," ")," "," ")," "," "),CHAR(9)," "),CHAR(10)," "),CHAR(13)," "),"MAPCODE"," "),CHAR(34)," "),"“"," "),"”"," "),"'"," "),"’"," "),"‘"," "),"("," "),")"," "),"["," "),"]"," "),"{"," "),"}"," "),","," "),";"," "),"|"," "),":"," "),"/"," "),"\"," "))</f>
        <v/>
      </c>
      <c r="U172" s="50">
        <f>IF(R172&lt;&gt;"",R172,T172)</f>
        <v/>
      </c>
      <c r="V172" s="50">
        <f>IFERROR(FIND(".",S172),0)</f>
        <v/>
      </c>
      <c r="W172" s="50">
        <f>IF(V172&gt;0,V172-1,LEN(S172))</f>
        <v/>
      </c>
      <c r="X172" s="50">
        <f>IF(V172=0,"",IFERROR(LEFT(MID(S172,V172+1,99),FIND("-",MID(S172,V172+1,99))-1),MID(S172,V172+1,99)))</f>
        <v/>
      </c>
      <c r="Y172" s="50">
        <f>LEN(X172)</f>
        <v/>
      </c>
      <c r="Z1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172,"0",""),"1",""),"2",""),"3",""),"4",""),"5",""),"6",""),"7",""),"8",""),"9",""),"A",""),"B",""),"C",""),"D",""),"E",""),"F",""),"G",""),"H",""),"I",""),"J",""),"K",""),"L",""),"M",""),"N",""),"O",""),"P",""),"Q",""),"R",""),"S",""),"T",""),"U",""),"V",""),"W",""),"X",""),"Y",""),"Z",""),".",""),"-","")</f>
        <v/>
      </c>
      <c r="AA172" s="50">
        <f>LEN(S172)-LEN(SUBSTITUTE(S172,".",""))</f>
        <v/>
      </c>
      <c r="AB172" s="50">
        <f>AND(W172=5,Y172=4)</f>
        <v/>
      </c>
      <c r="AC172" s="50">
        <f>IF(P172="","",IF(S172="","There is no mapcode in this row, only a country code.",IF(ISNUMBER(FIND(" ",S172)),"There are too many spaces. A mapcode looks like ZAF RDD.2J: the country code, one space, then the code.",IF(Z172&lt;&gt;"","Contains characters that can't be in a mapcode: "&amp;Z172,IF(OR(AA172&lt;&gt;1,W172&lt;2,W172&gt;5,Y172&lt;2,Y172&gt;4),"This doesn't look like a mapcode. Mapcodes look like RDD.2J: 2 to 5 letters or numbers, a dot, then 2 to 4 more.",IF(AND(U172="",NOT(AB172)),"MISSING",IF(AND(U172&lt;&gt;"",OR(LEN(U172)&lt;2,LEN(U172)&gt;6,ISNUMBER(FIND(".",U172)))),"The country code """&amp;U172&amp;""" doesn't look right. Use a code like ZAF (South Africa) or US-CA (California).","")))))))</f>
        <v/>
      </c>
      <c r="AD172" s="50">
        <f>AND(R172&lt;&gt;"",T172&lt;&gt;"",R172&lt;&gt;T172)</f>
        <v/>
      </c>
    </row>
    <row r="173">
      <c r="B173" s="44" t="n"/>
      <c r="C173" s="44" t="n"/>
      <c r="D173" s="45">
        <f>IF(P173="","",IF(AC173="MISSING","MISSING COUNTRY CODE",IF(AC173&lt;&gt;"","NOT A VALID MAPCODE",IF(M173="NO CONNECTION","NO CONNECTION",IF(NOT(ISNUMBER(F173)),"NOT FOUND",IF(AD173,"CONVERTED – PLEASE CHECK","CONVERTED"))))))</f>
        <v/>
      </c>
      <c r="E173" s="46">
        <f>IF(OR(P173="",AC173&lt;&gt;""),"",TRIM(U173&amp;" "&amp;S173))</f>
        <v/>
      </c>
      <c r="F173" s="47">
        <f>IF(OR(M173="",M173="NO CONNECTION"),"",IFERROR(VALUE(SUBSTITUTE(_xlfn.FILTERXML(M173,"//latDeg"),".",MID(1/2,2,1))),""))</f>
        <v/>
      </c>
      <c r="G173" s="47">
        <f>IF(OR(M173="",M173="NO CONNECTION"),"",IFERROR(VALUE(SUBSTITUTE(_xlfn.FILTERXML(M173,"//lonDeg"),".",MID(1/2,2,1))),""))</f>
        <v/>
      </c>
      <c r="H173" s="45">
        <f>IF(ISNUMBER(F173),SUBSTITUTE(ROUND(F173,6)&amp;"",",",".")&amp;", "&amp;SUBSTITUTE(ROUND(G173,6)&amp;"",",","."),"")</f>
        <v/>
      </c>
      <c r="I173" s="46">
        <f>IF(ISNUMBER(F173),IFERROR(HYPERLINK("https://www.mymapcodes.com/go/?t="&amp;IF(U173="","AAA",U173)&amp;"&amp;ma="&amp;LEFT(S173,V173-1)&amp;"&amp;mb="&amp;MID(S173,V173+1,99),"Open on MyMapcodes →"),""),"")</f>
        <v/>
      </c>
      <c r="J173" s="48">
        <f>IF(P173="","",IF(AC173="MISSING","Add the country code: put it in front of the mapcode (e.g. ZAF RDD.2J) or in column C. ZAF = South Africa.",IF(AC173&lt;&gt;"",AC173,IF(M173="NO CONNECTION","Excel couldn't reach the mapcode service. Click the REFRESH RESULTS box just above the table.",IF(NOT(ISNUMBER(F173)),"The mapcode service doesn't recognise "&amp;E173&amp;". Check the mapcode and the country code.",IF(AD173,"Two different country codes were given, so the one in front of the mapcode ("&amp;R173&amp;") was used.",IF(E173&lt;&gt;TRIM(UPPER(B173&amp;"")),"Tidied up to "&amp;E173&amp;".","")))))))</f>
        <v/>
      </c>
      <c r="L173" s="49">
        <f>IF(E173="","",MapcodeAPI&amp;"coords/"&amp;SUBSTITUTE(E173," ","%20"))&amp;LEFT($B$13,0)</f>
        <v/>
      </c>
      <c r="M173" s="49">
        <f>IF(L173="","",IFERROR(_xlfn.WEBSERVICE(L173),IF(MapcodeAPIBackup="","NO CONNECTION",IFERROR(_xlfn.WEBSERVICE(MapcodeAPIBackup&amp;MID(L173,LEN(MapcodeAPI)+1,999)),"NO CONNECTION"))))</f>
        <v/>
      </c>
      <c r="N173" t="inlineStr">
        <is>
          <t xml:space="preserve"> </t>
        </is>
      </c>
      <c r="P173" s="50">
        <f>IFERROR(IF(AND(TRIM(B173&amp;"")="",TRIM(C173&amp;"")=""),"","#"&amp;UPPER(B173&amp;"")),"#(ERROR)")</f>
        <v/>
      </c>
      <c r="Q173" s="50">
        <f>IF(P173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173,2,999)," "," "),"﻿"," "),"​"," "),"⁠"," ")," "," ")," "," "),CHAR(9)," "),CHAR(10)," "),CHAR(13)," "),"MAPCODE"," "),CHAR(34)," "),"“"," "),"”"," "),"'"," "),"’"," "),"‘"," "),"("," "),")"," "),"["," "),"]"," "),"{"," "),"}"," "),","," "),";"," "),"|"," "),":"," "),"/"," "),"\"," ")))</f>
        <v/>
      </c>
      <c r="R173" s="50">
        <f>IF(ISNUMBER(FIND(" ",Q173)),LEFT(Q173,FIND(" ",Q173)-1),"")</f>
        <v/>
      </c>
      <c r="S173" s="50">
        <f>IF(ISNUMBER(FIND(" ",Q173)),TRIM(MID(Q173,FIND(" ",Q173)+1,999)),Q173)</f>
        <v/>
      </c>
      <c r="T1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173&amp;"")," "," "),"﻿"," "),"​"," "),"⁠"," ")," "," ")," "," "),CHAR(9)," "),CHAR(10)," "),CHAR(13)," "),"MAPCODE"," "),CHAR(34)," "),"“"," "),"”"," "),"'"," "),"’"," "),"‘"," "),"("," "),")"," "),"["," "),"]"," "),"{"," "),"}"," "),","," "),";"," "),"|"," "),":"," "),"/"," "),"\"," "))</f>
        <v/>
      </c>
      <c r="U173" s="50">
        <f>IF(R173&lt;&gt;"",R173,T173)</f>
        <v/>
      </c>
      <c r="V173" s="50">
        <f>IFERROR(FIND(".",S173),0)</f>
        <v/>
      </c>
      <c r="W173" s="50">
        <f>IF(V173&gt;0,V173-1,LEN(S173))</f>
        <v/>
      </c>
      <c r="X173" s="50">
        <f>IF(V173=0,"",IFERROR(LEFT(MID(S173,V173+1,99),FIND("-",MID(S173,V173+1,99))-1),MID(S173,V173+1,99)))</f>
        <v/>
      </c>
      <c r="Y173" s="50">
        <f>LEN(X173)</f>
        <v/>
      </c>
      <c r="Z1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173,"0",""),"1",""),"2",""),"3",""),"4",""),"5",""),"6",""),"7",""),"8",""),"9",""),"A",""),"B",""),"C",""),"D",""),"E",""),"F",""),"G",""),"H",""),"I",""),"J",""),"K",""),"L",""),"M",""),"N",""),"O",""),"P",""),"Q",""),"R",""),"S",""),"T",""),"U",""),"V",""),"W",""),"X",""),"Y",""),"Z",""),".",""),"-","")</f>
        <v/>
      </c>
      <c r="AA173" s="50">
        <f>LEN(S173)-LEN(SUBSTITUTE(S173,".",""))</f>
        <v/>
      </c>
      <c r="AB173" s="50">
        <f>AND(W173=5,Y173=4)</f>
        <v/>
      </c>
      <c r="AC173" s="50">
        <f>IF(P173="","",IF(S173="","There is no mapcode in this row, only a country code.",IF(ISNUMBER(FIND(" ",S173)),"There are too many spaces. A mapcode looks like ZAF RDD.2J: the country code, one space, then the code.",IF(Z173&lt;&gt;"","Contains characters that can't be in a mapcode: "&amp;Z173,IF(OR(AA173&lt;&gt;1,W173&lt;2,W173&gt;5,Y173&lt;2,Y173&gt;4),"This doesn't look like a mapcode. Mapcodes look like RDD.2J: 2 to 5 letters or numbers, a dot, then 2 to 4 more.",IF(AND(U173="",NOT(AB173)),"MISSING",IF(AND(U173&lt;&gt;"",OR(LEN(U173)&lt;2,LEN(U173)&gt;6,ISNUMBER(FIND(".",U173)))),"The country code """&amp;U173&amp;""" doesn't look right. Use a code like ZAF (South Africa) or US-CA (California).","")))))))</f>
        <v/>
      </c>
      <c r="AD173" s="50">
        <f>AND(R173&lt;&gt;"",T173&lt;&gt;"",R173&lt;&gt;T173)</f>
        <v/>
      </c>
    </row>
    <row r="174">
      <c r="B174" s="44" t="n"/>
      <c r="C174" s="44" t="n"/>
      <c r="D174" s="45">
        <f>IF(P174="","",IF(AC174="MISSING","MISSING COUNTRY CODE",IF(AC174&lt;&gt;"","NOT A VALID MAPCODE",IF(M174="NO CONNECTION","NO CONNECTION",IF(NOT(ISNUMBER(F174)),"NOT FOUND",IF(AD174,"CONVERTED – PLEASE CHECK","CONVERTED"))))))</f>
        <v/>
      </c>
      <c r="E174" s="46">
        <f>IF(OR(P174="",AC174&lt;&gt;""),"",TRIM(U174&amp;" "&amp;S174))</f>
        <v/>
      </c>
      <c r="F174" s="47">
        <f>IF(OR(M174="",M174="NO CONNECTION"),"",IFERROR(VALUE(SUBSTITUTE(_xlfn.FILTERXML(M174,"//latDeg"),".",MID(1/2,2,1))),""))</f>
        <v/>
      </c>
      <c r="G174" s="47">
        <f>IF(OR(M174="",M174="NO CONNECTION"),"",IFERROR(VALUE(SUBSTITUTE(_xlfn.FILTERXML(M174,"//lonDeg"),".",MID(1/2,2,1))),""))</f>
        <v/>
      </c>
      <c r="H174" s="45">
        <f>IF(ISNUMBER(F174),SUBSTITUTE(ROUND(F174,6)&amp;"",",",".")&amp;", "&amp;SUBSTITUTE(ROUND(G174,6)&amp;"",",","."),"")</f>
        <v/>
      </c>
      <c r="I174" s="46">
        <f>IF(ISNUMBER(F174),IFERROR(HYPERLINK("https://www.mymapcodes.com/go/?t="&amp;IF(U174="","AAA",U174)&amp;"&amp;ma="&amp;LEFT(S174,V174-1)&amp;"&amp;mb="&amp;MID(S174,V174+1,99),"Open on MyMapcodes →"),""),"")</f>
        <v/>
      </c>
      <c r="J174" s="48">
        <f>IF(P174="","",IF(AC174="MISSING","Add the country code: put it in front of the mapcode (e.g. ZAF RDD.2J) or in column C. ZAF = South Africa.",IF(AC174&lt;&gt;"",AC174,IF(M174="NO CONNECTION","Excel couldn't reach the mapcode service. Click the REFRESH RESULTS box just above the table.",IF(NOT(ISNUMBER(F174)),"The mapcode service doesn't recognise "&amp;E174&amp;". Check the mapcode and the country code.",IF(AD174,"Two different country codes were given, so the one in front of the mapcode ("&amp;R174&amp;") was used.",IF(E174&lt;&gt;TRIM(UPPER(B174&amp;"")),"Tidied up to "&amp;E174&amp;".","")))))))</f>
        <v/>
      </c>
      <c r="L174" s="49">
        <f>IF(E174="","",MapcodeAPI&amp;"coords/"&amp;SUBSTITUTE(E174," ","%20"))&amp;LEFT($B$13,0)</f>
        <v/>
      </c>
      <c r="M174" s="49">
        <f>IF(L174="","",IFERROR(_xlfn.WEBSERVICE(L174),IF(MapcodeAPIBackup="","NO CONNECTION",IFERROR(_xlfn.WEBSERVICE(MapcodeAPIBackup&amp;MID(L174,LEN(MapcodeAPI)+1,999)),"NO CONNECTION"))))</f>
        <v/>
      </c>
      <c r="N174" t="inlineStr">
        <is>
          <t xml:space="preserve"> </t>
        </is>
      </c>
      <c r="P174" s="50">
        <f>IFERROR(IF(AND(TRIM(B174&amp;"")="",TRIM(C174&amp;"")=""),"","#"&amp;UPPER(B174&amp;"")),"#(ERROR)")</f>
        <v/>
      </c>
      <c r="Q174" s="50">
        <f>IF(P174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174,2,999)," "," "),"﻿"," "),"​"," "),"⁠"," ")," "," ")," "," "),CHAR(9)," "),CHAR(10)," "),CHAR(13)," "),"MAPCODE"," "),CHAR(34)," "),"“"," "),"”"," "),"'"," "),"’"," "),"‘"," "),"("," "),")"," "),"["," "),"]"," "),"{"," "),"}"," "),","," "),";"," "),"|"," "),":"," "),"/"," "),"\"," ")))</f>
        <v/>
      </c>
      <c r="R174" s="50">
        <f>IF(ISNUMBER(FIND(" ",Q174)),LEFT(Q174,FIND(" ",Q174)-1),"")</f>
        <v/>
      </c>
      <c r="S174" s="50">
        <f>IF(ISNUMBER(FIND(" ",Q174)),TRIM(MID(Q174,FIND(" ",Q174)+1,999)),Q174)</f>
        <v/>
      </c>
      <c r="T1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174&amp;"")," "," "),"﻿"," "),"​"," "),"⁠"," ")," "," ")," "," "),CHAR(9)," "),CHAR(10)," "),CHAR(13)," "),"MAPCODE"," "),CHAR(34)," "),"“"," "),"”"," "),"'"," "),"’"," "),"‘"," "),"("," "),")"," "),"["," "),"]"," "),"{"," "),"}"," "),","," "),";"," "),"|"," "),":"," "),"/"," "),"\"," "))</f>
        <v/>
      </c>
      <c r="U174" s="50">
        <f>IF(R174&lt;&gt;"",R174,T174)</f>
        <v/>
      </c>
      <c r="V174" s="50">
        <f>IFERROR(FIND(".",S174),0)</f>
        <v/>
      </c>
      <c r="W174" s="50">
        <f>IF(V174&gt;0,V174-1,LEN(S174))</f>
        <v/>
      </c>
      <c r="X174" s="50">
        <f>IF(V174=0,"",IFERROR(LEFT(MID(S174,V174+1,99),FIND("-",MID(S174,V174+1,99))-1),MID(S174,V174+1,99)))</f>
        <v/>
      </c>
      <c r="Y174" s="50">
        <f>LEN(X174)</f>
        <v/>
      </c>
      <c r="Z1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174,"0",""),"1",""),"2",""),"3",""),"4",""),"5",""),"6",""),"7",""),"8",""),"9",""),"A",""),"B",""),"C",""),"D",""),"E",""),"F",""),"G",""),"H",""),"I",""),"J",""),"K",""),"L",""),"M",""),"N",""),"O",""),"P",""),"Q",""),"R",""),"S",""),"T",""),"U",""),"V",""),"W",""),"X",""),"Y",""),"Z",""),".",""),"-","")</f>
        <v/>
      </c>
      <c r="AA174" s="50">
        <f>LEN(S174)-LEN(SUBSTITUTE(S174,".",""))</f>
        <v/>
      </c>
      <c r="AB174" s="50">
        <f>AND(W174=5,Y174=4)</f>
        <v/>
      </c>
      <c r="AC174" s="50">
        <f>IF(P174="","",IF(S174="","There is no mapcode in this row, only a country code.",IF(ISNUMBER(FIND(" ",S174)),"There are too many spaces. A mapcode looks like ZAF RDD.2J: the country code, one space, then the code.",IF(Z174&lt;&gt;"","Contains characters that can't be in a mapcode: "&amp;Z174,IF(OR(AA174&lt;&gt;1,W174&lt;2,W174&gt;5,Y174&lt;2,Y174&gt;4),"This doesn't look like a mapcode. Mapcodes look like RDD.2J: 2 to 5 letters or numbers, a dot, then 2 to 4 more.",IF(AND(U174="",NOT(AB174)),"MISSING",IF(AND(U174&lt;&gt;"",OR(LEN(U174)&lt;2,LEN(U174)&gt;6,ISNUMBER(FIND(".",U174)))),"The country code """&amp;U174&amp;""" doesn't look right. Use a code like ZAF (South Africa) or US-CA (California).","")))))))</f>
        <v/>
      </c>
      <c r="AD174" s="50">
        <f>AND(R174&lt;&gt;"",T174&lt;&gt;"",R174&lt;&gt;T174)</f>
        <v/>
      </c>
    </row>
    <row r="175">
      <c r="B175" s="44" t="n"/>
      <c r="C175" s="44" t="n"/>
      <c r="D175" s="45">
        <f>IF(P175="","",IF(AC175="MISSING","MISSING COUNTRY CODE",IF(AC175&lt;&gt;"","NOT A VALID MAPCODE",IF(M175="NO CONNECTION","NO CONNECTION",IF(NOT(ISNUMBER(F175)),"NOT FOUND",IF(AD175,"CONVERTED – PLEASE CHECK","CONVERTED"))))))</f>
        <v/>
      </c>
      <c r="E175" s="46">
        <f>IF(OR(P175="",AC175&lt;&gt;""),"",TRIM(U175&amp;" "&amp;S175))</f>
        <v/>
      </c>
      <c r="F175" s="47">
        <f>IF(OR(M175="",M175="NO CONNECTION"),"",IFERROR(VALUE(SUBSTITUTE(_xlfn.FILTERXML(M175,"//latDeg"),".",MID(1/2,2,1))),""))</f>
        <v/>
      </c>
      <c r="G175" s="47">
        <f>IF(OR(M175="",M175="NO CONNECTION"),"",IFERROR(VALUE(SUBSTITUTE(_xlfn.FILTERXML(M175,"//lonDeg"),".",MID(1/2,2,1))),""))</f>
        <v/>
      </c>
      <c r="H175" s="45">
        <f>IF(ISNUMBER(F175),SUBSTITUTE(ROUND(F175,6)&amp;"",",",".")&amp;", "&amp;SUBSTITUTE(ROUND(G175,6)&amp;"",",","."),"")</f>
        <v/>
      </c>
      <c r="I175" s="46">
        <f>IF(ISNUMBER(F175),IFERROR(HYPERLINK("https://www.mymapcodes.com/go/?t="&amp;IF(U175="","AAA",U175)&amp;"&amp;ma="&amp;LEFT(S175,V175-1)&amp;"&amp;mb="&amp;MID(S175,V175+1,99),"Open on MyMapcodes →"),""),"")</f>
        <v/>
      </c>
      <c r="J175" s="48">
        <f>IF(P175="","",IF(AC175="MISSING","Add the country code: put it in front of the mapcode (e.g. ZAF RDD.2J) or in column C. ZAF = South Africa.",IF(AC175&lt;&gt;"",AC175,IF(M175="NO CONNECTION","Excel couldn't reach the mapcode service. Click the REFRESH RESULTS box just above the table.",IF(NOT(ISNUMBER(F175)),"The mapcode service doesn't recognise "&amp;E175&amp;". Check the mapcode and the country code.",IF(AD175,"Two different country codes were given, so the one in front of the mapcode ("&amp;R175&amp;") was used.",IF(E175&lt;&gt;TRIM(UPPER(B175&amp;"")),"Tidied up to "&amp;E175&amp;".","")))))))</f>
        <v/>
      </c>
      <c r="L175" s="49">
        <f>IF(E175="","",MapcodeAPI&amp;"coords/"&amp;SUBSTITUTE(E175," ","%20"))&amp;LEFT($B$13,0)</f>
        <v/>
      </c>
      <c r="M175" s="49">
        <f>IF(L175="","",IFERROR(_xlfn.WEBSERVICE(L175),IF(MapcodeAPIBackup="","NO CONNECTION",IFERROR(_xlfn.WEBSERVICE(MapcodeAPIBackup&amp;MID(L175,LEN(MapcodeAPI)+1,999)),"NO CONNECTION"))))</f>
        <v/>
      </c>
      <c r="N175" t="inlineStr">
        <is>
          <t xml:space="preserve"> </t>
        </is>
      </c>
      <c r="P175" s="50">
        <f>IFERROR(IF(AND(TRIM(B175&amp;"")="",TRIM(C175&amp;"")=""),"","#"&amp;UPPER(B175&amp;"")),"#(ERROR)")</f>
        <v/>
      </c>
      <c r="Q175" s="50">
        <f>IF(P175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175,2,999)," "," "),"﻿"," "),"​"," "),"⁠"," ")," "," ")," "," "),CHAR(9)," "),CHAR(10)," "),CHAR(13)," "),"MAPCODE"," "),CHAR(34)," "),"“"," "),"”"," "),"'"," "),"’"," "),"‘"," "),"("," "),")"," "),"["," "),"]"," "),"{"," "),"}"," "),","," "),";"," "),"|"," "),":"," "),"/"," "),"\"," ")))</f>
        <v/>
      </c>
      <c r="R175" s="50">
        <f>IF(ISNUMBER(FIND(" ",Q175)),LEFT(Q175,FIND(" ",Q175)-1),"")</f>
        <v/>
      </c>
      <c r="S175" s="50">
        <f>IF(ISNUMBER(FIND(" ",Q175)),TRIM(MID(Q175,FIND(" ",Q175)+1,999)),Q175)</f>
        <v/>
      </c>
      <c r="T1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175&amp;"")," "," "),"﻿"," "),"​"," "),"⁠"," ")," "," ")," "," "),CHAR(9)," "),CHAR(10)," "),CHAR(13)," "),"MAPCODE"," "),CHAR(34)," "),"“"," "),"”"," "),"'"," "),"’"," "),"‘"," "),"("," "),")"," "),"["," "),"]"," "),"{"," "),"}"," "),","," "),";"," "),"|"," "),":"," "),"/"," "),"\"," "))</f>
        <v/>
      </c>
      <c r="U175" s="50">
        <f>IF(R175&lt;&gt;"",R175,T175)</f>
        <v/>
      </c>
      <c r="V175" s="50">
        <f>IFERROR(FIND(".",S175),0)</f>
        <v/>
      </c>
      <c r="W175" s="50">
        <f>IF(V175&gt;0,V175-1,LEN(S175))</f>
        <v/>
      </c>
      <c r="X175" s="50">
        <f>IF(V175=0,"",IFERROR(LEFT(MID(S175,V175+1,99),FIND("-",MID(S175,V175+1,99))-1),MID(S175,V175+1,99)))</f>
        <v/>
      </c>
      <c r="Y175" s="50">
        <f>LEN(X175)</f>
        <v/>
      </c>
      <c r="Z1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175,"0",""),"1",""),"2",""),"3",""),"4",""),"5",""),"6",""),"7",""),"8",""),"9",""),"A",""),"B",""),"C",""),"D",""),"E",""),"F",""),"G",""),"H",""),"I",""),"J",""),"K",""),"L",""),"M",""),"N",""),"O",""),"P",""),"Q",""),"R",""),"S",""),"T",""),"U",""),"V",""),"W",""),"X",""),"Y",""),"Z",""),".",""),"-","")</f>
        <v/>
      </c>
      <c r="AA175" s="50">
        <f>LEN(S175)-LEN(SUBSTITUTE(S175,".",""))</f>
        <v/>
      </c>
      <c r="AB175" s="50">
        <f>AND(W175=5,Y175=4)</f>
        <v/>
      </c>
      <c r="AC175" s="50">
        <f>IF(P175="","",IF(S175="","There is no mapcode in this row, only a country code.",IF(ISNUMBER(FIND(" ",S175)),"There are too many spaces. A mapcode looks like ZAF RDD.2J: the country code, one space, then the code.",IF(Z175&lt;&gt;"","Contains characters that can't be in a mapcode: "&amp;Z175,IF(OR(AA175&lt;&gt;1,W175&lt;2,W175&gt;5,Y175&lt;2,Y175&gt;4),"This doesn't look like a mapcode. Mapcodes look like RDD.2J: 2 to 5 letters or numbers, a dot, then 2 to 4 more.",IF(AND(U175="",NOT(AB175)),"MISSING",IF(AND(U175&lt;&gt;"",OR(LEN(U175)&lt;2,LEN(U175)&gt;6,ISNUMBER(FIND(".",U175)))),"The country code """&amp;U175&amp;""" doesn't look right. Use a code like ZAF (South Africa) or US-CA (California).","")))))))</f>
        <v/>
      </c>
      <c r="AD175" s="50">
        <f>AND(R175&lt;&gt;"",T175&lt;&gt;"",R175&lt;&gt;T175)</f>
        <v/>
      </c>
    </row>
    <row r="176">
      <c r="B176" s="44" t="n"/>
      <c r="C176" s="44" t="n"/>
      <c r="D176" s="45">
        <f>IF(P176="","",IF(AC176="MISSING","MISSING COUNTRY CODE",IF(AC176&lt;&gt;"","NOT A VALID MAPCODE",IF(M176="NO CONNECTION","NO CONNECTION",IF(NOT(ISNUMBER(F176)),"NOT FOUND",IF(AD176,"CONVERTED – PLEASE CHECK","CONVERTED"))))))</f>
        <v/>
      </c>
      <c r="E176" s="46">
        <f>IF(OR(P176="",AC176&lt;&gt;""),"",TRIM(U176&amp;" "&amp;S176))</f>
        <v/>
      </c>
      <c r="F176" s="47">
        <f>IF(OR(M176="",M176="NO CONNECTION"),"",IFERROR(VALUE(SUBSTITUTE(_xlfn.FILTERXML(M176,"//latDeg"),".",MID(1/2,2,1))),""))</f>
        <v/>
      </c>
      <c r="G176" s="47">
        <f>IF(OR(M176="",M176="NO CONNECTION"),"",IFERROR(VALUE(SUBSTITUTE(_xlfn.FILTERXML(M176,"//lonDeg"),".",MID(1/2,2,1))),""))</f>
        <v/>
      </c>
      <c r="H176" s="45">
        <f>IF(ISNUMBER(F176),SUBSTITUTE(ROUND(F176,6)&amp;"",",",".")&amp;", "&amp;SUBSTITUTE(ROUND(G176,6)&amp;"",",","."),"")</f>
        <v/>
      </c>
      <c r="I176" s="46">
        <f>IF(ISNUMBER(F176),IFERROR(HYPERLINK("https://www.mymapcodes.com/go/?t="&amp;IF(U176="","AAA",U176)&amp;"&amp;ma="&amp;LEFT(S176,V176-1)&amp;"&amp;mb="&amp;MID(S176,V176+1,99),"Open on MyMapcodes →"),""),"")</f>
        <v/>
      </c>
      <c r="J176" s="48">
        <f>IF(P176="","",IF(AC176="MISSING","Add the country code: put it in front of the mapcode (e.g. ZAF RDD.2J) or in column C. ZAF = South Africa.",IF(AC176&lt;&gt;"",AC176,IF(M176="NO CONNECTION","Excel couldn't reach the mapcode service. Click the REFRESH RESULTS box just above the table.",IF(NOT(ISNUMBER(F176)),"The mapcode service doesn't recognise "&amp;E176&amp;". Check the mapcode and the country code.",IF(AD176,"Two different country codes were given, so the one in front of the mapcode ("&amp;R176&amp;") was used.",IF(E176&lt;&gt;TRIM(UPPER(B176&amp;"")),"Tidied up to "&amp;E176&amp;".","")))))))</f>
        <v/>
      </c>
      <c r="L176" s="49">
        <f>IF(E176="","",MapcodeAPI&amp;"coords/"&amp;SUBSTITUTE(E176," ","%20"))&amp;LEFT($B$13,0)</f>
        <v/>
      </c>
      <c r="M176" s="49">
        <f>IF(L176="","",IFERROR(_xlfn.WEBSERVICE(L176),IF(MapcodeAPIBackup="","NO CONNECTION",IFERROR(_xlfn.WEBSERVICE(MapcodeAPIBackup&amp;MID(L176,LEN(MapcodeAPI)+1,999)),"NO CONNECTION"))))</f>
        <v/>
      </c>
      <c r="N176" t="inlineStr">
        <is>
          <t xml:space="preserve"> </t>
        </is>
      </c>
      <c r="P176" s="50">
        <f>IFERROR(IF(AND(TRIM(B176&amp;"")="",TRIM(C176&amp;"")=""),"","#"&amp;UPPER(B176&amp;"")),"#(ERROR)")</f>
        <v/>
      </c>
      <c r="Q176" s="50">
        <f>IF(P176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176,2,999)," "," "),"﻿"," "),"​"," "),"⁠"," ")," "," ")," "," "),CHAR(9)," "),CHAR(10)," "),CHAR(13)," "),"MAPCODE"," "),CHAR(34)," "),"“"," "),"”"," "),"'"," "),"’"," "),"‘"," "),"("," "),")"," "),"["," "),"]"," "),"{"," "),"}"," "),","," "),";"," "),"|"," "),":"," "),"/"," "),"\"," ")))</f>
        <v/>
      </c>
      <c r="R176" s="50">
        <f>IF(ISNUMBER(FIND(" ",Q176)),LEFT(Q176,FIND(" ",Q176)-1),"")</f>
        <v/>
      </c>
      <c r="S176" s="50">
        <f>IF(ISNUMBER(FIND(" ",Q176)),TRIM(MID(Q176,FIND(" ",Q176)+1,999)),Q176)</f>
        <v/>
      </c>
      <c r="T1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176&amp;"")," "," "),"﻿"," "),"​"," "),"⁠"," ")," "," ")," "," "),CHAR(9)," "),CHAR(10)," "),CHAR(13)," "),"MAPCODE"," "),CHAR(34)," "),"“"," "),"”"," "),"'"," "),"’"," "),"‘"," "),"("," "),")"," "),"["," "),"]"," "),"{"," "),"}"," "),","," "),";"," "),"|"," "),":"," "),"/"," "),"\"," "))</f>
        <v/>
      </c>
      <c r="U176" s="50">
        <f>IF(R176&lt;&gt;"",R176,T176)</f>
        <v/>
      </c>
      <c r="V176" s="50">
        <f>IFERROR(FIND(".",S176),0)</f>
        <v/>
      </c>
      <c r="W176" s="50">
        <f>IF(V176&gt;0,V176-1,LEN(S176))</f>
        <v/>
      </c>
      <c r="X176" s="50">
        <f>IF(V176=0,"",IFERROR(LEFT(MID(S176,V176+1,99),FIND("-",MID(S176,V176+1,99))-1),MID(S176,V176+1,99)))</f>
        <v/>
      </c>
      <c r="Y176" s="50">
        <f>LEN(X176)</f>
        <v/>
      </c>
      <c r="Z1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176,"0",""),"1",""),"2",""),"3",""),"4",""),"5",""),"6",""),"7",""),"8",""),"9",""),"A",""),"B",""),"C",""),"D",""),"E",""),"F",""),"G",""),"H",""),"I",""),"J",""),"K",""),"L",""),"M",""),"N",""),"O",""),"P",""),"Q",""),"R",""),"S",""),"T",""),"U",""),"V",""),"W",""),"X",""),"Y",""),"Z",""),".",""),"-","")</f>
        <v/>
      </c>
      <c r="AA176" s="50">
        <f>LEN(S176)-LEN(SUBSTITUTE(S176,".",""))</f>
        <v/>
      </c>
      <c r="AB176" s="50">
        <f>AND(W176=5,Y176=4)</f>
        <v/>
      </c>
      <c r="AC176" s="50">
        <f>IF(P176="","",IF(S176="","There is no mapcode in this row, only a country code.",IF(ISNUMBER(FIND(" ",S176)),"There are too many spaces. A mapcode looks like ZAF RDD.2J: the country code, one space, then the code.",IF(Z176&lt;&gt;"","Contains characters that can't be in a mapcode: "&amp;Z176,IF(OR(AA176&lt;&gt;1,W176&lt;2,W176&gt;5,Y176&lt;2,Y176&gt;4),"This doesn't look like a mapcode. Mapcodes look like RDD.2J: 2 to 5 letters or numbers, a dot, then 2 to 4 more.",IF(AND(U176="",NOT(AB176)),"MISSING",IF(AND(U176&lt;&gt;"",OR(LEN(U176)&lt;2,LEN(U176)&gt;6,ISNUMBER(FIND(".",U176)))),"The country code """&amp;U176&amp;""" doesn't look right. Use a code like ZAF (South Africa) or US-CA (California).","")))))))</f>
        <v/>
      </c>
      <c r="AD176" s="50">
        <f>AND(R176&lt;&gt;"",T176&lt;&gt;"",R176&lt;&gt;T176)</f>
        <v/>
      </c>
    </row>
    <row r="177">
      <c r="B177" s="44" t="n"/>
      <c r="C177" s="44" t="n"/>
      <c r="D177" s="45">
        <f>IF(P177="","",IF(AC177="MISSING","MISSING COUNTRY CODE",IF(AC177&lt;&gt;"","NOT A VALID MAPCODE",IF(M177="NO CONNECTION","NO CONNECTION",IF(NOT(ISNUMBER(F177)),"NOT FOUND",IF(AD177,"CONVERTED – PLEASE CHECK","CONVERTED"))))))</f>
        <v/>
      </c>
      <c r="E177" s="46">
        <f>IF(OR(P177="",AC177&lt;&gt;""),"",TRIM(U177&amp;" "&amp;S177))</f>
        <v/>
      </c>
      <c r="F177" s="47">
        <f>IF(OR(M177="",M177="NO CONNECTION"),"",IFERROR(VALUE(SUBSTITUTE(_xlfn.FILTERXML(M177,"//latDeg"),".",MID(1/2,2,1))),""))</f>
        <v/>
      </c>
      <c r="G177" s="47">
        <f>IF(OR(M177="",M177="NO CONNECTION"),"",IFERROR(VALUE(SUBSTITUTE(_xlfn.FILTERXML(M177,"//lonDeg"),".",MID(1/2,2,1))),""))</f>
        <v/>
      </c>
      <c r="H177" s="45">
        <f>IF(ISNUMBER(F177),SUBSTITUTE(ROUND(F177,6)&amp;"",",",".")&amp;", "&amp;SUBSTITUTE(ROUND(G177,6)&amp;"",",","."),"")</f>
        <v/>
      </c>
      <c r="I177" s="46">
        <f>IF(ISNUMBER(F177),IFERROR(HYPERLINK("https://www.mymapcodes.com/go/?t="&amp;IF(U177="","AAA",U177)&amp;"&amp;ma="&amp;LEFT(S177,V177-1)&amp;"&amp;mb="&amp;MID(S177,V177+1,99),"Open on MyMapcodes →"),""),"")</f>
        <v/>
      </c>
      <c r="J177" s="48">
        <f>IF(P177="","",IF(AC177="MISSING","Add the country code: put it in front of the mapcode (e.g. ZAF RDD.2J) or in column C. ZAF = South Africa.",IF(AC177&lt;&gt;"",AC177,IF(M177="NO CONNECTION","Excel couldn't reach the mapcode service. Click the REFRESH RESULTS box just above the table.",IF(NOT(ISNUMBER(F177)),"The mapcode service doesn't recognise "&amp;E177&amp;". Check the mapcode and the country code.",IF(AD177,"Two different country codes were given, so the one in front of the mapcode ("&amp;R177&amp;") was used.",IF(E177&lt;&gt;TRIM(UPPER(B177&amp;"")),"Tidied up to "&amp;E177&amp;".","")))))))</f>
        <v/>
      </c>
      <c r="L177" s="49">
        <f>IF(E177="","",MapcodeAPI&amp;"coords/"&amp;SUBSTITUTE(E177," ","%20"))&amp;LEFT($B$13,0)</f>
        <v/>
      </c>
      <c r="M177" s="49">
        <f>IF(L177="","",IFERROR(_xlfn.WEBSERVICE(L177),IF(MapcodeAPIBackup="","NO CONNECTION",IFERROR(_xlfn.WEBSERVICE(MapcodeAPIBackup&amp;MID(L177,LEN(MapcodeAPI)+1,999)),"NO CONNECTION"))))</f>
        <v/>
      </c>
      <c r="N177" t="inlineStr">
        <is>
          <t xml:space="preserve"> </t>
        </is>
      </c>
      <c r="P177" s="50">
        <f>IFERROR(IF(AND(TRIM(B177&amp;"")="",TRIM(C177&amp;"")=""),"","#"&amp;UPPER(B177&amp;"")),"#(ERROR)")</f>
        <v/>
      </c>
      <c r="Q177" s="50">
        <f>IF(P177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177,2,999)," "," "),"﻿"," "),"​"," "),"⁠"," ")," "," ")," "," "),CHAR(9)," "),CHAR(10)," "),CHAR(13)," "),"MAPCODE"," "),CHAR(34)," "),"“"," "),"”"," "),"'"," "),"’"," "),"‘"," "),"("," "),")"," "),"["," "),"]"," "),"{"," "),"}"," "),","," "),";"," "),"|"," "),":"," "),"/"," "),"\"," ")))</f>
        <v/>
      </c>
      <c r="R177" s="50">
        <f>IF(ISNUMBER(FIND(" ",Q177)),LEFT(Q177,FIND(" ",Q177)-1),"")</f>
        <v/>
      </c>
      <c r="S177" s="50">
        <f>IF(ISNUMBER(FIND(" ",Q177)),TRIM(MID(Q177,FIND(" ",Q177)+1,999)),Q177)</f>
        <v/>
      </c>
      <c r="T1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177&amp;"")," "," "),"﻿"," "),"​"," "),"⁠"," ")," "," ")," "," "),CHAR(9)," "),CHAR(10)," "),CHAR(13)," "),"MAPCODE"," "),CHAR(34)," "),"“"," "),"”"," "),"'"," "),"’"," "),"‘"," "),"("," "),")"," "),"["," "),"]"," "),"{"," "),"}"," "),","," "),";"," "),"|"," "),":"," "),"/"," "),"\"," "))</f>
        <v/>
      </c>
      <c r="U177" s="50">
        <f>IF(R177&lt;&gt;"",R177,T177)</f>
        <v/>
      </c>
      <c r="V177" s="50">
        <f>IFERROR(FIND(".",S177),0)</f>
        <v/>
      </c>
      <c r="W177" s="50">
        <f>IF(V177&gt;0,V177-1,LEN(S177))</f>
        <v/>
      </c>
      <c r="X177" s="50">
        <f>IF(V177=0,"",IFERROR(LEFT(MID(S177,V177+1,99),FIND("-",MID(S177,V177+1,99))-1),MID(S177,V177+1,99)))</f>
        <v/>
      </c>
      <c r="Y177" s="50">
        <f>LEN(X177)</f>
        <v/>
      </c>
      <c r="Z1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177,"0",""),"1",""),"2",""),"3",""),"4",""),"5",""),"6",""),"7",""),"8",""),"9",""),"A",""),"B",""),"C",""),"D",""),"E",""),"F",""),"G",""),"H",""),"I",""),"J",""),"K",""),"L",""),"M",""),"N",""),"O",""),"P",""),"Q",""),"R",""),"S",""),"T",""),"U",""),"V",""),"W",""),"X",""),"Y",""),"Z",""),".",""),"-","")</f>
        <v/>
      </c>
      <c r="AA177" s="50">
        <f>LEN(S177)-LEN(SUBSTITUTE(S177,".",""))</f>
        <v/>
      </c>
      <c r="AB177" s="50">
        <f>AND(W177=5,Y177=4)</f>
        <v/>
      </c>
      <c r="AC177" s="50">
        <f>IF(P177="","",IF(S177="","There is no mapcode in this row, only a country code.",IF(ISNUMBER(FIND(" ",S177)),"There are too many spaces. A mapcode looks like ZAF RDD.2J: the country code, one space, then the code.",IF(Z177&lt;&gt;"","Contains characters that can't be in a mapcode: "&amp;Z177,IF(OR(AA177&lt;&gt;1,W177&lt;2,W177&gt;5,Y177&lt;2,Y177&gt;4),"This doesn't look like a mapcode. Mapcodes look like RDD.2J: 2 to 5 letters or numbers, a dot, then 2 to 4 more.",IF(AND(U177="",NOT(AB177)),"MISSING",IF(AND(U177&lt;&gt;"",OR(LEN(U177)&lt;2,LEN(U177)&gt;6,ISNUMBER(FIND(".",U177)))),"The country code """&amp;U177&amp;""" doesn't look right. Use a code like ZAF (South Africa) or US-CA (California).","")))))))</f>
        <v/>
      </c>
      <c r="AD177" s="50">
        <f>AND(R177&lt;&gt;"",T177&lt;&gt;"",R177&lt;&gt;T177)</f>
        <v/>
      </c>
    </row>
    <row r="178">
      <c r="B178" s="44" t="n"/>
      <c r="C178" s="44" t="n"/>
      <c r="D178" s="45">
        <f>IF(P178="","",IF(AC178="MISSING","MISSING COUNTRY CODE",IF(AC178&lt;&gt;"","NOT A VALID MAPCODE",IF(M178="NO CONNECTION","NO CONNECTION",IF(NOT(ISNUMBER(F178)),"NOT FOUND",IF(AD178,"CONVERTED – PLEASE CHECK","CONVERTED"))))))</f>
        <v/>
      </c>
      <c r="E178" s="46">
        <f>IF(OR(P178="",AC178&lt;&gt;""),"",TRIM(U178&amp;" "&amp;S178))</f>
        <v/>
      </c>
      <c r="F178" s="47">
        <f>IF(OR(M178="",M178="NO CONNECTION"),"",IFERROR(VALUE(SUBSTITUTE(_xlfn.FILTERXML(M178,"//latDeg"),".",MID(1/2,2,1))),""))</f>
        <v/>
      </c>
      <c r="G178" s="47">
        <f>IF(OR(M178="",M178="NO CONNECTION"),"",IFERROR(VALUE(SUBSTITUTE(_xlfn.FILTERXML(M178,"//lonDeg"),".",MID(1/2,2,1))),""))</f>
        <v/>
      </c>
      <c r="H178" s="45">
        <f>IF(ISNUMBER(F178),SUBSTITUTE(ROUND(F178,6)&amp;"",",",".")&amp;", "&amp;SUBSTITUTE(ROUND(G178,6)&amp;"",",","."),"")</f>
        <v/>
      </c>
      <c r="I178" s="46">
        <f>IF(ISNUMBER(F178),IFERROR(HYPERLINK("https://www.mymapcodes.com/go/?t="&amp;IF(U178="","AAA",U178)&amp;"&amp;ma="&amp;LEFT(S178,V178-1)&amp;"&amp;mb="&amp;MID(S178,V178+1,99),"Open on MyMapcodes →"),""),"")</f>
        <v/>
      </c>
      <c r="J178" s="48">
        <f>IF(P178="","",IF(AC178="MISSING","Add the country code: put it in front of the mapcode (e.g. ZAF RDD.2J) or in column C. ZAF = South Africa.",IF(AC178&lt;&gt;"",AC178,IF(M178="NO CONNECTION","Excel couldn't reach the mapcode service. Click the REFRESH RESULTS box just above the table.",IF(NOT(ISNUMBER(F178)),"The mapcode service doesn't recognise "&amp;E178&amp;". Check the mapcode and the country code.",IF(AD178,"Two different country codes were given, so the one in front of the mapcode ("&amp;R178&amp;") was used.",IF(E178&lt;&gt;TRIM(UPPER(B178&amp;"")),"Tidied up to "&amp;E178&amp;".","")))))))</f>
        <v/>
      </c>
      <c r="L178" s="49">
        <f>IF(E178="","",MapcodeAPI&amp;"coords/"&amp;SUBSTITUTE(E178," ","%20"))&amp;LEFT($B$13,0)</f>
        <v/>
      </c>
      <c r="M178" s="49">
        <f>IF(L178="","",IFERROR(_xlfn.WEBSERVICE(L178),IF(MapcodeAPIBackup="","NO CONNECTION",IFERROR(_xlfn.WEBSERVICE(MapcodeAPIBackup&amp;MID(L178,LEN(MapcodeAPI)+1,999)),"NO CONNECTION"))))</f>
        <v/>
      </c>
      <c r="N178" t="inlineStr">
        <is>
          <t xml:space="preserve"> </t>
        </is>
      </c>
      <c r="P178" s="50">
        <f>IFERROR(IF(AND(TRIM(B178&amp;"")="",TRIM(C178&amp;"")=""),"","#"&amp;UPPER(B178&amp;"")),"#(ERROR)")</f>
        <v/>
      </c>
      <c r="Q178" s="50">
        <f>IF(P178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178,2,999)," "," "),"﻿"," "),"​"," "),"⁠"," ")," "," ")," "," "),CHAR(9)," "),CHAR(10)," "),CHAR(13)," "),"MAPCODE"," "),CHAR(34)," "),"“"," "),"”"," "),"'"," "),"’"," "),"‘"," "),"("," "),")"," "),"["," "),"]"," "),"{"," "),"}"," "),","," "),";"," "),"|"," "),":"," "),"/"," "),"\"," ")))</f>
        <v/>
      </c>
      <c r="R178" s="50">
        <f>IF(ISNUMBER(FIND(" ",Q178)),LEFT(Q178,FIND(" ",Q178)-1),"")</f>
        <v/>
      </c>
      <c r="S178" s="50">
        <f>IF(ISNUMBER(FIND(" ",Q178)),TRIM(MID(Q178,FIND(" ",Q178)+1,999)),Q178)</f>
        <v/>
      </c>
      <c r="T1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178&amp;"")," "," "),"﻿"," "),"​"," "),"⁠"," ")," "," ")," "," "),CHAR(9)," "),CHAR(10)," "),CHAR(13)," "),"MAPCODE"," "),CHAR(34)," "),"“"," "),"”"," "),"'"," "),"’"," "),"‘"," "),"("," "),")"," "),"["," "),"]"," "),"{"," "),"}"," "),","," "),";"," "),"|"," "),":"," "),"/"," "),"\"," "))</f>
        <v/>
      </c>
      <c r="U178" s="50">
        <f>IF(R178&lt;&gt;"",R178,T178)</f>
        <v/>
      </c>
      <c r="V178" s="50">
        <f>IFERROR(FIND(".",S178),0)</f>
        <v/>
      </c>
      <c r="W178" s="50">
        <f>IF(V178&gt;0,V178-1,LEN(S178))</f>
        <v/>
      </c>
      <c r="X178" s="50">
        <f>IF(V178=0,"",IFERROR(LEFT(MID(S178,V178+1,99),FIND("-",MID(S178,V178+1,99))-1),MID(S178,V178+1,99)))</f>
        <v/>
      </c>
      <c r="Y178" s="50">
        <f>LEN(X178)</f>
        <v/>
      </c>
      <c r="Z1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178,"0",""),"1",""),"2",""),"3",""),"4",""),"5",""),"6",""),"7",""),"8",""),"9",""),"A",""),"B",""),"C",""),"D",""),"E",""),"F",""),"G",""),"H",""),"I",""),"J",""),"K",""),"L",""),"M",""),"N",""),"O",""),"P",""),"Q",""),"R",""),"S",""),"T",""),"U",""),"V",""),"W",""),"X",""),"Y",""),"Z",""),".",""),"-","")</f>
        <v/>
      </c>
      <c r="AA178" s="50">
        <f>LEN(S178)-LEN(SUBSTITUTE(S178,".",""))</f>
        <v/>
      </c>
      <c r="AB178" s="50">
        <f>AND(W178=5,Y178=4)</f>
        <v/>
      </c>
      <c r="AC178" s="50">
        <f>IF(P178="","",IF(S178="","There is no mapcode in this row, only a country code.",IF(ISNUMBER(FIND(" ",S178)),"There are too many spaces. A mapcode looks like ZAF RDD.2J: the country code, one space, then the code.",IF(Z178&lt;&gt;"","Contains characters that can't be in a mapcode: "&amp;Z178,IF(OR(AA178&lt;&gt;1,W178&lt;2,W178&gt;5,Y178&lt;2,Y178&gt;4),"This doesn't look like a mapcode. Mapcodes look like RDD.2J: 2 to 5 letters or numbers, a dot, then 2 to 4 more.",IF(AND(U178="",NOT(AB178)),"MISSING",IF(AND(U178&lt;&gt;"",OR(LEN(U178)&lt;2,LEN(U178)&gt;6,ISNUMBER(FIND(".",U178)))),"The country code """&amp;U178&amp;""" doesn't look right. Use a code like ZAF (South Africa) or US-CA (California).","")))))))</f>
        <v/>
      </c>
      <c r="AD178" s="50">
        <f>AND(R178&lt;&gt;"",T178&lt;&gt;"",R178&lt;&gt;T178)</f>
        <v/>
      </c>
    </row>
    <row r="179">
      <c r="B179" s="44" t="n"/>
      <c r="C179" s="44" t="n"/>
      <c r="D179" s="45">
        <f>IF(P179="","",IF(AC179="MISSING","MISSING COUNTRY CODE",IF(AC179&lt;&gt;"","NOT A VALID MAPCODE",IF(M179="NO CONNECTION","NO CONNECTION",IF(NOT(ISNUMBER(F179)),"NOT FOUND",IF(AD179,"CONVERTED – PLEASE CHECK","CONVERTED"))))))</f>
        <v/>
      </c>
      <c r="E179" s="46">
        <f>IF(OR(P179="",AC179&lt;&gt;""),"",TRIM(U179&amp;" "&amp;S179))</f>
        <v/>
      </c>
      <c r="F179" s="47">
        <f>IF(OR(M179="",M179="NO CONNECTION"),"",IFERROR(VALUE(SUBSTITUTE(_xlfn.FILTERXML(M179,"//latDeg"),".",MID(1/2,2,1))),""))</f>
        <v/>
      </c>
      <c r="G179" s="47">
        <f>IF(OR(M179="",M179="NO CONNECTION"),"",IFERROR(VALUE(SUBSTITUTE(_xlfn.FILTERXML(M179,"//lonDeg"),".",MID(1/2,2,1))),""))</f>
        <v/>
      </c>
      <c r="H179" s="45">
        <f>IF(ISNUMBER(F179),SUBSTITUTE(ROUND(F179,6)&amp;"",",",".")&amp;", "&amp;SUBSTITUTE(ROUND(G179,6)&amp;"",",","."),"")</f>
        <v/>
      </c>
      <c r="I179" s="46">
        <f>IF(ISNUMBER(F179),IFERROR(HYPERLINK("https://www.mymapcodes.com/go/?t="&amp;IF(U179="","AAA",U179)&amp;"&amp;ma="&amp;LEFT(S179,V179-1)&amp;"&amp;mb="&amp;MID(S179,V179+1,99),"Open on MyMapcodes →"),""),"")</f>
        <v/>
      </c>
      <c r="J179" s="48">
        <f>IF(P179="","",IF(AC179="MISSING","Add the country code: put it in front of the mapcode (e.g. ZAF RDD.2J) or in column C. ZAF = South Africa.",IF(AC179&lt;&gt;"",AC179,IF(M179="NO CONNECTION","Excel couldn't reach the mapcode service. Click the REFRESH RESULTS box just above the table.",IF(NOT(ISNUMBER(F179)),"The mapcode service doesn't recognise "&amp;E179&amp;". Check the mapcode and the country code.",IF(AD179,"Two different country codes were given, so the one in front of the mapcode ("&amp;R179&amp;") was used.",IF(E179&lt;&gt;TRIM(UPPER(B179&amp;"")),"Tidied up to "&amp;E179&amp;".","")))))))</f>
        <v/>
      </c>
      <c r="L179" s="49">
        <f>IF(E179="","",MapcodeAPI&amp;"coords/"&amp;SUBSTITUTE(E179," ","%20"))&amp;LEFT($B$13,0)</f>
        <v/>
      </c>
      <c r="M179" s="49">
        <f>IF(L179="","",IFERROR(_xlfn.WEBSERVICE(L179),IF(MapcodeAPIBackup="","NO CONNECTION",IFERROR(_xlfn.WEBSERVICE(MapcodeAPIBackup&amp;MID(L179,LEN(MapcodeAPI)+1,999)),"NO CONNECTION"))))</f>
        <v/>
      </c>
      <c r="N179" t="inlineStr">
        <is>
          <t xml:space="preserve"> </t>
        </is>
      </c>
      <c r="P179" s="50">
        <f>IFERROR(IF(AND(TRIM(B179&amp;"")="",TRIM(C179&amp;"")=""),"","#"&amp;UPPER(B179&amp;"")),"#(ERROR)")</f>
        <v/>
      </c>
      <c r="Q179" s="50">
        <f>IF(P179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179,2,999)," "," "),"﻿"," "),"​"," "),"⁠"," ")," "," ")," "," "),CHAR(9)," "),CHAR(10)," "),CHAR(13)," "),"MAPCODE"," "),CHAR(34)," "),"“"," "),"”"," "),"'"," "),"’"," "),"‘"," "),"("," "),")"," "),"["," "),"]"," "),"{"," "),"}"," "),","," "),";"," "),"|"," "),":"," "),"/"," "),"\"," ")))</f>
        <v/>
      </c>
      <c r="R179" s="50">
        <f>IF(ISNUMBER(FIND(" ",Q179)),LEFT(Q179,FIND(" ",Q179)-1),"")</f>
        <v/>
      </c>
      <c r="S179" s="50">
        <f>IF(ISNUMBER(FIND(" ",Q179)),TRIM(MID(Q179,FIND(" ",Q179)+1,999)),Q179)</f>
        <v/>
      </c>
      <c r="T1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179&amp;"")," "," "),"﻿"," "),"​"," "),"⁠"," ")," "," ")," "," "),CHAR(9)," "),CHAR(10)," "),CHAR(13)," "),"MAPCODE"," "),CHAR(34)," "),"“"," "),"”"," "),"'"," "),"’"," "),"‘"," "),"("," "),")"," "),"["," "),"]"," "),"{"," "),"}"," "),","," "),";"," "),"|"," "),":"," "),"/"," "),"\"," "))</f>
        <v/>
      </c>
      <c r="U179" s="50">
        <f>IF(R179&lt;&gt;"",R179,T179)</f>
        <v/>
      </c>
      <c r="V179" s="50">
        <f>IFERROR(FIND(".",S179),0)</f>
        <v/>
      </c>
      <c r="W179" s="50">
        <f>IF(V179&gt;0,V179-1,LEN(S179))</f>
        <v/>
      </c>
      <c r="X179" s="50">
        <f>IF(V179=0,"",IFERROR(LEFT(MID(S179,V179+1,99),FIND("-",MID(S179,V179+1,99))-1),MID(S179,V179+1,99)))</f>
        <v/>
      </c>
      <c r="Y179" s="50">
        <f>LEN(X179)</f>
        <v/>
      </c>
      <c r="Z1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179,"0",""),"1",""),"2",""),"3",""),"4",""),"5",""),"6",""),"7",""),"8",""),"9",""),"A",""),"B",""),"C",""),"D",""),"E",""),"F",""),"G",""),"H",""),"I",""),"J",""),"K",""),"L",""),"M",""),"N",""),"O",""),"P",""),"Q",""),"R",""),"S",""),"T",""),"U",""),"V",""),"W",""),"X",""),"Y",""),"Z",""),".",""),"-","")</f>
        <v/>
      </c>
      <c r="AA179" s="50">
        <f>LEN(S179)-LEN(SUBSTITUTE(S179,".",""))</f>
        <v/>
      </c>
      <c r="AB179" s="50">
        <f>AND(W179=5,Y179=4)</f>
        <v/>
      </c>
      <c r="AC179" s="50">
        <f>IF(P179="","",IF(S179="","There is no mapcode in this row, only a country code.",IF(ISNUMBER(FIND(" ",S179)),"There are too many spaces. A mapcode looks like ZAF RDD.2J: the country code, one space, then the code.",IF(Z179&lt;&gt;"","Contains characters that can't be in a mapcode: "&amp;Z179,IF(OR(AA179&lt;&gt;1,W179&lt;2,W179&gt;5,Y179&lt;2,Y179&gt;4),"This doesn't look like a mapcode. Mapcodes look like RDD.2J: 2 to 5 letters or numbers, a dot, then 2 to 4 more.",IF(AND(U179="",NOT(AB179)),"MISSING",IF(AND(U179&lt;&gt;"",OR(LEN(U179)&lt;2,LEN(U179)&gt;6,ISNUMBER(FIND(".",U179)))),"The country code """&amp;U179&amp;""" doesn't look right. Use a code like ZAF (South Africa) or US-CA (California).","")))))))</f>
        <v/>
      </c>
      <c r="AD179" s="50">
        <f>AND(R179&lt;&gt;"",T179&lt;&gt;"",R179&lt;&gt;T179)</f>
        <v/>
      </c>
    </row>
    <row r="180">
      <c r="B180" s="44" t="n"/>
      <c r="C180" s="44" t="n"/>
      <c r="D180" s="45">
        <f>IF(P180="","",IF(AC180="MISSING","MISSING COUNTRY CODE",IF(AC180&lt;&gt;"","NOT A VALID MAPCODE",IF(M180="NO CONNECTION","NO CONNECTION",IF(NOT(ISNUMBER(F180)),"NOT FOUND",IF(AD180,"CONVERTED – PLEASE CHECK","CONVERTED"))))))</f>
        <v/>
      </c>
      <c r="E180" s="46">
        <f>IF(OR(P180="",AC180&lt;&gt;""),"",TRIM(U180&amp;" "&amp;S180))</f>
        <v/>
      </c>
      <c r="F180" s="47">
        <f>IF(OR(M180="",M180="NO CONNECTION"),"",IFERROR(VALUE(SUBSTITUTE(_xlfn.FILTERXML(M180,"//latDeg"),".",MID(1/2,2,1))),""))</f>
        <v/>
      </c>
      <c r="G180" s="47">
        <f>IF(OR(M180="",M180="NO CONNECTION"),"",IFERROR(VALUE(SUBSTITUTE(_xlfn.FILTERXML(M180,"//lonDeg"),".",MID(1/2,2,1))),""))</f>
        <v/>
      </c>
      <c r="H180" s="45">
        <f>IF(ISNUMBER(F180),SUBSTITUTE(ROUND(F180,6)&amp;"",",",".")&amp;", "&amp;SUBSTITUTE(ROUND(G180,6)&amp;"",",","."),"")</f>
        <v/>
      </c>
      <c r="I180" s="46">
        <f>IF(ISNUMBER(F180),IFERROR(HYPERLINK("https://www.mymapcodes.com/go/?t="&amp;IF(U180="","AAA",U180)&amp;"&amp;ma="&amp;LEFT(S180,V180-1)&amp;"&amp;mb="&amp;MID(S180,V180+1,99),"Open on MyMapcodes →"),""),"")</f>
        <v/>
      </c>
      <c r="J180" s="48">
        <f>IF(P180="","",IF(AC180="MISSING","Add the country code: put it in front of the mapcode (e.g. ZAF RDD.2J) or in column C. ZAF = South Africa.",IF(AC180&lt;&gt;"",AC180,IF(M180="NO CONNECTION","Excel couldn't reach the mapcode service. Click the REFRESH RESULTS box just above the table.",IF(NOT(ISNUMBER(F180)),"The mapcode service doesn't recognise "&amp;E180&amp;". Check the mapcode and the country code.",IF(AD180,"Two different country codes were given, so the one in front of the mapcode ("&amp;R180&amp;") was used.",IF(E180&lt;&gt;TRIM(UPPER(B180&amp;"")),"Tidied up to "&amp;E180&amp;".","")))))))</f>
        <v/>
      </c>
      <c r="L180" s="49">
        <f>IF(E180="","",MapcodeAPI&amp;"coords/"&amp;SUBSTITUTE(E180," ","%20"))&amp;LEFT($B$13,0)</f>
        <v/>
      </c>
      <c r="M180" s="49">
        <f>IF(L180="","",IFERROR(_xlfn.WEBSERVICE(L180),IF(MapcodeAPIBackup="","NO CONNECTION",IFERROR(_xlfn.WEBSERVICE(MapcodeAPIBackup&amp;MID(L180,LEN(MapcodeAPI)+1,999)),"NO CONNECTION"))))</f>
        <v/>
      </c>
      <c r="N180" t="inlineStr">
        <is>
          <t xml:space="preserve"> </t>
        </is>
      </c>
      <c r="P180" s="50">
        <f>IFERROR(IF(AND(TRIM(B180&amp;"")="",TRIM(C180&amp;"")=""),"","#"&amp;UPPER(B180&amp;"")),"#(ERROR)")</f>
        <v/>
      </c>
      <c r="Q180" s="50">
        <f>IF(P180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180,2,999)," "," "),"﻿"," "),"​"," "),"⁠"," ")," "," ")," "," "),CHAR(9)," "),CHAR(10)," "),CHAR(13)," "),"MAPCODE"," "),CHAR(34)," "),"“"," "),"”"," "),"'"," "),"’"," "),"‘"," "),"("," "),")"," "),"["," "),"]"," "),"{"," "),"}"," "),","," "),";"," "),"|"," "),":"," "),"/"," "),"\"," ")))</f>
        <v/>
      </c>
      <c r="R180" s="50">
        <f>IF(ISNUMBER(FIND(" ",Q180)),LEFT(Q180,FIND(" ",Q180)-1),"")</f>
        <v/>
      </c>
      <c r="S180" s="50">
        <f>IF(ISNUMBER(FIND(" ",Q180)),TRIM(MID(Q180,FIND(" ",Q180)+1,999)),Q180)</f>
        <v/>
      </c>
      <c r="T1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180&amp;"")," "," "),"﻿"," "),"​"," "),"⁠"," ")," "," ")," "," "),CHAR(9)," "),CHAR(10)," "),CHAR(13)," "),"MAPCODE"," "),CHAR(34)," "),"“"," "),"”"," "),"'"," "),"’"," "),"‘"," "),"("," "),")"," "),"["," "),"]"," "),"{"," "),"}"," "),","," "),";"," "),"|"," "),":"," "),"/"," "),"\"," "))</f>
        <v/>
      </c>
      <c r="U180" s="50">
        <f>IF(R180&lt;&gt;"",R180,T180)</f>
        <v/>
      </c>
      <c r="V180" s="50">
        <f>IFERROR(FIND(".",S180),0)</f>
        <v/>
      </c>
      <c r="W180" s="50">
        <f>IF(V180&gt;0,V180-1,LEN(S180))</f>
        <v/>
      </c>
      <c r="X180" s="50">
        <f>IF(V180=0,"",IFERROR(LEFT(MID(S180,V180+1,99),FIND("-",MID(S180,V180+1,99))-1),MID(S180,V180+1,99)))</f>
        <v/>
      </c>
      <c r="Y180" s="50">
        <f>LEN(X180)</f>
        <v/>
      </c>
      <c r="Z1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180,"0",""),"1",""),"2",""),"3",""),"4",""),"5",""),"6",""),"7",""),"8",""),"9",""),"A",""),"B",""),"C",""),"D",""),"E",""),"F",""),"G",""),"H",""),"I",""),"J",""),"K",""),"L",""),"M",""),"N",""),"O",""),"P",""),"Q",""),"R",""),"S",""),"T",""),"U",""),"V",""),"W",""),"X",""),"Y",""),"Z",""),".",""),"-","")</f>
        <v/>
      </c>
      <c r="AA180" s="50">
        <f>LEN(S180)-LEN(SUBSTITUTE(S180,".",""))</f>
        <v/>
      </c>
      <c r="AB180" s="50">
        <f>AND(W180=5,Y180=4)</f>
        <v/>
      </c>
      <c r="AC180" s="50">
        <f>IF(P180="","",IF(S180="","There is no mapcode in this row, only a country code.",IF(ISNUMBER(FIND(" ",S180)),"There are too many spaces. A mapcode looks like ZAF RDD.2J: the country code, one space, then the code.",IF(Z180&lt;&gt;"","Contains characters that can't be in a mapcode: "&amp;Z180,IF(OR(AA180&lt;&gt;1,W180&lt;2,W180&gt;5,Y180&lt;2,Y180&gt;4),"This doesn't look like a mapcode. Mapcodes look like RDD.2J: 2 to 5 letters or numbers, a dot, then 2 to 4 more.",IF(AND(U180="",NOT(AB180)),"MISSING",IF(AND(U180&lt;&gt;"",OR(LEN(U180)&lt;2,LEN(U180)&gt;6,ISNUMBER(FIND(".",U180)))),"The country code """&amp;U180&amp;""" doesn't look right. Use a code like ZAF (South Africa) or US-CA (California).","")))))))</f>
        <v/>
      </c>
      <c r="AD180" s="50">
        <f>AND(R180&lt;&gt;"",T180&lt;&gt;"",R180&lt;&gt;T180)</f>
        <v/>
      </c>
    </row>
    <row r="181">
      <c r="B181" s="44" t="n"/>
      <c r="C181" s="44" t="n"/>
      <c r="D181" s="45">
        <f>IF(P181="","",IF(AC181="MISSING","MISSING COUNTRY CODE",IF(AC181&lt;&gt;"","NOT A VALID MAPCODE",IF(M181="NO CONNECTION","NO CONNECTION",IF(NOT(ISNUMBER(F181)),"NOT FOUND",IF(AD181,"CONVERTED – PLEASE CHECK","CONVERTED"))))))</f>
        <v/>
      </c>
      <c r="E181" s="46">
        <f>IF(OR(P181="",AC181&lt;&gt;""),"",TRIM(U181&amp;" "&amp;S181))</f>
        <v/>
      </c>
      <c r="F181" s="47">
        <f>IF(OR(M181="",M181="NO CONNECTION"),"",IFERROR(VALUE(SUBSTITUTE(_xlfn.FILTERXML(M181,"//latDeg"),".",MID(1/2,2,1))),""))</f>
        <v/>
      </c>
      <c r="G181" s="47">
        <f>IF(OR(M181="",M181="NO CONNECTION"),"",IFERROR(VALUE(SUBSTITUTE(_xlfn.FILTERXML(M181,"//lonDeg"),".",MID(1/2,2,1))),""))</f>
        <v/>
      </c>
      <c r="H181" s="45">
        <f>IF(ISNUMBER(F181),SUBSTITUTE(ROUND(F181,6)&amp;"",",",".")&amp;", "&amp;SUBSTITUTE(ROUND(G181,6)&amp;"",",","."),"")</f>
        <v/>
      </c>
      <c r="I181" s="46">
        <f>IF(ISNUMBER(F181),IFERROR(HYPERLINK("https://www.mymapcodes.com/go/?t="&amp;IF(U181="","AAA",U181)&amp;"&amp;ma="&amp;LEFT(S181,V181-1)&amp;"&amp;mb="&amp;MID(S181,V181+1,99),"Open on MyMapcodes →"),""),"")</f>
        <v/>
      </c>
      <c r="J181" s="48">
        <f>IF(P181="","",IF(AC181="MISSING","Add the country code: put it in front of the mapcode (e.g. ZAF RDD.2J) or in column C. ZAF = South Africa.",IF(AC181&lt;&gt;"",AC181,IF(M181="NO CONNECTION","Excel couldn't reach the mapcode service. Click the REFRESH RESULTS box just above the table.",IF(NOT(ISNUMBER(F181)),"The mapcode service doesn't recognise "&amp;E181&amp;". Check the mapcode and the country code.",IF(AD181,"Two different country codes were given, so the one in front of the mapcode ("&amp;R181&amp;") was used.",IF(E181&lt;&gt;TRIM(UPPER(B181&amp;"")),"Tidied up to "&amp;E181&amp;".","")))))))</f>
        <v/>
      </c>
      <c r="L181" s="49">
        <f>IF(E181="","",MapcodeAPI&amp;"coords/"&amp;SUBSTITUTE(E181," ","%20"))&amp;LEFT($B$13,0)</f>
        <v/>
      </c>
      <c r="M181" s="49">
        <f>IF(L181="","",IFERROR(_xlfn.WEBSERVICE(L181),IF(MapcodeAPIBackup="","NO CONNECTION",IFERROR(_xlfn.WEBSERVICE(MapcodeAPIBackup&amp;MID(L181,LEN(MapcodeAPI)+1,999)),"NO CONNECTION"))))</f>
        <v/>
      </c>
      <c r="N181" t="inlineStr">
        <is>
          <t xml:space="preserve"> </t>
        </is>
      </c>
      <c r="P181" s="50">
        <f>IFERROR(IF(AND(TRIM(B181&amp;"")="",TRIM(C181&amp;"")=""),"","#"&amp;UPPER(B181&amp;"")),"#(ERROR)")</f>
        <v/>
      </c>
      <c r="Q181" s="50">
        <f>IF(P181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181,2,999)," "," "),"﻿"," "),"​"," "),"⁠"," ")," "," ")," "," "),CHAR(9)," "),CHAR(10)," "),CHAR(13)," "),"MAPCODE"," "),CHAR(34)," "),"“"," "),"”"," "),"'"," "),"’"," "),"‘"," "),"("," "),")"," "),"["," "),"]"," "),"{"," "),"}"," "),","," "),";"," "),"|"," "),":"," "),"/"," "),"\"," ")))</f>
        <v/>
      </c>
      <c r="R181" s="50">
        <f>IF(ISNUMBER(FIND(" ",Q181)),LEFT(Q181,FIND(" ",Q181)-1),"")</f>
        <v/>
      </c>
      <c r="S181" s="50">
        <f>IF(ISNUMBER(FIND(" ",Q181)),TRIM(MID(Q181,FIND(" ",Q181)+1,999)),Q181)</f>
        <v/>
      </c>
      <c r="T1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181&amp;"")," "," "),"﻿"," "),"​"," "),"⁠"," ")," "," ")," "," "),CHAR(9)," "),CHAR(10)," "),CHAR(13)," "),"MAPCODE"," "),CHAR(34)," "),"“"," "),"”"," "),"'"," "),"’"," "),"‘"," "),"("," "),")"," "),"["," "),"]"," "),"{"," "),"}"," "),","," "),";"," "),"|"," "),":"," "),"/"," "),"\"," "))</f>
        <v/>
      </c>
      <c r="U181" s="50">
        <f>IF(R181&lt;&gt;"",R181,T181)</f>
        <v/>
      </c>
      <c r="V181" s="50">
        <f>IFERROR(FIND(".",S181),0)</f>
        <v/>
      </c>
      <c r="W181" s="50">
        <f>IF(V181&gt;0,V181-1,LEN(S181))</f>
        <v/>
      </c>
      <c r="X181" s="50">
        <f>IF(V181=0,"",IFERROR(LEFT(MID(S181,V181+1,99),FIND("-",MID(S181,V181+1,99))-1),MID(S181,V181+1,99)))</f>
        <v/>
      </c>
      <c r="Y181" s="50">
        <f>LEN(X181)</f>
        <v/>
      </c>
      <c r="Z1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181,"0",""),"1",""),"2",""),"3",""),"4",""),"5",""),"6",""),"7",""),"8",""),"9",""),"A",""),"B",""),"C",""),"D",""),"E",""),"F",""),"G",""),"H",""),"I",""),"J",""),"K",""),"L",""),"M",""),"N",""),"O",""),"P",""),"Q",""),"R",""),"S",""),"T",""),"U",""),"V",""),"W",""),"X",""),"Y",""),"Z",""),".",""),"-","")</f>
        <v/>
      </c>
      <c r="AA181" s="50">
        <f>LEN(S181)-LEN(SUBSTITUTE(S181,".",""))</f>
        <v/>
      </c>
      <c r="AB181" s="50">
        <f>AND(W181=5,Y181=4)</f>
        <v/>
      </c>
      <c r="AC181" s="50">
        <f>IF(P181="","",IF(S181="","There is no mapcode in this row, only a country code.",IF(ISNUMBER(FIND(" ",S181)),"There are too many spaces. A mapcode looks like ZAF RDD.2J: the country code, one space, then the code.",IF(Z181&lt;&gt;"","Contains characters that can't be in a mapcode: "&amp;Z181,IF(OR(AA181&lt;&gt;1,W181&lt;2,W181&gt;5,Y181&lt;2,Y181&gt;4),"This doesn't look like a mapcode. Mapcodes look like RDD.2J: 2 to 5 letters or numbers, a dot, then 2 to 4 more.",IF(AND(U181="",NOT(AB181)),"MISSING",IF(AND(U181&lt;&gt;"",OR(LEN(U181)&lt;2,LEN(U181)&gt;6,ISNUMBER(FIND(".",U181)))),"The country code """&amp;U181&amp;""" doesn't look right. Use a code like ZAF (South Africa) or US-CA (California).","")))))))</f>
        <v/>
      </c>
      <c r="AD181" s="50">
        <f>AND(R181&lt;&gt;"",T181&lt;&gt;"",R181&lt;&gt;T181)</f>
        <v/>
      </c>
    </row>
    <row r="182">
      <c r="B182" s="44" t="n"/>
      <c r="C182" s="44" t="n"/>
      <c r="D182" s="45">
        <f>IF(P182="","",IF(AC182="MISSING","MISSING COUNTRY CODE",IF(AC182&lt;&gt;"","NOT A VALID MAPCODE",IF(M182="NO CONNECTION","NO CONNECTION",IF(NOT(ISNUMBER(F182)),"NOT FOUND",IF(AD182,"CONVERTED – PLEASE CHECK","CONVERTED"))))))</f>
        <v/>
      </c>
      <c r="E182" s="46">
        <f>IF(OR(P182="",AC182&lt;&gt;""),"",TRIM(U182&amp;" "&amp;S182))</f>
        <v/>
      </c>
      <c r="F182" s="47">
        <f>IF(OR(M182="",M182="NO CONNECTION"),"",IFERROR(VALUE(SUBSTITUTE(_xlfn.FILTERXML(M182,"//latDeg"),".",MID(1/2,2,1))),""))</f>
        <v/>
      </c>
      <c r="G182" s="47">
        <f>IF(OR(M182="",M182="NO CONNECTION"),"",IFERROR(VALUE(SUBSTITUTE(_xlfn.FILTERXML(M182,"//lonDeg"),".",MID(1/2,2,1))),""))</f>
        <v/>
      </c>
      <c r="H182" s="45">
        <f>IF(ISNUMBER(F182),SUBSTITUTE(ROUND(F182,6)&amp;"",",",".")&amp;", "&amp;SUBSTITUTE(ROUND(G182,6)&amp;"",",","."),"")</f>
        <v/>
      </c>
      <c r="I182" s="46">
        <f>IF(ISNUMBER(F182),IFERROR(HYPERLINK("https://www.mymapcodes.com/go/?t="&amp;IF(U182="","AAA",U182)&amp;"&amp;ma="&amp;LEFT(S182,V182-1)&amp;"&amp;mb="&amp;MID(S182,V182+1,99),"Open on MyMapcodes →"),""),"")</f>
        <v/>
      </c>
      <c r="J182" s="48">
        <f>IF(P182="","",IF(AC182="MISSING","Add the country code: put it in front of the mapcode (e.g. ZAF RDD.2J) or in column C. ZAF = South Africa.",IF(AC182&lt;&gt;"",AC182,IF(M182="NO CONNECTION","Excel couldn't reach the mapcode service. Click the REFRESH RESULTS box just above the table.",IF(NOT(ISNUMBER(F182)),"The mapcode service doesn't recognise "&amp;E182&amp;". Check the mapcode and the country code.",IF(AD182,"Two different country codes were given, so the one in front of the mapcode ("&amp;R182&amp;") was used.",IF(E182&lt;&gt;TRIM(UPPER(B182&amp;"")),"Tidied up to "&amp;E182&amp;".","")))))))</f>
        <v/>
      </c>
      <c r="L182" s="49">
        <f>IF(E182="","",MapcodeAPI&amp;"coords/"&amp;SUBSTITUTE(E182," ","%20"))&amp;LEFT($B$13,0)</f>
        <v/>
      </c>
      <c r="M182" s="49">
        <f>IF(L182="","",IFERROR(_xlfn.WEBSERVICE(L182),IF(MapcodeAPIBackup="","NO CONNECTION",IFERROR(_xlfn.WEBSERVICE(MapcodeAPIBackup&amp;MID(L182,LEN(MapcodeAPI)+1,999)),"NO CONNECTION"))))</f>
        <v/>
      </c>
      <c r="N182" t="inlineStr">
        <is>
          <t xml:space="preserve"> </t>
        </is>
      </c>
      <c r="P182" s="50">
        <f>IFERROR(IF(AND(TRIM(B182&amp;"")="",TRIM(C182&amp;"")=""),"","#"&amp;UPPER(B182&amp;"")),"#(ERROR)")</f>
        <v/>
      </c>
      <c r="Q182" s="50">
        <f>IF(P182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182,2,999)," "," "),"﻿"," "),"​"," "),"⁠"," ")," "," ")," "," "),CHAR(9)," "),CHAR(10)," "),CHAR(13)," "),"MAPCODE"," "),CHAR(34)," "),"“"," "),"”"," "),"'"," "),"’"," "),"‘"," "),"("," "),")"," "),"["," "),"]"," "),"{"," "),"}"," "),","," "),";"," "),"|"," "),":"," "),"/"," "),"\"," ")))</f>
        <v/>
      </c>
      <c r="R182" s="50">
        <f>IF(ISNUMBER(FIND(" ",Q182)),LEFT(Q182,FIND(" ",Q182)-1),"")</f>
        <v/>
      </c>
      <c r="S182" s="50">
        <f>IF(ISNUMBER(FIND(" ",Q182)),TRIM(MID(Q182,FIND(" ",Q182)+1,999)),Q182)</f>
        <v/>
      </c>
      <c r="T1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182&amp;"")," "," "),"﻿"," "),"​"," "),"⁠"," ")," "," ")," "," "),CHAR(9)," "),CHAR(10)," "),CHAR(13)," "),"MAPCODE"," "),CHAR(34)," "),"“"," "),"”"," "),"'"," "),"’"," "),"‘"," "),"("," "),")"," "),"["," "),"]"," "),"{"," "),"}"," "),","," "),";"," "),"|"," "),":"," "),"/"," "),"\"," "))</f>
        <v/>
      </c>
      <c r="U182" s="50">
        <f>IF(R182&lt;&gt;"",R182,T182)</f>
        <v/>
      </c>
      <c r="V182" s="50">
        <f>IFERROR(FIND(".",S182),0)</f>
        <v/>
      </c>
      <c r="W182" s="50">
        <f>IF(V182&gt;0,V182-1,LEN(S182))</f>
        <v/>
      </c>
      <c r="X182" s="50">
        <f>IF(V182=0,"",IFERROR(LEFT(MID(S182,V182+1,99),FIND("-",MID(S182,V182+1,99))-1),MID(S182,V182+1,99)))</f>
        <v/>
      </c>
      <c r="Y182" s="50">
        <f>LEN(X182)</f>
        <v/>
      </c>
      <c r="Z1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182,"0",""),"1",""),"2",""),"3",""),"4",""),"5",""),"6",""),"7",""),"8",""),"9",""),"A",""),"B",""),"C",""),"D",""),"E",""),"F",""),"G",""),"H",""),"I",""),"J",""),"K",""),"L",""),"M",""),"N",""),"O",""),"P",""),"Q",""),"R",""),"S",""),"T",""),"U",""),"V",""),"W",""),"X",""),"Y",""),"Z",""),".",""),"-","")</f>
        <v/>
      </c>
      <c r="AA182" s="50">
        <f>LEN(S182)-LEN(SUBSTITUTE(S182,".",""))</f>
        <v/>
      </c>
      <c r="AB182" s="50">
        <f>AND(W182=5,Y182=4)</f>
        <v/>
      </c>
      <c r="AC182" s="50">
        <f>IF(P182="","",IF(S182="","There is no mapcode in this row, only a country code.",IF(ISNUMBER(FIND(" ",S182)),"There are too many spaces. A mapcode looks like ZAF RDD.2J: the country code, one space, then the code.",IF(Z182&lt;&gt;"","Contains characters that can't be in a mapcode: "&amp;Z182,IF(OR(AA182&lt;&gt;1,W182&lt;2,W182&gt;5,Y182&lt;2,Y182&gt;4),"This doesn't look like a mapcode. Mapcodes look like RDD.2J: 2 to 5 letters or numbers, a dot, then 2 to 4 more.",IF(AND(U182="",NOT(AB182)),"MISSING",IF(AND(U182&lt;&gt;"",OR(LEN(U182)&lt;2,LEN(U182)&gt;6,ISNUMBER(FIND(".",U182)))),"The country code """&amp;U182&amp;""" doesn't look right. Use a code like ZAF (South Africa) or US-CA (California).","")))))))</f>
        <v/>
      </c>
      <c r="AD182" s="50">
        <f>AND(R182&lt;&gt;"",T182&lt;&gt;"",R182&lt;&gt;T182)</f>
        <v/>
      </c>
    </row>
    <row r="183">
      <c r="B183" s="44" t="n"/>
      <c r="C183" s="44" t="n"/>
      <c r="D183" s="45">
        <f>IF(P183="","",IF(AC183="MISSING","MISSING COUNTRY CODE",IF(AC183&lt;&gt;"","NOT A VALID MAPCODE",IF(M183="NO CONNECTION","NO CONNECTION",IF(NOT(ISNUMBER(F183)),"NOT FOUND",IF(AD183,"CONVERTED – PLEASE CHECK","CONVERTED"))))))</f>
        <v/>
      </c>
      <c r="E183" s="46">
        <f>IF(OR(P183="",AC183&lt;&gt;""),"",TRIM(U183&amp;" "&amp;S183))</f>
        <v/>
      </c>
      <c r="F183" s="47">
        <f>IF(OR(M183="",M183="NO CONNECTION"),"",IFERROR(VALUE(SUBSTITUTE(_xlfn.FILTERXML(M183,"//latDeg"),".",MID(1/2,2,1))),""))</f>
        <v/>
      </c>
      <c r="G183" s="47">
        <f>IF(OR(M183="",M183="NO CONNECTION"),"",IFERROR(VALUE(SUBSTITUTE(_xlfn.FILTERXML(M183,"//lonDeg"),".",MID(1/2,2,1))),""))</f>
        <v/>
      </c>
      <c r="H183" s="45">
        <f>IF(ISNUMBER(F183),SUBSTITUTE(ROUND(F183,6)&amp;"",",",".")&amp;", "&amp;SUBSTITUTE(ROUND(G183,6)&amp;"",",","."),"")</f>
        <v/>
      </c>
      <c r="I183" s="46">
        <f>IF(ISNUMBER(F183),IFERROR(HYPERLINK("https://www.mymapcodes.com/go/?t="&amp;IF(U183="","AAA",U183)&amp;"&amp;ma="&amp;LEFT(S183,V183-1)&amp;"&amp;mb="&amp;MID(S183,V183+1,99),"Open on MyMapcodes →"),""),"")</f>
        <v/>
      </c>
      <c r="J183" s="48">
        <f>IF(P183="","",IF(AC183="MISSING","Add the country code: put it in front of the mapcode (e.g. ZAF RDD.2J) or in column C. ZAF = South Africa.",IF(AC183&lt;&gt;"",AC183,IF(M183="NO CONNECTION","Excel couldn't reach the mapcode service. Click the REFRESH RESULTS box just above the table.",IF(NOT(ISNUMBER(F183)),"The mapcode service doesn't recognise "&amp;E183&amp;". Check the mapcode and the country code.",IF(AD183,"Two different country codes were given, so the one in front of the mapcode ("&amp;R183&amp;") was used.",IF(E183&lt;&gt;TRIM(UPPER(B183&amp;"")),"Tidied up to "&amp;E183&amp;".","")))))))</f>
        <v/>
      </c>
      <c r="L183" s="49">
        <f>IF(E183="","",MapcodeAPI&amp;"coords/"&amp;SUBSTITUTE(E183," ","%20"))&amp;LEFT($B$13,0)</f>
        <v/>
      </c>
      <c r="M183" s="49">
        <f>IF(L183="","",IFERROR(_xlfn.WEBSERVICE(L183),IF(MapcodeAPIBackup="","NO CONNECTION",IFERROR(_xlfn.WEBSERVICE(MapcodeAPIBackup&amp;MID(L183,LEN(MapcodeAPI)+1,999)),"NO CONNECTION"))))</f>
        <v/>
      </c>
      <c r="N183" t="inlineStr">
        <is>
          <t xml:space="preserve"> </t>
        </is>
      </c>
      <c r="P183" s="50">
        <f>IFERROR(IF(AND(TRIM(B183&amp;"")="",TRIM(C183&amp;"")=""),"","#"&amp;UPPER(B183&amp;"")),"#(ERROR)")</f>
        <v/>
      </c>
      <c r="Q183" s="50">
        <f>IF(P183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183,2,999)," "," "),"﻿"," "),"​"," "),"⁠"," ")," "," ")," "," "),CHAR(9)," "),CHAR(10)," "),CHAR(13)," "),"MAPCODE"," "),CHAR(34)," "),"“"," "),"”"," "),"'"," "),"’"," "),"‘"," "),"("," "),")"," "),"["," "),"]"," "),"{"," "),"}"," "),","," "),";"," "),"|"," "),":"," "),"/"," "),"\"," ")))</f>
        <v/>
      </c>
      <c r="R183" s="50">
        <f>IF(ISNUMBER(FIND(" ",Q183)),LEFT(Q183,FIND(" ",Q183)-1),"")</f>
        <v/>
      </c>
      <c r="S183" s="50">
        <f>IF(ISNUMBER(FIND(" ",Q183)),TRIM(MID(Q183,FIND(" ",Q183)+1,999)),Q183)</f>
        <v/>
      </c>
      <c r="T1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183&amp;"")," "," "),"﻿"," "),"​"," "),"⁠"," ")," "," ")," "," "),CHAR(9)," "),CHAR(10)," "),CHAR(13)," "),"MAPCODE"," "),CHAR(34)," "),"“"," "),"”"," "),"'"," "),"’"," "),"‘"," "),"("," "),")"," "),"["," "),"]"," "),"{"," "),"}"," "),","," "),";"," "),"|"," "),":"," "),"/"," "),"\"," "))</f>
        <v/>
      </c>
      <c r="U183" s="50">
        <f>IF(R183&lt;&gt;"",R183,T183)</f>
        <v/>
      </c>
      <c r="V183" s="50">
        <f>IFERROR(FIND(".",S183),0)</f>
        <v/>
      </c>
      <c r="W183" s="50">
        <f>IF(V183&gt;0,V183-1,LEN(S183))</f>
        <v/>
      </c>
      <c r="X183" s="50">
        <f>IF(V183=0,"",IFERROR(LEFT(MID(S183,V183+1,99),FIND("-",MID(S183,V183+1,99))-1),MID(S183,V183+1,99)))</f>
        <v/>
      </c>
      <c r="Y183" s="50">
        <f>LEN(X183)</f>
        <v/>
      </c>
      <c r="Z1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183,"0",""),"1",""),"2",""),"3",""),"4",""),"5",""),"6",""),"7",""),"8",""),"9",""),"A",""),"B",""),"C",""),"D",""),"E",""),"F",""),"G",""),"H",""),"I",""),"J",""),"K",""),"L",""),"M",""),"N",""),"O",""),"P",""),"Q",""),"R",""),"S",""),"T",""),"U",""),"V",""),"W",""),"X",""),"Y",""),"Z",""),".",""),"-","")</f>
        <v/>
      </c>
      <c r="AA183" s="50">
        <f>LEN(S183)-LEN(SUBSTITUTE(S183,".",""))</f>
        <v/>
      </c>
      <c r="AB183" s="50">
        <f>AND(W183=5,Y183=4)</f>
        <v/>
      </c>
      <c r="AC183" s="50">
        <f>IF(P183="","",IF(S183="","There is no mapcode in this row, only a country code.",IF(ISNUMBER(FIND(" ",S183)),"There are too many spaces. A mapcode looks like ZAF RDD.2J: the country code, one space, then the code.",IF(Z183&lt;&gt;"","Contains characters that can't be in a mapcode: "&amp;Z183,IF(OR(AA183&lt;&gt;1,W183&lt;2,W183&gt;5,Y183&lt;2,Y183&gt;4),"This doesn't look like a mapcode. Mapcodes look like RDD.2J: 2 to 5 letters or numbers, a dot, then 2 to 4 more.",IF(AND(U183="",NOT(AB183)),"MISSING",IF(AND(U183&lt;&gt;"",OR(LEN(U183)&lt;2,LEN(U183)&gt;6,ISNUMBER(FIND(".",U183)))),"The country code """&amp;U183&amp;""" doesn't look right. Use a code like ZAF (South Africa) or US-CA (California).","")))))))</f>
        <v/>
      </c>
      <c r="AD183" s="50">
        <f>AND(R183&lt;&gt;"",T183&lt;&gt;"",R183&lt;&gt;T183)</f>
        <v/>
      </c>
    </row>
    <row r="184">
      <c r="B184" s="44" t="n"/>
      <c r="C184" s="44" t="n"/>
      <c r="D184" s="45">
        <f>IF(P184="","",IF(AC184="MISSING","MISSING COUNTRY CODE",IF(AC184&lt;&gt;"","NOT A VALID MAPCODE",IF(M184="NO CONNECTION","NO CONNECTION",IF(NOT(ISNUMBER(F184)),"NOT FOUND",IF(AD184,"CONVERTED – PLEASE CHECK","CONVERTED"))))))</f>
        <v/>
      </c>
      <c r="E184" s="46">
        <f>IF(OR(P184="",AC184&lt;&gt;""),"",TRIM(U184&amp;" "&amp;S184))</f>
        <v/>
      </c>
      <c r="F184" s="47">
        <f>IF(OR(M184="",M184="NO CONNECTION"),"",IFERROR(VALUE(SUBSTITUTE(_xlfn.FILTERXML(M184,"//latDeg"),".",MID(1/2,2,1))),""))</f>
        <v/>
      </c>
      <c r="G184" s="47">
        <f>IF(OR(M184="",M184="NO CONNECTION"),"",IFERROR(VALUE(SUBSTITUTE(_xlfn.FILTERXML(M184,"//lonDeg"),".",MID(1/2,2,1))),""))</f>
        <v/>
      </c>
      <c r="H184" s="45">
        <f>IF(ISNUMBER(F184),SUBSTITUTE(ROUND(F184,6)&amp;"",",",".")&amp;", "&amp;SUBSTITUTE(ROUND(G184,6)&amp;"",",","."),"")</f>
        <v/>
      </c>
      <c r="I184" s="46">
        <f>IF(ISNUMBER(F184),IFERROR(HYPERLINK("https://www.mymapcodes.com/go/?t="&amp;IF(U184="","AAA",U184)&amp;"&amp;ma="&amp;LEFT(S184,V184-1)&amp;"&amp;mb="&amp;MID(S184,V184+1,99),"Open on MyMapcodes →"),""),"")</f>
        <v/>
      </c>
      <c r="J184" s="48">
        <f>IF(P184="","",IF(AC184="MISSING","Add the country code: put it in front of the mapcode (e.g. ZAF RDD.2J) or in column C. ZAF = South Africa.",IF(AC184&lt;&gt;"",AC184,IF(M184="NO CONNECTION","Excel couldn't reach the mapcode service. Click the REFRESH RESULTS box just above the table.",IF(NOT(ISNUMBER(F184)),"The mapcode service doesn't recognise "&amp;E184&amp;". Check the mapcode and the country code.",IF(AD184,"Two different country codes were given, so the one in front of the mapcode ("&amp;R184&amp;") was used.",IF(E184&lt;&gt;TRIM(UPPER(B184&amp;"")),"Tidied up to "&amp;E184&amp;".","")))))))</f>
        <v/>
      </c>
      <c r="L184" s="49">
        <f>IF(E184="","",MapcodeAPI&amp;"coords/"&amp;SUBSTITUTE(E184," ","%20"))&amp;LEFT($B$13,0)</f>
        <v/>
      </c>
      <c r="M184" s="49">
        <f>IF(L184="","",IFERROR(_xlfn.WEBSERVICE(L184),IF(MapcodeAPIBackup="","NO CONNECTION",IFERROR(_xlfn.WEBSERVICE(MapcodeAPIBackup&amp;MID(L184,LEN(MapcodeAPI)+1,999)),"NO CONNECTION"))))</f>
        <v/>
      </c>
      <c r="N184" t="inlineStr">
        <is>
          <t xml:space="preserve"> </t>
        </is>
      </c>
      <c r="P184" s="50">
        <f>IFERROR(IF(AND(TRIM(B184&amp;"")="",TRIM(C184&amp;"")=""),"","#"&amp;UPPER(B184&amp;"")),"#(ERROR)")</f>
        <v/>
      </c>
      <c r="Q184" s="50">
        <f>IF(P184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184,2,999)," "," "),"﻿"," "),"​"," "),"⁠"," ")," "," ")," "," "),CHAR(9)," "),CHAR(10)," "),CHAR(13)," "),"MAPCODE"," "),CHAR(34)," "),"“"," "),"”"," "),"'"," "),"’"," "),"‘"," "),"("," "),")"," "),"["," "),"]"," "),"{"," "),"}"," "),","," "),";"," "),"|"," "),":"," "),"/"," "),"\"," ")))</f>
        <v/>
      </c>
      <c r="R184" s="50">
        <f>IF(ISNUMBER(FIND(" ",Q184)),LEFT(Q184,FIND(" ",Q184)-1),"")</f>
        <v/>
      </c>
      <c r="S184" s="50">
        <f>IF(ISNUMBER(FIND(" ",Q184)),TRIM(MID(Q184,FIND(" ",Q184)+1,999)),Q184)</f>
        <v/>
      </c>
      <c r="T1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184&amp;"")," "," "),"﻿"," "),"​"," "),"⁠"," ")," "," ")," "," "),CHAR(9)," "),CHAR(10)," "),CHAR(13)," "),"MAPCODE"," "),CHAR(34)," "),"“"," "),"”"," "),"'"," "),"’"," "),"‘"," "),"("," "),")"," "),"["," "),"]"," "),"{"," "),"}"," "),","," "),";"," "),"|"," "),":"," "),"/"," "),"\"," "))</f>
        <v/>
      </c>
      <c r="U184" s="50">
        <f>IF(R184&lt;&gt;"",R184,T184)</f>
        <v/>
      </c>
      <c r="V184" s="50">
        <f>IFERROR(FIND(".",S184),0)</f>
        <v/>
      </c>
      <c r="W184" s="50">
        <f>IF(V184&gt;0,V184-1,LEN(S184))</f>
        <v/>
      </c>
      <c r="X184" s="50">
        <f>IF(V184=0,"",IFERROR(LEFT(MID(S184,V184+1,99),FIND("-",MID(S184,V184+1,99))-1),MID(S184,V184+1,99)))</f>
        <v/>
      </c>
      <c r="Y184" s="50">
        <f>LEN(X184)</f>
        <v/>
      </c>
      <c r="Z1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184,"0",""),"1",""),"2",""),"3",""),"4",""),"5",""),"6",""),"7",""),"8",""),"9",""),"A",""),"B",""),"C",""),"D",""),"E",""),"F",""),"G",""),"H",""),"I",""),"J",""),"K",""),"L",""),"M",""),"N",""),"O",""),"P",""),"Q",""),"R",""),"S",""),"T",""),"U",""),"V",""),"W",""),"X",""),"Y",""),"Z",""),".",""),"-","")</f>
        <v/>
      </c>
      <c r="AA184" s="50">
        <f>LEN(S184)-LEN(SUBSTITUTE(S184,".",""))</f>
        <v/>
      </c>
      <c r="AB184" s="50">
        <f>AND(W184=5,Y184=4)</f>
        <v/>
      </c>
      <c r="AC184" s="50">
        <f>IF(P184="","",IF(S184="","There is no mapcode in this row, only a country code.",IF(ISNUMBER(FIND(" ",S184)),"There are too many spaces. A mapcode looks like ZAF RDD.2J: the country code, one space, then the code.",IF(Z184&lt;&gt;"","Contains characters that can't be in a mapcode: "&amp;Z184,IF(OR(AA184&lt;&gt;1,W184&lt;2,W184&gt;5,Y184&lt;2,Y184&gt;4),"This doesn't look like a mapcode. Mapcodes look like RDD.2J: 2 to 5 letters or numbers, a dot, then 2 to 4 more.",IF(AND(U184="",NOT(AB184)),"MISSING",IF(AND(U184&lt;&gt;"",OR(LEN(U184)&lt;2,LEN(U184)&gt;6,ISNUMBER(FIND(".",U184)))),"The country code """&amp;U184&amp;""" doesn't look right. Use a code like ZAF (South Africa) or US-CA (California).","")))))))</f>
        <v/>
      </c>
      <c r="AD184" s="50">
        <f>AND(R184&lt;&gt;"",T184&lt;&gt;"",R184&lt;&gt;T184)</f>
        <v/>
      </c>
    </row>
    <row r="185">
      <c r="B185" s="44" t="n"/>
      <c r="C185" s="44" t="n"/>
      <c r="D185" s="45">
        <f>IF(P185="","",IF(AC185="MISSING","MISSING COUNTRY CODE",IF(AC185&lt;&gt;"","NOT A VALID MAPCODE",IF(M185="NO CONNECTION","NO CONNECTION",IF(NOT(ISNUMBER(F185)),"NOT FOUND",IF(AD185,"CONVERTED – PLEASE CHECK","CONVERTED"))))))</f>
        <v/>
      </c>
      <c r="E185" s="46">
        <f>IF(OR(P185="",AC185&lt;&gt;""),"",TRIM(U185&amp;" "&amp;S185))</f>
        <v/>
      </c>
      <c r="F185" s="47">
        <f>IF(OR(M185="",M185="NO CONNECTION"),"",IFERROR(VALUE(SUBSTITUTE(_xlfn.FILTERXML(M185,"//latDeg"),".",MID(1/2,2,1))),""))</f>
        <v/>
      </c>
      <c r="G185" s="47">
        <f>IF(OR(M185="",M185="NO CONNECTION"),"",IFERROR(VALUE(SUBSTITUTE(_xlfn.FILTERXML(M185,"//lonDeg"),".",MID(1/2,2,1))),""))</f>
        <v/>
      </c>
      <c r="H185" s="45">
        <f>IF(ISNUMBER(F185),SUBSTITUTE(ROUND(F185,6)&amp;"",",",".")&amp;", "&amp;SUBSTITUTE(ROUND(G185,6)&amp;"",",","."),"")</f>
        <v/>
      </c>
      <c r="I185" s="46">
        <f>IF(ISNUMBER(F185),IFERROR(HYPERLINK("https://www.mymapcodes.com/go/?t="&amp;IF(U185="","AAA",U185)&amp;"&amp;ma="&amp;LEFT(S185,V185-1)&amp;"&amp;mb="&amp;MID(S185,V185+1,99),"Open on MyMapcodes →"),""),"")</f>
        <v/>
      </c>
      <c r="J185" s="48">
        <f>IF(P185="","",IF(AC185="MISSING","Add the country code: put it in front of the mapcode (e.g. ZAF RDD.2J) or in column C. ZAF = South Africa.",IF(AC185&lt;&gt;"",AC185,IF(M185="NO CONNECTION","Excel couldn't reach the mapcode service. Click the REFRESH RESULTS box just above the table.",IF(NOT(ISNUMBER(F185)),"The mapcode service doesn't recognise "&amp;E185&amp;". Check the mapcode and the country code.",IF(AD185,"Two different country codes were given, so the one in front of the mapcode ("&amp;R185&amp;") was used.",IF(E185&lt;&gt;TRIM(UPPER(B185&amp;"")),"Tidied up to "&amp;E185&amp;".","")))))))</f>
        <v/>
      </c>
      <c r="L185" s="49">
        <f>IF(E185="","",MapcodeAPI&amp;"coords/"&amp;SUBSTITUTE(E185," ","%20"))&amp;LEFT($B$13,0)</f>
        <v/>
      </c>
      <c r="M185" s="49">
        <f>IF(L185="","",IFERROR(_xlfn.WEBSERVICE(L185),IF(MapcodeAPIBackup="","NO CONNECTION",IFERROR(_xlfn.WEBSERVICE(MapcodeAPIBackup&amp;MID(L185,LEN(MapcodeAPI)+1,999)),"NO CONNECTION"))))</f>
        <v/>
      </c>
      <c r="N185" t="inlineStr">
        <is>
          <t xml:space="preserve"> </t>
        </is>
      </c>
      <c r="P185" s="50">
        <f>IFERROR(IF(AND(TRIM(B185&amp;"")="",TRIM(C185&amp;"")=""),"","#"&amp;UPPER(B185&amp;"")),"#(ERROR)")</f>
        <v/>
      </c>
      <c r="Q185" s="50">
        <f>IF(P185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185,2,999)," "," "),"﻿"," "),"​"," "),"⁠"," ")," "," ")," "," "),CHAR(9)," "),CHAR(10)," "),CHAR(13)," "),"MAPCODE"," "),CHAR(34)," "),"“"," "),"”"," "),"'"," "),"’"," "),"‘"," "),"("," "),")"," "),"["," "),"]"," "),"{"," "),"}"," "),","," "),";"," "),"|"," "),":"," "),"/"," "),"\"," ")))</f>
        <v/>
      </c>
      <c r="R185" s="50">
        <f>IF(ISNUMBER(FIND(" ",Q185)),LEFT(Q185,FIND(" ",Q185)-1),"")</f>
        <v/>
      </c>
      <c r="S185" s="50">
        <f>IF(ISNUMBER(FIND(" ",Q185)),TRIM(MID(Q185,FIND(" ",Q185)+1,999)),Q185)</f>
        <v/>
      </c>
      <c r="T1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185&amp;"")," "," "),"﻿"," "),"​"," "),"⁠"," ")," "," ")," "," "),CHAR(9)," "),CHAR(10)," "),CHAR(13)," "),"MAPCODE"," "),CHAR(34)," "),"“"," "),"”"," "),"'"," "),"’"," "),"‘"," "),"("," "),")"," "),"["," "),"]"," "),"{"," "),"}"," "),","," "),";"," "),"|"," "),":"," "),"/"," "),"\"," "))</f>
        <v/>
      </c>
      <c r="U185" s="50">
        <f>IF(R185&lt;&gt;"",R185,T185)</f>
        <v/>
      </c>
      <c r="V185" s="50">
        <f>IFERROR(FIND(".",S185),0)</f>
        <v/>
      </c>
      <c r="W185" s="50">
        <f>IF(V185&gt;0,V185-1,LEN(S185))</f>
        <v/>
      </c>
      <c r="X185" s="50">
        <f>IF(V185=0,"",IFERROR(LEFT(MID(S185,V185+1,99),FIND("-",MID(S185,V185+1,99))-1),MID(S185,V185+1,99)))</f>
        <v/>
      </c>
      <c r="Y185" s="50">
        <f>LEN(X185)</f>
        <v/>
      </c>
      <c r="Z1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185,"0",""),"1",""),"2",""),"3",""),"4",""),"5",""),"6",""),"7",""),"8",""),"9",""),"A",""),"B",""),"C",""),"D",""),"E",""),"F",""),"G",""),"H",""),"I",""),"J",""),"K",""),"L",""),"M",""),"N",""),"O",""),"P",""),"Q",""),"R",""),"S",""),"T",""),"U",""),"V",""),"W",""),"X",""),"Y",""),"Z",""),".",""),"-","")</f>
        <v/>
      </c>
      <c r="AA185" s="50">
        <f>LEN(S185)-LEN(SUBSTITUTE(S185,".",""))</f>
        <v/>
      </c>
      <c r="AB185" s="50">
        <f>AND(W185=5,Y185=4)</f>
        <v/>
      </c>
      <c r="AC185" s="50">
        <f>IF(P185="","",IF(S185="","There is no mapcode in this row, only a country code.",IF(ISNUMBER(FIND(" ",S185)),"There are too many spaces. A mapcode looks like ZAF RDD.2J: the country code, one space, then the code.",IF(Z185&lt;&gt;"","Contains characters that can't be in a mapcode: "&amp;Z185,IF(OR(AA185&lt;&gt;1,W185&lt;2,W185&gt;5,Y185&lt;2,Y185&gt;4),"This doesn't look like a mapcode. Mapcodes look like RDD.2J: 2 to 5 letters or numbers, a dot, then 2 to 4 more.",IF(AND(U185="",NOT(AB185)),"MISSING",IF(AND(U185&lt;&gt;"",OR(LEN(U185)&lt;2,LEN(U185)&gt;6,ISNUMBER(FIND(".",U185)))),"The country code """&amp;U185&amp;""" doesn't look right. Use a code like ZAF (South Africa) or US-CA (California).","")))))))</f>
        <v/>
      </c>
      <c r="AD185" s="50">
        <f>AND(R185&lt;&gt;"",T185&lt;&gt;"",R185&lt;&gt;T185)</f>
        <v/>
      </c>
    </row>
    <row r="186">
      <c r="B186" s="44" t="n"/>
      <c r="C186" s="44" t="n"/>
      <c r="D186" s="45">
        <f>IF(P186="","",IF(AC186="MISSING","MISSING COUNTRY CODE",IF(AC186&lt;&gt;"","NOT A VALID MAPCODE",IF(M186="NO CONNECTION","NO CONNECTION",IF(NOT(ISNUMBER(F186)),"NOT FOUND",IF(AD186,"CONVERTED – PLEASE CHECK","CONVERTED"))))))</f>
        <v/>
      </c>
      <c r="E186" s="46">
        <f>IF(OR(P186="",AC186&lt;&gt;""),"",TRIM(U186&amp;" "&amp;S186))</f>
        <v/>
      </c>
      <c r="F186" s="47">
        <f>IF(OR(M186="",M186="NO CONNECTION"),"",IFERROR(VALUE(SUBSTITUTE(_xlfn.FILTERXML(M186,"//latDeg"),".",MID(1/2,2,1))),""))</f>
        <v/>
      </c>
      <c r="G186" s="47">
        <f>IF(OR(M186="",M186="NO CONNECTION"),"",IFERROR(VALUE(SUBSTITUTE(_xlfn.FILTERXML(M186,"//lonDeg"),".",MID(1/2,2,1))),""))</f>
        <v/>
      </c>
      <c r="H186" s="45">
        <f>IF(ISNUMBER(F186),SUBSTITUTE(ROUND(F186,6)&amp;"",",",".")&amp;", "&amp;SUBSTITUTE(ROUND(G186,6)&amp;"",",","."),"")</f>
        <v/>
      </c>
      <c r="I186" s="46">
        <f>IF(ISNUMBER(F186),IFERROR(HYPERLINK("https://www.mymapcodes.com/go/?t="&amp;IF(U186="","AAA",U186)&amp;"&amp;ma="&amp;LEFT(S186,V186-1)&amp;"&amp;mb="&amp;MID(S186,V186+1,99),"Open on MyMapcodes →"),""),"")</f>
        <v/>
      </c>
      <c r="J186" s="48">
        <f>IF(P186="","",IF(AC186="MISSING","Add the country code: put it in front of the mapcode (e.g. ZAF RDD.2J) or in column C. ZAF = South Africa.",IF(AC186&lt;&gt;"",AC186,IF(M186="NO CONNECTION","Excel couldn't reach the mapcode service. Click the REFRESH RESULTS box just above the table.",IF(NOT(ISNUMBER(F186)),"The mapcode service doesn't recognise "&amp;E186&amp;". Check the mapcode and the country code.",IF(AD186,"Two different country codes were given, so the one in front of the mapcode ("&amp;R186&amp;") was used.",IF(E186&lt;&gt;TRIM(UPPER(B186&amp;"")),"Tidied up to "&amp;E186&amp;".","")))))))</f>
        <v/>
      </c>
      <c r="L186" s="49">
        <f>IF(E186="","",MapcodeAPI&amp;"coords/"&amp;SUBSTITUTE(E186," ","%20"))&amp;LEFT($B$13,0)</f>
        <v/>
      </c>
      <c r="M186" s="49">
        <f>IF(L186="","",IFERROR(_xlfn.WEBSERVICE(L186),IF(MapcodeAPIBackup="","NO CONNECTION",IFERROR(_xlfn.WEBSERVICE(MapcodeAPIBackup&amp;MID(L186,LEN(MapcodeAPI)+1,999)),"NO CONNECTION"))))</f>
        <v/>
      </c>
      <c r="N186" t="inlineStr">
        <is>
          <t xml:space="preserve"> </t>
        </is>
      </c>
      <c r="P186" s="50">
        <f>IFERROR(IF(AND(TRIM(B186&amp;"")="",TRIM(C186&amp;"")=""),"","#"&amp;UPPER(B186&amp;"")),"#(ERROR)")</f>
        <v/>
      </c>
      <c r="Q186" s="50">
        <f>IF(P186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186,2,999)," "," "),"﻿"," "),"​"," "),"⁠"," ")," "," ")," "," "),CHAR(9)," "),CHAR(10)," "),CHAR(13)," "),"MAPCODE"," "),CHAR(34)," "),"“"," "),"”"," "),"'"," "),"’"," "),"‘"," "),"("," "),")"," "),"["," "),"]"," "),"{"," "),"}"," "),","," "),";"," "),"|"," "),":"," "),"/"," "),"\"," ")))</f>
        <v/>
      </c>
      <c r="R186" s="50">
        <f>IF(ISNUMBER(FIND(" ",Q186)),LEFT(Q186,FIND(" ",Q186)-1),"")</f>
        <v/>
      </c>
      <c r="S186" s="50">
        <f>IF(ISNUMBER(FIND(" ",Q186)),TRIM(MID(Q186,FIND(" ",Q186)+1,999)),Q186)</f>
        <v/>
      </c>
      <c r="T1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186&amp;"")," "," "),"﻿"," "),"​"," "),"⁠"," ")," "," ")," "," "),CHAR(9)," "),CHAR(10)," "),CHAR(13)," "),"MAPCODE"," "),CHAR(34)," "),"“"," "),"”"," "),"'"," "),"’"," "),"‘"," "),"("," "),")"," "),"["," "),"]"," "),"{"," "),"}"," "),","," "),";"," "),"|"," "),":"," "),"/"," "),"\"," "))</f>
        <v/>
      </c>
      <c r="U186" s="50">
        <f>IF(R186&lt;&gt;"",R186,T186)</f>
        <v/>
      </c>
      <c r="V186" s="50">
        <f>IFERROR(FIND(".",S186),0)</f>
        <v/>
      </c>
      <c r="W186" s="50">
        <f>IF(V186&gt;0,V186-1,LEN(S186))</f>
        <v/>
      </c>
      <c r="X186" s="50">
        <f>IF(V186=0,"",IFERROR(LEFT(MID(S186,V186+1,99),FIND("-",MID(S186,V186+1,99))-1),MID(S186,V186+1,99)))</f>
        <v/>
      </c>
      <c r="Y186" s="50">
        <f>LEN(X186)</f>
        <v/>
      </c>
      <c r="Z1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186,"0",""),"1",""),"2",""),"3",""),"4",""),"5",""),"6",""),"7",""),"8",""),"9",""),"A",""),"B",""),"C",""),"D",""),"E",""),"F",""),"G",""),"H",""),"I",""),"J",""),"K",""),"L",""),"M",""),"N",""),"O",""),"P",""),"Q",""),"R",""),"S",""),"T",""),"U",""),"V",""),"W",""),"X",""),"Y",""),"Z",""),".",""),"-","")</f>
        <v/>
      </c>
      <c r="AA186" s="50">
        <f>LEN(S186)-LEN(SUBSTITUTE(S186,".",""))</f>
        <v/>
      </c>
      <c r="AB186" s="50">
        <f>AND(W186=5,Y186=4)</f>
        <v/>
      </c>
      <c r="AC186" s="50">
        <f>IF(P186="","",IF(S186="","There is no mapcode in this row, only a country code.",IF(ISNUMBER(FIND(" ",S186)),"There are too many spaces. A mapcode looks like ZAF RDD.2J: the country code, one space, then the code.",IF(Z186&lt;&gt;"","Contains characters that can't be in a mapcode: "&amp;Z186,IF(OR(AA186&lt;&gt;1,W186&lt;2,W186&gt;5,Y186&lt;2,Y186&gt;4),"This doesn't look like a mapcode. Mapcodes look like RDD.2J: 2 to 5 letters or numbers, a dot, then 2 to 4 more.",IF(AND(U186="",NOT(AB186)),"MISSING",IF(AND(U186&lt;&gt;"",OR(LEN(U186)&lt;2,LEN(U186)&gt;6,ISNUMBER(FIND(".",U186)))),"The country code """&amp;U186&amp;""" doesn't look right. Use a code like ZAF (South Africa) or US-CA (California).","")))))))</f>
        <v/>
      </c>
      <c r="AD186" s="50">
        <f>AND(R186&lt;&gt;"",T186&lt;&gt;"",R186&lt;&gt;T186)</f>
        <v/>
      </c>
    </row>
    <row r="187">
      <c r="B187" s="44" t="n"/>
      <c r="C187" s="44" t="n"/>
      <c r="D187" s="45">
        <f>IF(P187="","",IF(AC187="MISSING","MISSING COUNTRY CODE",IF(AC187&lt;&gt;"","NOT A VALID MAPCODE",IF(M187="NO CONNECTION","NO CONNECTION",IF(NOT(ISNUMBER(F187)),"NOT FOUND",IF(AD187,"CONVERTED – PLEASE CHECK","CONVERTED"))))))</f>
        <v/>
      </c>
      <c r="E187" s="46">
        <f>IF(OR(P187="",AC187&lt;&gt;""),"",TRIM(U187&amp;" "&amp;S187))</f>
        <v/>
      </c>
      <c r="F187" s="47">
        <f>IF(OR(M187="",M187="NO CONNECTION"),"",IFERROR(VALUE(SUBSTITUTE(_xlfn.FILTERXML(M187,"//latDeg"),".",MID(1/2,2,1))),""))</f>
        <v/>
      </c>
      <c r="G187" s="47">
        <f>IF(OR(M187="",M187="NO CONNECTION"),"",IFERROR(VALUE(SUBSTITUTE(_xlfn.FILTERXML(M187,"//lonDeg"),".",MID(1/2,2,1))),""))</f>
        <v/>
      </c>
      <c r="H187" s="45">
        <f>IF(ISNUMBER(F187),SUBSTITUTE(ROUND(F187,6)&amp;"",",",".")&amp;", "&amp;SUBSTITUTE(ROUND(G187,6)&amp;"",",","."),"")</f>
        <v/>
      </c>
      <c r="I187" s="46">
        <f>IF(ISNUMBER(F187),IFERROR(HYPERLINK("https://www.mymapcodes.com/go/?t="&amp;IF(U187="","AAA",U187)&amp;"&amp;ma="&amp;LEFT(S187,V187-1)&amp;"&amp;mb="&amp;MID(S187,V187+1,99),"Open on MyMapcodes →"),""),"")</f>
        <v/>
      </c>
      <c r="J187" s="48">
        <f>IF(P187="","",IF(AC187="MISSING","Add the country code: put it in front of the mapcode (e.g. ZAF RDD.2J) or in column C. ZAF = South Africa.",IF(AC187&lt;&gt;"",AC187,IF(M187="NO CONNECTION","Excel couldn't reach the mapcode service. Click the REFRESH RESULTS box just above the table.",IF(NOT(ISNUMBER(F187)),"The mapcode service doesn't recognise "&amp;E187&amp;". Check the mapcode and the country code.",IF(AD187,"Two different country codes were given, so the one in front of the mapcode ("&amp;R187&amp;") was used.",IF(E187&lt;&gt;TRIM(UPPER(B187&amp;"")),"Tidied up to "&amp;E187&amp;".","")))))))</f>
        <v/>
      </c>
      <c r="L187" s="49">
        <f>IF(E187="","",MapcodeAPI&amp;"coords/"&amp;SUBSTITUTE(E187," ","%20"))&amp;LEFT($B$13,0)</f>
        <v/>
      </c>
      <c r="M187" s="49">
        <f>IF(L187="","",IFERROR(_xlfn.WEBSERVICE(L187),IF(MapcodeAPIBackup="","NO CONNECTION",IFERROR(_xlfn.WEBSERVICE(MapcodeAPIBackup&amp;MID(L187,LEN(MapcodeAPI)+1,999)),"NO CONNECTION"))))</f>
        <v/>
      </c>
      <c r="N187" t="inlineStr">
        <is>
          <t xml:space="preserve"> </t>
        </is>
      </c>
      <c r="P187" s="50">
        <f>IFERROR(IF(AND(TRIM(B187&amp;"")="",TRIM(C187&amp;"")=""),"","#"&amp;UPPER(B187&amp;"")),"#(ERROR)")</f>
        <v/>
      </c>
      <c r="Q187" s="50">
        <f>IF(P187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187,2,999)," "," "),"﻿"," "),"​"," "),"⁠"," ")," "," ")," "," "),CHAR(9)," "),CHAR(10)," "),CHAR(13)," "),"MAPCODE"," "),CHAR(34)," "),"“"," "),"”"," "),"'"," "),"’"," "),"‘"," "),"("," "),")"," "),"["," "),"]"," "),"{"," "),"}"," "),","," "),";"," "),"|"," "),":"," "),"/"," "),"\"," ")))</f>
        <v/>
      </c>
      <c r="R187" s="50">
        <f>IF(ISNUMBER(FIND(" ",Q187)),LEFT(Q187,FIND(" ",Q187)-1),"")</f>
        <v/>
      </c>
      <c r="S187" s="50">
        <f>IF(ISNUMBER(FIND(" ",Q187)),TRIM(MID(Q187,FIND(" ",Q187)+1,999)),Q187)</f>
        <v/>
      </c>
      <c r="T1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187&amp;"")," "," "),"﻿"," "),"​"," "),"⁠"," ")," "," ")," "," "),CHAR(9)," "),CHAR(10)," "),CHAR(13)," "),"MAPCODE"," "),CHAR(34)," "),"“"," "),"”"," "),"'"," "),"’"," "),"‘"," "),"("," "),")"," "),"["," "),"]"," "),"{"," "),"}"," "),","," "),";"," "),"|"," "),":"," "),"/"," "),"\"," "))</f>
        <v/>
      </c>
      <c r="U187" s="50">
        <f>IF(R187&lt;&gt;"",R187,T187)</f>
        <v/>
      </c>
      <c r="V187" s="50">
        <f>IFERROR(FIND(".",S187),0)</f>
        <v/>
      </c>
      <c r="W187" s="50">
        <f>IF(V187&gt;0,V187-1,LEN(S187))</f>
        <v/>
      </c>
      <c r="X187" s="50">
        <f>IF(V187=0,"",IFERROR(LEFT(MID(S187,V187+1,99),FIND("-",MID(S187,V187+1,99))-1),MID(S187,V187+1,99)))</f>
        <v/>
      </c>
      <c r="Y187" s="50">
        <f>LEN(X187)</f>
        <v/>
      </c>
      <c r="Z1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187,"0",""),"1",""),"2",""),"3",""),"4",""),"5",""),"6",""),"7",""),"8",""),"9",""),"A",""),"B",""),"C",""),"D",""),"E",""),"F",""),"G",""),"H",""),"I",""),"J",""),"K",""),"L",""),"M",""),"N",""),"O",""),"P",""),"Q",""),"R",""),"S",""),"T",""),"U",""),"V",""),"W",""),"X",""),"Y",""),"Z",""),".",""),"-","")</f>
        <v/>
      </c>
      <c r="AA187" s="50">
        <f>LEN(S187)-LEN(SUBSTITUTE(S187,".",""))</f>
        <v/>
      </c>
      <c r="AB187" s="50">
        <f>AND(W187=5,Y187=4)</f>
        <v/>
      </c>
      <c r="AC187" s="50">
        <f>IF(P187="","",IF(S187="","There is no mapcode in this row, only a country code.",IF(ISNUMBER(FIND(" ",S187)),"There are too many spaces. A mapcode looks like ZAF RDD.2J: the country code, one space, then the code.",IF(Z187&lt;&gt;"","Contains characters that can't be in a mapcode: "&amp;Z187,IF(OR(AA187&lt;&gt;1,W187&lt;2,W187&gt;5,Y187&lt;2,Y187&gt;4),"This doesn't look like a mapcode. Mapcodes look like RDD.2J: 2 to 5 letters or numbers, a dot, then 2 to 4 more.",IF(AND(U187="",NOT(AB187)),"MISSING",IF(AND(U187&lt;&gt;"",OR(LEN(U187)&lt;2,LEN(U187)&gt;6,ISNUMBER(FIND(".",U187)))),"The country code """&amp;U187&amp;""" doesn't look right. Use a code like ZAF (South Africa) or US-CA (California).","")))))))</f>
        <v/>
      </c>
      <c r="AD187" s="50">
        <f>AND(R187&lt;&gt;"",T187&lt;&gt;"",R187&lt;&gt;T187)</f>
        <v/>
      </c>
    </row>
    <row r="188">
      <c r="B188" s="44" t="n"/>
      <c r="C188" s="44" t="n"/>
      <c r="D188" s="45">
        <f>IF(P188="","",IF(AC188="MISSING","MISSING COUNTRY CODE",IF(AC188&lt;&gt;"","NOT A VALID MAPCODE",IF(M188="NO CONNECTION","NO CONNECTION",IF(NOT(ISNUMBER(F188)),"NOT FOUND",IF(AD188,"CONVERTED – PLEASE CHECK","CONVERTED"))))))</f>
        <v/>
      </c>
      <c r="E188" s="46">
        <f>IF(OR(P188="",AC188&lt;&gt;""),"",TRIM(U188&amp;" "&amp;S188))</f>
        <v/>
      </c>
      <c r="F188" s="47">
        <f>IF(OR(M188="",M188="NO CONNECTION"),"",IFERROR(VALUE(SUBSTITUTE(_xlfn.FILTERXML(M188,"//latDeg"),".",MID(1/2,2,1))),""))</f>
        <v/>
      </c>
      <c r="G188" s="47">
        <f>IF(OR(M188="",M188="NO CONNECTION"),"",IFERROR(VALUE(SUBSTITUTE(_xlfn.FILTERXML(M188,"//lonDeg"),".",MID(1/2,2,1))),""))</f>
        <v/>
      </c>
      <c r="H188" s="45">
        <f>IF(ISNUMBER(F188),SUBSTITUTE(ROUND(F188,6)&amp;"",",",".")&amp;", "&amp;SUBSTITUTE(ROUND(G188,6)&amp;"",",","."),"")</f>
        <v/>
      </c>
      <c r="I188" s="46">
        <f>IF(ISNUMBER(F188),IFERROR(HYPERLINK("https://www.mymapcodes.com/go/?t="&amp;IF(U188="","AAA",U188)&amp;"&amp;ma="&amp;LEFT(S188,V188-1)&amp;"&amp;mb="&amp;MID(S188,V188+1,99),"Open on MyMapcodes →"),""),"")</f>
        <v/>
      </c>
      <c r="J188" s="48">
        <f>IF(P188="","",IF(AC188="MISSING","Add the country code: put it in front of the mapcode (e.g. ZAF RDD.2J) or in column C. ZAF = South Africa.",IF(AC188&lt;&gt;"",AC188,IF(M188="NO CONNECTION","Excel couldn't reach the mapcode service. Click the REFRESH RESULTS box just above the table.",IF(NOT(ISNUMBER(F188)),"The mapcode service doesn't recognise "&amp;E188&amp;". Check the mapcode and the country code.",IF(AD188,"Two different country codes were given, so the one in front of the mapcode ("&amp;R188&amp;") was used.",IF(E188&lt;&gt;TRIM(UPPER(B188&amp;"")),"Tidied up to "&amp;E188&amp;".","")))))))</f>
        <v/>
      </c>
      <c r="L188" s="49">
        <f>IF(E188="","",MapcodeAPI&amp;"coords/"&amp;SUBSTITUTE(E188," ","%20"))&amp;LEFT($B$13,0)</f>
        <v/>
      </c>
      <c r="M188" s="49">
        <f>IF(L188="","",IFERROR(_xlfn.WEBSERVICE(L188),IF(MapcodeAPIBackup="","NO CONNECTION",IFERROR(_xlfn.WEBSERVICE(MapcodeAPIBackup&amp;MID(L188,LEN(MapcodeAPI)+1,999)),"NO CONNECTION"))))</f>
        <v/>
      </c>
      <c r="N188" t="inlineStr">
        <is>
          <t xml:space="preserve"> </t>
        </is>
      </c>
      <c r="P188" s="50">
        <f>IFERROR(IF(AND(TRIM(B188&amp;"")="",TRIM(C188&amp;"")=""),"","#"&amp;UPPER(B188&amp;"")),"#(ERROR)")</f>
        <v/>
      </c>
      <c r="Q188" s="50">
        <f>IF(P188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188,2,999)," "," "),"﻿"," "),"​"," "),"⁠"," ")," "," ")," "," "),CHAR(9)," "),CHAR(10)," "),CHAR(13)," "),"MAPCODE"," "),CHAR(34)," "),"“"," "),"”"," "),"'"," "),"’"," "),"‘"," "),"("," "),")"," "),"["," "),"]"," "),"{"," "),"}"," "),","," "),";"," "),"|"," "),":"," "),"/"," "),"\"," ")))</f>
        <v/>
      </c>
      <c r="R188" s="50">
        <f>IF(ISNUMBER(FIND(" ",Q188)),LEFT(Q188,FIND(" ",Q188)-1),"")</f>
        <v/>
      </c>
      <c r="S188" s="50">
        <f>IF(ISNUMBER(FIND(" ",Q188)),TRIM(MID(Q188,FIND(" ",Q188)+1,999)),Q188)</f>
        <v/>
      </c>
      <c r="T1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188&amp;"")," "," "),"﻿"," "),"​"," "),"⁠"," ")," "," ")," "," "),CHAR(9)," "),CHAR(10)," "),CHAR(13)," "),"MAPCODE"," "),CHAR(34)," "),"“"," "),"”"," "),"'"," "),"’"," "),"‘"," "),"("," "),")"," "),"["," "),"]"," "),"{"," "),"}"," "),","," "),";"," "),"|"," "),":"," "),"/"," "),"\"," "))</f>
        <v/>
      </c>
      <c r="U188" s="50">
        <f>IF(R188&lt;&gt;"",R188,T188)</f>
        <v/>
      </c>
      <c r="V188" s="50">
        <f>IFERROR(FIND(".",S188),0)</f>
        <v/>
      </c>
      <c r="W188" s="50">
        <f>IF(V188&gt;0,V188-1,LEN(S188))</f>
        <v/>
      </c>
      <c r="X188" s="50">
        <f>IF(V188=0,"",IFERROR(LEFT(MID(S188,V188+1,99),FIND("-",MID(S188,V188+1,99))-1),MID(S188,V188+1,99)))</f>
        <v/>
      </c>
      <c r="Y188" s="50">
        <f>LEN(X188)</f>
        <v/>
      </c>
      <c r="Z1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188,"0",""),"1",""),"2",""),"3",""),"4",""),"5",""),"6",""),"7",""),"8",""),"9",""),"A",""),"B",""),"C",""),"D",""),"E",""),"F",""),"G",""),"H",""),"I",""),"J",""),"K",""),"L",""),"M",""),"N",""),"O",""),"P",""),"Q",""),"R",""),"S",""),"T",""),"U",""),"V",""),"W",""),"X",""),"Y",""),"Z",""),".",""),"-","")</f>
        <v/>
      </c>
      <c r="AA188" s="50">
        <f>LEN(S188)-LEN(SUBSTITUTE(S188,".",""))</f>
        <v/>
      </c>
      <c r="AB188" s="50">
        <f>AND(W188=5,Y188=4)</f>
        <v/>
      </c>
      <c r="AC188" s="50">
        <f>IF(P188="","",IF(S188="","There is no mapcode in this row, only a country code.",IF(ISNUMBER(FIND(" ",S188)),"There are too many spaces. A mapcode looks like ZAF RDD.2J: the country code, one space, then the code.",IF(Z188&lt;&gt;"","Contains characters that can't be in a mapcode: "&amp;Z188,IF(OR(AA188&lt;&gt;1,W188&lt;2,W188&gt;5,Y188&lt;2,Y188&gt;4),"This doesn't look like a mapcode. Mapcodes look like RDD.2J: 2 to 5 letters or numbers, a dot, then 2 to 4 more.",IF(AND(U188="",NOT(AB188)),"MISSING",IF(AND(U188&lt;&gt;"",OR(LEN(U188)&lt;2,LEN(U188)&gt;6,ISNUMBER(FIND(".",U188)))),"The country code """&amp;U188&amp;""" doesn't look right. Use a code like ZAF (South Africa) or US-CA (California).","")))))))</f>
        <v/>
      </c>
      <c r="AD188" s="50">
        <f>AND(R188&lt;&gt;"",T188&lt;&gt;"",R188&lt;&gt;T188)</f>
        <v/>
      </c>
    </row>
    <row r="189">
      <c r="B189" s="44" t="n"/>
      <c r="C189" s="44" t="n"/>
      <c r="D189" s="45">
        <f>IF(P189="","",IF(AC189="MISSING","MISSING COUNTRY CODE",IF(AC189&lt;&gt;"","NOT A VALID MAPCODE",IF(M189="NO CONNECTION","NO CONNECTION",IF(NOT(ISNUMBER(F189)),"NOT FOUND",IF(AD189,"CONVERTED – PLEASE CHECK","CONVERTED"))))))</f>
        <v/>
      </c>
      <c r="E189" s="46">
        <f>IF(OR(P189="",AC189&lt;&gt;""),"",TRIM(U189&amp;" "&amp;S189))</f>
        <v/>
      </c>
      <c r="F189" s="47">
        <f>IF(OR(M189="",M189="NO CONNECTION"),"",IFERROR(VALUE(SUBSTITUTE(_xlfn.FILTERXML(M189,"//latDeg"),".",MID(1/2,2,1))),""))</f>
        <v/>
      </c>
      <c r="G189" s="47">
        <f>IF(OR(M189="",M189="NO CONNECTION"),"",IFERROR(VALUE(SUBSTITUTE(_xlfn.FILTERXML(M189,"//lonDeg"),".",MID(1/2,2,1))),""))</f>
        <v/>
      </c>
      <c r="H189" s="45">
        <f>IF(ISNUMBER(F189),SUBSTITUTE(ROUND(F189,6)&amp;"",",",".")&amp;", "&amp;SUBSTITUTE(ROUND(G189,6)&amp;"",",","."),"")</f>
        <v/>
      </c>
      <c r="I189" s="46">
        <f>IF(ISNUMBER(F189),IFERROR(HYPERLINK("https://www.mymapcodes.com/go/?t="&amp;IF(U189="","AAA",U189)&amp;"&amp;ma="&amp;LEFT(S189,V189-1)&amp;"&amp;mb="&amp;MID(S189,V189+1,99),"Open on MyMapcodes →"),""),"")</f>
        <v/>
      </c>
      <c r="J189" s="48">
        <f>IF(P189="","",IF(AC189="MISSING","Add the country code: put it in front of the mapcode (e.g. ZAF RDD.2J) or in column C. ZAF = South Africa.",IF(AC189&lt;&gt;"",AC189,IF(M189="NO CONNECTION","Excel couldn't reach the mapcode service. Click the REFRESH RESULTS box just above the table.",IF(NOT(ISNUMBER(F189)),"The mapcode service doesn't recognise "&amp;E189&amp;". Check the mapcode and the country code.",IF(AD189,"Two different country codes were given, so the one in front of the mapcode ("&amp;R189&amp;") was used.",IF(E189&lt;&gt;TRIM(UPPER(B189&amp;"")),"Tidied up to "&amp;E189&amp;".","")))))))</f>
        <v/>
      </c>
      <c r="L189" s="49">
        <f>IF(E189="","",MapcodeAPI&amp;"coords/"&amp;SUBSTITUTE(E189," ","%20"))&amp;LEFT($B$13,0)</f>
        <v/>
      </c>
      <c r="M189" s="49">
        <f>IF(L189="","",IFERROR(_xlfn.WEBSERVICE(L189),IF(MapcodeAPIBackup="","NO CONNECTION",IFERROR(_xlfn.WEBSERVICE(MapcodeAPIBackup&amp;MID(L189,LEN(MapcodeAPI)+1,999)),"NO CONNECTION"))))</f>
        <v/>
      </c>
      <c r="N189" t="inlineStr">
        <is>
          <t xml:space="preserve"> </t>
        </is>
      </c>
      <c r="P189" s="50">
        <f>IFERROR(IF(AND(TRIM(B189&amp;"")="",TRIM(C189&amp;"")=""),"","#"&amp;UPPER(B189&amp;"")),"#(ERROR)")</f>
        <v/>
      </c>
      <c r="Q189" s="50">
        <f>IF(P189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189,2,999)," "," "),"﻿"," "),"​"," "),"⁠"," ")," "," ")," "," "),CHAR(9)," "),CHAR(10)," "),CHAR(13)," "),"MAPCODE"," "),CHAR(34)," "),"“"," "),"”"," "),"'"," "),"’"," "),"‘"," "),"("," "),")"," "),"["," "),"]"," "),"{"," "),"}"," "),","," "),";"," "),"|"," "),":"," "),"/"," "),"\"," ")))</f>
        <v/>
      </c>
      <c r="R189" s="50">
        <f>IF(ISNUMBER(FIND(" ",Q189)),LEFT(Q189,FIND(" ",Q189)-1),"")</f>
        <v/>
      </c>
      <c r="S189" s="50">
        <f>IF(ISNUMBER(FIND(" ",Q189)),TRIM(MID(Q189,FIND(" ",Q189)+1,999)),Q189)</f>
        <v/>
      </c>
      <c r="T1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189&amp;"")," "," "),"﻿"," "),"​"," "),"⁠"," ")," "," ")," "," "),CHAR(9)," "),CHAR(10)," "),CHAR(13)," "),"MAPCODE"," "),CHAR(34)," "),"“"," "),"”"," "),"'"," "),"’"," "),"‘"," "),"("," "),")"," "),"["," "),"]"," "),"{"," "),"}"," "),","," "),";"," "),"|"," "),":"," "),"/"," "),"\"," "))</f>
        <v/>
      </c>
      <c r="U189" s="50">
        <f>IF(R189&lt;&gt;"",R189,T189)</f>
        <v/>
      </c>
      <c r="V189" s="50">
        <f>IFERROR(FIND(".",S189),0)</f>
        <v/>
      </c>
      <c r="W189" s="50">
        <f>IF(V189&gt;0,V189-1,LEN(S189))</f>
        <v/>
      </c>
      <c r="X189" s="50">
        <f>IF(V189=0,"",IFERROR(LEFT(MID(S189,V189+1,99),FIND("-",MID(S189,V189+1,99))-1),MID(S189,V189+1,99)))</f>
        <v/>
      </c>
      <c r="Y189" s="50">
        <f>LEN(X189)</f>
        <v/>
      </c>
      <c r="Z1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189,"0",""),"1",""),"2",""),"3",""),"4",""),"5",""),"6",""),"7",""),"8",""),"9",""),"A",""),"B",""),"C",""),"D",""),"E",""),"F",""),"G",""),"H",""),"I",""),"J",""),"K",""),"L",""),"M",""),"N",""),"O",""),"P",""),"Q",""),"R",""),"S",""),"T",""),"U",""),"V",""),"W",""),"X",""),"Y",""),"Z",""),".",""),"-","")</f>
        <v/>
      </c>
      <c r="AA189" s="50">
        <f>LEN(S189)-LEN(SUBSTITUTE(S189,".",""))</f>
        <v/>
      </c>
      <c r="AB189" s="50">
        <f>AND(W189=5,Y189=4)</f>
        <v/>
      </c>
      <c r="AC189" s="50">
        <f>IF(P189="","",IF(S189="","There is no mapcode in this row, only a country code.",IF(ISNUMBER(FIND(" ",S189)),"There are too many spaces. A mapcode looks like ZAF RDD.2J: the country code, one space, then the code.",IF(Z189&lt;&gt;"","Contains characters that can't be in a mapcode: "&amp;Z189,IF(OR(AA189&lt;&gt;1,W189&lt;2,W189&gt;5,Y189&lt;2,Y189&gt;4),"This doesn't look like a mapcode. Mapcodes look like RDD.2J: 2 to 5 letters or numbers, a dot, then 2 to 4 more.",IF(AND(U189="",NOT(AB189)),"MISSING",IF(AND(U189&lt;&gt;"",OR(LEN(U189)&lt;2,LEN(U189)&gt;6,ISNUMBER(FIND(".",U189)))),"The country code """&amp;U189&amp;""" doesn't look right. Use a code like ZAF (South Africa) or US-CA (California).","")))))))</f>
        <v/>
      </c>
      <c r="AD189" s="50">
        <f>AND(R189&lt;&gt;"",T189&lt;&gt;"",R189&lt;&gt;T189)</f>
        <v/>
      </c>
    </row>
    <row r="190">
      <c r="B190" s="44" t="n"/>
      <c r="C190" s="44" t="n"/>
      <c r="D190" s="45">
        <f>IF(P190="","",IF(AC190="MISSING","MISSING COUNTRY CODE",IF(AC190&lt;&gt;"","NOT A VALID MAPCODE",IF(M190="NO CONNECTION","NO CONNECTION",IF(NOT(ISNUMBER(F190)),"NOT FOUND",IF(AD190,"CONVERTED – PLEASE CHECK","CONVERTED"))))))</f>
        <v/>
      </c>
      <c r="E190" s="46">
        <f>IF(OR(P190="",AC190&lt;&gt;""),"",TRIM(U190&amp;" "&amp;S190))</f>
        <v/>
      </c>
      <c r="F190" s="47">
        <f>IF(OR(M190="",M190="NO CONNECTION"),"",IFERROR(VALUE(SUBSTITUTE(_xlfn.FILTERXML(M190,"//latDeg"),".",MID(1/2,2,1))),""))</f>
        <v/>
      </c>
      <c r="G190" s="47">
        <f>IF(OR(M190="",M190="NO CONNECTION"),"",IFERROR(VALUE(SUBSTITUTE(_xlfn.FILTERXML(M190,"//lonDeg"),".",MID(1/2,2,1))),""))</f>
        <v/>
      </c>
      <c r="H190" s="45">
        <f>IF(ISNUMBER(F190),SUBSTITUTE(ROUND(F190,6)&amp;"",",",".")&amp;", "&amp;SUBSTITUTE(ROUND(G190,6)&amp;"",",","."),"")</f>
        <v/>
      </c>
      <c r="I190" s="46">
        <f>IF(ISNUMBER(F190),IFERROR(HYPERLINK("https://www.mymapcodes.com/go/?t="&amp;IF(U190="","AAA",U190)&amp;"&amp;ma="&amp;LEFT(S190,V190-1)&amp;"&amp;mb="&amp;MID(S190,V190+1,99),"Open on MyMapcodes →"),""),"")</f>
        <v/>
      </c>
      <c r="J190" s="48">
        <f>IF(P190="","",IF(AC190="MISSING","Add the country code: put it in front of the mapcode (e.g. ZAF RDD.2J) or in column C. ZAF = South Africa.",IF(AC190&lt;&gt;"",AC190,IF(M190="NO CONNECTION","Excel couldn't reach the mapcode service. Click the REFRESH RESULTS box just above the table.",IF(NOT(ISNUMBER(F190)),"The mapcode service doesn't recognise "&amp;E190&amp;". Check the mapcode and the country code.",IF(AD190,"Two different country codes were given, so the one in front of the mapcode ("&amp;R190&amp;") was used.",IF(E190&lt;&gt;TRIM(UPPER(B190&amp;"")),"Tidied up to "&amp;E190&amp;".","")))))))</f>
        <v/>
      </c>
      <c r="L190" s="49">
        <f>IF(E190="","",MapcodeAPI&amp;"coords/"&amp;SUBSTITUTE(E190," ","%20"))&amp;LEFT($B$13,0)</f>
        <v/>
      </c>
      <c r="M190" s="49">
        <f>IF(L190="","",IFERROR(_xlfn.WEBSERVICE(L190),IF(MapcodeAPIBackup="","NO CONNECTION",IFERROR(_xlfn.WEBSERVICE(MapcodeAPIBackup&amp;MID(L190,LEN(MapcodeAPI)+1,999)),"NO CONNECTION"))))</f>
        <v/>
      </c>
      <c r="N190" t="inlineStr">
        <is>
          <t xml:space="preserve"> </t>
        </is>
      </c>
      <c r="P190" s="50">
        <f>IFERROR(IF(AND(TRIM(B190&amp;"")="",TRIM(C190&amp;"")=""),"","#"&amp;UPPER(B190&amp;"")),"#(ERROR)")</f>
        <v/>
      </c>
      <c r="Q190" s="50">
        <f>IF(P190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190,2,999)," "," "),"﻿"," "),"​"," "),"⁠"," ")," "," ")," "," "),CHAR(9)," "),CHAR(10)," "),CHAR(13)," "),"MAPCODE"," "),CHAR(34)," "),"“"," "),"”"," "),"'"," "),"’"," "),"‘"," "),"("," "),")"," "),"["," "),"]"," "),"{"," "),"}"," "),","," "),";"," "),"|"," "),":"," "),"/"," "),"\"," ")))</f>
        <v/>
      </c>
      <c r="R190" s="50">
        <f>IF(ISNUMBER(FIND(" ",Q190)),LEFT(Q190,FIND(" ",Q190)-1),"")</f>
        <v/>
      </c>
      <c r="S190" s="50">
        <f>IF(ISNUMBER(FIND(" ",Q190)),TRIM(MID(Q190,FIND(" ",Q190)+1,999)),Q190)</f>
        <v/>
      </c>
      <c r="T1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190&amp;"")," "," "),"﻿"," "),"​"," "),"⁠"," ")," "," ")," "," "),CHAR(9)," "),CHAR(10)," "),CHAR(13)," "),"MAPCODE"," "),CHAR(34)," "),"“"," "),"”"," "),"'"," "),"’"," "),"‘"," "),"("," "),")"," "),"["," "),"]"," "),"{"," "),"}"," "),","," "),";"," "),"|"," "),":"," "),"/"," "),"\"," "))</f>
        <v/>
      </c>
      <c r="U190" s="50">
        <f>IF(R190&lt;&gt;"",R190,T190)</f>
        <v/>
      </c>
      <c r="V190" s="50">
        <f>IFERROR(FIND(".",S190),0)</f>
        <v/>
      </c>
      <c r="W190" s="50">
        <f>IF(V190&gt;0,V190-1,LEN(S190))</f>
        <v/>
      </c>
      <c r="X190" s="50">
        <f>IF(V190=0,"",IFERROR(LEFT(MID(S190,V190+1,99),FIND("-",MID(S190,V190+1,99))-1),MID(S190,V190+1,99)))</f>
        <v/>
      </c>
      <c r="Y190" s="50">
        <f>LEN(X190)</f>
        <v/>
      </c>
      <c r="Z1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190,"0",""),"1",""),"2",""),"3",""),"4",""),"5",""),"6",""),"7",""),"8",""),"9",""),"A",""),"B",""),"C",""),"D",""),"E",""),"F",""),"G",""),"H",""),"I",""),"J",""),"K",""),"L",""),"M",""),"N",""),"O",""),"P",""),"Q",""),"R",""),"S",""),"T",""),"U",""),"V",""),"W",""),"X",""),"Y",""),"Z",""),".",""),"-","")</f>
        <v/>
      </c>
      <c r="AA190" s="50">
        <f>LEN(S190)-LEN(SUBSTITUTE(S190,".",""))</f>
        <v/>
      </c>
      <c r="AB190" s="50">
        <f>AND(W190=5,Y190=4)</f>
        <v/>
      </c>
      <c r="AC190" s="50">
        <f>IF(P190="","",IF(S190="","There is no mapcode in this row, only a country code.",IF(ISNUMBER(FIND(" ",S190)),"There are too many spaces. A mapcode looks like ZAF RDD.2J: the country code, one space, then the code.",IF(Z190&lt;&gt;"","Contains characters that can't be in a mapcode: "&amp;Z190,IF(OR(AA190&lt;&gt;1,W190&lt;2,W190&gt;5,Y190&lt;2,Y190&gt;4),"This doesn't look like a mapcode. Mapcodes look like RDD.2J: 2 to 5 letters or numbers, a dot, then 2 to 4 more.",IF(AND(U190="",NOT(AB190)),"MISSING",IF(AND(U190&lt;&gt;"",OR(LEN(U190)&lt;2,LEN(U190)&gt;6,ISNUMBER(FIND(".",U190)))),"The country code """&amp;U190&amp;""" doesn't look right. Use a code like ZAF (South Africa) or US-CA (California).","")))))))</f>
        <v/>
      </c>
      <c r="AD190" s="50">
        <f>AND(R190&lt;&gt;"",T190&lt;&gt;"",R190&lt;&gt;T190)</f>
        <v/>
      </c>
    </row>
    <row r="191">
      <c r="B191" s="44" t="n"/>
      <c r="C191" s="44" t="n"/>
      <c r="D191" s="45">
        <f>IF(P191="","",IF(AC191="MISSING","MISSING COUNTRY CODE",IF(AC191&lt;&gt;"","NOT A VALID MAPCODE",IF(M191="NO CONNECTION","NO CONNECTION",IF(NOT(ISNUMBER(F191)),"NOT FOUND",IF(AD191,"CONVERTED – PLEASE CHECK","CONVERTED"))))))</f>
        <v/>
      </c>
      <c r="E191" s="46">
        <f>IF(OR(P191="",AC191&lt;&gt;""),"",TRIM(U191&amp;" "&amp;S191))</f>
        <v/>
      </c>
      <c r="F191" s="47">
        <f>IF(OR(M191="",M191="NO CONNECTION"),"",IFERROR(VALUE(SUBSTITUTE(_xlfn.FILTERXML(M191,"//latDeg"),".",MID(1/2,2,1))),""))</f>
        <v/>
      </c>
      <c r="G191" s="47">
        <f>IF(OR(M191="",M191="NO CONNECTION"),"",IFERROR(VALUE(SUBSTITUTE(_xlfn.FILTERXML(M191,"//lonDeg"),".",MID(1/2,2,1))),""))</f>
        <v/>
      </c>
      <c r="H191" s="45">
        <f>IF(ISNUMBER(F191),SUBSTITUTE(ROUND(F191,6)&amp;"",",",".")&amp;", "&amp;SUBSTITUTE(ROUND(G191,6)&amp;"",",","."),"")</f>
        <v/>
      </c>
      <c r="I191" s="46">
        <f>IF(ISNUMBER(F191),IFERROR(HYPERLINK("https://www.mymapcodes.com/go/?t="&amp;IF(U191="","AAA",U191)&amp;"&amp;ma="&amp;LEFT(S191,V191-1)&amp;"&amp;mb="&amp;MID(S191,V191+1,99),"Open on MyMapcodes →"),""),"")</f>
        <v/>
      </c>
      <c r="J191" s="48">
        <f>IF(P191="","",IF(AC191="MISSING","Add the country code: put it in front of the mapcode (e.g. ZAF RDD.2J) or in column C. ZAF = South Africa.",IF(AC191&lt;&gt;"",AC191,IF(M191="NO CONNECTION","Excel couldn't reach the mapcode service. Click the REFRESH RESULTS box just above the table.",IF(NOT(ISNUMBER(F191)),"The mapcode service doesn't recognise "&amp;E191&amp;". Check the mapcode and the country code.",IF(AD191,"Two different country codes were given, so the one in front of the mapcode ("&amp;R191&amp;") was used.",IF(E191&lt;&gt;TRIM(UPPER(B191&amp;"")),"Tidied up to "&amp;E191&amp;".","")))))))</f>
        <v/>
      </c>
      <c r="L191" s="49">
        <f>IF(E191="","",MapcodeAPI&amp;"coords/"&amp;SUBSTITUTE(E191," ","%20"))&amp;LEFT($B$13,0)</f>
        <v/>
      </c>
      <c r="M191" s="49">
        <f>IF(L191="","",IFERROR(_xlfn.WEBSERVICE(L191),IF(MapcodeAPIBackup="","NO CONNECTION",IFERROR(_xlfn.WEBSERVICE(MapcodeAPIBackup&amp;MID(L191,LEN(MapcodeAPI)+1,999)),"NO CONNECTION"))))</f>
        <v/>
      </c>
      <c r="N191" t="inlineStr">
        <is>
          <t xml:space="preserve"> </t>
        </is>
      </c>
      <c r="P191" s="50">
        <f>IFERROR(IF(AND(TRIM(B191&amp;"")="",TRIM(C191&amp;"")=""),"","#"&amp;UPPER(B191&amp;"")),"#(ERROR)")</f>
        <v/>
      </c>
      <c r="Q191" s="50">
        <f>IF(P191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191,2,999)," "," "),"﻿"," "),"​"," "),"⁠"," ")," "," ")," "," "),CHAR(9)," "),CHAR(10)," "),CHAR(13)," "),"MAPCODE"," "),CHAR(34)," "),"“"," "),"”"," "),"'"," "),"’"," "),"‘"," "),"("," "),")"," "),"["," "),"]"," "),"{"," "),"}"," "),","," "),";"," "),"|"," "),":"," "),"/"," "),"\"," ")))</f>
        <v/>
      </c>
      <c r="R191" s="50">
        <f>IF(ISNUMBER(FIND(" ",Q191)),LEFT(Q191,FIND(" ",Q191)-1),"")</f>
        <v/>
      </c>
      <c r="S191" s="50">
        <f>IF(ISNUMBER(FIND(" ",Q191)),TRIM(MID(Q191,FIND(" ",Q191)+1,999)),Q191)</f>
        <v/>
      </c>
      <c r="T1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191&amp;"")," "," "),"﻿"," "),"​"," "),"⁠"," ")," "," ")," "," "),CHAR(9)," "),CHAR(10)," "),CHAR(13)," "),"MAPCODE"," "),CHAR(34)," "),"“"," "),"”"," "),"'"," "),"’"," "),"‘"," "),"("," "),")"," "),"["," "),"]"," "),"{"," "),"}"," "),","," "),";"," "),"|"," "),":"," "),"/"," "),"\"," "))</f>
        <v/>
      </c>
      <c r="U191" s="50">
        <f>IF(R191&lt;&gt;"",R191,T191)</f>
        <v/>
      </c>
      <c r="V191" s="50">
        <f>IFERROR(FIND(".",S191),0)</f>
        <v/>
      </c>
      <c r="W191" s="50">
        <f>IF(V191&gt;0,V191-1,LEN(S191))</f>
        <v/>
      </c>
      <c r="X191" s="50">
        <f>IF(V191=0,"",IFERROR(LEFT(MID(S191,V191+1,99),FIND("-",MID(S191,V191+1,99))-1),MID(S191,V191+1,99)))</f>
        <v/>
      </c>
      <c r="Y191" s="50">
        <f>LEN(X191)</f>
        <v/>
      </c>
      <c r="Z1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191,"0",""),"1",""),"2",""),"3",""),"4",""),"5",""),"6",""),"7",""),"8",""),"9",""),"A",""),"B",""),"C",""),"D",""),"E",""),"F",""),"G",""),"H",""),"I",""),"J",""),"K",""),"L",""),"M",""),"N",""),"O",""),"P",""),"Q",""),"R",""),"S",""),"T",""),"U",""),"V",""),"W",""),"X",""),"Y",""),"Z",""),".",""),"-","")</f>
        <v/>
      </c>
      <c r="AA191" s="50">
        <f>LEN(S191)-LEN(SUBSTITUTE(S191,".",""))</f>
        <v/>
      </c>
      <c r="AB191" s="50">
        <f>AND(W191=5,Y191=4)</f>
        <v/>
      </c>
      <c r="AC191" s="50">
        <f>IF(P191="","",IF(S191="","There is no mapcode in this row, only a country code.",IF(ISNUMBER(FIND(" ",S191)),"There are too many spaces. A mapcode looks like ZAF RDD.2J: the country code, one space, then the code.",IF(Z191&lt;&gt;"","Contains characters that can't be in a mapcode: "&amp;Z191,IF(OR(AA191&lt;&gt;1,W191&lt;2,W191&gt;5,Y191&lt;2,Y191&gt;4),"This doesn't look like a mapcode. Mapcodes look like RDD.2J: 2 to 5 letters or numbers, a dot, then 2 to 4 more.",IF(AND(U191="",NOT(AB191)),"MISSING",IF(AND(U191&lt;&gt;"",OR(LEN(U191)&lt;2,LEN(U191)&gt;6,ISNUMBER(FIND(".",U191)))),"The country code """&amp;U191&amp;""" doesn't look right. Use a code like ZAF (South Africa) or US-CA (California).","")))))))</f>
        <v/>
      </c>
      <c r="AD191" s="50">
        <f>AND(R191&lt;&gt;"",T191&lt;&gt;"",R191&lt;&gt;T191)</f>
        <v/>
      </c>
    </row>
    <row r="192">
      <c r="B192" s="44" t="n"/>
      <c r="C192" s="44" t="n"/>
      <c r="D192" s="45">
        <f>IF(P192="","",IF(AC192="MISSING","MISSING COUNTRY CODE",IF(AC192&lt;&gt;"","NOT A VALID MAPCODE",IF(M192="NO CONNECTION","NO CONNECTION",IF(NOT(ISNUMBER(F192)),"NOT FOUND",IF(AD192,"CONVERTED – PLEASE CHECK","CONVERTED"))))))</f>
        <v/>
      </c>
      <c r="E192" s="46">
        <f>IF(OR(P192="",AC192&lt;&gt;""),"",TRIM(U192&amp;" "&amp;S192))</f>
        <v/>
      </c>
      <c r="F192" s="47">
        <f>IF(OR(M192="",M192="NO CONNECTION"),"",IFERROR(VALUE(SUBSTITUTE(_xlfn.FILTERXML(M192,"//latDeg"),".",MID(1/2,2,1))),""))</f>
        <v/>
      </c>
      <c r="G192" s="47">
        <f>IF(OR(M192="",M192="NO CONNECTION"),"",IFERROR(VALUE(SUBSTITUTE(_xlfn.FILTERXML(M192,"//lonDeg"),".",MID(1/2,2,1))),""))</f>
        <v/>
      </c>
      <c r="H192" s="45">
        <f>IF(ISNUMBER(F192),SUBSTITUTE(ROUND(F192,6)&amp;"",",",".")&amp;", "&amp;SUBSTITUTE(ROUND(G192,6)&amp;"",",","."),"")</f>
        <v/>
      </c>
      <c r="I192" s="46">
        <f>IF(ISNUMBER(F192),IFERROR(HYPERLINK("https://www.mymapcodes.com/go/?t="&amp;IF(U192="","AAA",U192)&amp;"&amp;ma="&amp;LEFT(S192,V192-1)&amp;"&amp;mb="&amp;MID(S192,V192+1,99),"Open on MyMapcodes →"),""),"")</f>
        <v/>
      </c>
      <c r="J192" s="48">
        <f>IF(P192="","",IF(AC192="MISSING","Add the country code: put it in front of the mapcode (e.g. ZAF RDD.2J) or in column C. ZAF = South Africa.",IF(AC192&lt;&gt;"",AC192,IF(M192="NO CONNECTION","Excel couldn't reach the mapcode service. Click the REFRESH RESULTS box just above the table.",IF(NOT(ISNUMBER(F192)),"The mapcode service doesn't recognise "&amp;E192&amp;". Check the mapcode and the country code.",IF(AD192,"Two different country codes were given, so the one in front of the mapcode ("&amp;R192&amp;") was used.",IF(E192&lt;&gt;TRIM(UPPER(B192&amp;"")),"Tidied up to "&amp;E192&amp;".","")))))))</f>
        <v/>
      </c>
      <c r="L192" s="49">
        <f>IF(E192="","",MapcodeAPI&amp;"coords/"&amp;SUBSTITUTE(E192," ","%20"))&amp;LEFT($B$13,0)</f>
        <v/>
      </c>
      <c r="M192" s="49">
        <f>IF(L192="","",IFERROR(_xlfn.WEBSERVICE(L192),IF(MapcodeAPIBackup="","NO CONNECTION",IFERROR(_xlfn.WEBSERVICE(MapcodeAPIBackup&amp;MID(L192,LEN(MapcodeAPI)+1,999)),"NO CONNECTION"))))</f>
        <v/>
      </c>
      <c r="N192" t="inlineStr">
        <is>
          <t xml:space="preserve"> </t>
        </is>
      </c>
      <c r="P192" s="50">
        <f>IFERROR(IF(AND(TRIM(B192&amp;"")="",TRIM(C192&amp;"")=""),"","#"&amp;UPPER(B192&amp;"")),"#(ERROR)")</f>
        <v/>
      </c>
      <c r="Q192" s="50">
        <f>IF(P192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192,2,999)," "," "),"﻿"," "),"​"," "),"⁠"," ")," "," ")," "," "),CHAR(9)," "),CHAR(10)," "),CHAR(13)," "),"MAPCODE"," "),CHAR(34)," "),"“"," "),"”"," "),"'"," "),"’"," "),"‘"," "),"("," "),")"," "),"["," "),"]"," "),"{"," "),"}"," "),","," "),";"," "),"|"," "),":"," "),"/"," "),"\"," ")))</f>
        <v/>
      </c>
      <c r="R192" s="50">
        <f>IF(ISNUMBER(FIND(" ",Q192)),LEFT(Q192,FIND(" ",Q192)-1),"")</f>
        <v/>
      </c>
      <c r="S192" s="50">
        <f>IF(ISNUMBER(FIND(" ",Q192)),TRIM(MID(Q192,FIND(" ",Q192)+1,999)),Q192)</f>
        <v/>
      </c>
      <c r="T1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192&amp;"")," "," "),"﻿"," "),"​"," "),"⁠"," ")," "," ")," "," "),CHAR(9)," "),CHAR(10)," "),CHAR(13)," "),"MAPCODE"," "),CHAR(34)," "),"“"," "),"”"," "),"'"," "),"’"," "),"‘"," "),"("," "),")"," "),"["," "),"]"," "),"{"," "),"}"," "),","," "),";"," "),"|"," "),":"," "),"/"," "),"\"," "))</f>
        <v/>
      </c>
      <c r="U192" s="50">
        <f>IF(R192&lt;&gt;"",R192,T192)</f>
        <v/>
      </c>
      <c r="V192" s="50">
        <f>IFERROR(FIND(".",S192),0)</f>
        <v/>
      </c>
      <c r="W192" s="50">
        <f>IF(V192&gt;0,V192-1,LEN(S192))</f>
        <v/>
      </c>
      <c r="X192" s="50">
        <f>IF(V192=0,"",IFERROR(LEFT(MID(S192,V192+1,99),FIND("-",MID(S192,V192+1,99))-1),MID(S192,V192+1,99)))</f>
        <v/>
      </c>
      <c r="Y192" s="50">
        <f>LEN(X192)</f>
        <v/>
      </c>
      <c r="Z1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192,"0",""),"1",""),"2",""),"3",""),"4",""),"5",""),"6",""),"7",""),"8",""),"9",""),"A",""),"B",""),"C",""),"D",""),"E",""),"F",""),"G",""),"H",""),"I",""),"J",""),"K",""),"L",""),"M",""),"N",""),"O",""),"P",""),"Q",""),"R",""),"S",""),"T",""),"U",""),"V",""),"W",""),"X",""),"Y",""),"Z",""),".",""),"-","")</f>
        <v/>
      </c>
      <c r="AA192" s="50">
        <f>LEN(S192)-LEN(SUBSTITUTE(S192,".",""))</f>
        <v/>
      </c>
      <c r="AB192" s="50">
        <f>AND(W192=5,Y192=4)</f>
        <v/>
      </c>
      <c r="AC192" s="50">
        <f>IF(P192="","",IF(S192="","There is no mapcode in this row, only a country code.",IF(ISNUMBER(FIND(" ",S192)),"There are too many spaces. A mapcode looks like ZAF RDD.2J: the country code, one space, then the code.",IF(Z192&lt;&gt;"","Contains characters that can't be in a mapcode: "&amp;Z192,IF(OR(AA192&lt;&gt;1,W192&lt;2,W192&gt;5,Y192&lt;2,Y192&gt;4),"This doesn't look like a mapcode. Mapcodes look like RDD.2J: 2 to 5 letters or numbers, a dot, then 2 to 4 more.",IF(AND(U192="",NOT(AB192)),"MISSING",IF(AND(U192&lt;&gt;"",OR(LEN(U192)&lt;2,LEN(U192)&gt;6,ISNUMBER(FIND(".",U192)))),"The country code """&amp;U192&amp;""" doesn't look right. Use a code like ZAF (South Africa) or US-CA (California).","")))))))</f>
        <v/>
      </c>
      <c r="AD192" s="50">
        <f>AND(R192&lt;&gt;"",T192&lt;&gt;"",R192&lt;&gt;T192)</f>
        <v/>
      </c>
    </row>
    <row r="193">
      <c r="B193" s="44" t="n"/>
      <c r="C193" s="44" t="n"/>
      <c r="D193" s="45">
        <f>IF(P193="","",IF(AC193="MISSING","MISSING COUNTRY CODE",IF(AC193&lt;&gt;"","NOT A VALID MAPCODE",IF(M193="NO CONNECTION","NO CONNECTION",IF(NOT(ISNUMBER(F193)),"NOT FOUND",IF(AD193,"CONVERTED – PLEASE CHECK","CONVERTED"))))))</f>
        <v/>
      </c>
      <c r="E193" s="46">
        <f>IF(OR(P193="",AC193&lt;&gt;""),"",TRIM(U193&amp;" "&amp;S193))</f>
        <v/>
      </c>
      <c r="F193" s="47">
        <f>IF(OR(M193="",M193="NO CONNECTION"),"",IFERROR(VALUE(SUBSTITUTE(_xlfn.FILTERXML(M193,"//latDeg"),".",MID(1/2,2,1))),""))</f>
        <v/>
      </c>
      <c r="G193" s="47">
        <f>IF(OR(M193="",M193="NO CONNECTION"),"",IFERROR(VALUE(SUBSTITUTE(_xlfn.FILTERXML(M193,"//lonDeg"),".",MID(1/2,2,1))),""))</f>
        <v/>
      </c>
      <c r="H193" s="45">
        <f>IF(ISNUMBER(F193),SUBSTITUTE(ROUND(F193,6)&amp;"",",",".")&amp;", "&amp;SUBSTITUTE(ROUND(G193,6)&amp;"",",","."),"")</f>
        <v/>
      </c>
      <c r="I193" s="46">
        <f>IF(ISNUMBER(F193),IFERROR(HYPERLINK("https://www.mymapcodes.com/go/?t="&amp;IF(U193="","AAA",U193)&amp;"&amp;ma="&amp;LEFT(S193,V193-1)&amp;"&amp;mb="&amp;MID(S193,V193+1,99),"Open on MyMapcodes →"),""),"")</f>
        <v/>
      </c>
      <c r="J193" s="48">
        <f>IF(P193="","",IF(AC193="MISSING","Add the country code: put it in front of the mapcode (e.g. ZAF RDD.2J) or in column C. ZAF = South Africa.",IF(AC193&lt;&gt;"",AC193,IF(M193="NO CONNECTION","Excel couldn't reach the mapcode service. Click the REFRESH RESULTS box just above the table.",IF(NOT(ISNUMBER(F193)),"The mapcode service doesn't recognise "&amp;E193&amp;". Check the mapcode and the country code.",IF(AD193,"Two different country codes were given, so the one in front of the mapcode ("&amp;R193&amp;") was used.",IF(E193&lt;&gt;TRIM(UPPER(B193&amp;"")),"Tidied up to "&amp;E193&amp;".","")))))))</f>
        <v/>
      </c>
      <c r="L193" s="49">
        <f>IF(E193="","",MapcodeAPI&amp;"coords/"&amp;SUBSTITUTE(E193," ","%20"))&amp;LEFT($B$13,0)</f>
        <v/>
      </c>
      <c r="M193" s="49">
        <f>IF(L193="","",IFERROR(_xlfn.WEBSERVICE(L193),IF(MapcodeAPIBackup="","NO CONNECTION",IFERROR(_xlfn.WEBSERVICE(MapcodeAPIBackup&amp;MID(L193,LEN(MapcodeAPI)+1,999)),"NO CONNECTION"))))</f>
        <v/>
      </c>
      <c r="N193" t="inlineStr">
        <is>
          <t xml:space="preserve"> </t>
        </is>
      </c>
      <c r="P193" s="50">
        <f>IFERROR(IF(AND(TRIM(B193&amp;"")="",TRIM(C193&amp;"")=""),"","#"&amp;UPPER(B193&amp;"")),"#(ERROR)")</f>
        <v/>
      </c>
      <c r="Q193" s="50">
        <f>IF(P193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193,2,999)," "," "),"﻿"," "),"​"," "),"⁠"," ")," "," ")," "," "),CHAR(9)," "),CHAR(10)," "),CHAR(13)," "),"MAPCODE"," "),CHAR(34)," "),"“"," "),"”"," "),"'"," "),"’"," "),"‘"," "),"("," "),")"," "),"["," "),"]"," "),"{"," "),"}"," "),","," "),";"," "),"|"," "),":"," "),"/"," "),"\"," ")))</f>
        <v/>
      </c>
      <c r="R193" s="50">
        <f>IF(ISNUMBER(FIND(" ",Q193)),LEFT(Q193,FIND(" ",Q193)-1),"")</f>
        <v/>
      </c>
      <c r="S193" s="50">
        <f>IF(ISNUMBER(FIND(" ",Q193)),TRIM(MID(Q193,FIND(" ",Q193)+1,999)),Q193)</f>
        <v/>
      </c>
      <c r="T1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193&amp;"")," "," "),"﻿"," "),"​"," "),"⁠"," ")," "," ")," "," "),CHAR(9)," "),CHAR(10)," "),CHAR(13)," "),"MAPCODE"," "),CHAR(34)," "),"“"," "),"”"," "),"'"," "),"’"," "),"‘"," "),"("," "),")"," "),"["," "),"]"," "),"{"," "),"}"," "),","," "),";"," "),"|"," "),":"," "),"/"," "),"\"," "))</f>
        <v/>
      </c>
      <c r="U193" s="50">
        <f>IF(R193&lt;&gt;"",R193,T193)</f>
        <v/>
      </c>
      <c r="V193" s="50">
        <f>IFERROR(FIND(".",S193),0)</f>
        <v/>
      </c>
      <c r="W193" s="50">
        <f>IF(V193&gt;0,V193-1,LEN(S193))</f>
        <v/>
      </c>
      <c r="X193" s="50">
        <f>IF(V193=0,"",IFERROR(LEFT(MID(S193,V193+1,99),FIND("-",MID(S193,V193+1,99))-1),MID(S193,V193+1,99)))</f>
        <v/>
      </c>
      <c r="Y193" s="50">
        <f>LEN(X193)</f>
        <v/>
      </c>
      <c r="Z1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193,"0",""),"1",""),"2",""),"3",""),"4",""),"5",""),"6",""),"7",""),"8",""),"9",""),"A",""),"B",""),"C",""),"D",""),"E",""),"F",""),"G",""),"H",""),"I",""),"J",""),"K",""),"L",""),"M",""),"N",""),"O",""),"P",""),"Q",""),"R",""),"S",""),"T",""),"U",""),"V",""),"W",""),"X",""),"Y",""),"Z",""),".",""),"-","")</f>
        <v/>
      </c>
      <c r="AA193" s="50">
        <f>LEN(S193)-LEN(SUBSTITUTE(S193,".",""))</f>
        <v/>
      </c>
      <c r="AB193" s="50">
        <f>AND(W193=5,Y193=4)</f>
        <v/>
      </c>
      <c r="AC193" s="50">
        <f>IF(P193="","",IF(S193="","There is no mapcode in this row, only a country code.",IF(ISNUMBER(FIND(" ",S193)),"There are too many spaces. A mapcode looks like ZAF RDD.2J: the country code, one space, then the code.",IF(Z193&lt;&gt;"","Contains characters that can't be in a mapcode: "&amp;Z193,IF(OR(AA193&lt;&gt;1,W193&lt;2,W193&gt;5,Y193&lt;2,Y193&gt;4),"This doesn't look like a mapcode. Mapcodes look like RDD.2J: 2 to 5 letters or numbers, a dot, then 2 to 4 more.",IF(AND(U193="",NOT(AB193)),"MISSING",IF(AND(U193&lt;&gt;"",OR(LEN(U193)&lt;2,LEN(U193)&gt;6,ISNUMBER(FIND(".",U193)))),"The country code """&amp;U193&amp;""" doesn't look right. Use a code like ZAF (South Africa) or US-CA (California).","")))))))</f>
        <v/>
      </c>
      <c r="AD193" s="50">
        <f>AND(R193&lt;&gt;"",T193&lt;&gt;"",R193&lt;&gt;T193)</f>
        <v/>
      </c>
    </row>
    <row r="194">
      <c r="B194" s="44" t="n"/>
      <c r="C194" s="44" t="n"/>
      <c r="D194" s="45">
        <f>IF(P194="","",IF(AC194="MISSING","MISSING COUNTRY CODE",IF(AC194&lt;&gt;"","NOT A VALID MAPCODE",IF(M194="NO CONNECTION","NO CONNECTION",IF(NOT(ISNUMBER(F194)),"NOT FOUND",IF(AD194,"CONVERTED – PLEASE CHECK","CONVERTED"))))))</f>
        <v/>
      </c>
      <c r="E194" s="46">
        <f>IF(OR(P194="",AC194&lt;&gt;""),"",TRIM(U194&amp;" "&amp;S194))</f>
        <v/>
      </c>
      <c r="F194" s="47">
        <f>IF(OR(M194="",M194="NO CONNECTION"),"",IFERROR(VALUE(SUBSTITUTE(_xlfn.FILTERXML(M194,"//latDeg"),".",MID(1/2,2,1))),""))</f>
        <v/>
      </c>
      <c r="G194" s="47">
        <f>IF(OR(M194="",M194="NO CONNECTION"),"",IFERROR(VALUE(SUBSTITUTE(_xlfn.FILTERXML(M194,"//lonDeg"),".",MID(1/2,2,1))),""))</f>
        <v/>
      </c>
      <c r="H194" s="45">
        <f>IF(ISNUMBER(F194),SUBSTITUTE(ROUND(F194,6)&amp;"",",",".")&amp;", "&amp;SUBSTITUTE(ROUND(G194,6)&amp;"",",","."),"")</f>
        <v/>
      </c>
      <c r="I194" s="46">
        <f>IF(ISNUMBER(F194),IFERROR(HYPERLINK("https://www.mymapcodes.com/go/?t="&amp;IF(U194="","AAA",U194)&amp;"&amp;ma="&amp;LEFT(S194,V194-1)&amp;"&amp;mb="&amp;MID(S194,V194+1,99),"Open on MyMapcodes →"),""),"")</f>
        <v/>
      </c>
      <c r="J194" s="48">
        <f>IF(P194="","",IF(AC194="MISSING","Add the country code: put it in front of the mapcode (e.g. ZAF RDD.2J) or in column C. ZAF = South Africa.",IF(AC194&lt;&gt;"",AC194,IF(M194="NO CONNECTION","Excel couldn't reach the mapcode service. Click the REFRESH RESULTS box just above the table.",IF(NOT(ISNUMBER(F194)),"The mapcode service doesn't recognise "&amp;E194&amp;". Check the mapcode and the country code.",IF(AD194,"Two different country codes were given, so the one in front of the mapcode ("&amp;R194&amp;") was used.",IF(E194&lt;&gt;TRIM(UPPER(B194&amp;"")),"Tidied up to "&amp;E194&amp;".","")))))))</f>
        <v/>
      </c>
      <c r="L194" s="49">
        <f>IF(E194="","",MapcodeAPI&amp;"coords/"&amp;SUBSTITUTE(E194," ","%20"))&amp;LEFT($B$13,0)</f>
        <v/>
      </c>
      <c r="M194" s="49">
        <f>IF(L194="","",IFERROR(_xlfn.WEBSERVICE(L194),IF(MapcodeAPIBackup="","NO CONNECTION",IFERROR(_xlfn.WEBSERVICE(MapcodeAPIBackup&amp;MID(L194,LEN(MapcodeAPI)+1,999)),"NO CONNECTION"))))</f>
        <v/>
      </c>
      <c r="N194" t="inlineStr">
        <is>
          <t xml:space="preserve"> </t>
        </is>
      </c>
      <c r="P194" s="50">
        <f>IFERROR(IF(AND(TRIM(B194&amp;"")="",TRIM(C194&amp;"")=""),"","#"&amp;UPPER(B194&amp;"")),"#(ERROR)")</f>
        <v/>
      </c>
      <c r="Q194" s="50">
        <f>IF(P194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194,2,999)," "," "),"﻿"," "),"​"," "),"⁠"," ")," "," ")," "," "),CHAR(9)," "),CHAR(10)," "),CHAR(13)," "),"MAPCODE"," "),CHAR(34)," "),"“"," "),"”"," "),"'"," "),"’"," "),"‘"," "),"("," "),")"," "),"["," "),"]"," "),"{"," "),"}"," "),","," "),";"," "),"|"," "),":"," "),"/"," "),"\"," ")))</f>
        <v/>
      </c>
      <c r="R194" s="50">
        <f>IF(ISNUMBER(FIND(" ",Q194)),LEFT(Q194,FIND(" ",Q194)-1),"")</f>
        <v/>
      </c>
      <c r="S194" s="50">
        <f>IF(ISNUMBER(FIND(" ",Q194)),TRIM(MID(Q194,FIND(" ",Q194)+1,999)),Q194)</f>
        <v/>
      </c>
      <c r="T1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194&amp;"")," "," "),"﻿"," "),"​"," "),"⁠"," ")," "," ")," "," "),CHAR(9)," "),CHAR(10)," "),CHAR(13)," "),"MAPCODE"," "),CHAR(34)," "),"“"," "),"”"," "),"'"," "),"’"," "),"‘"," "),"("," "),")"," "),"["," "),"]"," "),"{"," "),"}"," "),","," "),";"," "),"|"," "),":"," "),"/"," "),"\"," "))</f>
        <v/>
      </c>
      <c r="U194" s="50">
        <f>IF(R194&lt;&gt;"",R194,T194)</f>
        <v/>
      </c>
      <c r="V194" s="50">
        <f>IFERROR(FIND(".",S194),0)</f>
        <v/>
      </c>
      <c r="W194" s="50">
        <f>IF(V194&gt;0,V194-1,LEN(S194))</f>
        <v/>
      </c>
      <c r="X194" s="50">
        <f>IF(V194=0,"",IFERROR(LEFT(MID(S194,V194+1,99),FIND("-",MID(S194,V194+1,99))-1),MID(S194,V194+1,99)))</f>
        <v/>
      </c>
      <c r="Y194" s="50">
        <f>LEN(X194)</f>
        <v/>
      </c>
      <c r="Z1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194,"0",""),"1",""),"2",""),"3",""),"4",""),"5",""),"6",""),"7",""),"8",""),"9",""),"A",""),"B",""),"C",""),"D",""),"E",""),"F",""),"G",""),"H",""),"I",""),"J",""),"K",""),"L",""),"M",""),"N",""),"O",""),"P",""),"Q",""),"R",""),"S",""),"T",""),"U",""),"V",""),"W",""),"X",""),"Y",""),"Z",""),".",""),"-","")</f>
        <v/>
      </c>
      <c r="AA194" s="50">
        <f>LEN(S194)-LEN(SUBSTITUTE(S194,".",""))</f>
        <v/>
      </c>
      <c r="AB194" s="50">
        <f>AND(W194=5,Y194=4)</f>
        <v/>
      </c>
      <c r="AC194" s="50">
        <f>IF(P194="","",IF(S194="","There is no mapcode in this row, only a country code.",IF(ISNUMBER(FIND(" ",S194)),"There are too many spaces. A mapcode looks like ZAF RDD.2J: the country code, one space, then the code.",IF(Z194&lt;&gt;"","Contains characters that can't be in a mapcode: "&amp;Z194,IF(OR(AA194&lt;&gt;1,W194&lt;2,W194&gt;5,Y194&lt;2,Y194&gt;4),"This doesn't look like a mapcode. Mapcodes look like RDD.2J: 2 to 5 letters or numbers, a dot, then 2 to 4 more.",IF(AND(U194="",NOT(AB194)),"MISSING",IF(AND(U194&lt;&gt;"",OR(LEN(U194)&lt;2,LEN(U194)&gt;6,ISNUMBER(FIND(".",U194)))),"The country code """&amp;U194&amp;""" doesn't look right. Use a code like ZAF (South Africa) or US-CA (California).","")))))))</f>
        <v/>
      </c>
      <c r="AD194" s="50">
        <f>AND(R194&lt;&gt;"",T194&lt;&gt;"",R194&lt;&gt;T194)</f>
        <v/>
      </c>
    </row>
    <row r="195">
      <c r="B195" s="44" t="n"/>
      <c r="C195" s="44" t="n"/>
      <c r="D195" s="45">
        <f>IF(P195="","",IF(AC195="MISSING","MISSING COUNTRY CODE",IF(AC195&lt;&gt;"","NOT A VALID MAPCODE",IF(M195="NO CONNECTION","NO CONNECTION",IF(NOT(ISNUMBER(F195)),"NOT FOUND",IF(AD195,"CONVERTED – PLEASE CHECK","CONVERTED"))))))</f>
        <v/>
      </c>
      <c r="E195" s="46">
        <f>IF(OR(P195="",AC195&lt;&gt;""),"",TRIM(U195&amp;" "&amp;S195))</f>
        <v/>
      </c>
      <c r="F195" s="47">
        <f>IF(OR(M195="",M195="NO CONNECTION"),"",IFERROR(VALUE(SUBSTITUTE(_xlfn.FILTERXML(M195,"//latDeg"),".",MID(1/2,2,1))),""))</f>
        <v/>
      </c>
      <c r="G195" s="47">
        <f>IF(OR(M195="",M195="NO CONNECTION"),"",IFERROR(VALUE(SUBSTITUTE(_xlfn.FILTERXML(M195,"//lonDeg"),".",MID(1/2,2,1))),""))</f>
        <v/>
      </c>
      <c r="H195" s="45">
        <f>IF(ISNUMBER(F195),SUBSTITUTE(ROUND(F195,6)&amp;"",",",".")&amp;", "&amp;SUBSTITUTE(ROUND(G195,6)&amp;"",",","."),"")</f>
        <v/>
      </c>
      <c r="I195" s="46">
        <f>IF(ISNUMBER(F195),IFERROR(HYPERLINK("https://www.mymapcodes.com/go/?t="&amp;IF(U195="","AAA",U195)&amp;"&amp;ma="&amp;LEFT(S195,V195-1)&amp;"&amp;mb="&amp;MID(S195,V195+1,99),"Open on MyMapcodes →"),""),"")</f>
        <v/>
      </c>
      <c r="J195" s="48">
        <f>IF(P195="","",IF(AC195="MISSING","Add the country code: put it in front of the mapcode (e.g. ZAF RDD.2J) or in column C. ZAF = South Africa.",IF(AC195&lt;&gt;"",AC195,IF(M195="NO CONNECTION","Excel couldn't reach the mapcode service. Click the REFRESH RESULTS box just above the table.",IF(NOT(ISNUMBER(F195)),"The mapcode service doesn't recognise "&amp;E195&amp;". Check the mapcode and the country code.",IF(AD195,"Two different country codes were given, so the one in front of the mapcode ("&amp;R195&amp;") was used.",IF(E195&lt;&gt;TRIM(UPPER(B195&amp;"")),"Tidied up to "&amp;E195&amp;".","")))))))</f>
        <v/>
      </c>
      <c r="L195" s="49">
        <f>IF(E195="","",MapcodeAPI&amp;"coords/"&amp;SUBSTITUTE(E195," ","%20"))&amp;LEFT($B$13,0)</f>
        <v/>
      </c>
      <c r="M195" s="49">
        <f>IF(L195="","",IFERROR(_xlfn.WEBSERVICE(L195),IF(MapcodeAPIBackup="","NO CONNECTION",IFERROR(_xlfn.WEBSERVICE(MapcodeAPIBackup&amp;MID(L195,LEN(MapcodeAPI)+1,999)),"NO CONNECTION"))))</f>
        <v/>
      </c>
      <c r="N195" t="inlineStr">
        <is>
          <t xml:space="preserve"> </t>
        </is>
      </c>
      <c r="P195" s="50">
        <f>IFERROR(IF(AND(TRIM(B195&amp;"")="",TRIM(C195&amp;"")=""),"","#"&amp;UPPER(B195&amp;"")),"#(ERROR)")</f>
        <v/>
      </c>
      <c r="Q195" s="50">
        <f>IF(P195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195,2,999)," "," "),"﻿"," "),"​"," "),"⁠"," ")," "," ")," "," "),CHAR(9)," "),CHAR(10)," "),CHAR(13)," "),"MAPCODE"," "),CHAR(34)," "),"“"," "),"”"," "),"'"," "),"’"," "),"‘"," "),"("," "),")"," "),"["," "),"]"," "),"{"," "),"}"," "),","," "),";"," "),"|"," "),":"," "),"/"," "),"\"," ")))</f>
        <v/>
      </c>
      <c r="R195" s="50">
        <f>IF(ISNUMBER(FIND(" ",Q195)),LEFT(Q195,FIND(" ",Q195)-1),"")</f>
        <v/>
      </c>
      <c r="S195" s="50">
        <f>IF(ISNUMBER(FIND(" ",Q195)),TRIM(MID(Q195,FIND(" ",Q195)+1,999)),Q195)</f>
        <v/>
      </c>
      <c r="T1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195&amp;"")," "," "),"﻿"," "),"​"," "),"⁠"," ")," "," ")," "," "),CHAR(9)," "),CHAR(10)," "),CHAR(13)," "),"MAPCODE"," "),CHAR(34)," "),"“"," "),"”"," "),"'"," "),"’"," "),"‘"," "),"("," "),")"," "),"["," "),"]"," "),"{"," "),"}"," "),","," "),";"," "),"|"," "),":"," "),"/"," "),"\"," "))</f>
        <v/>
      </c>
      <c r="U195" s="50">
        <f>IF(R195&lt;&gt;"",R195,T195)</f>
        <v/>
      </c>
      <c r="V195" s="50">
        <f>IFERROR(FIND(".",S195),0)</f>
        <v/>
      </c>
      <c r="W195" s="50">
        <f>IF(V195&gt;0,V195-1,LEN(S195))</f>
        <v/>
      </c>
      <c r="X195" s="50">
        <f>IF(V195=0,"",IFERROR(LEFT(MID(S195,V195+1,99),FIND("-",MID(S195,V195+1,99))-1),MID(S195,V195+1,99)))</f>
        <v/>
      </c>
      <c r="Y195" s="50">
        <f>LEN(X195)</f>
        <v/>
      </c>
      <c r="Z1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195,"0",""),"1",""),"2",""),"3",""),"4",""),"5",""),"6",""),"7",""),"8",""),"9",""),"A",""),"B",""),"C",""),"D",""),"E",""),"F",""),"G",""),"H",""),"I",""),"J",""),"K",""),"L",""),"M",""),"N",""),"O",""),"P",""),"Q",""),"R",""),"S",""),"T",""),"U",""),"V",""),"W",""),"X",""),"Y",""),"Z",""),".",""),"-","")</f>
        <v/>
      </c>
      <c r="AA195" s="50">
        <f>LEN(S195)-LEN(SUBSTITUTE(S195,".",""))</f>
        <v/>
      </c>
      <c r="AB195" s="50">
        <f>AND(W195=5,Y195=4)</f>
        <v/>
      </c>
      <c r="AC195" s="50">
        <f>IF(P195="","",IF(S195="","There is no mapcode in this row, only a country code.",IF(ISNUMBER(FIND(" ",S195)),"There are too many spaces. A mapcode looks like ZAF RDD.2J: the country code, one space, then the code.",IF(Z195&lt;&gt;"","Contains characters that can't be in a mapcode: "&amp;Z195,IF(OR(AA195&lt;&gt;1,W195&lt;2,W195&gt;5,Y195&lt;2,Y195&gt;4),"This doesn't look like a mapcode. Mapcodes look like RDD.2J: 2 to 5 letters or numbers, a dot, then 2 to 4 more.",IF(AND(U195="",NOT(AB195)),"MISSING",IF(AND(U195&lt;&gt;"",OR(LEN(U195)&lt;2,LEN(U195)&gt;6,ISNUMBER(FIND(".",U195)))),"The country code """&amp;U195&amp;""" doesn't look right. Use a code like ZAF (South Africa) or US-CA (California).","")))))))</f>
        <v/>
      </c>
      <c r="AD195" s="50">
        <f>AND(R195&lt;&gt;"",T195&lt;&gt;"",R195&lt;&gt;T195)</f>
        <v/>
      </c>
    </row>
    <row r="196">
      <c r="B196" s="44" t="n"/>
      <c r="C196" s="44" t="n"/>
      <c r="D196" s="45">
        <f>IF(P196="","",IF(AC196="MISSING","MISSING COUNTRY CODE",IF(AC196&lt;&gt;"","NOT A VALID MAPCODE",IF(M196="NO CONNECTION","NO CONNECTION",IF(NOT(ISNUMBER(F196)),"NOT FOUND",IF(AD196,"CONVERTED – PLEASE CHECK","CONVERTED"))))))</f>
        <v/>
      </c>
      <c r="E196" s="46">
        <f>IF(OR(P196="",AC196&lt;&gt;""),"",TRIM(U196&amp;" "&amp;S196))</f>
        <v/>
      </c>
      <c r="F196" s="47">
        <f>IF(OR(M196="",M196="NO CONNECTION"),"",IFERROR(VALUE(SUBSTITUTE(_xlfn.FILTERXML(M196,"//latDeg"),".",MID(1/2,2,1))),""))</f>
        <v/>
      </c>
      <c r="G196" s="47">
        <f>IF(OR(M196="",M196="NO CONNECTION"),"",IFERROR(VALUE(SUBSTITUTE(_xlfn.FILTERXML(M196,"//lonDeg"),".",MID(1/2,2,1))),""))</f>
        <v/>
      </c>
      <c r="H196" s="45">
        <f>IF(ISNUMBER(F196),SUBSTITUTE(ROUND(F196,6)&amp;"",",",".")&amp;", "&amp;SUBSTITUTE(ROUND(G196,6)&amp;"",",","."),"")</f>
        <v/>
      </c>
      <c r="I196" s="46">
        <f>IF(ISNUMBER(F196),IFERROR(HYPERLINK("https://www.mymapcodes.com/go/?t="&amp;IF(U196="","AAA",U196)&amp;"&amp;ma="&amp;LEFT(S196,V196-1)&amp;"&amp;mb="&amp;MID(S196,V196+1,99),"Open on MyMapcodes →"),""),"")</f>
        <v/>
      </c>
      <c r="J196" s="48">
        <f>IF(P196="","",IF(AC196="MISSING","Add the country code: put it in front of the mapcode (e.g. ZAF RDD.2J) or in column C. ZAF = South Africa.",IF(AC196&lt;&gt;"",AC196,IF(M196="NO CONNECTION","Excel couldn't reach the mapcode service. Click the REFRESH RESULTS box just above the table.",IF(NOT(ISNUMBER(F196)),"The mapcode service doesn't recognise "&amp;E196&amp;". Check the mapcode and the country code.",IF(AD196,"Two different country codes were given, so the one in front of the mapcode ("&amp;R196&amp;") was used.",IF(E196&lt;&gt;TRIM(UPPER(B196&amp;"")),"Tidied up to "&amp;E196&amp;".","")))))))</f>
        <v/>
      </c>
      <c r="L196" s="49">
        <f>IF(E196="","",MapcodeAPI&amp;"coords/"&amp;SUBSTITUTE(E196," ","%20"))&amp;LEFT($B$13,0)</f>
        <v/>
      </c>
      <c r="M196" s="49">
        <f>IF(L196="","",IFERROR(_xlfn.WEBSERVICE(L196),IF(MapcodeAPIBackup="","NO CONNECTION",IFERROR(_xlfn.WEBSERVICE(MapcodeAPIBackup&amp;MID(L196,LEN(MapcodeAPI)+1,999)),"NO CONNECTION"))))</f>
        <v/>
      </c>
      <c r="N196" t="inlineStr">
        <is>
          <t xml:space="preserve"> </t>
        </is>
      </c>
      <c r="P196" s="50">
        <f>IFERROR(IF(AND(TRIM(B196&amp;"")="",TRIM(C196&amp;"")=""),"","#"&amp;UPPER(B196&amp;"")),"#(ERROR)")</f>
        <v/>
      </c>
      <c r="Q196" s="50">
        <f>IF(P196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196,2,999)," "," "),"﻿"," "),"​"," "),"⁠"," ")," "," ")," "," "),CHAR(9)," "),CHAR(10)," "),CHAR(13)," "),"MAPCODE"," "),CHAR(34)," "),"“"," "),"”"," "),"'"," "),"’"," "),"‘"," "),"("," "),")"," "),"["," "),"]"," "),"{"," "),"}"," "),","," "),";"," "),"|"," "),":"," "),"/"," "),"\"," ")))</f>
        <v/>
      </c>
      <c r="R196" s="50">
        <f>IF(ISNUMBER(FIND(" ",Q196)),LEFT(Q196,FIND(" ",Q196)-1),"")</f>
        <v/>
      </c>
      <c r="S196" s="50">
        <f>IF(ISNUMBER(FIND(" ",Q196)),TRIM(MID(Q196,FIND(" ",Q196)+1,999)),Q196)</f>
        <v/>
      </c>
      <c r="T1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196&amp;"")," "," "),"﻿"," "),"​"," "),"⁠"," ")," "," ")," "," "),CHAR(9)," "),CHAR(10)," "),CHAR(13)," "),"MAPCODE"," "),CHAR(34)," "),"“"," "),"”"," "),"'"," "),"’"," "),"‘"," "),"("," "),")"," "),"["," "),"]"," "),"{"," "),"}"," "),","," "),";"," "),"|"," "),":"," "),"/"," "),"\"," "))</f>
        <v/>
      </c>
      <c r="U196" s="50">
        <f>IF(R196&lt;&gt;"",R196,T196)</f>
        <v/>
      </c>
      <c r="V196" s="50">
        <f>IFERROR(FIND(".",S196),0)</f>
        <v/>
      </c>
      <c r="W196" s="50">
        <f>IF(V196&gt;0,V196-1,LEN(S196))</f>
        <v/>
      </c>
      <c r="X196" s="50">
        <f>IF(V196=0,"",IFERROR(LEFT(MID(S196,V196+1,99),FIND("-",MID(S196,V196+1,99))-1),MID(S196,V196+1,99)))</f>
        <v/>
      </c>
      <c r="Y196" s="50">
        <f>LEN(X196)</f>
        <v/>
      </c>
      <c r="Z1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196,"0",""),"1",""),"2",""),"3",""),"4",""),"5",""),"6",""),"7",""),"8",""),"9",""),"A",""),"B",""),"C",""),"D",""),"E",""),"F",""),"G",""),"H",""),"I",""),"J",""),"K",""),"L",""),"M",""),"N",""),"O",""),"P",""),"Q",""),"R",""),"S",""),"T",""),"U",""),"V",""),"W",""),"X",""),"Y",""),"Z",""),".",""),"-","")</f>
        <v/>
      </c>
      <c r="AA196" s="50">
        <f>LEN(S196)-LEN(SUBSTITUTE(S196,".",""))</f>
        <v/>
      </c>
      <c r="AB196" s="50">
        <f>AND(W196=5,Y196=4)</f>
        <v/>
      </c>
      <c r="AC196" s="50">
        <f>IF(P196="","",IF(S196="","There is no mapcode in this row, only a country code.",IF(ISNUMBER(FIND(" ",S196)),"There are too many spaces. A mapcode looks like ZAF RDD.2J: the country code, one space, then the code.",IF(Z196&lt;&gt;"","Contains characters that can't be in a mapcode: "&amp;Z196,IF(OR(AA196&lt;&gt;1,W196&lt;2,W196&gt;5,Y196&lt;2,Y196&gt;4),"This doesn't look like a mapcode. Mapcodes look like RDD.2J: 2 to 5 letters or numbers, a dot, then 2 to 4 more.",IF(AND(U196="",NOT(AB196)),"MISSING",IF(AND(U196&lt;&gt;"",OR(LEN(U196)&lt;2,LEN(U196)&gt;6,ISNUMBER(FIND(".",U196)))),"The country code """&amp;U196&amp;""" doesn't look right. Use a code like ZAF (South Africa) or US-CA (California).","")))))))</f>
        <v/>
      </c>
      <c r="AD196" s="50">
        <f>AND(R196&lt;&gt;"",T196&lt;&gt;"",R196&lt;&gt;T196)</f>
        <v/>
      </c>
    </row>
    <row r="197">
      <c r="B197" s="44" t="n"/>
      <c r="C197" s="44" t="n"/>
      <c r="D197" s="45">
        <f>IF(P197="","",IF(AC197="MISSING","MISSING COUNTRY CODE",IF(AC197&lt;&gt;"","NOT A VALID MAPCODE",IF(M197="NO CONNECTION","NO CONNECTION",IF(NOT(ISNUMBER(F197)),"NOT FOUND",IF(AD197,"CONVERTED – PLEASE CHECK","CONVERTED"))))))</f>
        <v/>
      </c>
      <c r="E197" s="46">
        <f>IF(OR(P197="",AC197&lt;&gt;""),"",TRIM(U197&amp;" "&amp;S197))</f>
        <v/>
      </c>
      <c r="F197" s="47">
        <f>IF(OR(M197="",M197="NO CONNECTION"),"",IFERROR(VALUE(SUBSTITUTE(_xlfn.FILTERXML(M197,"//latDeg"),".",MID(1/2,2,1))),""))</f>
        <v/>
      </c>
      <c r="G197" s="47">
        <f>IF(OR(M197="",M197="NO CONNECTION"),"",IFERROR(VALUE(SUBSTITUTE(_xlfn.FILTERXML(M197,"//lonDeg"),".",MID(1/2,2,1))),""))</f>
        <v/>
      </c>
      <c r="H197" s="45">
        <f>IF(ISNUMBER(F197),SUBSTITUTE(ROUND(F197,6)&amp;"",",",".")&amp;", "&amp;SUBSTITUTE(ROUND(G197,6)&amp;"",",","."),"")</f>
        <v/>
      </c>
      <c r="I197" s="46">
        <f>IF(ISNUMBER(F197),IFERROR(HYPERLINK("https://www.mymapcodes.com/go/?t="&amp;IF(U197="","AAA",U197)&amp;"&amp;ma="&amp;LEFT(S197,V197-1)&amp;"&amp;mb="&amp;MID(S197,V197+1,99),"Open on MyMapcodes →"),""),"")</f>
        <v/>
      </c>
      <c r="J197" s="48">
        <f>IF(P197="","",IF(AC197="MISSING","Add the country code: put it in front of the mapcode (e.g. ZAF RDD.2J) or in column C. ZAF = South Africa.",IF(AC197&lt;&gt;"",AC197,IF(M197="NO CONNECTION","Excel couldn't reach the mapcode service. Click the REFRESH RESULTS box just above the table.",IF(NOT(ISNUMBER(F197)),"The mapcode service doesn't recognise "&amp;E197&amp;". Check the mapcode and the country code.",IF(AD197,"Two different country codes were given, so the one in front of the mapcode ("&amp;R197&amp;") was used.",IF(E197&lt;&gt;TRIM(UPPER(B197&amp;"")),"Tidied up to "&amp;E197&amp;".","")))))))</f>
        <v/>
      </c>
      <c r="L197" s="49">
        <f>IF(E197="","",MapcodeAPI&amp;"coords/"&amp;SUBSTITUTE(E197," ","%20"))&amp;LEFT($B$13,0)</f>
        <v/>
      </c>
      <c r="M197" s="49">
        <f>IF(L197="","",IFERROR(_xlfn.WEBSERVICE(L197),IF(MapcodeAPIBackup="","NO CONNECTION",IFERROR(_xlfn.WEBSERVICE(MapcodeAPIBackup&amp;MID(L197,LEN(MapcodeAPI)+1,999)),"NO CONNECTION"))))</f>
        <v/>
      </c>
      <c r="N197" t="inlineStr">
        <is>
          <t xml:space="preserve"> </t>
        </is>
      </c>
      <c r="P197" s="50">
        <f>IFERROR(IF(AND(TRIM(B197&amp;"")="",TRIM(C197&amp;"")=""),"","#"&amp;UPPER(B197&amp;"")),"#(ERROR)")</f>
        <v/>
      </c>
      <c r="Q197" s="50">
        <f>IF(P197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197,2,999)," "," "),"﻿"," "),"​"," "),"⁠"," ")," "," ")," "," "),CHAR(9)," "),CHAR(10)," "),CHAR(13)," "),"MAPCODE"," "),CHAR(34)," "),"“"," "),"”"," "),"'"," "),"’"," "),"‘"," "),"("," "),")"," "),"["," "),"]"," "),"{"," "),"}"," "),","," "),";"," "),"|"," "),":"," "),"/"," "),"\"," ")))</f>
        <v/>
      </c>
      <c r="R197" s="50">
        <f>IF(ISNUMBER(FIND(" ",Q197)),LEFT(Q197,FIND(" ",Q197)-1),"")</f>
        <v/>
      </c>
      <c r="S197" s="50">
        <f>IF(ISNUMBER(FIND(" ",Q197)),TRIM(MID(Q197,FIND(" ",Q197)+1,999)),Q197)</f>
        <v/>
      </c>
      <c r="T1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197&amp;"")," "," "),"﻿"," "),"​"," "),"⁠"," ")," "," ")," "," "),CHAR(9)," "),CHAR(10)," "),CHAR(13)," "),"MAPCODE"," "),CHAR(34)," "),"“"," "),"”"," "),"'"," "),"’"," "),"‘"," "),"("," "),")"," "),"["," "),"]"," "),"{"," "),"}"," "),","," "),";"," "),"|"," "),":"," "),"/"," "),"\"," "))</f>
        <v/>
      </c>
      <c r="U197" s="50">
        <f>IF(R197&lt;&gt;"",R197,T197)</f>
        <v/>
      </c>
      <c r="V197" s="50">
        <f>IFERROR(FIND(".",S197),0)</f>
        <v/>
      </c>
      <c r="W197" s="50">
        <f>IF(V197&gt;0,V197-1,LEN(S197))</f>
        <v/>
      </c>
      <c r="X197" s="50">
        <f>IF(V197=0,"",IFERROR(LEFT(MID(S197,V197+1,99),FIND("-",MID(S197,V197+1,99))-1),MID(S197,V197+1,99)))</f>
        <v/>
      </c>
      <c r="Y197" s="50">
        <f>LEN(X197)</f>
        <v/>
      </c>
      <c r="Z1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197,"0",""),"1",""),"2",""),"3",""),"4",""),"5",""),"6",""),"7",""),"8",""),"9",""),"A",""),"B",""),"C",""),"D",""),"E",""),"F",""),"G",""),"H",""),"I",""),"J",""),"K",""),"L",""),"M",""),"N",""),"O",""),"P",""),"Q",""),"R",""),"S",""),"T",""),"U",""),"V",""),"W",""),"X",""),"Y",""),"Z",""),".",""),"-","")</f>
        <v/>
      </c>
      <c r="AA197" s="50">
        <f>LEN(S197)-LEN(SUBSTITUTE(S197,".",""))</f>
        <v/>
      </c>
      <c r="AB197" s="50">
        <f>AND(W197=5,Y197=4)</f>
        <v/>
      </c>
      <c r="AC197" s="50">
        <f>IF(P197="","",IF(S197="","There is no mapcode in this row, only a country code.",IF(ISNUMBER(FIND(" ",S197)),"There are too many spaces. A mapcode looks like ZAF RDD.2J: the country code, one space, then the code.",IF(Z197&lt;&gt;"","Contains characters that can't be in a mapcode: "&amp;Z197,IF(OR(AA197&lt;&gt;1,W197&lt;2,W197&gt;5,Y197&lt;2,Y197&gt;4),"This doesn't look like a mapcode. Mapcodes look like RDD.2J: 2 to 5 letters or numbers, a dot, then 2 to 4 more.",IF(AND(U197="",NOT(AB197)),"MISSING",IF(AND(U197&lt;&gt;"",OR(LEN(U197)&lt;2,LEN(U197)&gt;6,ISNUMBER(FIND(".",U197)))),"The country code """&amp;U197&amp;""" doesn't look right. Use a code like ZAF (South Africa) or US-CA (California).","")))))))</f>
        <v/>
      </c>
      <c r="AD197" s="50">
        <f>AND(R197&lt;&gt;"",T197&lt;&gt;"",R197&lt;&gt;T197)</f>
        <v/>
      </c>
    </row>
    <row r="198">
      <c r="B198" s="44" t="n"/>
      <c r="C198" s="44" t="n"/>
      <c r="D198" s="45">
        <f>IF(P198="","",IF(AC198="MISSING","MISSING COUNTRY CODE",IF(AC198&lt;&gt;"","NOT A VALID MAPCODE",IF(M198="NO CONNECTION","NO CONNECTION",IF(NOT(ISNUMBER(F198)),"NOT FOUND",IF(AD198,"CONVERTED – PLEASE CHECK","CONVERTED"))))))</f>
        <v/>
      </c>
      <c r="E198" s="46">
        <f>IF(OR(P198="",AC198&lt;&gt;""),"",TRIM(U198&amp;" "&amp;S198))</f>
        <v/>
      </c>
      <c r="F198" s="47">
        <f>IF(OR(M198="",M198="NO CONNECTION"),"",IFERROR(VALUE(SUBSTITUTE(_xlfn.FILTERXML(M198,"//latDeg"),".",MID(1/2,2,1))),""))</f>
        <v/>
      </c>
      <c r="G198" s="47">
        <f>IF(OR(M198="",M198="NO CONNECTION"),"",IFERROR(VALUE(SUBSTITUTE(_xlfn.FILTERXML(M198,"//lonDeg"),".",MID(1/2,2,1))),""))</f>
        <v/>
      </c>
      <c r="H198" s="45">
        <f>IF(ISNUMBER(F198),SUBSTITUTE(ROUND(F198,6)&amp;"",",",".")&amp;", "&amp;SUBSTITUTE(ROUND(G198,6)&amp;"",",","."),"")</f>
        <v/>
      </c>
      <c r="I198" s="46">
        <f>IF(ISNUMBER(F198),IFERROR(HYPERLINK("https://www.mymapcodes.com/go/?t="&amp;IF(U198="","AAA",U198)&amp;"&amp;ma="&amp;LEFT(S198,V198-1)&amp;"&amp;mb="&amp;MID(S198,V198+1,99),"Open on MyMapcodes →"),""),"")</f>
        <v/>
      </c>
      <c r="J198" s="48">
        <f>IF(P198="","",IF(AC198="MISSING","Add the country code: put it in front of the mapcode (e.g. ZAF RDD.2J) or in column C. ZAF = South Africa.",IF(AC198&lt;&gt;"",AC198,IF(M198="NO CONNECTION","Excel couldn't reach the mapcode service. Click the REFRESH RESULTS box just above the table.",IF(NOT(ISNUMBER(F198)),"The mapcode service doesn't recognise "&amp;E198&amp;". Check the mapcode and the country code.",IF(AD198,"Two different country codes were given, so the one in front of the mapcode ("&amp;R198&amp;") was used.",IF(E198&lt;&gt;TRIM(UPPER(B198&amp;"")),"Tidied up to "&amp;E198&amp;".","")))))))</f>
        <v/>
      </c>
      <c r="L198" s="49">
        <f>IF(E198="","",MapcodeAPI&amp;"coords/"&amp;SUBSTITUTE(E198," ","%20"))&amp;LEFT($B$13,0)</f>
        <v/>
      </c>
      <c r="M198" s="49">
        <f>IF(L198="","",IFERROR(_xlfn.WEBSERVICE(L198),IF(MapcodeAPIBackup="","NO CONNECTION",IFERROR(_xlfn.WEBSERVICE(MapcodeAPIBackup&amp;MID(L198,LEN(MapcodeAPI)+1,999)),"NO CONNECTION"))))</f>
        <v/>
      </c>
      <c r="N198" t="inlineStr">
        <is>
          <t xml:space="preserve"> </t>
        </is>
      </c>
      <c r="P198" s="50">
        <f>IFERROR(IF(AND(TRIM(B198&amp;"")="",TRIM(C198&amp;"")=""),"","#"&amp;UPPER(B198&amp;"")),"#(ERROR)")</f>
        <v/>
      </c>
      <c r="Q198" s="50">
        <f>IF(P198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198,2,999)," "," "),"﻿"," "),"​"," "),"⁠"," ")," "," ")," "," "),CHAR(9)," "),CHAR(10)," "),CHAR(13)," "),"MAPCODE"," "),CHAR(34)," "),"“"," "),"”"," "),"'"," "),"’"," "),"‘"," "),"("," "),")"," "),"["," "),"]"," "),"{"," "),"}"," "),","," "),";"," "),"|"," "),":"," "),"/"," "),"\"," ")))</f>
        <v/>
      </c>
      <c r="R198" s="50">
        <f>IF(ISNUMBER(FIND(" ",Q198)),LEFT(Q198,FIND(" ",Q198)-1),"")</f>
        <v/>
      </c>
      <c r="S198" s="50">
        <f>IF(ISNUMBER(FIND(" ",Q198)),TRIM(MID(Q198,FIND(" ",Q198)+1,999)),Q198)</f>
        <v/>
      </c>
      <c r="T1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198&amp;"")," "," "),"﻿"," "),"​"," "),"⁠"," ")," "," ")," "," "),CHAR(9)," "),CHAR(10)," "),CHAR(13)," "),"MAPCODE"," "),CHAR(34)," "),"“"," "),"”"," "),"'"," "),"’"," "),"‘"," "),"("," "),")"," "),"["," "),"]"," "),"{"," "),"}"," "),","," "),";"," "),"|"," "),":"," "),"/"," "),"\"," "))</f>
        <v/>
      </c>
      <c r="U198" s="50">
        <f>IF(R198&lt;&gt;"",R198,T198)</f>
        <v/>
      </c>
      <c r="V198" s="50">
        <f>IFERROR(FIND(".",S198),0)</f>
        <v/>
      </c>
      <c r="W198" s="50">
        <f>IF(V198&gt;0,V198-1,LEN(S198))</f>
        <v/>
      </c>
      <c r="X198" s="50">
        <f>IF(V198=0,"",IFERROR(LEFT(MID(S198,V198+1,99),FIND("-",MID(S198,V198+1,99))-1),MID(S198,V198+1,99)))</f>
        <v/>
      </c>
      <c r="Y198" s="50">
        <f>LEN(X198)</f>
        <v/>
      </c>
      <c r="Z1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198,"0",""),"1",""),"2",""),"3",""),"4",""),"5",""),"6",""),"7",""),"8",""),"9",""),"A",""),"B",""),"C",""),"D",""),"E",""),"F",""),"G",""),"H",""),"I",""),"J",""),"K",""),"L",""),"M",""),"N",""),"O",""),"P",""),"Q",""),"R",""),"S",""),"T",""),"U",""),"V",""),"W",""),"X",""),"Y",""),"Z",""),".",""),"-","")</f>
        <v/>
      </c>
      <c r="AA198" s="50">
        <f>LEN(S198)-LEN(SUBSTITUTE(S198,".",""))</f>
        <v/>
      </c>
      <c r="AB198" s="50">
        <f>AND(W198=5,Y198=4)</f>
        <v/>
      </c>
      <c r="AC198" s="50">
        <f>IF(P198="","",IF(S198="","There is no mapcode in this row, only a country code.",IF(ISNUMBER(FIND(" ",S198)),"There are too many spaces. A mapcode looks like ZAF RDD.2J: the country code, one space, then the code.",IF(Z198&lt;&gt;"","Contains characters that can't be in a mapcode: "&amp;Z198,IF(OR(AA198&lt;&gt;1,W198&lt;2,W198&gt;5,Y198&lt;2,Y198&gt;4),"This doesn't look like a mapcode. Mapcodes look like RDD.2J: 2 to 5 letters or numbers, a dot, then 2 to 4 more.",IF(AND(U198="",NOT(AB198)),"MISSING",IF(AND(U198&lt;&gt;"",OR(LEN(U198)&lt;2,LEN(U198)&gt;6,ISNUMBER(FIND(".",U198)))),"The country code """&amp;U198&amp;""" doesn't look right. Use a code like ZAF (South Africa) or US-CA (California).","")))))))</f>
        <v/>
      </c>
      <c r="AD198" s="50">
        <f>AND(R198&lt;&gt;"",T198&lt;&gt;"",R198&lt;&gt;T198)</f>
        <v/>
      </c>
    </row>
    <row r="199">
      <c r="B199" s="44" t="n"/>
      <c r="C199" s="44" t="n"/>
      <c r="D199" s="45">
        <f>IF(P199="","",IF(AC199="MISSING","MISSING COUNTRY CODE",IF(AC199&lt;&gt;"","NOT A VALID MAPCODE",IF(M199="NO CONNECTION","NO CONNECTION",IF(NOT(ISNUMBER(F199)),"NOT FOUND",IF(AD199,"CONVERTED – PLEASE CHECK","CONVERTED"))))))</f>
        <v/>
      </c>
      <c r="E199" s="46">
        <f>IF(OR(P199="",AC199&lt;&gt;""),"",TRIM(U199&amp;" "&amp;S199))</f>
        <v/>
      </c>
      <c r="F199" s="47">
        <f>IF(OR(M199="",M199="NO CONNECTION"),"",IFERROR(VALUE(SUBSTITUTE(_xlfn.FILTERXML(M199,"//latDeg"),".",MID(1/2,2,1))),""))</f>
        <v/>
      </c>
      <c r="G199" s="47">
        <f>IF(OR(M199="",M199="NO CONNECTION"),"",IFERROR(VALUE(SUBSTITUTE(_xlfn.FILTERXML(M199,"//lonDeg"),".",MID(1/2,2,1))),""))</f>
        <v/>
      </c>
      <c r="H199" s="45">
        <f>IF(ISNUMBER(F199),SUBSTITUTE(ROUND(F199,6)&amp;"",",",".")&amp;", "&amp;SUBSTITUTE(ROUND(G199,6)&amp;"",",","."),"")</f>
        <v/>
      </c>
      <c r="I199" s="46">
        <f>IF(ISNUMBER(F199),IFERROR(HYPERLINK("https://www.mymapcodes.com/go/?t="&amp;IF(U199="","AAA",U199)&amp;"&amp;ma="&amp;LEFT(S199,V199-1)&amp;"&amp;mb="&amp;MID(S199,V199+1,99),"Open on MyMapcodes →"),""),"")</f>
        <v/>
      </c>
      <c r="J199" s="48">
        <f>IF(P199="","",IF(AC199="MISSING","Add the country code: put it in front of the mapcode (e.g. ZAF RDD.2J) or in column C. ZAF = South Africa.",IF(AC199&lt;&gt;"",AC199,IF(M199="NO CONNECTION","Excel couldn't reach the mapcode service. Click the REFRESH RESULTS box just above the table.",IF(NOT(ISNUMBER(F199)),"The mapcode service doesn't recognise "&amp;E199&amp;". Check the mapcode and the country code.",IF(AD199,"Two different country codes were given, so the one in front of the mapcode ("&amp;R199&amp;") was used.",IF(E199&lt;&gt;TRIM(UPPER(B199&amp;"")),"Tidied up to "&amp;E199&amp;".","")))))))</f>
        <v/>
      </c>
      <c r="L199" s="49">
        <f>IF(E199="","",MapcodeAPI&amp;"coords/"&amp;SUBSTITUTE(E199," ","%20"))&amp;LEFT($B$13,0)</f>
        <v/>
      </c>
      <c r="M199" s="49">
        <f>IF(L199="","",IFERROR(_xlfn.WEBSERVICE(L199),IF(MapcodeAPIBackup="","NO CONNECTION",IFERROR(_xlfn.WEBSERVICE(MapcodeAPIBackup&amp;MID(L199,LEN(MapcodeAPI)+1,999)),"NO CONNECTION"))))</f>
        <v/>
      </c>
      <c r="N199" t="inlineStr">
        <is>
          <t xml:space="preserve"> </t>
        </is>
      </c>
      <c r="P199" s="50">
        <f>IFERROR(IF(AND(TRIM(B199&amp;"")="",TRIM(C199&amp;"")=""),"","#"&amp;UPPER(B199&amp;"")),"#(ERROR)")</f>
        <v/>
      </c>
      <c r="Q199" s="50">
        <f>IF(P199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199,2,999)," "," "),"﻿"," "),"​"," "),"⁠"," ")," "," ")," "," "),CHAR(9)," "),CHAR(10)," "),CHAR(13)," "),"MAPCODE"," "),CHAR(34)," "),"“"," "),"”"," "),"'"," "),"’"," "),"‘"," "),"("," "),")"," "),"["," "),"]"," "),"{"," "),"}"," "),","," "),";"," "),"|"," "),":"," "),"/"," "),"\"," ")))</f>
        <v/>
      </c>
      <c r="R199" s="50">
        <f>IF(ISNUMBER(FIND(" ",Q199)),LEFT(Q199,FIND(" ",Q199)-1),"")</f>
        <v/>
      </c>
      <c r="S199" s="50">
        <f>IF(ISNUMBER(FIND(" ",Q199)),TRIM(MID(Q199,FIND(" ",Q199)+1,999)),Q199)</f>
        <v/>
      </c>
      <c r="T1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199&amp;"")," "," "),"﻿"," "),"​"," "),"⁠"," ")," "," ")," "," "),CHAR(9)," "),CHAR(10)," "),CHAR(13)," "),"MAPCODE"," "),CHAR(34)," "),"“"," "),"”"," "),"'"," "),"’"," "),"‘"," "),"("," "),")"," "),"["," "),"]"," "),"{"," "),"}"," "),","," "),";"," "),"|"," "),":"," "),"/"," "),"\"," "))</f>
        <v/>
      </c>
      <c r="U199" s="50">
        <f>IF(R199&lt;&gt;"",R199,T199)</f>
        <v/>
      </c>
      <c r="V199" s="50">
        <f>IFERROR(FIND(".",S199),0)</f>
        <v/>
      </c>
      <c r="W199" s="50">
        <f>IF(V199&gt;0,V199-1,LEN(S199))</f>
        <v/>
      </c>
      <c r="X199" s="50">
        <f>IF(V199=0,"",IFERROR(LEFT(MID(S199,V199+1,99),FIND("-",MID(S199,V199+1,99))-1),MID(S199,V199+1,99)))</f>
        <v/>
      </c>
      <c r="Y199" s="50">
        <f>LEN(X199)</f>
        <v/>
      </c>
      <c r="Z1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199,"0",""),"1",""),"2",""),"3",""),"4",""),"5",""),"6",""),"7",""),"8",""),"9",""),"A",""),"B",""),"C",""),"D",""),"E",""),"F",""),"G",""),"H",""),"I",""),"J",""),"K",""),"L",""),"M",""),"N",""),"O",""),"P",""),"Q",""),"R",""),"S",""),"T",""),"U",""),"V",""),"W",""),"X",""),"Y",""),"Z",""),".",""),"-","")</f>
        <v/>
      </c>
      <c r="AA199" s="50">
        <f>LEN(S199)-LEN(SUBSTITUTE(S199,".",""))</f>
        <v/>
      </c>
      <c r="AB199" s="50">
        <f>AND(W199=5,Y199=4)</f>
        <v/>
      </c>
      <c r="AC199" s="50">
        <f>IF(P199="","",IF(S199="","There is no mapcode in this row, only a country code.",IF(ISNUMBER(FIND(" ",S199)),"There are too many spaces. A mapcode looks like ZAF RDD.2J: the country code, one space, then the code.",IF(Z199&lt;&gt;"","Contains characters that can't be in a mapcode: "&amp;Z199,IF(OR(AA199&lt;&gt;1,W199&lt;2,W199&gt;5,Y199&lt;2,Y199&gt;4),"This doesn't look like a mapcode. Mapcodes look like RDD.2J: 2 to 5 letters or numbers, a dot, then 2 to 4 more.",IF(AND(U199="",NOT(AB199)),"MISSING",IF(AND(U199&lt;&gt;"",OR(LEN(U199)&lt;2,LEN(U199)&gt;6,ISNUMBER(FIND(".",U199)))),"The country code """&amp;U199&amp;""" doesn't look right. Use a code like ZAF (South Africa) or US-CA (California).","")))))))</f>
        <v/>
      </c>
      <c r="AD199" s="50">
        <f>AND(R199&lt;&gt;"",T199&lt;&gt;"",R199&lt;&gt;T199)</f>
        <v/>
      </c>
    </row>
    <row r="200">
      <c r="B200" s="44" t="n"/>
      <c r="C200" s="44" t="n"/>
      <c r="D200" s="45">
        <f>IF(P200="","",IF(AC200="MISSING","MISSING COUNTRY CODE",IF(AC200&lt;&gt;"","NOT A VALID MAPCODE",IF(M200="NO CONNECTION","NO CONNECTION",IF(NOT(ISNUMBER(F200)),"NOT FOUND",IF(AD200,"CONVERTED – PLEASE CHECK","CONVERTED"))))))</f>
        <v/>
      </c>
      <c r="E200" s="46">
        <f>IF(OR(P200="",AC200&lt;&gt;""),"",TRIM(U200&amp;" "&amp;S200))</f>
        <v/>
      </c>
      <c r="F200" s="47">
        <f>IF(OR(M200="",M200="NO CONNECTION"),"",IFERROR(VALUE(SUBSTITUTE(_xlfn.FILTERXML(M200,"//latDeg"),".",MID(1/2,2,1))),""))</f>
        <v/>
      </c>
      <c r="G200" s="47">
        <f>IF(OR(M200="",M200="NO CONNECTION"),"",IFERROR(VALUE(SUBSTITUTE(_xlfn.FILTERXML(M200,"//lonDeg"),".",MID(1/2,2,1))),""))</f>
        <v/>
      </c>
      <c r="H200" s="45">
        <f>IF(ISNUMBER(F200),SUBSTITUTE(ROUND(F200,6)&amp;"",",",".")&amp;", "&amp;SUBSTITUTE(ROUND(G200,6)&amp;"",",","."),"")</f>
        <v/>
      </c>
      <c r="I200" s="46">
        <f>IF(ISNUMBER(F200),IFERROR(HYPERLINK("https://www.mymapcodes.com/go/?t="&amp;IF(U200="","AAA",U200)&amp;"&amp;ma="&amp;LEFT(S200,V200-1)&amp;"&amp;mb="&amp;MID(S200,V200+1,99),"Open on MyMapcodes →"),""),"")</f>
        <v/>
      </c>
      <c r="J200" s="48">
        <f>IF(P200="","",IF(AC200="MISSING","Add the country code: put it in front of the mapcode (e.g. ZAF RDD.2J) or in column C. ZAF = South Africa.",IF(AC200&lt;&gt;"",AC200,IF(M200="NO CONNECTION","Excel couldn't reach the mapcode service. Click the REFRESH RESULTS box just above the table.",IF(NOT(ISNUMBER(F200)),"The mapcode service doesn't recognise "&amp;E200&amp;". Check the mapcode and the country code.",IF(AD200,"Two different country codes were given, so the one in front of the mapcode ("&amp;R200&amp;") was used.",IF(E200&lt;&gt;TRIM(UPPER(B200&amp;"")),"Tidied up to "&amp;E200&amp;".","")))))))</f>
        <v/>
      </c>
      <c r="L200" s="49">
        <f>IF(E200="","",MapcodeAPI&amp;"coords/"&amp;SUBSTITUTE(E200," ","%20"))&amp;LEFT($B$13,0)</f>
        <v/>
      </c>
      <c r="M200" s="49">
        <f>IF(L200="","",IFERROR(_xlfn.WEBSERVICE(L200),IF(MapcodeAPIBackup="","NO CONNECTION",IFERROR(_xlfn.WEBSERVICE(MapcodeAPIBackup&amp;MID(L200,LEN(MapcodeAPI)+1,999)),"NO CONNECTION"))))</f>
        <v/>
      </c>
      <c r="N200" t="inlineStr">
        <is>
          <t xml:space="preserve"> </t>
        </is>
      </c>
      <c r="P200" s="50">
        <f>IFERROR(IF(AND(TRIM(B200&amp;"")="",TRIM(C200&amp;"")=""),"","#"&amp;UPPER(B200&amp;"")),"#(ERROR)")</f>
        <v/>
      </c>
      <c r="Q200" s="50">
        <f>IF(P200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200,2,999)," "," "),"﻿"," "),"​"," "),"⁠"," ")," "," ")," "," "),CHAR(9)," "),CHAR(10)," "),CHAR(13)," "),"MAPCODE"," "),CHAR(34)," "),"“"," "),"”"," "),"'"," "),"’"," "),"‘"," "),"("," "),")"," "),"["," "),"]"," "),"{"," "),"}"," "),","," "),";"," "),"|"," "),":"," "),"/"," "),"\"," ")))</f>
        <v/>
      </c>
      <c r="R200" s="50">
        <f>IF(ISNUMBER(FIND(" ",Q200)),LEFT(Q200,FIND(" ",Q200)-1),"")</f>
        <v/>
      </c>
      <c r="S200" s="50">
        <f>IF(ISNUMBER(FIND(" ",Q200)),TRIM(MID(Q200,FIND(" ",Q200)+1,999)),Q200)</f>
        <v/>
      </c>
      <c r="T2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200&amp;"")," "," "),"﻿"," "),"​"," "),"⁠"," ")," "," ")," "," "),CHAR(9)," "),CHAR(10)," "),CHAR(13)," "),"MAPCODE"," "),CHAR(34)," "),"“"," "),"”"," "),"'"," "),"’"," "),"‘"," "),"("," "),")"," "),"["," "),"]"," "),"{"," "),"}"," "),","," "),";"," "),"|"," "),":"," "),"/"," "),"\"," "))</f>
        <v/>
      </c>
      <c r="U200" s="50">
        <f>IF(R200&lt;&gt;"",R200,T200)</f>
        <v/>
      </c>
      <c r="V200" s="50">
        <f>IFERROR(FIND(".",S200),0)</f>
        <v/>
      </c>
      <c r="W200" s="50">
        <f>IF(V200&gt;0,V200-1,LEN(S200))</f>
        <v/>
      </c>
      <c r="X200" s="50">
        <f>IF(V200=0,"",IFERROR(LEFT(MID(S200,V200+1,99),FIND("-",MID(S200,V200+1,99))-1),MID(S200,V200+1,99)))</f>
        <v/>
      </c>
      <c r="Y200" s="50">
        <f>LEN(X200)</f>
        <v/>
      </c>
      <c r="Z2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200,"0",""),"1",""),"2",""),"3",""),"4",""),"5",""),"6",""),"7",""),"8",""),"9",""),"A",""),"B",""),"C",""),"D",""),"E",""),"F",""),"G",""),"H",""),"I",""),"J",""),"K",""),"L",""),"M",""),"N",""),"O",""),"P",""),"Q",""),"R",""),"S",""),"T",""),"U",""),"V",""),"W",""),"X",""),"Y",""),"Z",""),".",""),"-","")</f>
        <v/>
      </c>
      <c r="AA200" s="50">
        <f>LEN(S200)-LEN(SUBSTITUTE(S200,".",""))</f>
        <v/>
      </c>
      <c r="AB200" s="50">
        <f>AND(W200=5,Y200=4)</f>
        <v/>
      </c>
      <c r="AC200" s="50">
        <f>IF(P200="","",IF(S200="","There is no mapcode in this row, only a country code.",IF(ISNUMBER(FIND(" ",S200)),"There are too many spaces. A mapcode looks like ZAF RDD.2J: the country code, one space, then the code.",IF(Z200&lt;&gt;"","Contains characters that can't be in a mapcode: "&amp;Z200,IF(OR(AA200&lt;&gt;1,W200&lt;2,W200&gt;5,Y200&lt;2,Y200&gt;4),"This doesn't look like a mapcode. Mapcodes look like RDD.2J: 2 to 5 letters or numbers, a dot, then 2 to 4 more.",IF(AND(U200="",NOT(AB200)),"MISSING",IF(AND(U200&lt;&gt;"",OR(LEN(U200)&lt;2,LEN(U200)&gt;6,ISNUMBER(FIND(".",U200)))),"The country code """&amp;U200&amp;""" doesn't look right. Use a code like ZAF (South Africa) or US-CA (California).","")))))))</f>
        <v/>
      </c>
      <c r="AD200" s="50">
        <f>AND(R200&lt;&gt;"",T200&lt;&gt;"",R200&lt;&gt;T200)</f>
        <v/>
      </c>
    </row>
    <row r="201">
      <c r="B201" s="44" t="n"/>
      <c r="C201" s="44" t="n"/>
      <c r="D201" s="45">
        <f>IF(P201="","",IF(AC201="MISSING","MISSING COUNTRY CODE",IF(AC201&lt;&gt;"","NOT A VALID MAPCODE",IF(M201="NO CONNECTION","NO CONNECTION",IF(NOT(ISNUMBER(F201)),"NOT FOUND",IF(AD201,"CONVERTED – PLEASE CHECK","CONVERTED"))))))</f>
        <v/>
      </c>
      <c r="E201" s="46">
        <f>IF(OR(P201="",AC201&lt;&gt;""),"",TRIM(U201&amp;" "&amp;S201))</f>
        <v/>
      </c>
      <c r="F201" s="47">
        <f>IF(OR(M201="",M201="NO CONNECTION"),"",IFERROR(VALUE(SUBSTITUTE(_xlfn.FILTERXML(M201,"//latDeg"),".",MID(1/2,2,1))),""))</f>
        <v/>
      </c>
      <c r="G201" s="47">
        <f>IF(OR(M201="",M201="NO CONNECTION"),"",IFERROR(VALUE(SUBSTITUTE(_xlfn.FILTERXML(M201,"//lonDeg"),".",MID(1/2,2,1))),""))</f>
        <v/>
      </c>
      <c r="H201" s="45">
        <f>IF(ISNUMBER(F201),SUBSTITUTE(ROUND(F201,6)&amp;"",",",".")&amp;", "&amp;SUBSTITUTE(ROUND(G201,6)&amp;"",",","."),"")</f>
        <v/>
      </c>
      <c r="I201" s="46">
        <f>IF(ISNUMBER(F201),IFERROR(HYPERLINK("https://www.mymapcodes.com/go/?t="&amp;IF(U201="","AAA",U201)&amp;"&amp;ma="&amp;LEFT(S201,V201-1)&amp;"&amp;mb="&amp;MID(S201,V201+1,99),"Open on MyMapcodes →"),""),"")</f>
        <v/>
      </c>
      <c r="J201" s="48">
        <f>IF(P201="","",IF(AC201="MISSING","Add the country code: put it in front of the mapcode (e.g. ZAF RDD.2J) or in column C. ZAF = South Africa.",IF(AC201&lt;&gt;"",AC201,IF(M201="NO CONNECTION","Excel couldn't reach the mapcode service. Click the REFRESH RESULTS box just above the table.",IF(NOT(ISNUMBER(F201)),"The mapcode service doesn't recognise "&amp;E201&amp;". Check the mapcode and the country code.",IF(AD201,"Two different country codes were given, so the one in front of the mapcode ("&amp;R201&amp;") was used.",IF(E201&lt;&gt;TRIM(UPPER(B201&amp;"")),"Tidied up to "&amp;E201&amp;".","")))))))</f>
        <v/>
      </c>
      <c r="L201" s="49">
        <f>IF(E201="","",MapcodeAPI&amp;"coords/"&amp;SUBSTITUTE(E201," ","%20"))&amp;LEFT($B$13,0)</f>
        <v/>
      </c>
      <c r="M201" s="49">
        <f>IF(L201="","",IFERROR(_xlfn.WEBSERVICE(L201),IF(MapcodeAPIBackup="","NO CONNECTION",IFERROR(_xlfn.WEBSERVICE(MapcodeAPIBackup&amp;MID(L201,LEN(MapcodeAPI)+1,999)),"NO CONNECTION"))))</f>
        <v/>
      </c>
      <c r="N201" t="inlineStr">
        <is>
          <t xml:space="preserve"> </t>
        </is>
      </c>
      <c r="P201" s="50">
        <f>IFERROR(IF(AND(TRIM(B201&amp;"")="",TRIM(C201&amp;"")=""),"","#"&amp;UPPER(B201&amp;"")),"#(ERROR)")</f>
        <v/>
      </c>
      <c r="Q201" s="50">
        <f>IF(P201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201,2,999)," "," "),"﻿"," "),"​"," "),"⁠"," ")," "," ")," "," "),CHAR(9)," "),CHAR(10)," "),CHAR(13)," "),"MAPCODE"," "),CHAR(34)," "),"“"," "),"”"," "),"'"," "),"’"," "),"‘"," "),"("," "),")"," "),"["," "),"]"," "),"{"," "),"}"," "),","," "),";"," "),"|"," "),":"," "),"/"," "),"\"," ")))</f>
        <v/>
      </c>
      <c r="R201" s="50">
        <f>IF(ISNUMBER(FIND(" ",Q201)),LEFT(Q201,FIND(" ",Q201)-1),"")</f>
        <v/>
      </c>
      <c r="S201" s="50">
        <f>IF(ISNUMBER(FIND(" ",Q201)),TRIM(MID(Q201,FIND(" ",Q201)+1,999)),Q201)</f>
        <v/>
      </c>
      <c r="T2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201&amp;"")," "," "),"﻿"," "),"​"," "),"⁠"," ")," "," ")," "," "),CHAR(9)," "),CHAR(10)," "),CHAR(13)," "),"MAPCODE"," "),CHAR(34)," "),"“"," "),"”"," "),"'"," "),"’"," "),"‘"," "),"("," "),")"," "),"["," "),"]"," "),"{"," "),"}"," "),","," "),";"," "),"|"," "),":"," "),"/"," "),"\"," "))</f>
        <v/>
      </c>
      <c r="U201" s="50">
        <f>IF(R201&lt;&gt;"",R201,T201)</f>
        <v/>
      </c>
      <c r="V201" s="50">
        <f>IFERROR(FIND(".",S201),0)</f>
        <v/>
      </c>
      <c r="W201" s="50">
        <f>IF(V201&gt;0,V201-1,LEN(S201))</f>
        <v/>
      </c>
      <c r="X201" s="50">
        <f>IF(V201=0,"",IFERROR(LEFT(MID(S201,V201+1,99),FIND("-",MID(S201,V201+1,99))-1),MID(S201,V201+1,99)))</f>
        <v/>
      </c>
      <c r="Y201" s="50">
        <f>LEN(X201)</f>
        <v/>
      </c>
      <c r="Z2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201,"0",""),"1",""),"2",""),"3",""),"4",""),"5",""),"6",""),"7",""),"8",""),"9",""),"A",""),"B",""),"C",""),"D",""),"E",""),"F",""),"G",""),"H",""),"I",""),"J",""),"K",""),"L",""),"M",""),"N",""),"O",""),"P",""),"Q",""),"R",""),"S",""),"T",""),"U",""),"V",""),"W",""),"X",""),"Y",""),"Z",""),".",""),"-","")</f>
        <v/>
      </c>
      <c r="AA201" s="50">
        <f>LEN(S201)-LEN(SUBSTITUTE(S201,".",""))</f>
        <v/>
      </c>
      <c r="AB201" s="50">
        <f>AND(W201=5,Y201=4)</f>
        <v/>
      </c>
      <c r="AC201" s="50">
        <f>IF(P201="","",IF(S201="","There is no mapcode in this row, only a country code.",IF(ISNUMBER(FIND(" ",S201)),"There are too many spaces. A mapcode looks like ZAF RDD.2J: the country code, one space, then the code.",IF(Z201&lt;&gt;"","Contains characters that can't be in a mapcode: "&amp;Z201,IF(OR(AA201&lt;&gt;1,W201&lt;2,W201&gt;5,Y201&lt;2,Y201&gt;4),"This doesn't look like a mapcode. Mapcodes look like RDD.2J: 2 to 5 letters or numbers, a dot, then 2 to 4 more.",IF(AND(U201="",NOT(AB201)),"MISSING",IF(AND(U201&lt;&gt;"",OR(LEN(U201)&lt;2,LEN(U201)&gt;6,ISNUMBER(FIND(".",U201)))),"The country code """&amp;U201&amp;""" doesn't look right. Use a code like ZAF (South Africa) or US-CA (California).","")))))))</f>
        <v/>
      </c>
      <c r="AD201" s="50">
        <f>AND(R201&lt;&gt;"",T201&lt;&gt;"",R201&lt;&gt;T201)</f>
        <v/>
      </c>
    </row>
    <row r="202">
      <c r="B202" s="44" t="n"/>
      <c r="C202" s="44" t="n"/>
      <c r="D202" s="45">
        <f>IF(P202="","",IF(AC202="MISSING","MISSING COUNTRY CODE",IF(AC202&lt;&gt;"","NOT A VALID MAPCODE",IF(M202="NO CONNECTION","NO CONNECTION",IF(NOT(ISNUMBER(F202)),"NOT FOUND",IF(AD202,"CONVERTED – PLEASE CHECK","CONVERTED"))))))</f>
        <v/>
      </c>
      <c r="E202" s="46">
        <f>IF(OR(P202="",AC202&lt;&gt;""),"",TRIM(U202&amp;" "&amp;S202))</f>
        <v/>
      </c>
      <c r="F202" s="47">
        <f>IF(OR(M202="",M202="NO CONNECTION"),"",IFERROR(VALUE(SUBSTITUTE(_xlfn.FILTERXML(M202,"//latDeg"),".",MID(1/2,2,1))),""))</f>
        <v/>
      </c>
      <c r="G202" s="47">
        <f>IF(OR(M202="",M202="NO CONNECTION"),"",IFERROR(VALUE(SUBSTITUTE(_xlfn.FILTERXML(M202,"//lonDeg"),".",MID(1/2,2,1))),""))</f>
        <v/>
      </c>
      <c r="H202" s="45">
        <f>IF(ISNUMBER(F202),SUBSTITUTE(ROUND(F202,6)&amp;"",",",".")&amp;", "&amp;SUBSTITUTE(ROUND(G202,6)&amp;"",",","."),"")</f>
        <v/>
      </c>
      <c r="I202" s="46">
        <f>IF(ISNUMBER(F202),IFERROR(HYPERLINK("https://www.mymapcodes.com/go/?t="&amp;IF(U202="","AAA",U202)&amp;"&amp;ma="&amp;LEFT(S202,V202-1)&amp;"&amp;mb="&amp;MID(S202,V202+1,99),"Open on MyMapcodes →"),""),"")</f>
        <v/>
      </c>
      <c r="J202" s="48">
        <f>IF(P202="","",IF(AC202="MISSING","Add the country code: put it in front of the mapcode (e.g. ZAF RDD.2J) or in column C. ZAF = South Africa.",IF(AC202&lt;&gt;"",AC202,IF(M202="NO CONNECTION","Excel couldn't reach the mapcode service. Click the REFRESH RESULTS box just above the table.",IF(NOT(ISNUMBER(F202)),"The mapcode service doesn't recognise "&amp;E202&amp;". Check the mapcode and the country code.",IF(AD202,"Two different country codes were given, so the one in front of the mapcode ("&amp;R202&amp;") was used.",IF(E202&lt;&gt;TRIM(UPPER(B202&amp;"")),"Tidied up to "&amp;E202&amp;".","")))))))</f>
        <v/>
      </c>
      <c r="L202" s="49">
        <f>IF(E202="","",MapcodeAPI&amp;"coords/"&amp;SUBSTITUTE(E202," ","%20"))&amp;LEFT($B$13,0)</f>
        <v/>
      </c>
      <c r="M202" s="49">
        <f>IF(L202="","",IFERROR(_xlfn.WEBSERVICE(L202),IF(MapcodeAPIBackup="","NO CONNECTION",IFERROR(_xlfn.WEBSERVICE(MapcodeAPIBackup&amp;MID(L202,LEN(MapcodeAPI)+1,999)),"NO CONNECTION"))))</f>
        <v/>
      </c>
      <c r="N202" t="inlineStr">
        <is>
          <t xml:space="preserve"> </t>
        </is>
      </c>
      <c r="P202" s="50">
        <f>IFERROR(IF(AND(TRIM(B202&amp;"")="",TRIM(C202&amp;"")=""),"","#"&amp;UPPER(B202&amp;"")),"#(ERROR)")</f>
        <v/>
      </c>
      <c r="Q202" s="50">
        <f>IF(P202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202,2,999)," "," "),"﻿"," "),"​"," "),"⁠"," ")," "," ")," "," "),CHAR(9)," "),CHAR(10)," "),CHAR(13)," "),"MAPCODE"," "),CHAR(34)," "),"“"," "),"”"," "),"'"," "),"’"," "),"‘"," "),"("," "),")"," "),"["," "),"]"," "),"{"," "),"}"," "),","," "),";"," "),"|"," "),":"," "),"/"," "),"\"," ")))</f>
        <v/>
      </c>
      <c r="R202" s="50">
        <f>IF(ISNUMBER(FIND(" ",Q202)),LEFT(Q202,FIND(" ",Q202)-1),"")</f>
        <v/>
      </c>
      <c r="S202" s="50">
        <f>IF(ISNUMBER(FIND(" ",Q202)),TRIM(MID(Q202,FIND(" ",Q202)+1,999)),Q202)</f>
        <v/>
      </c>
      <c r="T2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202&amp;"")," "," "),"﻿"," "),"​"," "),"⁠"," ")," "," ")," "," "),CHAR(9)," "),CHAR(10)," "),CHAR(13)," "),"MAPCODE"," "),CHAR(34)," "),"“"," "),"”"," "),"'"," "),"’"," "),"‘"," "),"("," "),")"," "),"["," "),"]"," "),"{"," "),"}"," "),","," "),";"," "),"|"," "),":"," "),"/"," "),"\"," "))</f>
        <v/>
      </c>
      <c r="U202" s="50">
        <f>IF(R202&lt;&gt;"",R202,T202)</f>
        <v/>
      </c>
      <c r="V202" s="50">
        <f>IFERROR(FIND(".",S202),0)</f>
        <v/>
      </c>
      <c r="W202" s="50">
        <f>IF(V202&gt;0,V202-1,LEN(S202))</f>
        <v/>
      </c>
      <c r="X202" s="50">
        <f>IF(V202=0,"",IFERROR(LEFT(MID(S202,V202+1,99),FIND("-",MID(S202,V202+1,99))-1),MID(S202,V202+1,99)))</f>
        <v/>
      </c>
      <c r="Y202" s="50">
        <f>LEN(X202)</f>
        <v/>
      </c>
      <c r="Z2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202,"0",""),"1",""),"2",""),"3",""),"4",""),"5",""),"6",""),"7",""),"8",""),"9",""),"A",""),"B",""),"C",""),"D",""),"E",""),"F",""),"G",""),"H",""),"I",""),"J",""),"K",""),"L",""),"M",""),"N",""),"O",""),"P",""),"Q",""),"R",""),"S",""),"T",""),"U",""),"V",""),"W",""),"X",""),"Y",""),"Z",""),".",""),"-","")</f>
        <v/>
      </c>
      <c r="AA202" s="50">
        <f>LEN(S202)-LEN(SUBSTITUTE(S202,".",""))</f>
        <v/>
      </c>
      <c r="AB202" s="50">
        <f>AND(W202=5,Y202=4)</f>
        <v/>
      </c>
      <c r="AC202" s="50">
        <f>IF(P202="","",IF(S202="","There is no mapcode in this row, only a country code.",IF(ISNUMBER(FIND(" ",S202)),"There are too many spaces. A mapcode looks like ZAF RDD.2J: the country code, one space, then the code.",IF(Z202&lt;&gt;"","Contains characters that can't be in a mapcode: "&amp;Z202,IF(OR(AA202&lt;&gt;1,W202&lt;2,W202&gt;5,Y202&lt;2,Y202&gt;4),"This doesn't look like a mapcode. Mapcodes look like RDD.2J: 2 to 5 letters or numbers, a dot, then 2 to 4 more.",IF(AND(U202="",NOT(AB202)),"MISSING",IF(AND(U202&lt;&gt;"",OR(LEN(U202)&lt;2,LEN(U202)&gt;6,ISNUMBER(FIND(".",U202)))),"The country code """&amp;U202&amp;""" doesn't look right. Use a code like ZAF (South Africa) or US-CA (California).","")))))))</f>
        <v/>
      </c>
      <c r="AD202" s="50">
        <f>AND(R202&lt;&gt;"",T202&lt;&gt;"",R202&lt;&gt;T202)</f>
        <v/>
      </c>
    </row>
    <row r="203">
      <c r="B203" s="44" t="n"/>
      <c r="C203" s="44" t="n"/>
      <c r="D203" s="45">
        <f>IF(P203="","",IF(AC203="MISSING","MISSING COUNTRY CODE",IF(AC203&lt;&gt;"","NOT A VALID MAPCODE",IF(M203="NO CONNECTION","NO CONNECTION",IF(NOT(ISNUMBER(F203)),"NOT FOUND",IF(AD203,"CONVERTED – PLEASE CHECK","CONVERTED"))))))</f>
        <v/>
      </c>
      <c r="E203" s="46">
        <f>IF(OR(P203="",AC203&lt;&gt;""),"",TRIM(U203&amp;" "&amp;S203))</f>
        <v/>
      </c>
      <c r="F203" s="47">
        <f>IF(OR(M203="",M203="NO CONNECTION"),"",IFERROR(VALUE(SUBSTITUTE(_xlfn.FILTERXML(M203,"//latDeg"),".",MID(1/2,2,1))),""))</f>
        <v/>
      </c>
      <c r="G203" s="47">
        <f>IF(OR(M203="",M203="NO CONNECTION"),"",IFERROR(VALUE(SUBSTITUTE(_xlfn.FILTERXML(M203,"//lonDeg"),".",MID(1/2,2,1))),""))</f>
        <v/>
      </c>
      <c r="H203" s="45">
        <f>IF(ISNUMBER(F203),SUBSTITUTE(ROUND(F203,6)&amp;"",",",".")&amp;", "&amp;SUBSTITUTE(ROUND(G203,6)&amp;"",",","."),"")</f>
        <v/>
      </c>
      <c r="I203" s="46">
        <f>IF(ISNUMBER(F203),IFERROR(HYPERLINK("https://www.mymapcodes.com/go/?t="&amp;IF(U203="","AAA",U203)&amp;"&amp;ma="&amp;LEFT(S203,V203-1)&amp;"&amp;mb="&amp;MID(S203,V203+1,99),"Open on MyMapcodes →"),""),"")</f>
        <v/>
      </c>
      <c r="J203" s="48">
        <f>IF(P203="","",IF(AC203="MISSING","Add the country code: put it in front of the mapcode (e.g. ZAF RDD.2J) or in column C. ZAF = South Africa.",IF(AC203&lt;&gt;"",AC203,IF(M203="NO CONNECTION","Excel couldn't reach the mapcode service. Click the REFRESH RESULTS box just above the table.",IF(NOT(ISNUMBER(F203)),"The mapcode service doesn't recognise "&amp;E203&amp;". Check the mapcode and the country code.",IF(AD203,"Two different country codes were given, so the one in front of the mapcode ("&amp;R203&amp;") was used.",IF(E203&lt;&gt;TRIM(UPPER(B203&amp;"")),"Tidied up to "&amp;E203&amp;".","")))))))</f>
        <v/>
      </c>
      <c r="L203" s="49">
        <f>IF(E203="","",MapcodeAPI&amp;"coords/"&amp;SUBSTITUTE(E203," ","%20"))&amp;LEFT($B$13,0)</f>
        <v/>
      </c>
      <c r="M203" s="49">
        <f>IF(L203="","",IFERROR(_xlfn.WEBSERVICE(L203),IF(MapcodeAPIBackup="","NO CONNECTION",IFERROR(_xlfn.WEBSERVICE(MapcodeAPIBackup&amp;MID(L203,LEN(MapcodeAPI)+1,999)),"NO CONNECTION"))))</f>
        <v/>
      </c>
      <c r="N203" t="inlineStr">
        <is>
          <t xml:space="preserve"> </t>
        </is>
      </c>
      <c r="P203" s="50">
        <f>IFERROR(IF(AND(TRIM(B203&amp;"")="",TRIM(C203&amp;"")=""),"","#"&amp;UPPER(B203&amp;"")),"#(ERROR)")</f>
        <v/>
      </c>
      <c r="Q203" s="50">
        <f>IF(P203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203,2,999)," "," "),"﻿"," "),"​"," "),"⁠"," ")," "," ")," "," "),CHAR(9)," "),CHAR(10)," "),CHAR(13)," "),"MAPCODE"," "),CHAR(34)," "),"“"," "),"”"," "),"'"," "),"’"," "),"‘"," "),"("," "),")"," "),"["," "),"]"," "),"{"," "),"}"," "),","," "),";"," "),"|"," "),":"," "),"/"," "),"\"," ")))</f>
        <v/>
      </c>
      <c r="R203" s="50">
        <f>IF(ISNUMBER(FIND(" ",Q203)),LEFT(Q203,FIND(" ",Q203)-1),"")</f>
        <v/>
      </c>
      <c r="S203" s="50">
        <f>IF(ISNUMBER(FIND(" ",Q203)),TRIM(MID(Q203,FIND(" ",Q203)+1,999)),Q203)</f>
        <v/>
      </c>
      <c r="T2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203&amp;"")," "," "),"﻿"," "),"​"," "),"⁠"," ")," "," ")," "," "),CHAR(9)," "),CHAR(10)," "),CHAR(13)," "),"MAPCODE"," "),CHAR(34)," "),"“"," "),"”"," "),"'"," "),"’"," "),"‘"," "),"("," "),")"," "),"["," "),"]"," "),"{"," "),"}"," "),","," "),";"," "),"|"," "),":"," "),"/"," "),"\"," "))</f>
        <v/>
      </c>
      <c r="U203" s="50">
        <f>IF(R203&lt;&gt;"",R203,T203)</f>
        <v/>
      </c>
      <c r="V203" s="50">
        <f>IFERROR(FIND(".",S203),0)</f>
        <v/>
      </c>
      <c r="W203" s="50">
        <f>IF(V203&gt;0,V203-1,LEN(S203))</f>
        <v/>
      </c>
      <c r="X203" s="50">
        <f>IF(V203=0,"",IFERROR(LEFT(MID(S203,V203+1,99),FIND("-",MID(S203,V203+1,99))-1),MID(S203,V203+1,99)))</f>
        <v/>
      </c>
      <c r="Y203" s="50">
        <f>LEN(X203)</f>
        <v/>
      </c>
      <c r="Z2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203,"0",""),"1",""),"2",""),"3",""),"4",""),"5",""),"6",""),"7",""),"8",""),"9",""),"A",""),"B",""),"C",""),"D",""),"E",""),"F",""),"G",""),"H",""),"I",""),"J",""),"K",""),"L",""),"M",""),"N",""),"O",""),"P",""),"Q",""),"R",""),"S",""),"T",""),"U",""),"V",""),"W",""),"X",""),"Y",""),"Z",""),".",""),"-","")</f>
        <v/>
      </c>
      <c r="AA203" s="50">
        <f>LEN(S203)-LEN(SUBSTITUTE(S203,".",""))</f>
        <v/>
      </c>
      <c r="AB203" s="50">
        <f>AND(W203=5,Y203=4)</f>
        <v/>
      </c>
      <c r="AC203" s="50">
        <f>IF(P203="","",IF(S203="","There is no mapcode in this row, only a country code.",IF(ISNUMBER(FIND(" ",S203)),"There are too many spaces. A mapcode looks like ZAF RDD.2J: the country code, one space, then the code.",IF(Z203&lt;&gt;"","Contains characters that can't be in a mapcode: "&amp;Z203,IF(OR(AA203&lt;&gt;1,W203&lt;2,W203&gt;5,Y203&lt;2,Y203&gt;4),"This doesn't look like a mapcode. Mapcodes look like RDD.2J: 2 to 5 letters or numbers, a dot, then 2 to 4 more.",IF(AND(U203="",NOT(AB203)),"MISSING",IF(AND(U203&lt;&gt;"",OR(LEN(U203)&lt;2,LEN(U203)&gt;6,ISNUMBER(FIND(".",U203)))),"The country code """&amp;U203&amp;""" doesn't look right. Use a code like ZAF (South Africa) or US-CA (California).","")))))))</f>
        <v/>
      </c>
      <c r="AD203" s="50">
        <f>AND(R203&lt;&gt;"",T203&lt;&gt;"",R203&lt;&gt;T203)</f>
        <v/>
      </c>
    </row>
    <row r="204">
      <c r="B204" s="44" t="n"/>
      <c r="C204" s="44" t="n"/>
      <c r="D204" s="45">
        <f>IF(P204="","",IF(AC204="MISSING","MISSING COUNTRY CODE",IF(AC204&lt;&gt;"","NOT A VALID MAPCODE",IF(M204="NO CONNECTION","NO CONNECTION",IF(NOT(ISNUMBER(F204)),"NOT FOUND",IF(AD204,"CONVERTED – PLEASE CHECK","CONVERTED"))))))</f>
        <v/>
      </c>
      <c r="E204" s="46">
        <f>IF(OR(P204="",AC204&lt;&gt;""),"",TRIM(U204&amp;" "&amp;S204))</f>
        <v/>
      </c>
      <c r="F204" s="47">
        <f>IF(OR(M204="",M204="NO CONNECTION"),"",IFERROR(VALUE(SUBSTITUTE(_xlfn.FILTERXML(M204,"//latDeg"),".",MID(1/2,2,1))),""))</f>
        <v/>
      </c>
      <c r="G204" s="47">
        <f>IF(OR(M204="",M204="NO CONNECTION"),"",IFERROR(VALUE(SUBSTITUTE(_xlfn.FILTERXML(M204,"//lonDeg"),".",MID(1/2,2,1))),""))</f>
        <v/>
      </c>
      <c r="H204" s="45">
        <f>IF(ISNUMBER(F204),SUBSTITUTE(ROUND(F204,6)&amp;"",",",".")&amp;", "&amp;SUBSTITUTE(ROUND(G204,6)&amp;"",",","."),"")</f>
        <v/>
      </c>
      <c r="I204" s="46">
        <f>IF(ISNUMBER(F204),IFERROR(HYPERLINK("https://www.mymapcodes.com/go/?t="&amp;IF(U204="","AAA",U204)&amp;"&amp;ma="&amp;LEFT(S204,V204-1)&amp;"&amp;mb="&amp;MID(S204,V204+1,99),"Open on MyMapcodes →"),""),"")</f>
        <v/>
      </c>
      <c r="J204" s="48">
        <f>IF(P204="","",IF(AC204="MISSING","Add the country code: put it in front of the mapcode (e.g. ZAF RDD.2J) or in column C. ZAF = South Africa.",IF(AC204&lt;&gt;"",AC204,IF(M204="NO CONNECTION","Excel couldn't reach the mapcode service. Click the REFRESH RESULTS box just above the table.",IF(NOT(ISNUMBER(F204)),"The mapcode service doesn't recognise "&amp;E204&amp;". Check the mapcode and the country code.",IF(AD204,"Two different country codes were given, so the one in front of the mapcode ("&amp;R204&amp;") was used.",IF(E204&lt;&gt;TRIM(UPPER(B204&amp;"")),"Tidied up to "&amp;E204&amp;".","")))))))</f>
        <v/>
      </c>
      <c r="L204" s="49">
        <f>IF(E204="","",MapcodeAPI&amp;"coords/"&amp;SUBSTITUTE(E204," ","%20"))&amp;LEFT($B$13,0)</f>
        <v/>
      </c>
      <c r="M204" s="49">
        <f>IF(L204="","",IFERROR(_xlfn.WEBSERVICE(L204),IF(MapcodeAPIBackup="","NO CONNECTION",IFERROR(_xlfn.WEBSERVICE(MapcodeAPIBackup&amp;MID(L204,LEN(MapcodeAPI)+1,999)),"NO CONNECTION"))))</f>
        <v/>
      </c>
      <c r="N204" t="inlineStr">
        <is>
          <t xml:space="preserve"> </t>
        </is>
      </c>
      <c r="P204" s="50">
        <f>IFERROR(IF(AND(TRIM(B204&amp;"")="",TRIM(C204&amp;"")=""),"","#"&amp;UPPER(B204&amp;"")),"#(ERROR)")</f>
        <v/>
      </c>
      <c r="Q204" s="50">
        <f>IF(P204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204,2,999)," "," "),"﻿"," "),"​"," "),"⁠"," ")," "," ")," "," "),CHAR(9)," "),CHAR(10)," "),CHAR(13)," "),"MAPCODE"," "),CHAR(34)," "),"“"," "),"”"," "),"'"," "),"’"," "),"‘"," "),"("," "),")"," "),"["," "),"]"," "),"{"," "),"}"," "),","," "),";"," "),"|"," "),":"," "),"/"," "),"\"," ")))</f>
        <v/>
      </c>
      <c r="R204" s="50">
        <f>IF(ISNUMBER(FIND(" ",Q204)),LEFT(Q204,FIND(" ",Q204)-1),"")</f>
        <v/>
      </c>
      <c r="S204" s="50">
        <f>IF(ISNUMBER(FIND(" ",Q204)),TRIM(MID(Q204,FIND(" ",Q204)+1,999)),Q204)</f>
        <v/>
      </c>
      <c r="T2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204&amp;"")," "," "),"﻿"," "),"​"," "),"⁠"," ")," "," ")," "," "),CHAR(9)," "),CHAR(10)," "),CHAR(13)," "),"MAPCODE"," "),CHAR(34)," "),"“"," "),"”"," "),"'"," "),"’"," "),"‘"," "),"("," "),")"," "),"["," "),"]"," "),"{"," "),"}"," "),","," "),";"," "),"|"," "),":"," "),"/"," "),"\"," "))</f>
        <v/>
      </c>
      <c r="U204" s="50">
        <f>IF(R204&lt;&gt;"",R204,T204)</f>
        <v/>
      </c>
      <c r="V204" s="50">
        <f>IFERROR(FIND(".",S204),0)</f>
        <v/>
      </c>
      <c r="W204" s="50">
        <f>IF(V204&gt;0,V204-1,LEN(S204))</f>
        <v/>
      </c>
      <c r="X204" s="50">
        <f>IF(V204=0,"",IFERROR(LEFT(MID(S204,V204+1,99),FIND("-",MID(S204,V204+1,99))-1),MID(S204,V204+1,99)))</f>
        <v/>
      </c>
      <c r="Y204" s="50">
        <f>LEN(X204)</f>
        <v/>
      </c>
      <c r="Z2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204,"0",""),"1",""),"2",""),"3",""),"4",""),"5",""),"6",""),"7",""),"8",""),"9",""),"A",""),"B",""),"C",""),"D",""),"E",""),"F",""),"G",""),"H",""),"I",""),"J",""),"K",""),"L",""),"M",""),"N",""),"O",""),"P",""),"Q",""),"R",""),"S",""),"T",""),"U",""),"V",""),"W",""),"X",""),"Y",""),"Z",""),".",""),"-","")</f>
        <v/>
      </c>
      <c r="AA204" s="50">
        <f>LEN(S204)-LEN(SUBSTITUTE(S204,".",""))</f>
        <v/>
      </c>
      <c r="AB204" s="50">
        <f>AND(W204=5,Y204=4)</f>
        <v/>
      </c>
      <c r="AC204" s="50">
        <f>IF(P204="","",IF(S204="","There is no mapcode in this row, only a country code.",IF(ISNUMBER(FIND(" ",S204)),"There are too many spaces. A mapcode looks like ZAF RDD.2J: the country code, one space, then the code.",IF(Z204&lt;&gt;"","Contains characters that can't be in a mapcode: "&amp;Z204,IF(OR(AA204&lt;&gt;1,W204&lt;2,W204&gt;5,Y204&lt;2,Y204&gt;4),"This doesn't look like a mapcode. Mapcodes look like RDD.2J: 2 to 5 letters or numbers, a dot, then 2 to 4 more.",IF(AND(U204="",NOT(AB204)),"MISSING",IF(AND(U204&lt;&gt;"",OR(LEN(U204)&lt;2,LEN(U204)&gt;6,ISNUMBER(FIND(".",U204)))),"The country code """&amp;U204&amp;""" doesn't look right. Use a code like ZAF (South Africa) or US-CA (California).","")))))))</f>
        <v/>
      </c>
      <c r="AD204" s="50">
        <f>AND(R204&lt;&gt;"",T204&lt;&gt;"",R204&lt;&gt;T204)</f>
        <v/>
      </c>
    </row>
    <row r="205">
      <c r="B205" s="44" t="n"/>
      <c r="C205" s="44" t="n"/>
      <c r="D205" s="45">
        <f>IF(P205="","",IF(AC205="MISSING","MISSING COUNTRY CODE",IF(AC205&lt;&gt;"","NOT A VALID MAPCODE",IF(M205="NO CONNECTION","NO CONNECTION",IF(NOT(ISNUMBER(F205)),"NOT FOUND",IF(AD205,"CONVERTED – PLEASE CHECK","CONVERTED"))))))</f>
        <v/>
      </c>
      <c r="E205" s="46">
        <f>IF(OR(P205="",AC205&lt;&gt;""),"",TRIM(U205&amp;" "&amp;S205))</f>
        <v/>
      </c>
      <c r="F205" s="47">
        <f>IF(OR(M205="",M205="NO CONNECTION"),"",IFERROR(VALUE(SUBSTITUTE(_xlfn.FILTERXML(M205,"//latDeg"),".",MID(1/2,2,1))),""))</f>
        <v/>
      </c>
      <c r="G205" s="47">
        <f>IF(OR(M205="",M205="NO CONNECTION"),"",IFERROR(VALUE(SUBSTITUTE(_xlfn.FILTERXML(M205,"//lonDeg"),".",MID(1/2,2,1))),""))</f>
        <v/>
      </c>
      <c r="H205" s="45">
        <f>IF(ISNUMBER(F205),SUBSTITUTE(ROUND(F205,6)&amp;"",",",".")&amp;", "&amp;SUBSTITUTE(ROUND(G205,6)&amp;"",",","."),"")</f>
        <v/>
      </c>
      <c r="I205" s="46">
        <f>IF(ISNUMBER(F205),IFERROR(HYPERLINK("https://www.mymapcodes.com/go/?t="&amp;IF(U205="","AAA",U205)&amp;"&amp;ma="&amp;LEFT(S205,V205-1)&amp;"&amp;mb="&amp;MID(S205,V205+1,99),"Open on MyMapcodes →"),""),"")</f>
        <v/>
      </c>
      <c r="J205" s="48">
        <f>IF(P205="","",IF(AC205="MISSING","Add the country code: put it in front of the mapcode (e.g. ZAF RDD.2J) or in column C. ZAF = South Africa.",IF(AC205&lt;&gt;"",AC205,IF(M205="NO CONNECTION","Excel couldn't reach the mapcode service. Click the REFRESH RESULTS box just above the table.",IF(NOT(ISNUMBER(F205)),"The mapcode service doesn't recognise "&amp;E205&amp;". Check the mapcode and the country code.",IF(AD205,"Two different country codes were given, so the one in front of the mapcode ("&amp;R205&amp;") was used.",IF(E205&lt;&gt;TRIM(UPPER(B205&amp;"")),"Tidied up to "&amp;E205&amp;".","")))))))</f>
        <v/>
      </c>
      <c r="L205" s="49">
        <f>IF(E205="","",MapcodeAPI&amp;"coords/"&amp;SUBSTITUTE(E205," ","%20"))&amp;LEFT($B$13,0)</f>
        <v/>
      </c>
      <c r="M205" s="49">
        <f>IF(L205="","",IFERROR(_xlfn.WEBSERVICE(L205),IF(MapcodeAPIBackup="","NO CONNECTION",IFERROR(_xlfn.WEBSERVICE(MapcodeAPIBackup&amp;MID(L205,LEN(MapcodeAPI)+1,999)),"NO CONNECTION"))))</f>
        <v/>
      </c>
      <c r="N205" t="inlineStr">
        <is>
          <t xml:space="preserve"> </t>
        </is>
      </c>
      <c r="P205" s="50">
        <f>IFERROR(IF(AND(TRIM(B205&amp;"")="",TRIM(C205&amp;"")=""),"","#"&amp;UPPER(B205&amp;"")),"#(ERROR)")</f>
        <v/>
      </c>
      <c r="Q205" s="50">
        <f>IF(P205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205,2,999)," "," "),"﻿"," "),"​"," "),"⁠"," ")," "," ")," "," "),CHAR(9)," "),CHAR(10)," "),CHAR(13)," "),"MAPCODE"," "),CHAR(34)," "),"“"," "),"”"," "),"'"," "),"’"," "),"‘"," "),"("," "),")"," "),"["," "),"]"," "),"{"," "),"}"," "),","," "),";"," "),"|"," "),":"," "),"/"," "),"\"," ")))</f>
        <v/>
      </c>
      <c r="R205" s="50">
        <f>IF(ISNUMBER(FIND(" ",Q205)),LEFT(Q205,FIND(" ",Q205)-1),"")</f>
        <v/>
      </c>
      <c r="S205" s="50">
        <f>IF(ISNUMBER(FIND(" ",Q205)),TRIM(MID(Q205,FIND(" ",Q205)+1,999)),Q205)</f>
        <v/>
      </c>
      <c r="T2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205&amp;"")," "," "),"﻿"," "),"​"," "),"⁠"," ")," "," ")," "," "),CHAR(9)," "),CHAR(10)," "),CHAR(13)," "),"MAPCODE"," "),CHAR(34)," "),"“"," "),"”"," "),"'"," "),"’"," "),"‘"," "),"("," "),")"," "),"["," "),"]"," "),"{"," "),"}"," "),","," "),";"," "),"|"," "),":"," "),"/"," "),"\"," "))</f>
        <v/>
      </c>
      <c r="U205" s="50">
        <f>IF(R205&lt;&gt;"",R205,T205)</f>
        <v/>
      </c>
      <c r="V205" s="50">
        <f>IFERROR(FIND(".",S205),0)</f>
        <v/>
      </c>
      <c r="W205" s="50">
        <f>IF(V205&gt;0,V205-1,LEN(S205))</f>
        <v/>
      </c>
      <c r="X205" s="50">
        <f>IF(V205=0,"",IFERROR(LEFT(MID(S205,V205+1,99),FIND("-",MID(S205,V205+1,99))-1),MID(S205,V205+1,99)))</f>
        <v/>
      </c>
      <c r="Y205" s="50">
        <f>LEN(X205)</f>
        <v/>
      </c>
      <c r="Z2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205,"0",""),"1",""),"2",""),"3",""),"4",""),"5",""),"6",""),"7",""),"8",""),"9",""),"A",""),"B",""),"C",""),"D",""),"E",""),"F",""),"G",""),"H",""),"I",""),"J",""),"K",""),"L",""),"M",""),"N",""),"O",""),"P",""),"Q",""),"R",""),"S",""),"T",""),"U",""),"V",""),"W",""),"X",""),"Y",""),"Z",""),".",""),"-","")</f>
        <v/>
      </c>
      <c r="AA205" s="50">
        <f>LEN(S205)-LEN(SUBSTITUTE(S205,".",""))</f>
        <v/>
      </c>
      <c r="AB205" s="50">
        <f>AND(W205=5,Y205=4)</f>
        <v/>
      </c>
      <c r="AC205" s="50">
        <f>IF(P205="","",IF(S205="","There is no mapcode in this row, only a country code.",IF(ISNUMBER(FIND(" ",S205)),"There are too many spaces. A mapcode looks like ZAF RDD.2J: the country code, one space, then the code.",IF(Z205&lt;&gt;"","Contains characters that can't be in a mapcode: "&amp;Z205,IF(OR(AA205&lt;&gt;1,W205&lt;2,W205&gt;5,Y205&lt;2,Y205&gt;4),"This doesn't look like a mapcode. Mapcodes look like RDD.2J: 2 to 5 letters or numbers, a dot, then 2 to 4 more.",IF(AND(U205="",NOT(AB205)),"MISSING",IF(AND(U205&lt;&gt;"",OR(LEN(U205)&lt;2,LEN(U205)&gt;6,ISNUMBER(FIND(".",U205)))),"The country code """&amp;U205&amp;""" doesn't look right. Use a code like ZAF (South Africa) or US-CA (California).","")))))))</f>
        <v/>
      </c>
      <c r="AD205" s="50">
        <f>AND(R205&lt;&gt;"",T205&lt;&gt;"",R205&lt;&gt;T205)</f>
        <v/>
      </c>
    </row>
    <row r="206">
      <c r="B206" s="44" t="n"/>
      <c r="C206" s="44" t="n"/>
      <c r="D206" s="45">
        <f>IF(P206="","",IF(AC206="MISSING","MISSING COUNTRY CODE",IF(AC206&lt;&gt;"","NOT A VALID MAPCODE",IF(M206="NO CONNECTION","NO CONNECTION",IF(NOT(ISNUMBER(F206)),"NOT FOUND",IF(AD206,"CONVERTED – PLEASE CHECK","CONVERTED"))))))</f>
        <v/>
      </c>
      <c r="E206" s="46">
        <f>IF(OR(P206="",AC206&lt;&gt;""),"",TRIM(U206&amp;" "&amp;S206))</f>
        <v/>
      </c>
      <c r="F206" s="47">
        <f>IF(OR(M206="",M206="NO CONNECTION"),"",IFERROR(VALUE(SUBSTITUTE(_xlfn.FILTERXML(M206,"//latDeg"),".",MID(1/2,2,1))),""))</f>
        <v/>
      </c>
      <c r="G206" s="47">
        <f>IF(OR(M206="",M206="NO CONNECTION"),"",IFERROR(VALUE(SUBSTITUTE(_xlfn.FILTERXML(M206,"//lonDeg"),".",MID(1/2,2,1))),""))</f>
        <v/>
      </c>
      <c r="H206" s="45">
        <f>IF(ISNUMBER(F206),SUBSTITUTE(ROUND(F206,6)&amp;"",",",".")&amp;", "&amp;SUBSTITUTE(ROUND(G206,6)&amp;"",",","."),"")</f>
        <v/>
      </c>
      <c r="I206" s="46">
        <f>IF(ISNUMBER(F206),IFERROR(HYPERLINK("https://www.mymapcodes.com/go/?t="&amp;IF(U206="","AAA",U206)&amp;"&amp;ma="&amp;LEFT(S206,V206-1)&amp;"&amp;mb="&amp;MID(S206,V206+1,99),"Open on MyMapcodes →"),""),"")</f>
        <v/>
      </c>
      <c r="J206" s="48">
        <f>IF(P206="","",IF(AC206="MISSING","Add the country code: put it in front of the mapcode (e.g. ZAF RDD.2J) or in column C. ZAF = South Africa.",IF(AC206&lt;&gt;"",AC206,IF(M206="NO CONNECTION","Excel couldn't reach the mapcode service. Click the REFRESH RESULTS box just above the table.",IF(NOT(ISNUMBER(F206)),"The mapcode service doesn't recognise "&amp;E206&amp;". Check the mapcode and the country code.",IF(AD206,"Two different country codes were given, so the one in front of the mapcode ("&amp;R206&amp;") was used.",IF(E206&lt;&gt;TRIM(UPPER(B206&amp;"")),"Tidied up to "&amp;E206&amp;".","")))))))</f>
        <v/>
      </c>
      <c r="L206" s="49">
        <f>IF(E206="","",MapcodeAPI&amp;"coords/"&amp;SUBSTITUTE(E206," ","%20"))&amp;LEFT($B$13,0)</f>
        <v/>
      </c>
      <c r="M206" s="49">
        <f>IF(L206="","",IFERROR(_xlfn.WEBSERVICE(L206),IF(MapcodeAPIBackup="","NO CONNECTION",IFERROR(_xlfn.WEBSERVICE(MapcodeAPIBackup&amp;MID(L206,LEN(MapcodeAPI)+1,999)),"NO CONNECTION"))))</f>
        <v/>
      </c>
      <c r="N206" t="inlineStr">
        <is>
          <t xml:space="preserve"> </t>
        </is>
      </c>
      <c r="P206" s="50">
        <f>IFERROR(IF(AND(TRIM(B206&amp;"")="",TRIM(C206&amp;"")=""),"","#"&amp;UPPER(B206&amp;"")),"#(ERROR)")</f>
        <v/>
      </c>
      <c r="Q206" s="50">
        <f>IF(P206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206,2,999)," "," "),"﻿"," "),"​"," "),"⁠"," ")," "," ")," "," "),CHAR(9)," "),CHAR(10)," "),CHAR(13)," "),"MAPCODE"," "),CHAR(34)," "),"“"," "),"”"," "),"'"," "),"’"," "),"‘"," "),"("," "),")"," "),"["," "),"]"," "),"{"," "),"}"," "),","," "),";"," "),"|"," "),":"," "),"/"," "),"\"," ")))</f>
        <v/>
      </c>
      <c r="R206" s="50">
        <f>IF(ISNUMBER(FIND(" ",Q206)),LEFT(Q206,FIND(" ",Q206)-1),"")</f>
        <v/>
      </c>
      <c r="S206" s="50">
        <f>IF(ISNUMBER(FIND(" ",Q206)),TRIM(MID(Q206,FIND(" ",Q206)+1,999)),Q206)</f>
        <v/>
      </c>
      <c r="T2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206&amp;"")," "," "),"﻿"," "),"​"," "),"⁠"," ")," "," ")," "," "),CHAR(9)," "),CHAR(10)," "),CHAR(13)," "),"MAPCODE"," "),CHAR(34)," "),"“"," "),"”"," "),"'"," "),"’"," "),"‘"," "),"("," "),")"," "),"["," "),"]"," "),"{"," "),"}"," "),","," "),";"," "),"|"," "),":"," "),"/"," "),"\"," "))</f>
        <v/>
      </c>
      <c r="U206" s="50">
        <f>IF(R206&lt;&gt;"",R206,T206)</f>
        <v/>
      </c>
      <c r="V206" s="50">
        <f>IFERROR(FIND(".",S206),0)</f>
        <v/>
      </c>
      <c r="W206" s="50">
        <f>IF(V206&gt;0,V206-1,LEN(S206))</f>
        <v/>
      </c>
      <c r="X206" s="50">
        <f>IF(V206=0,"",IFERROR(LEFT(MID(S206,V206+1,99),FIND("-",MID(S206,V206+1,99))-1),MID(S206,V206+1,99)))</f>
        <v/>
      </c>
      <c r="Y206" s="50">
        <f>LEN(X206)</f>
        <v/>
      </c>
      <c r="Z2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206,"0",""),"1",""),"2",""),"3",""),"4",""),"5",""),"6",""),"7",""),"8",""),"9",""),"A",""),"B",""),"C",""),"D",""),"E",""),"F",""),"G",""),"H",""),"I",""),"J",""),"K",""),"L",""),"M",""),"N",""),"O",""),"P",""),"Q",""),"R",""),"S",""),"T",""),"U",""),"V",""),"W",""),"X",""),"Y",""),"Z",""),".",""),"-","")</f>
        <v/>
      </c>
      <c r="AA206" s="50">
        <f>LEN(S206)-LEN(SUBSTITUTE(S206,".",""))</f>
        <v/>
      </c>
      <c r="AB206" s="50">
        <f>AND(W206=5,Y206=4)</f>
        <v/>
      </c>
      <c r="AC206" s="50">
        <f>IF(P206="","",IF(S206="","There is no mapcode in this row, only a country code.",IF(ISNUMBER(FIND(" ",S206)),"There are too many spaces. A mapcode looks like ZAF RDD.2J: the country code, one space, then the code.",IF(Z206&lt;&gt;"","Contains characters that can't be in a mapcode: "&amp;Z206,IF(OR(AA206&lt;&gt;1,W206&lt;2,W206&gt;5,Y206&lt;2,Y206&gt;4),"This doesn't look like a mapcode. Mapcodes look like RDD.2J: 2 to 5 letters or numbers, a dot, then 2 to 4 more.",IF(AND(U206="",NOT(AB206)),"MISSING",IF(AND(U206&lt;&gt;"",OR(LEN(U206)&lt;2,LEN(U206)&gt;6,ISNUMBER(FIND(".",U206)))),"The country code """&amp;U206&amp;""" doesn't look right. Use a code like ZAF (South Africa) or US-CA (California).","")))))))</f>
        <v/>
      </c>
      <c r="AD206" s="50">
        <f>AND(R206&lt;&gt;"",T206&lt;&gt;"",R206&lt;&gt;T206)</f>
        <v/>
      </c>
    </row>
    <row r="207">
      <c r="B207" s="44" t="n"/>
      <c r="C207" s="44" t="n"/>
      <c r="D207" s="45">
        <f>IF(P207="","",IF(AC207="MISSING","MISSING COUNTRY CODE",IF(AC207&lt;&gt;"","NOT A VALID MAPCODE",IF(M207="NO CONNECTION","NO CONNECTION",IF(NOT(ISNUMBER(F207)),"NOT FOUND",IF(AD207,"CONVERTED – PLEASE CHECK","CONVERTED"))))))</f>
        <v/>
      </c>
      <c r="E207" s="46">
        <f>IF(OR(P207="",AC207&lt;&gt;""),"",TRIM(U207&amp;" "&amp;S207))</f>
        <v/>
      </c>
      <c r="F207" s="47">
        <f>IF(OR(M207="",M207="NO CONNECTION"),"",IFERROR(VALUE(SUBSTITUTE(_xlfn.FILTERXML(M207,"//latDeg"),".",MID(1/2,2,1))),""))</f>
        <v/>
      </c>
      <c r="G207" s="47">
        <f>IF(OR(M207="",M207="NO CONNECTION"),"",IFERROR(VALUE(SUBSTITUTE(_xlfn.FILTERXML(M207,"//lonDeg"),".",MID(1/2,2,1))),""))</f>
        <v/>
      </c>
      <c r="H207" s="45">
        <f>IF(ISNUMBER(F207),SUBSTITUTE(ROUND(F207,6)&amp;"",",",".")&amp;", "&amp;SUBSTITUTE(ROUND(G207,6)&amp;"",",","."),"")</f>
        <v/>
      </c>
      <c r="I207" s="46">
        <f>IF(ISNUMBER(F207),IFERROR(HYPERLINK("https://www.mymapcodes.com/go/?t="&amp;IF(U207="","AAA",U207)&amp;"&amp;ma="&amp;LEFT(S207,V207-1)&amp;"&amp;mb="&amp;MID(S207,V207+1,99),"Open on MyMapcodes →"),""),"")</f>
        <v/>
      </c>
      <c r="J207" s="48">
        <f>IF(P207="","",IF(AC207="MISSING","Add the country code: put it in front of the mapcode (e.g. ZAF RDD.2J) or in column C. ZAF = South Africa.",IF(AC207&lt;&gt;"",AC207,IF(M207="NO CONNECTION","Excel couldn't reach the mapcode service. Click the REFRESH RESULTS box just above the table.",IF(NOT(ISNUMBER(F207)),"The mapcode service doesn't recognise "&amp;E207&amp;". Check the mapcode and the country code.",IF(AD207,"Two different country codes were given, so the one in front of the mapcode ("&amp;R207&amp;") was used.",IF(E207&lt;&gt;TRIM(UPPER(B207&amp;"")),"Tidied up to "&amp;E207&amp;".","")))))))</f>
        <v/>
      </c>
      <c r="L207" s="49">
        <f>IF(E207="","",MapcodeAPI&amp;"coords/"&amp;SUBSTITUTE(E207," ","%20"))&amp;LEFT($B$13,0)</f>
        <v/>
      </c>
      <c r="M207" s="49">
        <f>IF(L207="","",IFERROR(_xlfn.WEBSERVICE(L207),IF(MapcodeAPIBackup="","NO CONNECTION",IFERROR(_xlfn.WEBSERVICE(MapcodeAPIBackup&amp;MID(L207,LEN(MapcodeAPI)+1,999)),"NO CONNECTION"))))</f>
        <v/>
      </c>
      <c r="N207" t="inlineStr">
        <is>
          <t xml:space="preserve"> </t>
        </is>
      </c>
      <c r="P207" s="50">
        <f>IFERROR(IF(AND(TRIM(B207&amp;"")="",TRIM(C207&amp;"")=""),"","#"&amp;UPPER(B207&amp;"")),"#(ERROR)")</f>
        <v/>
      </c>
      <c r="Q207" s="50">
        <f>IF(P207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207,2,999)," "," "),"﻿"," "),"​"," "),"⁠"," ")," "," ")," "," "),CHAR(9)," "),CHAR(10)," "),CHAR(13)," "),"MAPCODE"," "),CHAR(34)," "),"“"," "),"”"," "),"'"," "),"’"," "),"‘"," "),"("," "),")"," "),"["," "),"]"," "),"{"," "),"}"," "),","," "),";"," "),"|"," "),":"," "),"/"," "),"\"," ")))</f>
        <v/>
      </c>
      <c r="R207" s="50">
        <f>IF(ISNUMBER(FIND(" ",Q207)),LEFT(Q207,FIND(" ",Q207)-1),"")</f>
        <v/>
      </c>
      <c r="S207" s="50">
        <f>IF(ISNUMBER(FIND(" ",Q207)),TRIM(MID(Q207,FIND(" ",Q207)+1,999)),Q207)</f>
        <v/>
      </c>
      <c r="T2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207&amp;"")," "," "),"﻿"," "),"​"," "),"⁠"," ")," "," ")," "," "),CHAR(9)," "),CHAR(10)," "),CHAR(13)," "),"MAPCODE"," "),CHAR(34)," "),"“"," "),"”"," "),"'"," "),"’"," "),"‘"," "),"("," "),")"," "),"["," "),"]"," "),"{"," "),"}"," "),","," "),";"," "),"|"," "),":"," "),"/"," "),"\"," "))</f>
        <v/>
      </c>
      <c r="U207" s="50">
        <f>IF(R207&lt;&gt;"",R207,T207)</f>
        <v/>
      </c>
      <c r="V207" s="50">
        <f>IFERROR(FIND(".",S207),0)</f>
        <v/>
      </c>
      <c r="W207" s="50">
        <f>IF(V207&gt;0,V207-1,LEN(S207))</f>
        <v/>
      </c>
      <c r="X207" s="50">
        <f>IF(V207=0,"",IFERROR(LEFT(MID(S207,V207+1,99),FIND("-",MID(S207,V207+1,99))-1),MID(S207,V207+1,99)))</f>
        <v/>
      </c>
      <c r="Y207" s="50">
        <f>LEN(X207)</f>
        <v/>
      </c>
      <c r="Z2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207,"0",""),"1",""),"2",""),"3",""),"4",""),"5",""),"6",""),"7",""),"8",""),"9",""),"A",""),"B",""),"C",""),"D",""),"E",""),"F",""),"G",""),"H",""),"I",""),"J",""),"K",""),"L",""),"M",""),"N",""),"O",""),"P",""),"Q",""),"R",""),"S",""),"T",""),"U",""),"V",""),"W",""),"X",""),"Y",""),"Z",""),".",""),"-","")</f>
        <v/>
      </c>
      <c r="AA207" s="50">
        <f>LEN(S207)-LEN(SUBSTITUTE(S207,".",""))</f>
        <v/>
      </c>
      <c r="AB207" s="50">
        <f>AND(W207=5,Y207=4)</f>
        <v/>
      </c>
      <c r="AC207" s="50">
        <f>IF(P207="","",IF(S207="","There is no mapcode in this row, only a country code.",IF(ISNUMBER(FIND(" ",S207)),"There are too many spaces. A mapcode looks like ZAF RDD.2J: the country code, one space, then the code.",IF(Z207&lt;&gt;"","Contains characters that can't be in a mapcode: "&amp;Z207,IF(OR(AA207&lt;&gt;1,W207&lt;2,W207&gt;5,Y207&lt;2,Y207&gt;4),"This doesn't look like a mapcode. Mapcodes look like RDD.2J: 2 to 5 letters or numbers, a dot, then 2 to 4 more.",IF(AND(U207="",NOT(AB207)),"MISSING",IF(AND(U207&lt;&gt;"",OR(LEN(U207)&lt;2,LEN(U207)&gt;6,ISNUMBER(FIND(".",U207)))),"The country code """&amp;U207&amp;""" doesn't look right. Use a code like ZAF (South Africa) or US-CA (California).","")))))))</f>
        <v/>
      </c>
      <c r="AD207" s="50">
        <f>AND(R207&lt;&gt;"",T207&lt;&gt;"",R207&lt;&gt;T207)</f>
        <v/>
      </c>
    </row>
    <row r="208">
      <c r="B208" s="44" t="n"/>
      <c r="C208" s="44" t="n"/>
      <c r="D208" s="45">
        <f>IF(P208="","",IF(AC208="MISSING","MISSING COUNTRY CODE",IF(AC208&lt;&gt;"","NOT A VALID MAPCODE",IF(M208="NO CONNECTION","NO CONNECTION",IF(NOT(ISNUMBER(F208)),"NOT FOUND",IF(AD208,"CONVERTED – PLEASE CHECK","CONVERTED"))))))</f>
        <v/>
      </c>
      <c r="E208" s="46">
        <f>IF(OR(P208="",AC208&lt;&gt;""),"",TRIM(U208&amp;" "&amp;S208))</f>
        <v/>
      </c>
      <c r="F208" s="47">
        <f>IF(OR(M208="",M208="NO CONNECTION"),"",IFERROR(VALUE(SUBSTITUTE(_xlfn.FILTERXML(M208,"//latDeg"),".",MID(1/2,2,1))),""))</f>
        <v/>
      </c>
      <c r="G208" s="47">
        <f>IF(OR(M208="",M208="NO CONNECTION"),"",IFERROR(VALUE(SUBSTITUTE(_xlfn.FILTERXML(M208,"//lonDeg"),".",MID(1/2,2,1))),""))</f>
        <v/>
      </c>
      <c r="H208" s="45">
        <f>IF(ISNUMBER(F208),SUBSTITUTE(ROUND(F208,6)&amp;"",",",".")&amp;", "&amp;SUBSTITUTE(ROUND(G208,6)&amp;"",",","."),"")</f>
        <v/>
      </c>
      <c r="I208" s="46">
        <f>IF(ISNUMBER(F208),IFERROR(HYPERLINK("https://www.mymapcodes.com/go/?t="&amp;IF(U208="","AAA",U208)&amp;"&amp;ma="&amp;LEFT(S208,V208-1)&amp;"&amp;mb="&amp;MID(S208,V208+1,99),"Open on MyMapcodes →"),""),"")</f>
        <v/>
      </c>
      <c r="J208" s="48">
        <f>IF(P208="","",IF(AC208="MISSING","Add the country code: put it in front of the mapcode (e.g. ZAF RDD.2J) or in column C. ZAF = South Africa.",IF(AC208&lt;&gt;"",AC208,IF(M208="NO CONNECTION","Excel couldn't reach the mapcode service. Click the REFRESH RESULTS box just above the table.",IF(NOT(ISNUMBER(F208)),"The mapcode service doesn't recognise "&amp;E208&amp;". Check the mapcode and the country code.",IF(AD208,"Two different country codes were given, so the one in front of the mapcode ("&amp;R208&amp;") was used.",IF(E208&lt;&gt;TRIM(UPPER(B208&amp;"")),"Tidied up to "&amp;E208&amp;".","")))))))</f>
        <v/>
      </c>
      <c r="L208" s="49">
        <f>IF(E208="","",MapcodeAPI&amp;"coords/"&amp;SUBSTITUTE(E208," ","%20"))&amp;LEFT($B$13,0)</f>
        <v/>
      </c>
      <c r="M208" s="49">
        <f>IF(L208="","",IFERROR(_xlfn.WEBSERVICE(L208),IF(MapcodeAPIBackup="","NO CONNECTION",IFERROR(_xlfn.WEBSERVICE(MapcodeAPIBackup&amp;MID(L208,LEN(MapcodeAPI)+1,999)),"NO CONNECTION"))))</f>
        <v/>
      </c>
      <c r="N208" t="inlineStr">
        <is>
          <t xml:space="preserve"> </t>
        </is>
      </c>
      <c r="P208" s="50">
        <f>IFERROR(IF(AND(TRIM(B208&amp;"")="",TRIM(C208&amp;"")=""),"","#"&amp;UPPER(B208&amp;"")),"#(ERROR)")</f>
        <v/>
      </c>
      <c r="Q208" s="50">
        <f>IF(P208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208,2,999)," "," "),"﻿"," "),"​"," "),"⁠"," ")," "," ")," "," "),CHAR(9)," "),CHAR(10)," "),CHAR(13)," "),"MAPCODE"," "),CHAR(34)," "),"“"," "),"”"," "),"'"," "),"’"," "),"‘"," "),"("," "),")"," "),"["," "),"]"," "),"{"," "),"}"," "),","," "),";"," "),"|"," "),":"," "),"/"," "),"\"," ")))</f>
        <v/>
      </c>
      <c r="R208" s="50">
        <f>IF(ISNUMBER(FIND(" ",Q208)),LEFT(Q208,FIND(" ",Q208)-1),"")</f>
        <v/>
      </c>
      <c r="S208" s="50">
        <f>IF(ISNUMBER(FIND(" ",Q208)),TRIM(MID(Q208,FIND(" ",Q208)+1,999)),Q208)</f>
        <v/>
      </c>
      <c r="T2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208&amp;"")," "," "),"﻿"," "),"​"," "),"⁠"," ")," "," ")," "," "),CHAR(9)," "),CHAR(10)," "),CHAR(13)," "),"MAPCODE"," "),CHAR(34)," "),"“"," "),"”"," "),"'"," "),"’"," "),"‘"," "),"("," "),")"," "),"["," "),"]"," "),"{"," "),"}"," "),","," "),";"," "),"|"," "),":"," "),"/"," "),"\"," "))</f>
        <v/>
      </c>
      <c r="U208" s="50">
        <f>IF(R208&lt;&gt;"",R208,T208)</f>
        <v/>
      </c>
      <c r="V208" s="50">
        <f>IFERROR(FIND(".",S208),0)</f>
        <v/>
      </c>
      <c r="W208" s="50">
        <f>IF(V208&gt;0,V208-1,LEN(S208))</f>
        <v/>
      </c>
      <c r="X208" s="50">
        <f>IF(V208=0,"",IFERROR(LEFT(MID(S208,V208+1,99),FIND("-",MID(S208,V208+1,99))-1),MID(S208,V208+1,99)))</f>
        <v/>
      </c>
      <c r="Y208" s="50">
        <f>LEN(X208)</f>
        <v/>
      </c>
      <c r="Z2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208,"0",""),"1",""),"2",""),"3",""),"4",""),"5",""),"6",""),"7",""),"8",""),"9",""),"A",""),"B",""),"C",""),"D",""),"E",""),"F",""),"G",""),"H",""),"I",""),"J",""),"K",""),"L",""),"M",""),"N",""),"O",""),"P",""),"Q",""),"R",""),"S",""),"T",""),"U",""),"V",""),"W",""),"X",""),"Y",""),"Z",""),".",""),"-","")</f>
        <v/>
      </c>
      <c r="AA208" s="50">
        <f>LEN(S208)-LEN(SUBSTITUTE(S208,".",""))</f>
        <v/>
      </c>
      <c r="AB208" s="50">
        <f>AND(W208=5,Y208=4)</f>
        <v/>
      </c>
      <c r="AC208" s="50">
        <f>IF(P208="","",IF(S208="","There is no mapcode in this row, only a country code.",IF(ISNUMBER(FIND(" ",S208)),"There are too many spaces. A mapcode looks like ZAF RDD.2J: the country code, one space, then the code.",IF(Z208&lt;&gt;"","Contains characters that can't be in a mapcode: "&amp;Z208,IF(OR(AA208&lt;&gt;1,W208&lt;2,W208&gt;5,Y208&lt;2,Y208&gt;4),"This doesn't look like a mapcode. Mapcodes look like RDD.2J: 2 to 5 letters or numbers, a dot, then 2 to 4 more.",IF(AND(U208="",NOT(AB208)),"MISSING",IF(AND(U208&lt;&gt;"",OR(LEN(U208)&lt;2,LEN(U208)&gt;6,ISNUMBER(FIND(".",U208)))),"The country code """&amp;U208&amp;""" doesn't look right. Use a code like ZAF (South Africa) or US-CA (California).","")))))))</f>
        <v/>
      </c>
      <c r="AD208" s="50">
        <f>AND(R208&lt;&gt;"",T208&lt;&gt;"",R208&lt;&gt;T208)</f>
        <v/>
      </c>
    </row>
    <row r="209">
      <c r="B209" s="44" t="n"/>
      <c r="C209" s="44" t="n"/>
      <c r="D209" s="45">
        <f>IF(P209="","",IF(AC209="MISSING","MISSING COUNTRY CODE",IF(AC209&lt;&gt;"","NOT A VALID MAPCODE",IF(M209="NO CONNECTION","NO CONNECTION",IF(NOT(ISNUMBER(F209)),"NOT FOUND",IF(AD209,"CONVERTED – PLEASE CHECK","CONVERTED"))))))</f>
        <v/>
      </c>
      <c r="E209" s="46">
        <f>IF(OR(P209="",AC209&lt;&gt;""),"",TRIM(U209&amp;" "&amp;S209))</f>
        <v/>
      </c>
      <c r="F209" s="47">
        <f>IF(OR(M209="",M209="NO CONNECTION"),"",IFERROR(VALUE(SUBSTITUTE(_xlfn.FILTERXML(M209,"//latDeg"),".",MID(1/2,2,1))),""))</f>
        <v/>
      </c>
      <c r="G209" s="47">
        <f>IF(OR(M209="",M209="NO CONNECTION"),"",IFERROR(VALUE(SUBSTITUTE(_xlfn.FILTERXML(M209,"//lonDeg"),".",MID(1/2,2,1))),""))</f>
        <v/>
      </c>
      <c r="H209" s="45">
        <f>IF(ISNUMBER(F209),SUBSTITUTE(ROUND(F209,6)&amp;"",",",".")&amp;", "&amp;SUBSTITUTE(ROUND(G209,6)&amp;"",",","."),"")</f>
        <v/>
      </c>
      <c r="I209" s="46">
        <f>IF(ISNUMBER(F209),IFERROR(HYPERLINK("https://www.mymapcodes.com/go/?t="&amp;IF(U209="","AAA",U209)&amp;"&amp;ma="&amp;LEFT(S209,V209-1)&amp;"&amp;mb="&amp;MID(S209,V209+1,99),"Open on MyMapcodes →"),""),"")</f>
        <v/>
      </c>
      <c r="J209" s="48">
        <f>IF(P209="","",IF(AC209="MISSING","Add the country code: put it in front of the mapcode (e.g. ZAF RDD.2J) or in column C. ZAF = South Africa.",IF(AC209&lt;&gt;"",AC209,IF(M209="NO CONNECTION","Excel couldn't reach the mapcode service. Click the REFRESH RESULTS box just above the table.",IF(NOT(ISNUMBER(F209)),"The mapcode service doesn't recognise "&amp;E209&amp;". Check the mapcode and the country code.",IF(AD209,"Two different country codes were given, so the one in front of the mapcode ("&amp;R209&amp;") was used.",IF(E209&lt;&gt;TRIM(UPPER(B209&amp;"")),"Tidied up to "&amp;E209&amp;".","")))))))</f>
        <v/>
      </c>
      <c r="L209" s="49">
        <f>IF(E209="","",MapcodeAPI&amp;"coords/"&amp;SUBSTITUTE(E209," ","%20"))&amp;LEFT($B$13,0)</f>
        <v/>
      </c>
      <c r="M209" s="49">
        <f>IF(L209="","",IFERROR(_xlfn.WEBSERVICE(L209),IF(MapcodeAPIBackup="","NO CONNECTION",IFERROR(_xlfn.WEBSERVICE(MapcodeAPIBackup&amp;MID(L209,LEN(MapcodeAPI)+1,999)),"NO CONNECTION"))))</f>
        <v/>
      </c>
      <c r="N209" t="inlineStr">
        <is>
          <t xml:space="preserve"> </t>
        </is>
      </c>
      <c r="P209" s="50">
        <f>IFERROR(IF(AND(TRIM(B209&amp;"")="",TRIM(C209&amp;"")=""),"","#"&amp;UPPER(B209&amp;"")),"#(ERROR)")</f>
        <v/>
      </c>
      <c r="Q209" s="50">
        <f>IF(P209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209,2,999)," "," "),"﻿"," "),"​"," "),"⁠"," ")," "," ")," "," "),CHAR(9)," "),CHAR(10)," "),CHAR(13)," "),"MAPCODE"," "),CHAR(34)," "),"“"," "),"”"," "),"'"," "),"’"," "),"‘"," "),"("," "),")"," "),"["," "),"]"," "),"{"," "),"}"," "),","," "),";"," "),"|"," "),":"," "),"/"," "),"\"," ")))</f>
        <v/>
      </c>
      <c r="R209" s="50">
        <f>IF(ISNUMBER(FIND(" ",Q209)),LEFT(Q209,FIND(" ",Q209)-1),"")</f>
        <v/>
      </c>
      <c r="S209" s="50">
        <f>IF(ISNUMBER(FIND(" ",Q209)),TRIM(MID(Q209,FIND(" ",Q209)+1,999)),Q209)</f>
        <v/>
      </c>
      <c r="T2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209&amp;"")," "," "),"﻿"," "),"​"," "),"⁠"," ")," "," ")," "," "),CHAR(9)," "),CHAR(10)," "),CHAR(13)," "),"MAPCODE"," "),CHAR(34)," "),"“"," "),"”"," "),"'"," "),"’"," "),"‘"," "),"("," "),")"," "),"["," "),"]"," "),"{"," "),"}"," "),","," "),";"," "),"|"," "),":"," "),"/"," "),"\"," "))</f>
        <v/>
      </c>
      <c r="U209" s="50">
        <f>IF(R209&lt;&gt;"",R209,T209)</f>
        <v/>
      </c>
      <c r="V209" s="50">
        <f>IFERROR(FIND(".",S209),0)</f>
        <v/>
      </c>
      <c r="W209" s="50">
        <f>IF(V209&gt;0,V209-1,LEN(S209))</f>
        <v/>
      </c>
      <c r="X209" s="50">
        <f>IF(V209=0,"",IFERROR(LEFT(MID(S209,V209+1,99),FIND("-",MID(S209,V209+1,99))-1),MID(S209,V209+1,99)))</f>
        <v/>
      </c>
      <c r="Y209" s="50">
        <f>LEN(X209)</f>
        <v/>
      </c>
      <c r="Z2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209,"0",""),"1",""),"2",""),"3",""),"4",""),"5",""),"6",""),"7",""),"8",""),"9",""),"A",""),"B",""),"C",""),"D",""),"E",""),"F",""),"G",""),"H",""),"I",""),"J",""),"K",""),"L",""),"M",""),"N",""),"O",""),"P",""),"Q",""),"R",""),"S",""),"T",""),"U",""),"V",""),"W",""),"X",""),"Y",""),"Z",""),".",""),"-","")</f>
        <v/>
      </c>
      <c r="AA209" s="50">
        <f>LEN(S209)-LEN(SUBSTITUTE(S209,".",""))</f>
        <v/>
      </c>
      <c r="AB209" s="50">
        <f>AND(W209=5,Y209=4)</f>
        <v/>
      </c>
      <c r="AC209" s="50">
        <f>IF(P209="","",IF(S209="","There is no mapcode in this row, only a country code.",IF(ISNUMBER(FIND(" ",S209)),"There are too many spaces. A mapcode looks like ZAF RDD.2J: the country code, one space, then the code.",IF(Z209&lt;&gt;"","Contains characters that can't be in a mapcode: "&amp;Z209,IF(OR(AA209&lt;&gt;1,W209&lt;2,W209&gt;5,Y209&lt;2,Y209&gt;4),"This doesn't look like a mapcode. Mapcodes look like RDD.2J: 2 to 5 letters or numbers, a dot, then 2 to 4 more.",IF(AND(U209="",NOT(AB209)),"MISSING",IF(AND(U209&lt;&gt;"",OR(LEN(U209)&lt;2,LEN(U209)&gt;6,ISNUMBER(FIND(".",U209)))),"The country code """&amp;U209&amp;""" doesn't look right. Use a code like ZAF (South Africa) or US-CA (California).","")))))))</f>
        <v/>
      </c>
      <c r="AD209" s="50">
        <f>AND(R209&lt;&gt;"",T209&lt;&gt;"",R209&lt;&gt;T209)</f>
        <v/>
      </c>
    </row>
    <row r="210">
      <c r="B210" s="44" t="n"/>
      <c r="C210" s="44" t="n"/>
      <c r="D210" s="45">
        <f>IF(P210="","",IF(AC210="MISSING","MISSING COUNTRY CODE",IF(AC210&lt;&gt;"","NOT A VALID MAPCODE",IF(M210="NO CONNECTION","NO CONNECTION",IF(NOT(ISNUMBER(F210)),"NOT FOUND",IF(AD210,"CONVERTED – PLEASE CHECK","CONVERTED"))))))</f>
        <v/>
      </c>
      <c r="E210" s="46">
        <f>IF(OR(P210="",AC210&lt;&gt;""),"",TRIM(U210&amp;" "&amp;S210))</f>
        <v/>
      </c>
      <c r="F210" s="47">
        <f>IF(OR(M210="",M210="NO CONNECTION"),"",IFERROR(VALUE(SUBSTITUTE(_xlfn.FILTERXML(M210,"//latDeg"),".",MID(1/2,2,1))),""))</f>
        <v/>
      </c>
      <c r="G210" s="47">
        <f>IF(OR(M210="",M210="NO CONNECTION"),"",IFERROR(VALUE(SUBSTITUTE(_xlfn.FILTERXML(M210,"//lonDeg"),".",MID(1/2,2,1))),""))</f>
        <v/>
      </c>
      <c r="H210" s="45">
        <f>IF(ISNUMBER(F210),SUBSTITUTE(ROUND(F210,6)&amp;"",",",".")&amp;", "&amp;SUBSTITUTE(ROUND(G210,6)&amp;"",",","."),"")</f>
        <v/>
      </c>
      <c r="I210" s="46">
        <f>IF(ISNUMBER(F210),IFERROR(HYPERLINK("https://www.mymapcodes.com/go/?t="&amp;IF(U210="","AAA",U210)&amp;"&amp;ma="&amp;LEFT(S210,V210-1)&amp;"&amp;mb="&amp;MID(S210,V210+1,99),"Open on MyMapcodes →"),""),"")</f>
        <v/>
      </c>
      <c r="J210" s="48">
        <f>IF(P210="","",IF(AC210="MISSING","Add the country code: put it in front of the mapcode (e.g. ZAF RDD.2J) or in column C. ZAF = South Africa.",IF(AC210&lt;&gt;"",AC210,IF(M210="NO CONNECTION","Excel couldn't reach the mapcode service. Click the REFRESH RESULTS box just above the table.",IF(NOT(ISNUMBER(F210)),"The mapcode service doesn't recognise "&amp;E210&amp;". Check the mapcode and the country code.",IF(AD210,"Two different country codes were given, so the one in front of the mapcode ("&amp;R210&amp;") was used.",IF(E210&lt;&gt;TRIM(UPPER(B210&amp;"")),"Tidied up to "&amp;E210&amp;".","")))))))</f>
        <v/>
      </c>
      <c r="L210" s="49">
        <f>IF(E210="","",MapcodeAPI&amp;"coords/"&amp;SUBSTITUTE(E210," ","%20"))&amp;LEFT($B$13,0)</f>
        <v/>
      </c>
      <c r="M210" s="49">
        <f>IF(L210="","",IFERROR(_xlfn.WEBSERVICE(L210),IF(MapcodeAPIBackup="","NO CONNECTION",IFERROR(_xlfn.WEBSERVICE(MapcodeAPIBackup&amp;MID(L210,LEN(MapcodeAPI)+1,999)),"NO CONNECTION"))))</f>
        <v/>
      </c>
      <c r="N210" t="inlineStr">
        <is>
          <t xml:space="preserve"> </t>
        </is>
      </c>
      <c r="P210" s="50">
        <f>IFERROR(IF(AND(TRIM(B210&amp;"")="",TRIM(C210&amp;"")=""),"","#"&amp;UPPER(B210&amp;"")),"#(ERROR)")</f>
        <v/>
      </c>
      <c r="Q210" s="50">
        <f>IF(P210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210,2,999)," "," "),"﻿"," "),"​"," "),"⁠"," ")," "," ")," "," "),CHAR(9)," "),CHAR(10)," "),CHAR(13)," "),"MAPCODE"," "),CHAR(34)," "),"“"," "),"”"," "),"'"," "),"’"," "),"‘"," "),"("," "),")"," "),"["," "),"]"," "),"{"," "),"}"," "),","," "),";"," "),"|"," "),":"," "),"/"," "),"\"," ")))</f>
        <v/>
      </c>
      <c r="R210" s="50">
        <f>IF(ISNUMBER(FIND(" ",Q210)),LEFT(Q210,FIND(" ",Q210)-1),"")</f>
        <v/>
      </c>
      <c r="S210" s="50">
        <f>IF(ISNUMBER(FIND(" ",Q210)),TRIM(MID(Q210,FIND(" ",Q210)+1,999)),Q210)</f>
        <v/>
      </c>
      <c r="T2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210&amp;"")," "," "),"﻿"," "),"​"," "),"⁠"," ")," "," ")," "," "),CHAR(9)," "),CHAR(10)," "),CHAR(13)," "),"MAPCODE"," "),CHAR(34)," "),"“"," "),"”"," "),"'"," "),"’"," "),"‘"," "),"("," "),")"," "),"["," "),"]"," "),"{"," "),"}"," "),","," "),";"," "),"|"," "),":"," "),"/"," "),"\"," "))</f>
        <v/>
      </c>
      <c r="U210" s="50">
        <f>IF(R210&lt;&gt;"",R210,T210)</f>
        <v/>
      </c>
      <c r="V210" s="50">
        <f>IFERROR(FIND(".",S210),0)</f>
        <v/>
      </c>
      <c r="W210" s="50">
        <f>IF(V210&gt;0,V210-1,LEN(S210))</f>
        <v/>
      </c>
      <c r="X210" s="50">
        <f>IF(V210=0,"",IFERROR(LEFT(MID(S210,V210+1,99),FIND("-",MID(S210,V210+1,99))-1),MID(S210,V210+1,99)))</f>
        <v/>
      </c>
      <c r="Y210" s="50">
        <f>LEN(X210)</f>
        <v/>
      </c>
      <c r="Z2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210,"0",""),"1",""),"2",""),"3",""),"4",""),"5",""),"6",""),"7",""),"8",""),"9",""),"A",""),"B",""),"C",""),"D",""),"E",""),"F",""),"G",""),"H",""),"I",""),"J",""),"K",""),"L",""),"M",""),"N",""),"O",""),"P",""),"Q",""),"R",""),"S",""),"T",""),"U",""),"V",""),"W",""),"X",""),"Y",""),"Z",""),".",""),"-","")</f>
        <v/>
      </c>
      <c r="AA210" s="50">
        <f>LEN(S210)-LEN(SUBSTITUTE(S210,".",""))</f>
        <v/>
      </c>
      <c r="AB210" s="50">
        <f>AND(W210=5,Y210=4)</f>
        <v/>
      </c>
      <c r="AC210" s="50">
        <f>IF(P210="","",IF(S210="","There is no mapcode in this row, only a country code.",IF(ISNUMBER(FIND(" ",S210)),"There are too many spaces. A mapcode looks like ZAF RDD.2J: the country code, one space, then the code.",IF(Z210&lt;&gt;"","Contains characters that can't be in a mapcode: "&amp;Z210,IF(OR(AA210&lt;&gt;1,W210&lt;2,W210&gt;5,Y210&lt;2,Y210&gt;4),"This doesn't look like a mapcode. Mapcodes look like RDD.2J: 2 to 5 letters or numbers, a dot, then 2 to 4 more.",IF(AND(U210="",NOT(AB210)),"MISSING",IF(AND(U210&lt;&gt;"",OR(LEN(U210)&lt;2,LEN(U210)&gt;6,ISNUMBER(FIND(".",U210)))),"The country code """&amp;U210&amp;""" doesn't look right. Use a code like ZAF (South Africa) or US-CA (California).","")))))))</f>
        <v/>
      </c>
      <c r="AD210" s="50">
        <f>AND(R210&lt;&gt;"",T210&lt;&gt;"",R210&lt;&gt;T210)</f>
        <v/>
      </c>
    </row>
    <row r="211">
      <c r="B211" s="44" t="n"/>
      <c r="C211" s="44" t="n"/>
      <c r="D211" s="45">
        <f>IF(P211="","",IF(AC211="MISSING","MISSING COUNTRY CODE",IF(AC211&lt;&gt;"","NOT A VALID MAPCODE",IF(M211="NO CONNECTION","NO CONNECTION",IF(NOT(ISNUMBER(F211)),"NOT FOUND",IF(AD211,"CONVERTED – PLEASE CHECK","CONVERTED"))))))</f>
        <v/>
      </c>
      <c r="E211" s="46">
        <f>IF(OR(P211="",AC211&lt;&gt;""),"",TRIM(U211&amp;" "&amp;S211))</f>
        <v/>
      </c>
      <c r="F211" s="47">
        <f>IF(OR(M211="",M211="NO CONNECTION"),"",IFERROR(VALUE(SUBSTITUTE(_xlfn.FILTERXML(M211,"//latDeg"),".",MID(1/2,2,1))),""))</f>
        <v/>
      </c>
      <c r="G211" s="47">
        <f>IF(OR(M211="",M211="NO CONNECTION"),"",IFERROR(VALUE(SUBSTITUTE(_xlfn.FILTERXML(M211,"//lonDeg"),".",MID(1/2,2,1))),""))</f>
        <v/>
      </c>
      <c r="H211" s="45">
        <f>IF(ISNUMBER(F211),SUBSTITUTE(ROUND(F211,6)&amp;"",",",".")&amp;", "&amp;SUBSTITUTE(ROUND(G211,6)&amp;"",",","."),"")</f>
        <v/>
      </c>
      <c r="I211" s="46">
        <f>IF(ISNUMBER(F211),IFERROR(HYPERLINK("https://www.mymapcodes.com/go/?t="&amp;IF(U211="","AAA",U211)&amp;"&amp;ma="&amp;LEFT(S211,V211-1)&amp;"&amp;mb="&amp;MID(S211,V211+1,99),"Open on MyMapcodes →"),""),"")</f>
        <v/>
      </c>
      <c r="J211" s="48">
        <f>IF(P211="","",IF(AC211="MISSING","Add the country code: put it in front of the mapcode (e.g. ZAF RDD.2J) or in column C. ZAF = South Africa.",IF(AC211&lt;&gt;"",AC211,IF(M211="NO CONNECTION","Excel couldn't reach the mapcode service. Click the REFRESH RESULTS box just above the table.",IF(NOT(ISNUMBER(F211)),"The mapcode service doesn't recognise "&amp;E211&amp;". Check the mapcode and the country code.",IF(AD211,"Two different country codes were given, so the one in front of the mapcode ("&amp;R211&amp;") was used.",IF(E211&lt;&gt;TRIM(UPPER(B211&amp;"")),"Tidied up to "&amp;E211&amp;".","")))))))</f>
        <v/>
      </c>
      <c r="L211" s="49">
        <f>IF(E211="","",MapcodeAPI&amp;"coords/"&amp;SUBSTITUTE(E211," ","%20"))&amp;LEFT($B$13,0)</f>
        <v/>
      </c>
      <c r="M211" s="49">
        <f>IF(L211="","",IFERROR(_xlfn.WEBSERVICE(L211),IF(MapcodeAPIBackup="","NO CONNECTION",IFERROR(_xlfn.WEBSERVICE(MapcodeAPIBackup&amp;MID(L211,LEN(MapcodeAPI)+1,999)),"NO CONNECTION"))))</f>
        <v/>
      </c>
      <c r="N211" t="inlineStr">
        <is>
          <t xml:space="preserve"> </t>
        </is>
      </c>
      <c r="P211" s="50">
        <f>IFERROR(IF(AND(TRIM(B211&amp;"")="",TRIM(C211&amp;"")=""),"","#"&amp;UPPER(B211&amp;"")),"#(ERROR)")</f>
        <v/>
      </c>
      <c r="Q211" s="50">
        <f>IF(P211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211,2,999)," "," "),"﻿"," "),"​"," "),"⁠"," ")," "," ")," "," "),CHAR(9)," "),CHAR(10)," "),CHAR(13)," "),"MAPCODE"," "),CHAR(34)," "),"“"," "),"”"," "),"'"," "),"’"," "),"‘"," "),"("," "),")"," "),"["," "),"]"," "),"{"," "),"}"," "),","," "),";"," "),"|"," "),":"," "),"/"," "),"\"," ")))</f>
        <v/>
      </c>
      <c r="R211" s="50">
        <f>IF(ISNUMBER(FIND(" ",Q211)),LEFT(Q211,FIND(" ",Q211)-1),"")</f>
        <v/>
      </c>
      <c r="S211" s="50">
        <f>IF(ISNUMBER(FIND(" ",Q211)),TRIM(MID(Q211,FIND(" ",Q211)+1,999)),Q211)</f>
        <v/>
      </c>
      <c r="T2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211&amp;"")," "," "),"﻿"," "),"​"," "),"⁠"," ")," "," ")," "," "),CHAR(9)," "),CHAR(10)," "),CHAR(13)," "),"MAPCODE"," "),CHAR(34)," "),"“"," "),"”"," "),"'"," "),"’"," "),"‘"," "),"("," "),")"," "),"["," "),"]"," "),"{"," "),"}"," "),","," "),";"," "),"|"," "),":"," "),"/"," "),"\"," "))</f>
        <v/>
      </c>
      <c r="U211" s="50">
        <f>IF(R211&lt;&gt;"",R211,T211)</f>
        <v/>
      </c>
      <c r="V211" s="50">
        <f>IFERROR(FIND(".",S211),0)</f>
        <v/>
      </c>
      <c r="W211" s="50">
        <f>IF(V211&gt;0,V211-1,LEN(S211))</f>
        <v/>
      </c>
      <c r="X211" s="50">
        <f>IF(V211=0,"",IFERROR(LEFT(MID(S211,V211+1,99),FIND("-",MID(S211,V211+1,99))-1),MID(S211,V211+1,99)))</f>
        <v/>
      </c>
      <c r="Y211" s="50">
        <f>LEN(X211)</f>
        <v/>
      </c>
      <c r="Z2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211,"0",""),"1",""),"2",""),"3",""),"4",""),"5",""),"6",""),"7",""),"8",""),"9",""),"A",""),"B",""),"C",""),"D",""),"E",""),"F",""),"G",""),"H",""),"I",""),"J",""),"K",""),"L",""),"M",""),"N",""),"O",""),"P",""),"Q",""),"R",""),"S",""),"T",""),"U",""),"V",""),"W",""),"X",""),"Y",""),"Z",""),".",""),"-","")</f>
        <v/>
      </c>
      <c r="AA211" s="50">
        <f>LEN(S211)-LEN(SUBSTITUTE(S211,".",""))</f>
        <v/>
      </c>
      <c r="AB211" s="50">
        <f>AND(W211=5,Y211=4)</f>
        <v/>
      </c>
      <c r="AC211" s="50">
        <f>IF(P211="","",IF(S211="","There is no mapcode in this row, only a country code.",IF(ISNUMBER(FIND(" ",S211)),"There are too many spaces. A mapcode looks like ZAF RDD.2J: the country code, one space, then the code.",IF(Z211&lt;&gt;"","Contains characters that can't be in a mapcode: "&amp;Z211,IF(OR(AA211&lt;&gt;1,W211&lt;2,W211&gt;5,Y211&lt;2,Y211&gt;4),"This doesn't look like a mapcode. Mapcodes look like RDD.2J: 2 to 5 letters or numbers, a dot, then 2 to 4 more.",IF(AND(U211="",NOT(AB211)),"MISSING",IF(AND(U211&lt;&gt;"",OR(LEN(U211)&lt;2,LEN(U211)&gt;6,ISNUMBER(FIND(".",U211)))),"The country code """&amp;U211&amp;""" doesn't look right. Use a code like ZAF (South Africa) or US-CA (California).","")))))))</f>
        <v/>
      </c>
      <c r="AD211" s="50">
        <f>AND(R211&lt;&gt;"",T211&lt;&gt;"",R211&lt;&gt;T211)</f>
        <v/>
      </c>
    </row>
    <row r="212">
      <c r="B212" s="44" t="n"/>
      <c r="C212" s="44" t="n"/>
      <c r="D212" s="45">
        <f>IF(P212="","",IF(AC212="MISSING","MISSING COUNTRY CODE",IF(AC212&lt;&gt;"","NOT A VALID MAPCODE",IF(M212="NO CONNECTION","NO CONNECTION",IF(NOT(ISNUMBER(F212)),"NOT FOUND",IF(AD212,"CONVERTED – PLEASE CHECK","CONVERTED"))))))</f>
        <v/>
      </c>
      <c r="E212" s="46">
        <f>IF(OR(P212="",AC212&lt;&gt;""),"",TRIM(U212&amp;" "&amp;S212))</f>
        <v/>
      </c>
      <c r="F212" s="47">
        <f>IF(OR(M212="",M212="NO CONNECTION"),"",IFERROR(VALUE(SUBSTITUTE(_xlfn.FILTERXML(M212,"//latDeg"),".",MID(1/2,2,1))),""))</f>
        <v/>
      </c>
      <c r="G212" s="47">
        <f>IF(OR(M212="",M212="NO CONNECTION"),"",IFERROR(VALUE(SUBSTITUTE(_xlfn.FILTERXML(M212,"//lonDeg"),".",MID(1/2,2,1))),""))</f>
        <v/>
      </c>
      <c r="H212" s="45">
        <f>IF(ISNUMBER(F212),SUBSTITUTE(ROUND(F212,6)&amp;"",",",".")&amp;", "&amp;SUBSTITUTE(ROUND(G212,6)&amp;"",",","."),"")</f>
        <v/>
      </c>
      <c r="I212" s="46">
        <f>IF(ISNUMBER(F212),IFERROR(HYPERLINK("https://www.mymapcodes.com/go/?t="&amp;IF(U212="","AAA",U212)&amp;"&amp;ma="&amp;LEFT(S212,V212-1)&amp;"&amp;mb="&amp;MID(S212,V212+1,99),"Open on MyMapcodes →"),""),"")</f>
        <v/>
      </c>
      <c r="J212" s="48">
        <f>IF(P212="","",IF(AC212="MISSING","Add the country code: put it in front of the mapcode (e.g. ZAF RDD.2J) or in column C. ZAF = South Africa.",IF(AC212&lt;&gt;"",AC212,IF(M212="NO CONNECTION","Excel couldn't reach the mapcode service. Click the REFRESH RESULTS box just above the table.",IF(NOT(ISNUMBER(F212)),"The mapcode service doesn't recognise "&amp;E212&amp;". Check the mapcode and the country code.",IF(AD212,"Two different country codes were given, so the one in front of the mapcode ("&amp;R212&amp;") was used.",IF(E212&lt;&gt;TRIM(UPPER(B212&amp;"")),"Tidied up to "&amp;E212&amp;".","")))))))</f>
        <v/>
      </c>
      <c r="L212" s="49">
        <f>IF(E212="","",MapcodeAPI&amp;"coords/"&amp;SUBSTITUTE(E212," ","%20"))&amp;LEFT($B$13,0)</f>
        <v/>
      </c>
      <c r="M212" s="49">
        <f>IF(L212="","",IFERROR(_xlfn.WEBSERVICE(L212),IF(MapcodeAPIBackup="","NO CONNECTION",IFERROR(_xlfn.WEBSERVICE(MapcodeAPIBackup&amp;MID(L212,LEN(MapcodeAPI)+1,999)),"NO CONNECTION"))))</f>
        <v/>
      </c>
      <c r="N212" t="inlineStr">
        <is>
          <t xml:space="preserve"> </t>
        </is>
      </c>
      <c r="P212" s="50">
        <f>IFERROR(IF(AND(TRIM(B212&amp;"")="",TRIM(C212&amp;"")=""),"","#"&amp;UPPER(B212&amp;"")),"#(ERROR)")</f>
        <v/>
      </c>
      <c r="Q212" s="50">
        <f>IF(P212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212,2,999)," "," "),"﻿"," "),"​"," "),"⁠"," ")," "," ")," "," "),CHAR(9)," "),CHAR(10)," "),CHAR(13)," "),"MAPCODE"," "),CHAR(34)," "),"“"," "),"”"," "),"'"," "),"’"," "),"‘"," "),"("," "),")"," "),"["," "),"]"," "),"{"," "),"}"," "),","," "),";"," "),"|"," "),":"," "),"/"," "),"\"," ")))</f>
        <v/>
      </c>
      <c r="R212" s="50">
        <f>IF(ISNUMBER(FIND(" ",Q212)),LEFT(Q212,FIND(" ",Q212)-1),"")</f>
        <v/>
      </c>
      <c r="S212" s="50">
        <f>IF(ISNUMBER(FIND(" ",Q212)),TRIM(MID(Q212,FIND(" ",Q212)+1,999)),Q212)</f>
        <v/>
      </c>
      <c r="T2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212&amp;"")," "," "),"﻿"," "),"​"," "),"⁠"," ")," "," ")," "," "),CHAR(9)," "),CHAR(10)," "),CHAR(13)," "),"MAPCODE"," "),CHAR(34)," "),"“"," "),"”"," "),"'"," "),"’"," "),"‘"," "),"("," "),")"," "),"["," "),"]"," "),"{"," "),"}"," "),","," "),";"," "),"|"," "),":"," "),"/"," "),"\"," "))</f>
        <v/>
      </c>
      <c r="U212" s="50">
        <f>IF(R212&lt;&gt;"",R212,T212)</f>
        <v/>
      </c>
      <c r="V212" s="50">
        <f>IFERROR(FIND(".",S212),0)</f>
        <v/>
      </c>
      <c r="W212" s="50">
        <f>IF(V212&gt;0,V212-1,LEN(S212))</f>
        <v/>
      </c>
      <c r="X212" s="50">
        <f>IF(V212=0,"",IFERROR(LEFT(MID(S212,V212+1,99),FIND("-",MID(S212,V212+1,99))-1),MID(S212,V212+1,99)))</f>
        <v/>
      </c>
      <c r="Y212" s="50">
        <f>LEN(X212)</f>
        <v/>
      </c>
      <c r="Z2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212,"0",""),"1",""),"2",""),"3",""),"4",""),"5",""),"6",""),"7",""),"8",""),"9",""),"A",""),"B",""),"C",""),"D",""),"E",""),"F",""),"G",""),"H",""),"I",""),"J",""),"K",""),"L",""),"M",""),"N",""),"O",""),"P",""),"Q",""),"R",""),"S",""),"T",""),"U",""),"V",""),"W",""),"X",""),"Y",""),"Z",""),".",""),"-","")</f>
        <v/>
      </c>
      <c r="AA212" s="50">
        <f>LEN(S212)-LEN(SUBSTITUTE(S212,".",""))</f>
        <v/>
      </c>
      <c r="AB212" s="50">
        <f>AND(W212=5,Y212=4)</f>
        <v/>
      </c>
      <c r="AC212" s="50">
        <f>IF(P212="","",IF(S212="","There is no mapcode in this row, only a country code.",IF(ISNUMBER(FIND(" ",S212)),"There are too many spaces. A mapcode looks like ZAF RDD.2J: the country code, one space, then the code.",IF(Z212&lt;&gt;"","Contains characters that can't be in a mapcode: "&amp;Z212,IF(OR(AA212&lt;&gt;1,W212&lt;2,W212&gt;5,Y212&lt;2,Y212&gt;4),"This doesn't look like a mapcode. Mapcodes look like RDD.2J: 2 to 5 letters or numbers, a dot, then 2 to 4 more.",IF(AND(U212="",NOT(AB212)),"MISSING",IF(AND(U212&lt;&gt;"",OR(LEN(U212)&lt;2,LEN(U212)&gt;6,ISNUMBER(FIND(".",U212)))),"The country code """&amp;U212&amp;""" doesn't look right. Use a code like ZAF (South Africa) or US-CA (California).","")))))))</f>
        <v/>
      </c>
      <c r="AD212" s="50">
        <f>AND(R212&lt;&gt;"",T212&lt;&gt;"",R212&lt;&gt;T212)</f>
        <v/>
      </c>
    </row>
    <row r="213">
      <c r="B213" s="44" t="n"/>
      <c r="C213" s="44" t="n"/>
      <c r="D213" s="45">
        <f>IF(P213="","",IF(AC213="MISSING","MISSING COUNTRY CODE",IF(AC213&lt;&gt;"","NOT A VALID MAPCODE",IF(M213="NO CONNECTION","NO CONNECTION",IF(NOT(ISNUMBER(F213)),"NOT FOUND",IF(AD213,"CONVERTED – PLEASE CHECK","CONVERTED"))))))</f>
        <v/>
      </c>
      <c r="E213" s="46">
        <f>IF(OR(P213="",AC213&lt;&gt;""),"",TRIM(U213&amp;" "&amp;S213))</f>
        <v/>
      </c>
      <c r="F213" s="47">
        <f>IF(OR(M213="",M213="NO CONNECTION"),"",IFERROR(VALUE(SUBSTITUTE(_xlfn.FILTERXML(M213,"//latDeg"),".",MID(1/2,2,1))),""))</f>
        <v/>
      </c>
      <c r="G213" s="47">
        <f>IF(OR(M213="",M213="NO CONNECTION"),"",IFERROR(VALUE(SUBSTITUTE(_xlfn.FILTERXML(M213,"//lonDeg"),".",MID(1/2,2,1))),""))</f>
        <v/>
      </c>
      <c r="H213" s="45">
        <f>IF(ISNUMBER(F213),SUBSTITUTE(ROUND(F213,6)&amp;"",",",".")&amp;", "&amp;SUBSTITUTE(ROUND(G213,6)&amp;"",",","."),"")</f>
        <v/>
      </c>
      <c r="I213" s="46">
        <f>IF(ISNUMBER(F213),IFERROR(HYPERLINK("https://www.mymapcodes.com/go/?t="&amp;IF(U213="","AAA",U213)&amp;"&amp;ma="&amp;LEFT(S213,V213-1)&amp;"&amp;mb="&amp;MID(S213,V213+1,99),"Open on MyMapcodes →"),""),"")</f>
        <v/>
      </c>
      <c r="J213" s="48">
        <f>IF(P213="","",IF(AC213="MISSING","Add the country code: put it in front of the mapcode (e.g. ZAF RDD.2J) or in column C. ZAF = South Africa.",IF(AC213&lt;&gt;"",AC213,IF(M213="NO CONNECTION","Excel couldn't reach the mapcode service. Click the REFRESH RESULTS box just above the table.",IF(NOT(ISNUMBER(F213)),"The mapcode service doesn't recognise "&amp;E213&amp;". Check the mapcode and the country code.",IF(AD213,"Two different country codes were given, so the one in front of the mapcode ("&amp;R213&amp;") was used.",IF(E213&lt;&gt;TRIM(UPPER(B213&amp;"")),"Tidied up to "&amp;E213&amp;".","")))))))</f>
        <v/>
      </c>
      <c r="L213" s="49">
        <f>IF(E213="","",MapcodeAPI&amp;"coords/"&amp;SUBSTITUTE(E213," ","%20"))&amp;LEFT($B$13,0)</f>
        <v/>
      </c>
      <c r="M213" s="49">
        <f>IF(L213="","",IFERROR(_xlfn.WEBSERVICE(L213),IF(MapcodeAPIBackup="","NO CONNECTION",IFERROR(_xlfn.WEBSERVICE(MapcodeAPIBackup&amp;MID(L213,LEN(MapcodeAPI)+1,999)),"NO CONNECTION"))))</f>
        <v/>
      </c>
      <c r="N213" t="inlineStr">
        <is>
          <t xml:space="preserve"> </t>
        </is>
      </c>
      <c r="P213" s="50">
        <f>IFERROR(IF(AND(TRIM(B213&amp;"")="",TRIM(C213&amp;"")=""),"","#"&amp;UPPER(B213&amp;"")),"#(ERROR)")</f>
        <v/>
      </c>
      <c r="Q213" s="50">
        <f>IF(P213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213,2,999)," "," "),"﻿"," "),"​"," "),"⁠"," ")," "," ")," "," "),CHAR(9)," "),CHAR(10)," "),CHAR(13)," "),"MAPCODE"," "),CHAR(34)," "),"“"," "),"”"," "),"'"," "),"’"," "),"‘"," "),"("," "),")"," "),"["," "),"]"," "),"{"," "),"}"," "),","," "),";"," "),"|"," "),":"," "),"/"," "),"\"," ")))</f>
        <v/>
      </c>
      <c r="R213" s="50">
        <f>IF(ISNUMBER(FIND(" ",Q213)),LEFT(Q213,FIND(" ",Q213)-1),"")</f>
        <v/>
      </c>
      <c r="S213" s="50">
        <f>IF(ISNUMBER(FIND(" ",Q213)),TRIM(MID(Q213,FIND(" ",Q213)+1,999)),Q213)</f>
        <v/>
      </c>
      <c r="T2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213&amp;"")," "," "),"﻿"," "),"​"," "),"⁠"," ")," "," ")," "," "),CHAR(9)," "),CHAR(10)," "),CHAR(13)," "),"MAPCODE"," "),CHAR(34)," "),"“"," "),"”"," "),"'"," "),"’"," "),"‘"," "),"("," "),")"," "),"["," "),"]"," "),"{"," "),"}"," "),","," "),";"," "),"|"," "),":"," "),"/"," "),"\"," "))</f>
        <v/>
      </c>
      <c r="U213" s="50">
        <f>IF(R213&lt;&gt;"",R213,T213)</f>
        <v/>
      </c>
      <c r="V213" s="50">
        <f>IFERROR(FIND(".",S213),0)</f>
        <v/>
      </c>
      <c r="W213" s="50">
        <f>IF(V213&gt;0,V213-1,LEN(S213))</f>
        <v/>
      </c>
      <c r="X213" s="50">
        <f>IF(V213=0,"",IFERROR(LEFT(MID(S213,V213+1,99),FIND("-",MID(S213,V213+1,99))-1),MID(S213,V213+1,99)))</f>
        <v/>
      </c>
      <c r="Y213" s="50">
        <f>LEN(X213)</f>
        <v/>
      </c>
      <c r="Z2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213,"0",""),"1",""),"2",""),"3",""),"4",""),"5",""),"6",""),"7",""),"8",""),"9",""),"A",""),"B",""),"C",""),"D",""),"E",""),"F",""),"G",""),"H",""),"I",""),"J",""),"K",""),"L",""),"M",""),"N",""),"O",""),"P",""),"Q",""),"R",""),"S",""),"T",""),"U",""),"V",""),"W",""),"X",""),"Y",""),"Z",""),".",""),"-","")</f>
        <v/>
      </c>
      <c r="AA213" s="50">
        <f>LEN(S213)-LEN(SUBSTITUTE(S213,".",""))</f>
        <v/>
      </c>
      <c r="AB213" s="50">
        <f>AND(W213=5,Y213=4)</f>
        <v/>
      </c>
      <c r="AC213" s="50">
        <f>IF(P213="","",IF(S213="","There is no mapcode in this row, only a country code.",IF(ISNUMBER(FIND(" ",S213)),"There are too many spaces. A mapcode looks like ZAF RDD.2J: the country code, one space, then the code.",IF(Z213&lt;&gt;"","Contains characters that can't be in a mapcode: "&amp;Z213,IF(OR(AA213&lt;&gt;1,W213&lt;2,W213&gt;5,Y213&lt;2,Y213&gt;4),"This doesn't look like a mapcode. Mapcodes look like RDD.2J: 2 to 5 letters or numbers, a dot, then 2 to 4 more.",IF(AND(U213="",NOT(AB213)),"MISSING",IF(AND(U213&lt;&gt;"",OR(LEN(U213)&lt;2,LEN(U213)&gt;6,ISNUMBER(FIND(".",U213)))),"The country code """&amp;U213&amp;""" doesn't look right. Use a code like ZAF (South Africa) or US-CA (California).","")))))))</f>
        <v/>
      </c>
      <c r="AD213" s="50">
        <f>AND(R213&lt;&gt;"",T213&lt;&gt;"",R213&lt;&gt;T213)</f>
        <v/>
      </c>
    </row>
    <row r="214">
      <c r="B214" s="44" t="n"/>
      <c r="C214" s="44" t="n"/>
      <c r="D214" s="45">
        <f>IF(P214="","",IF(AC214="MISSING","MISSING COUNTRY CODE",IF(AC214&lt;&gt;"","NOT A VALID MAPCODE",IF(M214="NO CONNECTION","NO CONNECTION",IF(NOT(ISNUMBER(F214)),"NOT FOUND",IF(AD214,"CONVERTED – PLEASE CHECK","CONVERTED"))))))</f>
        <v/>
      </c>
      <c r="E214" s="46">
        <f>IF(OR(P214="",AC214&lt;&gt;""),"",TRIM(U214&amp;" "&amp;S214))</f>
        <v/>
      </c>
      <c r="F214" s="47">
        <f>IF(OR(M214="",M214="NO CONNECTION"),"",IFERROR(VALUE(SUBSTITUTE(_xlfn.FILTERXML(M214,"//latDeg"),".",MID(1/2,2,1))),""))</f>
        <v/>
      </c>
      <c r="G214" s="47">
        <f>IF(OR(M214="",M214="NO CONNECTION"),"",IFERROR(VALUE(SUBSTITUTE(_xlfn.FILTERXML(M214,"//lonDeg"),".",MID(1/2,2,1))),""))</f>
        <v/>
      </c>
      <c r="H214" s="45">
        <f>IF(ISNUMBER(F214),SUBSTITUTE(ROUND(F214,6)&amp;"",",",".")&amp;", "&amp;SUBSTITUTE(ROUND(G214,6)&amp;"",",","."),"")</f>
        <v/>
      </c>
      <c r="I214" s="46">
        <f>IF(ISNUMBER(F214),IFERROR(HYPERLINK("https://www.mymapcodes.com/go/?t="&amp;IF(U214="","AAA",U214)&amp;"&amp;ma="&amp;LEFT(S214,V214-1)&amp;"&amp;mb="&amp;MID(S214,V214+1,99),"Open on MyMapcodes →"),""),"")</f>
        <v/>
      </c>
      <c r="J214" s="48">
        <f>IF(P214="","",IF(AC214="MISSING","Add the country code: put it in front of the mapcode (e.g. ZAF RDD.2J) or in column C. ZAF = South Africa.",IF(AC214&lt;&gt;"",AC214,IF(M214="NO CONNECTION","Excel couldn't reach the mapcode service. Click the REFRESH RESULTS box just above the table.",IF(NOT(ISNUMBER(F214)),"The mapcode service doesn't recognise "&amp;E214&amp;". Check the mapcode and the country code.",IF(AD214,"Two different country codes were given, so the one in front of the mapcode ("&amp;R214&amp;") was used.",IF(E214&lt;&gt;TRIM(UPPER(B214&amp;"")),"Tidied up to "&amp;E214&amp;".","")))))))</f>
        <v/>
      </c>
      <c r="L214" s="49">
        <f>IF(E214="","",MapcodeAPI&amp;"coords/"&amp;SUBSTITUTE(E214," ","%20"))&amp;LEFT($B$13,0)</f>
        <v/>
      </c>
      <c r="M214" s="49">
        <f>IF(L214="","",IFERROR(_xlfn.WEBSERVICE(L214),IF(MapcodeAPIBackup="","NO CONNECTION",IFERROR(_xlfn.WEBSERVICE(MapcodeAPIBackup&amp;MID(L214,LEN(MapcodeAPI)+1,999)),"NO CONNECTION"))))</f>
        <v/>
      </c>
      <c r="N214" t="inlineStr">
        <is>
          <t xml:space="preserve"> </t>
        </is>
      </c>
      <c r="P214" s="50">
        <f>IFERROR(IF(AND(TRIM(B214&amp;"")="",TRIM(C214&amp;"")=""),"","#"&amp;UPPER(B214&amp;"")),"#(ERROR)")</f>
        <v/>
      </c>
      <c r="Q214" s="50">
        <f>IF(P214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214,2,999)," "," "),"﻿"," "),"​"," "),"⁠"," ")," "," ")," "," "),CHAR(9)," "),CHAR(10)," "),CHAR(13)," "),"MAPCODE"," "),CHAR(34)," "),"“"," "),"”"," "),"'"," "),"’"," "),"‘"," "),"("," "),")"," "),"["," "),"]"," "),"{"," "),"}"," "),","," "),";"," "),"|"," "),":"," "),"/"," "),"\"," ")))</f>
        <v/>
      </c>
      <c r="R214" s="50">
        <f>IF(ISNUMBER(FIND(" ",Q214)),LEFT(Q214,FIND(" ",Q214)-1),"")</f>
        <v/>
      </c>
      <c r="S214" s="50">
        <f>IF(ISNUMBER(FIND(" ",Q214)),TRIM(MID(Q214,FIND(" ",Q214)+1,999)),Q214)</f>
        <v/>
      </c>
      <c r="T2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214&amp;"")," "," "),"﻿"," "),"​"," "),"⁠"," ")," "," ")," "," "),CHAR(9)," "),CHAR(10)," "),CHAR(13)," "),"MAPCODE"," "),CHAR(34)," "),"“"," "),"”"," "),"'"," "),"’"," "),"‘"," "),"("," "),")"," "),"["," "),"]"," "),"{"," "),"}"," "),","," "),";"," "),"|"," "),":"," "),"/"," "),"\"," "))</f>
        <v/>
      </c>
      <c r="U214" s="50">
        <f>IF(R214&lt;&gt;"",R214,T214)</f>
        <v/>
      </c>
      <c r="V214" s="50">
        <f>IFERROR(FIND(".",S214),0)</f>
        <v/>
      </c>
      <c r="W214" s="50">
        <f>IF(V214&gt;0,V214-1,LEN(S214))</f>
        <v/>
      </c>
      <c r="X214" s="50">
        <f>IF(V214=0,"",IFERROR(LEFT(MID(S214,V214+1,99),FIND("-",MID(S214,V214+1,99))-1),MID(S214,V214+1,99)))</f>
        <v/>
      </c>
      <c r="Y214" s="50">
        <f>LEN(X214)</f>
        <v/>
      </c>
      <c r="Z2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214,"0",""),"1",""),"2",""),"3",""),"4",""),"5",""),"6",""),"7",""),"8",""),"9",""),"A",""),"B",""),"C",""),"D",""),"E",""),"F",""),"G",""),"H",""),"I",""),"J",""),"K",""),"L",""),"M",""),"N",""),"O",""),"P",""),"Q",""),"R",""),"S",""),"T",""),"U",""),"V",""),"W",""),"X",""),"Y",""),"Z",""),".",""),"-","")</f>
        <v/>
      </c>
      <c r="AA214" s="50">
        <f>LEN(S214)-LEN(SUBSTITUTE(S214,".",""))</f>
        <v/>
      </c>
      <c r="AB214" s="50">
        <f>AND(W214=5,Y214=4)</f>
        <v/>
      </c>
      <c r="AC214" s="50">
        <f>IF(P214="","",IF(S214="","There is no mapcode in this row, only a country code.",IF(ISNUMBER(FIND(" ",S214)),"There are too many spaces. A mapcode looks like ZAF RDD.2J: the country code, one space, then the code.",IF(Z214&lt;&gt;"","Contains characters that can't be in a mapcode: "&amp;Z214,IF(OR(AA214&lt;&gt;1,W214&lt;2,W214&gt;5,Y214&lt;2,Y214&gt;4),"This doesn't look like a mapcode. Mapcodes look like RDD.2J: 2 to 5 letters or numbers, a dot, then 2 to 4 more.",IF(AND(U214="",NOT(AB214)),"MISSING",IF(AND(U214&lt;&gt;"",OR(LEN(U214)&lt;2,LEN(U214)&gt;6,ISNUMBER(FIND(".",U214)))),"The country code """&amp;U214&amp;""" doesn't look right. Use a code like ZAF (South Africa) or US-CA (California).","")))))))</f>
        <v/>
      </c>
      <c r="AD214" s="50">
        <f>AND(R214&lt;&gt;"",T214&lt;&gt;"",R214&lt;&gt;T214)</f>
        <v/>
      </c>
    </row>
    <row r="215">
      <c r="B215" s="44" t="n"/>
      <c r="C215" s="44" t="n"/>
      <c r="D215" s="45">
        <f>IF(P215="","",IF(AC215="MISSING","MISSING COUNTRY CODE",IF(AC215&lt;&gt;"","NOT A VALID MAPCODE",IF(M215="NO CONNECTION","NO CONNECTION",IF(NOT(ISNUMBER(F215)),"NOT FOUND",IF(AD215,"CONVERTED – PLEASE CHECK","CONVERTED"))))))</f>
        <v/>
      </c>
      <c r="E215" s="46">
        <f>IF(OR(P215="",AC215&lt;&gt;""),"",TRIM(U215&amp;" "&amp;S215))</f>
        <v/>
      </c>
      <c r="F215" s="47">
        <f>IF(OR(M215="",M215="NO CONNECTION"),"",IFERROR(VALUE(SUBSTITUTE(_xlfn.FILTERXML(M215,"//latDeg"),".",MID(1/2,2,1))),""))</f>
        <v/>
      </c>
      <c r="G215" s="47">
        <f>IF(OR(M215="",M215="NO CONNECTION"),"",IFERROR(VALUE(SUBSTITUTE(_xlfn.FILTERXML(M215,"//lonDeg"),".",MID(1/2,2,1))),""))</f>
        <v/>
      </c>
      <c r="H215" s="45">
        <f>IF(ISNUMBER(F215),SUBSTITUTE(ROUND(F215,6)&amp;"",",",".")&amp;", "&amp;SUBSTITUTE(ROUND(G215,6)&amp;"",",","."),"")</f>
        <v/>
      </c>
      <c r="I215" s="46">
        <f>IF(ISNUMBER(F215),IFERROR(HYPERLINK("https://www.mymapcodes.com/go/?t="&amp;IF(U215="","AAA",U215)&amp;"&amp;ma="&amp;LEFT(S215,V215-1)&amp;"&amp;mb="&amp;MID(S215,V215+1,99),"Open on MyMapcodes →"),""),"")</f>
        <v/>
      </c>
      <c r="J215" s="48">
        <f>IF(P215="","",IF(AC215="MISSING","Add the country code: put it in front of the mapcode (e.g. ZAF RDD.2J) or in column C. ZAF = South Africa.",IF(AC215&lt;&gt;"",AC215,IF(M215="NO CONNECTION","Excel couldn't reach the mapcode service. Click the REFRESH RESULTS box just above the table.",IF(NOT(ISNUMBER(F215)),"The mapcode service doesn't recognise "&amp;E215&amp;". Check the mapcode and the country code.",IF(AD215,"Two different country codes were given, so the one in front of the mapcode ("&amp;R215&amp;") was used.",IF(E215&lt;&gt;TRIM(UPPER(B215&amp;"")),"Tidied up to "&amp;E215&amp;".","")))))))</f>
        <v/>
      </c>
      <c r="L215" s="49">
        <f>IF(E215="","",MapcodeAPI&amp;"coords/"&amp;SUBSTITUTE(E215," ","%20"))&amp;LEFT($B$13,0)</f>
        <v/>
      </c>
      <c r="M215" s="49">
        <f>IF(L215="","",IFERROR(_xlfn.WEBSERVICE(L215),IF(MapcodeAPIBackup="","NO CONNECTION",IFERROR(_xlfn.WEBSERVICE(MapcodeAPIBackup&amp;MID(L215,LEN(MapcodeAPI)+1,999)),"NO CONNECTION"))))</f>
        <v/>
      </c>
      <c r="N215" t="inlineStr">
        <is>
          <t xml:space="preserve"> </t>
        </is>
      </c>
      <c r="P215" s="50">
        <f>IFERROR(IF(AND(TRIM(B215&amp;"")="",TRIM(C215&amp;"")=""),"","#"&amp;UPPER(B215&amp;"")),"#(ERROR)")</f>
        <v/>
      </c>
      <c r="Q215" s="50">
        <f>IF(P215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215,2,999)," "," "),"﻿"," "),"​"," "),"⁠"," ")," "," ")," "," "),CHAR(9)," "),CHAR(10)," "),CHAR(13)," "),"MAPCODE"," "),CHAR(34)," "),"“"," "),"”"," "),"'"," "),"’"," "),"‘"," "),"("," "),")"," "),"["," "),"]"," "),"{"," "),"}"," "),","," "),";"," "),"|"," "),":"," "),"/"," "),"\"," ")))</f>
        <v/>
      </c>
      <c r="R215" s="50">
        <f>IF(ISNUMBER(FIND(" ",Q215)),LEFT(Q215,FIND(" ",Q215)-1),"")</f>
        <v/>
      </c>
      <c r="S215" s="50">
        <f>IF(ISNUMBER(FIND(" ",Q215)),TRIM(MID(Q215,FIND(" ",Q215)+1,999)),Q215)</f>
        <v/>
      </c>
      <c r="T2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215&amp;"")," "," "),"﻿"," "),"​"," "),"⁠"," ")," "," ")," "," "),CHAR(9)," "),CHAR(10)," "),CHAR(13)," "),"MAPCODE"," "),CHAR(34)," "),"“"," "),"”"," "),"'"," "),"’"," "),"‘"," "),"("," "),")"," "),"["," "),"]"," "),"{"," "),"}"," "),","," "),";"," "),"|"," "),":"," "),"/"," "),"\"," "))</f>
        <v/>
      </c>
      <c r="U215" s="50">
        <f>IF(R215&lt;&gt;"",R215,T215)</f>
        <v/>
      </c>
      <c r="V215" s="50">
        <f>IFERROR(FIND(".",S215),0)</f>
        <v/>
      </c>
      <c r="W215" s="50">
        <f>IF(V215&gt;0,V215-1,LEN(S215))</f>
        <v/>
      </c>
      <c r="X215" s="50">
        <f>IF(V215=0,"",IFERROR(LEFT(MID(S215,V215+1,99),FIND("-",MID(S215,V215+1,99))-1),MID(S215,V215+1,99)))</f>
        <v/>
      </c>
      <c r="Y215" s="50">
        <f>LEN(X215)</f>
        <v/>
      </c>
      <c r="Z2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215,"0",""),"1",""),"2",""),"3",""),"4",""),"5",""),"6",""),"7",""),"8",""),"9",""),"A",""),"B",""),"C",""),"D",""),"E",""),"F",""),"G",""),"H",""),"I",""),"J",""),"K",""),"L",""),"M",""),"N",""),"O",""),"P",""),"Q",""),"R",""),"S",""),"T",""),"U",""),"V",""),"W",""),"X",""),"Y",""),"Z",""),".",""),"-","")</f>
        <v/>
      </c>
      <c r="AA215" s="50">
        <f>LEN(S215)-LEN(SUBSTITUTE(S215,".",""))</f>
        <v/>
      </c>
      <c r="AB215" s="50">
        <f>AND(W215=5,Y215=4)</f>
        <v/>
      </c>
      <c r="AC215" s="50">
        <f>IF(P215="","",IF(S215="","There is no mapcode in this row, only a country code.",IF(ISNUMBER(FIND(" ",S215)),"There are too many spaces. A mapcode looks like ZAF RDD.2J: the country code, one space, then the code.",IF(Z215&lt;&gt;"","Contains characters that can't be in a mapcode: "&amp;Z215,IF(OR(AA215&lt;&gt;1,W215&lt;2,W215&gt;5,Y215&lt;2,Y215&gt;4),"This doesn't look like a mapcode. Mapcodes look like RDD.2J: 2 to 5 letters or numbers, a dot, then 2 to 4 more.",IF(AND(U215="",NOT(AB215)),"MISSING",IF(AND(U215&lt;&gt;"",OR(LEN(U215)&lt;2,LEN(U215)&gt;6,ISNUMBER(FIND(".",U215)))),"The country code """&amp;U215&amp;""" doesn't look right. Use a code like ZAF (South Africa) or US-CA (California).","")))))))</f>
        <v/>
      </c>
      <c r="AD215" s="50">
        <f>AND(R215&lt;&gt;"",T215&lt;&gt;"",R215&lt;&gt;T215)</f>
        <v/>
      </c>
    </row>
    <row r="216">
      <c r="B216" s="44" t="n"/>
      <c r="C216" s="44" t="n"/>
      <c r="D216" s="45">
        <f>IF(P216="","",IF(AC216="MISSING","MISSING COUNTRY CODE",IF(AC216&lt;&gt;"","NOT A VALID MAPCODE",IF(M216="NO CONNECTION","NO CONNECTION",IF(NOT(ISNUMBER(F216)),"NOT FOUND",IF(AD216,"CONVERTED – PLEASE CHECK","CONVERTED"))))))</f>
        <v/>
      </c>
      <c r="E216" s="46">
        <f>IF(OR(P216="",AC216&lt;&gt;""),"",TRIM(U216&amp;" "&amp;S216))</f>
        <v/>
      </c>
      <c r="F216" s="47">
        <f>IF(OR(M216="",M216="NO CONNECTION"),"",IFERROR(VALUE(SUBSTITUTE(_xlfn.FILTERXML(M216,"//latDeg"),".",MID(1/2,2,1))),""))</f>
        <v/>
      </c>
      <c r="G216" s="47">
        <f>IF(OR(M216="",M216="NO CONNECTION"),"",IFERROR(VALUE(SUBSTITUTE(_xlfn.FILTERXML(M216,"//lonDeg"),".",MID(1/2,2,1))),""))</f>
        <v/>
      </c>
      <c r="H216" s="45">
        <f>IF(ISNUMBER(F216),SUBSTITUTE(ROUND(F216,6)&amp;"",",",".")&amp;", "&amp;SUBSTITUTE(ROUND(G216,6)&amp;"",",","."),"")</f>
        <v/>
      </c>
      <c r="I216" s="46">
        <f>IF(ISNUMBER(F216),IFERROR(HYPERLINK("https://www.mymapcodes.com/go/?t="&amp;IF(U216="","AAA",U216)&amp;"&amp;ma="&amp;LEFT(S216,V216-1)&amp;"&amp;mb="&amp;MID(S216,V216+1,99),"Open on MyMapcodes →"),""),"")</f>
        <v/>
      </c>
      <c r="J216" s="48">
        <f>IF(P216="","",IF(AC216="MISSING","Add the country code: put it in front of the mapcode (e.g. ZAF RDD.2J) or in column C. ZAF = South Africa.",IF(AC216&lt;&gt;"",AC216,IF(M216="NO CONNECTION","Excel couldn't reach the mapcode service. Click the REFRESH RESULTS box just above the table.",IF(NOT(ISNUMBER(F216)),"The mapcode service doesn't recognise "&amp;E216&amp;". Check the mapcode and the country code.",IF(AD216,"Two different country codes were given, so the one in front of the mapcode ("&amp;R216&amp;") was used.",IF(E216&lt;&gt;TRIM(UPPER(B216&amp;"")),"Tidied up to "&amp;E216&amp;".","")))))))</f>
        <v/>
      </c>
      <c r="L216" s="49">
        <f>IF(E216="","",MapcodeAPI&amp;"coords/"&amp;SUBSTITUTE(E216," ","%20"))&amp;LEFT($B$13,0)</f>
        <v/>
      </c>
      <c r="M216" s="49">
        <f>IF(L216="","",IFERROR(_xlfn.WEBSERVICE(L216),IF(MapcodeAPIBackup="","NO CONNECTION",IFERROR(_xlfn.WEBSERVICE(MapcodeAPIBackup&amp;MID(L216,LEN(MapcodeAPI)+1,999)),"NO CONNECTION"))))</f>
        <v/>
      </c>
      <c r="N216" t="inlineStr">
        <is>
          <t xml:space="preserve"> </t>
        </is>
      </c>
      <c r="P216" s="50">
        <f>IFERROR(IF(AND(TRIM(B216&amp;"")="",TRIM(C216&amp;"")=""),"","#"&amp;UPPER(B216&amp;"")),"#(ERROR)")</f>
        <v/>
      </c>
      <c r="Q216" s="50">
        <f>IF(P216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216,2,999)," "," "),"﻿"," "),"​"," "),"⁠"," ")," "," ")," "," "),CHAR(9)," "),CHAR(10)," "),CHAR(13)," "),"MAPCODE"," "),CHAR(34)," "),"“"," "),"”"," "),"'"," "),"’"," "),"‘"," "),"("," "),")"," "),"["," "),"]"," "),"{"," "),"}"," "),","," "),";"," "),"|"," "),":"," "),"/"," "),"\"," ")))</f>
        <v/>
      </c>
      <c r="R216" s="50">
        <f>IF(ISNUMBER(FIND(" ",Q216)),LEFT(Q216,FIND(" ",Q216)-1),"")</f>
        <v/>
      </c>
      <c r="S216" s="50">
        <f>IF(ISNUMBER(FIND(" ",Q216)),TRIM(MID(Q216,FIND(" ",Q216)+1,999)),Q216)</f>
        <v/>
      </c>
      <c r="T2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216&amp;"")," "," "),"﻿"," "),"​"," "),"⁠"," ")," "," ")," "," "),CHAR(9)," "),CHAR(10)," "),CHAR(13)," "),"MAPCODE"," "),CHAR(34)," "),"“"," "),"”"," "),"'"," "),"’"," "),"‘"," "),"("," "),")"," "),"["," "),"]"," "),"{"," "),"}"," "),","," "),";"," "),"|"," "),":"," "),"/"," "),"\"," "))</f>
        <v/>
      </c>
      <c r="U216" s="50">
        <f>IF(R216&lt;&gt;"",R216,T216)</f>
        <v/>
      </c>
      <c r="V216" s="50">
        <f>IFERROR(FIND(".",S216),0)</f>
        <v/>
      </c>
      <c r="W216" s="50">
        <f>IF(V216&gt;0,V216-1,LEN(S216))</f>
        <v/>
      </c>
      <c r="X216" s="50">
        <f>IF(V216=0,"",IFERROR(LEFT(MID(S216,V216+1,99),FIND("-",MID(S216,V216+1,99))-1),MID(S216,V216+1,99)))</f>
        <v/>
      </c>
      <c r="Y216" s="50">
        <f>LEN(X216)</f>
        <v/>
      </c>
      <c r="Z2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216,"0",""),"1",""),"2",""),"3",""),"4",""),"5",""),"6",""),"7",""),"8",""),"9",""),"A",""),"B",""),"C",""),"D",""),"E",""),"F",""),"G",""),"H",""),"I",""),"J",""),"K",""),"L",""),"M",""),"N",""),"O",""),"P",""),"Q",""),"R",""),"S",""),"T",""),"U",""),"V",""),"W",""),"X",""),"Y",""),"Z",""),".",""),"-","")</f>
        <v/>
      </c>
      <c r="AA216" s="50">
        <f>LEN(S216)-LEN(SUBSTITUTE(S216,".",""))</f>
        <v/>
      </c>
      <c r="AB216" s="50">
        <f>AND(W216=5,Y216=4)</f>
        <v/>
      </c>
      <c r="AC216" s="50">
        <f>IF(P216="","",IF(S216="","There is no mapcode in this row, only a country code.",IF(ISNUMBER(FIND(" ",S216)),"There are too many spaces. A mapcode looks like ZAF RDD.2J: the country code, one space, then the code.",IF(Z216&lt;&gt;"","Contains characters that can't be in a mapcode: "&amp;Z216,IF(OR(AA216&lt;&gt;1,W216&lt;2,W216&gt;5,Y216&lt;2,Y216&gt;4),"This doesn't look like a mapcode. Mapcodes look like RDD.2J: 2 to 5 letters or numbers, a dot, then 2 to 4 more.",IF(AND(U216="",NOT(AB216)),"MISSING",IF(AND(U216&lt;&gt;"",OR(LEN(U216)&lt;2,LEN(U216)&gt;6,ISNUMBER(FIND(".",U216)))),"The country code """&amp;U216&amp;""" doesn't look right. Use a code like ZAF (South Africa) or US-CA (California).","")))))))</f>
        <v/>
      </c>
      <c r="AD216" s="50">
        <f>AND(R216&lt;&gt;"",T216&lt;&gt;"",R216&lt;&gt;T216)</f>
        <v/>
      </c>
    </row>
    <row r="217">
      <c r="B217" s="44" t="n"/>
      <c r="C217" s="44" t="n"/>
      <c r="D217" s="45">
        <f>IF(P217="","",IF(AC217="MISSING","MISSING COUNTRY CODE",IF(AC217&lt;&gt;"","NOT A VALID MAPCODE",IF(M217="NO CONNECTION","NO CONNECTION",IF(NOT(ISNUMBER(F217)),"NOT FOUND",IF(AD217,"CONVERTED – PLEASE CHECK","CONVERTED"))))))</f>
        <v/>
      </c>
      <c r="E217" s="46">
        <f>IF(OR(P217="",AC217&lt;&gt;""),"",TRIM(U217&amp;" "&amp;S217))</f>
        <v/>
      </c>
      <c r="F217" s="47">
        <f>IF(OR(M217="",M217="NO CONNECTION"),"",IFERROR(VALUE(SUBSTITUTE(_xlfn.FILTERXML(M217,"//latDeg"),".",MID(1/2,2,1))),""))</f>
        <v/>
      </c>
      <c r="G217" s="47">
        <f>IF(OR(M217="",M217="NO CONNECTION"),"",IFERROR(VALUE(SUBSTITUTE(_xlfn.FILTERXML(M217,"//lonDeg"),".",MID(1/2,2,1))),""))</f>
        <v/>
      </c>
      <c r="H217" s="45">
        <f>IF(ISNUMBER(F217),SUBSTITUTE(ROUND(F217,6)&amp;"",",",".")&amp;", "&amp;SUBSTITUTE(ROUND(G217,6)&amp;"",",","."),"")</f>
        <v/>
      </c>
      <c r="I217" s="46">
        <f>IF(ISNUMBER(F217),IFERROR(HYPERLINK("https://www.mymapcodes.com/go/?t="&amp;IF(U217="","AAA",U217)&amp;"&amp;ma="&amp;LEFT(S217,V217-1)&amp;"&amp;mb="&amp;MID(S217,V217+1,99),"Open on MyMapcodes →"),""),"")</f>
        <v/>
      </c>
      <c r="J217" s="48">
        <f>IF(P217="","",IF(AC217="MISSING","Add the country code: put it in front of the mapcode (e.g. ZAF RDD.2J) or in column C. ZAF = South Africa.",IF(AC217&lt;&gt;"",AC217,IF(M217="NO CONNECTION","Excel couldn't reach the mapcode service. Click the REFRESH RESULTS box just above the table.",IF(NOT(ISNUMBER(F217)),"The mapcode service doesn't recognise "&amp;E217&amp;". Check the mapcode and the country code.",IF(AD217,"Two different country codes were given, so the one in front of the mapcode ("&amp;R217&amp;") was used.",IF(E217&lt;&gt;TRIM(UPPER(B217&amp;"")),"Tidied up to "&amp;E217&amp;".","")))))))</f>
        <v/>
      </c>
      <c r="L217" s="49">
        <f>IF(E217="","",MapcodeAPI&amp;"coords/"&amp;SUBSTITUTE(E217," ","%20"))&amp;LEFT($B$13,0)</f>
        <v/>
      </c>
      <c r="M217" s="49">
        <f>IF(L217="","",IFERROR(_xlfn.WEBSERVICE(L217),IF(MapcodeAPIBackup="","NO CONNECTION",IFERROR(_xlfn.WEBSERVICE(MapcodeAPIBackup&amp;MID(L217,LEN(MapcodeAPI)+1,999)),"NO CONNECTION"))))</f>
        <v/>
      </c>
      <c r="N217" t="inlineStr">
        <is>
          <t xml:space="preserve"> </t>
        </is>
      </c>
      <c r="P217" s="50">
        <f>IFERROR(IF(AND(TRIM(B217&amp;"")="",TRIM(C217&amp;"")=""),"","#"&amp;UPPER(B217&amp;"")),"#(ERROR)")</f>
        <v/>
      </c>
      <c r="Q217" s="50">
        <f>IF(P217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217,2,999)," "," "),"﻿"," "),"​"," "),"⁠"," ")," "," ")," "," "),CHAR(9)," "),CHAR(10)," "),CHAR(13)," "),"MAPCODE"," "),CHAR(34)," "),"“"," "),"”"," "),"'"," "),"’"," "),"‘"," "),"("," "),")"," "),"["," "),"]"," "),"{"," "),"}"," "),","," "),";"," "),"|"," "),":"," "),"/"," "),"\"," ")))</f>
        <v/>
      </c>
      <c r="R217" s="50">
        <f>IF(ISNUMBER(FIND(" ",Q217)),LEFT(Q217,FIND(" ",Q217)-1),"")</f>
        <v/>
      </c>
      <c r="S217" s="50">
        <f>IF(ISNUMBER(FIND(" ",Q217)),TRIM(MID(Q217,FIND(" ",Q217)+1,999)),Q217)</f>
        <v/>
      </c>
      <c r="T2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217&amp;"")," "," "),"﻿"," "),"​"," "),"⁠"," ")," "," ")," "," "),CHAR(9)," "),CHAR(10)," "),CHAR(13)," "),"MAPCODE"," "),CHAR(34)," "),"“"," "),"”"," "),"'"," "),"’"," "),"‘"," "),"("," "),")"," "),"["," "),"]"," "),"{"," "),"}"," "),","," "),";"," "),"|"," "),":"," "),"/"," "),"\"," "))</f>
        <v/>
      </c>
      <c r="U217" s="50">
        <f>IF(R217&lt;&gt;"",R217,T217)</f>
        <v/>
      </c>
      <c r="V217" s="50">
        <f>IFERROR(FIND(".",S217),0)</f>
        <v/>
      </c>
      <c r="W217" s="50">
        <f>IF(V217&gt;0,V217-1,LEN(S217))</f>
        <v/>
      </c>
      <c r="X217" s="50">
        <f>IF(V217=0,"",IFERROR(LEFT(MID(S217,V217+1,99),FIND("-",MID(S217,V217+1,99))-1),MID(S217,V217+1,99)))</f>
        <v/>
      </c>
      <c r="Y217" s="50">
        <f>LEN(X217)</f>
        <v/>
      </c>
      <c r="Z2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217,"0",""),"1",""),"2",""),"3",""),"4",""),"5",""),"6",""),"7",""),"8",""),"9",""),"A",""),"B",""),"C",""),"D",""),"E",""),"F",""),"G",""),"H",""),"I",""),"J",""),"K",""),"L",""),"M",""),"N",""),"O",""),"P",""),"Q",""),"R",""),"S",""),"T",""),"U",""),"V",""),"W",""),"X",""),"Y",""),"Z",""),".",""),"-","")</f>
        <v/>
      </c>
      <c r="AA217" s="50">
        <f>LEN(S217)-LEN(SUBSTITUTE(S217,".",""))</f>
        <v/>
      </c>
      <c r="AB217" s="50">
        <f>AND(W217=5,Y217=4)</f>
        <v/>
      </c>
      <c r="AC217" s="50">
        <f>IF(P217="","",IF(S217="","There is no mapcode in this row, only a country code.",IF(ISNUMBER(FIND(" ",S217)),"There are too many spaces. A mapcode looks like ZAF RDD.2J: the country code, one space, then the code.",IF(Z217&lt;&gt;"","Contains characters that can't be in a mapcode: "&amp;Z217,IF(OR(AA217&lt;&gt;1,W217&lt;2,W217&gt;5,Y217&lt;2,Y217&gt;4),"This doesn't look like a mapcode. Mapcodes look like RDD.2J: 2 to 5 letters or numbers, a dot, then 2 to 4 more.",IF(AND(U217="",NOT(AB217)),"MISSING",IF(AND(U217&lt;&gt;"",OR(LEN(U217)&lt;2,LEN(U217)&gt;6,ISNUMBER(FIND(".",U217)))),"The country code """&amp;U217&amp;""" doesn't look right. Use a code like ZAF (South Africa) or US-CA (California).","")))))))</f>
        <v/>
      </c>
      <c r="AD217" s="50">
        <f>AND(R217&lt;&gt;"",T217&lt;&gt;"",R217&lt;&gt;T217)</f>
        <v/>
      </c>
    </row>
    <row r="218">
      <c r="B218" s="44" t="n"/>
      <c r="C218" s="44" t="n"/>
      <c r="D218" s="45">
        <f>IF(P218="","",IF(AC218="MISSING","MISSING COUNTRY CODE",IF(AC218&lt;&gt;"","NOT A VALID MAPCODE",IF(M218="NO CONNECTION","NO CONNECTION",IF(NOT(ISNUMBER(F218)),"NOT FOUND",IF(AD218,"CONVERTED – PLEASE CHECK","CONVERTED"))))))</f>
        <v/>
      </c>
      <c r="E218" s="46">
        <f>IF(OR(P218="",AC218&lt;&gt;""),"",TRIM(U218&amp;" "&amp;S218))</f>
        <v/>
      </c>
      <c r="F218" s="47">
        <f>IF(OR(M218="",M218="NO CONNECTION"),"",IFERROR(VALUE(SUBSTITUTE(_xlfn.FILTERXML(M218,"//latDeg"),".",MID(1/2,2,1))),""))</f>
        <v/>
      </c>
      <c r="G218" s="47">
        <f>IF(OR(M218="",M218="NO CONNECTION"),"",IFERROR(VALUE(SUBSTITUTE(_xlfn.FILTERXML(M218,"//lonDeg"),".",MID(1/2,2,1))),""))</f>
        <v/>
      </c>
      <c r="H218" s="45">
        <f>IF(ISNUMBER(F218),SUBSTITUTE(ROUND(F218,6)&amp;"",",",".")&amp;", "&amp;SUBSTITUTE(ROUND(G218,6)&amp;"",",","."),"")</f>
        <v/>
      </c>
      <c r="I218" s="46">
        <f>IF(ISNUMBER(F218),IFERROR(HYPERLINK("https://www.mymapcodes.com/go/?t="&amp;IF(U218="","AAA",U218)&amp;"&amp;ma="&amp;LEFT(S218,V218-1)&amp;"&amp;mb="&amp;MID(S218,V218+1,99),"Open on MyMapcodes →"),""),"")</f>
        <v/>
      </c>
      <c r="J218" s="48">
        <f>IF(P218="","",IF(AC218="MISSING","Add the country code: put it in front of the mapcode (e.g. ZAF RDD.2J) or in column C. ZAF = South Africa.",IF(AC218&lt;&gt;"",AC218,IF(M218="NO CONNECTION","Excel couldn't reach the mapcode service. Click the REFRESH RESULTS box just above the table.",IF(NOT(ISNUMBER(F218)),"The mapcode service doesn't recognise "&amp;E218&amp;". Check the mapcode and the country code.",IF(AD218,"Two different country codes were given, so the one in front of the mapcode ("&amp;R218&amp;") was used.",IF(E218&lt;&gt;TRIM(UPPER(B218&amp;"")),"Tidied up to "&amp;E218&amp;".","")))))))</f>
        <v/>
      </c>
      <c r="L218" s="49">
        <f>IF(E218="","",MapcodeAPI&amp;"coords/"&amp;SUBSTITUTE(E218," ","%20"))&amp;LEFT($B$13,0)</f>
        <v/>
      </c>
      <c r="M218" s="49">
        <f>IF(L218="","",IFERROR(_xlfn.WEBSERVICE(L218),IF(MapcodeAPIBackup="","NO CONNECTION",IFERROR(_xlfn.WEBSERVICE(MapcodeAPIBackup&amp;MID(L218,LEN(MapcodeAPI)+1,999)),"NO CONNECTION"))))</f>
        <v/>
      </c>
      <c r="N218" t="inlineStr">
        <is>
          <t xml:space="preserve"> </t>
        </is>
      </c>
      <c r="P218" s="50">
        <f>IFERROR(IF(AND(TRIM(B218&amp;"")="",TRIM(C218&amp;"")=""),"","#"&amp;UPPER(B218&amp;"")),"#(ERROR)")</f>
        <v/>
      </c>
      <c r="Q218" s="50">
        <f>IF(P218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218,2,999)," "," "),"﻿"," "),"​"," "),"⁠"," ")," "," ")," "," "),CHAR(9)," "),CHAR(10)," "),CHAR(13)," "),"MAPCODE"," "),CHAR(34)," "),"“"," "),"”"," "),"'"," "),"’"," "),"‘"," "),"("," "),")"," "),"["," "),"]"," "),"{"," "),"}"," "),","," "),";"," "),"|"," "),":"," "),"/"," "),"\"," ")))</f>
        <v/>
      </c>
      <c r="R218" s="50">
        <f>IF(ISNUMBER(FIND(" ",Q218)),LEFT(Q218,FIND(" ",Q218)-1),"")</f>
        <v/>
      </c>
      <c r="S218" s="50">
        <f>IF(ISNUMBER(FIND(" ",Q218)),TRIM(MID(Q218,FIND(" ",Q218)+1,999)),Q218)</f>
        <v/>
      </c>
      <c r="T2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218&amp;"")," "," "),"﻿"," "),"​"," "),"⁠"," ")," "," ")," "," "),CHAR(9)," "),CHAR(10)," "),CHAR(13)," "),"MAPCODE"," "),CHAR(34)," "),"“"," "),"”"," "),"'"," "),"’"," "),"‘"," "),"("," "),")"," "),"["," "),"]"," "),"{"," "),"}"," "),","," "),";"," "),"|"," "),":"," "),"/"," "),"\"," "))</f>
        <v/>
      </c>
      <c r="U218" s="50">
        <f>IF(R218&lt;&gt;"",R218,T218)</f>
        <v/>
      </c>
      <c r="V218" s="50">
        <f>IFERROR(FIND(".",S218),0)</f>
        <v/>
      </c>
      <c r="W218" s="50">
        <f>IF(V218&gt;0,V218-1,LEN(S218))</f>
        <v/>
      </c>
      <c r="X218" s="50">
        <f>IF(V218=0,"",IFERROR(LEFT(MID(S218,V218+1,99),FIND("-",MID(S218,V218+1,99))-1),MID(S218,V218+1,99)))</f>
        <v/>
      </c>
      <c r="Y218" s="50">
        <f>LEN(X218)</f>
        <v/>
      </c>
      <c r="Z2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218,"0",""),"1",""),"2",""),"3",""),"4",""),"5",""),"6",""),"7",""),"8",""),"9",""),"A",""),"B",""),"C",""),"D",""),"E",""),"F",""),"G",""),"H",""),"I",""),"J",""),"K",""),"L",""),"M",""),"N",""),"O",""),"P",""),"Q",""),"R",""),"S",""),"T",""),"U",""),"V",""),"W",""),"X",""),"Y",""),"Z",""),".",""),"-","")</f>
        <v/>
      </c>
      <c r="AA218" s="50">
        <f>LEN(S218)-LEN(SUBSTITUTE(S218,".",""))</f>
        <v/>
      </c>
      <c r="AB218" s="50">
        <f>AND(W218=5,Y218=4)</f>
        <v/>
      </c>
      <c r="AC218" s="50">
        <f>IF(P218="","",IF(S218="","There is no mapcode in this row, only a country code.",IF(ISNUMBER(FIND(" ",S218)),"There are too many spaces. A mapcode looks like ZAF RDD.2J: the country code, one space, then the code.",IF(Z218&lt;&gt;"","Contains characters that can't be in a mapcode: "&amp;Z218,IF(OR(AA218&lt;&gt;1,W218&lt;2,W218&gt;5,Y218&lt;2,Y218&gt;4),"This doesn't look like a mapcode. Mapcodes look like RDD.2J: 2 to 5 letters or numbers, a dot, then 2 to 4 more.",IF(AND(U218="",NOT(AB218)),"MISSING",IF(AND(U218&lt;&gt;"",OR(LEN(U218)&lt;2,LEN(U218)&gt;6,ISNUMBER(FIND(".",U218)))),"The country code """&amp;U218&amp;""" doesn't look right. Use a code like ZAF (South Africa) or US-CA (California).","")))))))</f>
        <v/>
      </c>
      <c r="AD218" s="50">
        <f>AND(R218&lt;&gt;"",T218&lt;&gt;"",R218&lt;&gt;T218)</f>
        <v/>
      </c>
    </row>
    <row r="219">
      <c r="B219" s="44" t="n"/>
      <c r="C219" s="44" t="n"/>
      <c r="D219" s="45">
        <f>IF(P219="","",IF(AC219="MISSING","MISSING COUNTRY CODE",IF(AC219&lt;&gt;"","NOT A VALID MAPCODE",IF(M219="NO CONNECTION","NO CONNECTION",IF(NOT(ISNUMBER(F219)),"NOT FOUND",IF(AD219,"CONVERTED – PLEASE CHECK","CONVERTED"))))))</f>
        <v/>
      </c>
      <c r="E219" s="46">
        <f>IF(OR(P219="",AC219&lt;&gt;""),"",TRIM(U219&amp;" "&amp;S219))</f>
        <v/>
      </c>
      <c r="F219" s="47">
        <f>IF(OR(M219="",M219="NO CONNECTION"),"",IFERROR(VALUE(SUBSTITUTE(_xlfn.FILTERXML(M219,"//latDeg"),".",MID(1/2,2,1))),""))</f>
        <v/>
      </c>
      <c r="G219" s="47">
        <f>IF(OR(M219="",M219="NO CONNECTION"),"",IFERROR(VALUE(SUBSTITUTE(_xlfn.FILTERXML(M219,"//lonDeg"),".",MID(1/2,2,1))),""))</f>
        <v/>
      </c>
      <c r="H219" s="45">
        <f>IF(ISNUMBER(F219),SUBSTITUTE(ROUND(F219,6)&amp;"",",",".")&amp;", "&amp;SUBSTITUTE(ROUND(G219,6)&amp;"",",","."),"")</f>
        <v/>
      </c>
      <c r="I219" s="46">
        <f>IF(ISNUMBER(F219),IFERROR(HYPERLINK("https://www.mymapcodes.com/go/?t="&amp;IF(U219="","AAA",U219)&amp;"&amp;ma="&amp;LEFT(S219,V219-1)&amp;"&amp;mb="&amp;MID(S219,V219+1,99),"Open on MyMapcodes →"),""),"")</f>
        <v/>
      </c>
      <c r="J219" s="48">
        <f>IF(P219="","",IF(AC219="MISSING","Add the country code: put it in front of the mapcode (e.g. ZAF RDD.2J) or in column C. ZAF = South Africa.",IF(AC219&lt;&gt;"",AC219,IF(M219="NO CONNECTION","Excel couldn't reach the mapcode service. Click the REFRESH RESULTS box just above the table.",IF(NOT(ISNUMBER(F219)),"The mapcode service doesn't recognise "&amp;E219&amp;". Check the mapcode and the country code.",IF(AD219,"Two different country codes were given, so the one in front of the mapcode ("&amp;R219&amp;") was used.",IF(E219&lt;&gt;TRIM(UPPER(B219&amp;"")),"Tidied up to "&amp;E219&amp;".","")))))))</f>
        <v/>
      </c>
      <c r="L219" s="49">
        <f>IF(E219="","",MapcodeAPI&amp;"coords/"&amp;SUBSTITUTE(E219," ","%20"))&amp;LEFT($B$13,0)</f>
        <v/>
      </c>
      <c r="M219" s="49">
        <f>IF(L219="","",IFERROR(_xlfn.WEBSERVICE(L219),IF(MapcodeAPIBackup="","NO CONNECTION",IFERROR(_xlfn.WEBSERVICE(MapcodeAPIBackup&amp;MID(L219,LEN(MapcodeAPI)+1,999)),"NO CONNECTION"))))</f>
        <v/>
      </c>
      <c r="N219" t="inlineStr">
        <is>
          <t xml:space="preserve"> </t>
        </is>
      </c>
      <c r="P219" s="50">
        <f>IFERROR(IF(AND(TRIM(B219&amp;"")="",TRIM(C219&amp;"")=""),"","#"&amp;UPPER(B219&amp;"")),"#(ERROR)")</f>
        <v/>
      </c>
      <c r="Q219" s="50">
        <f>IF(P219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219,2,999)," "," "),"﻿"," "),"​"," "),"⁠"," ")," "," ")," "," "),CHAR(9)," "),CHAR(10)," "),CHAR(13)," "),"MAPCODE"," "),CHAR(34)," "),"“"," "),"”"," "),"'"," "),"’"," "),"‘"," "),"("," "),")"," "),"["," "),"]"," "),"{"," "),"}"," "),","," "),";"," "),"|"," "),":"," "),"/"," "),"\"," ")))</f>
        <v/>
      </c>
      <c r="R219" s="50">
        <f>IF(ISNUMBER(FIND(" ",Q219)),LEFT(Q219,FIND(" ",Q219)-1),"")</f>
        <v/>
      </c>
      <c r="S219" s="50">
        <f>IF(ISNUMBER(FIND(" ",Q219)),TRIM(MID(Q219,FIND(" ",Q219)+1,999)),Q219)</f>
        <v/>
      </c>
      <c r="T2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219&amp;"")," "," "),"﻿"," "),"​"," "),"⁠"," ")," "," ")," "," "),CHAR(9)," "),CHAR(10)," "),CHAR(13)," "),"MAPCODE"," "),CHAR(34)," "),"“"," "),"”"," "),"'"," "),"’"," "),"‘"," "),"("," "),")"," "),"["," "),"]"," "),"{"," "),"}"," "),","," "),";"," "),"|"," "),":"," "),"/"," "),"\"," "))</f>
        <v/>
      </c>
      <c r="U219" s="50">
        <f>IF(R219&lt;&gt;"",R219,T219)</f>
        <v/>
      </c>
      <c r="V219" s="50">
        <f>IFERROR(FIND(".",S219),0)</f>
        <v/>
      </c>
      <c r="W219" s="50">
        <f>IF(V219&gt;0,V219-1,LEN(S219))</f>
        <v/>
      </c>
      <c r="X219" s="50">
        <f>IF(V219=0,"",IFERROR(LEFT(MID(S219,V219+1,99),FIND("-",MID(S219,V219+1,99))-1),MID(S219,V219+1,99)))</f>
        <v/>
      </c>
      <c r="Y219" s="50">
        <f>LEN(X219)</f>
        <v/>
      </c>
      <c r="Z2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219,"0",""),"1",""),"2",""),"3",""),"4",""),"5",""),"6",""),"7",""),"8",""),"9",""),"A",""),"B",""),"C",""),"D",""),"E",""),"F",""),"G",""),"H",""),"I",""),"J",""),"K",""),"L",""),"M",""),"N",""),"O",""),"P",""),"Q",""),"R",""),"S",""),"T",""),"U",""),"V",""),"W",""),"X",""),"Y",""),"Z",""),".",""),"-","")</f>
        <v/>
      </c>
      <c r="AA219" s="50">
        <f>LEN(S219)-LEN(SUBSTITUTE(S219,".",""))</f>
        <v/>
      </c>
      <c r="AB219" s="50">
        <f>AND(W219=5,Y219=4)</f>
        <v/>
      </c>
      <c r="AC219" s="50">
        <f>IF(P219="","",IF(S219="","There is no mapcode in this row, only a country code.",IF(ISNUMBER(FIND(" ",S219)),"There are too many spaces. A mapcode looks like ZAF RDD.2J: the country code, one space, then the code.",IF(Z219&lt;&gt;"","Contains characters that can't be in a mapcode: "&amp;Z219,IF(OR(AA219&lt;&gt;1,W219&lt;2,W219&gt;5,Y219&lt;2,Y219&gt;4),"This doesn't look like a mapcode. Mapcodes look like RDD.2J: 2 to 5 letters or numbers, a dot, then 2 to 4 more.",IF(AND(U219="",NOT(AB219)),"MISSING",IF(AND(U219&lt;&gt;"",OR(LEN(U219)&lt;2,LEN(U219)&gt;6,ISNUMBER(FIND(".",U219)))),"The country code """&amp;U219&amp;""" doesn't look right. Use a code like ZAF (South Africa) or US-CA (California).","")))))))</f>
        <v/>
      </c>
      <c r="AD219" s="50">
        <f>AND(R219&lt;&gt;"",T219&lt;&gt;"",R219&lt;&gt;T219)</f>
        <v/>
      </c>
    </row>
    <row r="220">
      <c r="B220" s="44" t="n"/>
      <c r="C220" s="44" t="n"/>
      <c r="D220" s="45">
        <f>IF(P220="","",IF(AC220="MISSING","MISSING COUNTRY CODE",IF(AC220&lt;&gt;"","NOT A VALID MAPCODE",IF(M220="NO CONNECTION","NO CONNECTION",IF(NOT(ISNUMBER(F220)),"NOT FOUND",IF(AD220,"CONVERTED – PLEASE CHECK","CONVERTED"))))))</f>
        <v/>
      </c>
      <c r="E220" s="46">
        <f>IF(OR(P220="",AC220&lt;&gt;""),"",TRIM(U220&amp;" "&amp;S220))</f>
        <v/>
      </c>
      <c r="F220" s="47">
        <f>IF(OR(M220="",M220="NO CONNECTION"),"",IFERROR(VALUE(SUBSTITUTE(_xlfn.FILTERXML(M220,"//latDeg"),".",MID(1/2,2,1))),""))</f>
        <v/>
      </c>
      <c r="G220" s="47">
        <f>IF(OR(M220="",M220="NO CONNECTION"),"",IFERROR(VALUE(SUBSTITUTE(_xlfn.FILTERXML(M220,"//lonDeg"),".",MID(1/2,2,1))),""))</f>
        <v/>
      </c>
      <c r="H220" s="45">
        <f>IF(ISNUMBER(F220),SUBSTITUTE(ROUND(F220,6)&amp;"",",",".")&amp;", "&amp;SUBSTITUTE(ROUND(G220,6)&amp;"",",","."),"")</f>
        <v/>
      </c>
      <c r="I220" s="46">
        <f>IF(ISNUMBER(F220),IFERROR(HYPERLINK("https://www.mymapcodes.com/go/?t="&amp;IF(U220="","AAA",U220)&amp;"&amp;ma="&amp;LEFT(S220,V220-1)&amp;"&amp;mb="&amp;MID(S220,V220+1,99),"Open on MyMapcodes →"),""),"")</f>
        <v/>
      </c>
      <c r="J220" s="48">
        <f>IF(P220="","",IF(AC220="MISSING","Add the country code: put it in front of the mapcode (e.g. ZAF RDD.2J) or in column C. ZAF = South Africa.",IF(AC220&lt;&gt;"",AC220,IF(M220="NO CONNECTION","Excel couldn't reach the mapcode service. Click the REFRESH RESULTS box just above the table.",IF(NOT(ISNUMBER(F220)),"The mapcode service doesn't recognise "&amp;E220&amp;". Check the mapcode and the country code.",IF(AD220,"Two different country codes were given, so the one in front of the mapcode ("&amp;R220&amp;") was used.",IF(E220&lt;&gt;TRIM(UPPER(B220&amp;"")),"Tidied up to "&amp;E220&amp;".","")))))))</f>
        <v/>
      </c>
      <c r="L220" s="49">
        <f>IF(E220="","",MapcodeAPI&amp;"coords/"&amp;SUBSTITUTE(E220," ","%20"))&amp;LEFT($B$13,0)</f>
        <v/>
      </c>
      <c r="M220" s="49">
        <f>IF(L220="","",IFERROR(_xlfn.WEBSERVICE(L220),IF(MapcodeAPIBackup="","NO CONNECTION",IFERROR(_xlfn.WEBSERVICE(MapcodeAPIBackup&amp;MID(L220,LEN(MapcodeAPI)+1,999)),"NO CONNECTION"))))</f>
        <v/>
      </c>
      <c r="N220" t="inlineStr">
        <is>
          <t xml:space="preserve"> </t>
        </is>
      </c>
      <c r="P220" s="50">
        <f>IFERROR(IF(AND(TRIM(B220&amp;"")="",TRIM(C220&amp;"")=""),"","#"&amp;UPPER(B220&amp;"")),"#(ERROR)")</f>
        <v/>
      </c>
      <c r="Q220" s="50">
        <f>IF(P220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220,2,999)," "," "),"﻿"," "),"​"," "),"⁠"," ")," "," ")," "," "),CHAR(9)," "),CHAR(10)," "),CHAR(13)," "),"MAPCODE"," "),CHAR(34)," "),"“"," "),"”"," "),"'"," "),"’"," "),"‘"," "),"("," "),")"," "),"["," "),"]"," "),"{"," "),"}"," "),","," "),";"," "),"|"," "),":"," "),"/"," "),"\"," ")))</f>
        <v/>
      </c>
      <c r="R220" s="50">
        <f>IF(ISNUMBER(FIND(" ",Q220)),LEFT(Q220,FIND(" ",Q220)-1),"")</f>
        <v/>
      </c>
      <c r="S220" s="50">
        <f>IF(ISNUMBER(FIND(" ",Q220)),TRIM(MID(Q220,FIND(" ",Q220)+1,999)),Q220)</f>
        <v/>
      </c>
      <c r="T2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220&amp;"")," "," "),"﻿"," "),"​"," "),"⁠"," ")," "," ")," "," "),CHAR(9)," "),CHAR(10)," "),CHAR(13)," "),"MAPCODE"," "),CHAR(34)," "),"“"," "),"”"," "),"'"," "),"’"," "),"‘"," "),"("," "),")"," "),"["," "),"]"," "),"{"," "),"}"," "),","," "),";"," "),"|"," "),":"," "),"/"," "),"\"," "))</f>
        <v/>
      </c>
      <c r="U220" s="50">
        <f>IF(R220&lt;&gt;"",R220,T220)</f>
        <v/>
      </c>
      <c r="V220" s="50">
        <f>IFERROR(FIND(".",S220),0)</f>
        <v/>
      </c>
      <c r="W220" s="50">
        <f>IF(V220&gt;0,V220-1,LEN(S220))</f>
        <v/>
      </c>
      <c r="X220" s="50">
        <f>IF(V220=0,"",IFERROR(LEFT(MID(S220,V220+1,99),FIND("-",MID(S220,V220+1,99))-1),MID(S220,V220+1,99)))</f>
        <v/>
      </c>
      <c r="Y220" s="50">
        <f>LEN(X220)</f>
        <v/>
      </c>
      <c r="Z2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220,"0",""),"1",""),"2",""),"3",""),"4",""),"5",""),"6",""),"7",""),"8",""),"9",""),"A",""),"B",""),"C",""),"D",""),"E",""),"F",""),"G",""),"H",""),"I",""),"J",""),"K",""),"L",""),"M",""),"N",""),"O",""),"P",""),"Q",""),"R",""),"S",""),"T",""),"U",""),"V",""),"W",""),"X",""),"Y",""),"Z",""),".",""),"-","")</f>
        <v/>
      </c>
      <c r="AA220" s="50">
        <f>LEN(S220)-LEN(SUBSTITUTE(S220,".",""))</f>
        <v/>
      </c>
      <c r="AB220" s="50">
        <f>AND(W220=5,Y220=4)</f>
        <v/>
      </c>
      <c r="AC220" s="50">
        <f>IF(P220="","",IF(S220="","There is no mapcode in this row, only a country code.",IF(ISNUMBER(FIND(" ",S220)),"There are too many spaces. A mapcode looks like ZAF RDD.2J: the country code, one space, then the code.",IF(Z220&lt;&gt;"","Contains characters that can't be in a mapcode: "&amp;Z220,IF(OR(AA220&lt;&gt;1,W220&lt;2,W220&gt;5,Y220&lt;2,Y220&gt;4),"This doesn't look like a mapcode. Mapcodes look like RDD.2J: 2 to 5 letters or numbers, a dot, then 2 to 4 more.",IF(AND(U220="",NOT(AB220)),"MISSING",IF(AND(U220&lt;&gt;"",OR(LEN(U220)&lt;2,LEN(U220)&gt;6,ISNUMBER(FIND(".",U220)))),"The country code """&amp;U220&amp;""" doesn't look right. Use a code like ZAF (South Africa) or US-CA (California).","")))))))</f>
        <v/>
      </c>
      <c r="AD220" s="50">
        <f>AND(R220&lt;&gt;"",T220&lt;&gt;"",R220&lt;&gt;T220)</f>
        <v/>
      </c>
    </row>
    <row r="221">
      <c r="B221" s="44" t="n"/>
      <c r="C221" s="44" t="n"/>
      <c r="D221" s="45">
        <f>IF(P221="","",IF(AC221="MISSING","MISSING COUNTRY CODE",IF(AC221&lt;&gt;"","NOT A VALID MAPCODE",IF(M221="NO CONNECTION","NO CONNECTION",IF(NOT(ISNUMBER(F221)),"NOT FOUND",IF(AD221,"CONVERTED – PLEASE CHECK","CONVERTED"))))))</f>
        <v/>
      </c>
      <c r="E221" s="46">
        <f>IF(OR(P221="",AC221&lt;&gt;""),"",TRIM(U221&amp;" "&amp;S221))</f>
        <v/>
      </c>
      <c r="F221" s="47">
        <f>IF(OR(M221="",M221="NO CONNECTION"),"",IFERROR(VALUE(SUBSTITUTE(_xlfn.FILTERXML(M221,"//latDeg"),".",MID(1/2,2,1))),""))</f>
        <v/>
      </c>
      <c r="G221" s="47">
        <f>IF(OR(M221="",M221="NO CONNECTION"),"",IFERROR(VALUE(SUBSTITUTE(_xlfn.FILTERXML(M221,"//lonDeg"),".",MID(1/2,2,1))),""))</f>
        <v/>
      </c>
      <c r="H221" s="45">
        <f>IF(ISNUMBER(F221),SUBSTITUTE(ROUND(F221,6)&amp;"",",",".")&amp;", "&amp;SUBSTITUTE(ROUND(G221,6)&amp;"",",","."),"")</f>
        <v/>
      </c>
      <c r="I221" s="46">
        <f>IF(ISNUMBER(F221),IFERROR(HYPERLINK("https://www.mymapcodes.com/go/?t="&amp;IF(U221="","AAA",U221)&amp;"&amp;ma="&amp;LEFT(S221,V221-1)&amp;"&amp;mb="&amp;MID(S221,V221+1,99),"Open on MyMapcodes →"),""),"")</f>
        <v/>
      </c>
      <c r="J221" s="48">
        <f>IF(P221="","",IF(AC221="MISSING","Add the country code: put it in front of the mapcode (e.g. ZAF RDD.2J) or in column C. ZAF = South Africa.",IF(AC221&lt;&gt;"",AC221,IF(M221="NO CONNECTION","Excel couldn't reach the mapcode service. Click the REFRESH RESULTS box just above the table.",IF(NOT(ISNUMBER(F221)),"The mapcode service doesn't recognise "&amp;E221&amp;". Check the mapcode and the country code.",IF(AD221,"Two different country codes were given, so the one in front of the mapcode ("&amp;R221&amp;") was used.",IF(E221&lt;&gt;TRIM(UPPER(B221&amp;"")),"Tidied up to "&amp;E221&amp;".","")))))))</f>
        <v/>
      </c>
      <c r="L221" s="49">
        <f>IF(E221="","",MapcodeAPI&amp;"coords/"&amp;SUBSTITUTE(E221," ","%20"))&amp;LEFT($B$13,0)</f>
        <v/>
      </c>
      <c r="M221" s="49">
        <f>IF(L221="","",IFERROR(_xlfn.WEBSERVICE(L221),IF(MapcodeAPIBackup="","NO CONNECTION",IFERROR(_xlfn.WEBSERVICE(MapcodeAPIBackup&amp;MID(L221,LEN(MapcodeAPI)+1,999)),"NO CONNECTION"))))</f>
        <v/>
      </c>
      <c r="N221" t="inlineStr">
        <is>
          <t xml:space="preserve"> </t>
        </is>
      </c>
      <c r="P221" s="50">
        <f>IFERROR(IF(AND(TRIM(B221&amp;"")="",TRIM(C221&amp;"")=""),"","#"&amp;UPPER(B221&amp;"")),"#(ERROR)")</f>
        <v/>
      </c>
      <c r="Q221" s="50">
        <f>IF(P221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221,2,999)," "," "),"﻿"," "),"​"," "),"⁠"," ")," "," ")," "," "),CHAR(9)," "),CHAR(10)," "),CHAR(13)," "),"MAPCODE"," "),CHAR(34)," "),"“"," "),"”"," "),"'"," "),"’"," "),"‘"," "),"("," "),")"," "),"["," "),"]"," "),"{"," "),"}"," "),","," "),";"," "),"|"," "),":"," "),"/"," "),"\"," ")))</f>
        <v/>
      </c>
      <c r="R221" s="50">
        <f>IF(ISNUMBER(FIND(" ",Q221)),LEFT(Q221,FIND(" ",Q221)-1),"")</f>
        <v/>
      </c>
      <c r="S221" s="50">
        <f>IF(ISNUMBER(FIND(" ",Q221)),TRIM(MID(Q221,FIND(" ",Q221)+1,999)),Q221)</f>
        <v/>
      </c>
      <c r="T2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221&amp;"")," "," "),"﻿"," "),"​"," "),"⁠"," ")," "," ")," "," "),CHAR(9)," "),CHAR(10)," "),CHAR(13)," "),"MAPCODE"," "),CHAR(34)," "),"“"," "),"”"," "),"'"," "),"’"," "),"‘"," "),"("," "),")"," "),"["," "),"]"," "),"{"," "),"}"," "),","," "),";"," "),"|"," "),":"," "),"/"," "),"\"," "))</f>
        <v/>
      </c>
      <c r="U221" s="50">
        <f>IF(R221&lt;&gt;"",R221,T221)</f>
        <v/>
      </c>
      <c r="V221" s="50">
        <f>IFERROR(FIND(".",S221),0)</f>
        <v/>
      </c>
      <c r="W221" s="50">
        <f>IF(V221&gt;0,V221-1,LEN(S221))</f>
        <v/>
      </c>
      <c r="X221" s="50">
        <f>IF(V221=0,"",IFERROR(LEFT(MID(S221,V221+1,99),FIND("-",MID(S221,V221+1,99))-1),MID(S221,V221+1,99)))</f>
        <v/>
      </c>
      <c r="Y221" s="50">
        <f>LEN(X221)</f>
        <v/>
      </c>
      <c r="Z2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221,"0",""),"1",""),"2",""),"3",""),"4",""),"5",""),"6",""),"7",""),"8",""),"9",""),"A",""),"B",""),"C",""),"D",""),"E",""),"F",""),"G",""),"H",""),"I",""),"J",""),"K",""),"L",""),"M",""),"N",""),"O",""),"P",""),"Q",""),"R",""),"S",""),"T",""),"U",""),"V",""),"W",""),"X",""),"Y",""),"Z",""),".",""),"-","")</f>
        <v/>
      </c>
      <c r="AA221" s="50">
        <f>LEN(S221)-LEN(SUBSTITUTE(S221,".",""))</f>
        <v/>
      </c>
      <c r="AB221" s="50">
        <f>AND(W221=5,Y221=4)</f>
        <v/>
      </c>
      <c r="AC221" s="50">
        <f>IF(P221="","",IF(S221="","There is no mapcode in this row, only a country code.",IF(ISNUMBER(FIND(" ",S221)),"There are too many spaces. A mapcode looks like ZAF RDD.2J: the country code, one space, then the code.",IF(Z221&lt;&gt;"","Contains characters that can't be in a mapcode: "&amp;Z221,IF(OR(AA221&lt;&gt;1,W221&lt;2,W221&gt;5,Y221&lt;2,Y221&gt;4),"This doesn't look like a mapcode. Mapcodes look like RDD.2J: 2 to 5 letters or numbers, a dot, then 2 to 4 more.",IF(AND(U221="",NOT(AB221)),"MISSING",IF(AND(U221&lt;&gt;"",OR(LEN(U221)&lt;2,LEN(U221)&gt;6,ISNUMBER(FIND(".",U221)))),"The country code """&amp;U221&amp;""" doesn't look right. Use a code like ZAF (South Africa) or US-CA (California).","")))))))</f>
        <v/>
      </c>
      <c r="AD221" s="50">
        <f>AND(R221&lt;&gt;"",T221&lt;&gt;"",R221&lt;&gt;T221)</f>
        <v/>
      </c>
    </row>
    <row r="222">
      <c r="B222" s="44" t="n"/>
      <c r="C222" s="44" t="n"/>
      <c r="D222" s="45">
        <f>IF(P222="","",IF(AC222="MISSING","MISSING COUNTRY CODE",IF(AC222&lt;&gt;"","NOT A VALID MAPCODE",IF(M222="NO CONNECTION","NO CONNECTION",IF(NOT(ISNUMBER(F222)),"NOT FOUND",IF(AD222,"CONVERTED – PLEASE CHECK","CONVERTED"))))))</f>
        <v/>
      </c>
      <c r="E222" s="46">
        <f>IF(OR(P222="",AC222&lt;&gt;""),"",TRIM(U222&amp;" "&amp;S222))</f>
        <v/>
      </c>
      <c r="F222" s="47">
        <f>IF(OR(M222="",M222="NO CONNECTION"),"",IFERROR(VALUE(SUBSTITUTE(_xlfn.FILTERXML(M222,"//latDeg"),".",MID(1/2,2,1))),""))</f>
        <v/>
      </c>
      <c r="G222" s="47">
        <f>IF(OR(M222="",M222="NO CONNECTION"),"",IFERROR(VALUE(SUBSTITUTE(_xlfn.FILTERXML(M222,"//lonDeg"),".",MID(1/2,2,1))),""))</f>
        <v/>
      </c>
      <c r="H222" s="45">
        <f>IF(ISNUMBER(F222),SUBSTITUTE(ROUND(F222,6)&amp;"",",",".")&amp;", "&amp;SUBSTITUTE(ROUND(G222,6)&amp;"",",","."),"")</f>
        <v/>
      </c>
      <c r="I222" s="46">
        <f>IF(ISNUMBER(F222),IFERROR(HYPERLINK("https://www.mymapcodes.com/go/?t="&amp;IF(U222="","AAA",U222)&amp;"&amp;ma="&amp;LEFT(S222,V222-1)&amp;"&amp;mb="&amp;MID(S222,V222+1,99),"Open on MyMapcodes →"),""),"")</f>
        <v/>
      </c>
      <c r="J222" s="48">
        <f>IF(P222="","",IF(AC222="MISSING","Add the country code: put it in front of the mapcode (e.g. ZAF RDD.2J) or in column C. ZAF = South Africa.",IF(AC222&lt;&gt;"",AC222,IF(M222="NO CONNECTION","Excel couldn't reach the mapcode service. Click the REFRESH RESULTS box just above the table.",IF(NOT(ISNUMBER(F222)),"The mapcode service doesn't recognise "&amp;E222&amp;". Check the mapcode and the country code.",IF(AD222,"Two different country codes were given, so the one in front of the mapcode ("&amp;R222&amp;") was used.",IF(E222&lt;&gt;TRIM(UPPER(B222&amp;"")),"Tidied up to "&amp;E222&amp;".","")))))))</f>
        <v/>
      </c>
      <c r="L222" s="49">
        <f>IF(E222="","",MapcodeAPI&amp;"coords/"&amp;SUBSTITUTE(E222," ","%20"))&amp;LEFT($B$13,0)</f>
        <v/>
      </c>
      <c r="M222" s="49">
        <f>IF(L222="","",IFERROR(_xlfn.WEBSERVICE(L222),IF(MapcodeAPIBackup="","NO CONNECTION",IFERROR(_xlfn.WEBSERVICE(MapcodeAPIBackup&amp;MID(L222,LEN(MapcodeAPI)+1,999)),"NO CONNECTION"))))</f>
        <v/>
      </c>
      <c r="N222" t="inlineStr">
        <is>
          <t xml:space="preserve"> </t>
        </is>
      </c>
      <c r="P222" s="50">
        <f>IFERROR(IF(AND(TRIM(B222&amp;"")="",TRIM(C222&amp;"")=""),"","#"&amp;UPPER(B222&amp;"")),"#(ERROR)")</f>
        <v/>
      </c>
      <c r="Q222" s="50">
        <f>IF(P222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222,2,999)," "," "),"﻿"," "),"​"," "),"⁠"," ")," "," ")," "," "),CHAR(9)," "),CHAR(10)," "),CHAR(13)," "),"MAPCODE"," "),CHAR(34)," "),"“"," "),"”"," "),"'"," "),"’"," "),"‘"," "),"("," "),")"," "),"["," "),"]"," "),"{"," "),"}"," "),","," "),";"," "),"|"," "),":"," "),"/"," "),"\"," ")))</f>
        <v/>
      </c>
      <c r="R222" s="50">
        <f>IF(ISNUMBER(FIND(" ",Q222)),LEFT(Q222,FIND(" ",Q222)-1),"")</f>
        <v/>
      </c>
      <c r="S222" s="50">
        <f>IF(ISNUMBER(FIND(" ",Q222)),TRIM(MID(Q222,FIND(" ",Q222)+1,999)),Q222)</f>
        <v/>
      </c>
      <c r="T2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222&amp;"")," "," "),"﻿"," "),"​"," "),"⁠"," ")," "," ")," "," "),CHAR(9)," "),CHAR(10)," "),CHAR(13)," "),"MAPCODE"," "),CHAR(34)," "),"“"," "),"”"," "),"'"," "),"’"," "),"‘"," "),"("," "),")"," "),"["," "),"]"," "),"{"," "),"}"," "),","," "),";"," "),"|"," "),":"," "),"/"," "),"\"," "))</f>
        <v/>
      </c>
      <c r="U222" s="50">
        <f>IF(R222&lt;&gt;"",R222,T222)</f>
        <v/>
      </c>
      <c r="V222" s="50">
        <f>IFERROR(FIND(".",S222),0)</f>
        <v/>
      </c>
      <c r="W222" s="50">
        <f>IF(V222&gt;0,V222-1,LEN(S222))</f>
        <v/>
      </c>
      <c r="X222" s="50">
        <f>IF(V222=0,"",IFERROR(LEFT(MID(S222,V222+1,99),FIND("-",MID(S222,V222+1,99))-1),MID(S222,V222+1,99)))</f>
        <v/>
      </c>
      <c r="Y222" s="50">
        <f>LEN(X222)</f>
        <v/>
      </c>
      <c r="Z2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222,"0",""),"1",""),"2",""),"3",""),"4",""),"5",""),"6",""),"7",""),"8",""),"9",""),"A",""),"B",""),"C",""),"D",""),"E",""),"F",""),"G",""),"H",""),"I",""),"J",""),"K",""),"L",""),"M",""),"N",""),"O",""),"P",""),"Q",""),"R",""),"S",""),"T",""),"U",""),"V",""),"W",""),"X",""),"Y",""),"Z",""),".",""),"-","")</f>
        <v/>
      </c>
      <c r="AA222" s="50">
        <f>LEN(S222)-LEN(SUBSTITUTE(S222,".",""))</f>
        <v/>
      </c>
      <c r="AB222" s="50">
        <f>AND(W222=5,Y222=4)</f>
        <v/>
      </c>
      <c r="AC222" s="50">
        <f>IF(P222="","",IF(S222="","There is no mapcode in this row, only a country code.",IF(ISNUMBER(FIND(" ",S222)),"There are too many spaces. A mapcode looks like ZAF RDD.2J: the country code, one space, then the code.",IF(Z222&lt;&gt;"","Contains characters that can't be in a mapcode: "&amp;Z222,IF(OR(AA222&lt;&gt;1,W222&lt;2,W222&gt;5,Y222&lt;2,Y222&gt;4),"This doesn't look like a mapcode. Mapcodes look like RDD.2J: 2 to 5 letters or numbers, a dot, then 2 to 4 more.",IF(AND(U222="",NOT(AB222)),"MISSING",IF(AND(U222&lt;&gt;"",OR(LEN(U222)&lt;2,LEN(U222)&gt;6,ISNUMBER(FIND(".",U222)))),"The country code """&amp;U222&amp;""" doesn't look right. Use a code like ZAF (South Africa) or US-CA (California).","")))))))</f>
        <v/>
      </c>
      <c r="AD222" s="50">
        <f>AND(R222&lt;&gt;"",T222&lt;&gt;"",R222&lt;&gt;T222)</f>
        <v/>
      </c>
    </row>
    <row r="223">
      <c r="B223" s="44" t="n"/>
      <c r="C223" s="44" t="n"/>
      <c r="D223" s="45">
        <f>IF(P223="","",IF(AC223="MISSING","MISSING COUNTRY CODE",IF(AC223&lt;&gt;"","NOT A VALID MAPCODE",IF(M223="NO CONNECTION","NO CONNECTION",IF(NOT(ISNUMBER(F223)),"NOT FOUND",IF(AD223,"CONVERTED – PLEASE CHECK","CONVERTED"))))))</f>
        <v/>
      </c>
      <c r="E223" s="46">
        <f>IF(OR(P223="",AC223&lt;&gt;""),"",TRIM(U223&amp;" "&amp;S223))</f>
        <v/>
      </c>
      <c r="F223" s="47">
        <f>IF(OR(M223="",M223="NO CONNECTION"),"",IFERROR(VALUE(SUBSTITUTE(_xlfn.FILTERXML(M223,"//latDeg"),".",MID(1/2,2,1))),""))</f>
        <v/>
      </c>
      <c r="G223" s="47">
        <f>IF(OR(M223="",M223="NO CONNECTION"),"",IFERROR(VALUE(SUBSTITUTE(_xlfn.FILTERXML(M223,"//lonDeg"),".",MID(1/2,2,1))),""))</f>
        <v/>
      </c>
      <c r="H223" s="45">
        <f>IF(ISNUMBER(F223),SUBSTITUTE(ROUND(F223,6)&amp;"",",",".")&amp;", "&amp;SUBSTITUTE(ROUND(G223,6)&amp;"",",","."),"")</f>
        <v/>
      </c>
      <c r="I223" s="46">
        <f>IF(ISNUMBER(F223),IFERROR(HYPERLINK("https://www.mymapcodes.com/go/?t="&amp;IF(U223="","AAA",U223)&amp;"&amp;ma="&amp;LEFT(S223,V223-1)&amp;"&amp;mb="&amp;MID(S223,V223+1,99),"Open on MyMapcodes →"),""),"")</f>
        <v/>
      </c>
      <c r="J223" s="48">
        <f>IF(P223="","",IF(AC223="MISSING","Add the country code: put it in front of the mapcode (e.g. ZAF RDD.2J) or in column C. ZAF = South Africa.",IF(AC223&lt;&gt;"",AC223,IF(M223="NO CONNECTION","Excel couldn't reach the mapcode service. Click the REFRESH RESULTS box just above the table.",IF(NOT(ISNUMBER(F223)),"The mapcode service doesn't recognise "&amp;E223&amp;". Check the mapcode and the country code.",IF(AD223,"Two different country codes were given, so the one in front of the mapcode ("&amp;R223&amp;") was used.",IF(E223&lt;&gt;TRIM(UPPER(B223&amp;"")),"Tidied up to "&amp;E223&amp;".","")))))))</f>
        <v/>
      </c>
      <c r="L223" s="49">
        <f>IF(E223="","",MapcodeAPI&amp;"coords/"&amp;SUBSTITUTE(E223," ","%20"))&amp;LEFT($B$13,0)</f>
        <v/>
      </c>
      <c r="M223" s="49">
        <f>IF(L223="","",IFERROR(_xlfn.WEBSERVICE(L223),IF(MapcodeAPIBackup="","NO CONNECTION",IFERROR(_xlfn.WEBSERVICE(MapcodeAPIBackup&amp;MID(L223,LEN(MapcodeAPI)+1,999)),"NO CONNECTION"))))</f>
        <v/>
      </c>
      <c r="N223" t="inlineStr">
        <is>
          <t xml:space="preserve"> </t>
        </is>
      </c>
      <c r="P223" s="50">
        <f>IFERROR(IF(AND(TRIM(B223&amp;"")="",TRIM(C223&amp;"")=""),"","#"&amp;UPPER(B223&amp;"")),"#(ERROR)")</f>
        <v/>
      </c>
      <c r="Q223" s="50">
        <f>IF(P223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223,2,999)," "," "),"﻿"," "),"​"," "),"⁠"," ")," "," ")," "," "),CHAR(9)," "),CHAR(10)," "),CHAR(13)," "),"MAPCODE"," "),CHAR(34)," "),"“"," "),"”"," "),"'"," "),"’"," "),"‘"," "),"("," "),")"," "),"["," "),"]"," "),"{"," "),"}"," "),","," "),";"," "),"|"," "),":"," "),"/"," "),"\"," ")))</f>
        <v/>
      </c>
      <c r="R223" s="50">
        <f>IF(ISNUMBER(FIND(" ",Q223)),LEFT(Q223,FIND(" ",Q223)-1),"")</f>
        <v/>
      </c>
      <c r="S223" s="50">
        <f>IF(ISNUMBER(FIND(" ",Q223)),TRIM(MID(Q223,FIND(" ",Q223)+1,999)),Q223)</f>
        <v/>
      </c>
      <c r="T2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223&amp;"")," "," "),"﻿"," "),"​"," "),"⁠"," ")," "," ")," "," "),CHAR(9)," "),CHAR(10)," "),CHAR(13)," "),"MAPCODE"," "),CHAR(34)," "),"“"," "),"”"," "),"'"," "),"’"," "),"‘"," "),"("," "),")"," "),"["," "),"]"," "),"{"," "),"}"," "),","," "),";"," "),"|"," "),":"," "),"/"," "),"\"," "))</f>
        <v/>
      </c>
      <c r="U223" s="50">
        <f>IF(R223&lt;&gt;"",R223,T223)</f>
        <v/>
      </c>
      <c r="V223" s="50">
        <f>IFERROR(FIND(".",S223),0)</f>
        <v/>
      </c>
      <c r="W223" s="50">
        <f>IF(V223&gt;0,V223-1,LEN(S223))</f>
        <v/>
      </c>
      <c r="X223" s="50">
        <f>IF(V223=0,"",IFERROR(LEFT(MID(S223,V223+1,99),FIND("-",MID(S223,V223+1,99))-1),MID(S223,V223+1,99)))</f>
        <v/>
      </c>
      <c r="Y223" s="50">
        <f>LEN(X223)</f>
        <v/>
      </c>
      <c r="Z2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223,"0",""),"1",""),"2",""),"3",""),"4",""),"5",""),"6",""),"7",""),"8",""),"9",""),"A",""),"B",""),"C",""),"D",""),"E",""),"F",""),"G",""),"H",""),"I",""),"J",""),"K",""),"L",""),"M",""),"N",""),"O",""),"P",""),"Q",""),"R",""),"S",""),"T",""),"U",""),"V",""),"W",""),"X",""),"Y",""),"Z",""),".",""),"-","")</f>
        <v/>
      </c>
      <c r="AA223" s="50">
        <f>LEN(S223)-LEN(SUBSTITUTE(S223,".",""))</f>
        <v/>
      </c>
      <c r="AB223" s="50">
        <f>AND(W223=5,Y223=4)</f>
        <v/>
      </c>
      <c r="AC223" s="50">
        <f>IF(P223="","",IF(S223="","There is no mapcode in this row, only a country code.",IF(ISNUMBER(FIND(" ",S223)),"There are too many spaces. A mapcode looks like ZAF RDD.2J: the country code, one space, then the code.",IF(Z223&lt;&gt;"","Contains characters that can't be in a mapcode: "&amp;Z223,IF(OR(AA223&lt;&gt;1,W223&lt;2,W223&gt;5,Y223&lt;2,Y223&gt;4),"This doesn't look like a mapcode. Mapcodes look like RDD.2J: 2 to 5 letters or numbers, a dot, then 2 to 4 more.",IF(AND(U223="",NOT(AB223)),"MISSING",IF(AND(U223&lt;&gt;"",OR(LEN(U223)&lt;2,LEN(U223)&gt;6,ISNUMBER(FIND(".",U223)))),"The country code """&amp;U223&amp;""" doesn't look right. Use a code like ZAF (South Africa) or US-CA (California).","")))))))</f>
        <v/>
      </c>
      <c r="AD223" s="50">
        <f>AND(R223&lt;&gt;"",T223&lt;&gt;"",R223&lt;&gt;T223)</f>
        <v/>
      </c>
    </row>
    <row r="224">
      <c r="B224" s="44" t="n"/>
      <c r="C224" s="44" t="n"/>
      <c r="D224" s="45">
        <f>IF(P224="","",IF(AC224="MISSING","MISSING COUNTRY CODE",IF(AC224&lt;&gt;"","NOT A VALID MAPCODE",IF(M224="NO CONNECTION","NO CONNECTION",IF(NOT(ISNUMBER(F224)),"NOT FOUND",IF(AD224,"CONVERTED – PLEASE CHECK","CONVERTED"))))))</f>
        <v/>
      </c>
      <c r="E224" s="46">
        <f>IF(OR(P224="",AC224&lt;&gt;""),"",TRIM(U224&amp;" "&amp;S224))</f>
        <v/>
      </c>
      <c r="F224" s="47">
        <f>IF(OR(M224="",M224="NO CONNECTION"),"",IFERROR(VALUE(SUBSTITUTE(_xlfn.FILTERXML(M224,"//latDeg"),".",MID(1/2,2,1))),""))</f>
        <v/>
      </c>
      <c r="G224" s="47">
        <f>IF(OR(M224="",M224="NO CONNECTION"),"",IFERROR(VALUE(SUBSTITUTE(_xlfn.FILTERXML(M224,"//lonDeg"),".",MID(1/2,2,1))),""))</f>
        <v/>
      </c>
      <c r="H224" s="45">
        <f>IF(ISNUMBER(F224),SUBSTITUTE(ROUND(F224,6)&amp;"",",",".")&amp;", "&amp;SUBSTITUTE(ROUND(G224,6)&amp;"",",","."),"")</f>
        <v/>
      </c>
      <c r="I224" s="46">
        <f>IF(ISNUMBER(F224),IFERROR(HYPERLINK("https://www.mymapcodes.com/go/?t="&amp;IF(U224="","AAA",U224)&amp;"&amp;ma="&amp;LEFT(S224,V224-1)&amp;"&amp;mb="&amp;MID(S224,V224+1,99),"Open on MyMapcodes →"),""),"")</f>
        <v/>
      </c>
      <c r="J224" s="48">
        <f>IF(P224="","",IF(AC224="MISSING","Add the country code: put it in front of the mapcode (e.g. ZAF RDD.2J) or in column C. ZAF = South Africa.",IF(AC224&lt;&gt;"",AC224,IF(M224="NO CONNECTION","Excel couldn't reach the mapcode service. Click the REFRESH RESULTS box just above the table.",IF(NOT(ISNUMBER(F224)),"The mapcode service doesn't recognise "&amp;E224&amp;". Check the mapcode and the country code.",IF(AD224,"Two different country codes were given, so the one in front of the mapcode ("&amp;R224&amp;") was used.",IF(E224&lt;&gt;TRIM(UPPER(B224&amp;"")),"Tidied up to "&amp;E224&amp;".","")))))))</f>
        <v/>
      </c>
      <c r="L224" s="49">
        <f>IF(E224="","",MapcodeAPI&amp;"coords/"&amp;SUBSTITUTE(E224," ","%20"))&amp;LEFT($B$13,0)</f>
        <v/>
      </c>
      <c r="M224" s="49">
        <f>IF(L224="","",IFERROR(_xlfn.WEBSERVICE(L224),IF(MapcodeAPIBackup="","NO CONNECTION",IFERROR(_xlfn.WEBSERVICE(MapcodeAPIBackup&amp;MID(L224,LEN(MapcodeAPI)+1,999)),"NO CONNECTION"))))</f>
        <v/>
      </c>
      <c r="N224" t="inlineStr">
        <is>
          <t xml:space="preserve"> </t>
        </is>
      </c>
      <c r="P224" s="50">
        <f>IFERROR(IF(AND(TRIM(B224&amp;"")="",TRIM(C224&amp;"")=""),"","#"&amp;UPPER(B224&amp;"")),"#(ERROR)")</f>
        <v/>
      </c>
      <c r="Q224" s="50">
        <f>IF(P224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224,2,999)," "," "),"﻿"," "),"​"," "),"⁠"," ")," "," ")," "," "),CHAR(9)," "),CHAR(10)," "),CHAR(13)," "),"MAPCODE"," "),CHAR(34)," "),"“"," "),"”"," "),"'"," "),"’"," "),"‘"," "),"("," "),")"," "),"["," "),"]"," "),"{"," "),"}"," "),","," "),";"," "),"|"," "),":"," "),"/"," "),"\"," ")))</f>
        <v/>
      </c>
      <c r="R224" s="50">
        <f>IF(ISNUMBER(FIND(" ",Q224)),LEFT(Q224,FIND(" ",Q224)-1),"")</f>
        <v/>
      </c>
      <c r="S224" s="50">
        <f>IF(ISNUMBER(FIND(" ",Q224)),TRIM(MID(Q224,FIND(" ",Q224)+1,999)),Q224)</f>
        <v/>
      </c>
      <c r="T2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224&amp;"")," "," "),"﻿"," "),"​"," "),"⁠"," ")," "," ")," "," "),CHAR(9)," "),CHAR(10)," "),CHAR(13)," "),"MAPCODE"," "),CHAR(34)," "),"“"," "),"”"," "),"'"," "),"’"," "),"‘"," "),"("," "),")"," "),"["," "),"]"," "),"{"," "),"}"," "),","," "),";"," "),"|"," "),":"," "),"/"," "),"\"," "))</f>
        <v/>
      </c>
      <c r="U224" s="50">
        <f>IF(R224&lt;&gt;"",R224,T224)</f>
        <v/>
      </c>
      <c r="V224" s="50">
        <f>IFERROR(FIND(".",S224),0)</f>
        <v/>
      </c>
      <c r="W224" s="50">
        <f>IF(V224&gt;0,V224-1,LEN(S224))</f>
        <v/>
      </c>
      <c r="X224" s="50">
        <f>IF(V224=0,"",IFERROR(LEFT(MID(S224,V224+1,99),FIND("-",MID(S224,V224+1,99))-1),MID(S224,V224+1,99)))</f>
        <v/>
      </c>
      <c r="Y224" s="50">
        <f>LEN(X224)</f>
        <v/>
      </c>
      <c r="Z2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224,"0",""),"1",""),"2",""),"3",""),"4",""),"5",""),"6",""),"7",""),"8",""),"9",""),"A",""),"B",""),"C",""),"D",""),"E",""),"F",""),"G",""),"H",""),"I",""),"J",""),"K",""),"L",""),"M",""),"N",""),"O",""),"P",""),"Q",""),"R",""),"S",""),"T",""),"U",""),"V",""),"W",""),"X",""),"Y",""),"Z",""),".",""),"-","")</f>
        <v/>
      </c>
      <c r="AA224" s="50">
        <f>LEN(S224)-LEN(SUBSTITUTE(S224,".",""))</f>
        <v/>
      </c>
      <c r="AB224" s="50">
        <f>AND(W224=5,Y224=4)</f>
        <v/>
      </c>
      <c r="AC224" s="50">
        <f>IF(P224="","",IF(S224="","There is no mapcode in this row, only a country code.",IF(ISNUMBER(FIND(" ",S224)),"There are too many spaces. A mapcode looks like ZAF RDD.2J: the country code, one space, then the code.",IF(Z224&lt;&gt;"","Contains characters that can't be in a mapcode: "&amp;Z224,IF(OR(AA224&lt;&gt;1,W224&lt;2,W224&gt;5,Y224&lt;2,Y224&gt;4),"This doesn't look like a mapcode. Mapcodes look like RDD.2J: 2 to 5 letters or numbers, a dot, then 2 to 4 more.",IF(AND(U224="",NOT(AB224)),"MISSING",IF(AND(U224&lt;&gt;"",OR(LEN(U224)&lt;2,LEN(U224)&gt;6,ISNUMBER(FIND(".",U224)))),"The country code """&amp;U224&amp;""" doesn't look right. Use a code like ZAF (South Africa) or US-CA (California).","")))))))</f>
        <v/>
      </c>
      <c r="AD224" s="50">
        <f>AND(R224&lt;&gt;"",T224&lt;&gt;"",R224&lt;&gt;T224)</f>
        <v/>
      </c>
    </row>
    <row r="225">
      <c r="B225" s="44" t="n"/>
      <c r="C225" s="44" t="n"/>
      <c r="D225" s="45">
        <f>IF(P225="","",IF(AC225="MISSING","MISSING COUNTRY CODE",IF(AC225&lt;&gt;"","NOT A VALID MAPCODE",IF(M225="NO CONNECTION","NO CONNECTION",IF(NOT(ISNUMBER(F225)),"NOT FOUND",IF(AD225,"CONVERTED – PLEASE CHECK","CONVERTED"))))))</f>
        <v/>
      </c>
      <c r="E225" s="46">
        <f>IF(OR(P225="",AC225&lt;&gt;""),"",TRIM(U225&amp;" "&amp;S225))</f>
        <v/>
      </c>
      <c r="F225" s="47">
        <f>IF(OR(M225="",M225="NO CONNECTION"),"",IFERROR(VALUE(SUBSTITUTE(_xlfn.FILTERXML(M225,"//latDeg"),".",MID(1/2,2,1))),""))</f>
        <v/>
      </c>
      <c r="G225" s="47">
        <f>IF(OR(M225="",M225="NO CONNECTION"),"",IFERROR(VALUE(SUBSTITUTE(_xlfn.FILTERXML(M225,"//lonDeg"),".",MID(1/2,2,1))),""))</f>
        <v/>
      </c>
      <c r="H225" s="45">
        <f>IF(ISNUMBER(F225),SUBSTITUTE(ROUND(F225,6)&amp;"",",",".")&amp;", "&amp;SUBSTITUTE(ROUND(G225,6)&amp;"",",","."),"")</f>
        <v/>
      </c>
      <c r="I225" s="46">
        <f>IF(ISNUMBER(F225),IFERROR(HYPERLINK("https://www.mymapcodes.com/go/?t="&amp;IF(U225="","AAA",U225)&amp;"&amp;ma="&amp;LEFT(S225,V225-1)&amp;"&amp;mb="&amp;MID(S225,V225+1,99),"Open on MyMapcodes →"),""),"")</f>
        <v/>
      </c>
      <c r="J225" s="48">
        <f>IF(P225="","",IF(AC225="MISSING","Add the country code: put it in front of the mapcode (e.g. ZAF RDD.2J) or in column C. ZAF = South Africa.",IF(AC225&lt;&gt;"",AC225,IF(M225="NO CONNECTION","Excel couldn't reach the mapcode service. Click the REFRESH RESULTS box just above the table.",IF(NOT(ISNUMBER(F225)),"The mapcode service doesn't recognise "&amp;E225&amp;". Check the mapcode and the country code.",IF(AD225,"Two different country codes were given, so the one in front of the mapcode ("&amp;R225&amp;") was used.",IF(E225&lt;&gt;TRIM(UPPER(B225&amp;"")),"Tidied up to "&amp;E225&amp;".","")))))))</f>
        <v/>
      </c>
      <c r="L225" s="49">
        <f>IF(E225="","",MapcodeAPI&amp;"coords/"&amp;SUBSTITUTE(E225," ","%20"))&amp;LEFT($B$13,0)</f>
        <v/>
      </c>
      <c r="M225" s="49">
        <f>IF(L225="","",IFERROR(_xlfn.WEBSERVICE(L225),IF(MapcodeAPIBackup="","NO CONNECTION",IFERROR(_xlfn.WEBSERVICE(MapcodeAPIBackup&amp;MID(L225,LEN(MapcodeAPI)+1,999)),"NO CONNECTION"))))</f>
        <v/>
      </c>
      <c r="N225" t="inlineStr">
        <is>
          <t xml:space="preserve"> </t>
        </is>
      </c>
      <c r="P225" s="50">
        <f>IFERROR(IF(AND(TRIM(B225&amp;"")="",TRIM(C225&amp;"")=""),"","#"&amp;UPPER(B225&amp;"")),"#(ERROR)")</f>
        <v/>
      </c>
      <c r="Q225" s="50">
        <f>IF(P225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225,2,999)," "," "),"﻿"," "),"​"," "),"⁠"," ")," "," ")," "," "),CHAR(9)," "),CHAR(10)," "),CHAR(13)," "),"MAPCODE"," "),CHAR(34)," "),"“"," "),"”"," "),"'"," "),"’"," "),"‘"," "),"("," "),")"," "),"["," "),"]"," "),"{"," "),"}"," "),","," "),";"," "),"|"," "),":"," "),"/"," "),"\"," ")))</f>
        <v/>
      </c>
      <c r="R225" s="50">
        <f>IF(ISNUMBER(FIND(" ",Q225)),LEFT(Q225,FIND(" ",Q225)-1),"")</f>
        <v/>
      </c>
      <c r="S225" s="50">
        <f>IF(ISNUMBER(FIND(" ",Q225)),TRIM(MID(Q225,FIND(" ",Q225)+1,999)),Q225)</f>
        <v/>
      </c>
      <c r="T2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225&amp;"")," "," "),"﻿"," "),"​"," "),"⁠"," ")," "," ")," "," "),CHAR(9)," "),CHAR(10)," "),CHAR(13)," "),"MAPCODE"," "),CHAR(34)," "),"“"," "),"”"," "),"'"," "),"’"," "),"‘"," "),"("," "),")"," "),"["," "),"]"," "),"{"," "),"}"," "),","," "),";"," "),"|"," "),":"," "),"/"," "),"\"," "))</f>
        <v/>
      </c>
      <c r="U225" s="50">
        <f>IF(R225&lt;&gt;"",R225,T225)</f>
        <v/>
      </c>
      <c r="V225" s="50">
        <f>IFERROR(FIND(".",S225),0)</f>
        <v/>
      </c>
      <c r="W225" s="50">
        <f>IF(V225&gt;0,V225-1,LEN(S225))</f>
        <v/>
      </c>
      <c r="X225" s="50">
        <f>IF(V225=0,"",IFERROR(LEFT(MID(S225,V225+1,99),FIND("-",MID(S225,V225+1,99))-1),MID(S225,V225+1,99)))</f>
        <v/>
      </c>
      <c r="Y225" s="50">
        <f>LEN(X225)</f>
        <v/>
      </c>
      <c r="Z2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225,"0",""),"1",""),"2",""),"3",""),"4",""),"5",""),"6",""),"7",""),"8",""),"9",""),"A",""),"B",""),"C",""),"D",""),"E",""),"F",""),"G",""),"H",""),"I",""),"J",""),"K",""),"L",""),"M",""),"N",""),"O",""),"P",""),"Q",""),"R",""),"S",""),"T",""),"U",""),"V",""),"W",""),"X",""),"Y",""),"Z",""),".",""),"-","")</f>
        <v/>
      </c>
      <c r="AA225" s="50">
        <f>LEN(S225)-LEN(SUBSTITUTE(S225,".",""))</f>
        <v/>
      </c>
      <c r="AB225" s="50">
        <f>AND(W225=5,Y225=4)</f>
        <v/>
      </c>
      <c r="AC225" s="50">
        <f>IF(P225="","",IF(S225="","There is no mapcode in this row, only a country code.",IF(ISNUMBER(FIND(" ",S225)),"There are too many spaces. A mapcode looks like ZAF RDD.2J: the country code, one space, then the code.",IF(Z225&lt;&gt;"","Contains characters that can't be in a mapcode: "&amp;Z225,IF(OR(AA225&lt;&gt;1,W225&lt;2,W225&gt;5,Y225&lt;2,Y225&gt;4),"This doesn't look like a mapcode. Mapcodes look like RDD.2J: 2 to 5 letters or numbers, a dot, then 2 to 4 more.",IF(AND(U225="",NOT(AB225)),"MISSING",IF(AND(U225&lt;&gt;"",OR(LEN(U225)&lt;2,LEN(U225)&gt;6,ISNUMBER(FIND(".",U225)))),"The country code """&amp;U225&amp;""" doesn't look right. Use a code like ZAF (South Africa) or US-CA (California).","")))))))</f>
        <v/>
      </c>
      <c r="AD225" s="50">
        <f>AND(R225&lt;&gt;"",T225&lt;&gt;"",R225&lt;&gt;T225)</f>
        <v/>
      </c>
    </row>
    <row r="226">
      <c r="B226" s="44" t="n"/>
      <c r="C226" s="44" t="n"/>
      <c r="D226" s="45">
        <f>IF(P226="","",IF(AC226="MISSING","MISSING COUNTRY CODE",IF(AC226&lt;&gt;"","NOT A VALID MAPCODE",IF(M226="NO CONNECTION","NO CONNECTION",IF(NOT(ISNUMBER(F226)),"NOT FOUND",IF(AD226,"CONVERTED – PLEASE CHECK","CONVERTED"))))))</f>
        <v/>
      </c>
      <c r="E226" s="46">
        <f>IF(OR(P226="",AC226&lt;&gt;""),"",TRIM(U226&amp;" "&amp;S226))</f>
        <v/>
      </c>
      <c r="F226" s="47">
        <f>IF(OR(M226="",M226="NO CONNECTION"),"",IFERROR(VALUE(SUBSTITUTE(_xlfn.FILTERXML(M226,"//latDeg"),".",MID(1/2,2,1))),""))</f>
        <v/>
      </c>
      <c r="G226" s="47">
        <f>IF(OR(M226="",M226="NO CONNECTION"),"",IFERROR(VALUE(SUBSTITUTE(_xlfn.FILTERXML(M226,"//lonDeg"),".",MID(1/2,2,1))),""))</f>
        <v/>
      </c>
      <c r="H226" s="45">
        <f>IF(ISNUMBER(F226),SUBSTITUTE(ROUND(F226,6)&amp;"",",",".")&amp;", "&amp;SUBSTITUTE(ROUND(G226,6)&amp;"",",","."),"")</f>
        <v/>
      </c>
      <c r="I226" s="46">
        <f>IF(ISNUMBER(F226),IFERROR(HYPERLINK("https://www.mymapcodes.com/go/?t="&amp;IF(U226="","AAA",U226)&amp;"&amp;ma="&amp;LEFT(S226,V226-1)&amp;"&amp;mb="&amp;MID(S226,V226+1,99),"Open on MyMapcodes →"),""),"")</f>
        <v/>
      </c>
      <c r="J226" s="48">
        <f>IF(P226="","",IF(AC226="MISSING","Add the country code: put it in front of the mapcode (e.g. ZAF RDD.2J) or in column C. ZAF = South Africa.",IF(AC226&lt;&gt;"",AC226,IF(M226="NO CONNECTION","Excel couldn't reach the mapcode service. Click the REFRESH RESULTS box just above the table.",IF(NOT(ISNUMBER(F226)),"The mapcode service doesn't recognise "&amp;E226&amp;". Check the mapcode and the country code.",IF(AD226,"Two different country codes were given, so the one in front of the mapcode ("&amp;R226&amp;") was used.",IF(E226&lt;&gt;TRIM(UPPER(B226&amp;"")),"Tidied up to "&amp;E226&amp;".","")))))))</f>
        <v/>
      </c>
      <c r="L226" s="49">
        <f>IF(E226="","",MapcodeAPI&amp;"coords/"&amp;SUBSTITUTE(E226," ","%20"))&amp;LEFT($B$13,0)</f>
        <v/>
      </c>
      <c r="M226" s="49">
        <f>IF(L226="","",IFERROR(_xlfn.WEBSERVICE(L226),IF(MapcodeAPIBackup="","NO CONNECTION",IFERROR(_xlfn.WEBSERVICE(MapcodeAPIBackup&amp;MID(L226,LEN(MapcodeAPI)+1,999)),"NO CONNECTION"))))</f>
        <v/>
      </c>
      <c r="N226" t="inlineStr">
        <is>
          <t xml:space="preserve"> </t>
        </is>
      </c>
      <c r="P226" s="50">
        <f>IFERROR(IF(AND(TRIM(B226&amp;"")="",TRIM(C226&amp;"")=""),"","#"&amp;UPPER(B226&amp;"")),"#(ERROR)")</f>
        <v/>
      </c>
      <c r="Q226" s="50">
        <f>IF(P226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226,2,999)," "," "),"﻿"," "),"​"," "),"⁠"," ")," "," ")," "," "),CHAR(9)," "),CHAR(10)," "),CHAR(13)," "),"MAPCODE"," "),CHAR(34)," "),"“"," "),"”"," "),"'"," "),"’"," "),"‘"," "),"("," "),")"," "),"["," "),"]"," "),"{"," "),"}"," "),","," "),";"," "),"|"," "),":"," "),"/"," "),"\"," ")))</f>
        <v/>
      </c>
      <c r="R226" s="50">
        <f>IF(ISNUMBER(FIND(" ",Q226)),LEFT(Q226,FIND(" ",Q226)-1),"")</f>
        <v/>
      </c>
      <c r="S226" s="50">
        <f>IF(ISNUMBER(FIND(" ",Q226)),TRIM(MID(Q226,FIND(" ",Q226)+1,999)),Q226)</f>
        <v/>
      </c>
      <c r="T2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226&amp;"")," "," "),"﻿"," "),"​"," "),"⁠"," ")," "," ")," "," "),CHAR(9)," "),CHAR(10)," "),CHAR(13)," "),"MAPCODE"," "),CHAR(34)," "),"“"," "),"”"," "),"'"," "),"’"," "),"‘"," "),"("," "),")"," "),"["," "),"]"," "),"{"," "),"}"," "),","," "),";"," "),"|"," "),":"," "),"/"," "),"\"," "))</f>
        <v/>
      </c>
      <c r="U226" s="50">
        <f>IF(R226&lt;&gt;"",R226,T226)</f>
        <v/>
      </c>
      <c r="V226" s="50">
        <f>IFERROR(FIND(".",S226),0)</f>
        <v/>
      </c>
      <c r="W226" s="50">
        <f>IF(V226&gt;0,V226-1,LEN(S226))</f>
        <v/>
      </c>
      <c r="X226" s="50">
        <f>IF(V226=0,"",IFERROR(LEFT(MID(S226,V226+1,99),FIND("-",MID(S226,V226+1,99))-1),MID(S226,V226+1,99)))</f>
        <v/>
      </c>
      <c r="Y226" s="50">
        <f>LEN(X226)</f>
        <v/>
      </c>
      <c r="Z2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226,"0",""),"1",""),"2",""),"3",""),"4",""),"5",""),"6",""),"7",""),"8",""),"9",""),"A",""),"B",""),"C",""),"D",""),"E",""),"F",""),"G",""),"H",""),"I",""),"J",""),"K",""),"L",""),"M",""),"N",""),"O",""),"P",""),"Q",""),"R",""),"S",""),"T",""),"U",""),"V",""),"W",""),"X",""),"Y",""),"Z",""),".",""),"-","")</f>
        <v/>
      </c>
      <c r="AA226" s="50">
        <f>LEN(S226)-LEN(SUBSTITUTE(S226,".",""))</f>
        <v/>
      </c>
      <c r="AB226" s="50">
        <f>AND(W226=5,Y226=4)</f>
        <v/>
      </c>
      <c r="AC226" s="50">
        <f>IF(P226="","",IF(S226="","There is no mapcode in this row, only a country code.",IF(ISNUMBER(FIND(" ",S226)),"There are too many spaces. A mapcode looks like ZAF RDD.2J: the country code, one space, then the code.",IF(Z226&lt;&gt;"","Contains characters that can't be in a mapcode: "&amp;Z226,IF(OR(AA226&lt;&gt;1,W226&lt;2,W226&gt;5,Y226&lt;2,Y226&gt;4),"This doesn't look like a mapcode. Mapcodes look like RDD.2J: 2 to 5 letters or numbers, a dot, then 2 to 4 more.",IF(AND(U226="",NOT(AB226)),"MISSING",IF(AND(U226&lt;&gt;"",OR(LEN(U226)&lt;2,LEN(U226)&gt;6,ISNUMBER(FIND(".",U226)))),"The country code """&amp;U226&amp;""" doesn't look right. Use a code like ZAF (South Africa) or US-CA (California).","")))))))</f>
        <v/>
      </c>
      <c r="AD226" s="50">
        <f>AND(R226&lt;&gt;"",T226&lt;&gt;"",R226&lt;&gt;T226)</f>
        <v/>
      </c>
    </row>
    <row r="227">
      <c r="B227" s="44" t="n"/>
      <c r="C227" s="44" t="n"/>
      <c r="D227" s="45">
        <f>IF(P227="","",IF(AC227="MISSING","MISSING COUNTRY CODE",IF(AC227&lt;&gt;"","NOT A VALID MAPCODE",IF(M227="NO CONNECTION","NO CONNECTION",IF(NOT(ISNUMBER(F227)),"NOT FOUND",IF(AD227,"CONVERTED – PLEASE CHECK","CONVERTED"))))))</f>
        <v/>
      </c>
      <c r="E227" s="46">
        <f>IF(OR(P227="",AC227&lt;&gt;""),"",TRIM(U227&amp;" "&amp;S227))</f>
        <v/>
      </c>
      <c r="F227" s="47">
        <f>IF(OR(M227="",M227="NO CONNECTION"),"",IFERROR(VALUE(SUBSTITUTE(_xlfn.FILTERXML(M227,"//latDeg"),".",MID(1/2,2,1))),""))</f>
        <v/>
      </c>
      <c r="G227" s="47">
        <f>IF(OR(M227="",M227="NO CONNECTION"),"",IFERROR(VALUE(SUBSTITUTE(_xlfn.FILTERXML(M227,"//lonDeg"),".",MID(1/2,2,1))),""))</f>
        <v/>
      </c>
      <c r="H227" s="45">
        <f>IF(ISNUMBER(F227),SUBSTITUTE(ROUND(F227,6)&amp;"",",",".")&amp;", "&amp;SUBSTITUTE(ROUND(G227,6)&amp;"",",","."),"")</f>
        <v/>
      </c>
      <c r="I227" s="46">
        <f>IF(ISNUMBER(F227),IFERROR(HYPERLINK("https://www.mymapcodes.com/go/?t="&amp;IF(U227="","AAA",U227)&amp;"&amp;ma="&amp;LEFT(S227,V227-1)&amp;"&amp;mb="&amp;MID(S227,V227+1,99),"Open on MyMapcodes →"),""),"")</f>
        <v/>
      </c>
      <c r="J227" s="48">
        <f>IF(P227="","",IF(AC227="MISSING","Add the country code: put it in front of the mapcode (e.g. ZAF RDD.2J) or in column C. ZAF = South Africa.",IF(AC227&lt;&gt;"",AC227,IF(M227="NO CONNECTION","Excel couldn't reach the mapcode service. Click the REFRESH RESULTS box just above the table.",IF(NOT(ISNUMBER(F227)),"The mapcode service doesn't recognise "&amp;E227&amp;". Check the mapcode and the country code.",IF(AD227,"Two different country codes were given, so the one in front of the mapcode ("&amp;R227&amp;") was used.",IF(E227&lt;&gt;TRIM(UPPER(B227&amp;"")),"Tidied up to "&amp;E227&amp;".","")))))))</f>
        <v/>
      </c>
      <c r="L227" s="49">
        <f>IF(E227="","",MapcodeAPI&amp;"coords/"&amp;SUBSTITUTE(E227," ","%20"))&amp;LEFT($B$13,0)</f>
        <v/>
      </c>
      <c r="M227" s="49">
        <f>IF(L227="","",IFERROR(_xlfn.WEBSERVICE(L227),IF(MapcodeAPIBackup="","NO CONNECTION",IFERROR(_xlfn.WEBSERVICE(MapcodeAPIBackup&amp;MID(L227,LEN(MapcodeAPI)+1,999)),"NO CONNECTION"))))</f>
        <v/>
      </c>
      <c r="N227" t="inlineStr">
        <is>
          <t xml:space="preserve"> </t>
        </is>
      </c>
      <c r="P227" s="50">
        <f>IFERROR(IF(AND(TRIM(B227&amp;"")="",TRIM(C227&amp;"")=""),"","#"&amp;UPPER(B227&amp;"")),"#(ERROR)")</f>
        <v/>
      </c>
      <c r="Q227" s="50">
        <f>IF(P227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227,2,999)," "," "),"﻿"," "),"​"," "),"⁠"," ")," "," ")," "," "),CHAR(9)," "),CHAR(10)," "),CHAR(13)," "),"MAPCODE"," "),CHAR(34)," "),"“"," "),"”"," "),"'"," "),"’"," "),"‘"," "),"("," "),")"," "),"["," "),"]"," "),"{"," "),"}"," "),","," "),";"," "),"|"," "),":"," "),"/"," "),"\"," ")))</f>
        <v/>
      </c>
      <c r="R227" s="50">
        <f>IF(ISNUMBER(FIND(" ",Q227)),LEFT(Q227,FIND(" ",Q227)-1),"")</f>
        <v/>
      </c>
      <c r="S227" s="50">
        <f>IF(ISNUMBER(FIND(" ",Q227)),TRIM(MID(Q227,FIND(" ",Q227)+1,999)),Q227)</f>
        <v/>
      </c>
      <c r="T2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227&amp;"")," "," "),"﻿"," "),"​"," "),"⁠"," ")," "," ")," "," "),CHAR(9)," "),CHAR(10)," "),CHAR(13)," "),"MAPCODE"," "),CHAR(34)," "),"“"," "),"”"," "),"'"," "),"’"," "),"‘"," "),"("," "),")"," "),"["," "),"]"," "),"{"," "),"}"," "),","," "),";"," "),"|"," "),":"," "),"/"," "),"\"," "))</f>
        <v/>
      </c>
      <c r="U227" s="50">
        <f>IF(R227&lt;&gt;"",R227,T227)</f>
        <v/>
      </c>
      <c r="V227" s="50">
        <f>IFERROR(FIND(".",S227),0)</f>
        <v/>
      </c>
      <c r="W227" s="50">
        <f>IF(V227&gt;0,V227-1,LEN(S227))</f>
        <v/>
      </c>
      <c r="X227" s="50">
        <f>IF(V227=0,"",IFERROR(LEFT(MID(S227,V227+1,99),FIND("-",MID(S227,V227+1,99))-1),MID(S227,V227+1,99)))</f>
        <v/>
      </c>
      <c r="Y227" s="50">
        <f>LEN(X227)</f>
        <v/>
      </c>
      <c r="Z2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227,"0",""),"1",""),"2",""),"3",""),"4",""),"5",""),"6",""),"7",""),"8",""),"9",""),"A",""),"B",""),"C",""),"D",""),"E",""),"F",""),"G",""),"H",""),"I",""),"J",""),"K",""),"L",""),"M",""),"N",""),"O",""),"P",""),"Q",""),"R",""),"S",""),"T",""),"U",""),"V",""),"W",""),"X",""),"Y",""),"Z",""),".",""),"-","")</f>
        <v/>
      </c>
      <c r="AA227" s="50">
        <f>LEN(S227)-LEN(SUBSTITUTE(S227,".",""))</f>
        <v/>
      </c>
      <c r="AB227" s="50">
        <f>AND(W227=5,Y227=4)</f>
        <v/>
      </c>
      <c r="AC227" s="50">
        <f>IF(P227="","",IF(S227="","There is no mapcode in this row, only a country code.",IF(ISNUMBER(FIND(" ",S227)),"There are too many spaces. A mapcode looks like ZAF RDD.2J: the country code, one space, then the code.",IF(Z227&lt;&gt;"","Contains characters that can't be in a mapcode: "&amp;Z227,IF(OR(AA227&lt;&gt;1,W227&lt;2,W227&gt;5,Y227&lt;2,Y227&gt;4),"This doesn't look like a mapcode. Mapcodes look like RDD.2J: 2 to 5 letters or numbers, a dot, then 2 to 4 more.",IF(AND(U227="",NOT(AB227)),"MISSING",IF(AND(U227&lt;&gt;"",OR(LEN(U227)&lt;2,LEN(U227)&gt;6,ISNUMBER(FIND(".",U227)))),"The country code """&amp;U227&amp;""" doesn't look right. Use a code like ZAF (South Africa) or US-CA (California).","")))))))</f>
        <v/>
      </c>
      <c r="AD227" s="50">
        <f>AND(R227&lt;&gt;"",T227&lt;&gt;"",R227&lt;&gt;T227)</f>
        <v/>
      </c>
    </row>
    <row r="228">
      <c r="B228" s="44" t="n"/>
      <c r="C228" s="44" t="n"/>
      <c r="D228" s="45">
        <f>IF(P228="","",IF(AC228="MISSING","MISSING COUNTRY CODE",IF(AC228&lt;&gt;"","NOT A VALID MAPCODE",IF(M228="NO CONNECTION","NO CONNECTION",IF(NOT(ISNUMBER(F228)),"NOT FOUND",IF(AD228,"CONVERTED – PLEASE CHECK","CONVERTED"))))))</f>
        <v/>
      </c>
      <c r="E228" s="46">
        <f>IF(OR(P228="",AC228&lt;&gt;""),"",TRIM(U228&amp;" "&amp;S228))</f>
        <v/>
      </c>
      <c r="F228" s="47">
        <f>IF(OR(M228="",M228="NO CONNECTION"),"",IFERROR(VALUE(SUBSTITUTE(_xlfn.FILTERXML(M228,"//latDeg"),".",MID(1/2,2,1))),""))</f>
        <v/>
      </c>
      <c r="G228" s="47">
        <f>IF(OR(M228="",M228="NO CONNECTION"),"",IFERROR(VALUE(SUBSTITUTE(_xlfn.FILTERXML(M228,"//lonDeg"),".",MID(1/2,2,1))),""))</f>
        <v/>
      </c>
      <c r="H228" s="45">
        <f>IF(ISNUMBER(F228),SUBSTITUTE(ROUND(F228,6)&amp;"",",",".")&amp;", "&amp;SUBSTITUTE(ROUND(G228,6)&amp;"",",","."),"")</f>
        <v/>
      </c>
      <c r="I228" s="46">
        <f>IF(ISNUMBER(F228),IFERROR(HYPERLINK("https://www.mymapcodes.com/go/?t="&amp;IF(U228="","AAA",U228)&amp;"&amp;ma="&amp;LEFT(S228,V228-1)&amp;"&amp;mb="&amp;MID(S228,V228+1,99),"Open on MyMapcodes →"),""),"")</f>
        <v/>
      </c>
      <c r="J228" s="48">
        <f>IF(P228="","",IF(AC228="MISSING","Add the country code: put it in front of the mapcode (e.g. ZAF RDD.2J) or in column C. ZAF = South Africa.",IF(AC228&lt;&gt;"",AC228,IF(M228="NO CONNECTION","Excel couldn't reach the mapcode service. Click the REFRESH RESULTS box just above the table.",IF(NOT(ISNUMBER(F228)),"The mapcode service doesn't recognise "&amp;E228&amp;". Check the mapcode and the country code.",IF(AD228,"Two different country codes were given, so the one in front of the mapcode ("&amp;R228&amp;") was used.",IF(E228&lt;&gt;TRIM(UPPER(B228&amp;"")),"Tidied up to "&amp;E228&amp;".","")))))))</f>
        <v/>
      </c>
      <c r="L228" s="49">
        <f>IF(E228="","",MapcodeAPI&amp;"coords/"&amp;SUBSTITUTE(E228," ","%20"))&amp;LEFT($B$13,0)</f>
        <v/>
      </c>
      <c r="M228" s="49">
        <f>IF(L228="","",IFERROR(_xlfn.WEBSERVICE(L228),IF(MapcodeAPIBackup="","NO CONNECTION",IFERROR(_xlfn.WEBSERVICE(MapcodeAPIBackup&amp;MID(L228,LEN(MapcodeAPI)+1,999)),"NO CONNECTION"))))</f>
        <v/>
      </c>
      <c r="N228" t="inlineStr">
        <is>
          <t xml:space="preserve"> </t>
        </is>
      </c>
      <c r="P228" s="50">
        <f>IFERROR(IF(AND(TRIM(B228&amp;"")="",TRIM(C228&amp;"")=""),"","#"&amp;UPPER(B228&amp;"")),"#(ERROR)")</f>
        <v/>
      </c>
      <c r="Q228" s="50">
        <f>IF(P228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228,2,999)," "," "),"﻿"," "),"​"," "),"⁠"," ")," "," ")," "," "),CHAR(9)," "),CHAR(10)," "),CHAR(13)," "),"MAPCODE"," "),CHAR(34)," "),"“"," "),"”"," "),"'"," "),"’"," "),"‘"," "),"("," "),")"," "),"["," "),"]"," "),"{"," "),"}"," "),","," "),";"," "),"|"," "),":"," "),"/"," "),"\"," ")))</f>
        <v/>
      </c>
      <c r="R228" s="50">
        <f>IF(ISNUMBER(FIND(" ",Q228)),LEFT(Q228,FIND(" ",Q228)-1),"")</f>
        <v/>
      </c>
      <c r="S228" s="50">
        <f>IF(ISNUMBER(FIND(" ",Q228)),TRIM(MID(Q228,FIND(" ",Q228)+1,999)),Q228)</f>
        <v/>
      </c>
      <c r="T2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228&amp;"")," "," "),"﻿"," "),"​"," "),"⁠"," ")," "," ")," "," "),CHAR(9)," "),CHAR(10)," "),CHAR(13)," "),"MAPCODE"," "),CHAR(34)," "),"“"," "),"”"," "),"'"," "),"’"," "),"‘"," "),"("," "),")"," "),"["," "),"]"," "),"{"," "),"}"," "),","," "),";"," "),"|"," "),":"," "),"/"," "),"\"," "))</f>
        <v/>
      </c>
      <c r="U228" s="50">
        <f>IF(R228&lt;&gt;"",R228,T228)</f>
        <v/>
      </c>
      <c r="V228" s="50">
        <f>IFERROR(FIND(".",S228),0)</f>
        <v/>
      </c>
      <c r="W228" s="50">
        <f>IF(V228&gt;0,V228-1,LEN(S228))</f>
        <v/>
      </c>
      <c r="X228" s="50">
        <f>IF(V228=0,"",IFERROR(LEFT(MID(S228,V228+1,99),FIND("-",MID(S228,V228+1,99))-1),MID(S228,V228+1,99)))</f>
        <v/>
      </c>
      <c r="Y228" s="50">
        <f>LEN(X228)</f>
        <v/>
      </c>
      <c r="Z2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228,"0",""),"1",""),"2",""),"3",""),"4",""),"5",""),"6",""),"7",""),"8",""),"9",""),"A",""),"B",""),"C",""),"D",""),"E",""),"F",""),"G",""),"H",""),"I",""),"J",""),"K",""),"L",""),"M",""),"N",""),"O",""),"P",""),"Q",""),"R",""),"S",""),"T",""),"U",""),"V",""),"W",""),"X",""),"Y",""),"Z",""),".",""),"-","")</f>
        <v/>
      </c>
      <c r="AA228" s="50">
        <f>LEN(S228)-LEN(SUBSTITUTE(S228,".",""))</f>
        <v/>
      </c>
      <c r="AB228" s="50">
        <f>AND(W228=5,Y228=4)</f>
        <v/>
      </c>
      <c r="AC228" s="50">
        <f>IF(P228="","",IF(S228="","There is no mapcode in this row, only a country code.",IF(ISNUMBER(FIND(" ",S228)),"There are too many spaces. A mapcode looks like ZAF RDD.2J: the country code, one space, then the code.",IF(Z228&lt;&gt;"","Contains characters that can't be in a mapcode: "&amp;Z228,IF(OR(AA228&lt;&gt;1,W228&lt;2,W228&gt;5,Y228&lt;2,Y228&gt;4),"This doesn't look like a mapcode. Mapcodes look like RDD.2J: 2 to 5 letters or numbers, a dot, then 2 to 4 more.",IF(AND(U228="",NOT(AB228)),"MISSING",IF(AND(U228&lt;&gt;"",OR(LEN(U228)&lt;2,LEN(U228)&gt;6,ISNUMBER(FIND(".",U228)))),"The country code """&amp;U228&amp;""" doesn't look right. Use a code like ZAF (South Africa) or US-CA (California).","")))))))</f>
        <v/>
      </c>
      <c r="AD228" s="50">
        <f>AND(R228&lt;&gt;"",T228&lt;&gt;"",R228&lt;&gt;T228)</f>
        <v/>
      </c>
    </row>
    <row r="229">
      <c r="B229" s="44" t="n"/>
      <c r="C229" s="44" t="n"/>
      <c r="D229" s="45">
        <f>IF(P229="","",IF(AC229="MISSING","MISSING COUNTRY CODE",IF(AC229&lt;&gt;"","NOT A VALID MAPCODE",IF(M229="NO CONNECTION","NO CONNECTION",IF(NOT(ISNUMBER(F229)),"NOT FOUND",IF(AD229,"CONVERTED – PLEASE CHECK","CONVERTED"))))))</f>
        <v/>
      </c>
      <c r="E229" s="46">
        <f>IF(OR(P229="",AC229&lt;&gt;""),"",TRIM(U229&amp;" "&amp;S229))</f>
        <v/>
      </c>
      <c r="F229" s="47">
        <f>IF(OR(M229="",M229="NO CONNECTION"),"",IFERROR(VALUE(SUBSTITUTE(_xlfn.FILTERXML(M229,"//latDeg"),".",MID(1/2,2,1))),""))</f>
        <v/>
      </c>
      <c r="G229" s="47">
        <f>IF(OR(M229="",M229="NO CONNECTION"),"",IFERROR(VALUE(SUBSTITUTE(_xlfn.FILTERXML(M229,"//lonDeg"),".",MID(1/2,2,1))),""))</f>
        <v/>
      </c>
      <c r="H229" s="45">
        <f>IF(ISNUMBER(F229),SUBSTITUTE(ROUND(F229,6)&amp;"",",",".")&amp;", "&amp;SUBSTITUTE(ROUND(G229,6)&amp;"",",","."),"")</f>
        <v/>
      </c>
      <c r="I229" s="46">
        <f>IF(ISNUMBER(F229),IFERROR(HYPERLINK("https://www.mymapcodes.com/go/?t="&amp;IF(U229="","AAA",U229)&amp;"&amp;ma="&amp;LEFT(S229,V229-1)&amp;"&amp;mb="&amp;MID(S229,V229+1,99),"Open on MyMapcodes →"),""),"")</f>
        <v/>
      </c>
      <c r="J229" s="48">
        <f>IF(P229="","",IF(AC229="MISSING","Add the country code: put it in front of the mapcode (e.g. ZAF RDD.2J) or in column C. ZAF = South Africa.",IF(AC229&lt;&gt;"",AC229,IF(M229="NO CONNECTION","Excel couldn't reach the mapcode service. Click the REFRESH RESULTS box just above the table.",IF(NOT(ISNUMBER(F229)),"The mapcode service doesn't recognise "&amp;E229&amp;". Check the mapcode and the country code.",IF(AD229,"Two different country codes were given, so the one in front of the mapcode ("&amp;R229&amp;") was used.",IF(E229&lt;&gt;TRIM(UPPER(B229&amp;"")),"Tidied up to "&amp;E229&amp;".","")))))))</f>
        <v/>
      </c>
      <c r="L229" s="49">
        <f>IF(E229="","",MapcodeAPI&amp;"coords/"&amp;SUBSTITUTE(E229," ","%20"))&amp;LEFT($B$13,0)</f>
        <v/>
      </c>
      <c r="M229" s="49">
        <f>IF(L229="","",IFERROR(_xlfn.WEBSERVICE(L229),IF(MapcodeAPIBackup="","NO CONNECTION",IFERROR(_xlfn.WEBSERVICE(MapcodeAPIBackup&amp;MID(L229,LEN(MapcodeAPI)+1,999)),"NO CONNECTION"))))</f>
        <v/>
      </c>
      <c r="N229" t="inlineStr">
        <is>
          <t xml:space="preserve"> </t>
        </is>
      </c>
      <c r="P229" s="50">
        <f>IFERROR(IF(AND(TRIM(B229&amp;"")="",TRIM(C229&amp;"")=""),"","#"&amp;UPPER(B229&amp;"")),"#(ERROR)")</f>
        <v/>
      </c>
      <c r="Q229" s="50">
        <f>IF(P229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229,2,999)," "," "),"﻿"," "),"​"," "),"⁠"," ")," "," ")," "," "),CHAR(9)," "),CHAR(10)," "),CHAR(13)," "),"MAPCODE"," "),CHAR(34)," "),"“"," "),"”"," "),"'"," "),"’"," "),"‘"," "),"("," "),")"," "),"["," "),"]"," "),"{"," "),"}"," "),","," "),";"," "),"|"," "),":"," "),"/"," "),"\"," ")))</f>
        <v/>
      </c>
      <c r="R229" s="50">
        <f>IF(ISNUMBER(FIND(" ",Q229)),LEFT(Q229,FIND(" ",Q229)-1),"")</f>
        <v/>
      </c>
      <c r="S229" s="50">
        <f>IF(ISNUMBER(FIND(" ",Q229)),TRIM(MID(Q229,FIND(" ",Q229)+1,999)),Q229)</f>
        <v/>
      </c>
      <c r="T2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229&amp;"")," "," "),"﻿"," "),"​"," "),"⁠"," ")," "," ")," "," "),CHAR(9)," "),CHAR(10)," "),CHAR(13)," "),"MAPCODE"," "),CHAR(34)," "),"“"," "),"”"," "),"'"," "),"’"," "),"‘"," "),"("," "),")"," "),"["," "),"]"," "),"{"," "),"}"," "),","," "),";"," "),"|"," "),":"," "),"/"," "),"\"," "))</f>
        <v/>
      </c>
      <c r="U229" s="50">
        <f>IF(R229&lt;&gt;"",R229,T229)</f>
        <v/>
      </c>
      <c r="V229" s="50">
        <f>IFERROR(FIND(".",S229),0)</f>
        <v/>
      </c>
      <c r="W229" s="50">
        <f>IF(V229&gt;0,V229-1,LEN(S229))</f>
        <v/>
      </c>
      <c r="X229" s="50">
        <f>IF(V229=0,"",IFERROR(LEFT(MID(S229,V229+1,99),FIND("-",MID(S229,V229+1,99))-1),MID(S229,V229+1,99)))</f>
        <v/>
      </c>
      <c r="Y229" s="50">
        <f>LEN(X229)</f>
        <v/>
      </c>
      <c r="Z2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229,"0",""),"1",""),"2",""),"3",""),"4",""),"5",""),"6",""),"7",""),"8",""),"9",""),"A",""),"B",""),"C",""),"D",""),"E",""),"F",""),"G",""),"H",""),"I",""),"J",""),"K",""),"L",""),"M",""),"N",""),"O",""),"P",""),"Q",""),"R",""),"S",""),"T",""),"U",""),"V",""),"W",""),"X",""),"Y",""),"Z",""),".",""),"-","")</f>
        <v/>
      </c>
      <c r="AA229" s="50">
        <f>LEN(S229)-LEN(SUBSTITUTE(S229,".",""))</f>
        <v/>
      </c>
      <c r="AB229" s="50">
        <f>AND(W229=5,Y229=4)</f>
        <v/>
      </c>
      <c r="AC229" s="50">
        <f>IF(P229="","",IF(S229="","There is no mapcode in this row, only a country code.",IF(ISNUMBER(FIND(" ",S229)),"There are too many spaces. A mapcode looks like ZAF RDD.2J: the country code, one space, then the code.",IF(Z229&lt;&gt;"","Contains characters that can't be in a mapcode: "&amp;Z229,IF(OR(AA229&lt;&gt;1,W229&lt;2,W229&gt;5,Y229&lt;2,Y229&gt;4),"This doesn't look like a mapcode. Mapcodes look like RDD.2J: 2 to 5 letters or numbers, a dot, then 2 to 4 more.",IF(AND(U229="",NOT(AB229)),"MISSING",IF(AND(U229&lt;&gt;"",OR(LEN(U229)&lt;2,LEN(U229)&gt;6,ISNUMBER(FIND(".",U229)))),"The country code """&amp;U229&amp;""" doesn't look right. Use a code like ZAF (South Africa) or US-CA (California).","")))))))</f>
        <v/>
      </c>
      <c r="AD229" s="50">
        <f>AND(R229&lt;&gt;"",T229&lt;&gt;"",R229&lt;&gt;T229)</f>
        <v/>
      </c>
    </row>
    <row r="230">
      <c r="B230" s="44" t="n"/>
      <c r="C230" s="44" t="n"/>
      <c r="D230" s="45">
        <f>IF(P230="","",IF(AC230="MISSING","MISSING COUNTRY CODE",IF(AC230&lt;&gt;"","NOT A VALID MAPCODE",IF(M230="NO CONNECTION","NO CONNECTION",IF(NOT(ISNUMBER(F230)),"NOT FOUND",IF(AD230,"CONVERTED – PLEASE CHECK","CONVERTED"))))))</f>
        <v/>
      </c>
      <c r="E230" s="46">
        <f>IF(OR(P230="",AC230&lt;&gt;""),"",TRIM(U230&amp;" "&amp;S230))</f>
        <v/>
      </c>
      <c r="F230" s="47">
        <f>IF(OR(M230="",M230="NO CONNECTION"),"",IFERROR(VALUE(SUBSTITUTE(_xlfn.FILTERXML(M230,"//latDeg"),".",MID(1/2,2,1))),""))</f>
        <v/>
      </c>
      <c r="G230" s="47">
        <f>IF(OR(M230="",M230="NO CONNECTION"),"",IFERROR(VALUE(SUBSTITUTE(_xlfn.FILTERXML(M230,"//lonDeg"),".",MID(1/2,2,1))),""))</f>
        <v/>
      </c>
      <c r="H230" s="45">
        <f>IF(ISNUMBER(F230),SUBSTITUTE(ROUND(F230,6)&amp;"",",",".")&amp;", "&amp;SUBSTITUTE(ROUND(G230,6)&amp;"",",","."),"")</f>
        <v/>
      </c>
      <c r="I230" s="46">
        <f>IF(ISNUMBER(F230),IFERROR(HYPERLINK("https://www.mymapcodes.com/go/?t="&amp;IF(U230="","AAA",U230)&amp;"&amp;ma="&amp;LEFT(S230,V230-1)&amp;"&amp;mb="&amp;MID(S230,V230+1,99),"Open on MyMapcodes →"),""),"")</f>
        <v/>
      </c>
      <c r="J230" s="48">
        <f>IF(P230="","",IF(AC230="MISSING","Add the country code: put it in front of the mapcode (e.g. ZAF RDD.2J) or in column C. ZAF = South Africa.",IF(AC230&lt;&gt;"",AC230,IF(M230="NO CONNECTION","Excel couldn't reach the mapcode service. Click the REFRESH RESULTS box just above the table.",IF(NOT(ISNUMBER(F230)),"The mapcode service doesn't recognise "&amp;E230&amp;". Check the mapcode and the country code.",IF(AD230,"Two different country codes were given, so the one in front of the mapcode ("&amp;R230&amp;") was used.",IF(E230&lt;&gt;TRIM(UPPER(B230&amp;"")),"Tidied up to "&amp;E230&amp;".","")))))))</f>
        <v/>
      </c>
      <c r="L230" s="49">
        <f>IF(E230="","",MapcodeAPI&amp;"coords/"&amp;SUBSTITUTE(E230," ","%20"))&amp;LEFT($B$13,0)</f>
        <v/>
      </c>
      <c r="M230" s="49">
        <f>IF(L230="","",IFERROR(_xlfn.WEBSERVICE(L230),IF(MapcodeAPIBackup="","NO CONNECTION",IFERROR(_xlfn.WEBSERVICE(MapcodeAPIBackup&amp;MID(L230,LEN(MapcodeAPI)+1,999)),"NO CONNECTION"))))</f>
        <v/>
      </c>
      <c r="N230" t="inlineStr">
        <is>
          <t xml:space="preserve"> </t>
        </is>
      </c>
      <c r="P230" s="50">
        <f>IFERROR(IF(AND(TRIM(B230&amp;"")="",TRIM(C230&amp;"")=""),"","#"&amp;UPPER(B230&amp;"")),"#(ERROR)")</f>
        <v/>
      </c>
      <c r="Q230" s="50">
        <f>IF(P230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230,2,999)," "," "),"﻿"," "),"​"," "),"⁠"," ")," "," ")," "," "),CHAR(9)," "),CHAR(10)," "),CHAR(13)," "),"MAPCODE"," "),CHAR(34)," "),"“"," "),"”"," "),"'"," "),"’"," "),"‘"," "),"("," "),")"," "),"["," "),"]"," "),"{"," "),"}"," "),","," "),";"," "),"|"," "),":"," "),"/"," "),"\"," ")))</f>
        <v/>
      </c>
      <c r="R230" s="50">
        <f>IF(ISNUMBER(FIND(" ",Q230)),LEFT(Q230,FIND(" ",Q230)-1),"")</f>
        <v/>
      </c>
      <c r="S230" s="50">
        <f>IF(ISNUMBER(FIND(" ",Q230)),TRIM(MID(Q230,FIND(" ",Q230)+1,999)),Q230)</f>
        <v/>
      </c>
      <c r="T2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230&amp;"")," "," "),"﻿"," "),"​"," "),"⁠"," ")," "," ")," "," "),CHAR(9)," "),CHAR(10)," "),CHAR(13)," "),"MAPCODE"," "),CHAR(34)," "),"“"," "),"”"," "),"'"," "),"’"," "),"‘"," "),"("," "),")"," "),"["," "),"]"," "),"{"," "),"}"," "),","," "),";"," "),"|"," "),":"," "),"/"," "),"\"," "))</f>
        <v/>
      </c>
      <c r="U230" s="50">
        <f>IF(R230&lt;&gt;"",R230,T230)</f>
        <v/>
      </c>
      <c r="V230" s="50">
        <f>IFERROR(FIND(".",S230),0)</f>
        <v/>
      </c>
      <c r="W230" s="50">
        <f>IF(V230&gt;0,V230-1,LEN(S230))</f>
        <v/>
      </c>
      <c r="X230" s="50">
        <f>IF(V230=0,"",IFERROR(LEFT(MID(S230,V230+1,99),FIND("-",MID(S230,V230+1,99))-1),MID(S230,V230+1,99)))</f>
        <v/>
      </c>
      <c r="Y230" s="50">
        <f>LEN(X230)</f>
        <v/>
      </c>
      <c r="Z2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230,"0",""),"1",""),"2",""),"3",""),"4",""),"5",""),"6",""),"7",""),"8",""),"9",""),"A",""),"B",""),"C",""),"D",""),"E",""),"F",""),"G",""),"H",""),"I",""),"J",""),"K",""),"L",""),"M",""),"N",""),"O",""),"P",""),"Q",""),"R",""),"S",""),"T",""),"U",""),"V",""),"W",""),"X",""),"Y",""),"Z",""),".",""),"-","")</f>
        <v/>
      </c>
      <c r="AA230" s="50">
        <f>LEN(S230)-LEN(SUBSTITUTE(S230,".",""))</f>
        <v/>
      </c>
      <c r="AB230" s="50">
        <f>AND(W230=5,Y230=4)</f>
        <v/>
      </c>
      <c r="AC230" s="50">
        <f>IF(P230="","",IF(S230="","There is no mapcode in this row, only a country code.",IF(ISNUMBER(FIND(" ",S230)),"There are too many spaces. A mapcode looks like ZAF RDD.2J: the country code, one space, then the code.",IF(Z230&lt;&gt;"","Contains characters that can't be in a mapcode: "&amp;Z230,IF(OR(AA230&lt;&gt;1,W230&lt;2,W230&gt;5,Y230&lt;2,Y230&gt;4),"This doesn't look like a mapcode. Mapcodes look like RDD.2J: 2 to 5 letters or numbers, a dot, then 2 to 4 more.",IF(AND(U230="",NOT(AB230)),"MISSING",IF(AND(U230&lt;&gt;"",OR(LEN(U230)&lt;2,LEN(U230)&gt;6,ISNUMBER(FIND(".",U230)))),"The country code """&amp;U230&amp;""" doesn't look right. Use a code like ZAF (South Africa) or US-CA (California).","")))))))</f>
        <v/>
      </c>
      <c r="AD230" s="50">
        <f>AND(R230&lt;&gt;"",T230&lt;&gt;"",R230&lt;&gt;T230)</f>
        <v/>
      </c>
    </row>
    <row r="231">
      <c r="B231" s="44" t="n"/>
      <c r="C231" s="44" t="n"/>
      <c r="D231" s="45">
        <f>IF(P231="","",IF(AC231="MISSING","MISSING COUNTRY CODE",IF(AC231&lt;&gt;"","NOT A VALID MAPCODE",IF(M231="NO CONNECTION","NO CONNECTION",IF(NOT(ISNUMBER(F231)),"NOT FOUND",IF(AD231,"CONVERTED – PLEASE CHECK","CONVERTED"))))))</f>
        <v/>
      </c>
      <c r="E231" s="46">
        <f>IF(OR(P231="",AC231&lt;&gt;""),"",TRIM(U231&amp;" "&amp;S231))</f>
        <v/>
      </c>
      <c r="F231" s="47">
        <f>IF(OR(M231="",M231="NO CONNECTION"),"",IFERROR(VALUE(SUBSTITUTE(_xlfn.FILTERXML(M231,"//latDeg"),".",MID(1/2,2,1))),""))</f>
        <v/>
      </c>
      <c r="G231" s="47">
        <f>IF(OR(M231="",M231="NO CONNECTION"),"",IFERROR(VALUE(SUBSTITUTE(_xlfn.FILTERXML(M231,"//lonDeg"),".",MID(1/2,2,1))),""))</f>
        <v/>
      </c>
      <c r="H231" s="45">
        <f>IF(ISNUMBER(F231),SUBSTITUTE(ROUND(F231,6)&amp;"",",",".")&amp;", "&amp;SUBSTITUTE(ROUND(G231,6)&amp;"",",","."),"")</f>
        <v/>
      </c>
      <c r="I231" s="46">
        <f>IF(ISNUMBER(F231),IFERROR(HYPERLINK("https://www.mymapcodes.com/go/?t="&amp;IF(U231="","AAA",U231)&amp;"&amp;ma="&amp;LEFT(S231,V231-1)&amp;"&amp;mb="&amp;MID(S231,V231+1,99),"Open on MyMapcodes →"),""),"")</f>
        <v/>
      </c>
      <c r="J231" s="48">
        <f>IF(P231="","",IF(AC231="MISSING","Add the country code: put it in front of the mapcode (e.g. ZAF RDD.2J) or in column C. ZAF = South Africa.",IF(AC231&lt;&gt;"",AC231,IF(M231="NO CONNECTION","Excel couldn't reach the mapcode service. Click the REFRESH RESULTS box just above the table.",IF(NOT(ISNUMBER(F231)),"The mapcode service doesn't recognise "&amp;E231&amp;". Check the mapcode and the country code.",IF(AD231,"Two different country codes were given, so the one in front of the mapcode ("&amp;R231&amp;") was used.",IF(E231&lt;&gt;TRIM(UPPER(B231&amp;"")),"Tidied up to "&amp;E231&amp;".","")))))))</f>
        <v/>
      </c>
      <c r="L231" s="49">
        <f>IF(E231="","",MapcodeAPI&amp;"coords/"&amp;SUBSTITUTE(E231," ","%20"))&amp;LEFT($B$13,0)</f>
        <v/>
      </c>
      <c r="M231" s="49">
        <f>IF(L231="","",IFERROR(_xlfn.WEBSERVICE(L231),IF(MapcodeAPIBackup="","NO CONNECTION",IFERROR(_xlfn.WEBSERVICE(MapcodeAPIBackup&amp;MID(L231,LEN(MapcodeAPI)+1,999)),"NO CONNECTION"))))</f>
        <v/>
      </c>
      <c r="N231" t="inlineStr">
        <is>
          <t xml:space="preserve"> </t>
        </is>
      </c>
      <c r="P231" s="50">
        <f>IFERROR(IF(AND(TRIM(B231&amp;"")="",TRIM(C231&amp;"")=""),"","#"&amp;UPPER(B231&amp;"")),"#(ERROR)")</f>
        <v/>
      </c>
      <c r="Q231" s="50">
        <f>IF(P231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231,2,999)," "," "),"﻿"," "),"​"," "),"⁠"," ")," "," ")," "," "),CHAR(9)," "),CHAR(10)," "),CHAR(13)," "),"MAPCODE"," "),CHAR(34)," "),"“"," "),"”"," "),"'"," "),"’"," "),"‘"," "),"("," "),")"," "),"["," "),"]"," "),"{"," "),"}"," "),","," "),";"," "),"|"," "),":"," "),"/"," "),"\"," ")))</f>
        <v/>
      </c>
      <c r="R231" s="50">
        <f>IF(ISNUMBER(FIND(" ",Q231)),LEFT(Q231,FIND(" ",Q231)-1),"")</f>
        <v/>
      </c>
      <c r="S231" s="50">
        <f>IF(ISNUMBER(FIND(" ",Q231)),TRIM(MID(Q231,FIND(" ",Q231)+1,999)),Q231)</f>
        <v/>
      </c>
      <c r="T2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231&amp;"")," "," "),"﻿"," "),"​"," "),"⁠"," ")," "," ")," "," "),CHAR(9)," "),CHAR(10)," "),CHAR(13)," "),"MAPCODE"," "),CHAR(34)," "),"“"," "),"”"," "),"'"," "),"’"," "),"‘"," "),"("," "),")"," "),"["," "),"]"," "),"{"," "),"}"," "),","," "),";"," "),"|"," "),":"," "),"/"," "),"\"," "))</f>
        <v/>
      </c>
      <c r="U231" s="50">
        <f>IF(R231&lt;&gt;"",R231,T231)</f>
        <v/>
      </c>
      <c r="V231" s="50">
        <f>IFERROR(FIND(".",S231),0)</f>
        <v/>
      </c>
      <c r="W231" s="50">
        <f>IF(V231&gt;0,V231-1,LEN(S231))</f>
        <v/>
      </c>
      <c r="X231" s="50">
        <f>IF(V231=0,"",IFERROR(LEFT(MID(S231,V231+1,99),FIND("-",MID(S231,V231+1,99))-1),MID(S231,V231+1,99)))</f>
        <v/>
      </c>
      <c r="Y231" s="50">
        <f>LEN(X231)</f>
        <v/>
      </c>
      <c r="Z2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231,"0",""),"1",""),"2",""),"3",""),"4",""),"5",""),"6",""),"7",""),"8",""),"9",""),"A",""),"B",""),"C",""),"D",""),"E",""),"F",""),"G",""),"H",""),"I",""),"J",""),"K",""),"L",""),"M",""),"N",""),"O",""),"P",""),"Q",""),"R",""),"S",""),"T",""),"U",""),"V",""),"W",""),"X",""),"Y",""),"Z",""),".",""),"-","")</f>
        <v/>
      </c>
      <c r="AA231" s="50">
        <f>LEN(S231)-LEN(SUBSTITUTE(S231,".",""))</f>
        <v/>
      </c>
      <c r="AB231" s="50">
        <f>AND(W231=5,Y231=4)</f>
        <v/>
      </c>
      <c r="AC231" s="50">
        <f>IF(P231="","",IF(S231="","There is no mapcode in this row, only a country code.",IF(ISNUMBER(FIND(" ",S231)),"There are too many spaces. A mapcode looks like ZAF RDD.2J: the country code, one space, then the code.",IF(Z231&lt;&gt;"","Contains characters that can't be in a mapcode: "&amp;Z231,IF(OR(AA231&lt;&gt;1,W231&lt;2,W231&gt;5,Y231&lt;2,Y231&gt;4),"This doesn't look like a mapcode. Mapcodes look like RDD.2J: 2 to 5 letters or numbers, a dot, then 2 to 4 more.",IF(AND(U231="",NOT(AB231)),"MISSING",IF(AND(U231&lt;&gt;"",OR(LEN(U231)&lt;2,LEN(U231)&gt;6,ISNUMBER(FIND(".",U231)))),"The country code """&amp;U231&amp;""" doesn't look right. Use a code like ZAF (South Africa) or US-CA (California).","")))))))</f>
        <v/>
      </c>
      <c r="AD231" s="50">
        <f>AND(R231&lt;&gt;"",T231&lt;&gt;"",R231&lt;&gt;T231)</f>
        <v/>
      </c>
    </row>
    <row r="232">
      <c r="B232" s="44" t="n"/>
      <c r="C232" s="44" t="n"/>
      <c r="D232" s="45">
        <f>IF(P232="","",IF(AC232="MISSING","MISSING COUNTRY CODE",IF(AC232&lt;&gt;"","NOT A VALID MAPCODE",IF(M232="NO CONNECTION","NO CONNECTION",IF(NOT(ISNUMBER(F232)),"NOT FOUND",IF(AD232,"CONVERTED – PLEASE CHECK","CONVERTED"))))))</f>
        <v/>
      </c>
      <c r="E232" s="46">
        <f>IF(OR(P232="",AC232&lt;&gt;""),"",TRIM(U232&amp;" "&amp;S232))</f>
        <v/>
      </c>
      <c r="F232" s="47">
        <f>IF(OR(M232="",M232="NO CONNECTION"),"",IFERROR(VALUE(SUBSTITUTE(_xlfn.FILTERXML(M232,"//latDeg"),".",MID(1/2,2,1))),""))</f>
        <v/>
      </c>
      <c r="G232" s="47">
        <f>IF(OR(M232="",M232="NO CONNECTION"),"",IFERROR(VALUE(SUBSTITUTE(_xlfn.FILTERXML(M232,"//lonDeg"),".",MID(1/2,2,1))),""))</f>
        <v/>
      </c>
      <c r="H232" s="45">
        <f>IF(ISNUMBER(F232),SUBSTITUTE(ROUND(F232,6)&amp;"",",",".")&amp;", "&amp;SUBSTITUTE(ROUND(G232,6)&amp;"",",","."),"")</f>
        <v/>
      </c>
      <c r="I232" s="46">
        <f>IF(ISNUMBER(F232),IFERROR(HYPERLINK("https://www.mymapcodes.com/go/?t="&amp;IF(U232="","AAA",U232)&amp;"&amp;ma="&amp;LEFT(S232,V232-1)&amp;"&amp;mb="&amp;MID(S232,V232+1,99),"Open on MyMapcodes →"),""),"")</f>
        <v/>
      </c>
      <c r="J232" s="48">
        <f>IF(P232="","",IF(AC232="MISSING","Add the country code: put it in front of the mapcode (e.g. ZAF RDD.2J) or in column C. ZAF = South Africa.",IF(AC232&lt;&gt;"",AC232,IF(M232="NO CONNECTION","Excel couldn't reach the mapcode service. Click the REFRESH RESULTS box just above the table.",IF(NOT(ISNUMBER(F232)),"The mapcode service doesn't recognise "&amp;E232&amp;". Check the mapcode and the country code.",IF(AD232,"Two different country codes were given, so the one in front of the mapcode ("&amp;R232&amp;") was used.",IF(E232&lt;&gt;TRIM(UPPER(B232&amp;"")),"Tidied up to "&amp;E232&amp;".","")))))))</f>
        <v/>
      </c>
      <c r="L232" s="49">
        <f>IF(E232="","",MapcodeAPI&amp;"coords/"&amp;SUBSTITUTE(E232," ","%20"))&amp;LEFT($B$13,0)</f>
        <v/>
      </c>
      <c r="M232" s="49">
        <f>IF(L232="","",IFERROR(_xlfn.WEBSERVICE(L232),IF(MapcodeAPIBackup="","NO CONNECTION",IFERROR(_xlfn.WEBSERVICE(MapcodeAPIBackup&amp;MID(L232,LEN(MapcodeAPI)+1,999)),"NO CONNECTION"))))</f>
        <v/>
      </c>
      <c r="N232" t="inlineStr">
        <is>
          <t xml:space="preserve"> </t>
        </is>
      </c>
      <c r="P232" s="50">
        <f>IFERROR(IF(AND(TRIM(B232&amp;"")="",TRIM(C232&amp;"")=""),"","#"&amp;UPPER(B232&amp;"")),"#(ERROR)")</f>
        <v/>
      </c>
      <c r="Q232" s="50">
        <f>IF(P232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232,2,999)," "," "),"﻿"," "),"​"," "),"⁠"," ")," "," ")," "," "),CHAR(9)," "),CHAR(10)," "),CHAR(13)," "),"MAPCODE"," "),CHAR(34)," "),"“"," "),"”"," "),"'"," "),"’"," "),"‘"," "),"("," "),")"," "),"["," "),"]"," "),"{"," "),"}"," "),","," "),";"," "),"|"," "),":"," "),"/"," "),"\"," ")))</f>
        <v/>
      </c>
      <c r="R232" s="50">
        <f>IF(ISNUMBER(FIND(" ",Q232)),LEFT(Q232,FIND(" ",Q232)-1),"")</f>
        <v/>
      </c>
      <c r="S232" s="50">
        <f>IF(ISNUMBER(FIND(" ",Q232)),TRIM(MID(Q232,FIND(" ",Q232)+1,999)),Q232)</f>
        <v/>
      </c>
      <c r="T2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232&amp;"")," "," "),"﻿"," "),"​"," "),"⁠"," ")," "," ")," "," "),CHAR(9)," "),CHAR(10)," "),CHAR(13)," "),"MAPCODE"," "),CHAR(34)," "),"“"," "),"”"," "),"'"," "),"’"," "),"‘"," "),"("," "),")"," "),"["," "),"]"," "),"{"," "),"}"," "),","," "),";"," "),"|"," "),":"," "),"/"," "),"\"," "))</f>
        <v/>
      </c>
      <c r="U232" s="50">
        <f>IF(R232&lt;&gt;"",R232,T232)</f>
        <v/>
      </c>
      <c r="V232" s="50">
        <f>IFERROR(FIND(".",S232),0)</f>
        <v/>
      </c>
      <c r="W232" s="50">
        <f>IF(V232&gt;0,V232-1,LEN(S232))</f>
        <v/>
      </c>
      <c r="X232" s="50">
        <f>IF(V232=0,"",IFERROR(LEFT(MID(S232,V232+1,99),FIND("-",MID(S232,V232+1,99))-1),MID(S232,V232+1,99)))</f>
        <v/>
      </c>
      <c r="Y232" s="50">
        <f>LEN(X232)</f>
        <v/>
      </c>
      <c r="Z2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232,"0",""),"1",""),"2",""),"3",""),"4",""),"5",""),"6",""),"7",""),"8",""),"9",""),"A",""),"B",""),"C",""),"D",""),"E",""),"F",""),"G",""),"H",""),"I",""),"J",""),"K",""),"L",""),"M",""),"N",""),"O",""),"P",""),"Q",""),"R",""),"S",""),"T",""),"U",""),"V",""),"W",""),"X",""),"Y",""),"Z",""),".",""),"-","")</f>
        <v/>
      </c>
      <c r="AA232" s="50">
        <f>LEN(S232)-LEN(SUBSTITUTE(S232,".",""))</f>
        <v/>
      </c>
      <c r="AB232" s="50">
        <f>AND(W232=5,Y232=4)</f>
        <v/>
      </c>
      <c r="AC232" s="50">
        <f>IF(P232="","",IF(S232="","There is no mapcode in this row, only a country code.",IF(ISNUMBER(FIND(" ",S232)),"There are too many spaces. A mapcode looks like ZAF RDD.2J: the country code, one space, then the code.",IF(Z232&lt;&gt;"","Contains characters that can't be in a mapcode: "&amp;Z232,IF(OR(AA232&lt;&gt;1,W232&lt;2,W232&gt;5,Y232&lt;2,Y232&gt;4),"This doesn't look like a mapcode. Mapcodes look like RDD.2J: 2 to 5 letters or numbers, a dot, then 2 to 4 more.",IF(AND(U232="",NOT(AB232)),"MISSING",IF(AND(U232&lt;&gt;"",OR(LEN(U232)&lt;2,LEN(U232)&gt;6,ISNUMBER(FIND(".",U232)))),"The country code """&amp;U232&amp;""" doesn't look right. Use a code like ZAF (South Africa) or US-CA (California).","")))))))</f>
        <v/>
      </c>
      <c r="AD232" s="50">
        <f>AND(R232&lt;&gt;"",T232&lt;&gt;"",R232&lt;&gt;T232)</f>
        <v/>
      </c>
    </row>
    <row r="233">
      <c r="B233" s="44" t="n"/>
      <c r="C233" s="44" t="n"/>
      <c r="D233" s="45">
        <f>IF(P233="","",IF(AC233="MISSING","MISSING COUNTRY CODE",IF(AC233&lt;&gt;"","NOT A VALID MAPCODE",IF(M233="NO CONNECTION","NO CONNECTION",IF(NOT(ISNUMBER(F233)),"NOT FOUND",IF(AD233,"CONVERTED – PLEASE CHECK","CONVERTED"))))))</f>
        <v/>
      </c>
      <c r="E233" s="46">
        <f>IF(OR(P233="",AC233&lt;&gt;""),"",TRIM(U233&amp;" "&amp;S233))</f>
        <v/>
      </c>
      <c r="F233" s="47">
        <f>IF(OR(M233="",M233="NO CONNECTION"),"",IFERROR(VALUE(SUBSTITUTE(_xlfn.FILTERXML(M233,"//latDeg"),".",MID(1/2,2,1))),""))</f>
        <v/>
      </c>
      <c r="G233" s="47">
        <f>IF(OR(M233="",M233="NO CONNECTION"),"",IFERROR(VALUE(SUBSTITUTE(_xlfn.FILTERXML(M233,"//lonDeg"),".",MID(1/2,2,1))),""))</f>
        <v/>
      </c>
      <c r="H233" s="45">
        <f>IF(ISNUMBER(F233),SUBSTITUTE(ROUND(F233,6)&amp;"",",",".")&amp;", "&amp;SUBSTITUTE(ROUND(G233,6)&amp;"",",","."),"")</f>
        <v/>
      </c>
      <c r="I233" s="46">
        <f>IF(ISNUMBER(F233),IFERROR(HYPERLINK("https://www.mymapcodes.com/go/?t="&amp;IF(U233="","AAA",U233)&amp;"&amp;ma="&amp;LEFT(S233,V233-1)&amp;"&amp;mb="&amp;MID(S233,V233+1,99),"Open on MyMapcodes →"),""),"")</f>
        <v/>
      </c>
      <c r="J233" s="48">
        <f>IF(P233="","",IF(AC233="MISSING","Add the country code: put it in front of the mapcode (e.g. ZAF RDD.2J) or in column C. ZAF = South Africa.",IF(AC233&lt;&gt;"",AC233,IF(M233="NO CONNECTION","Excel couldn't reach the mapcode service. Click the REFRESH RESULTS box just above the table.",IF(NOT(ISNUMBER(F233)),"The mapcode service doesn't recognise "&amp;E233&amp;". Check the mapcode and the country code.",IF(AD233,"Two different country codes were given, so the one in front of the mapcode ("&amp;R233&amp;") was used.",IF(E233&lt;&gt;TRIM(UPPER(B233&amp;"")),"Tidied up to "&amp;E233&amp;".","")))))))</f>
        <v/>
      </c>
      <c r="L233" s="49">
        <f>IF(E233="","",MapcodeAPI&amp;"coords/"&amp;SUBSTITUTE(E233," ","%20"))&amp;LEFT($B$13,0)</f>
        <v/>
      </c>
      <c r="M233" s="49">
        <f>IF(L233="","",IFERROR(_xlfn.WEBSERVICE(L233),IF(MapcodeAPIBackup="","NO CONNECTION",IFERROR(_xlfn.WEBSERVICE(MapcodeAPIBackup&amp;MID(L233,LEN(MapcodeAPI)+1,999)),"NO CONNECTION"))))</f>
        <v/>
      </c>
      <c r="N233" t="inlineStr">
        <is>
          <t xml:space="preserve"> </t>
        </is>
      </c>
      <c r="P233" s="50">
        <f>IFERROR(IF(AND(TRIM(B233&amp;"")="",TRIM(C233&amp;"")=""),"","#"&amp;UPPER(B233&amp;"")),"#(ERROR)")</f>
        <v/>
      </c>
      <c r="Q233" s="50">
        <f>IF(P233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233,2,999)," "," "),"﻿"," "),"​"," "),"⁠"," ")," "," ")," "," "),CHAR(9)," "),CHAR(10)," "),CHAR(13)," "),"MAPCODE"," "),CHAR(34)," "),"“"," "),"”"," "),"'"," "),"’"," "),"‘"," "),"("," "),")"," "),"["," "),"]"," "),"{"," "),"}"," "),","," "),";"," "),"|"," "),":"," "),"/"," "),"\"," ")))</f>
        <v/>
      </c>
      <c r="R233" s="50">
        <f>IF(ISNUMBER(FIND(" ",Q233)),LEFT(Q233,FIND(" ",Q233)-1),"")</f>
        <v/>
      </c>
      <c r="S233" s="50">
        <f>IF(ISNUMBER(FIND(" ",Q233)),TRIM(MID(Q233,FIND(" ",Q233)+1,999)),Q233)</f>
        <v/>
      </c>
      <c r="T2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233&amp;"")," "," "),"﻿"," "),"​"," "),"⁠"," ")," "," ")," "," "),CHAR(9)," "),CHAR(10)," "),CHAR(13)," "),"MAPCODE"," "),CHAR(34)," "),"“"," "),"”"," "),"'"," "),"’"," "),"‘"," "),"("," "),")"," "),"["," "),"]"," "),"{"," "),"}"," "),","," "),";"," "),"|"," "),":"," "),"/"," "),"\"," "))</f>
        <v/>
      </c>
      <c r="U233" s="50">
        <f>IF(R233&lt;&gt;"",R233,T233)</f>
        <v/>
      </c>
      <c r="V233" s="50">
        <f>IFERROR(FIND(".",S233),0)</f>
        <v/>
      </c>
      <c r="W233" s="50">
        <f>IF(V233&gt;0,V233-1,LEN(S233))</f>
        <v/>
      </c>
      <c r="X233" s="50">
        <f>IF(V233=0,"",IFERROR(LEFT(MID(S233,V233+1,99),FIND("-",MID(S233,V233+1,99))-1),MID(S233,V233+1,99)))</f>
        <v/>
      </c>
      <c r="Y233" s="50">
        <f>LEN(X233)</f>
        <v/>
      </c>
      <c r="Z2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233,"0",""),"1",""),"2",""),"3",""),"4",""),"5",""),"6",""),"7",""),"8",""),"9",""),"A",""),"B",""),"C",""),"D",""),"E",""),"F",""),"G",""),"H",""),"I",""),"J",""),"K",""),"L",""),"M",""),"N",""),"O",""),"P",""),"Q",""),"R",""),"S",""),"T",""),"U",""),"V",""),"W",""),"X",""),"Y",""),"Z",""),".",""),"-","")</f>
        <v/>
      </c>
      <c r="AA233" s="50">
        <f>LEN(S233)-LEN(SUBSTITUTE(S233,".",""))</f>
        <v/>
      </c>
      <c r="AB233" s="50">
        <f>AND(W233=5,Y233=4)</f>
        <v/>
      </c>
      <c r="AC233" s="50">
        <f>IF(P233="","",IF(S233="","There is no mapcode in this row, only a country code.",IF(ISNUMBER(FIND(" ",S233)),"There are too many spaces. A mapcode looks like ZAF RDD.2J: the country code, one space, then the code.",IF(Z233&lt;&gt;"","Contains characters that can't be in a mapcode: "&amp;Z233,IF(OR(AA233&lt;&gt;1,W233&lt;2,W233&gt;5,Y233&lt;2,Y233&gt;4),"This doesn't look like a mapcode. Mapcodes look like RDD.2J: 2 to 5 letters or numbers, a dot, then 2 to 4 more.",IF(AND(U233="",NOT(AB233)),"MISSING",IF(AND(U233&lt;&gt;"",OR(LEN(U233)&lt;2,LEN(U233)&gt;6,ISNUMBER(FIND(".",U233)))),"The country code """&amp;U233&amp;""" doesn't look right. Use a code like ZAF (South Africa) or US-CA (California).","")))))))</f>
        <v/>
      </c>
      <c r="AD233" s="50">
        <f>AND(R233&lt;&gt;"",T233&lt;&gt;"",R233&lt;&gt;T233)</f>
        <v/>
      </c>
    </row>
    <row r="234">
      <c r="B234" s="44" t="n"/>
      <c r="C234" s="44" t="n"/>
      <c r="D234" s="45">
        <f>IF(P234="","",IF(AC234="MISSING","MISSING COUNTRY CODE",IF(AC234&lt;&gt;"","NOT A VALID MAPCODE",IF(M234="NO CONNECTION","NO CONNECTION",IF(NOT(ISNUMBER(F234)),"NOT FOUND",IF(AD234,"CONVERTED – PLEASE CHECK","CONVERTED"))))))</f>
        <v/>
      </c>
      <c r="E234" s="46">
        <f>IF(OR(P234="",AC234&lt;&gt;""),"",TRIM(U234&amp;" "&amp;S234))</f>
        <v/>
      </c>
      <c r="F234" s="47">
        <f>IF(OR(M234="",M234="NO CONNECTION"),"",IFERROR(VALUE(SUBSTITUTE(_xlfn.FILTERXML(M234,"//latDeg"),".",MID(1/2,2,1))),""))</f>
        <v/>
      </c>
      <c r="G234" s="47">
        <f>IF(OR(M234="",M234="NO CONNECTION"),"",IFERROR(VALUE(SUBSTITUTE(_xlfn.FILTERXML(M234,"//lonDeg"),".",MID(1/2,2,1))),""))</f>
        <v/>
      </c>
      <c r="H234" s="45">
        <f>IF(ISNUMBER(F234),SUBSTITUTE(ROUND(F234,6)&amp;"",",",".")&amp;", "&amp;SUBSTITUTE(ROUND(G234,6)&amp;"",",","."),"")</f>
        <v/>
      </c>
      <c r="I234" s="46">
        <f>IF(ISNUMBER(F234),IFERROR(HYPERLINK("https://www.mymapcodes.com/go/?t="&amp;IF(U234="","AAA",U234)&amp;"&amp;ma="&amp;LEFT(S234,V234-1)&amp;"&amp;mb="&amp;MID(S234,V234+1,99),"Open on MyMapcodes →"),""),"")</f>
        <v/>
      </c>
      <c r="J234" s="48">
        <f>IF(P234="","",IF(AC234="MISSING","Add the country code: put it in front of the mapcode (e.g. ZAF RDD.2J) or in column C. ZAF = South Africa.",IF(AC234&lt;&gt;"",AC234,IF(M234="NO CONNECTION","Excel couldn't reach the mapcode service. Click the REFRESH RESULTS box just above the table.",IF(NOT(ISNUMBER(F234)),"The mapcode service doesn't recognise "&amp;E234&amp;". Check the mapcode and the country code.",IF(AD234,"Two different country codes were given, so the one in front of the mapcode ("&amp;R234&amp;") was used.",IF(E234&lt;&gt;TRIM(UPPER(B234&amp;"")),"Tidied up to "&amp;E234&amp;".","")))))))</f>
        <v/>
      </c>
      <c r="L234" s="49">
        <f>IF(E234="","",MapcodeAPI&amp;"coords/"&amp;SUBSTITUTE(E234," ","%20"))&amp;LEFT($B$13,0)</f>
        <v/>
      </c>
      <c r="M234" s="49">
        <f>IF(L234="","",IFERROR(_xlfn.WEBSERVICE(L234),IF(MapcodeAPIBackup="","NO CONNECTION",IFERROR(_xlfn.WEBSERVICE(MapcodeAPIBackup&amp;MID(L234,LEN(MapcodeAPI)+1,999)),"NO CONNECTION"))))</f>
        <v/>
      </c>
      <c r="N234" t="inlineStr">
        <is>
          <t xml:space="preserve"> </t>
        </is>
      </c>
      <c r="P234" s="50">
        <f>IFERROR(IF(AND(TRIM(B234&amp;"")="",TRIM(C234&amp;"")=""),"","#"&amp;UPPER(B234&amp;"")),"#(ERROR)")</f>
        <v/>
      </c>
      <c r="Q234" s="50">
        <f>IF(P234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234,2,999)," "," "),"﻿"," "),"​"," "),"⁠"," ")," "," ")," "," "),CHAR(9)," "),CHAR(10)," "),CHAR(13)," "),"MAPCODE"," "),CHAR(34)," "),"“"," "),"”"," "),"'"," "),"’"," "),"‘"," "),"("," "),")"," "),"["," "),"]"," "),"{"," "),"}"," "),","," "),";"," "),"|"," "),":"," "),"/"," "),"\"," ")))</f>
        <v/>
      </c>
      <c r="R234" s="50">
        <f>IF(ISNUMBER(FIND(" ",Q234)),LEFT(Q234,FIND(" ",Q234)-1),"")</f>
        <v/>
      </c>
      <c r="S234" s="50">
        <f>IF(ISNUMBER(FIND(" ",Q234)),TRIM(MID(Q234,FIND(" ",Q234)+1,999)),Q234)</f>
        <v/>
      </c>
      <c r="T2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234&amp;"")," "," "),"﻿"," "),"​"," "),"⁠"," ")," "," ")," "," "),CHAR(9)," "),CHAR(10)," "),CHAR(13)," "),"MAPCODE"," "),CHAR(34)," "),"“"," "),"”"," "),"'"," "),"’"," "),"‘"," "),"("," "),")"," "),"["," "),"]"," "),"{"," "),"}"," "),","," "),";"," "),"|"," "),":"," "),"/"," "),"\"," "))</f>
        <v/>
      </c>
      <c r="U234" s="50">
        <f>IF(R234&lt;&gt;"",R234,T234)</f>
        <v/>
      </c>
      <c r="V234" s="50">
        <f>IFERROR(FIND(".",S234),0)</f>
        <v/>
      </c>
      <c r="W234" s="50">
        <f>IF(V234&gt;0,V234-1,LEN(S234))</f>
        <v/>
      </c>
      <c r="X234" s="50">
        <f>IF(V234=0,"",IFERROR(LEFT(MID(S234,V234+1,99),FIND("-",MID(S234,V234+1,99))-1),MID(S234,V234+1,99)))</f>
        <v/>
      </c>
      <c r="Y234" s="50">
        <f>LEN(X234)</f>
        <v/>
      </c>
      <c r="Z2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234,"0",""),"1",""),"2",""),"3",""),"4",""),"5",""),"6",""),"7",""),"8",""),"9",""),"A",""),"B",""),"C",""),"D",""),"E",""),"F",""),"G",""),"H",""),"I",""),"J",""),"K",""),"L",""),"M",""),"N",""),"O",""),"P",""),"Q",""),"R",""),"S",""),"T",""),"U",""),"V",""),"W",""),"X",""),"Y",""),"Z",""),".",""),"-","")</f>
        <v/>
      </c>
      <c r="AA234" s="50">
        <f>LEN(S234)-LEN(SUBSTITUTE(S234,".",""))</f>
        <v/>
      </c>
      <c r="AB234" s="50">
        <f>AND(W234=5,Y234=4)</f>
        <v/>
      </c>
      <c r="AC234" s="50">
        <f>IF(P234="","",IF(S234="","There is no mapcode in this row, only a country code.",IF(ISNUMBER(FIND(" ",S234)),"There are too many spaces. A mapcode looks like ZAF RDD.2J: the country code, one space, then the code.",IF(Z234&lt;&gt;"","Contains characters that can't be in a mapcode: "&amp;Z234,IF(OR(AA234&lt;&gt;1,W234&lt;2,W234&gt;5,Y234&lt;2,Y234&gt;4),"This doesn't look like a mapcode. Mapcodes look like RDD.2J: 2 to 5 letters or numbers, a dot, then 2 to 4 more.",IF(AND(U234="",NOT(AB234)),"MISSING",IF(AND(U234&lt;&gt;"",OR(LEN(U234)&lt;2,LEN(U234)&gt;6,ISNUMBER(FIND(".",U234)))),"The country code """&amp;U234&amp;""" doesn't look right. Use a code like ZAF (South Africa) or US-CA (California).","")))))))</f>
        <v/>
      </c>
      <c r="AD234" s="50">
        <f>AND(R234&lt;&gt;"",T234&lt;&gt;"",R234&lt;&gt;T234)</f>
        <v/>
      </c>
    </row>
    <row r="235">
      <c r="B235" s="44" t="n"/>
      <c r="C235" s="44" t="n"/>
      <c r="D235" s="45">
        <f>IF(P235="","",IF(AC235="MISSING","MISSING COUNTRY CODE",IF(AC235&lt;&gt;"","NOT A VALID MAPCODE",IF(M235="NO CONNECTION","NO CONNECTION",IF(NOT(ISNUMBER(F235)),"NOT FOUND",IF(AD235,"CONVERTED – PLEASE CHECK","CONVERTED"))))))</f>
        <v/>
      </c>
      <c r="E235" s="46">
        <f>IF(OR(P235="",AC235&lt;&gt;""),"",TRIM(U235&amp;" "&amp;S235))</f>
        <v/>
      </c>
      <c r="F235" s="47">
        <f>IF(OR(M235="",M235="NO CONNECTION"),"",IFERROR(VALUE(SUBSTITUTE(_xlfn.FILTERXML(M235,"//latDeg"),".",MID(1/2,2,1))),""))</f>
        <v/>
      </c>
      <c r="G235" s="47">
        <f>IF(OR(M235="",M235="NO CONNECTION"),"",IFERROR(VALUE(SUBSTITUTE(_xlfn.FILTERXML(M235,"//lonDeg"),".",MID(1/2,2,1))),""))</f>
        <v/>
      </c>
      <c r="H235" s="45">
        <f>IF(ISNUMBER(F235),SUBSTITUTE(ROUND(F235,6)&amp;"",",",".")&amp;", "&amp;SUBSTITUTE(ROUND(G235,6)&amp;"",",","."),"")</f>
        <v/>
      </c>
      <c r="I235" s="46">
        <f>IF(ISNUMBER(F235),IFERROR(HYPERLINK("https://www.mymapcodes.com/go/?t="&amp;IF(U235="","AAA",U235)&amp;"&amp;ma="&amp;LEFT(S235,V235-1)&amp;"&amp;mb="&amp;MID(S235,V235+1,99),"Open on MyMapcodes →"),""),"")</f>
        <v/>
      </c>
      <c r="J235" s="48">
        <f>IF(P235="","",IF(AC235="MISSING","Add the country code: put it in front of the mapcode (e.g. ZAF RDD.2J) or in column C. ZAF = South Africa.",IF(AC235&lt;&gt;"",AC235,IF(M235="NO CONNECTION","Excel couldn't reach the mapcode service. Click the REFRESH RESULTS box just above the table.",IF(NOT(ISNUMBER(F235)),"The mapcode service doesn't recognise "&amp;E235&amp;". Check the mapcode and the country code.",IF(AD235,"Two different country codes were given, so the one in front of the mapcode ("&amp;R235&amp;") was used.",IF(E235&lt;&gt;TRIM(UPPER(B235&amp;"")),"Tidied up to "&amp;E235&amp;".","")))))))</f>
        <v/>
      </c>
      <c r="L235" s="49">
        <f>IF(E235="","",MapcodeAPI&amp;"coords/"&amp;SUBSTITUTE(E235," ","%20"))&amp;LEFT($B$13,0)</f>
        <v/>
      </c>
      <c r="M235" s="49">
        <f>IF(L235="","",IFERROR(_xlfn.WEBSERVICE(L235),IF(MapcodeAPIBackup="","NO CONNECTION",IFERROR(_xlfn.WEBSERVICE(MapcodeAPIBackup&amp;MID(L235,LEN(MapcodeAPI)+1,999)),"NO CONNECTION"))))</f>
        <v/>
      </c>
      <c r="N235" t="inlineStr">
        <is>
          <t xml:space="preserve"> </t>
        </is>
      </c>
      <c r="P235" s="50">
        <f>IFERROR(IF(AND(TRIM(B235&amp;"")="",TRIM(C235&amp;"")=""),"","#"&amp;UPPER(B235&amp;"")),"#(ERROR)")</f>
        <v/>
      </c>
      <c r="Q235" s="50">
        <f>IF(P235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235,2,999)," "," "),"﻿"," "),"​"," "),"⁠"," ")," "," ")," "," "),CHAR(9)," "),CHAR(10)," "),CHAR(13)," "),"MAPCODE"," "),CHAR(34)," "),"“"," "),"”"," "),"'"," "),"’"," "),"‘"," "),"("," "),")"," "),"["," "),"]"," "),"{"," "),"}"," "),","," "),";"," "),"|"," "),":"," "),"/"," "),"\"," ")))</f>
        <v/>
      </c>
      <c r="R235" s="50">
        <f>IF(ISNUMBER(FIND(" ",Q235)),LEFT(Q235,FIND(" ",Q235)-1),"")</f>
        <v/>
      </c>
      <c r="S235" s="50">
        <f>IF(ISNUMBER(FIND(" ",Q235)),TRIM(MID(Q235,FIND(" ",Q235)+1,999)),Q235)</f>
        <v/>
      </c>
      <c r="T2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235&amp;"")," "," "),"﻿"," "),"​"," "),"⁠"," ")," "," ")," "," "),CHAR(9)," "),CHAR(10)," "),CHAR(13)," "),"MAPCODE"," "),CHAR(34)," "),"“"," "),"”"," "),"'"," "),"’"," "),"‘"," "),"("," "),")"," "),"["," "),"]"," "),"{"," "),"}"," "),","," "),";"," "),"|"," "),":"," "),"/"," "),"\"," "))</f>
        <v/>
      </c>
      <c r="U235" s="50">
        <f>IF(R235&lt;&gt;"",R235,T235)</f>
        <v/>
      </c>
      <c r="V235" s="50">
        <f>IFERROR(FIND(".",S235),0)</f>
        <v/>
      </c>
      <c r="W235" s="50">
        <f>IF(V235&gt;0,V235-1,LEN(S235))</f>
        <v/>
      </c>
      <c r="X235" s="50">
        <f>IF(V235=0,"",IFERROR(LEFT(MID(S235,V235+1,99),FIND("-",MID(S235,V235+1,99))-1),MID(S235,V235+1,99)))</f>
        <v/>
      </c>
      <c r="Y235" s="50">
        <f>LEN(X235)</f>
        <v/>
      </c>
      <c r="Z2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235,"0",""),"1",""),"2",""),"3",""),"4",""),"5",""),"6",""),"7",""),"8",""),"9",""),"A",""),"B",""),"C",""),"D",""),"E",""),"F",""),"G",""),"H",""),"I",""),"J",""),"K",""),"L",""),"M",""),"N",""),"O",""),"P",""),"Q",""),"R",""),"S",""),"T",""),"U",""),"V",""),"W",""),"X",""),"Y",""),"Z",""),".",""),"-","")</f>
        <v/>
      </c>
      <c r="AA235" s="50">
        <f>LEN(S235)-LEN(SUBSTITUTE(S235,".",""))</f>
        <v/>
      </c>
      <c r="AB235" s="50">
        <f>AND(W235=5,Y235=4)</f>
        <v/>
      </c>
      <c r="AC235" s="50">
        <f>IF(P235="","",IF(S235="","There is no mapcode in this row, only a country code.",IF(ISNUMBER(FIND(" ",S235)),"There are too many spaces. A mapcode looks like ZAF RDD.2J: the country code, one space, then the code.",IF(Z235&lt;&gt;"","Contains characters that can't be in a mapcode: "&amp;Z235,IF(OR(AA235&lt;&gt;1,W235&lt;2,W235&gt;5,Y235&lt;2,Y235&gt;4),"This doesn't look like a mapcode. Mapcodes look like RDD.2J: 2 to 5 letters or numbers, a dot, then 2 to 4 more.",IF(AND(U235="",NOT(AB235)),"MISSING",IF(AND(U235&lt;&gt;"",OR(LEN(U235)&lt;2,LEN(U235)&gt;6,ISNUMBER(FIND(".",U235)))),"The country code """&amp;U235&amp;""" doesn't look right. Use a code like ZAF (South Africa) or US-CA (California).","")))))))</f>
        <v/>
      </c>
      <c r="AD235" s="50">
        <f>AND(R235&lt;&gt;"",T235&lt;&gt;"",R235&lt;&gt;T235)</f>
        <v/>
      </c>
    </row>
    <row r="236">
      <c r="B236" s="44" t="n"/>
      <c r="C236" s="44" t="n"/>
      <c r="D236" s="45">
        <f>IF(P236="","",IF(AC236="MISSING","MISSING COUNTRY CODE",IF(AC236&lt;&gt;"","NOT A VALID MAPCODE",IF(M236="NO CONNECTION","NO CONNECTION",IF(NOT(ISNUMBER(F236)),"NOT FOUND",IF(AD236,"CONVERTED – PLEASE CHECK","CONVERTED"))))))</f>
        <v/>
      </c>
      <c r="E236" s="46">
        <f>IF(OR(P236="",AC236&lt;&gt;""),"",TRIM(U236&amp;" "&amp;S236))</f>
        <v/>
      </c>
      <c r="F236" s="47">
        <f>IF(OR(M236="",M236="NO CONNECTION"),"",IFERROR(VALUE(SUBSTITUTE(_xlfn.FILTERXML(M236,"//latDeg"),".",MID(1/2,2,1))),""))</f>
        <v/>
      </c>
      <c r="G236" s="47">
        <f>IF(OR(M236="",M236="NO CONNECTION"),"",IFERROR(VALUE(SUBSTITUTE(_xlfn.FILTERXML(M236,"//lonDeg"),".",MID(1/2,2,1))),""))</f>
        <v/>
      </c>
      <c r="H236" s="45">
        <f>IF(ISNUMBER(F236),SUBSTITUTE(ROUND(F236,6)&amp;"",",",".")&amp;", "&amp;SUBSTITUTE(ROUND(G236,6)&amp;"",",","."),"")</f>
        <v/>
      </c>
      <c r="I236" s="46">
        <f>IF(ISNUMBER(F236),IFERROR(HYPERLINK("https://www.mymapcodes.com/go/?t="&amp;IF(U236="","AAA",U236)&amp;"&amp;ma="&amp;LEFT(S236,V236-1)&amp;"&amp;mb="&amp;MID(S236,V236+1,99),"Open on MyMapcodes →"),""),"")</f>
        <v/>
      </c>
      <c r="J236" s="48">
        <f>IF(P236="","",IF(AC236="MISSING","Add the country code: put it in front of the mapcode (e.g. ZAF RDD.2J) or in column C. ZAF = South Africa.",IF(AC236&lt;&gt;"",AC236,IF(M236="NO CONNECTION","Excel couldn't reach the mapcode service. Click the REFRESH RESULTS box just above the table.",IF(NOT(ISNUMBER(F236)),"The mapcode service doesn't recognise "&amp;E236&amp;". Check the mapcode and the country code.",IF(AD236,"Two different country codes were given, so the one in front of the mapcode ("&amp;R236&amp;") was used.",IF(E236&lt;&gt;TRIM(UPPER(B236&amp;"")),"Tidied up to "&amp;E236&amp;".","")))))))</f>
        <v/>
      </c>
      <c r="L236" s="49">
        <f>IF(E236="","",MapcodeAPI&amp;"coords/"&amp;SUBSTITUTE(E236," ","%20"))&amp;LEFT($B$13,0)</f>
        <v/>
      </c>
      <c r="M236" s="49">
        <f>IF(L236="","",IFERROR(_xlfn.WEBSERVICE(L236),IF(MapcodeAPIBackup="","NO CONNECTION",IFERROR(_xlfn.WEBSERVICE(MapcodeAPIBackup&amp;MID(L236,LEN(MapcodeAPI)+1,999)),"NO CONNECTION"))))</f>
        <v/>
      </c>
      <c r="N236" t="inlineStr">
        <is>
          <t xml:space="preserve"> </t>
        </is>
      </c>
      <c r="P236" s="50">
        <f>IFERROR(IF(AND(TRIM(B236&amp;"")="",TRIM(C236&amp;"")=""),"","#"&amp;UPPER(B236&amp;"")),"#(ERROR)")</f>
        <v/>
      </c>
      <c r="Q236" s="50">
        <f>IF(P236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236,2,999)," "," "),"﻿"," "),"​"," "),"⁠"," ")," "," ")," "," "),CHAR(9)," "),CHAR(10)," "),CHAR(13)," "),"MAPCODE"," "),CHAR(34)," "),"“"," "),"”"," "),"'"," "),"’"," "),"‘"," "),"("," "),")"," "),"["," "),"]"," "),"{"," "),"}"," "),","," "),";"," "),"|"," "),":"," "),"/"," "),"\"," ")))</f>
        <v/>
      </c>
      <c r="R236" s="50">
        <f>IF(ISNUMBER(FIND(" ",Q236)),LEFT(Q236,FIND(" ",Q236)-1),"")</f>
        <v/>
      </c>
      <c r="S236" s="50">
        <f>IF(ISNUMBER(FIND(" ",Q236)),TRIM(MID(Q236,FIND(" ",Q236)+1,999)),Q236)</f>
        <v/>
      </c>
      <c r="T2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236&amp;"")," "," "),"﻿"," "),"​"," "),"⁠"," ")," "," ")," "," "),CHAR(9)," "),CHAR(10)," "),CHAR(13)," "),"MAPCODE"," "),CHAR(34)," "),"“"," "),"”"," "),"'"," "),"’"," "),"‘"," "),"("," "),")"," "),"["," "),"]"," "),"{"," "),"}"," "),","," "),";"," "),"|"," "),":"," "),"/"," "),"\"," "))</f>
        <v/>
      </c>
      <c r="U236" s="50">
        <f>IF(R236&lt;&gt;"",R236,T236)</f>
        <v/>
      </c>
      <c r="V236" s="50">
        <f>IFERROR(FIND(".",S236),0)</f>
        <v/>
      </c>
      <c r="W236" s="50">
        <f>IF(V236&gt;0,V236-1,LEN(S236))</f>
        <v/>
      </c>
      <c r="X236" s="50">
        <f>IF(V236=0,"",IFERROR(LEFT(MID(S236,V236+1,99),FIND("-",MID(S236,V236+1,99))-1),MID(S236,V236+1,99)))</f>
        <v/>
      </c>
      <c r="Y236" s="50">
        <f>LEN(X236)</f>
        <v/>
      </c>
      <c r="Z2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236,"0",""),"1",""),"2",""),"3",""),"4",""),"5",""),"6",""),"7",""),"8",""),"9",""),"A",""),"B",""),"C",""),"D",""),"E",""),"F",""),"G",""),"H",""),"I",""),"J",""),"K",""),"L",""),"M",""),"N",""),"O",""),"P",""),"Q",""),"R",""),"S",""),"T",""),"U",""),"V",""),"W",""),"X",""),"Y",""),"Z",""),".",""),"-","")</f>
        <v/>
      </c>
      <c r="AA236" s="50">
        <f>LEN(S236)-LEN(SUBSTITUTE(S236,".",""))</f>
        <v/>
      </c>
      <c r="AB236" s="50">
        <f>AND(W236=5,Y236=4)</f>
        <v/>
      </c>
      <c r="AC236" s="50">
        <f>IF(P236="","",IF(S236="","There is no mapcode in this row, only a country code.",IF(ISNUMBER(FIND(" ",S236)),"There are too many spaces. A mapcode looks like ZAF RDD.2J: the country code, one space, then the code.",IF(Z236&lt;&gt;"","Contains characters that can't be in a mapcode: "&amp;Z236,IF(OR(AA236&lt;&gt;1,W236&lt;2,W236&gt;5,Y236&lt;2,Y236&gt;4),"This doesn't look like a mapcode. Mapcodes look like RDD.2J: 2 to 5 letters or numbers, a dot, then 2 to 4 more.",IF(AND(U236="",NOT(AB236)),"MISSING",IF(AND(U236&lt;&gt;"",OR(LEN(U236)&lt;2,LEN(U236)&gt;6,ISNUMBER(FIND(".",U236)))),"The country code """&amp;U236&amp;""" doesn't look right. Use a code like ZAF (South Africa) or US-CA (California).","")))))))</f>
        <v/>
      </c>
      <c r="AD236" s="50">
        <f>AND(R236&lt;&gt;"",T236&lt;&gt;"",R236&lt;&gt;T236)</f>
        <v/>
      </c>
    </row>
    <row r="237">
      <c r="B237" s="44" t="n"/>
      <c r="C237" s="44" t="n"/>
      <c r="D237" s="45">
        <f>IF(P237="","",IF(AC237="MISSING","MISSING COUNTRY CODE",IF(AC237&lt;&gt;"","NOT A VALID MAPCODE",IF(M237="NO CONNECTION","NO CONNECTION",IF(NOT(ISNUMBER(F237)),"NOT FOUND",IF(AD237,"CONVERTED – PLEASE CHECK","CONVERTED"))))))</f>
        <v/>
      </c>
      <c r="E237" s="46">
        <f>IF(OR(P237="",AC237&lt;&gt;""),"",TRIM(U237&amp;" "&amp;S237))</f>
        <v/>
      </c>
      <c r="F237" s="47">
        <f>IF(OR(M237="",M237="NO CONNECTION"),"",IFERROR(VALUE(SUBSTITUTE(_xlfn.FILTERXML(M237,"//latDeg"),".",MID(1/2,2,1))),""))</f>
        <v/>
      </c>
      <c r="G237" s="47">
        <f>IF(OR(M237="",M237="NO CONNECTION"),"",IFERROR(VALUE(SUBSTITUTE(_xlfn.FILTERXML(M237,"//lonDeg"),".",MID(1/2,2,1))),""))</f>
        <v/>
      </c>
      <c r="H237" s="45">
        <f>IF(ISNUMBER(F237),SUBSTITUTE(ROUND(F237,6)&amp;"",",",".")&amp;", "&amp;SUBSTITUTE(ROUND(G237,6)&amp;"",",","."),"")</f>
        <v/>
      </c>
      <c r="I237" s="46">
        <f>IF(ISNUMBER(F237),IFERROR(HYPERLINK("https://www.mymapcodes.com/go/?t="&amp;IF(U237="","AAA",U237)&amp;"&amp;ma="&amp;LEFT(S237,V237-1)&amp;"&amp;mb="&amp;MID(S237,V237+1,99),"Open on MyMapcodes →"),""),"")</f>
        <v/>
      </c>
      <c r="J237" s="48">
        <f>IF(P237="","",IF(AC237="MISSING","Add the country code: put it in front of the mapcode (e.g. ZAF RDD.2J) or in column C. ZAF = South Africa.",IF(AC237&lt;&gt;"",AC237,IF(M237="NO CONNECTION","Excel couldn't reach the mapcode service. Click the REFRESH RESULTS box just above the table.",IF(NOT(ISNUMBER(F237)),"The mapcode service doesn't recognise "&amp;E237&amp;". Check the mapcode and the country code.",IF(AD237,"Two different country codes were given, so the one in front of the mapcode ("&amp;R237&amp;") was used.",IF(E237&lt;&gt;TRIM(UPPER(B237&amp;"")),"Tidied up to "&amp;E237&amp;".","")))))))</f>
        <v/>
      </c>
      <c r="L237" s="49">
        <f>IF(E237="","",MapcodeAPI&amp;"coords/"&amp;SUBSTITUTE(E237," ","%20"))&amp;LEFT($B$13,0)</f>
        <v/>
      </c>
      <c r="M237" s="49">
        <f>IF(L237="","",IFERROR(_xlfn.WEBSERVICE(L237),IF(MapcodeAPIBackup="","NO CONNECTION",IFERROR(_xlfn.WEBSERVICE(MapcodeAPIBackup&amp;MID(L237,LEN(MapcodeAPI)+1,999)),"NO CONNECTION"))))</f>
        <v/>
      </c>
      <c r="N237" t="inlineStr">
        <is>
          <t xml:space="preserve"> </t>
        </is>
      </c>
      <c r="P237" s="50">
        <f>IFERROR(IF(AND(TRIM(B237&amp;"")="",TRIM(C237&amp;"")=""),"","#"&amp;UPPER(B237&amp;"")),"#(ERROR)")</f>
        <v/>
      </c>
      <c r="Q237" s="50">
        <f>IF(P237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237,2,999)," "," "),"﻿"," "),"​"," "),"⁠"," ")," "," ")," "," "),CHAR(9)," "),CHAR(10)," "),CHAR(13)," "),"MAPCODE"," "),CHAR(34)," "),"“"," "),"”"," "),"'"," "),"’"," "),"‘"," "),"("," "),")"," "),"["," "),"]"," "),"{"," "),"}"," "),","," "),";"," "),"|"," "),":"," "),"/"," "),"\"," ")))</f>
        <v/>
      </c>
      <c r="R237" s="50">
        <f>IF(ISNUMBER(FIND(" ",Q237)),LEFT(Q237,FIND(" ",Q237)-1),"")</f>
        <v/>
      </c>
      <c r="S237" s="50">
        <f>IF(ISNUMBER(FIND(" ",Q237)),TRIM(MID(Q237,FIND(" ",Q237)+1,999)),Q237)</f>
        <v/>
      </c>
      <c r="T2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237&amp;"")," "," "),"﻿"," "),"​"," "),"⁠"," ")," "," ")," "," "),CHAR(9)," "),CHAR(10)," "),CHAR(13)," "),"MAPCODE"," "),CHAR(34)," "),"“"," "),"”"," "),"'"," "),"’"," "),"‘"," "),"("," "),")"," "),"["," "),"]"," "),"{"," "),"}"," "),","," "),";"," "),"|"," "),":"," "),"/"," "),"\"," "))</f>
        <v/>
      </c>
      <c r="U237" s="50">
        <f>IF(R237&lt;&gt;"",R237,T237)</f>
        <v/>
      </c>
      <c r="V237" s="50">
        <f>IFERROR(FIND(".",S237),0)</f>
        <v/>
      </c>
      <c r="W237" s="50">
        <f>IF(V237&gt;0,V237-1,LEN(S237))</f>
        <v/>
      </c>
      <c r="X237" s="50">
        <f>IF(V237=0,"",IFERROR(LEFT(MID(S237,V237+1,99),FIND("-",MID(S237,V237+1,99))-1),MID(S237,V237+1,99)))</f>
        <v/>
      </c>
      <c r="Y237" s="50">
        <f>LEN(X237)</f>
        <v/>
      </c>
      <c r="Z2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237,"0",""),"1",""),"2",""),"3",""),"4",""),"5",""),"6",""),"7",""),"8",""),"9",""),"A",""),"B",""),"C",""),"D",""),"E",""),"F",""),"G",""),"H",""),"I",""),"J",""),"K",""),"L",""),"M",""),"N",""),"O",""),"P",""),"Q",""),"R",""),"S",""),"T",""),"U",""),"V",""),"W",""),"X",""),"Y",""),"Z",""),".",""),"-","")</f>
        <v/>
      </c>
      <c r="AA237" s="50">
        <f>LEN(S237)-LEN(SUBSTITUTE(S237,".",""))</f>
        <v/>
      </c>
      <c r="AB237" s="50">
        <f>AND(W237=5,Y237=4)</f>
        <v/>
      </c>
      <c r="AC237" s="50">
        <f>IF(P237="","",IF(S237="","There is no mapcode in this row, only a country code.",IF(ISNUMBER(FIND(" ",S237)),"There are too many spaces. A mapcode looks like ZAF RDD.2J: the country code, one space, then the code.",IF(Z237&lt;&gt;"","Contains characters that can't be in a mapcode: "&amp;Z237,IF(OR(AA237&lt;&gt;1,W237&lt;2,W237&gt;5,Y237&lt;2,Y237&gt;4),"This doesn't look like a mapcode. Mapcodes look like RDD.2J: 2 to 5 letters or numbers, a dot, then 2 to 4 more.",IF(AND(U237="",NOT(AB237)),"MISSING",IF(AND(U237&lt;&gt;"",OR(LEN(U237)&lt;2,LEN(U237)&gt;6,ISNUMBER(FIND(".",U237)))),"The country code """&amp;U237&amp;""" doesn't look right. Use a code like ZAF (South Africa) or US-CA (California).","")))))))</f>
        <v/>
      </c>
      <c r="AD237" s="50">
        <f>AND(R237&lt;&gt;"",T237&lt;&gt;"",R237&lt;&gt;T237)</f>
        <v/>
      </c>
    </row>
    <row r="238">
      <c r="B238" s="44" t="n"/>
      <c r="C238" s="44" t="n"/>
      <c r="D238" s="45">
        <f>IF(P238="","",IF(AC238="MISSING","MISSING COUNTRY CODE",IF(AC238&lt;&gt;"","NOT A VALID MAPCODE",IF(M238="NO CONNECTION","NO CONNECTION",IF(NOT(ISNUMBER(F238)),"NOT FOUND",IF(AD238,"CONVERTED – PLEASE CHECK","CONVERTED"))))))</f>
        <v/>
      </c>
      <c r="E238" s="46">
        <f>IF(OR(P238="",AC238&lt;&gt;""),"",TRIM(U238&amp;" "&amp;S238))</f>
        <v/>
      </c>
      <c r="F238" s="47">
        <f>IF(OR(M238="",M238="NO CONNECTION"),"",IFERROR(VALUE(SUBSTITUTE(_xlfn.FILTERXML(M238,"//latDeg"),".",MID(1/2,2,1))),""))</f>
        <v/>
      </c>
      <c r="G238" s="47">
        <f>IF(OR(M238="",M238="NO CONNECTION"),"",IFERROR(VALUE(SUBSTITUTE(_xlfn.FILTERXML(M238,"//lonDeg"),".",MID(1/2,2,1))),""))</f>
        <v/>
      </c>
      <c r="H238" s="45">
        <f>IF(ISNUMBER(F238),SUBSTITUTE(ROUND(F238,6)&amp;"",",",".")&amp;", "&amp;SUBSTITUTE(ROUND(G238,6)&amp;"",",","."),"")</f>
        <v/>
      </c>
      <c r="I238" s="46">
        <f>IF(ISNUMBER(F238),IFERROR(HYPERLINK("https://www.mymapcodes.com/go/?t="&amp;IF(U238="","AAA",U238)&amp;"&amp;ma="&amp;LEFT(S238,V238-1)&amp;"&amp;mb="&amp;MID(S238,V238+1,99),"Open on MyMapcodes →"),""),"")</f>
        <v/>
      </c>
      <c r="J238" s="48">
        <f>IF(P238="","",IF(AC238="MISSING","Add the country code: put it in front of the mapcode (e.g. ZAF RDD.2J) or in column C. ZAF = South Africa.",IF(AC238&lt;&gt;"",AC238,IF(M238="NO CONNECTION","Excel couldn't reach the mapcode service. Click the REFRESH RESULTS box just above the table.",IF(NOT(ISNUMBER(F238)),"The mapcode service doesn't recognise "&amp;E238&amp;". Check the mapcode and the country code.",IF(AD238,"Two different country codes were given, so the one in front of the mapcode ("&amp;R238&amp;") was used.",IF(E238&lt;&gt;TRIM(UPPER(B238&amp;"")),"Tidied up to "&amp;E238&amp;".","")))))))</f>
        <v/>
      </c>
      <c r="L238" s="49">
        <f>IF(E238="","",MapcodeAPI&amp;"coords/"&amp;SUBSTITUTE(E238," ","%20"))&amp;LEFT($B$13,0)</f>
        <v/>
      </c>
      <c r="M238" s="49">
        <f>IF(L238="","",IFERROR(_xlfn.WEBSERVICE(L238),IF(MapcodeAPIBackup="","NO CONNECTION",IFERROR(_xlfn.WEBSERVICE(MapcodeAPIBackup&amp;MID(L238,LEN(MapcodeAPI)+1,999)),"NO CONNECTION"))))</f>
        <v/>
      </c>
      <c r="N238" t="inlineStr">
        <is>
          <t xml:space="preserve"> </t>
        </is>
      </c>
      <c r="P238" s="50">
        <f>IFERROR(IF(AND(TRIM(B238&amp;"")="",TRIM(C238&amp;"")=""),"","#"&amp;UPPER(B238&amp;"")),"#(ERROR)")</f>
        <v/>
      </c>
      <c r="Q238" s="50">
        <f>IF(P238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238,2,999)," "," "),"﻿"," "),"​"," "),"⁠"," ")," "," ")," "," "),CHAR(9)," "),CHAR(10)," "),CHAR(13)," "),"MAPCODE"," "),CHAR(34)," "),"“"," "),"”"," "),"'"," "),"’"," "),"‘"," "),"("," "),")"," "),"["," "),"]"," "),"{"," "),"}"," "),","," "),";"," "),"|"," "),":"," "),"/"," "),"\"," ")))</f>
        <v/>
      </c>
      <c r="R238" s="50">
        <f>IF(ISNUMBER(FIND(" ",Q238)),LEFT(Q238,FIND(" ",Q238)-1),"")</f>
        <v/>
      </c>
      <c r="S238" s="50">
        <f>IF(ISNUMBER(FIND(" ",Q238)),TRIM(MID(Q238,FIND(" ",Q238)+1,999)),Q238)</f>
        <v/>
      </c>
      <c r="T2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238&amp;"")," "," "),"﻿"," "),"​"," "),"⁠"," ")," "," ")," "," "),CHAR(9)," "),CHAR(10)," "),CHAR(13)," "),"MAPCODE"," "),CHAR(34)," "),"“"," "),"”"," "),"'"," "),"’"," "),"‘"," "),"("," "),")"," "),"["," "),"]"," "),"{"," "),"}"," "),","," "),";"," "),"|"," "),":"," "),"/"," "),"\"," "))</f>
        <v/>
      </c>
      <c r="U238" s="50">
        <f>IF(R238&lt;&gt;"",R238,T238)</f>
        <v/>
      </c>
      <c r="V238" s="50">
        <f>IFERROR(FIND(".",S238),0)</f>
        <v/>
      </c>
      <c r="W238" s="50">
        <f>IF(V238&gt;0,V238-1,LEN(S238))</f>
        <v/>
      </c>
      <c r="X238" s="50">
        <f>IF(V238=0,"",IFERROR(LEFT(MID(S238,V238+1,99),FIND("-",MID(S238,V238+1,99))-1),MID(S238,V238+1,99)))</f>
        <v/>
      </c>
      <c r="Y238" s="50">
        <f>LEN(X238)</f>
        <v/>
      </c>
      <c r="Z2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238,"0",""),"1",""),"2",""),"3",""),"4",""),"5",""),"6",""),"7",""),"8",""),"9",""),"A",""),"B",""),"C",""),"D",""),"E",""),"F",""),"G",""),"H",""),"I",""),"J",""),"K",""),"L",""),"M",""),"N",""),"O",""),"P",""),"Q",""),"R",""),"S",""),"T",""),"U",""),"V",""),"W",""),"X",""),"Y",""),"Z",""),".",""),"-","")</f>
        <v/>
      </c>
      <c r="AA238" s="50">
        <f>LEN(S238)-LEN(SUBSTITUTE(S238,".",""))</f>
        <v/>
      </c>
      <c r="AB238" s="50">
        <f>AND(W238=5,Y238=4)</f>
        <v/>
      </c>
      <c r="AC238" s="50">
        <f>IF(P238="","",IF(S238="","There is no mapcode in this row, only a country code.",IF(ISNUMBER(FIND(" ",S238)),"There are too many spaces. A mapcode looks like ZAF RDD.2J: the country code, one space, then the code.",IF(Z238&lt;&gt;"","Contains characters that can't be in a mapcode: "&amp;Z238,IF(OR(AA238&lt;&gt;1,W238&lt;2,W238&gt;5,Y238&lt;2,Y238&gt;4),"This doesn't look like a mapcode. Mapcodes look like RDD.2J: 2 to 5 letters or numbers, a dot, then 2 to 4 more.",IF(AND(U238="",NOT(AB238)),"MISSING",IF(AND(U238&lt;&gt;"",OR(LEN(U238)&lt;2,LEN(U238)&gt;6,ISNUMBER(FIND(".",U238)))),"The country code """&amp;U238&amp;""" doesn't look right. Use a code like ZAF (South Africa) or US-CA (California).","")))))))</f>
        <v/>
      </c>
      <c r="AD238" s="50">
        <f>AND(R238&lt;&gt;"",T238&lt;&gt;"",R238&lt;&gt;T238)</f>
        <v/>
      </c>
    </row>
    <row r="239">
      <c r="B239" s="44" t="n"/>
      <c r="C239" s="44" t="n"/>
      <c r="D239" s="45">
        <f>IF(P239="","",IF(AC239="MISSING","MISSING COUNTRY CODE",IF(AC239&lt;&gt;"","NOT A VALID MAPCODE",IF(M239="NO CONNECTION","NO CONNECTION",IF(NOT(ISNUMBER(F239)),"NOT FOUND",IF(AD239,"CONVERTED – PLEASE CHECK","CONVERTED"))))))</f>
        <v/>
      </c>
      <c r="E239" s="46">
        <f>IF(OR(P239="",AC239&lt;&gt;""),"",TRIM(U239&amp;" "&amp;S239))</f>
        <v/>
      </c>
      <c r="F239" s="47">
        <f>IF(OR(M239="",M239="NO CONNECTION"),"",IFERROR(VALUE(SUBSTITUTE(_xlfn.FILTERXML(M239,"//latDeg"),".",MID(1/2,2,1))),""))</f>
        <v/>
      </c>
      <c r="G239" s="47">
        <f>IF(OR(M239="",M239="NO CONNECTION"),"",IFERROR(VALUE(SUBSTITUTE(_xlfn.FILTERXML(M239,"//lonDeg"),".",MID(1/2,2,1))),""))</f>
        <v/>
      </c>
      <c r="H239" s="45">
        <f>IF(ISNUMBER(F239),SUBSTITUTE(ROUND(F239,6)&amp;"",",",".")&amp;", "&amp;SUBSTITUTE(ROUND(G239,6)&amp;"",",","."),"")</f>
        <v/>
      </c>
      <c r="I239" s="46">
        <f>IF(ISNUMBER(F239),IFERROR(HYPERLINK("https://www.mymapcodes.com/go/?t="&amp;IF(U239="","AAA",U239)&amp;"&amp;ma="&amp;LEFT(S239,V239-1)&amp;"&amp;mb="&amp;MID(S239,V239+1,99),"Open on MyMapcodes →"),""),"")</f>
        <v/>
      </c>
      <c r="J239" s="48">
        <f>IF(P239="","",IF(AC239="MISSING","Add the country code: put it in front of the mapcode (e.g. ZAF RDD.2J) or in column C. ZAF = South Africa.",IF(AC239&lt;&gt;"",AC239,IF(M239="NO CONNECTION","Excel couldn't reach the mapcode service. Click the REFRESH RESULTS box just above the table.",IF(NOT(ISNUMBER(F239)),"The mapcode service doesn't recognise "&amp;E239&amp;". Check the mapcode and the country code.",IF(AD239,"Two different country codes were given, so the one in front of the mapcode ("&amp;R239&amp;") was used.",IF(E239&lt;&gt;TRIM(UPPER(B239&amp;"")),"Tidied up to "&amp;E239&amp;".","")))))))</f>
        <v/>
      </c>
      <c r="L239" s="49">
        <f>IF(E239="","",MapcodeAPI&amp;"coords/"&amp;SUBSTITUTE(E239," ","%20"))&amp;LEFT($B$13,0)</f>
        <v/>
      </c>
      <c r="M239" s="49">
        <f>IF(L239="","",IFERROR(_xlfn.WEBSERVICE(L239),IF(MapcodeAPIBackup="","NO CONNECTION",IFERROR(_xlfn.WEBSERVICE(MapcodeAPIBackup&amp;MID(L239,LEN(MapcodeAPI)+1,999)),"NO CONNECTION"))))</f>
        <v/>
      </c>
      <c r="N239" t="inlineStr">
        <is>
          <t xml:space="preserve"> </t>
        </is>
      </c>
      <c r="P239" s="50">
        <f>IFERROR(IF(AND(TRIM(B239&amp;"")="",TRIM(C239&amp;"")=""),"","#"&amp;UPPER(B239&amp;"")),"#(ERROR)")</f>
        <v/>
      </c>
      <c r="Q239" s="50">
        <f>IF(P239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239,2,999)," "," "),"﻿"," "),"​"," "),"⁠"," ")," "," ")," "," "),CHAR(9)," "),CHAR(10)," "),CHAR(13)," "),"MAPCODE"," "),CHAR(34)," "),"“"," "),"”"," "),"'"," "),"’"," "),"‘"," "),"("," "),")"," "),"["," "),"]"," "),"{"," "),"}"," "),","," "),";"," "),"|"," "),":"," "),"/"," "),"\"," ")))</f>
        <v/>
      </c>
      <c r="R239" s="50">
        <f>IF(ISNUMBER(FIND(" ",Q239)),LEFT(Q239,FIND(" ",Q239)-1),"")</f>
        <v/>
      </c>
      <c r="S239" s="50">
        <f>IF(ISNUMBER(FIND(" ",Q239)),TRIM(MID(Q239,FIND(" ",Q239)+1,999)),Q239)</f>
        <v/>
      </c>
      <c r="T2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239&amp;"")," "," "),"﻿"," "),"​"," "),"⁠"," ")," "," ")," "," "),CHAR(9)," "),CHAR(10)," "),CHAR(13)," "),"MAPCODE"," "),CHAR(34)," "),"“"," "),"”"," "),"'"," "),"’"," "),"‘"," "),"("," "),")"," "),"["," "),"]"," "),"{"," "),"}"," "),","," "),";"," "),"|"," "),":"," "),"/"," "),"\"," "))</f>
        <v/>
      </c>
      <c r="U239" s="50">
        <f>IF(R239&lt;&gt;"",R239,T239)</f>
        <v/>
      </c>
      <c r="V239" s="50">
        <f>IFERROR(FIND(".",S239),0)</f>
        <v/>
      </c>
      <c r="W239" s="50">
        <f>IF(V239&gt;0,V239-1,LEN(S239))</f>
        <v/>
      </c>
      <c r="X239" s="50">
        <f>IF(V239=0,"",IFERROR(LEFT(MID(S239,V239+1,99),FIND("-",MID(S239,V239+1,99))-1),MID(S239,V239+1,99)))</f>
        <v/>
      </c>
      <c r="Y239" s="50">
        <f>LEN(X239)</f>
        <v/>
      </c>
      <c r="Z2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239,"0",""),"1",""),"2",""),"3",""),"4",""),"5",""),"6",""),"7",""),"8",""),"9",""),"A",""),"B",""),"C",""),"D",""),"E",""),"F",""),"G",""),"H",""),"I",""),"J",""),"K",""),"L",""),"M",""),"N",""),"O",""),"P",""),"Q",""),"R",""),"S",""),"T",""),"U",""),"V",""),"W",""),"X",""),"Y",""),"Z",""),".",""),"-","")</f>
        <v/>
      </c>
      <c r="AA239" s="50">
        <f>LEN(S239)-LEN(SUBSTITUTE(S239,".",""))</f>
        <v/>
      </c>
      <c r="AB239" s="50">
        <f>AND(W239=5,Y239=4)</f>
        <v/>
      </c>
      <c r="AC239" s="50">
        <f>IF(P239="","",IF(S239="","There is no mapcode in this row, only a country code.",IF(ISNUMBER(FIND(" ",S239)),"There are too many spaces. A mapcode looks like ZAF RDD.2J: the country code, one space, then the code.",IF(Z239&lt;&gt;"","Contains characters that can't be in a mapcode: "&amp;Z239,IF(OR(AA239&lt;&gt;1,W239&lt;2,W239&gt;5,Y239&lt;2,Y239&gt;4),"This doesn't look like a mapcode. Mapcodes look like RDD.2J: 2 to 5 letters or numbers, a dot, then 2 to 4 more.",IF(AND(U239="",NOT(AB239)),"MISSING",IF(AND(U239&lt;&gt;"",OR(LEN(U239)&lt;2,LEN(U239)&gt;6,ISNUMBER(FIND(".",U239)))),"The country code """&amp;U239&amp;""" doesn't look right. Use a code like ZAF (South Africa) or US-CA (California).","")))))))</f>
        <v/>
      </c>
      <c r="AD239" s="50">
        <f>AND(R239&lt;&gt;"",T239&lt;&gt;"",R239&lt;&gt;T239)</f>
        <v/>
      </c>
    </row>
    <row r="240">
      <c r="B240" s="44" t="n"/>
      <c r="C240" s="44" t="n"/>
      <c r="D240" s="45">
        <f>IF(P240="","",IF(AC240="MISSING","MISSING COUNTRY CODE",IF(AC240&lt;&gt;"","NOT A VALID MAPCODE",IF(M240="NO CONNECTION","NO CONNECTION",IF(NOT(ISNUMBER(F240)),"NOT FOUND",IF(AD240,"CONVERTED – PLEASE CHECK","CONVERTED"))))))</f>
        <v/>
      </c>
      <c r="E240" s="46">
        <f>IF(OR(P240="",AC240&lt;&gt;""),"",TRIM(U240&amp;" "&amp;S240))</f>
        <v/>
      </c>
      <c r="F240" s="47">
        <f>IF(OR(M240="",M240="NO CONNECTION"),"",IFERROR(VALUE(SUBSTITUTE(_xlfn.FILTERXML(M240,"//latDeg"),".",MID(1/2,2,1))),""))</f>
        <v/>
      </c>
      <c r="G240" s="47">
        <f>IF(OR(M240="",M240="NO CONNECTION"),"",IFERROR(VALUE(SUBSTITUTE(_xlfn.FILTERXML(M240,"//lonDeg"),".",MID(1/2,2,1))),""))</f>
        <v/>
      </c>
      <c r="H240" s="45">
        <f>IF(ISNUMBER(F240),SUBSTITUTE(ROUND(F240,6)&amp;"",",",".")&amp;", "&amp;SUBSTITUTE(ROUND(G240,6)&amp;"",",","."),"")</f>
        <v/>
      </c>
      <c r="I240" s="46">
        <f>IF(ISNUMBER(F240),IFERROR(HYPERLINK("https://www.mymapcodes.com/go/?t="&amp;IF(U240="","AAA",U240)&amp;"&amp;ma="&amp;LEFT(S240,V240-1)&amp;"&amp;mb="&amp;MID(S240,V240+1,99),"Open on MyMapcodes →"),""),"")</f>
        <v/>
      </c>
      <c r="J240" s="48">
        <f>IF(P240="","",IF(AC240="MISSING","Add the country code: put it in front of the mapcode (e.g. ZAF RDD.2J) or in column C. ZAF = South Africa.",IF(AC240&lt;&gt;"",AC240,IF(M240="NO CONNECTION","Excel couldn't reach the mapcode service. Click the REFRESH RESULTS box just above the table.",IF(NOT(ISNUMBER(F240)),"The mapcode service doesn't recognise "&amp;E240&amp;". Check the mapcode and the country code.",IF(AD240,"Two different country codes were given, so the one in front of the mapcode ("&amp;R240&amp;") was used.",IF(E240&lt;&gt;TRIM(UPPER(B240&amp;"")),"Tidied up to "&amp;E240&amp;".","")))))))</f>
        <v/>
      </c>
      <c r="L240" s="49">
        <f>IF(E240="","",MapcodeAPI&amp;"coords/"&amp;SUBSTITUTE(E240," ","%20"))&amp;LEFT($B$13,0)</f>
        <v/>
      </c>
      <c r="M240" s="49">
        <f>IF(L240="","",IFERROR(_xlfn.WEBSERVICE(L240),IF(MapcodeAPIBackup="","NO CONNECTION",IFERROR(_xlfn.WEBSERVICE(MapcodeAPIBackup&amp;MID(L240,LEN(MapcodeAPI)+1,999)),"NO CONNECTION"))))</f>
        <v/>
      </c>
      <c r="N240" t="inlineStr">
        <is>
          <t xml:space="preserve"> </t>
        </is>
      </c>
      <c r="P240" s="50">
        <f>IFERROR(IF(AND(TRIM(B240&amp;"")="",TRIM(C240&amp;"")=""),"","#"&amp;UPPER(B240&amp;"")),"#(ERROR)")</f>
        <v/>
      </c>
      <c r="Q240" s="50">
        <f>IF(P240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240,2,999)," "," "),"﻿"," "),"​"," "),"⁠"," ")," "," ")," "," "),CHAR(9)," "),CHAR(10)," "),CHAR(13)," "),"MAPCODE"," "),CHAR(34)," "),"“"," "),"”"," "),"'"," "),"’"," "),"‘"," "),"("," "),")"," "),"["," "),"]"," "),"{"," "),"}"," "),","," "),";"," "),"|"," "),":"," "),"/"," "),"\"," ")))</f>
        <v/>
      </c>
      <c r="R240" s="50">
        <f>IF(ISNUMBER(FIND(" ",Q240)),LEFT(Q240,FIND(" ",Q240)-1),"")</f>
        <v/>
      </c>
      <c r="S240" s="50">
        <f>IF(ISNUMBER(FIND(" ",Q240)),TRIM(MID(Q240,FIND(" ",Q240)+1,999)),Q240)</f>
        <v/>
      </c>
      <c r="T2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240&amp;"")," "," "),"﻿"," "),"​"," "),"⁠"," ")," "," ")," "," "),CHAR(9)," "),CHAR(10)," "),CHAR(13)," "),"MAPCODE"," "),CHAR(34)," "),"“"," "),"”"," "),"'"," "),"’"," "),"‘"," "),"("," "),")"," "),"["," "),"]"," "),"{"," "),"}"," "),","," "),";"," "),"|"," "),":"," "),"/"," "),"\"," "))</f>
        <v/>
      </c>
      <c r="U240" s="50">
        <f>IF(R240&lt;&gt;"",R240,T240)</f>
        <v/>
      </c>
      <c r="V240" s="50">
        <f>IFERROR(FIND(".",S240),0)</f>
        <v/>
      </c>
      <c r="W240" s="50">
        <f>IF(V240&gt;0,V240-1,LEN(S240))</f>
        <v/>
      </c>
      <c r="X240" s="50">
        <f>IF(V240=0,"",IFERROR(LEFT(MID(S240,V240+1,99),FIND("-",MID(S240,V240+1,99))-1),MID(S240,V240+1,99)))</f>
        <v/>
      </c>
      <c r="Y240" s="50">
        <f>LEN(X240)</f>
        <v/>
      </c>
      <c r="Z2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240,"0",""),"1",""),"2",""),"3",""),"4",""),"5",""),"6",""),"7",""),"8",""),"9",""),"A",""),"B",""),"C",""),"D",""),"E",""),"F",""),"G",""),"H",""),"I",""),"J",""),"K",""),"L",""),"M",""),"N",""),"O",""),"P",""),"Q",""),"R",""),"S",""),"T",""),"U",""),"V",""),"W",""),"X",""),"Y",""),"Z",""),".",""),"-","")</f>
        <v/>
      </c>
      <c r="AA240" s="50">
        <f>LEN(S240)-LEN(SUBSTITUTE(S240,".",""))</f>
        <v/>
      </c>
      <c r="AB240" s="50">
        <f>AND(W240=5,Y240=4)</f>
        <v/>
      </c>
      <c r="AC240" s="50">
        <f>IF(P240="","",IF(S240="","There is no mapcode in this row, only a country code.",IF(ISNUMBER(FIND(" ",S240)),"There are too many spaces. A mapcode looks like ZAF RDD.2J: the country code, one space, then the code.",IF(Z240&lt;&gt;"","Contains characters that can't be in a mapcode: "&amp;Z240,IF(OR(AA240&lt;&gt;1,W240&lt;2,W240&gt;5,Y240&lt;2,Y240&gt;4),"This doesn't look like a mapcode. Mapcodes look like RDD.2J: 2 to 5 letters or numbers, a dot, then 2 to 4 more.",IF(AND(U240="",NOT(AB240)),"MISSING",IF(AND(U240&lt;&gt;"",OR(LEN(U240)&lt;2,LEN(U240)&gt;6,ISNUMBER(FIND(".",U240)))),"The country code """&amp;U240&amp;""" doesn't look right. Use a code like ZAF (South Africa) or US-CA (California).","")))))))</f>
        <v/>
      </c>
      <c r="AD240" s="50">
        <f>AND(R240&lt;&gt;"",T240&lt;&gt;"",R240&lt;&gt;T240)</f>
        <v/>
      </c>
    </row>
    <row r="241">
      <c r="B241" s="44" t="n"/>
      <c r="C241" s="44" t="n"/>
      <c r="D241" s="45">
        <f>IF(P241="","",IF(AC241="MISSING","MISSING COUNTRY CODE",IF(AC241&lt;&gt;"","NOT A VALID MAPCODE",IF(M241="NO CONNECTION","NO CONNECTION",IF(NOT(ISNUMBER(F241)),"NOT FOUND",IF(AD241,"CONVERTED – PLEASE CHECK","CONVERTED"))))))</f>
        <v/>
      </c>
      <c r="E241" s="46">
        <f>IF(OR(P241="",AC241&lt;&gt;""),"",TRIM(U241&amp;" "&amp;S241))</f>
        <v/>
      </c>
      <c r="F241" s="47">
        <f>IF(OR(M241="",M241="NO CONNECTION"),"",IFERROR(VALUE(SUBSTITUTE(_xlfn.FILTERXML(M241,"//latDeg"),".",MID(1/2,2,1))),""))</f>
        <v/>
      </c>
      <c r="G241" s="47">
        <f>IF(OR(M241="",M241="NO CONNECTION"),"",IFERROR(VALUE(SUBSTITUTE(_xlfn.FILTERXML(M241,"//lonDeg"),".",MID(1/2,2,1))),""))</f>
        <v/>
      </c>
      <c r="H241" s="45">
        <f>IF(ISNUMBER(F241),SUBSTITUTE(ROUND(F241,6)&amp;"",",",".")&amp;", "&amp;SUBSTITUTE(ROUND(G241,6)&amp;"",",","."),"")</f>
        <v/>
      </c>
      <c r="I241" s="46">
        <f>IF(ISNUMBER(F241),IFERROR(HYPERLINK("https://www.mymapcodes.com/go/?t="&amp;IF(U241="","AAA",U241)&amp;"&amp;ma="&amp;LEFT(S241,V241-1)&amp;"&amp;mb="&amp;MID(S241,V241+1,99),"Open on MyMapcodes →"),""),"")</f>
        <v/>
      </c>
      <c r="J241" s="48">
        <f>IF(P241="","",IF(AC241="MISSING","Add the country code: put it in front of the mapcode (e.g. ZAF RDD.2J) or in column C. ZAF = South Africa.",IF(AC241&lt;&gt;"",AC241,IF(M241="NO CONNECTION","Excel couldn't reach the mapcode service. Click the REFRESH RESULTS box just above the table.",IF(NOT(ISNUMBER(F241)),"The mapcode service doesn't recognise "&amp;E241&amp;". Check the mapcode and the country code.",IF(AD241,"Two different country codes were given, so the one in front of the mapcode ("&amp;R241&amp;") was used.",IF(E241&lt;&gt;TRIM(UPPER(B241&amp;"")),"Tidied up to "&amp;E241&amp;".","")))))))</f>
        <v/>
      </c>
      <c r="L241" s="49">
        <f>IF(E241="","",MapcodeAPI&amp;"coords/"&amp;SUBSTITUTE(E241," ","%20"))&amp;LEFT($B$13,0)</f>
        <v/>
      </c>
      <c r="M241" s="49">
        <f>IF(L241="","",IFERROR(_xlfn.WEBSERVICE(L241),IF(MapcodeAPIBackup="","NO CONNECTION",IFERROR(_xlfn.WEBSERVICE(MapcodeAPIBackup&amp;MID(L241,LEN(MapcodeAPI)+1,999)),"NO CONNECTION"))))</f>
        <v/>
      </c>
      <c r="N241" t="inlineStr">
        <is>
          <t xml:space="preserve"> </t>
        </is>
      </c>
      <c r="P241" s="50">
        <f>IFERROR(IF(AND(TRIM(B241&amp;"")="",TRIM(C241&amp;"")=""),"","#"&amp;UPPER(B241&amp;"")),"#(ERROR)")</f>
        <v/>
      </c>
      <c r="Q241" s="50">
        <f>IF(P241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241,2,999)," "," "),"﻿"," "),"​"," "),"⁠"," ")," "," ")," "," "),CHAR(9)," "),CHAR(10)," "),CHAR(13)," "),"MAPCODE"," "),CHAR(34)," "),"“"," "),"”"," "),"'"," "),"’"," "),"‘"," "),"("," "),")"," "),"["," "),"]"," "),"{"," "),"}"," "),","," "),";"," "),"|"," "),":"," "),"/"," "),"\"," ")))</f>
        <v/>
      </c>
      <c r="R241" s="50">
        <f>IF(ISNUMBER(FIND(" ",Q241)),LEFT(Q241,FIND(" ",Q241)-1),"")</f>
        <v/>
      </c>
      <c r="S241" s="50">
        <f>IF(ISNUMBER(FIND(" ",Q241)),TRIM(MID(Q241,FIND(" ",Q241)+1,999)),Q241)</f>
        <v/>
      </c>
      <c r="T2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241&amp;"")," "," "),"﻿"," "),"​"," "),"⁠"," ")," "," ")," "," "),CHAR(9)," "),CHAR(10)," "),CHAR(13)," "),"MAPCODE"," "),CHAR(34)," "),"“"," "),"”"," "),"'"," "),"’"," "),"‘"," "),"("," "),")"," "),"["," "),"]"," "),"{"," "),"}"," "),","," "),";"," "),"|"," "),":"," "),"/"," "),"\"," "))</f>
        <v/>
      </c>
      <c r="U241" s="50">
        <f>IF(R241&lt;&gt;"",R241,T241)</f>
        <v/>
      </c>
      <c r="V241" s="50">
        <f>IFERROR(FIND(".",S241),0)</f>
        <v/>
      </c>
      <c r="W241" s="50">
        <f>IF(V241&gt;0,V241-1,LEN(S241))</f>
        <v/>
      </c>
      <c r="X241" s="50">
        <f>IF(V241=0,"",IFERROR(LEFT(MID(S241,V241+1,99),FIND("-",MID(S241,V241+1,99))-1),MID(S241,V241+1,99)))</f>
        <v/>
      </c>
      <c r="Y241" s="50">
        <f>LEN(X241)</f>
        <v/>
      </c>
      <c r="Z2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241,"0",""),"1",""),"2",""),"3",""),"4",""),"5",""),"6",""),"7",""),"8",""),"9",""),"A",""),"B",""),"C",""),"D",""),"E",""),"F",""),"G",""),"H",""),"I",""),"J",""),"K",""),"L",""),"M",""),"N",""),"O",""),"P",""),"Q",""),"R",""),"S",""),"T",""),"U",""),"V",""),"W",""),"X",""),"Y",""),"Z",""),".",""),"-","")</f>
        <v/>
      </c>
      <c r="AA241" s="50">
        <f>LEN(S241)-LEN(SUBSTITUTE(S241,".",""))</f>
        <v/>
      </c>
      <c r="AB241" s="50">
        <f>AND(W241=5,Y241=4)</f>
        <v/>
      </c>
      <c r="AC241" s="50">
        <f>IF(P241="","",IF(S241="","There is no mapcode in this row, only a country code.",IF(ISNUMBER(FIND(" ",S241)),"There are too many spaces. A mapcode looks like ZAF RDD.2J: the country code, one space, then the code.",IF(Z241&lt;&gt;"","Contains characters that can't be in a mapcode: "&amp;Z241,IF(OR(AA241&lt;&gt;1,W241&lt;2,W241&gt;5,Y241&lt;2,Y241&gt;4),"This doesn't look like a mapcode. Mapcodes look like RDD.2J: 2 to 5 letters or numbers, a dot, then 2 to 4 more.",IF(AND(U241="",NOT(AB241)),"MISSING",IF(AND(U241&lt;&gt;"",OR(LEN(U241)&lt;2,LEN(U241)&gt;6,ISNUMBER(FIND(".",U241)))),"The country code """&amp;U241&amp;""" doesn't look right. Use a code like ZAF (South Africa) or US-CA (California).","")))))))</f>
        <v/>
      </c>
      <c r="AD241" s="50">
        <f>AND(R241&lt;&gt;"",T241&lt;&gt;"",R241&lt;&gt;T241)</f>
        <v/>
      </c>
    </row>
    <row r="242">
      <c r="B242" s="44" t="n"/>
      <c r="C242" s="44" t="n"/>
      <c r="D242" s="45">
        <f>IF(P242="","",IF(AC242="MISSING","MISSING COUNTRY CODE",IF(AC242&lt;&gt;"","NOT A VALID MAPCODE",IF(M242="NO CONNECTION","NO CONNECTION",IF(NOT(ISNUMBER(F242)),"NOT FOUND",IF(AD242,"CONVERTED – PLEASE CHECK","CONVERTED"))))))</f>
        <v/>
      </c>
      <c r="E242" s="46">
        <f>IF(OR(P242="",AC242&lt;&gt;""),"",TRIM(U242&amp;" "&amp;S242))</f>
        <v/>
      </c>
      <c r="F242" s="47">
        <f>IF(OR(M242="",M242="NO CONNECTION"),"",IFERROR(VALUE(SUBSTITUTE(_xlfn.FILTERXML(M242,"//latDeg"),".",MID(1/2,2,1))),""))</f>
        <v/>
      </c>
      <c r="G242" s="47">
        <f>IF(OR(M242="",M242="NO CONNECTION"),"",IFERROR(VALUE(SUBSTITUTE(_xlfn.FILTERXML(M242,"//lonDeg"),".",MID(1/2,2,1))),""))</f>
        <v/>
      </c>
      <c r="H242" s="45">
        <f>IF(ISNUMBER(F242),SUBSTITUTE(ROUND(F242,6)&amp;"",",",".")&amp;", "&amp;SUBSTITUTE(ROUND(G242,6)&amp;"",",","."),"")</f>
        <v/>
      </c>
      <c r="I242" s="46">
        <f>IF(ISNUMBER(F242),IFERROR(HYPERLINK("https://www.mymapcodes.com/go/?t="&amp;IF(U242="","AAA",U242)&amp;"&amp;ma="&amp;LEFT(S242,V242-1)&amp;"&amp;mb="&amp;MID(S242,V242+1,99),"Open on MyMapcodes →"),""),"")</f>
        <v/>
      </c>
      <c r="J242" s="48">
        <f>IF(P242="","",IF(AC242="MISSING","Add the country code: put it in front of the mapcode (e.g. ZAF RDD.2J) or in column C. ZAF = South Africa.",IF(AC242&lt;&gt;"",AC242,IF(M242="NO CONNECTION","Excel couldn't reach the mapcode service. Click the REFRESH RESULTS box just above the table.",IF(NOT(ISNUMBER(F242)),"The mapcode service doesn't recognise "&amp;E242&amp;". Check the mapcode and the country code.",IF(AD242,"Two different country codes were given, so the one in front of the mapcode ("&amp;R242&amp;") was used.",IF(E242&lt;&gt;TRIM(UPPER(B242&amp;"")),"Tidied up to "&amp;E242&amp;".","")))))))</f>
        <v/>
      </c>
      <c r="L242" s="49">
        <f>IF(E242="","",MapcodeAPI&amp;"coords/"&amp;SUBSTITUTE(E242," ","%20"))&amp;LEFT($B$13,0)</f>
        <v/>
      </c>
      <c r="M242" s="49">
        <f>IF(L242="","",IFERROR(_xlfn.WEBSERVICE(L242),IF(MapcodeAPIBackup="","NO CONNECTION",IFERROR(_xlfn.WEBSERVICE(MapcodeAPIBackup&amp;MID(L242,LEN(MapcodeAPI)+1,999)),"NO CONNECTION"))))</f>
        <v/>
      </c>
      <c r="N242" t="inlineStr">
        <is>
          <t xml:space="preserve"> </t>
        </is>
      </c>
      <c r="P242" s="50">
        <f>IFERROR(IF(AND(TRIM(B242&amp;"")="",TRIM(C242&amp;"")=""),"","#"&amp;UPPER(B242&amp;"")),"#(ERROR)")</f>
        <v/>
      </c>
      <c r="Q242" s="50">
        <f>IF(P242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242,2,999)," "," "),"﻿"," "),"​"," "),"⁠"," ")," "," ")," "," "),CHAR(9)," "),CHAR(10)," "),CHAR(13)," "),"MAPCODE"," "),CHAR(34)," "),"“"," "),"”"," "),"'"," "),"’"," "),"‘"," "),"("," "),")"," "),"["," "),"]"," "),"{"," "),"}"," "),","," "),";"," "),"|"," "),":"," "),"/"," "),"\"," ")))</f>
        <v/>
      </c>
      <c r="R242" s="50">
        <f>IF(ISNUMBER(FIND(" ",Q242)),LEFT(Q242,FIND(" ",Q242)-1),"")</f>
        <v/>
      </c>
      <c r="S242" s="50">
        <f>IF(ISNUMBER(FIND(" ",Q242)),TRIM(MID(Q242,FIND(" ",Q242)+1,999)),Q242)</f>
        <v/>
      </c>
      <c r="T2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242&amp;"")," "," "),"﻿"," "),"​"," "),"⁠"," ")," "," ")," "," "),CHAR(9)," "),CHAR(10)," "),CHAR(13)," "),"MAPCODE"," "),CHAR(34)," "),"“"," "),"”"," "),"'"," "),"’"," "),"‘"," "),"("," "),")"," "),"["," "),"]"," "),"{"," "),"}"," "),","," "),";"," "),"|"," "),":"," "),"/"," "),"\"," "))</f>
        <v/>
      </c>
      <c r="U242" s="50">
        <f>IF(R242&lt;&gt;"",R242,T242)</f>
        <v/>
      </c>
      <c r="V242" s="50">
        <f>IFERROR(FIND(".",S242),0)</f>
        <v/>
      </c>
      <c r="W242" s="50">
        <f>IF(V242&gt;0,V242-1,LEN(S242))</f>
        <v/>
      </c>
      <c r="X242" s="50">
        <f>IF(V242=0,"",IFERROR(LEFT(MID(S242,V242+1,99),FIND("-",MID(S242,V242+1,99))-1),MID(S242,V242+1,99)))</f>
        <v/>
      </c>
      <c r="Y242" s="50">
        <f>LEN(X242)</f>
        <v/>
      </c>
      <c r="Z2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242,"0",""),"1",""),"2",""),"3",""),"4",""),"5",""),"6",""),"7",""),"8",""),"9",""),"A",""),"B",""),"C",""),"D",""),"E",""),"F",""),"G",""),"H",""),"I",""),"J",""),"K",""),"L",""),"M",""),"N",""),"O",""),"P",""),"Q",""),"R",""),"S",""),"T",""),"U",""),"V",""),"W",""),"X",""),"Y",""),"Z",""),".",""),"-","")</f>
        <v/>
      </c>
      <c r="AA242" s="50">
        <f>LEN(S242)-LEN(SUBSTITUTE(S242,".",""))</f>
        <v/>
      </c>
      <c r="AB242" s="50">
        <f>AND(W242=5,Y242=4)</f>
        <v/>
      </c>
      <c r="AC242" s="50">
        <f>IF(P242="","",IF(S242="","There is no mapcode in this row, only a country code.",IF(ISNUMBER(FIND(" ",S242)),"There are too many spaces. A mapcode looks like ZAF RDD.2J: the country code, one space, then the code.",IF(Z242&lt;&gt;"","Contains characters that can't be in a mapcode: "&amp;Z242,IF(OR(AA242&lt;&gt;1,W242&lt;2,W242&gt;5,Y242&lt;2,Y242&gt;4),"This doesn't look like a mapcode. Mapcodes look like RDD.2J: 2 to 5 letters or numbers, a dot, then 2 to 4 more.",IF(AND(U242="",NOT(AB242)),"MISSING",IF(AND(U242&lt;&gt;"",OR(LEN(U242)&lt;2,LEN(U242)&gt;6,ISNUMBER(FIND(".",U242)))),"The country code """&amp;U242&amp;""" doesn't look right. Use a code like ZAF (South Africa) or US-CA (California).","")))))))</f>
        <v/>
      </c>
      <c r="AD242" s="50">
        <f>AND(R242&lt;&gt;"",T242&lt;&gt;"",R242&lt;&gt;T242)</f>
        <v/>
      </c>
    </row>
    <row r="243">
      <c r="B243" s="44" t="n"/>
      <c r="C243" s="44" t="n"/>
      <c r="D243" s="45">
        <f>IF(P243="","",IF(AC243="MISSING","MISSING COUNTRY CODE",IF(AC243&lt;&gt;"","NOT A VALID MAPCODE",IF(M243="NO CONNECTION","NO CONNECTION",IF(NOT(ISNUMBER(F243)),"NOT FOUND",IF(AD243,"CONVERTED – PLEASE CHECK","CONVERTED"))))))</f>
        <v/>
      </c>
      <c r="E243" s="46">
        <f>IF(OR(P243="",AC243&lt;&gt;""),"",TRIM(U243&amp;" "&amp;S243))</f>
        <v/>
      </c>
      <c r="F243" s="47">
        <f>IF(OR(M243="",M243="NO CONNECTION"),"",IFERROR(VALUE(SUBSTITUTE(_xlfn.FILTERXML(M243,"//latDeg"),".",MID(1/2,2,1))),""))</f>
        <v/>
      </c>
      <c r="G243" s="47">
        <f>IF(OR(M243="",M243="NO CONNECTION"),"",IFERROR(VALUE(SUBSTITUTE(_xlfn.FILTERXML(M243,"//lonDeg"),".",MID(1/2,2,1))),""))</f>
        <v/>
      </c>
      <c r="H243" s="45">
        <f>IF(ISNUMBER(F243),SUBSTITUTE(ROUND(F243,6)&amp;"",",",".")&amp;", "&amp;SUBSTITUTE(ROUND(G243,6)&amp;"",",","."),"")</f>
        <v/>
      </c>
      <c r="I243" s="46">
        <f>IF(ISNUMBER(F243),IFERROR(HYPERLINK("https://www.mymapcodes.com/go/?t="&amp;IF(U243="","AAA",U243)&amp;"&amp;ma="&amp;LEFT(S243,V243-1)&amp;"&amp;mb="&amp;MID(S243,V243+1,99),"Open on MyMapcodes →"),""),"")</f>
        <v/>
      </c>
      <c r="J243" s="48">
        <f>IF(P243="","",IF(AC243="MISSING","Add the country code: put it in front of the mapcode (e.g. ZAF RDD.2J) or in column C. ZAF = South Africa.",IF(AC243&lt;&gt;"",AC243,IF(M243="NO CONNECTION","Excel couldn't reach the mapcode service. Click the REFRESH RESULTS box just above the table.",IF(NOT(ISNUMBER(F243)),"The mapcode service doesn't recognise "&amp;E243&amp;". Check the mapcode and the country code.",IF(AD243,"Two different country codes were given, so the one in front of the mapcode ("&amp;R243&amp;") was used.",IF(E243&lt;&gt;TRIM(UPPER(B243&amp;"")),"Tidied up to "&amp;E243&amp;".","")))))))</f>
        <v/>
      </c>
      <c r="L243" s="49">
        <f>IF(E243="","",MapcodeAPI&amp;"coords/"&amp;SUBSTITUTE(E243," ","%20"))&amp;LEFT($B$13,0)</f>
        <v/>
      </c>
      <c r="M243" s="49">
        <f>IF(L243="","",IFERROR(_xlfn.WEBSERVICE(L243),IF(MapcodeAPIBackup="","NO CONNECTION",IFERROR(_xlfn.WEBSERVICE(MapcodeAPIBackup&amp;MID(L243,LEN(MapcodeAPI)+1,999)),"NO CONNECTION"))))</f>
        <v/>
      </c>
      <c r="N243" t="inlineStr">
        <is>
          <t xml:space="preserve"> </t>
        </is>
      </c>
      <c r="P243" s="50">
        <f>IFERROR(IF(AND(TRIM(B243&amp;"")="",TRIM(C243&amp;"")=""),"","#"&amp;UPPER(B243&amp;"")),"#(ERROR)")</f>
        <v/>
      </c>
      <c r="Q243" s="50">
        <f>IF(P243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243,2,999)," "," "),"﻿"," "),"​"," "),"⁠"," ")," "," ")," "," "),CHAR(9)," "),CHAR(10)," "),CHAR(13)," "),"MAPCODE"," "),CHAR(34)," "),"“"," "),"”"," "),"'"," "),"’"," "),"‘"," "),"("," "),")"," "),"["," "),"]"," "),"{"," "),"}"," "),","," "),";"," "),"|"," "),":"," "),"/"," "),"\"," ")))</f>
        <v/>
      </c>
      <c r="R243" s="50">
        <f>IF(ISNUMBER(FIND(" ",Q243)),LEFT(Q243,FIND(" ",Q243)-1),"")</f>
        <v/>
      </c>
      <c r="S243" s="50">
        <f>IF(ISNUMBER(FIND(" ",Q243)),TRIM(MID(Q243,FIND(" ",Q243)+1,999)),Q243)</f>
        <v/>
      </c>
      <c r="T2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243&amp;"")," "," "),"﻿"," "),"​"," "),"⁠"," ")," "," ")," "," "),CHAR(9)," "),CHAR(10)," "),CHAR(13)," "),"MAPCODE"," "),CHAR(34)," "),"“"," "),"”"," "),"'"," "),"’"," "),"‘"," "),"("," "),")"," "),"["," "),"]"," "),"{"," "),"}"," "),","," "),";"," "),"|"," "),":"," "),"/"," "),"\"," "))</f>
        <v/>
      </c>
      <c r="U243" s="50">
        <f>IF(R243&lt;&gt;"",R243,T243)</f>
        <v/>
      </c>
      <c r="V243" s="50">
        <f>IFERROR(FIND(".",S243),0)</f>
        <v/>
      </c>
      <c r="W243" s="50">
        <f>IF(V243&gt;0,V243-1,LEN(S243))</f>
        <v/>
      </c>
      <c r="X243" s="50">
        <f>IF(V243=0,"",IFERROR(LEFT(MID(S243,V243+1,99),FIND("-",MID(S243,V243+1,99))-1),MID(S243,V243+1,99)))</f>
        <v/>
      </c>
      <c r="Y243" s="50">
        <f>LEN(X243)</f>
        <v/>
      </c>
      <c r="Z2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243,"0",""),"1",""),"2",""),"3",""),"4",""),"5",""),"6",""),"7",""),"8",""),"9",""),"A",""),"B",""),"C",""),"D",""),"E",""),"F",""),"G",""),"H",""),"I",""),"J",""),"K",""),"L",""),"M",""),"N",""),"O",""),"P",""),"Q",""),"R",""),"S",""),"T",""),"U",""),"V",""),"W",""),"X",""),"Y",""),"Z",""),".",""),"-","")</f>
        <v/>
      </c>
      <c r="AA243" s="50">
        <f>LEN(S243)-LEN(SUBSTITUTE(S243,".",""))</f>
        <v/>
      </c>
      <c r="AB243" s="50">
        <f>AND(W243=5,Y243=4)</f>
        <v/>
      </c>
      <c r="AC243" s="50">
        <f>IF(P243="","",IF(S243="","There is no mapcode in this row, only a country code.",IF(ISNUMBER(FIND(" ",S243)),"There are too many spaces. A mapcode looks like ZAF RDD.2J: the country code, one space, then the code.",IF(Z243&lt;&gt;"","Contains characters that can't be in a mapcode: "&amp;Z243,IF(OR(AA243&lt;&gt;1,W243&lt;2,W243&gt;5,Y243&lt;2,Y243&gt;4),"This doesn't look like a mapcode. Mapcodes look like RDD.2J: 2 to 5 letters or numbers, a dot, then 2 to 4 more.",IF(AND(U243="",NOT(AB243)),"MISSING",IF(AND(U243&lt;&gt;"",OR(LEN(U243)&lt;2,LEN(U243)&gt;6,ISNUMBER(FIND(".",U243)))),"The country code """&amp;U243&amp;""" doesn't look right. Use a code like ZAF (South Africa) or US-CA (California).","")))))))</f>
        <v/>
      </c>
      <c r="AD243" s="50">
        <f>AND(R243&lt;&gt;"",T243&lt;&gt;"",R243&lt;&gt;T243)</f>
        <v/>
      </c>
    </row>
    <row r="244">
      <c r="B244" s="44" t="n"/>
      <c r="C244" s="44" t="n"/>
      <c r="D244" s="45">
        <f>IF(P244="","",IF(AC244="MISSING","MISSING COUNTRY CODE",IF(AC244&lt;&gt;"","NOT A VALID MAPCODE",IF(M244="NO CONNECTION","NO CONNECTION",IF(NOT(ISNUMBER(F244)),"NOT FOUND",IF(AD244,"CONVERTED – PLEASE CHECK","CONVERTED"))))))</f>
        <v/>
      </c>
      <c r="E244" s="46">
        <f>IF(OR(P244="",AC244&lt;&gt;""),"",TRIM(U244&amp;" "&amp;S244))</f>
        <v/>
      </c>
      <c r="F244" s="47">
        <f>IF(OR(M244="",M244="NO CONNECTION"),"",IFERROR(VALUE(SUBSTITUTE(_xlfn.FILTERXML(M244,"//latDeg"),".",MID(1/2,2,1))),""))</f>
        <v/>
      </c>
      <c r="G244" s="47">
        <f>IF(OR(M244="",M244="NO CONNECTION"),"",IFERROR(VALUE(SUBSTITUTE(_xlfn.FILTERXML(M244,"//lonDeg"),".",MID(1/2,2,1))),""))</f>
        <v/>
      </c>
      <c r="H244" s="45">
        <f>IF(ISNUMBER(F244),SUBSTITUTE(ROUND(F244,6)&amp;"",",",".")&amp;", "&amp;SUBSTITUTE(ROUND(G244,6)&amp;"",",","."),"")</f>
        <v/>
      </c>
      <c r="I244" s="46">
        <f>IF(ISNUMBER(F244),IFERROR(HYPERLINK("https://www.mymapcodes.com/go/?t="&amp;IF(U244="","AAA",U244)&amp;"&amp;ma="&amp;LEFT(S244,V244-1)&amp;"&amp;mb="&amp;MID(S244,V244+1,99),"Open on MyMapcodes →"),""),"")</f>
        <v/>
      </c>
      <c r="J244" s="48">
        <f>IF(P244="","",IF(AC244="MISSING","Add the country code: put it in front of the mapcode (e.g. ZAF RDD.2J) or in column C. ZAF = South Africa.",IF(AC244&lt;&gt;"",AC244,IF(M244="NO CONNECTION","Excel couldn't reach the mapcode service. Click the REFRESH RESULTS box just above the table.",IF(NOT(ISNUMBER(F244)),"The mapcode service doesn't recognise "&amp;E244&amp;". Check the mapcode and the country code.",IF(AD244,"Two different country codes were given, so the one in front of the mapcode ("&amp;R244&amp;") was used.",IF(E244&lt;&gt;TRIM(UPPER(B244&amp;"")),"Tidied up to "&amp;E244&amp;".","")))))))</f>
        <v/>
      </c>
      <c r="L244" s="49">
        <f>IF(E244="","",MapcodeAPI&amp;"coords/"&amp;SUBSTITUTE(E244," ","%20"))&amp;LEFT($B$13,0)</f>
        <v/>
      </c>
      <c r="M244" s="49">
        <f>IF(L244="","",IFERROR(_xlfn.WEBSERVICE(L244),IF(MapcodeAPIBackup="","NO CONNECTION",IFERROR(_xlfn.WEBSERVICE(MapcodeAPIBackup&amp;MID(L244,LEN(MapcodeAPI)+1,999)),"NO CONNECTION"))))</f>
        <v/>
      </c>
      <c r="N244" t="inlineStr">
        <is>
          <t xml:space="preserve"> </t>
        </is>
      </c>
      <c r="P244" s="50">
        <f>IFERROR(IF(AND(TRIM(B244&amp;"")="",TRIM(C244&amp;"")=""),"","#"&amp;UPPER(B244&amp;"")),"#(ERROR)")</f>
        <v/>
      </c>
      <c r="Q244" s="50">
        <f>IF(P244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244,2,999)," "," "),"﻿"," "),"​"," "),"⁠"," ")," "," ")," "," "),CHAR(9)," "),CHAR(10)," "),CHAR(13)," "),"MAPCODE"," "),CHAR(34)," "),"“"," "),"”"," "),"'"," "),"’"," "),"‘"," "),"("," "),")"," "),"["," "),"]"," "),"{"," "),"}"," "),","," "),";"," "),"|"," "),":"," "),"/"," "),"\"," ")))</f>
        <v/>
      </c>
      <c r="R244" s="50">
        <f>IF(ISNUMBER(FIND(" ",Q244)),LEFT(Q244,FIND(" ",Q244)-1),"")</f>
        <v/>
      </c>
      <c r="S244" s="50">
        <f>IF(ISNUMBER(FIND(" ",Q244)),TRIM(MID(Q244,FIND(" ",Q244)+1,999)),Q244)</f>
        <v/>
      </c>
      <c r="T2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244&amp;"")," "," "),"﻿"," "),"​"," "),"⁠"," ")," "," ")," "," "),CHAR(9)," "),CHAR(10)," "),CHAR(13)," "),"MAPCODE"," "),CHAR(34)," "),"“"," "),"”"," "),"'"," "),"’"," "),"‘"," "),"("," "),")"," "),"["," "),"]"," "),"{"," "),"}"," "),","," "),";"," "),"|"," "),":"," "),"/"," "),"\"," "))</f>
        <v/>
      </c>
      <c r="U244" s="50">
        <f>IF(R244&lt;&gt;"",R244,T244)</f>
        <v/>
      </c>
      <c r="V244" s="50">
        <f>IFERROR(FIND(".",S244),0)</f>
        <v/>
      </c>
      <c r="W244" s="50">
        <f>IF(V244&gt;0,V244-1,LEN(S244))</f>
        <v/>
      </c>
      <c r="X244" s="50">
        <f>IF(V244=0,"",IFERROR(LEFT(MID(S244,V244+1,99),FIND("-",MID(S244,V244+1,99))-1),MID(S244,V244+1,99)))</f>
        <v/>
      </c>
      <c r="Y244" s="50">
        <f>LEN(X244)</f>
        <v/>
      </c>
      <c r="Z2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244,"0",""),"1",""),"2",""),"3",""),"4",""),"5",""),"6",""),"7",""),"8",""),"9",""),"A",""),"B",""),"C",""),"D",""),"E",""),"F",""),"G",""),"H",""),"I",""),"J",""),"K",""),"L",""),"M",""),"N",""),"O",""),"P",""),"Q",""),"R",""),"S",""),"T",""),"U",""),"V",""),"W",""),"X",""),"Y",""),"Z",""),".",""),"-","")</f>
        <v/>
      </c>
      <c r="AA244" s="50">
        <f>LEN(S244)-LEN(SUBSTITUTE(S244,".",""))</f>
        <v/>
      </c>
      <c r="AB244" s="50">
        <f>AND(W244=5,Y244=4)</f>
        <v/>
      </c>
      <c r="AC244" s="50">
        <f>IF(P244="","",IF(S244="","There is no mapcode in this row, only a country code.",IF(ISNUMBER(FIND(" ",S244)),"There are too many spaces. A mapcode looks like ZAF RDD.2J: the country code, one space, then the code.",IF(Z244&lt;&gt;"","Contains characters that can't be in a mapcode: "&amp;Z244,IF(OR(AA244&lt;&gt;1,W244&lt;2,W244&gt;5,Y244&lt;2,Y244&gt;4),"This doesn't look like a mapcode. Mapcodes look like RDD.2J: 2 to 5 letters or numbers, a dot, then 2 to 4 more.",IF(AND(U244="",NOT(AB244)),"MISSING",IF(AND(U244&lt;&gt;"",OR(LEN(U244)&lt;2,LEN(U244)&gt;6,ISNUMBER(FIND(".",U244)))),"The country code """&amp;U244&amp;""" doesn't look right. Use a code like ZAF (South Africa) or US-CA (California).","")))))))</f>
        <v/>
      </c>
      <c r="AD244" s="50">
        <f>AND(R244&lt;&gt;"",T244&lt;&gt;"",R244&lt;&gt;T244)</f>
        <v/>
      </c>
    </row>
    <row r="245">
      <c r="B245" s="44" t="n"/>
      <c r="C245" s="44" t="n"/>
      <c r="D245" s="45">
        <f>IF(P245="","",IF(AC245="MISSING","MISSING COUNTRY CODE",IF(AC245&lt;&gt;"","NOT A VALID MAPCODE",IF(M245="NO CONNECTION","NO CONNECTION",IF(NOT(ISNUMBER(F245)),"NOT FOUND",IF(AD245,"CONVERTED – PLEASE CHECK","CONVERTED"))))))</f>
        <v/>
      </c>
      <c r="E245" s="46">
        <f>IF(OR(P245="",AC245&lt;&gt;""),"",TRIM(U245&amp;" "&amp;S245))</f>
        <v/>
      </c>
      <c r="F245" s="47">
        <f>IF(OR(M245="",M245="NO CONNECTION"),"",IFERROR(VALUE(SUBSTITUTE(_xlfn.FILTERXML(M245,"//latDeg"),".",MID(1/2,2,1))),""))</f>
        <v/>
      </c>
      <c r="G245" s="47">
        <f>IF(OR(M245="",M245="NO CONNECTION"),"",IFERROR(VALUE(SUBSTITUTE(_xlfn.FILTERXML(M245,"//lonDeg"),".",MID(1/2,2,1))),""))</f>
        <v/>
      </c>
      <c r="H245" s="45">
        <f>IF(ISNUMBER(F245),SUBSTITUTE(ROUND(F245,6)&amp;"",",",".")&amp;", "&amp;SUBSTITUTE(ROUND(G245,6)&amp;"",",","."),"")</f>
        <v/>
      </c>
      <c r="I245" s="46">
        <f>IF(ISNUMBER(F245),IFERROR(HYPERLINK("https://www.mymapcodes.com/go/?t="&amp;IF(U245="","AAA",U245)&amp;"&amp;ma="&amp;LEFT(S245,V245-1)&amp;"&amp;mb="&amp;MID(S245,V245+1,99),"Open on MyMapcodes →"),""),"")</f>
        <v/>
      </c>
      <c r="J245" s="48">
        <f>IF(P245="","",IF(AC245="MISSING","Add the country code: put it in front of the mapcode (e.g. ZAF RDD.2J) or in column C. ZAF = South Africa.",IF(AC245&lt;&gt;"",AC245,IF(M245="NO CONNECTION","Excel couldn't reach the mapcode service. Click the REFRESH RESULTS box just above the table.",IF(NOT(ISNUMBER(F245)),"The mapcode service doesn't recognise "&amp;E245&amp;". Check the mapcode and the country code.",IF(AD245,"Two different country codes were given, so the one in front of the mapcode ("&amp;R245&amp;") was used.",IF(E245&lt;&gt;TRIM(UPPER(B245&amp;"")),"Tidied up to "&amp;E245&amp;".","")))))))</f>
        <v/>
      </c>
      <c r="L245" s="49">
        <f>IF(E245="","",MapcodeAPI&amp;"coords/"&amp;SUBSTITUTE(E245," ","%20"))&amp;LEFT($B$13,0)</f>
        <v/>
      </c>
      <c r="M245" s="49">
        <f>IF(L245="","",IFERROR(_xlfn.WEBSERVICE(L245),IF(MapcodeAPIBackup="","NO CONNECTION",IFERROR(_xlfn.WEBSERVICE(MapcodeAPIBackup&amp;MID(L245,LEN(MapcodeAPI)+1,999)),"NO CONNECTION"))))</f>
        <v/>
      </c>
      <c r="N245" t="inlineStr">
        <is>
          <t xml:space="preserve"> </t>
        </is>
      </c>
      <c r="P245" s="50">
        <f>IFERROR(IF(AND(TRIM(B245&amp;"")="",TRIM(C245&amp;"")=""),"","#"&amp;UPPER(B245&amp;"")),"#(ERROR)")</f>
        <v/>
      </c>
      <c r="Q245" s="50">
        <f>IF(P245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245,2,999)," "," "),"﻿"," "),"​"," "),"⁠"," ")," "," ")," "," "),CHAR(9)," "),CHAR(10)," "),CHAR(13)," "),"MAPCODE"," "),CHAR(34)," "),"“"," "),"”"," "),"'"," "),"’"," "),"‘"," "),"("," "),")"," "),"["," "),"]"," "),"{"," "),"}"," "),","," "),";"," "),"|"," "),":"," "),"/"," "),"\"," ")))</f>
        <v/>
      </c>
      <c r="R245" s="50">
        <f>IF(ISNUMBER(FIND(" ",Q245)),LEFT(Q245,FIND(" ",Q245)-1),"")</f>
        <v/>
      </c>
      <c r="S245" s="50">
        <f>IF(ISNUMBER(FIND(" ",Q245)),TRIM(MID(Q245,FIND(" ",Q245)+1,999)),Q245)</f>
        <v/>
      </c>
      <c r="T2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245&amp;"")," "," "),"﻿"," "),"​"," "),"⁠"," ")," "," ")," "," "),CHAR(9)," "),CHAR(10)," "),CHAR(13)," "),"MAPCODE"," "),CHAR(34)," "),"“"," "),"”"," "),"'"," "),"’"," "),"‘"," "),"("," "),")"," "),"["," "),"]"," "),"{"," "),"}"," "),","," "),";"," "),"|"," "),":"," "),"/"," "),"\"," "))</f>
        <v/>
      </c>
      <c r="U245" s="50">
        <f>IF(R245&lt;&gt;"",R245,T245)</f>
        <v/>
      </c>
      <c r="V245" s="50">
        <f>IFERROR(FIND(".",S245),0)</f>
        <v/>
      </c>
      <c r="W245" s="50">
        <f>IF(V245&gt;0,V245-1,LEN(S245))</f>
        <v/>
      </c>
      <c r="X245" s="50">
        <f>IF(V245=0,"",IFERROR(LEFT(MID(S245,V245+1,99),FIND("-",MID(S245,V245+1,99))-1),MID(S245,V245+1,99)))</f>
        <v/>
      </c>
      <c r="Y245" s="50">
        <f>LEN(X245)</f>
        <v/>
      </c>
      <c r="Z2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245,"0",""),"1",""),"2",""),"3",""),"4",""),"5",""),"6",""),"7",""),"8",""),"9",""),"A",""),"B",""),"C",""),"D",""),"E",""),"F",""),"G",""),"H",""),"I",""),"J",""),"K",""),"L",""),"M",""),"N",""),"O",""),"P",""),"Q",""),"R",""),"S",""),"T",""),"U",""),"V",""),"W",""),"X",""),"Y",""),"Z",""),".",""),"-","")</f>
        <v/>
      </c>
      <c r="AA245" s="50">
        <f>LEN(S245)-LEN(SUBSTITUTE(S245,".",""))</f>
        <v/>
      </c>
      <c r="AB245" s="50">
        <f>AND(W245=5,Y245=4)</f>
        <v/>
      </c>
      <c r="AC245" s="50">
        <f>IF(P245="","",IF(S245="","There is no mapcode in this row, only a country code.",IF(ISNUMBER(FIND(" ",S245)),"There are too many spaces. A mapcode looks like ZAF RDD.2J: the country code, one space, then the code.",IF(Z245&lt;&gt;"","Contains characters that can't be in a mapcode: "&amp;Z245,IF(OR(AA245&lt;&gt;1,W245&lt;2,W245&gt;5,Y245&lt;2,Y245&gt;4),"This doesn't look like a mapcode. Mapcodes look like RDD.2J: 2 to 5 letters or numbers, a dot, then 2 to 4 more.",IF(AND(U245="",NOT(AB245)),"MISSING",IF(AND(U245&lt;&gt;"",OR(LEN(U245)&lt;2,LEN(U245)&gt;6,ISNUMBER(FIND(".",U245)))),"The country code """&amp;U245&amp;""" doesn't look right. Use a code like ZAF (South Africa) or US-CA (California).","")))))))</f>
        <v/>
      </c>
      <c r="AD245" s="50">
        <f>AND(R245&lt;&gt;"",T245&lt;&gt;"",R245&lt;&gt;T245)</f>
        <v/>
      </c>
    </row>
    <row r="246">
      <c r="B246" s="44" t="n"/>
      <c r="C246" s="44" t="n"/>
      <c r="D246" s="45">
        <f>IF(P246="","",IF(AC246="MISSING","MISSING COUNTRY CODE",IF(AC246&lt;&gt;"","NOT A VALID MAPCODE",IF(M246="NO CONNECTION","NO CONNECTION",IF(NOT(ISNUMBER(F246)),"NOT FOUND",IF(AD246,"CONVERTED – PLEASE CHECK","CONVERTED"))))))</f>
        <v/>
      </c>
      <c r="E246" s="46">
        <f>IF(OR(P246="",AC246&lt;&gt;""),"",TRIM(U246&amp;" "&amp;S246))</f>
        <v/>
      </c>
      <c r="F246" s="47">
        <f>IF(OR(M246="",M246="NO CONNECTION"),"",IFERROR(VALUE(SUBSTITUTE(_xlfn.FILTERXML(M246,"//latDeg"),".",MID(1/2,2,1))),""))</f>
        <v/>
      </c>
      <c r="G246" s="47">
        <f>IF(OR(M246="",M246="NO CONNECTION"),"",IFERROR(VALUE(SUBSTITUTE(_xlfn.FILTERXML(M246,"//lonDeg"),".",MID(1/2,2,1))),""))</f>
        <v/>
      </c>
      <c r="H246" s="45">
        <f>IF(ISNUMBER(F246),SUBSTITUTE(ROUND(F246,6)&amp;"",",",".")&amp;", "&amp;SUBSTITUTE(ROUND(G246,6)&amp;"",",","."),"")</f>
        <v/>
      </c>
      <c r="I246" s="46">
        <f>IF(ISNUMBER(F246),IFERROR(HYPERLINK("https://www.mymapcodes.com/go/?t="&amp;IF(U246="","AAA",U246)&amp;"&amp;ma="&amp;LEFT(S246,V246-1)&amp;"&amp;mb="&amp;MID(S246,V246+1,99),"Open on MyMapcodes →"),""),"")</f>
        <v/>
      </c>
      <c r="J246" s="48">
        <f>IF(P246="","",IF(AC246="MISSING","Add the country code: put it in front of the mapcode (e.g. ZAF RDD.2J) or in column C. ZAF = South Africa.",IF(AC246&lt;&gt;"",AC246,IF(M246="NO CONNECTION","Excel couldn't reach the mapcode service. Click the REFRESH RESULTS box just above the table.",IF(NOT(ISNUMBER(F246)),"The mapcode service doesn't recognise "&amp;E246&amp;". Check the mapcode and the country code.",IF(AD246,"Two different country codes were given, so the one in front of the mapcode ("&amp;R246&amp;") was used.",IF(E246&lt;&gt;TRIM(UPPER(B246&amp;"")),"Tidied up to "&amp;E246&amp;".","")))))))</f>
        <v/>
      </c>
      <c r="L246" s="49">
        <f>IF(E246="","",MapcodeAPI&amp;"coords/"&amp;SUBSTITUTE(E246," ","%20"))&amp;LEFT($B$13,0)</f>
        <v/>
      </c>
      <c r="M246" s="49">
        <f>IF(L246="","",IFERROR(_xlfn.WEBSERVICE(L246),IF(MapcodeAPIBackup="","NO CONNECTION",IFERROR(_xlfn.WEBSERVICE(MapcodeAPIBackup&amp;MID(L246,LEN(MapcodeAPI)+1,999)),"NO CONNECTION"))))</f>
        <v/>
      </c>
      <c r="N246" t="inlineStr">
        <is>
          <t xml:space="preserve"> </t>
        </is>
      </c>
      <c r="P246" s="50">
        <f>IFERROR(IF(AND(TRIM(B246&amp;"")="",TRIM(C246&amp;"")=""),"","#"&amp;UPPER(B246&amp;"")),"#(ERROR)")</f>
        <v/>
      </c>
      <c r="Q246" s="50">
        <f>IF(P246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246,2,999)," "," "),"﻿"," "),"​"," "),"⁠"," ")," "," ")," "," "),CHAR(9)," "),CHAR(10)," "),CHAR(13)," "),"MAPCODE"," "),CHAR(34)," "),"“"," "),"”"," "),"'"," "),"’"," "),"‘"," "),"("," "),")"," "),"["," "),"]"," "),"{"," "),"}"," "),","," "),";"," "),"|"," "),":"," "),"/"," "),"\"," ")))</f>
        <v/>
      </c>
      <c r="R246" s="50">
        <f>IF(ISNUMBER(FIND(" ",Q246)),LEFT(Q246,FIND(" ",Q246)-1),"")</f>
        <v/>
      </c>
      <c r="S246" s="50">
        <f>IF(ISNUMBER(FIND(" ",Q246)),TRIM(MID(Q246,FIND(" ",Q246)+1,999)),Q246)</f>
        <v/>
      </c>
      <c r="T2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246&amp;"")," "," "),"﻿"," "),"​"," "),"⁠"," ")," "," ")," "," "),CHAR(9)," "),CHAR(10)," "),CHAR(13)," "),"MAPCODE"," "),CHAR(34)," "),"“"," "),"”"," "),"'"," "),"’"," "),"‘"," "),"("," "),")"," "),"["," "),"]"," "),"{"," "),"}"," "),","," "),";"," "),"|"," "),":"," "),"/"," "),"\"," "))</f>
        <v/>
      </c>
      <c r="U246" s="50">
        <f>IF(R246&lt;&gt;"",R246,T246)</f>
        <v/>
      </c>
      <c r="V246" s="50">
        <f>IFERROR(FIND(".",S246),0)</f>
        <v/>
      </c>
      <c r="W246" s="50">
        <f>IF(V246&gt;0,V246-1,LEN(S246))</f>
        <v/>
      </c>
      <c r="X246" s="50">
        <f>IF(V246=0,"",IFERROR(LEFT(MID(S246,V246+1,99),FIND("-",MID(S246,V246+1,99))-1),MID(S246,V246+1,99)))</f>
        <v/>
      </c>
      <c r="Y246" s="50">
        <f>LEN(X246)</f>
        <v/>
      </c>
      <c r="Z2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246,"0",""),"1",""),"2",""),"3",""),"4",""),"5",""),"6",""),"7",""),"8",""),"9",""),"A",""),"B",""),"C",""),"D",""),"E",""),"F",""),"G",""),"H",""),"I",""),"J",""),"K",""),"L",""),"M",""),"N",""),"O",""),"P",""),"Q",""),"R",""),"S",""),"T",""),"U",""),"V",""),"W",""),"X",""),"Y",""),"Z",""),".",""),"-","")</f>
        <v/>
      </c>
      <c r="AA246" s="50">
        <f>LEN(S246)-LEN(SUBSTITUTE(S246,".",""))</f>
        <v/>
      </c>
      <c r="AB246" s="50">
        <f>AND(W246=5,Y246=4)</f>
        <v/>
      </c>
      <c r="AC246" s="50">
        <f>IF(P246="","",IF(S246="","There is no mapcode in this row, only a country code.",IF(ISNUMBER(FIND(" ",S246)),"There are too many spaces. A mapcode looks like ZAF RDD.2J: the country code, one space, then the code.",IF(Z246&lt;&gt;"","Contains characters that can't be in a mapcode: "&amp;Z246,IF(OR(AA246&lt;&gt;1,W246&lt;2,W246&gt;5,Y246&lt;2,Y246&gt;4),"This doesn't look like a mapcode. Mapcodes look like RDD.2J: 2 to 5 letters or numbers, a dot, then 2 to 4 more.",IF(AND(U246="",NOT(AB246)),"MISSING",IF(AND(U246&lt;&gt;"",OR(LEN(U246)&lt;2,LEN(U246)&gt;6,ISNUMBER(FIND(".",U246)))),"The country code """&amp;U246&amp;""" doesn't look right. Use a code like ZAF (South Africa) or US-CA (California).","")))))))</f>
        <v/>
      </c>
      <c r="AD246" s="50">
        <f>AND(R246&lt;&gt;"",T246&lt;&gt;"",R246&lt;&gt;T246)</f>
        <v/>
      </c>
    </row>
    <row r="247">
      <c r="B247" s="44" t="n"/>
      <c r="C247" s="44" t="n"/>
      <c r="D247" s="45">
        <f>IF(P247="","",IF(AC247="MISSING","MISSING COUNTRY CODE",IF(AC247&lt;&gt;"","NOT A VALID MAPCODE",IF(M247="NO CONNECTION","NO CONNECTION",IF(NOT(ISNUMBER(F247)),"NOT FOUND",IF(AD247,"CONVERTED – PLEASE CHECK","CONVERTED"))))))</f>
        <v/>
      </c>
      <c r="E247" s="46">
        <f>IF(OR(P247="",AC247&lt;&gt;""),"",TRIM(U247&amp;" "&amp;S247))</f>
        <v/>
      </c>
      <c r="F247" s="47">
        <f>IF(OR(M247="",M247="NO CONNECTION"),"",IFERROR(VALUE(SUBSTITUTE(_xlfn.FILTERXML(M247,"//latDeg"),".",MID(1/2,2,1))),""))</f>
        <v/>
      </c>
      <c r="G247" s="47">
        <f>IF(OR(M247="",M247="NO CONNECTION"),"",IFERROR(VALUE(SUBSTITUTE(_xlfn.FILTERXML(M247,"//lonDeg"),".",MID(1/2,2,1))),""))</f>
        <v/>
      </c>
      <c r="H247" s="45">
        <f>IF(ISNUMBER(F247),SUBSTITUTE(ROUND(F247,6)&amp;"",",",".")&amp;", "&amp;SUBSTITUTE(ROUND(G247,6)&amp;"",",","."),"")</f>
        <v/>
      </c>
      <c r="I247" s="46">
        <f>IF(ISNUMBER(F247),IFERROR(HYPERLINK("https://www.mymapcodes.com/go/?t="&amp;IF(U247="","AAA",U247)&amp;"&amp;ma="&amp;LEFT(S247,V247-1)&amp;"&amp;mb="&amp;MID(S247,V247+1,99),"Open on MyMapcodes →"),""),"")</f>
        <v/>
      </c>
      <c r="J247" s="48">
        <f>IF(P247="","",IF(AC247="MISSING","Add the country code: put it in front of the mapcode (e.g. ZAF RDD.2J) or in column C. ZAF = South Africa.",IF(AC247&lt;&gt;"",AC247,IF(M247="NO CONNECTION","Excel couldn't reach the mapcode service. Click the REFRESH RESULTS box just above the table.",IF(NOT(ISNUMBER(F247)),"The mapcode service doesn't recognise "&amp;E247&amp;". Check the mapcode and the country code.",IF(AD247,"Two different country codes were given, so the one in front of the mapcode ("&amp;R247&amp;") was used.",IF(E247&lt;&gt;TRIM(UPPER(B247&amp;"")),"Tidied up to "&amp;E247&amp;".","")))))))</f>
        <v/>
      </c>
      <c r="L247" s="49">
        <f>IF(E247="","",MapcodeAPI&amp;"coords/"&amp;SUBSTITUTE(E247," ","%20"))&amp;LEFT($B$13,0)</f>
        <v/>
      </c>
      <c r="M247" s="49">
        <f>IF(L247="","",IFERROR(_xlfn.WEBSERVICE(L247),IF(MapcodeAPIBackup="","NO CONNECTION",IFERROR(_xlfn.WEBSERVICE(MapcodeAPIBackup&amp;MID(L247,LEN(MapcodeAPI)+1,999)),"NO CONNECTION"))))</f>
        <v/>
      </c>
      <c r="N247" t="inlineStr">
        <is>
          <t xml:space="preserve"> </t>
        </is>
      </c>
      <c r="P247" s="50">
        <f>IFERROR(IF(AND(TRIM(B247&amp;"")="",TRIM(C247&amp;"")=""),"","#"&amp;UPPER(B247&amp;"")),"#(ERROR)")</f>
        <v/>
      </c>
      <c r="Q247" s="50">
        <f>IF(P247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247,2,999)," "," "),"﻿"," "),"​"," "),"⁠"," ")," "," ")," "," "),CHAR(9)," "),CHAR(10)," "),CHAR(13)," "),"MAPCODE"," "),CHAR(34)," "),"“"," "),"”"," "),"'"," "),"’"," "),"‘"," "),"("," "),")"," "),"["," "),"]"," "),"{"," "),"}"," "),","," "),";"," "),"|"," "),":"," "),"/"," "),"\"," ")))</f>
        <v/>
      </c>
      <c r="R247" s="50">
        <f>IF(ISNUMBER(FIND(" ",Q247)),LEFT(Q247,FIND(" ",Q247)-1),"")</f>
        <v/>
      </c>
      <c r="S247" s="50">
        <f>IF(ISNUMBER(FIND(" ",Q247)),TRIM(MID(Q247,FIND(" ",Q247)+1,999)),Q247)</f>
        <v/>
      </c>
      <c r="T2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247&amp;"")," "," "),"﻿"," "),"​"," "),"⁠"," ")," "," ")," "," "),CHAR(9)," "),CHAR(10)," "),CHAR(13)," "),"MAPCODE"," "),CHAR(34)," "),"“"," "),"”"," "),"'"," "),"’"," "),"‘"," "),"("," "),")"," "),"["," "),"]"," "),"{"," "),"}"," "),","," "),";"," "),"|"," "),":"," "),"/"," "),"\"," "))</f>
        <v/>
      </c>
      <c r="U247" s="50">
        <f>IF(R247&lt;&gt;"",R247,T247)</f>
        <v/>
      </c>
      <c r="V247" s="50">
        <f>IFERROR(FIND(".",S247),0)</f>
        <v/>
      </c>
      <c r="W247" s="50">
        <f>IF(V247&gt;0,V247-1,LEN(S247))</f>
        <v/>
      </c>
      <c r="X247" s="50">
        <f>IF(V247=0,"",IFERROR(LEFT(MID(S247,V247+1,99),FIND("-",MID(S247,V247+1,99))-1),MID(S247,V247+1,99)))</f>
        <v/>
      </c>
      <c r="Y247" s="50">
        <f>LEN(X247)</f>
        <v/>
      </c>
      <c r="Z2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247,"0",""),"1",""),"2",""),"3",""),"4",""),"5",""),"6",""),"7",""),"8",""),"9",""),"A",""),"B",""),"C",""),"D",""),"E",""),"F",""),"G",""),"H",""),"I",""),"J",""),"K",""),"L",""),"M",""),"N",""),"O",""),"P",""),"Q",""),"R",""),"S",""),"T",""),"U",""),"V",""),"W",""),"X",""),"Y",""),"Z",""),".",""),"-","")</f>
        <v/>
      </c>
      <c r="AA247" s="50">
        <f>LEN(S247)-LEN(SUBSTITUTE(S247,".",""))</f>
        <v/>
      </c>
      <c r="AB247" s="50">
        <f>AND(W247=5,Y247=4)</f>
        <v/>
      </c>
      <c r="AC247" s="50">
        <f>IF(P247="","",IF(S247="","There is no mapcode in this row, only a country code.",IF(ISNUMBER(FIND(" ",S247)),"There are too many spaces. A mapcode looks like ZAF RDD.2J: the country code, one space, then the code.",IF(Z247&lt;&gt;"","Contains characters that can't be in a mapcode: "&amp;Z247,IF(OR(AA247&lt;&gt;1,W247&lt;2,W247&gt;5,Y247&lt;2,Y247&gt;4),"This doesn't look like a mapcode. Mapcodes look like RDD.2J: 2 to 5 letters or numbers, a dot, then 2 to 4 more.",IF(AND(U247="",NOT(AB247)),"MISSING",IF(AND(U247&lt;&gt;"",OR(LEN(U247)&lt;2,LEN(U247)&gt;6,ISNUMBER(FIND(".",U247)))),"The country code """&amp;U247&amp;""" doesn't look right. Use a code like ZAF (South Africa) or US-CA (California).","")))))))</f>
        <v/>
      </c>
      <c r="AD247" s="50">
        <f>AND(R247&lt;&gt;"",T247&lt;&gt;"",R247&lt;&gt;T247)</f>
        <v/>
      </c>
    </row>
    <row r="248">
      <c r="B248" s="44" t="n"/>
      <c r="C248" s="44" t="n"/>
      <c r="D248" s="45">
        <f>IF(P248="","",IF(AC248="MISSING","MISSING COUNTRY CODE",IF(AC248&lt;&gt;"","NOT A VALID MAPCODE",IF(M248="NO CONNECTION","NO CONNECTION",IF(NOT(ISNUMBER(F248)),"NOT FOUND",IF(AD248,"CONVERTED – PLEASE CHECK","CONVERTED"))))))</f>
        <v/>
      </c>
      <c r="E248" s="46">
        <f>IF(OR(P248="",AC248&lt;&gt;""),"",TRIM(U248&amp;" "&amp;S248))</f>
        <v/>
      </c>
      <c r="F248" s="47">
        <f>IF(OR(M248="",M248="NO CONNECTION"),"",IFERROR(VALUE(SUBSTITUTE(_xlfn.FILTERXML(M248,"//latDeg"),".",MID(1/2,2,1))),""))</f>
        <v/>
      </c>
      <c r="G248" s="47">
        <f>IF(OR(M248="",M248="NO CONNECTION"),"",IFERROR(VALUE(SUBSTITUTE(_xlfn.FILTERXML(M248,"//lonDeg"),".",MID(1/2,2,1))),""))</f>
        <v/>
      </c>
      <c r="H248" s="45">
        <f>IF(ISNUMBER(F248),SUBSTITUTE(ROUND(F248,6)&amp;"",",",".")&amp;", "&amp;SUBSTITUTE(ROUND(G248,6)&amp;"",",","."),"")</f>
        <v/>
      </c>
      <c r="I248" s="46">
        <f>IF(ISNUMBER(F248),IFERROR(HYPERLINK("https://www.mymapcodes.com/go/?t="&amp;IF(U248="","AAA",U248)&amp;"&amp;ma="&amp;LEFT(S248,V248-1)&amp;"&amp;mb="&amp;MID(S248,V248+1,99),"Open on MyMapcodes →"),""),"")</f>
        <v/>
      </c>
      <c r="J248" s="48">
        <f>IF(P248="","",IF(AC248="MISSING","Add the country code: put it in front of the mapcode (e.g. ZAF RDD.2J) or in column C. ZAF = South Africa.",IF(AC248&lt;&gt;"",AC248,IF(M248="NO CONNECTION","Excel couldn't reach the mapcode service. Click the REFRESH RESULTS box just above the table.",IF(NOT(ISNUMBER(F248)),"The mapcode service doesn't recognise "&amp;E248&amp;". Check the mapcode and the country code.",IF(AD248,"Two different country codes were given, so the one in front of the mapcode ("&amp;R248&amp;") was used.",IF(E248&lt;&gt;TRIM(UPPER(B248&amp;"")),"Tidied up to "&amp;E248&amp;".","")))))))</f>
        <v/>
      </c>
      <c r="L248" s="49">
        <f>IF(E248="","",MapcodeAPI&amp;"coords/"&amp;SUBSTITUTE(E248," ","%20"))&amp;LEFT($B$13,0)</f>
        <v/>
      </c>
      <c r="M248" s="49">
        <f>IF(L248="","",IFERROR(_xlfn.WEBSERVICE(L248),IF(MapcodeAPIBackup="","NO CONNECTION",IFERROR(_xlfn.WEBSERVICE(MapcodeAPIBackup&amp;MID(L248,LEN(MapcodeAPI)+1,999)),"NO CONNECTION"))))</f>
        <v/>
      </c>
      <c r="N248" t="inlineStr">
        <is>
          <t xml:space="preserve"> </t>
        </is>
      </c>
      <c r="P248" s="50">
        <f>IFERROR(IF(AND(TRIM(B248&amp;"")="",TRIM(C248&amp;"")=""),"","#"&amp;UPPER(B248&amp;"")),"#(ERROR)")</f>
        <v/>
      </c>
      <c r="Q248" s="50">
        <f>IF(P248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248,2,999)," "," "),"﻿"," "),"​"," "),"⁠"," ")," "," ")," "," "),CHAR(9)," "),CHAR(10)," "),CHAR(13)," "),"MAPCODE"," "),CHAR(34)," "),"“"," "),"”"," "),"'"," "),"’"," "),"‘"," "),"("," "),")"," "),"["," "),"]"," "),"{"," "),"}"," "),","," "),";"," "),"|"," "),":"," "),"/"," "),"\"," ")))</f>
        <v/>
      </c>
      <c r="R248" s="50">
        <f>IF(ISNUMBER(FIND(" ",Q248)),LEFT(Q248,FIND(" ",Q248)-1),"")</f>
        <v/>
      </c>
      <c r="S248" s="50">
        <f>IF(ISNUMBER(FIND(" ",Q248)),TRIM(MID(Q248,FIND(" ",Q248)+1,999)),Q248)</f>
        <v/>
      </c>
      <c r="T2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248&amp;"")," "," "),"﻿"," "),"​"," "),"⁠"," ")," "," ")," "," "),CHAR(9)," "),CHAR(10)," "),CHAR(13)," "),"MAPCODE"," "),CHAR(34)," "),"“"," "),"”"," "),"'"," "),"’"," "),"‘"," "),"("," "),")"," "),"["," "),"]"," "),"{"," "),"}"," "),","," "),";"," "),"|"," "),":"," "),"/"," "),"\"," "))</f>
        <v/>
      </c>
      <c r="U248" s="50">
        <f>IF(R248&lt;&gt;"",R248,T248)</f>
        <v/>
      </c>
      <c r="V248" s="50">
        <f>IFERROR(FIND(".",S248),0)</f>
        <v/>
      </c>
      <c r="W248" s="50">
        <f>IF(V248&gt;0,V248-1,LEN(S248))</f>
        <v/>
      </c>
      <c r="X248" s="50">
        <f>IF(V248=0,"",IFERROR(LEFT(MID(S248,V248+1,99),FIND("-",MID(S248,V248+1,99))-1),MID(S248,V248+1,99)))</f>
        <v/>
      </c>
      <c r="Y248" s="50">
        <f>LEN(X248)</f>
        <v/>
      </c>
      <c r="Z2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248,"0",""),"1",""),"2",""),"3",""),"4",""),"5",""),"6",""),"7",""),"8",""),"9",""),"A",""),"B",""),"C",""),"D",""),"E",""),"F",""),"G",""),"H",""),"I",""),"J",""),"K",""),"L",""),"M",""),"N",""),"O",""),"P",""),"Q",""),"R",""),"S",""),"T",""),"U",""),"V",""),"W",""),"X",""),"Y",""),"Z",""),".",""),"-","")</f>
        <v/>
      </c>
      <c r="AA248" s="50">
        <f>LEN(S248)-LEN(SUBSTITUTE(S248,".",""))</f>
        <v/>
      </c>
      <c r="AB248" s="50">
        <f>AND(W248=5,Y248=4)</f>
        <v/>
      </c>
      <c r="AC248" s="50">
        <f>IF(P248="","",IF(S248="","There is no mapcode in this row, only a country code.",IF(ISNUMBER(FIND(" ",S248)),"There are too many spaces. A mapcode looks like ZAF RDD.2J: the country code, one space, then the code.",IF(Z248&lt;&gt;"","Contains characters that can't be in a mapcode: "&amp;Z248,IF(OR(AA248&lt;&gt;1,W248&lt;2,W248&gt;5,Y248&lt;2,Y248&gt;4),"This doesn't look like a mapcode. Mapcodes look like RDD.2J: 2 to 5 letters or numbers, a dot, then 2 to 4 more.",IF(AND(U248="",NOT(AB248)),"MISSING",IF(AND(U248&lt;&gt;"",OR(LEN(U248)&lt;2,LEN(U248)&gt;6,ISNUMBER(FIND(".",U248)))),"The country code """&amp;U248&amp;""" doesn't look right. Use a code like ZAF (South Africa) or US-CA (California).","")))))))</f>
        <v/>
      </c>
      <c r="AD248" s="50">
        <f>AND(R248&lt;&gt;"",T248&lt;&gt;"",R248&lt;&gt;T248)</f>
        <v/>
      </c>
    </row>
    <row r="249">
      <c r="B249" s="44" t="n"/>
      <c r="C249" s="44" t="n"/>
      <c r="D249" s="45">
        <f>IF(P249="","",IF(AC249="MISSING","MISSING COUNTRY CODE",IF(AC249&lt;&gt;"","NOT A VALID MAPCODE",IF(M249="NO CONNECTION","NO CONNECTION",IF(NOT(ISNUMBER(F249)),"NOT FOUND",IF(AD249,"CONVERTED – PLEASE CHECK","CONVERTED"))))))</f>
        <v/>
      </c>
      <c r="E249" s="46">
        <f>IF(OR(P249="",AC249&lt;&gt;""),"",TRIM(U249&amp;" "&amp;S249))</f>
        <v/>
      </c>
      <c r="F249" s="47">
        <f>IF(OR(M249="",M249="NO CONNECTION"),"",IFERROR(VALUE(SUBSTITUTE(_xlfn.FILTERXML(M249,"//latDeg"),".",MID(1/2,2,1))),""))</f>
        <v/>
      </c>
      <c r="G249" s="47">
        <f>IF(OR(M249="",M249="NO CONNECTION"),"",IFERROR(VALUE(SUBSTITUTE(_xlfn.FILTERXML(M249,"//lonDeg"),".",MID(1/2,2,1))),""))</f>
        <v/>
      </c>
      <c r="H249" s="45">
        <f>IF(ISNUMBER(F249),SUBSTITUTE(ROUND(F249,6)&amp;"",",",".")&amp;", "&amp;SUBSTITUTE(ROUND(G249,6)&amp;"",",","."),"")</f>
        <v/>
      </c>
      <c r="I249" s="46">
        <f>IF(ISNUMBER(F249),IFERROR(HYPERLINK("https://www.mymapcodes.com/go/?t="&amp;IF(U249="","AAA",U249)&amp;"&amp;ma="&amp;LEFT(S249,V249-1)&amp;"&amp;mb="&amp;MID(S249,V249+1,99),"Open on MyMapcodes →"),""),"")</f>
        <v/>
      </c>
      <c r="J249" s="48">
        <f>IF(P249="","",IF(AC249="MISSING","Add the country code: put it in front of the mapcode (e.g. ZAF RDD.2J) or in column C. ZAF = South Africa.",IF(AC249&lt;&gt;"",AC249,IF(M249="NO CONNECTION","Excel couldn't reach the mapcode service. Click the REFRESH RESULTS box just above the table.",IF(NOT(ISNUMBER(F249)),"The mapcode service doesn't recognise "&amp;E249&amp;". Check the mapcode and the country code.",IF(AD249,"Two different country codes were given, so the one in front of the mapcode ("&amp;R249&amp;") was used.",IF(E249&lt;&gt;TRIM(UPPER(B249&amp;"")),"Tidied up to "&amp;E249&amp;".","")))))))</f>
        <v/>
      </c>
      <c r="L249" s="49">
        <f>IF(E249="","",MapcodeAPI&amp;"coords/"&amp;SUBSTITUTE(E249," ","%20"))&amp;LEFT($B$13,0)</f>
        <v/>
      </c>
      <c r="M249" s="49">
        <f>IF(L249="","",IFERROR(_xlfn.WEBSERVICE(L249),IF(MapcodeAPIBackup="","NO CONNECTION",IFERROR(_xlfn.WEBSERVICE(MapcodeAPIBackup&amp;MID(L249,LEN(MapcodeAPI)+1,999)),"NO CONNECTION"))))</f>
        <v/>
      </c>
      <c r="N249" t="inlineStr">
        <is>
          <t xml:space="preserve"> </t>
        </is>
      </c>
      <c r="P249" s="50">
        <f>IFERROR(IF(AND(TRIM(B249&amp;"")="",TRIM(C249&amp;"")=""),"","#"&amp;UPPER(B249&amp;"")),"#(ERROR)")</f>
        <v/>
      </c>
      <c r="Q249" s="50">
        <f>IF(P249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249,2,999)," "," "),"﻿"," "),"​"," "),"⁠"," ")," "," ")," "," "),CHAR(9)," "),CHAR(10)," "),CHAR(13)," "),"MAPCODE"," "),CHAR(34)," "),"“"," "),"”"," "),"'"," "),"’"," "),"‘"," "),"("," "),")"," "),"["," "),"]"," "),"{"," "),"}"," "),","," "),";"," "),"|"," "),":"," "),"/"," "),"\"," ")))</f>
        <v/>
      </c>
      <c r="R249" s="50">
        <f>IF(ISNUMBER(FIND(" ",Q249)),LEFT(Q249,FIND(" ",Q249)-1),"")</f>
        <v/>
      </c>
      <c r="S249" s="50">
        <f>IF(ISNUMBER(FIND(" ",Q249)),TRIM(MID(Q249,FIND(" ",Q249)+1,999)),Q249)</f>
        <v/>
      </c>
      <c r="T2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249&amp;"")," "," "),"﻿"," "),"​"," "),"⁠"," ")," "," ")," "," "),CHAR(9)," "),CHAR(10)," "),CHAR(13)," "),"MAPCODE"," "),CHAR(34)," "),"“"," "),"”"," "),"'"," "),"’"," "),"‘"," "),"("," "),")"," "),"["," "),"]"," "),"{"," "),"}"," "),","," "),";"," "),"|"," "),":"," "),"/"," "),"\"," "))</f>
        <v/>
      </c>
      <c r="U249" s="50">
        <f>IF(R249&lt;&gt;"",R249,T249)</f>
        <v/>
      </c>
      <c r="V249" s="50">
        <f>IFERROR(FIND(".",S249),0)</f>
        <v/>
      </c>
      <c r="W249" s="50">
        <f>IF(V249&gt;0,V249-1,LEN(S249))</f>
        <v/>
      </c>
      <c r="X249" s="50">
        <f>IF(V249=0,"",IFERROR(LEFT(MID(S249,V249+1,99),FIND("-",MID(S249,V249+1,99))-1),MID(S249,V249+1,99)))</f>
        <v/>
      </c>
      <c r="Y249" s="50">
        <f>LEN(X249)</f>
        <v/>
      </c>
      <c r="Z2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249,"0",""),"1",""),"2",""),"3",""),"4",""),"5",""),"6",""),"7",""),"8",""),"9",""),"A",""),"B",""),"C",""),"D",""),"E",""),"F",""),"G",""),"H",""),"I",""),"J",""),"K",""),"L",""),"M",""),"N",""),"O",""),"P",""),"Q",""),"R",""),"S",""),"T",""),"U",""),"V",""),"W",""),"X",""),"Y",""),"Z",""),".",""),"-","")</f>
        <v/>
      </c>
      <c r="AA249" s="50">
        <f>LEN(S249)-LEN(SUBSTITUTE(S249,".",""))</f>
        <v/>
      </c>
      <c r="AB249" s="50">
        <f>AND(W249=5,Y249=4)</f>
        <v/>
      </c>
      <c r="AC249" s="50">
        <f>IF(P249="","",IF(S249="","There is no mapcode in this row, only a country code.",IF(ISNUMBER(FIND(" ",S249)),"There are too many spaces. A mapcode looks like ZAF RDD.2J: the country code, one space, then the code.",IF(Z249&lt;&gt;"","Contains characters that can't be in a mapcode: "&amp;Z249,IF(OR(AA249&lt;&gt;1,W249&lt;2,W249&gt;5,Y249&lt;2,Y249&gt;4),"This doesn't look like a mapcode. Mapcodes look like RDD.2J: 2 to 5 letters or numbers, a dot, then 2 to 4 more.",IF(AND(U249="",NOT(AB249)),"MISSING",IF(AND(U249&lt;&gt;"",OR(LEN(U249)&lt;2,LEN(U249)&gt;6,ISNUMBER(FIND(".",U249)))),"The country code """&amp;U249&amp;""" doesn't look right. Use a code like ZAF (South Africa) or US-CA (California).","")))))))</f>
        <v/>
      </c>
      <c r="AD249" s="50">
        <f>AND(R249&lt;&gt;"",T249&lt;&gt;"",R249&lt;&gt;T249)</f>
        <v/>
      </c>
    </row>
    <row r="250">
      <c r="B250" s="44" t="n"/>
      <c r="C250" s="44" t="n"/>
      <c r="D250" s="45">
        <f>IF(P250="","",IF(AC250="MISSING","MISSING COUNTRY CODE",IF(AC250&lt;&gt;"","NOT A VALID MAPCODE",IF(M250="NO CONNECTION","NO CONNECTION",IF(NOT(ISNUMBER(F250)),"NOT FOUND",IF(AD250,"CONVERTED – PLEASE CHECK","CONVERTED"))))))</f>
        <v/>
      </c>
      <c r="E250" s="46">
        <f>IF(OR(P250="",AC250&lt;&gt;""),"",TRIM(U250&amp;" "&amp;S250))</f>
        <v/>
      </c>
      <c r="F250" s="47">
        <f>IF(OR(M250="",M250="NO CONNECTION"),"",IFERROR(VALUE(SUBSTITUTE(_xlfn.FILTERXML(M250,"//latDeg"),".",MID(1/2,2,1))),""))</f>
        <v/>
      </c>
      <c r="G250" s="47">
        <f>IF(OR(M250="",M250="NO CONNECTION"),"",IFERROR(VALUE(SUBSTITUTE(_xlfn.FILTERXML(M250,"//lonDeg"),".",MID(1/2,2,1))),""))</f>
        <v/>
      </c>
      <c r="H250" s="45">
        <f>IF(ISNUMBER(F250),SUBSTITUTE(ROUND(F250,6)&amp;"",",",".")&amp;", "&amp;SUBSTITUTE(ROUND(G250,6)&amp;"",",","."),"")</f>
        <v/>
      </c>
      <c r="I250" s="46">
        <f>IF(ISNUMBER(F250),IFERROR(HYPERLINK("https://www.mymapcodes.com/go/?t="&amp;IF(U250="","AAA",U250)&amp;"&amp;ma="&amp;LEFT(S250,V250-1)&amp;"&amp;mb="&amp;MID(S250,V250+1,99),"Open on MyMapcodes →"),""),"")</f>
        <v/>
      </c>
      <c r="J250" s="48">
        <f>IF(P250="","",IF(AC250="MISSING","Add the country code: put it in front of the mapcode (e.g. ZAF RDD.2J) or in column C. ZAF = South Africa.",IF(AC250&lt;&gt;"",AC250,IF(M250="NO CONNECTION","Excel couldn't reach the mapcode service. Click the REFRESH RESULTS box just above the table.",IF(NOT(ISNUMBER(F250)),"The mapcode service doesn't recognise "&amp;E250&amp;". Check the mapcode and the country code.",IF(AD250,"Two different country codes were given, so the one in front of the mapcode ("&amp;R250&amp;") was used.",IF(E250&lt;&gt;TRIM(UPPER(B250&amp;"")),"Tidied up to "&amp;E250&amp;".","")))))))</f>
        <v/>
      </c>
      <c r="L250" s="49">
        <f>IF(E250="","",MapcodeAPI&amp;"coords/"&amp;SUBSTITUTE(E250," ","%20"))&amp;LEFT($B$13,0)</f>
        <v/>
      </c>
      <c r="M250" s="49">
        <f>IF(L250="","",IFERROR(_xlfn.WEBSERVICE(L250),IF(MapcodeAPIBackup="","NO CONNECTION",IFERROR(_xlfn.WEBSERVICE(MapcodeAPIBackup&amp;MID(L250,LEN(MapcodeAPI)+1,999)),"NO CONNECTION"))))</f>
        <v/>
      </c>
      <c r="N250" t="inlineStr">
        <is>
          <t xml:space="preserve"> </t>
        </is>
      </c>
      <c r="P250" s="50">
        <f>IFERROR(IF(AND(TRIM(B250&amp;"")="",TRIM(C250&amp;"")=""),"","#"&amp;UPPER(B250&amp;"")),"#(ERROR)")</f>
        <v/>
      </c>
      <c r="Q250" s="50">
        <f>IF(P250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250,2,999)," "," "),"﻿"," "),"​"," "),"⁠"," ")," "," ")," "," "),CHAR(9)," "),CHAR(10)," "),CHAR(13)," "),"MAPCODE"," "),CHAR(34)," "),"“"," "),"”"," "),"'"," "),"’"," "),"‘"," "),"("," "),")"," "),"["," "),"]"," "),"{"," "),"}"," "),","," "),";"," "),"|"," "),":"," "),"/"," "),"\"," ")))</f>
        <v/>
      </c>
      <c r="R250" s="50">
        <f>IF(ISNUMBER(FIND(" ",Q250)),LEFT(Q250,FIND(" ",Q250)-1),"")</f>
        <v/>
      </c>
      <c r="S250" s="50">
        <f>IF(ISNUMBER(FIND(" ",Q250)),TRIM(MID(Q250,FIND(" ",Q250)+1,999)),Q250)</f>
        <v/>
      </c>
      <c r="T2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250&amp;"")," "," "),"﻿"," "),"​"," "),"⁠"," ")," "," ")," "," "),CHAR(9)," "),CHAR(10)," "),CHAR(13)," "),"MAPCODE"," "),CHAR(34)," "),"“"," "),"”"," "),"'"," "),"’"," "),"‘"," "),"("," "),")"," "),"["," "),"]"," "),"{"," "),"}"," "),","," "),";"," "),"|"," "),":"," "),"/"," "),"\"," "))</f>
        <v/>
      </c>
      <c r="U250" s="50">
        <f>IF(R250&lt;&gt;"",R250,T250)</f>
        <v/>
      </c>
      <c r="V250" s="50">
        <f>IFERROR(FIND(".",S250),0)</f>
        <v/>
      </c>
      <c r="W250" s="50">
        <f>IF(V250&gt;0,V250-1,LEN(S250))</f>
        <v/>
      </c>
      <c r="X250" s="50">
        <f>IF(V250=0,"",IFERROR(LEFT(MID(S250,V250+1,99),FIND("-",MID(S250,V250+1,99))-1),MID(S250,V250+1,99)))</f>
        <v/>
      </c>
      <c r="Y250" s="50">
        <f>LEN(X250)</f>
        <v/>
      </c>
      <c r="Z2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250,"0",""),"1",""),"2",""),"3",""),"4",""),"5",""),"6",""),"7",""),"8",""),"9",""),"A",""),"B",""),"C",""),"D",""),"E",""),"F",""),"G",""),"H",""),"I",""),"J",""),"K",""),"L",""),"M",""),"N",""),"O",""),"P",""),"Q",""),"R",""),"S",""),"T",""),"U",""),"V",""),"W",""),"X",""),"Y",""),"Z",""),".",""),"-","")</f>
        <v/>
      </c>
      <c r="AA250" s="50">
        <f>LEN(S250)-LEN(SUBSTITUTE(S250,".",""))</f>
        <v/>
      </c>
      <c r="AB250" s="50">
        <f>AND(W250=5,Y250=4)</f>
        <v/>
      </c>
      <c r="AC250" s="50">
        <f>IF(P250="","",IF(S250="","There is no mapcode in this row, only a country code.",IF(ISNUMBER(FIND(" ",S250)),"There are too many spaces. A mapcode looks like ZAF RDD.2J: the country code, one space, then the code.",IF(Z250&lt;&gt;"","Contains characters that can't be in a mapcode: "&amp;Z250,IF(OR(AA250&lt;&gt;1,W250&lt;2,W250&gt;5,Y250&lt;2,Y250&gt;4),"This doesn't look like a mapcode. Mapcodes look like RDD.2J: 2 to 5 letters or numbers, a dot, then 2 to 4 more.",IF(AND(U250="",NOT(AB250)),"MISSING",IF(AND(U250&lt;&gt;"",OR(LEN(U250)&lt;2,LEN(U250)&gt;6,ISNUMBER(FIND(".",U250)))),"The country code """&amp;U250&amp;""" doesn't look right. Use a code like ZAF (South Africa) or US-CA (California).","")))))))</f>
        <v/>
      </c>
      <c r="AD250" s="50">
        <f>AND(R250&lt;&gt;"",T250&lt;&gt;"",R250&lt;&gt;T250)</f>
        <v/>
      </c>
    </row>
    <row r="251">
      <c r="B251" s="44" t="n"/>
      <c r="C251" s="44" t="n"/>
      <c r="D251" s="45">
        <f>IF(P251="","",IF(AC251="MISSING","MISSING COUNTRY CODE",IF(AC251&lt;&gt;"","NOT A VALID MAPCODE",IF(M251="NO CONNECTION","NO CONNECTION",IF(NOT(ISNUMBER(F251)),"NOT FOUND",IF(AD251,"CONVERTED – PLEASE CHECK","CONVERTED"))))))</f>
        <v/>
      </c>
      <c r="E251" s="46">
        <f>IF(OR(P251="",AC251&lt;&gt;""),"",TRIM(U251&amp;" "&amp;S251))</f>
        <v/>
      </c>
      <c r="F251" s="47">
        <f>IF(OR(M251="",M251="NO CONNECTION"),"",IFERROR(VALUE(SUBSTITUTE(_xlfn.FILTERXML(M251,"//latDeg"),".",MID(1/2,2,1))),""))</f>
        <v/>
      </c>
      <c r="G251" s="47">
        <f>IF(OR(M251="",M251="NO CONNECTION"),"",IFERROR(VALUE(SUBSTITUTE(_xlfn.FILTERXML(M251,"//lonDeg"),".",MID(1/2,2,1))),""))</f>
        <v/>
      </c>
      <c r="H251" s="45">
        <f>IF(ISNUMBER(F251),SUBSTITUTE(ROUND(F251,6)&amp;"",",",".")&amp;", "&amp;SUBSTITUTE(ROUND(G251,6)&amp;"",",","."),"")</f>
        <v/>
      </c>
      <c r="I251" s="46">
        <f>IF(ISNUMBER(F251),IFERROR(HYPERLINK("https://www.mymapcodes.com/go/?t="&amp;IF(U251="","AAA",U251)&amp;"&amp;ma="&amp;LEFT(S251,V251-1)&amp;"&amp;mb="&amp;MID(S251,V251+1,99),"Open on MyMapcodes →"),""),"")</f>
        <v/>
      </c>
      <c r="J251" s="48">
        <f>IF(P251="","",IF(AC251="MISSING","Add the country code: put it in front of the mapcode (e.g. ZAF RDD.2J) or in column C. ZAF = South Africa.",IF(AC251&lt;&gt;"",AC251,IF(M251="NO CONNECTION","Excel couldn't reach the mapcode service. Click the REFRESH RESULTS box just above the table.",IF(NOT(ISNUMBER(F251)),"The mapcode service doesn't recognise "&amp;E251&amp;". Check the mapcode and the country code.",IF(AD251,"Two different country codes were given, so the one in front of the mapcode ("&amp;R251&amp;") was used.",IF(E251&lt;&gt;TRIM(UPPER(B251&amp;"")),"Tidied up to "&amp;E251&amp;".","")))))))</f>
        <v/>
      </c>
      <c r="L251" s="49">
        <f>IF(E251="","",MapcodeAPI&amp;"coords/"&amp;SUBSTITUTE(E251," ","%20"))&amp;LEFT($B$13,0)</f>
        <v/>
      </c>
      <c r="M251" s="49">
        <f>IF(L251="","",IFERROR(_xlfn.WEBSERVICE(L251),IF(MapcodeAPIBackup="","NO CONNECTION",IFERROR(_xlfn.WEBSERVICE(MapcodeAPIBackup&amp;MID(L251,LEN(MapcodeAPI)+1,999)),"NO CONNECTION"))))</f>
        <v/>
      </c>
      <c r="N251" t="inlineStr">
        <is>
          <t xml:space="preserve"> </t>
        </is>
      </c>
      <c r="P251" s="50">
        <f>IFERROR(IF(AND(TRIM(B251&amp;"")="",TRIM(C251&amp;"")=""),"","#"&amp;UPPER(B251&amp;"")),"#(ERROR)")</f>
        <v/>
      </c>
      <c r="Q251" s="50">
        <f>IF(P251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251,2,999)," "," "),"﻿"," "),"​"," "),"⁠"," ")," "," ")," "," "),CHAR(9)," "),CHAR(10)," "),CHAR(13)," "),"MAPCODE"," "),CHAR(34)," "),"“"," "),"”"," "),"'"," "),"’"," "),"‘"," "),"("," "),")"," "),"["," "),"]"," "),"{"," "),"}"," "),","," "),";"," "),"|"," "),":"," "),"/"," "),"\"," ")))</f>
        <v/>
      </c>
      <c r="R251" s="50">
        <f>IF(ISNUMBER(FIND(" ",Q251)),LEFT(Q251,FIND(" ",Q251)-1),"")</f>
        <v/>
      </c>
      <c r="S251" s="50">
        <f>IF(ISNUMBER(FIND(" ",Q251)),TRIM(MID(Q251,FIND(" ",Q251)+1,999)),Q251)</f>
        <v/>
      </c>
      <c r="T2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251&amp;"")," "," "),"﻿"," "),"​"," "),"⁠"," ")," "," ")," "," "),CHAR(9)," "),CHAR(10)," "),CHAR(13)," "),"MAPCODE"," "),CHAR(34)," "),"“"," "),"”"," "),"'"," "),"’"," "),"‘"," "),"("," "),")"," "),"["," "),"]"," "),"{"," "),"}"," "),","," "),";"," "),"|"," "),":"," "),"/"," "),"\"," "))</f>
        <v/>
      </c>
      <c r="U251" s="50">
        <f>IF(R251&lt;&gt;"",R251,T251)</f>
        <v/>
      </c>
      <c r="V251" s="50">
        <f>IFERROR(FIND(".",S251),0)</f>
        <v/>
      </c>
      <c r="W251" s="50">
        <f>IF(V251&gt;0,V251-1,LEN(S251))</f>
        <v/>
      </c>
      <c r="X251" s="50">
        <f>IF(V251=0,"",IFERROR(LEFT(MID(S251,V251+1,99),FIND("-",MID(S251,V251+1,99))-1),MID(S251,V251+1,99)))</f>
        <v/>
      </c>
      <c r="Y251" s="50">
        <f>LEN(X251)</f>
        <v/>
      </c>
      <c r="Z2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251,"0",""),"1",""),"2",""),"3",""),"4",""),"5",""),"6",""),"7",""),"8",""),"9",""),"A",""),"B",""),"C",""),"D",""),"E",""),"F",""),"G",""),"H",""),"I",""),"J",""),"K",""),"L",""),"M",""),"N",""),"O",""),"P",""),"Q",""),"R",""),"S",""),"T",""),"U",""),"V",""),"W",""),"X",""),"Y",""),"Z",""),".",""),"-","")</f>
        <v/>
      </c>
      <c r="AA251" s="50">
        <f>LEN(S251)-LEN(SUBSTITUTE(S251,".",""))</f>
        <v/>
      </c>
      <c r="AB251" s="50">
        <f>AND(W251=5,Y251=4)</f>
        <v/>
      </c>
      <c r="AC251" s="50">
        <f>IF(P251="","",IF(S251="","There is no mapcode in this row, only a country code.",IF(ISNUMBER(FIND(" ",S251)),"There are too many spaces. A mapcode looks like ZAF RDD.2J: the country code, one space, then the code.",IF(Z251&lt;&gt;"","Contains characters that can't be in a mapcode: "&amp;Z251,IF(OR(AA251&lt;&gt;1,W251&lt;2,W251&gt;5,Y251&lt;2,Y251&gt;4),"This doesn't look like a mapcode. Mapcodes look like RDD.2J: 2 to 5 letters or numbers, a dot, then 2 to 4 more.",IF(AND(U251="",NOT(AB251)),"MISSING",IF(AND(U251&lt;&gt;"",OR(LEN(U251)&lt;2,LEN(U251)&gt;6,ISNUMBER(FIND(".",U251)))),"The country code """&amp;U251&amp;""" doesn't look right. Use a code like ZAF (South Africa) or US-CA (California).","")))))))</f>
        <v/>
      </c>
      <c r="AD251" s="50">
        <f>AND(R251&lt;&gt;"",T251&lt;&gt;"",R251&lt;&gt;T251)</f>
        <v/>
      </c>
    </row>
    <row r="252">
      <c r="B252" s="44" t="n"/>
      <c r="C252" s="44" t="n"/>
      <c r="D252" s="45">
        <f>IF(P252="","",IF(AC252="MISSING","MISSING COUNTRY CODE",IF(AC252&lt;&gt;"","NOT A VALID MAPCODE",IF(M252="NO CONNECTION","NO CONNECTION",IF(NOT(ISNUMBER(F252)),"NOT FOUND",IF(AD252,"CONVERTED – PLEASE CHECK","CONVERTED"))))))</f>
        <v/>
      </c>
      <c r="E252" s="46">
        <f>IF(OR(P252="",AC252&lt;&gt;""),"",TRIM(U252&amp;" "&amp;S252))</f>
        <v/>
      </c>
      <c r="F252" s="47">
        <f>IF(OR(M252="",M252="NO CONNECTION"),"",IFERROR(VALUE(SUBSTITUTE(_xlfn.FILTERXML(M252,"//latDeg"),".",MID(1/2,2,1))),""))</f>
        <v/>
      </c>
      <c r="G252" s="47">
        <f>IF(OR(M252="",M252="NO CONNECTION"),"",IFERROR(VALUE(SUBSTITUTE(_xlfn.FILTERXML(M252,"//lonDeg"),".",MID(1/2,2,1))),""))</f>
        <v/>
      </c>
      <c r="H252" s="45">
        <f>IF(ISNUMBER(F252),SUBSTITUTE(ROUND(F252,6)&amp;"",",",".")&amp;", "&amp;SUBSTITUTE(ROUND(G252,6)&amp;"",",","."),"")</f>
        <v/>
      </c>
      <c r="I252" s="46">
        <f>IF(ISNUMBER(F252),IFERROR(HYPERLINK("https://www.mymapcodes.com/go/?t="&amp;IF(U252="","AAA",U252)&amp;"&amp;ma="&amp;LEFT(S252,V252-1)&amp;"&amp;mb="&amp;MID(S252,V252+1,99),"Open on MyMapcodes →"),""),"")</f>
        <v/>
      </c>
      <c r="J252" s="48">
        <f>IF(P252="","",IF(AC252="MISSING","Add the country code: put it in front of the mapcode (e.g. ZAF RDD.2J) or in column C. ZAF = South Africa.",IF(AC252&lt;&gt;"",AC252,IF(M252="NO CONNECTION","Excel couldn't reach the mapcode service. Click the REFRESH RESULTS box just above the table.",IF(NOT(ISNUMBER(F252)),"The mapcode service doesn't recognise "&amp;E252&amp;". Check the mapcode and the country code.",IF(AD252,"Two different country codes were given, so the one in front of the mapcode ("&amp;R252&amp;") was used.",IF(E252&lt;&gt;TRIM(UPPER(B252&amp;"")),"Tidied up to "&amp;E252&amp;".","")))))))</f>
        <v/>
      </c>
      <c r="L252" s="49">
        <f>IF(E252="","",MapcodeAPI&amp;"coords/"&amp;SUBSTITUTE(E252," ","%20"))&amp;LEFT($B$13,0)</f>
        <v/>
      </c>
      <c r="M252" s="49">
        <f>IF(L252="","",IFERROR(_xlfn.WEBSERVICE(L252),IF(MapcodeAPIBackup="","NO CONNECTION",IFERROR(_xlfn.WEBSERVICE(MapcodeAPIBackup&amp;MID(L252,LEN(MapcodeAPI)+1,999)),"NO CONNECTION"))))</f>
        <v/>
      </c>
      <c r="N252" t="inlineStr">
        <is>
          <t xml:space="preserve"> </t>
        </is>
      </c>
      <c r="P252" s="50">
        <f>IFERROR(IF(AND(TRIM(B252&amp;"")="",TRIM(C252&amp;"")=""),"","#"&amp;UPPER(B252&amp;"")),"#(ERROR)")</f>
        <v/>
      </c>
      <c r="Q252" s="50">
        <f>IF(P252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252,2,999)," "," "),"﻿"," "),"​"," "),"⁠"," ")," "," ")," "," "),CHAR(9)," "),CHAR(10)," "),CHAR(13)," "),"MAPCODE"," "),CHAR(34)," "),"“"," "),"”"," "),"'"," "),"’"," "),"‘"," "),"("," "),")"," "),"["," "),"]"," "),"{"," "),"}"," "),","," "),";"," "),"|"," "),":"," "),"/"," "),"\"," ")))</f>
        <v/>
      </c>
      <c r="R252" s="50">
        <f>IF(ISNUMBER(FIND(" ",Q252)),LEFT(Q252,FIND(" ",Q252)-1),"")</f>
        <v/>
      </c>
      <c r="S252" s="50">
        <f>IF(ISNUMBER(FIND(" ",Q252)),TRIM(MID(Q252,FIND(" ",Q252)+1,999)),Q252)</f>
        <v/>
      </c>
      <c r="T2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252&amp;"")," "," "),"﻿"," "),"​"," "),"⁠"," ")," "," ")," "," "),CHAR(9)," "),CHAR(10)," "),CHAR(13)," "),"MAPCODE"," "),CHAR(34)," "),"“"," "),"”"," "),"'"," "),"’"," "),"‘"," "),"("," "),")"," "),"["," "),"]"," "),"{"," "),"}"," "),","," "),";"," "),"|"," "),":"," "),"/"," "),"\"," "))</f>
        <v/>
      </c>
      <c r="U252" s="50">
        <f>IF(R252&lt;&gt;"",R252,T252)</f>
        <v/>
      </c>
      <c r="V252" s="50">
        <f>IFERROR(FIND(".",S252),0)</f>
        <v/>
      </c>
      <c r="W252" s="50">
        <f>IF(V252&gt;0,V252-1,LEN(S252))</f>
        <v/>
      </c>
      <c r="X252" s="50">
        <f>IF(V252=0,"",IFERROR(LEFT(MID(S252,V252+1,99),FIND("-",MID(S252,V252+1,99))-1),MID(S252,V252+1,99)))</f>
        <v/>
      </c>
      <c r="Y252" s="50">
        <f>LEN(X252)</f>
        <v/>
      </c>
      <c r="Z2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252,"0",""),"1",""),"2",""),"3",""),"4",""),"5",""),"6",""),"7",""),"8",""),"9",""),"A",""),"B",""),"C",""),"D",""),"E",""),"F",""),"G",""),"H",""),"I",""),"J",""),"K",""),"L",""),"M",""),"N",""),"O",""),"P",""),"Q",""),"R",""),"S",""),"T",""),"U",""),"V",""),"W",""),"X",""),"Y",""),"Z",""),".",""),"-","")</f>
        <v/>
      </c>
      <c r="AA252" s="50">
        <f>LEN(S252)-LEN(SUBSTITUTE(S252,".",""))</f>
        <v/>
      </c>
      <c r="AB252" s="50">
        <f>AND(W252=5,Y252=4)</f>
        <v/>
      </c>
      <c r="AC252" s="50">
        <f>IF(P252="","",IF(S252="","There is no mapcode in this row, only a country code.",IF(ISNUMBER(FIND(" ",S252)),"There are too many spaces. A mapcode looks like ZAF RDD.2J: the country code, one space, then the code.",IF(Z252&lt;&gt;"","Contains characters that can't be in a mapcode: "&amp;Z252,IF(OR(AA252&lt;&gt;1,W252&lt;2,W252&gt;5,Y252&lt;2,Y252&gt;4),"This doesn't look like a mapcode. Mapcodes look like RDD.2J: 2 to 5 letters or numbers, a dot, then 2 to 4 more.",IF(AND(U252="",NOT(AB252)),"MISSING",IF(AND(U252&lt;&gt;"",OR(LEN(U252)&lt;2,LEN(U252)&gt;6,ISNUMBER(FIND(".",U252)))),"The country code """&amp;U252&amp;""" doesn't look right. Use a code like ZAF (South Africa) or US-CA (California).","")))))))</f>
        <v/>
      </c>
      <c r="AD252" s="50">
        <f>AND(R252&lt;&gt;"",T252&lt;&gt;"",R252&lt;&gt;T252)</f>
        <v/>
      </c>
    </row>
    <row r="253">
      <c r="B253" s="44" t="n"/>
      <c r="C253" s="44" t="n"/>
      <c r="D253" s="45">
        <f>IF(P253="","",IF(AC253="MISSING","MISSING COUNTRY CODE",IF(AC253&lt;&gt;"","NOT A VALID MAPCODE",IF(M253="NO CONNECTION","NO CONNECTION",IF(NOT(ISNUMBER(F253)),"NOT FOUND",IF(AD253,"CONVERTED – PLEASE CHECK","CONVERTED"))))))</f>
        <v/>
      </c>
      <c r="E253" s="46">
        <f>IF(OR(P253="",AC253&lt;&gt;""),"",TRIM(U253&amp;" "&amp;S253))</f>
        <v/>
      </c>
      <c r="F253" s="47">
        <f>IF(OR(M253="",M253="NO CONNECTION"),"",IFERROR(VALUE(SUBSTITUTE(_xlfn.FILTERXML(M253,"//latDeg"),".",MID(1/2,2,1))),""))</f>
        <v/>
      </c>
      <c r="G253" s="47">
        <f>IF(OR(M253="",M253="NO CONNECTION"),"",IFERROR(VALUE(SUBSTITUTE(_xlfn.FILTERXML(M253,"//lonDeg"),".",MID(1/2,2,1))),""))</f>
        <v/>
      </c>
      <c r="H253" s="45">
        <f>IF(ISNUMBER(F253),SUBSTITUTE(ROUND(F253,6)&amp;"",",",".")&amp;", "&amp;SUBSTITUTE(ROUND(G253,6)&amp;"",",","."),"")</f>
        <v/>
      </c>
      <c r="I253" s="46">
        <f>IF(ISNUMBER(F253),IFERROR(HYPERLINK("https://www.mymapcodes.com/go/?t="&amp;IF(U253="","AAA",U253)&amp;"&amp;ma="&amp;LEFT(S253,V253-1)&amp;"&amp;mb="&amp;MID(S253,V253+1,99),"Open on MyMapcodes →"),""),"")</f>
        <v/>
      </c>
      <c r="J253" s="48">
        <f>IF(P253="","",IF(AC253="MISSING","Add the country code: put it in front of the mapcode (e.g. ZAF RDD.2J) or in column C. ZAF = South Africa.",IF(AC253&lt;&gt;"",AC253,IF(M253="NO CONNECTION","Excel couldn't reach the mapcode service. Click the REFRESH RESULTS box just above the table.",IF(NOT(ISNUMBER(F253)),"The mapcode service doesn't recognise "&amp;E253&amp;". Check the mapcode and the country code.",IF(AD253,"Two different country codes were given, so the one in front of the mapcode ("&amp;R253&amp;") was used.",IF(E253&lt;&gt;TRIM(UPPER(B253&amp;"")),"Tidied up to "&amp;E253&amp;".","")))))))</f>
        <v/>
      </c>
      <c r="L253" s="49">
        <f>IF(E253="","",MapcodeAPI&amp;"coords/"&amp;SUBSTITUTE(E253," ","%20"))&amp;LEFT($B$13,0)</f>
        <v/>
      </c>
      <c r="M253" s="49">
        <f>IF(L253="","",IFERROR(_xlfn.WEBSERVICE(L253),IF(MapcodeAPIBackup="","NO CONNECTION",IFERROR(_xlfn.WEBSERVICE(MapcodeAPIBackup&amp;MID(L253,LEN(MapcodeAPI)+1,999)),"NO CONNECTION"))))</f>
        <v/>
      </c>
      <c r="N253" t="inlineStr">
        <is>
          <t xml:space="preserve"> </t>
        </is>
      </c>
      <c r="P253" s="50">
        <f>IFERROR(IF(AND(TRIM(B253&amp;"")="",TRIM(C253&amp;"")=""),"","#"&amp;UPPER(B253&amp;"")),"#(ERROR)")</f>
        <v/>
      </c>
      <c r="Q253" s="50">
        <f>IF(P253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253,2,999)," "," "),"﻿"," "),"​"," "),"⁠"," ")," "," ")," "," "),CHAR(9)," "),CHAR(10)," "),CHAR(13)," "),"MAPCODE"," "),CHAR(34)," "),"“"," "),"”"," "),"'"," "),"’"," "),"‘"," "),"("," "),")"," "),"["," "),"]"," "),"{"," "),"}"," "),","," "),";"," "),"|"," "),":"," "),"/"," "),"\"," ")))</f>
        <v/>
      </c>
      <c r="R253" s="50">
        <f>IF(ISNUMBER(FIND(" ",Q253)),LEFT(Q253,FIND(" ",Q253)-1),"")</f>
        <v/>
      </c>
      <c r="S253" s="50">
        <f>IF(ISNUMBER(FIND(" ",Q253)),TRIM(MID(Q253,FIND(" ",Q253)+1,999)),Q253)</f>
        <v/>
      </c>
      <c r="T2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253&amp;"")," "," "),"﻿"," "),"​"," "),"⁠"," ")," "," ")," "," "),CHAR(9)," "),CHAR(10)," "),CHAR(13)," "),"MAPCODE"," "),CHAR(34)," "),"“"," "),"”"," "),"'"," "),"’"," "),"‘"," "),"("," "),")"," "),"["," "),"]"," "),"{"," "),"}"," "),","," "),";"," "),"|"," "),":"," "),"/"," "),"\"," "))</f>
        <v/>
      </c>
      <c r="U253" s="50">
        <f>IF(R253&lt;&gt;"",R253,T253)</f>
        <v/>
      </c>
      <c r="V253" s="50">
        <f>IFERROR(FIND(".",S253),0)</f>
        <v/>
      </c>
      <c r="W253" s="50">
        <f>IF(V253&gt;0,V253-1,LEN(S253))</f>
        <v/>
      </c>
      <c r="X253" s="50">
        <f>IF(V253=0,"",IFERROR(LEFT(MID(S253,V253+1,99),FIND("-",MID(S253,V253+1,99))-1),MID(S253,V253+1,99)))</f>
        <v/>
      </c>
      <c r="Y253" s="50">
        <f>LEN(X253)</f>
        <v/>
      </c>
      <c r="Z2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253,"0",""),"1",""),"2",""),"3",""),"4",""),"5",""),"6",""),"7",""),"8",""),"9",""),"A",""),"B",""),"C",""),"D",""),"E",""),"F",""),"G",""),"H",""),"I",""),"J",""),"K",""),"L",""),"M",""),"N",""),"O",""),"P",""),"Q",""),"R",""),"S",""),"T",""),"U",""),"V",""),"W",""),"X",""),"Y",""),"Z",""),".",""),"-","")</f>
        <v/>
      </c>
      <c r="AA253" s="50">
        <f>LEN(S253)-LEN(SUBSTITUTE(S253,".",""))</f>
        <v/>
      </c>
      <c r="AB253" s="50">
        <f>AND(W253=5,Y253=4)</f>
        <v/>
      </c>
      <c r="AC253" s="50">
        <f>IF(P253="","",IF(S253="","There is no mapcode in this row, only a country code.",IF(ISNUMBER(FIND(" ",S253)),"There are too many spaces. A mapcode looks like ZAF RDD.2J: the country code, one space, then the code.",IF(Z253&lt;&gt;"","Contains characters that can't be in a mapcode: "&amp;Z253,IF(OR(AA253&lt;&gt;1,W253&lt;2,W253&gt;5,Y253&lt;2,Y253&gt;4),"This doesn't look like a mapcode. Mapcodes look like RDD.2J: 2 to 5 letters or numbers, a dot, then 2 to 4 more.",IF(AND(U253="",NOT(AB253)),"MISSING",IF(AND(U253&lt;&gt;"",OR(LEN(U253)&lt;2,LEN(U253)&gt;6,ISNUMBER(FIND(".",U253)))),"The country code """&amp;U253&amp;""" doesn't look right. Use a code like ZAF (South Africa) or US-CA (California).","")))))))</f>
        <v/>
      </c>
      <c r="AD253" s="50">
        <f>AND(R253&lt;&gt;"",T253&lt;&gt;"",R253&lt;&gt;T253)</f>
        <v/>
      </c>
    </row>
    <row r="254">
      <c r="B254" s="44" t="n"/>
      <c r="C254" s="44" t="n"/>
      <c r="D254" s="45">
        <f>IF(P254="","",IF(AC254="MISSING","MISSING COUNTRY CODE",IF(AC254&lt;&gt;"","NOT A VALID MAPCODE",IF(M254="NO CONNECTION","NO CONNECTION",IF(NOT(ISNUMBER(F254)),"NOT FOUND",IF(AD254,"CONVERTED – PLEASE CHECK","CONVERTED"))))))</f>
        <v/>
      </c>
      <c r="E254" s="46">
        <f>IF(OR(P254="",AC254&lt;&gt;""),"",TRIM(U254&amp;" "&amp;S254))</f>
        <v/>
      </c>
      <c r="F254" s="47">
        <f>IF(OR(M254="",M254="NO CONNECTION"),"",IFERROR(VALUE(SUBSTITUTE(_xlfn.FILTERXML(M254,"//latDeg"),".",MID(1/2,2,1))),""))</f>
        <v/>
      </c>
      <c r="G254" s="47">
        <f>IF(OR(M254="",M254="NO CONNECTION"),"",IFERROR(VALUE(SUBSTITUTE(_xlfn.FILTERXML(M254,"//lonDeg"),".",MID(1/2,2,1))),""))</f>
        <v/>
      </c>
      <c r="H254" s="45">
        <f>IF(ISNUMBER(F254),SUBSTITUTE(ROUND(F254,6)&amp;"",",",".")&amp;", "&amp;SUBSTITUTE(ROUND(G254,6)&amp;"",",","."),"")</f>
        <v/>
      </c>
      <c r="I254" s="46">
        <f>IF(ISNUMBER(F254),IFERROR(HYPERLINK("https://www.mymapcodes.com/go/?t="&amp;IF(U254="","AAA",U254)&amp;"&amp;ma="&amp;LEFT(S254,V254-1)&amp;"&amp;mb="&amp;MID(S254,V254+1,99),"Open on MyMapcodes →"),""),"")</f>
        <v/>
      </c>
      <c r="J254" s="48">
        <f>IF(P254="","",IF(AC254="MISSING","Add the country code: put it in front of the mapcode (e.g. ZAF RDD.2J) or in column C. ZAF = South Africa.",IF(AC254&lt;&gt;"",AC254,IF(M254="NO CONNECTION","Excel couldn't reach the mapcode service. Click the REFRESH RESULTS box just above the table.",IF(NOT(ISNUMBER(F254)),"The mapcode service doesn't recognise "&amp;E254&amp;". Check the mapcode and the country code.",IF(AD254,"Two different country codes were given, so the one in front of the mapcode ("&amp;R254&amp;") was used.",IF(E254&lt;&gt;TRIM(UPPER(B254&amp;"")),"Tidied up to "&amp;E254&amp;".","")))))))</f>
        <v/>
      </c>
      <c r="L254" s="49">
        <f>IF(E254="","",MapcodeAPI&amp;"coords/"&amp;SUBSTITUTE(E254," ","%20"))&amp;LEFT($B$13,0)</f>
        <v/>
      </c>
      <c r="M254" s="49">
        <f>IF(L254="","",IFERROR(_xlfn.WEBSERVICE(L254),IF(MapcodeAPIBackup="","NO CONNECTION",IFERROR(_xlfn.WEBSERVICE(MapcodeAPIBackup&amp;MID(L254,LEN(MapcodeAPI)+1,999)),"NO CONNECTION"))))</f>
        <v/>
      </c>
      <c r="N254" t="inlineStr">
        <is>
          <t xml:space="preserve"> </t>
        </is>
      </c>
      <c r="P254" s="50">
        <f>IFERROR(IF(AND(TRIM(B254&amp;"")="",TRIM(C254&amp;"")=""),"","#"&amp;UPPER(B254&amp;"")),"#(ERROR)")</f>
        <v/>
      </c>
      <c r="Q254" s="50">
        <f>IF(P254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254,2,999)," "," "),"﻿"," "),"​"," "),"⁠"," ")," "," ")," "," "),CHAR(9)," "),CHAR(10)," "),CHAR(13)," "),"MAPCODE"," "),CHAR(34)," "),"“"," "),"”"," "),"'"," "),"’"," "),"‘"," "),"("," "),")"," "),"["," "),"]"," "),"{"," "),"}"," "),","," "),";"," "),"|"," "),":"," "),"/"," "),"\"," ")))</f>
        <v/>
      </c>
      <c r="R254" s="50">
        <f>IF(ISNUMBER(FIND(" ",Q254)),LEFT(Q254,FIND(" ",Q254)-1),"")</f>
        <v/>
      </c>
      <c r="S254" s="50">
        <f>IF(ISNUMBER(FIND(" ",Q254)),TRIM(MID(Q254,FIND(" ",Q254)+1,999)),Q254)</f>
        <v/>
      </c>
      <c r="T2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254&amp;"")," "," "),"﻿"," "),"​"," "),"⁠"," ")," "," ")," "," "),CHAR(9)," "),CHAR(10)," "),CHAR(13)," "),"MAPCODE"," "),CHAR(34)," "),"“"," "),"”"," "),"'"," "),"’"," "),"‘"," "),"("," "),")"," "),"["," "),"]"," "),"{"," "),"}"," "),","," "),";"," "),"|"," "),":"," "),"/"," "),"\"," "))</f>
        <v/>
      </c>
      <c r="U254" s="50">
        <f>IF(R254&lt;&gt;"",R254,T254)</f>
        <v/>
      </c>
      <c r="V254" s="50">
        <f>IFERROR(FIND(".",S254),0)</f>
        <v/>
      </c>
      <c r="W254" s="50">
        <f>IF(V254&gt;0,V254-1,LEN(S254))</f>
        <v/>
      </c>
      <c r="X254" s="50">
        <f>IF(V254=0,"",IFERROR(LEFT(MID(S254,V254+1,99),FIND("-",MID(S254,V254+1,99))-1),MID(S254,V254+1,99)))</f>
        <v/>
      </c>
      <c r="Y254" s="50">
        <f>LEN(X254)</f>
        <v/>
      </c>
      <c r="Z2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254,"0",""),"1",""),"2",""),"3",""),"4",""),"5",""),"6",""),"7",""),"8",""),"9",""),"A",""),"B",""),"C",""),"D",""),"E",""),"F",""),"G",""),"H",""),"I",""),"J",""),"K",""),"L",""),"M",""),"N",""),"O",""),"P",""),"Q",""),"R",""),"S",""),"T",""),"U",""),"V",""),"W",""),"X",""),"Y",""),"Z",""),".",""),"-","")</f>
        <v/>
      </c>
      <c r="AA254" s="50">
        <f>LEN(S254)-LEN(SUBSTITUTE(S254,".",""))</f>
        <v/>
      </c>
      <c r="AB254" s="50">
        <f>AND(W254=5,Y254=4)</f>
        <v/>
      </c>
      <c r="AC254" s="50">
        <f>IF(P254="","",IF(S254="","There is no mapcode in this row, only a country code.",IF(ISNUMBER(FIND(" ",S254)),"There are too many spaces. A mapcode looks like ZAF RDD.2J: the country code, one space, then the code.",IF(Z254&lt;&gt;"","Contains characters that can't be in a mapcode: "&amp;Z254,IF(OR(AA254&lt;&gt;1,W254&lt;2,W254&gt;5,Y254&lt;2,Y254&gt;4),"This doesn't look like a mapcode. Mapcodes look like RDD.2J: 2 to 5 letters or numbers, a dot, then 2 to 4 more.",IF(AND(U254="",NOT(AB254)),"MISSING",IF(AND(U254&lt;&gt;"",OR(LEN(U254)&lt;2,LEN(U254)&gt;6,ISNUMBER(FIND(".",U254)))),"The country code """&amp;U254&amp;""" doesn't look right. Use a code like ZAF (South Africa) or US-CA (California).","")))))))</f>
        <v/>
      </c>
      <c r="AD254" s="50">
        <f>AND(R254&lt;&gt;"",T254&lt;&gt;"",R254&lt;&gt;T254)</f>
        <v/>
      </c>
    </row>
    <row r="255">
      <c r="B255" s="44" t="n"/>
      <c r="C255" s="44" t="n"/>
      <c r="D255" s="45">
        <f>IF(P255="","",IF(AC255="MISSING","MISSING COUNTRY CODE",IF(AC255&lt;&gt;"","NOT A VALID MAPCODE",IF(M255="NO CONNECTION","NO CONNECTION",IF(NOT(ISNUMBER(F255)),"NOT FOUND",IF(AD255,"CONVERTED – PLEASE CHECK","CONVERTED"))))))</f>
        <v/>
      </c>
      <c r="E255" s="46">
        <f>IF(OR(P255="",AC255&lt;&gt;""),"",TRIM(U255&amp;" "&amp;S255))</f>
        <v/>
      </c>
      <c r="F255" s="47">
        <f>IF(OR(M255="",M255="NO CONNECTION"),"",IFERROR(VALUE(SUBSTITUTE(_xlfn.FILTERXML(M255,"//latDeg"),".",MID(1/2,2,1))),""))</f>
        <v/>
      </c>
      <c r="G255" s="47">
        <f>IF(OR(M255="",M255="NO CONNECTION"),"",IFERROR(VALUE(SUBSTITUTE(_xlfn.FILTERXML(M255,"//lonDeg"),".",MID(1/2,2,1))),""))</f>
        <v/>
      </c>
      <c r="H255" s="45">
        <f>IF(ISNUMBER(F255),SUBSTITUTE(ROUND(F255,6)&amp;"",",",".")&amp;", "&amp;SUBSTITUTE(ROUND(G255,6)&amp;"",",","."),"")</f>
        <v/>
      </c>
      <c r="I255" s="46">
        <f>IF(ISNUMBER(F255),IFERROR(HYPERLINK("https://www.mymapcodes.com/go/?t="&amp;IF(U255="","AAA",U255)&amp;"&amp;ma="&amp;LEFT(S255,V255-1)&amp;"&amp;mb="&amp;MID(S255,V255+1,99),"Open on MyMapcodes →"),""),"")</f>
        <v/>
      </c>
      <c r="J255" s="48">
        <f>IF(P255="","",IF(AC255="MISSING","Add the country code: put it in front of the mapcode (e.g. ZAF RDD.2J) or in column C. ZAF = South Africa.",IF(AC255&lt;&gt;"",AC255,IF(M255="NO CONNECTION","Excel couldn't reach the mapcode service. Click the REFRESH RESULTS box just above the table.",IF(NOT(ISNUMBER(F255)),"The mapcode service doesn't recognise "&amp;E255&amp;". Check the mapcode and the country code.",IF(AD255,"Two different country codes were given, so the one in front of the mapcode ("&amp;R255&amp;") was used.",IF(E255&lt;&gt;TRIM(UPPER(B255&amp;"")),"Tidied up to "&amp;E255&amp;".","")))))))</f>
        <v/>
      </c>
      <c r="L255" s="49">
        <f>IF(E255="","",MapcodeAPI&amp;"coords/"&amp;SUBSTITUTE(E255," ","%20"))&amp;LEFT($B$13,0)</f>
        <v/>
      </c>
      <c r="M255" s="49">
        <f>IF(L255="","",IFERROR(_xlfn.WEBSERVICE(L255),IF(MapcodeAPIBackup="","NO CONNECTION",IFERROR(_xlfn.WEBSERVICE(MapcodeAPIBackup&amp;MID(L255,LEN(MapcodeAPI)+1,999)),"NO CONNECTION"))))</f>
        <v/>
      </c>
      <c r="N255" t="inlineStr">
        <is>
          <t xml:space="preserve"> </t>
        </is>
      </c>
      <c r="P255" s="50">
        <f>IFERROR(IF(AND(TRIM(B255&amp;"")="",TRIM(C255&amp;"")=""),"","#"&amp;UPPER(B255&amp;"")),"#(ERROR)")</f>
        <v/>
      </c>
      <c r="Q255" s="50">
        <f>IF(P255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255,2,999)," "," "),"﻿"," "),"​"," "),"⁠"," ")," "," ")," "," "),CHAR(9)," "),CHAR(10)," "),CHAR(13)," "),"MAPCODE"," "),CHAR(34)," "),"“"," "),"”"," "),"'"," "),"’"," "),"‘"," "),"("," "),")"," "),"["," "),"]"," "),"{"," "),"}"," "),","," "),";"," "),"|"," "),":"," "),"/"," "),"\"," ")))</f>
        <v/>
      </c>
      <c r="R255" s="50">
        <f>IF(ISNUMBER(FIND(" ",Q255)),LEFT(Q255,FIND(" ",Q255)-1),"")</f>
        <v/>
      </c>
      <c r="S255" s="50">
        <f>IF(ISNUMBER(FIND(" ",Q255)),TRIM(MID(Q255,FIND(" ",Q255)+1,999)),Q255)</f>
        <v/>
      </c>
      <c r="T2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255&amp;"")," "," "),"﻿"," "),"​"," "),"⁠"," ")," "," ")," "," "),CHAR(9)," "),CHAR(10)," "),CHAR(13)," "),"MAPCODE"," "),CHAR(34)," "),"“"," "),"”"," "),"'"," "),"’"," "),"‘"," "),"("," "),")"," "),"["," "),"]"," "),"{"," "),"}"," "),","," "),";"," "),"|"," "),":"," "),"/"," "),"\"," "))</f>
        <v/>
      </c>
      <c r="U255" s="50">
        <f>IF(R255&lt;&gt;"",R255,T255)</f>
        <v/>
      </c>
      <c r="V255" s="50">
        <f>IFERROR(FIND(".",S255),0)</f>
        <v/>
      </c>
      <c r="W255" s="50">
        <f>IF(V255&gt;0,V255-1,LEN(S255))</f>
        <v/>
      </c>
      <c r="X255" s="50">
        <f>IF(V255=0,"",IFERROR(LEFT(MID(S255,V255+1,99),FIND("-",MID(S255,V255+1,99))-1),MID(S255,V255+1,99)))</f>
        <v/>
      </c>
      <c r="Y255" s="50">
        <f>LEN(X255)</f>
        <v/>
      </c>
      <c r="Z2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255,"0",""),"1",""),"2",""),"3",""),"4",""),"5",""),"6",""),"7",""),"8",""),"9",""),"A",""),"B",""),"C",""),"D",""),"E",""),"F",""),"G",""),"H",""),"I",""),"J",""),"K",""),"L",""),"M",""),"N",""),"O",""),"P",""),"Q",""),"R",""),"S",""),"T",""),"U",""),"V",""),"W",""),"X",""),"Y",""),"Z",""),".",""),"-","")</f>
        <v/>
      </c>
      <c r="AA255" s="50">
        <f>LEN(S255)-LEN(SUBSTITUTE(S255,".",""))</f>
        <v/>
      </c>
      <c r="AB255" s="50">
        <f>AND(W255=5,Y255=4)</f>
        <v/>
      </c>
      <c r="AC255" s="50">
        <f>IF(P255="","",IF(S255="","There is no mapcode in this row, only a country code.",IF(ISNUMBER(FIND(" ",S255)),"There are too many spaces. A mapcode looks like ZAF RDD.2J: the country code, one space, then the code.",IF(Z255&lt;&gt;"","Contains characters that can't be in a mapcode: "&amp;Z255,IF(OR(AA255&lt;&gt;1,W255&lt;2,W255&gt;5,Y255&lt;2,Y255&gt;4),"This doesn't look like a mapcode. Mapcodes look like RDD.2J: 2 to 5 letters or numbers, a dot, then 2 to 4 more.",IF(AND(U255="",NOT(AB255)),"MISSING",IF(AND(U255&lt;&gt;"",OR(LEN(U255)&lt;2,LEN(U255)&gt;6,ISNUMBER(FIND(".",U255)))),"The country code """&amp;U255&amp;""" doesn't look right. Use a code like ZAF (South Africa) or US-CA (California).","")))))))</f>
        <v/>
      </c>
      <c r="AD255" s="50">
        <f>AND(R255&lt;&gt;"",T255&lt;&gt;"",R255&lt;&gt;T255)</f>
        <v/>
      </c>
    </row>
    <row r="256">
      <c r="B256" s="44" t="n"/>
      <c r="C256" s="44" t="n"/>
      <c r="D256" s="45">
        <f>IF(P256="","",IF(AC256="MISSING","MISSING COUNTRY CODE",IF(AC256&lt;&gt;"","NOT A VALID MAPCODE",IF(M256="NO CONNECTION","NO CONNECTION",IF(NOT(ISNUMBER(F256)),"NOT FOUND",IF(AD256,"CONVERTED – PLEASE CHECK","CONVERTED"))))))</f>
        <v/>
      </c>
      <c r="E256" s="46">
        <f>IF(OR(P256="",AC256&lt;&gt;""),"",TRIM(U256&amp;" "&amp;S256))</f>
        <v/>
      </c>
      <c r="F256" s="47">
        <f>IF(OR(M256="",M256="NO CONNECTION"),"",IFERROR(VALUE(SUBSTITUTE(_xlfn.FILTERXML(M256,"//latDeg"),".",MID(1/2,2,1))),""))</f>
        <v/>
      </c>
      <c r="G256" s="47">
        <f>IF(OR(M256="",M256="NO CONNECTION"),"",IFERROR(VALUE(SUBSTITUTE(_xlfn.FILTERXML(M256,"//lonDeg"),".",MID(1/2,2,1))),""))</f>
        <v/>
      </c>
      <c r="H256" s="45">
        <f>IF(ISNUMBER(F256),SUBSTITUTE(ROUND(F256,6)&amp;"",",",".")&amp;", "&amp;SUBSTITUTE(ROUND(G256,6)&amp;"",",","."),"")</f>
        <v/>
      </c>
      <c r="I256" s="46">
        <f>IF(ISNUMBER(F256),IFERROR(HYPERLINK("https://www.mymapcodes.com/go/?t="&amp;IF(U256="","AAA",U256)&amp;"&amp;ma="&amp;LEFT(S256,V256-1)&amp;"&amp;mb="&amp;MID(S256,V256+1,99),"Open on MyMapcodes →"),""),"")</f>
        <v/>
      </c>
      <c r="J256" s="48">
        <f>IF(P256="","",IF(AC256="MISSING","Add the country code: put it in front of the mapcode (e.g. ZAF RDD.2J) or in column C. ZAF = South Africa.",IF(AC256&lt;&gt;"",AC256,IF(M256="NO CONNECTION","Excel couldn't reach the mapcode service. Click the REFRESH RESULTS box just above the table.",IF(NOT(ISNUMBER(F256)),"The mapcode service doesn't recognise "&amp;E256&amp;". Check the mapcode and the country code.",IF(AD256,"Two different country codes were given, so the one in front of the mapcode ("&amp;R256&amp;") was used.",IF(E256&lt;&gt;TRIM(UPPER(B256&amp;"")),"Tidied up to "&amp;E256&amp;".","")))))))</f>
        <v/>
      </c>
      <c r="L256" s="49">
        <f>IF(E256="","",MapcodeAPI&amp;"coords/"&amp;SUBSTITUTE(E256," ","%20"))&amp;LEFT($B$13,0)</f>
        <v/>
      </c>
      <c r="M256" s="49">
        <f>IF(L256="","",IFERROR(_xlfn.WEBSERVICE(L256),IF(MapcodeAPIBackup="","NO CONNECTION",IFERROR(_xlfn.WEBSERVICE(MapcodeAPIBackup&amp;MID(L256,LEN(MapcodeAPI)+1,999)),"NO CONNECTION"))))</f>
        <v/>
      </c>
      <c r="N256" t="inlineStr">
        <is>
          <t xml:space="preserve"> </t>
        </is>
      </c>
      <c r="P256" s="50">
        <f>IFERROR(IF(AND(TRIM(B256&amp;"")="",TRIM(C256&amp;"")=""),"","#"&amp;UPPER(B256&amp;"")),"#(ERROR)")</f>
        <v/>
      </c>
      <c r="Q256" s="50">
        <f>IF(P256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256,2,999)," "," "),"﻿"," "),"​"," "),"⁠"," ")," "," ")," "," "),CHAR(9)," "),CHAR(10)," "),CHAR(13)," "),"MAPCODE"," "),CHAR(34)," "),"“"," "),"”"," "),"'"," "),"’"," "),"‘"," "),"("," "),")"," "),"["," "),"]"," "),"{"," "),"}"," "),","," "),";"," "),"|"," "),":"," "),"/"," "),"\"," ")))</f>
        <v/>
      </c>
      <c r="R256" s="50">
        <f>IF(ISNUMBER(FIND(" ",Q256)),LEFT(Q256,FIND(" ",Q256)-1),"")</f>
        <v/>
      </c>
      <c r="S256" s="50">
        <f>IF(ISNUMBER(FIND(" ",Q256)),TRIM(MID(Q256,FIND(" ",Q256)+1,999)),Q256)</f>
        <v/>
      </c>
      <c r="T2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256&amp;"")," "," "),"﻿"," "),"​"," "),"⁠"," ")," "," ")," "," "),CHAR(9)," "),CHAR(10)," "),CHAR(13)," "),"MAPCODE"," "),CHAR(34)," "),"“"," "),"”"," "),"'"," "),"’"," "),"‘"," "),"("," "),")"," "),"["," "),"]"," "),"{"," "),"}"," "),","," "),";"," "),"|"," "),":"," "),"/"," "),"\"," "))</f>
        <v/>
      </c>
      <c r="U256" s="50">
        <f>IF(R256&lt;&gt;"",R256,T256)</f>
        <v/>
      </c>
      <c r="V256" s="50">
        <f>IFERROR(FIND(".",S256),0)</f>
        <v/>
      </c>
      <c r="W256" s="50">
        <f>IF(V256&gt;0,V256-1,LEN(S256))</f>
        <v/>
      </c>
      <c r="X256" s="50">
        <f>IF(V256=0,"",IFERROR(LEFT(MID(S256,V256+1,99),FIND("-",MID(S256,V256+1,99))-1),MID(S256,V256+1,99)))</f>
        <v/>
      </c>
      <c r="Y256" s="50">
        <f>LEN(X256)</f>
        <v/>
      </c>
      <c r="Z2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256,"0",""),"1",""),"2",""),"3",""),"4",""),"5",""),"6",""),"7",""),"8",""),"9",""),"A",""),"B",""),"C",""),"D",""),"E",""),"F",""),"G",""),"H",""),"I",""),"J",""),"K",""),"L",""),"M",""),"N",""),"O",""),"P",""),"Q",""),"R",""),"S",""),"T",""),"U",""),"V",""),"W",""),"X",""),"Y",""),"Z",""),".",""),"-","")</f>
        <v/>
      </c>
      <c r="AA256" s="50">
        <f>LEN(S256)-LEN(SUBSTITUTE(S256,".",""))</f>
        <v/>
      </c>
      <c r="AB256" s="50">
        <f>AND(W256=5,Y256=4)</f>
        <v/>
      </c>
      <c r="AC256" s="50">
        <f>IF(P256="","",IF(S256="","There is no mapcode in this row, only a country code.",IF(ISNUMBER(FIND(" ",S256)),"There are too many spaces. A mapcode looks like ZAF RDD.2J: the country code, one space, then the code.",IF(Z256&lt;&gt;"","Contains characters that can't be in a mapcode: "&amp;Z256,IF(OR(AA256&lt;&gt;1,W256&lt;2,W256&gt;5,Y256&lt;2,Y256&gt;4),"This doesn't look like a mapcode. Mapcodes look like RDD.2J: 2 to 5 letters or numbers, a dot, then 2 to 4 more.",IF(AND(U256="",NOT(AB256)),"MISSING",IF(AND(U256&lt;&gt;"",OR(LEN(U256)&lt;2,LEN(U256)&gt;6,ISNUMBER(FIND(".",U256)))),"The country code """&amp;U256&amp;""" doesn't look right. Use a code like ZAF (South Africa) or US-CA (California).","")))))))</f>
        <v/>
      </c>
      <c r="AD256" s="50">
        <f>AND(R256&lt;&gt;"",T256&lt;&gt;"",R256&lt;&gt;T256)</f>
        <v/>
      </c>
    </row>
    <row r="257">
      <c r="B257" s="44" t="n"/>
      <c r="C257" s="44" t="n"/>
      <c r="D257" s="45">
        <f>IF(P257="","",IF(AC257="MISSING","MISSING COUNTRY CODE",IF(AC257&lt;&gt;"","NOT A VALID MAPCODE",IF(M257="NO CONNECTION","NO CONNECTION",IF(NOT(ISNUMBER(F257)),"NOT FOUND",IF(AD257,"CONVERTED – PLEASE CHECK","CONVERTED"))))))</f>
        <v/>
      </c>
      <c r="E257" s="46">
        <f>IF(OR(P257="",AC257&lt;&gt;""),"",TRIM(U257&amp;" "&amp;S257))</f>
        <v/>
      </c>
      <c r="F257" s="47">
        <f>IF(OR(M257="",M257="NO CONNECTION"),"",IFERROR(VALUE(SUBSTITUTE(_xlfn.FILTERXML(M257,"//latDeg"),".",MID(1/2,2,1))),""))</f>
        <v/>
      </c>
      <c r="G257" s="47">
        <f>IF(OR(M257="",M257="NO CONNECTION"),"",IFERROR(VALUE(SUBSTITUTE(_xlfn.FILTERXML(M257,"//lonDeg"),".",MID(1/2,2,1))),""))</f>
        <v/>
      </c>
      <c r="H257" s="45">
        <f>IF(ISNUMBER(F257),SUBSTITUTE(ROUND(F257,6)&amp;"",",",".")&amp;", "&amp;SUBSTITUTE(ROUND(G257,6)&amp;"",",","."),"")</f>
        <v/>
      </c>
      <c r="I257" s="46">
        <f>IF(ISNUMBER(F257),IFERROR(HYPERLINK("https://www.mymapcodes.com/go/?t="&amp;IF(U257="","AAA",U257)&amp;"&amp;ma="&amp;LEFT(S257,V257-1)&amp;"&amp;mb="&amp;MID(S257,V257+1,99),"Open on MyMapcodes →"),""),"")</f>
        <v/>
      </c>
      <c r="J257" s="48">
        <f>IF(P257="","",IF(AC257="MISSING","Add the country code: put it in front of the mapcode (e.g. ZAF RDD.2J) or in column C. ZAF = South Africa.",IF(AC257&lt;&gt;"",AC257,IF(M257="NO CONNECTION","Excel couldn't reach the mapcode service. Click the REFRESH RESULTS box just above the table.",IF(NOT(ISNUMBER(F257)),"The mapcode service doesn't recognise "&amp;E257&amp;". Check the mapcode and the country code.",IF(AD257,"Two different country codes were given, so the one in front of the mapcode ("&amp;R257&amp;") was used.",IF(E257&lt;&gt;TRIM(UPPER(B257&amp;"")),"Tidied up to "&amp;E257&amp;".","")))))))</f>
        <v/>
      </c>
      <c r="L257" s="49">
        <f>IF(E257="","",MapcodeAPI&amp;"coords/"&amp;SUBSTITUTE(E257," ","%20"))&amp;LEFT($B$13,0)</f>
        <v/>
      </c>
      <c r="M257" s="49">
        <f>IF(L257="","",IFERROR(_xlfn.WEBSERVICE(L257),IF(MapcodeAPIBackup="","NO CONNECTION",IFERROR(_xlfn.WEBSERVICE(MapcodeAPIBackup&amp;MID(L257,LEN(MapcodeAPI)+1,999)),"NO CONNECTION"))))</f>
        <v/>
      </c>
      <c r="N257" t="inlineStr">
        <is>
          <t xml:space="preserve"> </t>
        </is>
      </c>
      <c r="P257" s="50">
        <f>IFERROR(IF(AND(TRIM(B257&amp;"")="",TRIM(C257&amp;"")=""),"","#"&amp;UPPER(B257&amp;"")),"#(ERROR)")</f>
        <v/>
      </c>
      <c r="Q257" s="50">
        <f>IF(P257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257,2,999)," "," "),"﻿"," "),"​"," "),"⁠"," ")," "," ")," "," "),CHAR(9)," "),CHAR(10)," "),CHAR(13)," "),"MAPCODE"," "),CHAR(34)," "),"“"," "),"”"," "),"'"," "),"’"," "),"‘"," "),"("," "),")"," "),"["," "),"]"," "),"{"," "),"}"," "),","," "),";"," "),"|"," "),":"," "),"/"," "),"\"," ")))</f>
        <v/>
      </c>
      <c r="R257" s="50">
        <f>IF(ISNUMBER(FIND(" ",Q257)),LEFT(Q257,FIND(" ",Q257)-1),"")</f>
        <v/>
      </c>
      <c r="S257" s="50">
        <f>IF(ISNUMBER(FIND(" ",Q257)),TRIM(MID(Q257,FIND(" ",Q257)+1,999)),Q257)</f>
        <v/>
      </c>
      <c r="T2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257&amp;"")," "," "),"﻿"," "),"​"," "),"⁠"," ")," "," ")," "," "),CHAR(9)," "),CHAR(10)," "),CHAR(13)," "),"MAPCODE"," "),CHAR(34)," "),"“"," "),"”"," "),"'"," "),"’"," "),"‘"," "),"("," "),")"," "),"["," "),"]"," "),"{"," "),"}"," "),","," "),";"," "),"|"," "),":"," "),"/"," "),"\"," "))</f>
        <v/>
      </c>
      <c r="U257" s="50">
        <f>IF(R257&lt;&gt;"",R257,T257)</f>
        <v/>
      </c>
      <c r="V257" s="50">
        <f>IFERROR(FIND(".",S257),0)</f>
        <v/>
      </c>
      <c r="W257" s="50">
        <f>IF(V257&gt;0,V257-1,LEN(S257))</f>
        <v/>
      </c>
      <c r="X257" s="50">
        <f>IF(V257=0,"",IFERROR(LEFT(MID(S257,V257+1,99),FIND("-",MID(S257,V257+1,99))-1),MID(S257,V257+1,99)))</f>
        <v/>
      </c>
      <c r="Y257" s="50">
        <f>LEN(X257)</f>
        <v/>
      </c>
      <c r="Z2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257,"0",""),"1",""),"2",""),"3",""),"4",""),"5",""),"6",""),"7",""),"8",""),"9",""),"A",""),"B",""),"C",""),"D",""),"E",""),"F",""),"G",""),"H",""),"I",""),"J",""),"K",""),"L",""),"M",""),"N",""),"O",""),"P",""),"Q",""),"R",""),"S",""),"T",""),"U",""),"V",""),"W",""),"X",""),"Y",""),"Z",""),".",""),"-","")</f>
        <v/>
      </c>
      <c r="AA257" s="50">
        <f>LEN(S257)-LEN(SUBSTITUTE(S257,".",""))</f>
        <v/>
      </c>
      <c r="AB257" s="50">
        <f>AND(W257=5,Y257=4)</f>
        <v/>
      </c>
      <c r="AC257" s="50">
        <f>IF(P257="","",IF(S257="","There is no mapcode in this row, only a country code.",IF(ISNUMBER(FIND(" ",S257)),"There are too many spaces. A mapcode looks like ZAF RDD.2J: the country code, one space, then the code.",IF(Z257&lt;&gt;"","Contains characters that can't be in a mapcode: "&amp;Z257,IF(OR(AA257&lt;&gt;1,W257&lt;2,W257&gt;5,Y257&lt;2,Y257&gt;4),"This doesn't look like a mapcode. Mapcodes look like RDD.2J: 2 to 5 letters or numbers, a dot, then 2 to 4 more.",IF(AND(U257="",NOT(AB257)),"MISSING",IF(AND(U257&lt;&gt;"",OR(LEN(U257)&lt;2,LEN(U257)&gt;6,ISNUMBER(FIND(".",U257)))),"The country code """&amp;U257&amp;""" doesn't look right. Use a code like ZAF (South Africa) or US-CA (California).","")))))))</f>
        <v/>
      </c>
      <c r="AD257" s="50">
        <f>AND(R257&lt;&gt;"",T257&lt;&gt;"",R257&lt;&gt;T257)</f>
        <v/>
      </c>
    </row>
    <row r="258">
      <c r="B258" s="44" t="n"/>
      <c r="C258" s="44" t="n"/>
      <c r="D258" s="45">
        <f>IF(P258="","",IF(AC258="MISSING","MISSING COUNTRY CODE",IF(AC258&lt;&gt;"","NOT A VALID MAPCODE",IF(M258="NO CONNECTION","NO CONNECTION",IF(NOT(ISNUMBER(F258)),"NOT FOUND",IF(AD258,"CONVERTED – PLEASE CHECK","CONVERTED"))))))</f>
        <v/>
      </c>
      <c r="E258" s="46">
        <f>IF(OR(P258="",AC258&lt;&gt;""),"",TRIM(U258&amp;" "&amp;S258))</f>
        <v/>
      </c>
      <c r="F258" s="47">
        <f>IF(OR(M258="",M258="NO CONNECTION"),"",IFERROR(VALUE(SUBSTITUTE(_xlfn.FILTERXML(M258,"//latDeg"),".",MID(1/2,2,1))),""))</f>
        <v/>
      </c>
      <c r="G258" s="47">
        <f>IF(OR(M258="",M258="NO CONNECTION"),"",IFERROR(VALUE(SUBSTITUTE(_xlfn.FILTERXML(M258,"//lonDeg"),".",MID(1/2,2,1))),""))</f>
        <v/>
      </c>
      <c r="H258" s="45">
        <f>IF(ISNUMBER(F258),SUBSTITUTE(ROUND(F258,6)&amp;"",",",".")&amp;", "&amp;SUBSTITUTE(ROUND(G258,6)&amp;"",",","."),"")</f>
        <v/>
      </c>
      <c r="I258" s="46">
        <f>IF(ISNUMBER(F258),IFERROR(HYPERLINK("https://www.mymapcodes.com/go/?t="&amp;IF(U258="","AAA",U258)&amp;"&amp;ma="&amp;LEFT(S258,V258-1)&amp;"&amp;mb="&amp;MID(S258,V258+1,99),"Open on MyMapcodes →"),""),"")</f>
        <v/>
      </c>
      <c r="J258" s="48">
        <f>IF(P258="","",IF(AC258="MISSING","Add the country code: put it in front of the mapcode (e.g. ZAF RDD.2J) or in column C. ZAF = South Africa.",IF(AC258&lt;&gt;"",AC258,IF(M258="NO CONNECTION","Excel couldn't reach the mapcode service. Click the REFRESH RESULTS box just above the table.",IF(NOT(ISNUMBER(F258)),"The mapcode service doesn't recognise "&amp;E258&amp;". Check the mapcode and the country code.",IF(AD258,"Two different country codes were given, so the one in front of the mapcode ("&amp;R258&amp;") was used.",IF(E258&lt;&gt;TRIM(UPPER(B258&amp;"")),"Tidied up to "&amp;E258&amp;".","")))))))</f>
        <v/>
      </c>
      <c r="L258" s="49">
        <f>IF(E258="","",MapcodeAPI&amp;"coords/"&amp;SUBSTITUTE(E258," ","%20"))&amp;LEFT($B$13,0)</f>
        <v/>
      </c>
      <c r="M258" s="49">
        <f>IF(L258="","",IFERROR(_xlfn.WEBSERVICE(L258),IF(MapcodeAPIBackup="","NO CONNECTION",IFERROR(_xlfn.WEBSERVICE(MapcodeAPIBackup&amp;MID(L258,LEN(MapcodeAPI)+1,999)),"NO CONNECTION"))))</f>
        <v/>
      </c>
      <c r="N258" t="inlineStr">
        <is>
          <t xml:space="preserve"> </t>
        </is>
      </c>
      <c r="P258" s="50">
        <f>IFERROR(IF(AND(TRIM(B258&amp;"")="",TRIM(C258&amp;"")=""),"","#"&amp;UPPER(B258&amp;"")),"#(ERROR)")</f>
        <v/>
      </c>
      <c r="Q258" s="50">
        <f>IF(P258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258,2,999)," "," "),"﻿"," "),"​"," "),"⁠"," ")," "," ")," "," "),CHAR(9)," "),CHAR(10)," "),CHAR(13)," "),"MAPCODE"," "),CHAR(34)," "),"“"," "),"”"," "),"'"," "),"’"," "),"‘"," "),"("," "),")"," "),"["," "),"]"," "),"{"," "),"}"," "),","," "),";"," "),"|"," "),":"," "),"/"," "),"\"," ")))</f>
        <v/>
      </c>
      <c r="R258" s="50">
        <f>IF(ISNUMBER(FIND(" ",Q258)),LEFT(Q258,FIND(" ",Q258)-1),"")</f>
        <v/>
      </c>
      <c r="S258" s="50">
        <f>IF(ISNUMBER(FIND(" ",Q258)),TRIM(MID(Q258,FIND(" ",Q258)+1,999)),Q258)</f>
        <v/>
      </c>
      <c r="T2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258&amp;"")," "," "),"﻿"," "),"​"," "),"⁠"," ")," "," ")," "," "),CHAR(9)," "),CHAR(10)," "),CHAR(13)," "),"MAPCODE"," "),CHAR(34)," "),"“"," "),"”"," "),"'"," "),"’"," "),"‘"," "),"("," "),")"," "),"["," "),"]"," "),"{"," "),"}"," "),","," "),";"," "),"|"," "),":"," "),"/"," "),"\"," "))</f>
        <v/>
      </c>
      <c r="U258" s="50">
        <f>IF(R258&lt;&gt;"",R258,T258)</f>
        <v/>
      </c>
      <c r="V258" s="50">
        <f>IFERROR(FIND(".",S258),0)</f>
        <v/>
      </c>
      <c r="W258" s="50">
        <f>IF(V258&gt;0,V258-1,LEN(S258))</f>
        <v/>
      </c>
      <c r="X258" s="50">
        <f>IF(V258=0,"",IFERROR(LEFT(MID(S258,V258+1,99),FIND("-",MID(S258,V258+1,99))-1),MID(S258,V258+1,99)))</f>
        <v/>
      </c>
      <c r="Y258" s="50">
        <f>LEN(X258)</f>
        <v/>
      </c>
      <c r="Z2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258,"0",""),"1",""),"2",""),"3",""),"4",""),"5",""),"6",""),"7",""),"8",""),"9",""),"A",""),"B",""),"C",""),"D",""),"E",""),"F",""),"G",""),"H",""),"I",""),"J",""),"K",""),"L",""),"M",""),"N",""),"O",""),"P",""),"Q",""),"R",""),"S",""),"T",""),"U",""),"V",""),"W",""),"X",""),"Y",""),"Z",""),".",""),"-","")</f>
        <v/>
      </c>
      <c r="AA258" s="50">
        <f>LEN(S258)-LEN(SUBSTITUTE(S258,".",""))</f>
        <v/>
      </c>
      <c r="AB258" s="50">
        <f>AND(W258=5,Y258=4)</f>
        <v/>
      </c>
      <c r="AC258" s="50">
        <f>IF(P258="","",IF(S258="","There is no mapcode in this row, only a country code.",IF(ISNUMBER(FIND(" ",S258)),"There are too many spaces. A mapcode looks like ZAF RDD.2J: the country code, one space, then the code.",IF(Z258&lt;&gt;"","Contains characters that can't be in a mapcode: "&amp;Z258,IF(OR(AA258&lt;&gt;1,W258&lt;2,W258&gt;5,Y258&lt;2,Y258&gt;4),"This doesn't look like a mapcode. Mapcodes look like RDD.2J: 2 to 5 letters or numbers, a dot, then 2 to 4 more.",IF(AND(U258="",NOT(AB258)),"MISSING",IF(AND(U258&lt;&gt;"",OR(LEN(U258)&lt;2,LEN(U258)&gt;6,ISNUMBER(FIND(".",U258)))),"The country code """&amp;U258&amp;""" doesn't look right. Use a code like ZAF (South Africa) or US-CA (California).","")))))))</f>
        <v/>
      </c>
      <c r="AD258" s="50">
        <f>AND(R258&lt;&gt;"",T258&lt;&gt;"",R258&lt;&gt;T258)</f>
        <v/>
      </c>
    </row>
    <row r="259">
      <c r="B259" s="44" t="n"/>
      <c r="C259" s="44" t="n"/>
      <c r="D259" s="45">
        <f>IF(P259="","",IF(AC259="MISSING","MISSING COUNTRY CODE",IF(AC259&lt;&gt;"","NOT A VALID MAPCODE",IF(M259="NO CONNECTION","NO CONNECTION",IF(NOT(ISNUMBER(F259)),"NOT FOUND",IF(AD259,"CONVERTED – PLEASE CHECK","CONVERTED"))))))</f>
        <v/>
      </c>
      <c r="E259" s="46">
        <f>IF(OR(P259="",AC259&lt;&gt;""),"",TRIM(U259&amp;" "&amp;S259))</f>
        <v/>
      </c>
      <c r="F259" s="47">
        <f>IF(OR(M259="",M259="NO CONNECTION"),"",IFERROR(VALUE(SUBSTITUTE(_xlfn.FILTERXML(M259,"//latDeg"),".",MID(1/2,2,1))),""))</f>
        <v/>
      </c>
      <c r="G259" s="47">
        <f>IF(OR(M259="",M259="NO CONNECTION"),"",IFERROR(VALUE(SUBSTITUTE(_xlfn.FILTERXML(M259,"//lonDeg"),".",MID(1/2,2,1))),""))</f>
        <v/>
      </c>
      <c r="H259" s="45">
        <f>IF(ISNUMBER(F259),SUBSTITUTE(ROUND(F259,6)&amp;"",",",".")&amp;", "&amp;SUBSTITUTE(ROUND(G259,6)&amp;"",",","."),"")</f>
        <v/>
      </c>
      <c r="I259" s="46">
        <f>IF(ISNUMBER(F259),IFERROR(HYPERLINK("https://www.mymapcodes.com/go/?t="&amp;IF(U259="","AAA",U259)&amp;"&amp;ma="&amp;LEFT(S259,V259-1)&amp;"&amp;mb="&amp;MID(S259,V259+1,99),"Open on MyMapcodes →"),""),"")</f>
        <v/>
      </c>
      <c r="J259" s="48">
        <f>IF(P259="","",IF(AC259="MISSING","Add the country code: put it in front of the mapcode (e.g. ZAF RDD.2J) or in column C. ZAF = South Africa.",IF(AC259&lt;&gt;"",AC259,IF(M259="NO CONNECTION","Excel couldn't reach the mapcode service. Click the REFRESH RESULTS box just above the table.",IF(NOT(ISNUMBER(F259)),"The mapcode service doesn't recognise "&amp;E259&amp;". Check the mapcode and the country code.",IF(AD259,"Two different country codes were given, so the one in front of the mapcode ("&amp;R259&amp;") was used.",IF(E259&lt;&gt;TRIM(UPPER(B259&amp;"")),"Tidied up to "&amp;E259&amp;".","")))))))</f>
        <v/>
      </c>
      <c r="L259" s="49">
        <f>IF(E259="","",MapcodeAPI&amp;"coords/"&amp;SUBSTITUTE(E259," ","%20"))&amp;LEFT($B$13,0)</f>
        <v/>
      </c>
      <c r="M259" s="49">
        <f>IF(L259="","",IFERROR(_xlfn.WEBSERVICE(L259),IF(MapcodeAPIBackup="","NO CONNECTION",IFERROR(_xlfn.WEBSERVICE(MapcodeAPIBackup&amp;MID(L259,LEN(MapcodeAPI)+1,999)),"NO CONNECTION"))))</f>
        <v/>
      </c>
      <c r="N259" t="inlineStr">
        <is>
          <t xml:space="preserve"> </t>
        </is>
      </c>
      <c r="P259" s="50">
        <f>IFERROR(IF(AND(TRIM(B259&amp;"")="",TRIM(C259&amp;"")=""),"","#"&amp;UPPER(B259&amp;"")),"#(ERROR)")</f>
        <v/>
      </c>
      <c r="Q259" s="50">
        <f>IF(P259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259,2,999)," "," "),"﻿"," "),"​"," "),"⁠"," ")," "," ")," "," "),CHAR(9)," "),CHAR(10)," "),CHAR(13)," "),"MAPCODE"," "),CHAR(34)," "),"“"," "),"”"," "),"'"," "),"’"," "),"‘"," "),"("," "),")"," "),"["," "),"]"," "),"{"," "),"}"," "),","," "),";"," "),"|"," "),":"," "),"/"," "),"\"," ")))</f>
        <v/>
      </c>
      <c r="R259" s="50">
        <f>IF(ISNUMBER(FIND(" ",Q259)),LEFT(Q259,FIND(" ",Q259)-1),"")</f>
        <v/>
      </c>
      <c r="S259" s="50">
        <f>IF(ISNUMBER(FIND(" ",Q259)),TRIM(MID(Q259,FIND(" ",Q259)+1,999)),Q259)</f>
        <v/>
      </c>
      <c r="T2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259&amp;"")," "," "),"﻿"," "),"​"," "),"⁠"," ")," "," ")," "," "),CHAR(9)," "),CHAR(10)," "),CHAR(13)," "),"MAPCODE"," "),CHAR(34)," "),"“"," "),"”"," "),"'"," "),"’"," "),"‘"," "),"("," "),")"," "),"["," "),"]"," "),"{"," "),"}"," "),","," "),";"," "),"|"," "),":"," "),"/"," "),"\"," "))</f>
        <v/>
      </c>
      <c r="U259" s="50">
        <f>IF(R259&lt;&gt;"",R259,T259)</f>
        <v/>
      </c>
      <c r="V259" s="50">
        <f>IFERROR(FIND(".",S259),0)</f>
        <v/>
      </c>
      <c r="W259" s="50">
        <f>IF(V259&gt;0,V259-1,LEN(S259))</f>
        <v/>
      </c>
      <c r="X259" s="50">
        <f>IF(V259=0,"",IFERROR(LEFT(MID(S259,V259+1,99),FIND("-",MID(S259,V259+1,99))-1),MID(S259,V259+1,99)))</f>
        <v/>
      </c>
      <c r="Y259" s="50">
        <f>LEN(X259)</f>
        <v/>
      </c>
      <c r="Z2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259,"0",""),"1",""),"2",""),"3",""),"4",""),"5",""),"6",""),"7",""),"8",""),"9",""),"A",""),"B",""),"C",""),"D",""),"E",""),"F",""),"G",""),"H",""),"I",""),"J",""),"K",""),"L",""),"M",""),"N",""),"O",""),"P",""),"Q",""),"R",""),"S",""),"T",""),"U",""),"V",""),"W",""),"X",""),"Y",""),"Z",""),".",""),"-","")</f>
        <v/>
      </c>
      <c r="AA259" s="50">
        <f>LEN(S259)-LEN(SUBSTITUTE(S259,".",""))</f>
        <v/>
      </c>
      <c r="AB259" s="50">
        <f>AND(W259=5,Y259=4)</f>
        <v/>
      </c>
      <c r="AC259" s="50">
        <f>IF(P259="","",IF(S259="","There is no mapcode in this row, only a country code.",IF(ISNUMBER(FIND(" ",S259)),"There are too many spaces. A mapcode looks like ZAF RDD.2J: the country code, one space, then the code.",IF(Z259&lt;&gt;"","Contains characters that can't be in a mapcode: "&amp;Z259,IF(OR(AA259&lt;&gt;1,W259&lt;2,W259&gt;5,Y259&lt;2,Y259&gt;4),"This doesn't look like a mapcode. Mapcodes look like RDD.2J: 2 to 5 letters or numbers, a dot, then 2 to 4 more.",IF(AND(U259="",NOT(AB259)),"MISSING",IF(AND(U259&lt;&gt;"",OR(LEN(U259)&lt;2,LEN(U259)&gt;6,ISNUMBER(FIND(".",U259)))),"The country code """&amp;U259&amp;""" doesn't look right. Use a code like ZAF (South Africa) or US-CA (California).","")))))))</f>
        <v/>
      </c>
      <c r="AD259" s="50">
        <f>AND(R259&lt;&gt;"",T259&lt;&gt;"",R259&lt;&gt;T259)</f>
        <v/>
      </c>
    </row>
    <row r="260">
      <c r="B260" s="44" t="n"/>
      <c r="C260" s="44" t="n"/>
      <c r="D260" s="45">
        <f>IF(P260="","",IF(AC260="MISSING","MISSING COUNTRY CODE",IF(AC260&lt;&gt;"","NOT A VALID MAPCODE",IF(M260="NO CONNECTION","NO CONNECTION",IF(NOT(ISNUMBER(F260)),"NOT FOUND",IF(AD260,"CONVERTED – PLEASE CHECK","CONVERTED"))))))</f>
        <v/>
      </c>
      <c r="E260" s="46">
        <f>IF(OR(P260="",AC260&lt;&gt;""),"",TRIM(U260&amp;" "&amp;S260))</f>
        <v/>
      </c>
      <c r="F260" s="47">
        <f>IF(OR(M260="",M260="NO CONNECTION"),"",IFERROR(VALUE(SUBSTITUTE(_xlfn.FILTERXML(M260,"//latDeg"),".",MID(1/2,2,1))),""))</f>
        <v/>
      </c>
      <c r="G260" s="47">
        <f>IF(OR(M260="",M260="NO CONNECTION"),"",IFERROR(VALUE(SUBSTITUTE(_xlfn.FILTERXML(M260,"//lonDeg"),".",MID(1/2,2,1))),""))</f>
        <v/>
      </c>
      <c r="H260" s="45">
        <f>IF(ISNUMBER(F260),SUBSTITUTE(ROUND(F260,6)&amp;"",",",".")&amp;", "&amp;SUBSTITUTE(ROUND(G260,6)&amp;"",",","."),"")</f>
        <v/>
      </c>
      <c r="I260" s="46">
        <f>IF(ISNUMBER(F260),IFERROR(HYPERLINK("https://www.mymapcodes.com/go/?t="&amp;IF(U260="","AAA",U260)&amp;"&amp;ma="&amp;LEFT(S260,V260-1)&amp;"&amp;mb="&amp;MID(S260,V260+1,99),"Open on MyMapcodes →"),""),"")</f>
        <v/>
      </c>
      <c r="J260" s="48">
        <f>IF(P260="","",IF(AC260="MISSING","Add the country code: put it in front of the mapcode (e.g. ZAF RDD.2J) or in column C. ZAF = South Africa.",IF(AC260&lt;&gt;"",AC260,IF(M260="NO CONNECTION","Excel couldn't reach the mapcode service. Click the REFRESH RESULTS box just above the table.",IF(NOT(ISNUMBER(F260)),"The mapcode service doesn't recognise "&amp;E260&amp;". Check the mapcode and the country code.",IF(AD260,"Two different country codes were given, so the one in front of the mapcode ("&amp;R260&amp;") was used.",IF(E260&lt;&gt;TRIM(UPPER(B260&amp;"")),"Tidied up to "&amp;E260&amp;".","")))))))</f>
        <v/>
      </c>
      <c r="L260" s="49">
        <f>IF(E260="","",MapcodeAPI&amp;"coords/"&amp;SUBSTITUTE(E260," ","%20"))&amp;LEFT($B$13,0)</f>
        <v/>
      </c>
      <c r="M260" s="49">
        <f>IF(L260="","",IFERROR(_xlfn.WEBSERVICE(L260),IF(MapcodeAPIBackup="","NO CONNECTION",IFERROR(_xlfn.WEBSERVICE(MapcodeAPIBackup&amp;MID(L260,LEN(MapcodeAPI)+1,999)),"NO CONNECTION"))))</f>
        <v/>
      </c>
      <c r="N260" t="inlineStr">
        <is>
          <t xml:space="preserve"> </t>
        </is>
      </c>
      <c r="P260" s="50">
        <f>IFERROR(IF(AND(TRIM(B260&amp;"")="",TRIM(C260&amp;"")=""),"","#"&amp;UPPER(B260&amp;"")),"#(ERROR)")</f>
        <v/>
      </c>
      <c r="Q260" s="50">
        <f>IF(P260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260,2,999)," "," "),"﻿"," "),"​"," "),"⁠"," ")," "," ")," "," "),CHAR(9)," "),CHAR(10)," "),CHAR(13)," "),"MAPCODE"," "),CHAR(34)," "),"“"," "),"”"," "),"'"," "),"’"," "),"‘"," "),"("," "),")"," "),"["," "),"]"," "),"{"," "),"}"," "),","," "),";"," "),"|"," "),":"," "),"/"," "),"\"," ")))</f>
        <v/>
      </c>
      <c r="R260" s="50">
        <f>IF(ISNUMBER(FIND(" ",Q260)),LEFT(Q260,FIND(" ",Q260)-1),"")</f>
        <v/>
      </c>
      <c r="S260" s="50">
        <f>IF(ISNUMBER(FIND(" ",Q260)),TRIM(MID(Q260,FIND(" ",Q260)+1,999)),Q260)</f>
        <v/>
      </c>
      <c r="T2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260&amp;"")," "," "),"﻿"," "),"​"," "),"⁠"," ")," "," ")," "," "),CHAR(9)," "),CHAR(10)," "),CHAR(13)," "),"MAPCODE"," "),CHAR(34)," "),"“"," "),"”"," "),"'"," "),"’"," "),"‘"," "),"("," "),")"," "),"["," "),"]"," "),"{"," "),"}"," "),","," "),";"," "),"|"," "),":"," "),"/"," "),"\"," "))</f>
        <v/>
      </c>
      <c r="U260" s="50">
        <f>IF(R260&lt;&gt;"",R260,T260)</f>
        <v/>
      </c>
      <c r="V260" s="50">
        <f>IFERROR(FIND(".",S260),0)</f>
        <v/>
      </c>
      <c r="W260" s="50">
        <f>IF(V260&gt;0,V260-1,LEN(S260))</f>
        <v/>
      </c>
      <c r="X260" s="50">
        <f>IF(V260=0,"",IFERROR(LEFT(MID(S260,V260+1,99),FIND("-",MID(S260,V260+1,99))-1),MID(S260,V260+1,99)))</f>
        <v/>
      </c>
      <c r="Y260" s="50">
        <f>LEN(X260)</f>
        <v/>
      </c>
      <c r="Z2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260,"0",""),"1",""),"2",""),"3",""),"4",""),"5",""),"6",""),"7",""),"8",""),"9",""),"A",""),"B",""),"C",""),"D",""),"E",""),"F",""),"G",""),"H",""),"I",""),"J",""),"K",""),"L",""),"M",""),"N",""),"O",""),"P",""),"Q",""),"R",""),"S",""),"T",""),"U",""),"V",""),"W",""),"X",""),"Y",""),"Z",""),".",""),"-","")</f>
        <v/>
      </c>
      <c r="AA260" s="50">
        <f>LEN(S260)-LEN(SUBSTITUTE(S260,".",""))</f>
        <v/>
      </c>
      <c r="AB260" s="50">
        <f>AND(W260=5,Y260=4)</f>
        <v/>
      </c>
      <c r="AC260" s="50">
        <f>IF(P260="","",IF(S260="","There is no mapcode in this row, only a country code.",IF(ISNUMBER(FIND(" ",S260)),"There are too many spaces. A mapcode looks like ZAF RDD.2J: the country code, one space, then the code.",IF(Z260&lt;&gt;"","Contains characters that can't be in a mapcode: "&amp;Z260,IF(OR(AA260&lt;&gt;1,W260&lt;2,W260&gt;5,Y260&lt;2,Y260&gt;4),"This doesn't look like a mapcode. Mapcodes look like RDD.2J: 2 to 5 letters or numbers, a dot, then 2 to 4 more.",IF(AND(U260="",NOT(AB260)),"MISSING",IF(AND(U260&lt;&gt;"",OR(LEN(U260)&lt;2,LEN(U260)&gt;6,ISNUMBER(FIND(".",U260)))),"The country code """&amp;U260&amp;""" doesn't look right. Use a code like ZAF (South Africa) or US-CA (California).","")))))))</f>
        <v/>
      </c>
      <c r="AD260" s="50">
        <f>AND(R260&lt;&gt;"",T260&lt;&gt;"",R260&lt;&gt;T260)</f>
        <v/>
      </c>
    </row>
    <row r="261">
      <c r="B261" s="44" t="n"/>
      <c r="C261" s="44" t="n"/>
      <c r="D261" s="45">
        <f>IF(P261="","",IF(AC261="MISSING","MISSING COUNTRY CODE",IF(AC261&lt;&gt;"","NOT A VALID MAPCODE",IF(M261="NO CONNECTION","NO CONNECTION",IF(NOT(ISNUMBER(F261)),"NOT FOUND",IF(AD261,"CONVERTED – PLEASE CHECK","CONVERTED"))))))</f>
        <v/>
      </c>
      <c r="E261" s="46">
        <f>IF(OR(P261="",AC261&lt;&gt;""),"",TRIM(U261&amp;" "&amp;S261))</f>
        <v/>
      </c>
      <c r="F261" s="47">
        <f>IF(OR(M261="",M261="NO CONNECTION"),"",IFERROR(VALUE(SUBSTITUTE(_xlfn.FILTERXML(M261,"//latDeg"),".",MID(1/2,2,1))),""))</f>
        <v/>
      </c>
      <c r="G261" s="47">
        <f>IF(OR(M261="",M261="NO CONNECTION"),"",IFERROR(VALUE(SUBSTITUTE(_xlfn.FILTERXML(M261,"//lonDeg"),".",MID(1/2,2,1))),""))</f>
        <v/>
      </c>
      <c r="H261" s="45">
        <f>IF(ISNUMBER(F261),SUBSTITUTE(ROUND(F261,6)&amp;"",",",".")&amp;", "&amp;SUBSTITUTE(ROUND(G261,6)&amp;"",",","."),"")</f>
        <v/>
      </c>
      <c r="I261" s="46">
        <f>IF(ISNUMBER(F261),IFERROR(HYPERLINK("https://www.mymapcodes.com/go/?t="&amp;IF(U261="","AAA",U261)&amp;"&amp;ma="&amp;LEFT(S261,V261-1)&amp;"&amp;mb="&amp;MID(S261,V261+1,99),"Open on MyMapcodes →"),""),"")</f>
        <v/>
      </c>
      <c r="J261" s="48">
        <f>IF(P261="","",IF(AC261="MISSING","Add the country code: put it in front of the mapcode (e.g. ZAF RDD.2J) or in column C. ZAF = South Africa.",IF(AC261&lt;&gt;"",AC261,IF(M261="NO CONNECTION","Excel couldn't reach the mapcode service. Click the REFRESH RESULTS box just above the table.",IF(NOT(ISNUMBER(F261)),"The mapcode service doesn't recognise "&amp;E261&amp;". Check the mapcode and the country code.",IF(AD261,"Two different country codes were given, so the one in front of the mapcode ("&amp;R261&amp;") was used.",IF(E261&lt;&gt;TRIM(UPPER(B261&amp;"")),"Tidied up to "&amp;E261&amp;".","")))))))</f>
        <v/>
      </c>
      <c r="L261" s="49">
        <f>IF(E261="","",MapcodeAPI&amp;"coords/"&amp;SUBSTITUTE(E261," ","%20"))&amp;LEFT($B$13,0)</f>
        <v/>
      </c>
      <c r="M261" s="49">
        <f>IF(L261="","",IFERROR(_xlfn.WEBSERVICE(L261),IF(MapcodeAPIBackup="","NO CONNECTION",IFERROR(_xlfn.WEBSERVICE(MapcodeAPIBackup&amp;MID(L261,LEN(MapcodeAPI)+1,999)),"NO CONNECTION"))))</f>
        <v/>
      </c>
      <c r="N261" t="inlineStr">
        <is>
          <t xml:space="preserve"> </t>
        </is>
      </c>
      <c r="P261" s="50">
        <f>IFERROR(IF(AND(TRIM(B261&amp;"")="",TRIM(C261&amp;"")=""),"","#"&amp;UPPER(B261&amp;"")),"#(ERROR)")</f>
        <v/>
      </c>
      <c r="Q261" s="50">
        <f>IF(P261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261,2,999)," "," "),"﻿"," "),"​"," "),"⁠"," ")," "," ")," "," "),CHAR(9)," "),CHAR(10)," "),CHAR(13)," "),"MAPCODE"," "),CHAR(34)," "),"“"," "),"”"," "),"'"," "),"’"," "),"‘"," "),"("," "),")"," "),"["," "),"]"," "),"{"," "),"}"," "),","," "),";"," "),"|"," "),":"," "),"/"," "),"\"," ")))</f>
        <v/>
      </c>
      <c r="R261" s="50">
        <f>IF(ISNUMBER(FIND(" ",Q261)),LEFT(Q261,FIND(" ",Q261)-1),"")</f>
        <v/>
      </c>
      <c r="S261" s="50">
        <f>IF(ISNUMBER(FIND(" ",Q261)),TRIM(MID(Q261,FIND(" ",Q261)+1,999)),Q261)</f>
        <v/>
      </c>
      <c r="T2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261&amp;"")," "," "),"﻿"," "),"​"," "),"⁠"," ")," "," ")," "," "),CHAR(9)," "),CHAR(10)," "),CHAR(13)," "),"MAPCODE"," "),CHAR(34)," "),"“"," "),"”"," "),"'"," "),"’"," "),"‘"," "),"("," "),")"," "),"["," "),"]"," "),"{"," "),"}"," "),","," "),";"," "),"|"," "),":"," "),"/"," "),"\"," "))</f>
        <v/>
      </c>
      <c r="U261" s="50">
        <f>IF(R261&lt;&gt;"",R261,T261)</f>
        <v/>
      </c>
      <c r="V261" s="50">
        <f>IFERROR(FIND(".",S261),0)</f>
        <v/>
      </c>
      <c r="W261" s="50">
        <f>IF(V261&gt;0,V261-1,LEN(S261))</f>
        <v/>
      </c>
      <c r="X261" s="50">
        <f>IF(V261=0,"",IFERROR(LEFT(MID(S261,V261+1,99),FIND("-",MID(S261,V261+1,99))-1),MID(S261,V261+1,99)))</f>
        <v/>
      </c>
      <c r="Y261" s="50">
        <f>LEN(X261)</f>
        <v/>
      </c>
      <c r="Z2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261,"0",""),"1",""),"2",""),"3",""),"4",""),"5",""),"6",""),"7",""),"8",""),"9",""),"A",""),"B",""),"C",""),"D",""),"E",""),"F",""),"G",""),"H",""),"I",""),"J",""),"K",""),"L",""),"M",""),"N",""),"O",""),"P",""),"Q",""),"R",""),"S",""),"T",""),"U",""),"V",""),"W",""),"X",""),"Y",""),"Z",""),".",""),"-","")</f>
        <v/>
      </c>
      <c r="AA261" s="50">
        <f>LEN(S261)-LEN(SUBSTITUTE(S261,".",""))</f>
        <v/>
      </c>
      <c r="AB261" s="50">
        <f>AND(W261=5,Y261=4)</f>
        <v/>
      </c>
      <c r="AC261" s="50">
        <f>IF(P261="","",IF(S261="","There is no mapcode in this row, only a country code.",IF(ISNUMBER(FIND(" ",S261)),"There are too many spaces. A mapcode looks like ZAF RDD.2J: the country code, one space, then the code.",IF(Z261&lt;&gt;"","Contains characters that can't be in a mapcode: "&amp;Z261,IF(OR(AA261&lt;&gt;1,W261&lt;2,W261&gt;5,Y261&lt;2,Y261&gt;4),"This doesn't look like a mapcode. Mapcodes look like RDD.2J: 2 to 5 letters or numbers, a dot, then 2 to 4 more.",IF(AND(U261="",NOT(AB261)),"MISSING",IF(AND(U261&lt;&gt;"",OR(LEN(U261)&lt;2,LEN(U261)&gt;6,ISNUMBER(FIND(".",U261)))),"The country code """&amp;U261&amp;""" doesn't look right. Use a code like ZAF (South Africa) or US-CA (California).","")))))))</f>
        <v/>
      </c>
      <c r="AD261" s="50">
        <f>AND(R261&lt;&gt;"",T261&lt;&gt;"",R261&lt;&gt;T261)</f>
        <v/>
      </c>
    </row>
    <row r="262">
      <c r="B262" s="44" t="n"/>
      <c r="C262" s="44" t="n"/>
      <c r="D262" s="45">
        <f>IF(P262="","",IF(AC262="MISSING","MISSING COUNTRY CODE",IF(AC262&lt;&gt;"","NOT A VALID MAPCODE",IF(M262="NO CONNECTION","NO CONNECTION",IF(NOT(ISNUMBER(F262)),"NOT FOUND",IF(AD262,"CONVERTED – PLEASE CHECK","CONVERTED"))))))</f>
        <v/>
      </c>
      <c r="E262" s="46">
        <f>IF(OR(P262="",AC262&lt;&gt;""),"",TRIM(U262&amp;" "&amp;S262))</f>
        <v/>
      </c>
      <c r="F262" s="47">
        <f>IF(OR(M262="",M262="NO CONNECTION"),"",IFERROR(VALUE(SUBSTITUTE(_xlfn.FILTERXML(M262,"//latDeg"),".",MID(1/2,2,1))),""))</f>
        <v/>
      </c>
      <c r="G262" s="47">
        <f>IF(OR(M262="",M262="NO CONNECTION"),"",IFERROR(VALUE(SUBSTITUTE(_xlfn.FILTERXML(M262,"//lonDeg"),".",MID(1/2,2,1))),""))</f>
        <v/>
      </c>
      <c r="H262" s="45">
        <f>IF(ISNUMBER(F262),SUBSTITUTE(ROUND(F262,6)&amp;"",",",".")&amp;", "&amp;SUBSTITUTE(ROUND(G262,6)&amp;"",",","."),"")</f>
        <v/>
      </c>
      <c r="I262" s="46">
        <f>IF(ISNUMBER(F262),IFERROR(HYPERLINK("https://www.mymapcodes.com/go/?t="&amp;IF(U262="","AAA",U262)&amp;"&amp;ma="&amp;LEFT(S262,V262-1)&amp;"&amp;mb="&amp;MID(S262,V262+1,99),"Open on MyMapcodes →"),""),"")</f>
        <v/>
      </c>
      <c r="J262" s="48">
        <f>IF(P262="","",IF(AC262="MISSING","Add the country code: put it in front of the mapcode (e.g. ZAF RDD.2J) or in column C. ZAF = South Africa.",IF(AC262&lt;&gt;"",AC262,IF(M262="NO CONNECTION","Excel couldn't reach the mapcode service. Click the REFRESH RESULTS box just above the table.",IF(NOT(ISNUMBER(F262)),"The mapcode service doesn't recognise "&amp;E262&amp;". Check the mapcode and the country code.",IF(AD262,"Two different country codes were given, so the one in front of the mapcode ("&amp;R262&amp;") was used.",IF(E262&lt;&gt;TRIM(UPPER(B262&amp;"")),"Tidied up to "&amp;E262&amp;".","")))))))</f>
        <v/>
      </c>
      <c r="L262" s="49">
        <f>IF(E262="","",MapcodeAPI&amp;"coords/"&amp;SUBSTITUTE(E262," ","%20"))&amp;LEFT($B$13,0)</f>
        <v/>
      </c>
      <c r="M262" s="49">
        <f>IF(L262="","",IFERROR(_xlfn.WEBSERVICE(L262),IF(MapcodeAPIBackup="","NO CONNECTION",IFERROR(_xlfn.WEBSERVICE(MapcodeAPIBackup&amp;MID(L262,LEN(MapcodeAPI)+1,999)),"NO CONNECTION"))))</f>
        <v/>
      </c>
      <c r="N262" t="inlineStr">
        <is>
          <t xml:space="preserve"> </t>
        </is>
      </c>
      <c r="P262" s="50">
        <f>IFERROR(IF(AND(TRIM(B262&amp;"")="",TRIM(C262&amp;"")=""),"","#"&amp;UPPER(B262&amp;"")),"#(ERROR)")</f>
        <v/>
      </c>
      <c r="Q262" s="50">
        <f>IF(P262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262,2,999)," "," "),"﻿"," "),"​"," "),"⁠"," ")," "," ")," "," "),CHAR(9)," "),CHAR(10)," "),CHAR(13)," "),"MAPCODE"," "),CHAR(34)," "),"“"," "),"”"," "),"'"," "),"’"," "),"‘"," "),"("," "),")"," "),"["," "),"]"," "),"{"," "),"}"," "),","," "),";"," "),"|"," "),":"," "),"/"," "),"\"," ")))</f>
        <v/>
      </c>
      <c r="R262" s="50">
        <f>IF(ISNUMBER(FIND(" ",Q262)),LEFT(Q262,FIND(" ",Q262)-1),"")</f>
        <v/>
      </c>
      <c r="S262" s="50">
        <f>IF(ISNUMBER(FIND(" ",Q262)),TRIM(MID(Q262,FIND(" ",Q262)+1,999)),Q262)</f>
        <v/>
      </c>
      <c r="T2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262&amp;"")," "," "),"﻿"," "),"​"," "),"⁠"," ")," "," ")," "," "),CHAR(9)," "),CHAR(10)," "),CHAR(13)," "),"MAPCODE"," "),CHAR(34)," "),"“"," "),"”"," "),"'"," "),"’"," "),"‘"," "),"("," "),")"," "),"["," "),"]"," "),"{"," "),"}"," "),","," "),";"," "),"|"," "),":"," "),"/"," "),"\"," "))</f>
        <v/>
      </c>
      <c r="U262" s="50">
        <f>IF(R262&lt;&gt;"",R262,T262)</f>
        <v/>
      </c>
      <c r="V262" s="50">
        <f>IFERROR(FIND(".",S262),0)</f>
        <v/>
      </c>
      <c r="W262" s="50">
        <f>IF(V262&gt;0,V262-1,LEN(S262))</f>
        <v/>
      </c>
      <c r="X262" s="50">
        <f>IF(V262=0,"",IFERROR(LEFT(MID(S262,V262+1,99),FIND("-",MID(S262,V262+1,99))-1),MID(S262,V262+1,99)))</f>
        <v/>
      </c>
      <c r="Y262" s="50">
        <f>LEN(X262)</f>
        <v/>
      </c>
      <c r="Z2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262,"0",""),"1",""),"2",""),"3",""),"4",""),"5",""),"6",""),"7",""),"8",""),"9",""),"A",""),"B",""),"C",""),"D",""),"E",""),"F",""),"G",""),"H",""),"I",""),"J",""),"K",""),"L",""),"M",""),"N",""),"O",""),"P",""),"Q",""),"R",""),"S",""),"T",""),"U",""),"V",""),"W",""),"X",""),"Y",""),"Z",""),".",""),"-","")</f>
        <v/>
      </c>
      <c r="AA262" s="50">
        <f>LEN(S262)-LEN(SUBSTITUTE(S262,".",""))</f>
        <v/>
      </c>
      <c r="AB262" s="50">
        <f>AND(W262=5,Y262=4)</f>
        <v/>
      </c>
      <c r="AC262" s="50">
        <f>IF(P262="","",IF(S262="","There is no mapcode in this row, only a country code.",IF(ISNUMBER(FIND(" ",S262)),"There are too many spaces. A mapcode looks like ZAF RDD.2J: the country code, one space, then the code.",IF(Z262&lt;&gt;"","Contains characters that can't be in a mapcode: "&amp;Z262,IF(OR(AA262&lt;&gt;1,W262&lt;2,W262&gt;5,Y262&lt;2,Y262&gt;4),"This doesn't look like a mapcode. Mapcodes look like RDD.2J: 2 to 5 letters or numbers, a dot, then 2 to 4 more.",IF(AND(U262="",NOT(AB262)),"MISSING",IF(AND(U262&lt;&gt;"",OR(LEN(U262)&lt;2,LEN(U262)&gt;6,ISNUMBER(FIND(".",U262)))),"The country code """&amp;U262&amp;""" doesn't look right. Use a code like ZAF (South Africa) or US-CA (California).","")))))))</f>
        <v/>
      </c>
      <c r="AD262" s="50">
        <f>AND(R262&lt;&gt;"",T262&lt;&gt;"",R262&lt;&gt;T262)</f>
        <v/>
      </c>
    </row>
    <row r="263">
      <c r="B263" s="44" t="n"/>
      <c r="C263" s="44" t="n"/>
      <c r="D263" s="45">
        <f>IF(P263="","",IF(AC263="MISSING","MISSING COUNTRY CODE",IF(AC263&lt;&gt;"","NOT A VALID MAPCODE",IF(M263="NO CONNECTION","NO CONNECTION",IF(NOT(ISNUMBER(F263)),"NOT FOUND",IF(AD263,"CONVERTED – PLEASE CHECK","CONVERTED"))))))</f>
        <v/>
      </c>
      <c r="E263" s="46">
        <f>IF(OR(P263="",AC263&lt;&gt;""),"",TRIM(U263&amp;" "&amp;S263))</f>
        <v/>
      </c>
      <c r="F263" s="47">
        <f>IF(OR(M263="",M263="NO CONNECTION"),"",IFERROR(VALUE(SUBSTITUTE(_xlfn.FILTERXML(M263,"//latDeg"),".",MID(1/2,2,1))),""))</f>
        <v/>
      </c>
      <c r="G263" s="47">
        <f>IF(OR(M263="",M263="NO CONNECTION"),"",IFERROR(VALUE(SUBSTITUTE(_xlfn.FILTERXML(M263,"//lonDeg"),".",MID(1/2,2,1))),""))</f>
        <v/>
      </c>
      <c r="H263" s="45">
        <f>IF(ISNUMBER(F263),SUBSTITUTE(ROUND(F263,6)&amp;"",",",".")&amp;", "&amp;SUBSTITUTE(ROUND(G263,6)&amp;"",",","."),"")</f>
        <v/>
      </c>
      <c r="I263" s="46">
        <f>IF(ISNUMBER(F263),IFERROR(HYPERLINK("https://www.mymapcodes.com/go/?t="&amp;IF(U263="","AAA",U263)&amp;"&amp;ma="&amp;LEFT(S263,V263-1)&amp;"&amp;mb="&amp;MID(S263,V263+1,99),"Open on MyMapcodes →"),""),"")</f>
        <v/>
      </c>
      <c r="J263" s="48">
        <f>IF(P263="","",IF(AC263="MISSING","Add the country code: put it in front of the mapcode (e.g. ZAF RDD.2J) or in column C. ZAF = South Africa.",IF(AC263&lt;&gt;"",AC263,IF(M263="NO CONNECTION","Excel couldn't reach the mapcode service. Click the REFRESH RESULTS box just above the table.",IF(NOT(ISNUMBER(F263)),"The mapcode service doesn't recognise "&amp;E263&amp;". Check the mapcode and the country code.",IF(AD263,"Two different country codes were given, so the one in front of the mapcode ("&amp;R263&amp;") was used.",IF(E263&lt;&gt;TRIM(UPPER(B263&amp;"")),"Tidied up to "&amp;E263&amp;".","")))))))</f>
        <v/>
      </c>
      <c r="L263" s="49">
        <f>IF(E263="","",MapcodeAPI&amp;"coords/"&amp;SUBSTITUTE(E263," ","%20"))&amp;LEFT($B$13,0)</f>
        <v/>
      </c>
      <c r="M263" s="49">
        <f>IF(L263="","",IFERROR(_xlfn.WEBSERVICE(L263),IF(MapcodeAPIBackup="","NO CONNECTION",IFERROR(_xlfn.WEBSERVICE(MapcodeAPIBackup&amp;MID(L263,LEN(MapcodeAPI)+1,999)),"NO CONNECTION"))))</f>
        <v/>
      </c>
      <c r="N263" t="inlineStr">
        <is>
          <t xml:space="preserve"> </t>
        </is>
      </c>
      <c r="P263" s="50">
        <f>IFERROR(IF(AND(TRIM(B263&amp;"")="",TRIM(C263&amp;"")=""),"","#"&amp;UPPER(B263&amp;"")),"#(ERROR)")</f>
        <v/>
      </c>
      <c r="Q263" s="50">
        <f>IF(P263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263,2,999)," "," "),"﻿"," "),"​"," "),"⁠"," ")," "," ")," "," "),CHAR(9)," "),CHAR(10)," "),CHAR(13)," "),"MAPCODE"," "),CHAR(34)," "),"“"," "),"”"," "),"'"," "),"’"," "),"‘"," "),"("," "),")"," "),"["," "),"]"," "),"{"," "),"}"," "),","," "),";"," "),"|"," "),":"," "),"/"," "),"\"," ")))</f>
        <v/>
      </c>
      <c r="R263" s="50">
        <f>IF(ISNUMBER(FIND(" ",Q263)),LEFT(Q263,FIND(" ",Q263)-1),"")</f>
        <v/>
      </c>
      <c r="S263" s="50">
        <f>IF(ISNUMBER(FIND(" ",Q263)),TRIM(MID(Q263,FIND(" ",Q263)+1,999)),Q263)</f>
        <v/>
      </c>
      <c r="T2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263&amp;"")," "," "),"﻿"," "),"​"," "),"⁠"," ")," "," ")," "," "),CHAR(9)," "),CHAR(10)," "),CHAR(13)," "),"MAPCODE"," "),CHAR(34)," "),"“"," "),"”"," "),"'"," "),"’"," "),"‘"," "),"("," "),")"," "),"["," "),"]"," "),"{"," "),"}"," "),","," "),";"," "),"|"," "),":"," "),"/"," "),"\"," "))</f>
        <v/>
      </c>
      <c r="U263" s="50">
        <f>IF(R263&lt;&gt;"",R263,T263)</f>
        <v/>
      </c>
      <c r="V263" s="50">
        <f>IFERROR(FIND(".",S263),0)</f>
        <v/>
      </c>
      <c r="W263" s="50">
        <f>IF(V263&gt;0,V263-1,LEN(S263))</f>
        <v/>
      </c>
      <c r="X263" s="50">
        <f>IF(V263=0,"",IFERROR(LEFT(MID(S263,V263+1,99),FIND("-",MID(S263,V263+1,99))-1),MID(S263,V263+1,99)))</f>
        <v/>
      </c>
      <c r="Y263" s="50">
        <f>LEN(X263)</f>
        <v/>
      </c>
      <c r="Z2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263,"0",""),"1",""),"2",""),"3",""),"4",""),"5",""),"6",""),"7",""),"8",""),"9",""),"A",""),"B",""),"C",""),"D",""),"E",""),"F",""),"G",""),"H",""),"I",""),"J",""),"K",""),"L",""),"M",""),"N",""),"O",""),"P",""),"Q",""),"R",""),"S",""),"T",""),"U",""),"V",""),"W",""),"X",""),"Y",""),"Z",""),".",""),"-","")</f>
        <v/>
      </c>
      <c r="AA263" s="50">
        <f>LEN(S263)-LEN(SUBSTITUTE(S263,".",""))</f>
        <v/>
      </c>
      <c r="AB263" s="50">
        <f>AND(W263=5,Y263=4)</f>
        <v/>
      </c>
      <c r="AC263" s="50">
        <f>IF(P263="","",IF(S263="","There is no mapcode in this row, only a country code.",IF(ISNUMBER(FIND(" ",S263)),"There are too many spaces. A mapcode looks like ZAF RDD.2J: the country code, one space, then the code.",IF(Z263&lt;&gt;"","Contains characters that can't be in a mapcode: "&amp;Z263,IF(OR(AA263&lt;&gt;1,W263&lt;2,W263&gt;5,Y263&lt;2,Y263&gt;4),"This doesn't look like a mapcode. Mapcodes look like RDD.2J: 2 to 5 letters or numbers, a dot, then 2 to 4 more.",IF(AND(U263="",NOT(AB263)),"MISSING",IF(AND(U263&lt;&gt;"",OR(LEN(U263)&lt;2,LEN(U263)&gt;6,ISNUMBER(FIND(".",U263)))),"The country code """&amp;U263&amp;""" doesn't look right. Use a code like ZAF (South Africa) or US-CA (California).","")))))))</f>
        <v/>
      </c>
      <c r="AD263" s="50">
        <f>AND(R263&lt;&gt;"",T263&lt;&gt;"",R263&lt;&gt;T263)</f>
        <v/>
      </c>
    </row>
    <row r="264">
      <c r="B264" s="44" t="n"/>
      <c r="C264" s="44" t="n"/>
      <c r="D264" s="45">
        <f>IF(P264="","",IF(AC264="MISSING","MISSING COUNTRY CODE",IF(AC264&lt;&gt;"","NOT A VALID MAPCODE",IF(M264="NO CONNECTION","NO CONNECTION",IF(NOT(ISNUMBER(F264)),"NOT FOUND",IF(AD264,"CONVERTED – PLEASE CHECK","CONVERTED"))))))</f>
        <v/>
      </c>
      <c r="E264" s="46">
        <f>IF(OR(P264="",AC264&lt;&gt;""),"",TRIM(U264&amp;" "&amp;S264))</f>
        <v/>
      </c>
      <c r="F264" s="47">
        <f>IF(OR(M264="",M264="NO CONNECTION"),"",IFERROR(VALUE(SUBSTITUTE(_xlfn.FILTERXML(M264,"//latDeg"),".",MID(1/2,2,1))),""))</f>
        <v/>
      </c>
      <c r="G264" s="47">
        <f>IF(OR(M264="",M264="NO CONNECTION"),"",IFERROR(VALUE(SUBSTITUTE(_xlfn.FILTERXML(M264,"//lonDeg"),".",MID(1/2,2,1))),""))</f>
        <v/>
      </c>
      <c r="H264" s="45">
        <f>IF(ISNUMBER(F264),SUBSTITUTE(ROUND(F264,6)&amp;"",",",".")&amp;", "&amp;SUBSTITUTE(ROUND(G264,6)&amp;"",",","."),"")</f>
        <v/>
      </c>
      <c r="I264" s="46">
        <f>IF(ISNUMBER(F264),IFERROR(HYPERLINK("https://www.mymapcodes.com/go/?t="&amp;IF(U264="","AAA",U264)&amp;"&amp;ma="&amp;LEFT(S264,V264-1)&amp;"&amp;mb="&amp;MID(S264,V264+1,99),"Open on MyMapcodes →"),""),"")</f>
        <v/>
      </c>
      <c r="J264" s="48">
        <f>IF(P264="","",IF(AC264="MISSING","Add the country code: put it in front of the mapcode (e.g. ZAF RDD.2J) or in column C. ZAF = South Africa.",IF(AC264&lt;&gt;"",AC264,IF(M264="NO CONNECTION","Excel couldn't reach the mapcode service. Click the REFRESH RESULTS box just above the table.",IF(NOT(ISNUMBER(F264)),"The mapcode service doesn't recognise "&amp;E264&amp;". Check the mapcode and the country code.",IF(AD264,"Two different country codes were given, so the one in front of the mapcode ("&amp;R264&amp;") was used.",IF(E264&lt;&gt;TRIM(UPPER(B264&amp;"")),"Tidied up to "&amp;E264&amp;".","")))))))</f>
        <v/>
      </c>
      <c r="L264" s="49">
        <f>IF(E264="","",MapcodeAPI&amp;"coords/"&amp;SUBSTITUTE(E264," ","%20"))&amp;LEFT($B$13,0)</f>
        <v/>
      </c>
      <c r="M264" s="49">
        <f>IF(L264="","",IFERROR(_xlfn.WEBSERVICE(L264),IF(MapcodeAPIBackup="","NO CONNECTION",IFERROR(_xlfn.WEBSERVICE(MapcodeAPIBackup&amp;MID(L264,LEN(MapcodeAPI)+1,999)),"NO CONNECTION"))))</f>
        <v/>
      </c>
      <c r="N264" t="inlineStr">
        <is>
          <t xml:space="preserve"> </t>
        </is>
      </c>
      <c r="P264" s="50">
        <f>IFERROR(IF(AND(TRIM(B264&amp;"")="",TRIM(C264&amp;"")=""),"","#"&amp;UPPER(B264&amp;"")),"#(ERROR)")</f>
        <v/>
      </c>
      <c r="Q264" s="50">
        <f>IF(P264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264,2,999)," "," "),"﻿"," "),"​"," "),"⁠"," ")," "," ")," "," "),CHAR(9)," "),CHAR(10)," "),CHAR(13)," "),"MAPCODE"," "),CHAR(34)," "),"“"," "),"”"," "),"'"," "),"’"," "),"‘"," "),"("," "),")"," "),"["," "),"]"," "),"{"," "),"}"," "),","," "),";"," "),"|"," "),":"," "),"/"," "),"\"," ")))</f>
        <v/>
      </c>
      <c r="R264" s="50">
        <f>IF(ISNUMBER(FIND(" ",Q264)),LEFT(Q264,FIND(" ",Q264)-1),"")</f>
        <v/>
      </c>
      <c r="S264" s="50">
        <f>IF(ISNUMBER(FIND(" ",Q264)),TRIM(MID(Q264,FIND(" ",Q264)+1,999)),Q264)</f>
        <v/>
      </c>
      <c r="T2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264&amp;"")," "," "),"﻿"," "),"​"," "),"⁠"," ")," "," ")," "," "),CHAR(9)," "),CHAR(10)," "),CHAR(13)," "),"MAPCODE"," "),CHAR(34)," "),"“"," "),"”"," "),"'"," "),"’"," "),"‘"," "),"("," "),")"," "),"["," "),"]"," "),"{"," "),"}"," "),","," "),";"," "),"|"," "),":"," "),"/"," "),"\"," "))</f>
        <v/>
      </c>
      <c r="U264" s="50">
        <f>IF(R264&lt;&gt;"",R264,T264)</f>
        <v/>
      </c>
      <c r="V264" s="50">
        <f>IFERROR(FIND(".",S264),0)</f>
        <v/>
      </c>
      <c r="W264" s="50">
        <f>IF(V264&gt;0,V264-1,LEN(S264))</f>
        <v/>
      </c>
      <c r="X264" s="50">
        <f>IF(V264=0,"",IFERROR(LEFT(MID(S264,V264+1,99),FIND("-",MID(S264,V264+1,99))-1),MID(S264,V264+1,99)))</f>
        <v/>
      </c>
      <c r="Y264" s="50">
        <f>LEN(X264)</f>
        <v/>
      </c>
      <c r="Z2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264,"0",""),"1",""),"2",""),"3",""),"4",""),"5",""),"6",""),"7",""),"8",""),"9",""),"A",""),"B",""),"C",""),"D",""),"E",""),"F",""),"G",""),"H",""),"I",""),"J",""),"K",""),"L",""),"M",""),"N",""),"O",""),"P",""),"Q",""),"R",""),"S",""),"T",""),"U",""),"V",""),"W",""),"X",""),"Y",""),"Z",""),".",""),"-","")</f>
        <v/>
      </c>
      <c r="AA264" s="50">
        <f>LEN(S264)-LEN(SUBSTITUTE(S264,".",""))</f>
        <v/>
      </c>
      <c r="AB264" s="50">
        <f>AND(W264=5,Y264=4)</f>
        <v/>
      </c>
      <c r="AC264" s="50">
        <f>IF(P264="","",IF(S264="","There is no mapcode in this row, only a country code.",IF(ISNUMBER(FIND(" ",S264)),"There are too many spaces. A mapcode looks like ZAF RDD.2J: the country code, one space, then the code.",IF(Z264&lt;&gt;"","Contains characters that can't be in a mapcode: "&amp;Z264,IF(OR(AA264&lt;&gt;1,W264&lt;2,W264&gt;5,Y264&lt;2,Y264&gt;4),"This doesn't look like a mapcode. Mapcodes look like RDD.2J: 2 to 5 letters or numbers, a dot, then 2 to 4 more.",IF(AND(U264="",NOT(AB264)),"MISSING",IF(AND(U264&lt;&gt;"",OR(LEN(U264)&lt;2,LEN(U264)&gt;6,ISNUMBER(FIND(".",U264)))),"The country code """&amp;U264&amp;""" doesn't look right. Use a code like ZAF (South Africa) or US-CA (California).","")))))))</f>
        <v/>
      </c>
      <c r="AD264" s="50">
        <f>AND(R264&lt;&gt;"",T264&lt;&gt;"",R264&lt;&gt;T264)</f>
        <v/>
      </c>
    </row>
    <row r="265">
      <c r="B265" s="44" t="n"/>
      <c r="C265" s="44" t="n"/>
      <c r="D265" s="45">
        <f>IF(P265="","",IF(AC265="MISSING","MISSING COUNTRY CODE",IF(AC265&lt;&gt;"","NOT A VALID MAPCODE",IF(M265="NO CONNECTION","NO CONNECTION",IF(NOT(ISNUMBER(F265)),"NOT FOUND",IF(AD265,"CONVERTED – PLEASE CHECK","CONVERTED"))))))</f>
        <v/>
      </c>
      <c r="E265" s="46">
        <f>IF(OR(P265="",AC265&lt;&gt;""),"",TRIM(U265&amp;" "&amp;S265))</f>
        <v/>
      </c>
      <c r="F265" s="47">
        <f>IF(OR(M265="",M265="NO CONNECTION"),"",IFERROR(VALUE(SUBSTITUTE(_xlfn.FILTERXML(M265,"//latDeg"),".",MID(1/2,2,1))),""))</f>
        <v/>
      </c>
      <c r="G265" s="47">
        <f>IF(OR(M265="",M265="NO CONNECTION"),"",IFERROR(VALUE(SUBSTITUTE(_xlfn.FILTERXML(M265,"//lonDeg"),".",MID(1/2,2,1))),""))</f>
        <v/>
      </c>
      <c r="H265" s="45">
        <f>IF(ISNUMBER(F265),SUBSTITUTE(ROUND(F265,6)&amp;"",",",".")&amp;", "&amp;SUBSTITUTE(ROUND(G265,6)&amp;"",",","."),"")</f>
        <v/>
      </c>
      <c r="I265" s="46">
        <f>IF(ISNUMBER(F265),IFERROR(HYPERLINK("https://www.mymapcodes.com/go/?t="&amp;IF(U265="","AAA",U265)&amp;"&amp;ma="&amp;LEFT(S265,V265-1)&amp;"&amp;mb="&amp;MID(S265,V265+1,99),"Open on MyMapcodes →"),""),"")</f>
        <v/>
      </c>
      <c r="J265" s="48">
        <f>IF(P265="","",IF(AC265="MISSING","Add the country code: put it in front of the mapcode (e.g. ZAF RDD.2J) or in column C. ZAF = South Africa.",IF(AC265&lt;&gt;"",AC265,IF(M265="NO CONNECTION","Excel couldn't reach the mapcode service. Click the REFRESH RESULTS box just above the table.",IF(NOT(ISNUMBER(F265)),"The mapcode service doesn't recognise "&amp;E265&amp;". Check the mapcode and the country code.",IF(AD265,"Two different country codes were given, so the one in front of the mapcode ("&amp;R265&amp;") was used.",IF(E265&lt;&gt;TRIM(UPPER(B265&amp;"")),"Tidied up to "&amp;E265&amp;".","")))))))</f>
        <v/>
      </c>
      <c r="L265" s="49">
        <f>IF(E265="","",MapcodeAPI&amp;"coords/"&amp;SUBSTITUTE(E265," ","%20"))&amp;LEFT($B$13,0)</f>
        <v/>
      </c>
      <c r="M265" s="49">
        <f>IF(L265="","",IFERROR(_xlfn.WEBSERVICE(L265),IF(MapcodeAPIBackup="","NO CONNECTION",IFERROR(_xlfn.WEBSERVICE(MapcodeAPIBackup&amp;MID(L265,LEN(MapcodeAPI)+1,999)),"NO CONNECTION"))))</f>
        <v/>
      </c>
      <c r="N265" t="inlineStr">
        <is>
          <t xml:space="preserve"> </t>
        </is>
      </c>
      <c r="P265" s="50">
        <f>IFERROR(IF(AND(TRIM(B265&amp;"")="",TRIM(C265&amp;"")=""),"","#"&amp;UPPER(B265&amp;"")),"#(ERROR)")</f>
        <v/>
      </c>
      <c r="Q265" s="50">
        <f>IF(P265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265,2,999)," "," "),"﻿"," "),"​"," "),"⁠"," ")," "," ")," "," "),CHAR(9)," "),CHAR(10)," "),CHAR(13)," "),"MAPCODE"," "),CHAR(34)," "),"“"," "),"”"," "),"'"," "),"’"," "),"‘"," "),"("," "),")"," "),"["," "),"]"," "),"{"," "),"}"," "),","," "),";"," "),"|"," "),":"," "),"/"," "),"\"," ")))</f>
        <v/>
      </c>
      <c r="R265" s="50">
        <f>IF(ISNUMBER(FIND(" ",Q265)),LEFT(Q265,FIND(" ",Q265)-1),"")</f>
        <v/>
      </c>
      <c r="S265" s="50">
        <f>IF(ISNUMBER(FIND(" ",Q265)),TRIM(MID(Q265,FIND(" ",Q265)+1,999)),Q265)</f>
        <v/>
      </c>
      <c r="T2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265&amp;"")," "," "),"﻿"," "),"​"," "),"⁠"," ")," "," ")," "," "),CHAR(9)," "),CHAR(10)," "),CHAR(13)," "),"MAPCODE"," "),CHAR(34)," "),"“"," "),"”"," "),"'"," "),"’"," "),"‘"," "),"("," "),")"," "),"["," "),"]"," "),"{"," "),"}"," "),","," "),";"," "),"|"," "),":"," "),"/"," "),"\"," "))</f>
        <v/>
      </c>
      <c r="U265" s="50">
        <f>IF(R265&lt;&gt;"",R265,T265)</f>
        <v/>
      </c>
      <c r="V265" s="50">
        <f>IFERROR(FIND(".",S265),0)</f>
        <v/>
      </c>
      <c r="W265" s="50">
        <f>IF(V265&gt;0,V265-1,LEN(S265))</f>
        <v/>
      </c>
      <c r="X265" s="50">
        <f>IF(V265=0,"",IFERROR(LEFT(MID(S265,V265+1,99),FIND("-",MID(S265,V265+1,99))-1),MID(S265,V265+1,99)))</f>
        <v/>
      </c>
      <c r="Y265" s="50">
        <f>LEN(X265)</f>
        <v/>
      </c>
      <c r="Z2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265,"0",""),"1",""),"2",""),"3",""),"4",""),"5",""),"6",""),"7",""),"8",""),"9",""),"A",""),"B",""),"C",""),"D",""),"E",""),"F",""),"G",""),"H",""),"I",""),"J",""),"K",""),"L",""),"M",""),"N",""),"O",""),"P",""),"Q",""),"R",""),"S",""),"T",""),"U",""),"V",""),"W",""),"X",""),"Y",""),"Z",""),".",""),"-","")</f>
        <v/>
      </c>
      <c r="AA265" s="50">
        <f>LEN(S265)-LEN(SUBSTITUTE(S265,".",""))</f>
        <v/>
      </c>
      <c r="AB265" s="50">
        <f>AND(W265=5,Y265=4)</f>
        <v/>
      </c>
      <c r="AC265" s="50">
        <f>IF(P265="","",IF(S265="","There is no mapcode in this row, only a country code.",IF(ISNUMBER(FIND(" ",S265)),"There are too many spaces. A mapcode looks like ZAF RDD.2J: the country code, one space, then the code.",IF(Z265&lt;&gt;"","Contains characters that can't be in a mapcode: "&amp;Z265,IF(OR(AA265&lt;&gt;1,W265&lt;2,W265&gt;5,Y265&lt;2,Y265&gt;4),"This doesn't look like a mapcode. Mapcodes look like RDD.2J: 2 to 5 letters or numbers, a dot, then 2 to 4 more.",IF(AND(U265="",NOT(AB265)),"MISSING",IF(AND(U265&lt;&gt;"",OR(LEN(U265)&lt;2,LEN(U265)&gt;6,ISNUMBER(FIND(".",U265)))),"The country code """&amp;U265&amp;""" doesn't look right. Use a code like ZAF (South Africa) or US-CA (California).","")))))))</f>
        <v/>
      </c>
      <c r="AD265" s="50">
        <f>AND(R265&lt;&gt;"",T265&lt;&gt;"",R265&lt;&gt;T265)</f>
        <v/>
      </c>
    </row>
    <row r="266">
      <c r="B266" s="44" t="n"/>
      <c r="C266" s="44" t="n"/>
      <c r="D266" s="45">
        <f>IF(P266="","",IF(AC266="MISSING","MISSING COUNTRY CODE",IF(AC266&lt;&gt;"","NOT A VALID MAPCODE",IF(M266="NO CONNECTION","NO CONNECTION",IF(NOT(ISNUMBER(F266)),"NOT FOUND",IF(AD266,"CONVERTED – PLEASE CHECK","CONVERTED"))))))</f>
        <v/>
      </c>
      <c r="E266" s="46">
        <f>IF(OR(P266="",AC266&lt;&gt;""),"",TRIM(U266&amp;" "&amp;S266))</f>
        <v/>
      </c>
      <c r="F266" s="47">
        <f>IF(OR(M266="",M266="NO CONNECTION"),"",IFERROR(VALUE(SUBSTITUTE(_xlfn.FILTERXML(M266,"//latDeg"),".",MID(1/2,2,1))),""))</f>
        <v/>
      </c>
      <c r="G266" s="47">
        <f>IF(OR(M266="",M266="NO CONNECTION"),"",IFERROR(VALUE(SUBSTITUTE(_xlfn.FILTERXML(M266,"//lonDeg"),".",MID(1/2,2,1))),""))</f>
        <v/>
      </c>
      <c r="H266" s="45">
        <f>IF(ISNUMBER(F266),SUBSTITUTE(ROUND(F266,6)&amp;"",",",".")&amp;", "&amp;SUBSTITUTE(ROUND(G266,6)&amp;"",",","."),"")</f>
        <v/>
      </c>
      <c r="I266" s="46">
        <f>IF(ISNUMBER(F266),IFERROR(HYPERLINK("https://www.mymapcodes.com/go/?t="&amp;IF(U266="","AAA",U266)&amp;"&amp;ma="&amp;LEFT(S266,V266-1)&amp;"&amp;mb="&amp;MID(S266,V266+1,99),"Open on MyMapcodes →"),""),"")</f>
        <v/>
      </c>
      <c r="J266" s="48">
        <f>IF(P266="","",IF(AC266="MISSING","Add the country code: put it in front of the mapcode (e.g. ZAF RDD.2J) or in column C. ZAF = South Africa.",IF(AC266&lt;&gt;"",AC266,IF(M266="NO CONNECTION","Excel couldn't reach the mapcode service. Click the REFRESH RESULTS box just above the table.",IF(NOT(ISNUMBER(F266)),"The mapcode service doesn't recognise "&amp;E266&amp;". Check the mapcode and the country code.",IF(AD266,"Two different country codes were given, so the one in front of the mapcode ("&amp;R266&amp;") was used.",IF(E266&lt;&gt;TRIM(UPPER(B266&amp;"")),"Tidied up to "&amp;E266&amp;".","")))))))</f>
        <v/>
      </c>
      <c r="L266" s="49">
        <f>IF(E266="","",MapcodeAPI&amp;"coords/"&amp;SUBSTITUTE(E266," ","%20"))&amp;LEFT($B$13,0)</f>
        <v/>
      </c>
      <c r="M266" s="49">
        <f>IF(L266="","",IFERROR(_xlfn.WEBSERVICE(L266),IF(MapcodeAPIBackup="","NO CONNECTION",IFERROR(_xlfn.WEBSERVICE(MapcodeAPIBackup&amp;MID(L266,LEN(MapcodeAPI)+1,999)),"NO CONNECTION"))))</f>
        <v/>
      </c>
      <c r="N266" t="inlineStr">
        <is>
          <t xml:space="preserve"> </t>
        </is>
      </c>
      <c r="P266" s="50">
        <f>IFERROR(IF(AND(TRIM(B266&amp;"")="",TRIM(C266&amp;"")=""),"","#"&amp;UPPER(B266&amp;"")),"#(ERROR)")</f>
        <v/>
      </c>
      <c r="Q266" s="50">
        <f>IF(P266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266,2,999)," "," "),"﻿"," "),"​"," "),"⁠"," ")," "," ")," "," "),CHAR(9)," "),CHAR(10)," "),CHAR(13)," "),"MAPCODE"," "),CHAR(34)," "),"“"," "),"”"," "),"'"," "),"’"," "),"‘"," "),"("," "),")"," "),"["," "),"]"," "),"{"," "),"}"," "),","," "),";"," "),"|"," "),":"," "),"/"," "),"\"," ")))</f>
        <v/>
      </c>
      <c r="R266" s="50">
        <f>IF(ISNUMBER(FIND(" ",Q266)),LEFT(Q266,FIND(" ",Q266)-1),"")</f>
        <v/>
      </c>
      <c r="S266" s="50">
        <f>IF(ISNUMBER(FIND(" ",Q266)),TRIM(MID(Q266,FIND(" ",Q266)+1,999)),Q266)</f>
        <v/>
      </c>
      <c r="T2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266&amp;"")," "," "),"﻿"," "),"​"," "),"⁠"," ")," "," ")," "," "),CHAR(9)," "),CHAR(10)," "),CHAR(13)," "),"MAPCODE"," "),CHAR(34)," "),"“"," "),"”"," "),"'"," "),"’"," "),"‘"," "),"("," "),")"," "),"["," "),"]"," "),"{"," "),"}"," "),","," "),";"," "),"|"," "),":"," "),"/"," "),"\"," "))</f>
        <v/>
      </c>
      <c r="U266" s="50">
        <f>IF(R266&lt;&gt;"",R266,T266)</f>
        <v/>
      </c>
      <c r="V266" s="50">
        <f>IFERROR(FIND(".",S266),0)</f>
        <v/>
      </c>
      <c r="W266" s="50">
        <f>IF(V266&gt;0,V266-1,LEN(S266))</f>
        <v/>
      </c>
      <c r="X266" s="50">
        <f>IF(V266=0,"",IFERROR(LEFT(MID(S266,V266+1,99),FIND("-",MID(S266,V266+1,99))-1),MID(S266,V266+1,99)))</f>
        <v/>
      </c>
      <c r="Y266" s="50">
        <f>LEN(X266)</f>
        <v/>
      </c>
      <c r="Z2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266,"0",""),"1",""),"2",""),"3",""),"4",""),"5",""),"6",""),"7",""),"8",""),"9",""),"A",""),"B",""),"C",""),"D",""),"E",""),"F",""),"G",""),"H",""),"I",""),"J",""),"K",""),"L",""),"M",""),"N",""),"O",""),"P",""),"Q",""),"R",""),"S",""),"T",""),"U",""),"V",""),"W",""),"X",""),"Y",""),"Z",""),".",""),"-","")</f>
        <v/>
      </c>
      <c r="AA266" s="50">
        <f>LEN(S266)-LEN(SUBSTITUTE(S266,".",""))</f>
        <v/>
      </c>
      <c r="AB266" s="50">
        <f>AND(W266=5,Y266=4)</f>
        <v/>
      </c>
      <c r="AC266" s="50">
        <f>IF(P266="","",IF(S266="","There is no mapcode in this row, only a country code.",IF(ISNUMBER(FIND(" ",S266)),"There are too many spaces. A mapcode looks like ZAF RDD.2J: the country code, one space, then the code.",IF(Z266&lt;&gt;"","Contains characters that can't be in a mapcode: "&amp;Z266,IF(OR(AA266&lt;&gt;1,W266&lt;2,W266&gt;5,Y266&lt;2,Y266&gt;4),"This doesn't look like a mapcode. Mapcodes look like RDD.2J: 2 to 5 letters or numbers, a dot, then 2 to 4 more.",IF(AND(U266="",NOT(AB266)),"MISSING",IF(AND(U266&lt;&gt;"",OR(LEN(U266)&lt;2,LEN(U266)&gt;6,ISNUMBER(FIND(".",U266)))),"The country code """&amp;U266&amp;""" doesn't look right. Use a code like ZAF (South Africa) or US-CA (California).","")))))))</f>
        <v/>
      </c>
      <c r="AD266" s="50">
        <f>AND(R266&lt;&gt;"",T266&lt;&gt;"",R266&lt;&gt;T266)</f>
        <v/>
      </c>
    </row>
    <row r="267">
      <c r="B267" s="44" t="n"/>
      <c r="C267" s="44" t="n"/>
      <c r="D267" s="45">
        <f>IF(P267="","",IF(AC267="MISSING","MISSING COUNTRY CODE",IF(AC267&lt;&gt;"","NOT A VALID MAPCODE",IF(M267="NO CONNECTION","NO CONNECTION",IF(NOT(ISNUMBER(F267)),"NOT FOUND",IF(AD267,"CONVERTED – PLEASE CHECK","CONVERTED"))))))</f>
        <v/>
      </c>
      <c r="E267" s="46">
        <f>IF(OR(P267="",AC267&lt;&gt;""),"",TRIM(U267&amp;" "&amp;S267))</f>
        <v/>
      </c>
      <c r="F267" s="47">
        <f>IF(OR(M267="",M267="NO CONNECTION"),"",IFERROR(VALUE(SUBSTITUTE(_xlfn.FILTERXML(M267,"//latDeg"),".",MID(1/2,2,1))),""))</f>
        <v/>
      </c>
      <c r="G267" s="47">
        <f>IF(OR(M267="",M267="NO CONNECTION"),"",IFERROR(VALUE(SUBSTITUTE(_xlfn.FILTERXML(M267,"//lonDeg"),".",MID(1/2,2,1))),""))</f>
        <v/>
      </c>
      <c r="H267" s="45">
        <f>IF(ISNUMBER(F267),SUBSTITUTE(ROUND(F267,6)&amp;"",",",".")&amp;", "&amp;SUBSTITUTE(ROUND(G267,6)&amp;"",",","."),"")</f>
        <v/>
      </c>
      <c r="I267" s="46">
        <f>IF(ISNUMBER(F267),IFERROR(HYPERLINK("https://www.mymapcodes.com/go/?t="&amp;IF(U267="","AAA",U267)&amp;"&amp;ma="&amp;LEFT(S267,V267-1)&amp;"&amp;mb="&amp;MID(S267,V267+1,99),"Open on MyMapcodes →"),""),"")</f>
        <v/>
      </c>
      <c r="J267" s="48">
        <f>IF(P267="","",IF(AC267="MISSING","Add the country code: put it in front of the mapcode (e.g. ZAF RDD.2J) or in column C. ZAF = South Africa.",IF(AC267&lt;&gt;"",AC267,IF(M267="NO CONNECTION","Excel couldn't reach the mapcode service. Click the REFRESH RESULTS box just above the table.",IF(NOT(ISNUMBER(F267)),"The mapcode service doesn't recognise "&amp;E267&amp;". Check the mapcode and the country code.",IF(AD267,"Two different country codes were given, so the one in front of the mapcode ("&amp;R267&amp;") was used.",IF(E267&lt;&gt;TRIM(UPPER(B267&amp;"")),"Tidied up to "&amp;E267&amp;".","")))))))</f>
        <v/>
      </c>
      <c r="L267" s="49">
        <f>IF(E267="","",MapcodeAPI&amp;"coords/"&amp;SUBSTITUTE(E267," ","%20"))&amp;LEFT($B$13,0)</f>
        <v/>
      </c>
      <c r="M267" s="49">
        <f>IF(L267="","",IFERROR(_xlfn.WEBSERVICE(L267),IF(MapcodeAPIBackup="","NO CONNECTION",IFERROR(_xlfn.WEBSERVICE(MapcodeAPIBackup&amp;MID(L267,LEN(MapcodeAPI)+1,999)),"NO CONNECTION"))))</f>
        <v/>
      </c>
      <c r="N267" t="inlineStr">
        <is>
          <t xml:space="preserve"> </t>
        </is>
      </c>
      <c r="P267" s="50">
        <f>IFERROR(IF(AND(TRIM(B267&amp;"")="",TRIM(C267&amp;"")=""),"","#"&amp;UPPER(B267&amp;"")),"#(ERROR)")</f>
        <v/>
      </c>
      <c r="Q267" s="50">
        <f>IF(P267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267,2,999)," "," "),"﻿"," "),"​"," "),"⁠"," ")," "," ")," "," "),CHAR(9)," "),CHAR(10)," "),CHAR(13)," "),"MAPCODE"," "),CHAR(34)," "),"“"," "),"”"," "),"'"," "),"’"," "),"‘"," "),"("," "),")"," "),"["," "),"]"," "),"{"," "),"}"," "),","," "),";"," "),"|"," "),":"," "),"/"," "),"\"," ")))</f>
        <v/>
      </c>
      <c r="R267" s="50">
        <f>IF(ISNUMBER(FIND(" ",Q267)),LEFT(Q267,FIND(" ",Q267)-1),"")</f>
        <v/>
      </c>
      <c r="S267" s="50">
        <f>IF(ISNUMBER(FIND(" ",Q267)),TRIM(MID(Q267,FIND(" ",Q267)+1,999)),Q267)</f>
        <v/>
      </c>
      <c r="T2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267&amp;"")," "," "),"﻿"," "),"​"," "),"⁠"," ")," "," ")," "," "),CHAR(9)," "),CHAR(10)," "),CHAR(13)," "),"MAPCODE"," "),CHAR(34)," "),"“"," "),"”"," "),"'"," "),"’"," "),"‘"," "),"("," "),")"," "),"["," "),"]"," "),"{"," "),"}"," "),","," "),";"," "),"|"," "),":"," "),"/"," "),"\"," "))</f>
        <v/>
      </c>
      <c r="U267" s="50">
        <f>IF(R267&lt;&gt;"",R267,T267)</f>
        <v/>
      </c>
      <c r="V267" s="50">
        <f>IFERROR(FIND(".",S267),0)</f>
        <v/>
      </c>
      <c r="W267" s="50">
        <f>IF(V267&gt;0,V267-1,LEN(S267))</f>
        <v/>
      </c>
      <c r="X267" s="50">
        <f>IF(V267=0,"",IFERROR(LEFT(MID(S267,V267+1,99),FIND("-",MID(S267,V267+1,99))-1),MID(S267,V267+1,99)))</f>
        <v/>
      </c>
      <c r="Y267" s="50">
        <f>LEN(X267)</f>
        <v/>
      </c>
      <c r="Z2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267,"0",""),"1",""),"2",""),"3",""),"4",""),"5",""),"6",""),"7",""),"8",""),"9",""),"A",""),"B",""),"C",""),"D",""),"E",""),"F",""),"G",""),"H",""),"I",""),"J",""),"K",""),"L",""),"M",""),"N",""),"O",""),"P",""),"Q",""),"R",""),"S",""),"T",""),"U",""),"V",""),"W",""),"X",""),"Y",""),"Z",""),".",""),"-","")</f>
        <v/>
      </c>
      <c r="AA267" s="50">
        <f>LEN(S267)-LEN(SUBSTITUTE(S267,".",""))</f>
        <v/>
      </c>
      <c r="AB267" s="50">
        <f>AND(W267=5,Y267=4)</f>
        <v/>
      </c>
      <c r="AC267" s="50">
        <f>IF(P267="","",IF(S267="","There is no mapcode in this row, only a country code.",IF(ISNUMBER(FIND(" ",S267)),"There are too many spaces. A mapcode looks like ZAF RDD.2J: the country code, one space, then the code.",IF(Z267&lt;&gt;"","Contains characters that can't be in a mapcode: "&amp;Z267,IF(OR(AA267&lt;&gt;1,W267&lt;2,W267&gt;5,Y267&lt;2,Y267&gt;4),"This doesn't look like a mapcode. Mapcodes look like RDD.2J: 2 to 5 letters or numbers, a dot, then 2 to 4 more.",IF(AND(U267="",NOT(AB267)),"MISSING",IF(AND(U267&lt;&gt;"",OR(LEN(U267)&lt;2,LEN(U267)&gt;6,ISNUMBER(FIND(".",U267)))),"The country code """&amp;U267&amp;""" doesn't look right. Use a code like ZAF (South Africa) or US-CA (California).","")))))))</f>
        <v/>
      </c>
      <c r="AD267" s="50">
        <f>AND(R267&lt;&gt;"",T267&lt;&gt;"",R267&lt;&gt;T267)</f>
        <v/>
      </c>
    </row>
    <row r="268">
      <c r="B268" s="44" t="n"/>
      <c r="C268" s="44" t="n"/>
      <c r="D268" s="45">
        <f>IF(P268="","",IF(AC268="MISSING","MISSING COUNTRY CODE",IF(AC268&lt;&gt;"","NOT A VALID MAPCODE",IF(M268="NO CONNECTION","NO CONNECTION",IF(NOT(ISNUMBER(F268)),"NOT FOUND",IF(AD268,"CONVERTED – PLEASE CHECK","CONVERTED"))))))</f>
        <v/>
      </c>
      <c r="E268" s="46">
        <f>IF(OR(P268="",AC268&lt;&gt;""),"",TRIM(U268&amp;" "&amp;S268))</f>
        <v/>
      </c>
      <c r="F268" s="47">
        <f>IF(OR(M268="",M268="NO CONNECTION"),"",IFERROR(VALUE(SUBSTITUTE(_xlfn.FILTERXML(M268,"//latDeg"),".",MID(1/2,2,1))),""))</f>
        <v/>
      </c>
      <c r="G268" s="47">
        <f>IF(OR(M268="",M268="NO CONNECTION"),"",IFERROR(VALUE(SUBSTITUTE(_xlfn.FILTERXML(M268,"//lonDeg"),".",MID(1/2,2,1))),""))</f>
        <v/>
      </c>
      <c r="H268" s="45">
        <f>IF(ISNUMBER(F268),SUBSTITUTE(ROUND(F268,6)&amp;"",",",".")&amp;", "&amp;SUBSTITUTE(ROUND(G268,6)&amp;"",",","."),"")</f>
        <v/>
      </c>
      <c r="I268" s="46">
        <f>IF(ISNUMBER(F268),IFERROR(HYPERLINK("https://www.mymapcodes.com/go/?t="&amp;IF(U268="","AAA",U268)&amp;"&amp;ma="&amp;LEFT(S268,V268-1)&amp;"&amp;mb="&amp;MID(S268,V268+1,99),"Open on MyMapcodes →"),""),"")</f>
        <v/>
      </c>
      <c r="J268" s="48">
        <f>IF(P268="","",IF(AC268="MISSING","Add the country code: put it in front of the mapcode (e.g. ZAF RDD.2J) or in column C. ZAF = South Africa.",IF(AC268&lt;&gt;"",AC268,IF(M268="NO CONNECTION","Excel couldn't reach the mapcode service. Click the REFRESH RESULTS box just above the table.",IF(NOT(ISNUMBER(F268)),"The mapcode service doesn't recognise "&amp;E268&amp;". Check the mapcode and the country code.",IF(AD268,"Two different country codes were given, so the one in front of the mapcode ("&amp;R268&amp;") was used.",IF(E268&lt;&gt;TRIM(UPPER(B268&amp;"")),"Tidied up to "&amp;E268&amp;".","")))))))</f>
        <v/>
      </c>
      <c r="L268" s="49">
        <f>IF(E268="","",MapcodeAPI&amp;"coords/"&amp;SUBSTITUTE(E268," ","%20"))&amp;LEFT($B$13,0)</f>
        <v/>
      </c>
      <c r="M268" s="49">
        <f>IF(L268="","",IFERROR(_xlfn.WEBSERVICE(L268),IF(MapcodeAPIBackup="","NO CONNECTION",IFERROR(_xlfn.WEBSERVICE(MapcodeAPIBackup&amp;MID(L268,LEN(MapcodeAPI)+1,999)),"NO CONNECTION"))))</f>
        <v/>
      </c>
      <c r="N268" t="inlineStr">
        <is>
          <t xml:space="preserve"> </t>
        </is>
      </c>
      <c r="P268" s="50">
        <f>IFERROR(IF(AND(TRIM(B268&amp;"")="",TRIM(C268&amp;"")=""),"","#"&amp;UPPER(B268&amp;"")),"#(ERROR)")</f>
        <v/>
      </c>
      <c r="Q268" s="50">
        <f>IF(P268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268,2,999)," "," "),"﻿"," "),"​"," "),"⁠"," ")," "," ")," "," "),CHAR(9)," "),CHAR(10)," "),CHAR(13)," "),"MAPCODE"," "),CHAR(34)," "),"“"," "),"”"," "),"'"," "),"’"," "),"‘"," "),"("," "),")"," "),"["," "),"]"," "),"{"," "),"}"," "),","," "),";"," "),"|"," "),":"," "),"/"," "),"\"," ")))</f>
        <v/>
      </c>
      <c r="R268" s="50">
        <f>IF(ISNUMBER(FIND(" ",Q268)),LEFT(Q268,FIND(" ",Q268)-1),"")</f>
        <v/>
      </c>
      <c r="S268" s="50">
        <f>IF(ISNUMBER(FIND(" ",Q268)),TRIM(MID(Q268,FIND(" ",Q268)+1,999)),Q268)</f>
        <v/>
      </c>
      <c r="T2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268&amp;"")," "," "),"﻿"," "),"​"," "),"⁠"," ")," "," ")," "," "),CHAR(9)," "),CHAR(10)," "),CHAR(13)," "),"MAPCODE"," "),CHAR(34)," "),"“"," "),"”"," "),"'"," "),"’"," "),"‘"," "),"("," "),")"," "),"["," "),"]"," "),"{"," "),"}"," "),","," "),";"," "),"|"," "),":"," "),"/"," "),"\"," "))</f>
        <v/>
      </c>
      <c r="U268" s="50">
        <f>IF(R268&lt;&gt;"",R268,T268)</f>
        <v/>
      </c>
      <c r="V268" s="50">
        <f>IFERROR(FIND(".",S268),0)</f>
        <v/>
      </c>
      <c r="W268" s="50">
        <f>IF(V268&gt;0,V268-1,LEN(S268))</f>
        <v/>
      </c>
      <c r="X268" s="50">
        <f>IF(V268=0,"",IFERROR(LEFT(MID(S268,V268+1,99),FIND("-",MID(S268,V268+1,99))-1),MID(S268,V268+1,99)))</f>
        <v/>
      </c>
      <c r="Y268" s="50">
        <f>LEN(X268)</f>
        <v/>
      </c>
      <c r="Z2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268,"0",""),"1",""),"2",""),"3",""),"4",""),"5",""),"6",""),"7",""),"8",""),"9",""),"A",""),"B",""),"C",""),"D",""),"E",""),"F",""),"G",""),"H",""),"I",""),"J",""),"K",""),"L",""),"M",""),"N",""),"O",""),"P",""),"Q",""),"R",""),"S",""),"T",""),"U",""),"V",""),"W",""),"X",""),"Y",""),"Z",""),".",""),"-","")</f>
        <v/>
      </c>
      <c r="AA268" s="50">
        <f>LEN(S268)-LEN(SUBSTITUTE(S268,".",""))</f>
        <v/>
      </c>
      <c r="AB268" s="50">
        <f>AND(W268=5,Y268=4)</f>
        <v/>
      </c>
      <c r="AC268" s="50">
        <f>IF(P268="","",IF(S268="","There is no mapcode in this row, only a country code.",IF(ISNUMBER(FIND(" ",S268)),"There are too many spaces. A mapcode looks like ZAF RDD.2J: the country code, one space, then the code.",IF(Z268&lt;&gt;"","Contains characters that can't be in a mapcode: "&amp;Z268,IF(OR(AA268&lt;&gt;1,W268&lt;2,W268&gt;5,Y268&lt;2,Y268&gt;4),"This doesn't look like a mapcode. Mapcodes look like RDD.2J: 2 to 5 letters or numbers, a dot, then 2 to 4 more.",IF(AND(U268="",NOT(AB268)),"MISSING",IF(AND(U268&lt;&gt;"",OR(LEN(U268)&lt;2,LEN(U268)&gt;6,ISNUMBER(FIND(".",U268)))),"The country code """&amp;U268&amp;""" doesn't look right. Use a code like ZAF (South Africa) or US-CA (California).","")))))))</f>
        <v/>
      </c>
      <c r="AD268" s="50">
        <f>AND(R268&lt;&gt;"",T268&lt;&gt;"",R268&lt;&gt;T268)</f>
        <v/>
      </c>
    </row>
    <row r="269">
      <c r="B269" s="44" t="n"/>
      <c r="C269" s="44" t="n"/>
      <c r="D269" s="45">
        <f>IF(P269="","",IF(AC269="MISSING","MISSING COUNTRY CODE",IF(AC269&lt;&gt;"","NOT A VALID MAPCODE",IF(M269="NO CONNECTION","NO CONNECTION",IF(NOT(ISNUMBER(F269)),"NOT FOUND",IF(AD269,"CONVERTED – PLEASE CHECK","CONVERTED"))))))</f>
        <v/>
      </c>
      <c r="E269" s="46">
        <f>IF(OR(P269="",AC269&lt;&gt;""),"",TRIM(U269&amp;" "&amp;S269))</f>
        <v/>
      </c>
      <c r="F269" s="47">
        <f>IF(OR(M269="",M269="NO CONNECTION"),"",IFERROR(VALUE(SUBSTITUTE(_xlfn.FILTERXML(M269,"//latDeg"),".",MID(1/2,2,1))),""))</f>
        <v/>
      </c>
      <c r="G269" s="47">
        <f>IF(OR(M269="",M269="NO CONNECTION"),"",IFERROR(VALUE(SUBSTITUTE(_xlfn.FILTERXML(M269,"//lonDeg"),".",MID(1/2,2,1))),""))</f>
        <v/>
      </c>
      <c r="H269" s="45">
        <f>IF(ISNUMBER(F269),SUBSTITUTE(ROUND(F269,6)&amp;"",",",".")&amp;", "&amp;SUBSTITUTE(ROUND(G269,6)&amp;"",",","."),"")</f>
        <v/>
      </c>
      <c r="I269" s="46">
        <f>IF(ISNUMBER(F269),IFERROR(HYPERLINK("https://www.mymapcodes.com/go/?t="&amp;IF(U269="","AAA",U269)&amp;"&amp;ma="&amp;LEFT(S269,V269-1)&amp;"&amp;mb="&amp;MID(S269,V269+1,99),"Open on MyMapcodes →"),""),"")</f>
        <v/>
      </c>
      <c r="J269" s="48">
        <f>IF(P269="","",IF(AC269="MISSING","Add the country code: put it in front of the mapcode (e.g. ZAF RDD.2J) or in column C. ZAF = South Africa.",IF(AC269&lt;&gt;"",AC269,IF(M269="NO CONNECTION","Excel couldn't reach the mapcode service. Click the REFRESH RESULTS box just above the table.",IF(NOT(ISNUMBER(F269)),"The mapcode service doesn't recognise "&amp;E269&amp;". Check the mapcode and the country code.",IF(AD269,"Two different country codes were given, so the one in front of the mapcode ("&amp;R269&amp;") was used.",IF(E269&lt;&gt;TRIM(UPPER(B269&amp;"")),"Tidied up to "&amp;E269&amp;".","")))))))</f>
        <v/>
      </c>
      <c r="L269" s="49">
        <f>IF(E269="","",MapcodeAPI&amp;"coords/"&amp;SUBSTITUTE(E269," ","%20"))&amp;LEFT($B$13,0)</f>
        <v/>
      </c>
      <c r="M269" s="49">
        <f>IF(L269="","",IFERROR(_xlfn.WEBSERVICE(L269),IF(MapcodeAPIBackup="","NO CONNECTION",IFERROR(_xlfn.WEBSERVICE(MapcodeAPIBackup&amp;MID(L269,LEN(MapcodeAPI)+1,999)),"NO CONNECTION"))))</f>
        <v/>
      </c>
      <c r="N269" t="inlineStr">
        <is>
          <t xml:space="preserve"> </t>
        </is>
      </c>
      <c r="P269" s="50">
        <f>IFERROR(IF(AND(TRIM(B269&amp;"")="",TRIM(C269&amp;"")=""),"","#"&amp;UPPER(B269&amp;"")),"#(ERROR)")</f>
        <v/>
      </c>
      <c r="Q269" s="50">
        <f>IF(P269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269,2,999)," "," "),"﻿"," "),"​"," "),"⁠"," ")," "," ")," "," "),CHAR(9)," "),CHAR(10)," "),CHAR(13)," "),"MAPCODE"," "),CHAR(34)," "),"“"," "),"”"," "),"'"," "),"’"," "),"‘"," "),"("," "),")"," "),"["," "),"]"," "),"{"," "),"}"," "),","," "),";"," "),"|"," "),":"," "),"/"," "),"\"," ")))</f>
        <v/>
      </c>
      <c r="R269" s="50">
        <f>IF(ISNUMBER(FIND(" ",Q269)),LEFT(Q269,FIND(" ",Q269)-1),"")</f>
        <v/>
      </c>
      <c r="S269" s="50">
        <f>IF(ISNUMBER(FIND(" ",Q269)),TRIM(MID(Q269,FIND(" ",Q269)+1,999)),Q269)</f>
        <v/>
      </c>
      <c r="T2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269&amp;"")," "," "),"﻿"," "),"​"," "),"⁠"," ")," "," ")," "," "),CHAR(9)," "),CHAR(10)," "),CHAR(13)," "),"MAPCODE"," "),CHAR(34)," "),"“"," "),"”"," "),"'"," "),"’"," "),"‘"," "),"("," "),")"," "),"["," "),"]"," "),"{"," "),"}"," "),","," "),";"," "),"|"," "),":"," "),"/"," "),"\"," "))</f>
        <v/>
      </c>
      <c r="U269" s="50">
        <f>IF(R269&lt;&gt;"",R269,T269)</f>
        <v/>
      </c>
      <c r="V269" s="50">
        <f>IFERROR(FIND(".",S269),0)</f>
        <v/>
      </c>
      <c r="W269" s="50">
        <f>IF(V269&gt;0,V269-1,LEN(S269))</f>
        <v/>
      </c>
      <c r="X269" s="50">
        <f>IF(V269=0,"",IFERROR(LEFT(MID(S269,V269+1,99),FIND("-",MID(S269,V269+1,99))-1),MID(S269,V269+1,99)))</f>
        <v/>
      </c>
      <c r="Y269" s="50">
        <f>LEN(X269)</f>
        <v/>
      </c>
      <c r="Z2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269,"0",""),"1",""),"2",""),"3",""),"4",""),"5",""),"6",""),"7",""),"8",""),"9",""),"A",""),"B",""),"C",""),"D",""),"E",""),"F",""),"G",""),"H",""),"I",""),"J",""),"K",""),"L",""),"M",""),"N",""),"O",""),"P",""),"Q",""),"R",""),"S",""),"T",""),"U",""),"V",""),"W",""),"X",""),"Y",""),"Z",""),".",""),"-","")</f>
        <v/>
      </c>
      <c r="AA269" s="50">
        <f>LEN(S269)-LEN(SUBSTITUTE(S269,".",""))</f>
        <v/>
      </c>
      <c r="AB269" s="50">
        <f>AND(W269=5,Y269=4)</f>
        <v/>
      </c>
      <c r="AC269" s="50">
        <f>IF(P269="","",IF(S269="","There is no mapcode in this row, only a country code.",IF(ISNUMBER(FIND(" ",S269)),"There are too many spaces. A mapcode looks like ZAF RDD.2J: the country code, one space, then the code.",IF(Z269&lt;&gt;"","Contains characters that can't be in a mapcode: "&amp;Z269,IF(OR(AA269&lt;&gt;1,W269&lt;2,W269&gt;5,Y269&lt;2,Y269&gt;4),"This doesn't look like a mapcode. Mapcodes look like RDD.2J: 2 to 5 letters or numbers, a dot, then 2 to 4 more.",IF(AND(U269="",NOT(AB269)),"MISSING",IF(AND(U269&lt;&gt;"",OR(LEN(U269)&lt;2,LEN(U269)&gt;6,ISNUMBER(FIND(".",U269)))),"The country code """&amp;U269&amp;""" doesn't look right. Use a code like ZAF (South Africa) or US-CA (California).","")))))))</f>
        <v/>
      </c>
      <c r="AD269" s="50">
        <f>AND(R269&lt;&gt;"",T269&lt;&gt;"",R269&lt;&gt;T269)</f>
        <v/>
      </c>
    </row>
    <row r="270">
      <c r="B270" s="44" t="n"/>
      <c r="C270" s="44" t="n"/>
      <c r="D270" s="45">
        <f>IF(P270="","",IF(AC270="MISSING","MISSING COUNTRY CODE",IF(AC270&lt;&gt;"","NOT A VALID MAPCODE",IF(M270="NO CONNECTION","NO CONNECTION",IF(NOT(ISNUMBER(F270)),"NOT FOUND",IF(AD270,"CONVERTED – PLEASE CHECK","CONVERTED"))))))</f>
        <v/>
      </c>
      <c r="E270" s="46">
        <f>IF(OR(P270="",AC270&lt;&gt;""),"",TRIM(U270&amp;" "&amp;S270))</f>
        <v/>
      </c>
      <c r="F270" s="47">
        <f>IF(OR(M270="",M270="NO CONNECTION"),"",IFERROR(VALUE(SUBSTITUTE(_xlfn.FILTERXML(M270,"//latDeg"),".",MID(1/2,2,1))),""))</f>
        <v/>
      </c>
      <c r="G270" s="47">
        <f>IF(OR(M270="",M270="NO CONNECTION"),"",IFERROR(VALUE(SUBSTITUTE(_xlfn.FILTERXML(M270,"//lonDeg"),".",MID(1/2,2,1))),""))</f>
        <v/>
      </c>
      <c r="H270" s="45">
        <f>IF(ISNUMBER(F270),SUBSTITUTE(ROUND(F270,6)&amp;"",",",".")&amp;", "&amp;SUBSTITUTE(ROUND(G270,6)&amp;"",",","."),"")</f>
        <v/>
      </c>
      <c r="I270" s="46">
        <f>IF(ISNUMBER(F270),IFERROR(HYPERLINK("https://www.mymapcodes.com/go/?t="&amp;IF(U270="","AAA",U270)&amp;"&amp;ma="&amp;LEFT(S270,V270-1)&amp;"&amp;mb="&amp;MID(S270,V270+1,99),"Open on MyMapcodes →"),""),"")</f>
        <v/>
      </c>
      <c r="J270" s="48">
        <f>IF(P270="","",IF(AC270="MISSING","Add the country code: put it in front of the mapcode (e.g. ZAF RDD.2J) or in column C. ZAF = South Africa.",IF(AC270&lt;&gt;"",AC270,IF(M270="NO CONNECTION","Excel couldn't reach the mapcode service. Click the REFRESH RESULTS box just above the table.",IF(NOT(ISNUMBER(F270)),"The mapcode service doesn't recognise "&amp;E270&amp;". Check the mapcode and the country code.",IF(AD270,"Two different country codes were given, so the one in front of the mapcode ("&amp;R270&amp;") was used.",IF(E270&lt;&gt;TRIM(UPPER(B270&amp;"")),"Tidied up to "&amp;E270&amp;".","")))))))</f>
        <v/>
      </c>
      <c r="L270" s="49">
        <f>IF(E270="","",MapcodeAPI&amp;"coords/"&amp;SUBSTITUTE(E270," ","%20"))&amp;LEFT($B$13,0)</f>
        <v/>
      </c>
      <c r="M270" s="49">
        <f>IF(L270="","",IFERROR(_xlfn.WEBSERVICE(L270),IF(MapcodeAPIBackup="","NO CONNECTION",IFERROR(_xlfn.WEBSERVICE(MapcodeAPIBackup&amp;MID(L270,LEN(MapcodeAPI)+1,999)),"NO CONNECTION"))))</f>
        <v/>
      </c>
      <c r="N270" t="inlineStr">
        <is>
          <t xml:space="preserve"> </t>
        </is>
      </c>
      <c r="P270" s="50">
        <f>IFERROR(IF(AND(TRIM(B270&amp;"")="",TRIM(C270&amp;"")=""),"","#"&amp;UPPER(B270&amp;"")),"#(ERROR)")</f>
        <v/>
      </c>
      <c r="Q270" s="50">
        <f>IF(P270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270,2,999)," "," "),"﻿"," "),"​"," "),"⁠"," ")," "," ")," "," "),CHAR(9)," "),CHAR(10)," "),CHAR(13)," "),"MAPCODE"," "),CHAR(34)," "),"“"," "),"”"," "),"'"," "),"’"," "),"‘"," "),"("," "),")"," "),"["," "),"]"," "),"{"," "),"}"," "),","," "),";"," "),"|"," "),":"," "),"/"," "),"\"," ")))</f>
        <v/>
      </c>
      <c r="R270" s="50">
        <f>IF(ISNUMBER(FIND(" ",Q270)),LEFT(Q270,FIND(" ",Q270)-1),"")</f>
        <v/>
      </c>
      <c r="S270" s="50">
        <f>IF(ISNUMBER(FIND(" ",Q270)),TRIM(MID(Q270,FIND(" ",Q270)+1,999)),Q270)</f>
        <v/>
      </c>
      <c r="T2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270&amp;"")," "," "),"﻿"," "),"​"," "),"⁠"," ")," "," ")," "," "),CHAR(9)," "),CHAR(10)," "),CHAR(13)," "),"MAPCODE"," "),CHAR(34)," "),"“"," "),"”"," "),"'"," "),"’"," "),"‘"," "),"("," "),")"," "),"["," "),"]"," "),"{"," "),"}"," "),","," "),";"," "),"|"," "),":"," "),"/"," "),"\"," "))</f>
        <v/>
      </c>
      <c r="U270" s="50">
        <f>IF(R270&lt;&gt;"",R270,T270)</f>
        <v/>
      </c>
      <c r="V270" s="50">
        <f>IFERROR(FIND(".",S270),0)</f>
        <v/>
      </c>
      <c r="W270" s="50">
        <f>IF(V270&gt;0,V270-1,LEN(S270))</f>
        <v/>
      </c>
      <c r="X270" s="50">
        <f>IF(V270=0,"",IFERROR(LEFT(MID(S270,V270+1,99),FIND("-",MID(S270,V270+1,99))-1),MID(S270,V270+1,99)))</f>
        <v/>
      </c>
      <c r="Y270" s="50">
        <f>LEN(X270)</f>
        <v/>
      </c>
      <c r="Z2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270,"0",""),"1",""),"2",""),"3",""),"4",""),"5",""),"6",""),"7",""),"8",""),"9",""),"A",""),"B",""),"C",""),"D",""),"E",""),"F",""),"G",""),"H",""),"I",""),"J",""),"K",""),"L",""),"M",""),"N",""),"O",""),"P",""),"Q",""),"R",""),"S",""),"T",""),"U",""),"V",""),"W",""),"X",""),"Y",""),"Z",""),".",""),"-","")</f>
        <v/>
      </c>
      <c r="AA270" s="50">
        <f>LEN(S270)-LEN(SUBSTITUTE(S270,".",""))</f>
        <v/>
      </c>
      <c r="AB270" s="50">
        <f>AND(W270=5,Y270=4)</f>
        <v/>
      </c>
      <c r="AC270" s="50">
        <f>IF(P270="","",IF(S270="","There is no mapcode in this row, only a country code.",IF(ISNUMBER(FIND(" ",S270)),"There are too many spaces. A mapcode looks like ZAF RDD.2J: the country code, one space, then the code.",IF(Z270&lt;&gt;"","Contains characters that can't be in a mapcode: "&amp;Z270,IF(OR(AA270&lt;&gt;1,W270&lt;2,W270&gt;5,Y270&lt;2,Y270&gt;4),"This doesn't look like a mapcode. Mapcodes look like RDD.2J: 2 to 5 letters or numbers, a dot, then 2 to 4 more.",IF(AND(U270="",NOT(AB270)),"MISSING",IF(AND(U270&lt;&gt;"",OR(LEN(U270)&lt;2,LEN(U270)&gt;6,ISNUMBER(FIND(".",U270)))),"The country code """&amp;U270&amp;""" doesn't look right. Use a code like ZAF (South Africa) or US-CA (California).","")))))))</f>
        <v/>
      </c>
      <c r="AD270" s="50">
        <f>AND(R270&lt;&gt;"",T270&lt;&gt;"",R270&lt;&gt;T270)</f>
        <v/>
      </c>
    </row>
    <row r="271">
      <c r="B271" s="44" t="n"/>
      <c r="C271" s="44" t="n"/>
      <c r="D271" s="45">
        <f>IF(P271="","",IF(AC271="MISSING","MISSING COUNTRY CODE",IF(AC271&lt;&gt;"","NOT A VALID MAPCODE",IF(M271="NO CONNECTION","NO CONNECTION",IF(NOT(ISNUMBER(F271)),"NOT FOUND",IF(AD271,"CONVERTED – PLEASE CHECK","CONVERTED"))))))</f>
        <v/>
      </c>
      <c r="E271" s="46">
        <f>IF(OR(P271="",AC271&lt;&gt;""),"",TRIM(U271&amp;" "&amp;S271))</f>
        <v/>
      </c>
      <c r="F271" s="47">
        <f>IF(OR(M271="",M271="NO CONNECTION"),"",IFERROR(VALUE(SUBSTITUTE(_xlfn.FILTERXML(M271,"//latDeg"),".",MID(1/2,2,1))),""))</f>
        <v/>
      </c>
      <c r="G271" s="47">
        <f>IF(OR(M271="",M271="NO CONNECTION"),"",IFERROR(VALUE(SUBSTITUTE(_xlfn.FILTERXML(M271,"//lonDeg"),".",MID(1/2,2,1))),""))</f>
        <v/>
      </c>
      <c r="H271" s="45">
        <f>IF(ISNUMBER(F271),SUBSTITUTE(ROUND(F271,6)&amp;"",",",".")&amp;", "&amp;SUBSTITUTE(ROUND(G271,6)&amp;"",",","."),"")</f>
        <v/>
      </c>
      <c r="I271" s="46">
        <f>IF(ISNUMBER(F271),IFERROR(HYPERLINK("https://www.mymapcodes.com/go/?t="&amp;IF(U271="","AAA",U271)&amp;"&amp;ma="&amp;LEFT(S271,V271-1)&amp;"&amp;mb="&amp;MID(S271,V271+1,99),"Open on MyMapcodes →"),""),"")</f>
        <v/>
      </c>
      <c r="J271" s="48">
        <f>IF(P271="","",IF(AC271="MISSING","Add the country code: put it in front of the mapcode (e.g. ZAF RDD.2J) or in column C. ZAF = South Africa.",IF(AC271&lt;&gt;"",AC271,IF(M271="NO CONNECTION","Excel couldn't reach the mapcode service. Click the REFRESH RESULTS box just above the table.",IF(NOT(ISNUMBER(F271)),"The mapcode service doesn't recognise "&amp;E271&amp;". Check the mapcode and the country code.",IF(AD271,"Two different country codes were given, so the one in front of the mapcode ("&amp;R271&amp;") was used.",IF(E271&lt;&gt;TRIM(UPPER(B271&amp;"")),"Tidied up to "&amp;E271&amp;".","")))))))</f>
        <v/>
      </c>
      <c r="L271" s="49">
        <f>IF(E271="","",MapcodeAPI&amp;"coords/"&amp;SUBSTITUTE(E271," ","%20"))&amp;LEFT($B$13,0)</f>
        <v/>
      </c>
      <c r="M271" s="49">
        <f>IF(L271="","",IFERROR(_xlfn.WEBSERVICE(L271),IF(MapcodeAPIBackup="","NO CONNECTION",IFERROR(_xlfn.WEBSERVICE(MapcodeAPIBackup&amp;MID(L271,LEN(MapcodeAPI)+1,999)),"NO CONNECTION"))))</f>
        <v/>
      </c>
      <c r="N271" t="inlineStr">
        <is>
          <t xml:space="preserve"> </t>
        </is>
      </c>
      <c r="P271" s="50">
        <f>IFERROR(IF(AND(TRIM(B271&amp;"")="",TRIM(C271&amp;"")=""),"","#"&amp;UPPER(B271&amp;"")),"#(ERROR)")</f>
        <v/>
      </c>
      <c r="Q271" s="50">
        <f>IF(P271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271,2,999)," "," "),"﻿"," "),"​"," "),"⁠"," ")," "," ")," "," "),CHAR(9)," "),CHAR(10)," "),CHAR(13)," "),"MAPCODE"," "),CHAR(34)," "),"“"," "),"”"," "),"'"," "),"’"," "),"‘"," "),"("," "),")"," "),"["," "),"]"," "),"{"," "),"}"," "),","," "),";"," "),"|"," "),":"," "),"/"," "),"\"," ")))</f>
        <v/>
      </c>
      <c r="R271" s="50">
        <f>IF(ISNUMBER(FIND(" ",Q271)),LEFT(Q271,FIND(" ",Q271)-1),"")</f>
        <v/>
      </c>
      <c r="S271" s="50">
        <f>IF(ISNUMBER(FIND(" ",Q271)),TRIM(MID(Q271,FIND(" ",Q271)+1,999)),Q271)</f>
        <v/>
      </c>
      <c r="T2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271&amp;"")," "," "),"﻿"," "),"​"," "),"⁠"," ")," "," ")," "," "),CHAR(9)," "),CHAR(10)," "),CHAR(13)," "),"MAPCODE"," "),CHAR(34)," "),"“"," "),"”"," "),"'"," "),"’"," "),"‘"," "),"("," "),")"," "),"["," "),"]"," "),"{"," "),"}"," "),","," "),";"," "),"|"," "),":"," "),"/"," "),"\"," "))</f>
        <v/>
      </c>
      <c r="U271" s="50">
        <f>IF(R271&lt;&gt;"",R271,T271)</f>
        <v/>
      </c>
      <c r="V271" s="50">
        <f>IFERROR(FIND(".",S271),0)</f>
        <v/>
      </c>
      <c r="W271" s="50">
        <f>IF(V271&gt;0,V271-1,LEN(S271))</f>
        <v/>
      </c>
      <c r="X271" s="50">
        <f>IF(V271=0,"",IFERROR(LEFT(MID(S271,V271+1,99),FIND("-",MID(S271,V271+1,99))-1),MID(S271,V271+1,99)))</f>
        <v/>
      </c>
      <c r="Y271" s="50">
        <f>LEN(X271)</f>
        <v/>
      </c>
      <c r="Z2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271,"0",""),"1",""),"2",""),"3",""),"4",""),"5",""),"6",""),"7",""),"8",""),"9",""),"A",""),"B",""),"C",""),"D",""),"E",""),"F",""),"G",""),"H",""),"I",""),"J",""),"K",""),"L",""),"M",""),"N",""),"O",""),"P",""),"Q",""),"R",""),"S",""),"T",""),"U",""),"V",""),"W",""),"X",""),"Y",""),"Z",""),".",""),"-","")</f>
        <v/>
      </c>
      <c r="AA271" s="50">
        <f>LEN(S271)-LEN(SUBSTITUTE(S271,".",""))</f>
        <v/>
      </c>
      <c r="AB271" s="50">
        <f>AND(W271=5,Y271=4)</f>
        <v/>
      </c>
      <c r="AC271" s="50">
        <f>IF(P271="","",IF(S271="","There is no mapcode in this row, only a country code.",IF(ISNUMBER(FIND(" ",S271)),"There are too many spaces. A mapcode looks like ZAF RDD.2J: the country code, one space, then the code.",IF(Z271&lt;&gt;"","Contains characters that can't be in a mapcode: "&amp;Z271,IF(OR(AA271&lt;&gt;1,W271&lt;2,W271&gt;5,Y271&lt;2,Y271&gt;4),"This doesn't look like a mapcode. Mapcodes look like RDD.2J: 2 to 5 letters or numbers, a dot, then 2 to 4 more.",IF(AND(U271="",NOT(AB271)),"MISSING",IF(AND(U271&lt;&gt;"",OR(LEN(U271)&lt;2,LEN(U271)&gt;6,ISNUMBER(FIND(".",U271)))),"The country code """&amp;U271&amp;""" doesn't look right. Use a code like ZAF (South Africa) or US-CA (California).","")))))))</f>
        <v/>
      </c>
      <c r="AD271" s="50">
        <f>AND(R271&lt;&gt;"",T271&lt;&gt;"",R271&lt;&gt;T271)</f>
        <v/>
      </c>
    </row>
    <row r="272">
      <c r="B272" s="44" t="n"/>
      <c r="C272" s="44" t="n"/>
      <c r="D272" s="45">
        <f>IF(P272="","",IF(AC272="MISSING","MISSING COUNTRY CODE",IF(AC272&lt;&gt;"","NOT A VALID MAPCODE",IF(M272="NO CONNECTION","NO CONNECTION",IF(NOT(ISNUMBER(F272)),"NOT FOUND",IF(AD272,"CONVERTED – PLEASE CHECK","CONVERTED"))))))</f>
        <v/>
      </c>
      <c r="E272" s="46">
        <f>IF(OR(P272="",AC272&lt;&gt;""),"",TRIM(U272&amp;" "&amp;S272))</f>
        <v/>
      </c>
      <c r="F272" s="47">
        <f>IF(OR(M272="",M272="NO CONNECTION"),"",IFERROR(VALUE(SUBSTITUTE(_xlfn.FILTERXML(M272,"//latDeg"),".",MID(1/2,2,1))),""))</f>
        <v/>
      </c>
      <c r="G272" s="47">
        <f>IF(OR(M272="",M272="NO CONNECTION"),"",IFERROR(VALUE(SUBSTITUTE(_xlfn.FILTERXML(M272,"//lonDeg"),".",MID(1/2,2,1))),""))</f>
        <v/>
      </c>
      <c r="H272" s="45">
        <f>IF(ISNUMBER(F272),SUBSTITUTE(ROUND(F272,6)&amp;"",",",".")&amp;", "&amp;SUBSTITUTE(ROUND(G272,6)&amp;"",",","."),"")</f>
        <v/>
      </c>
      <c r="I272" s="46">
        <f>IF(ISNUMBER(F272),IFERROR(HYPERLINK("https://www.mymapcodes.com/go/?t="&amp;IF(U272="","AAA",U272)&amp;"&amp;ma="&amp;LEFT(S272,V272-1)&amp;"&amp;mb="&amp;MID(S272,V272+1,99),"Open on MyMapcodes →"),""),"")</f>
        <v/>
      </c>
      <c r="J272" s="48">
        <f>IF(P272="","",IF(AC272="MISSING","Add the country code: put it in front of the mapcode (e.g. ZAF RDD.2J) or in column C. ZAF = South Africa.",IF(AC272&lt;&gt;"",AC272,IF(M272="NO CONNECTION","Excel couldn't reach the mapcode service. Click the REFRESH RESULTS box just above the table.",IF(NOT(ISNUMBER(F272)),"The mapcode service doesn't recognise "&amp;E272&amp;". Check the mapcode and the country code.",IF(AD272,"Two different country codes were given, so the one in front of the mapcode ("&amp;R272&amp;") was used.",IF(E272&lt;&gt;TRIM(UPPER(B272&amp;"")),"Tidied up to "&amp;E272&amp;".","")))))))</f>
        <v/>
      </c>
      <c r="L272" s="49">
        <f>IF(E272="","",MapcodeAPI&amp;"coords/"&amp;SUBSTITUTE(E272," ","%20"))&amp;LEFT($B$13,0)</f>
        <v/>
      </c>
      <c r="M272" s="49">
        <f>IF(L272="","",IFERROR(_xlfn.WEBSERVICE(L272),IF(MapcodeAPIBackup="","NO CONNECTION",IFERROR(_xlfn.WEBSERVICE(MapcodeAPIBackup&amp;MID(L272,LEN(MapcodeAPI)+1,999)),"NO CONNECTION"))))</f>
        <v/>
      </c>
      <c r="N272" t="inlineStr">
        <is>
          <t xml:space="preserve"> </t>
        </is>
      </c>
      <c r="P272" s="50">
        <f>IFERROR(IF(AND(TRIM(B272&amp;"")="",TRIM(C272&amp;"")=""),"","#"&amp;UPPER(B272&amp;"")),"#(ERROR)")</f>
        <v/>
      </c>
      <c r="Q272" s="50">
        <f>IF(P272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272,2,999)," "," "),"﻿"," "),"​"," "),"⁠"," ")," "," ")," "," "),CHAR(9)," "),CHAR(10)," "),CHAR(13)," "),"MAPCODE"," "),CHAR(34)," "),"“"," "),"”"," "),"'"," "),"’"," "),"‘"," "),"("," "),")"," "),"["," "),"]"," "),"{"," "),"}"," "),","," "),";"," "),"|"," "),":"," "),"/"," "),"\"," ")))</f>
        <v/>
      </c>
      <c r="R272" s="50">
        <f>IF(ISNUMBER(FIND(" ",Q272)),LEFT(Q272,FIND(" ",Q272)-1),"")</f>
        <v/>
      </c>
      <c r="S272" s="50">
        <f>IF(ISNUMBER(FIND(" ",Q272)),TRIM(MID(Q272,FIND(" ",Q272)+1,999)),Q272)</f>
        <v/>
      </c>
      <c r="T2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272&amp;"")," "," "),"﻿"," "),"​"," "),"⁠"," ")," "," ")," "," "),CHAR(9)," "),CHAR(10)," "),CHAR(13)," "),"MAPCODE"," "),CHAR(34)," "),"“"," "),"”"," "),"'"," "),"’"," "),"‘"," "),"("," "),")"," "),"["," "),"]"," "),"{"," "),"}"," "),","," "),";"," "),"|"," "),":"," "),"/"," "),"\"," "))</f>
        <v/>
      </c>
      <c r="U272" s="50">
        <f>IF(R272&lt;&gt;"",R272,T272)</f>
        <v/>
      </c>
      <c r="V272" s="50">
        <f>IFERROR(FIND(".",S272),0)</f>
        <v/>
      </c>
      <c r="W272" s="50">
        <f>IF(V272&gt;0,V272-1,LEN(S272))</f>
        <v/>
      </c>
      <c r="X272" s="50">
        <f>IF(V272=0,"",IFERROR(LEFT(MID(S272,V272+1,99),FIND("-",MID(S272,V272+1,99))-1),MID(S272,V272+1,99)))</f>
        <v/>
      </c>
      <c r="Y272" s="50">
        <f>LEN(X272)</f>
        <v/>
      </c>
      <c r="Z2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272,"0",""),"1",""),"2",""),"3",""),"4",""),"5",""),"6",""),"7",""),"8",""),"9",""),"A",""),"B",""),"C",""),"D",""),"E",""),"F",""),"G",""),"H",""),"I",""),"J",""),"K",""),"L",""),"M",""),"N",""),"O",""),"P",""),"Q",""),"R",""),"S",""),"T",""),"U",""),"V",""),"W",""),"X",""),"Y",""),"Z",""),".",""),"-","")</f>
        <v/>
      </c>
      <c r="AA272" s="50">
        <f>LEN(S272)-LEN(SUBSTITUTE(S272,".",""))</f>
        <v/>
      </c>
      <c r="AB272" s="50">
        <f>AND(W272=5,Y272=4)</f>
        <v/>
      </c>
      <c r="AC272" s="50">
        <f>IF(P272="","",IF(S272="","There is no mapcode in this row, only a country code.",IF(ISNUMBER(FIND(" ",S272)),"There are too many spaces. A mapcode looks like ZAF RDD.2J: the country code, one space, then the code.",IF(Z272&lt;&gt;"","Contains characters that can't be in a mapcode: "&amp;Z272,IF(OR(AA272&lt;&gt;1,W272&lt;2,W272&gt;5,Y272&lt;2,Y272&gt;4),"This doesn't look like a mapcode. Mapcodes look like RDD.2J: 2 to 5 letters or numbers, a dot, then 2 to 4 more.",IF(AND(U272="",NOT(AB272)),"MISSING",IF(AND(U272&lt;&gt;"",OR(LEN(U272)&lt;2,LEN(U272)&gt;6,ISNUMBER(FIND(".",U272)))),"The country code """&amp;U272&amp;""" doesn't look right. Use a code like ZAF (South Africa) or US-CA (California).","")))))))</f>
        <v/>
      </c>
      <c r="AD272" s="50">
        <f>AND(R272&lt;&gt;"",T272&lt;&gt;"",R272&lt;&gt;T272)</f>
        <v/>
      </c>
    </row>
    <row r="273">
      <c r="B273" s="44" t="n"/>
      <c r="C273" s="44" t="n"/>
      <c r="D273" s="45">
        <f>IF(P273="","",IF(AC273="MISSING","MISSING COUNTRY CODE",IF(AC273&lt;&gt;"","NOT A VALID MAPCODE",IF(M273="NO CONNECTION","NO CONNECTION",IF(NOT(ISNUMBER(F273)),"NOT FOUND",IF(AD273,"CONVERTED – PLEASE CHECK","CONVERTED"))))))</f>
        <v/>
      </c>
      <c r="E273" s="46">
        <f>IF(OR(P273="",AC273&lt;&gt;""),"",TRIM(U273&amp;" "&amp;S273))</f>
        <v/>
      </c>
      <c r="F273" s="47">
        <f>IF(OR(M273="",M273="NO CONNECTION"),"",IFERROR(VALUE(SUBSTITUTE(_xlfn.FILTERXML(M273,"//latDeg"),".",MID(1/2,2,1))),""))</f>
        <v/>
      </c>
      <c r="G273" s="47">
        <f>IF(OR(M273="",M273="NO CONNECTION"),"",IFERROR(VALUE(SUBSTITUTE(_xlfn.FILTERXML(M273,"//lonDeg"),".",MID(1/2,2,1))),""))</f>
        <v/>
      </c>
      <c r="H273" s="45">
        <f>IF(ISNUMBER(F273),SUBSTITUTE(ROUND(F273,6)&amp;"",",",".")&amp;", "&amp;SUBSTITUTE(ROUND(G273,6)&amp;"",",","."),"")</f>
        <v/>
      </c>
      <c r="I273" s="46">
        <f>IF(ISNUMBER(F273),IFERROR(HYPERLINK("https://www.mymapcodes.com/go/?t="&amp;IF(U273="","AAA",U273)&amp;"&amp;ma="&amp;LEFT(S273,V273-1)&amp;"&amp;mb="&amp;MID(S273,V273+1,99),"Open on MyMapcodes →"),""),"")</f>
        <v/>
      </c>
      <c r="J273" s="48">
        <f>IF(P273="","",IF(AC273="MISSING","Add the country code: put it in front of the mapcode (e.g. ZAF RDD.2J) or in column C. ZAF = South Africa.",IF(AC273&lt;&gt;"",AC273,IF(M273="NO CONNECTION","Excel couldn't reach the mapcode service. Click the REFRESH RESULTS box just above the table.",IF(NOT(ISNUMBER(F273)),"The mapcode service doesn't recognise "&amp;E273&amp;". Check the mapcode and the country code.",IF(AD273,"Two different country codes were given, so the one in front of the mapcode ("&amp;R273&amp;") was used.",IF(E273&lt;&gt;TRIM(UPPER(B273&amp;"")),"Tidied up to "&amp;E273&amp;".","")))))))</f>
        <v/>
      </c>
      <c r="L273" s="49">
        <f>IF(E273="","",MapcodeAPI&amp;"coords/"&amp;SUBSTITUTE(E273," ","%20"))&amp;LEFT($B$13,0)</f>
        <v/>
      </c>
      <c r="M273" s="49">
        <f>IF(L273="","",IFERROR(_xlfn.WEBSERVICE(L273),IF(MapcodeAPIBackup="","NO CONNECTION",IFERROR(_xlfn.WEBSERVICE(MapcodeAPIBackup&amp;MID(L273,LEN(MapcodeAPI)+1,999)),"NO CONNECTION"))))</f>
        <v/>
      </c>
      <c r="N273" t="inlineStr">
        <is>
          <t xml:space="preserve"> </t>
        </is>
      </c>
      <c r="P273" s="50">
        <f>IFERROR(IF(AND(TRIM(B273&amp;"")="",TRIM(C273&amp;"")=""),"","#"&amp;UPPER(B273&amp;"")),"#(ERROR)")</f>
        <v/>
      </c>
      <c r="Q273" s="50">
        <f>IF(P273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273,2,999)," "," "),"﻿"," "),"​"," "),"⁠"," ")," "," ")," "," "),CHAR(9)," "),CHAR(10)," "),CHAR(13)," "),"MAPCODE"," "),CHAR(34)," "),"“"," "),"”"," "),"'"," "),"’"," "),"‘"," "),"("," "),")"," "),"["," "),"]"," "),"{"," "),"}"," "),","," "),";"," "),"|"," "),":"," "),"/"," "),"\"," ")))</f>
        <v/>
      </c>
      <c r="R273" s="50">
        <f>IF(ISNUMBER(FIND(" ",Q273)),LEFT(Q273,FIND(" ",Q273)-1),"")</f>
        <v/>
      </c>
      <c r="S273" s="50">
        <f>IF(ISNUMBER(FIND(" ",Q273)),TRIM(MID(Q273,FIND(" ",Q273)+1,999)),Q273)</f>
        <v/>
      </c>
      <c r="T2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273&amp;"")," "," "),"﻿"," "),"​"," "),"⁠"," ")," "," ")," "," "),CHAR(9)," "),CHAR(10)," "),CHAR(13)," "),"MAPCODE"," "),CHAR(34)," "),"“"," "),"”"," "),"'"," "),"’"," "),"‘"," "),"("," "),")"," "),"["," "),"]"," "),"{"," "),"}"," "),","," "),";"," "),"|"," "),":"," "),"/"," "),"\"," "))</f>
        <v/>
      </c>
      <c r="U273" s="50">
        <f>IF(R273&lt;&gt;"",R273,T273)</f>
        <v/>
      </c>
      <c r="V273" s="50">
        <f>IFERROR(FIND(".",S273),0)</f>
        <v/>
      </c>
      <c r="W273" s="50">
        <f>IF(V273&gt;0,V273-1,LEN(S273))</f>
        <v/>
      </c>
      <c r="X273" s="50">
        <f>IF(V273=0,"",IFERROR(LEFT(MID(S273,V273+1,99),FIND("-",MID(S273,V273+1,99))-1),MID(S273,V273+1,99)))</f>
        <v/>
      </c>
      <c r="Y273" s="50">
        <f>LEN(X273)</f>
        <v/>
      </c>
      <c r="Z2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273,"0",""),"1",""),"2",""),"3",""),"4",""),"5",""),"6",""),"7",""),"8",""),"9",""),"A",""),"B",""),"C",""),"D",""),"E",""),"F",""),"G",""),"H",""),"I",""),"J",""),"K",""),"L",""),"M",""),"N",""),"O",""),"P",""),"Q",""),"R",""),"S",""),"T",""),"U",""),"V",""),"W",""),"X",""),"Y",""),"Z",""),".",""),"-","")</f>
        <v/>
      </c>
      <c r="AA273" s="50">
        <f>LEN(S273)-LEN(SUBSTITUTE(S273,".",""))</f>
        <v/>
      </c>
      <c r="AB273" s="50">
        <f>AND(W273=5,Y273=4)</f>
        <v/>
      </c>
      <c r="AC273" s="50">
        <f>IF(P273="","",IF(S273="","There is no mapcode in this row, only a country code.",IF(ISNUMBER(FIND(" ",S273)),"There are too many spaces. A mapcode looks like ZAF RDD.2J: the country code, one space, then the code.",IF(Z273&lt;&gt;"","Contains characters that can't be in a mapcode: "&amp;Z273,IF(OR(AA273&lt;&gt;1,W273&lt;2,W273&gt;5,Y273&lt;2,Y273&gt;4),"This doesn't look like a mapcode. Mapcodes look like RDD.2J: 2 to 5 letters or numbers, a dot, then 2 to 4 more.",IF(AND(U273="",NOT(AB273)),"MISSING",IF(AND(U273&lt;&gt;"",OR(LEN(U273)&lt;2,LEN(U273)&gt;6,ISNUMBER(FIND(".",U273)))),"The country code """&amp;U273&amp;""" doesn't look right. Use a code like ZAF (South Africa) or US-CA (California).","")))))))</f>
        <v/>
      </c>
      <c r="AD273" s="50">
        <f>AND(R273&lt;&gt;"",T273&lt;&gt;"",R273&lt;&gt;T273)</f>
        <v/>
      </c>
    </row>
    <row r="274">
      <c r="B274" s="44" t="n"/>
      <c r="C274" s="44" t="n"/>
      <c r="D274" s="45">
        <f>IF(P274="","",IF(AC274="MISSING","MISSING COUNTRY CODE",IF(AC274&lt;&gt;"","NOT A VALID MAPCODE",IF(M274="NO CONNECTION","NO CONNECTION",IF(NOT(ISNUMBER(F274)),"NOT FOUND",IF(AD274,"CONVERTED – PLEASE CHECK","CONVERTED"))))))</f>
        <v/>
      </c>
      <c r="E274" s="46">
        <f>IF(OR(P274="",AC274&lt;&gt;""),"",TRIM(U274&amp;" "&amp;S274))</f>
        <v/>
      </c>
      <c r="F274" s="47">
        <f>IF(OR(M274="",M274="NO CONNECTION"),"",IFERROR(VALUE(SUBSTITUTE(_xlfn.FILTERXML(M274,"//latDeg"),".",MID(1/2,2,1))),""))</f>
        <v/>
      </c>
      <c r="G274" s="47">
        <f>IF(OR(M274="",M274="NO CONNECTION"),"",IFERROR(VALUE(SUBSTITUTE(_xlfn.FILTERXML(M274,"//lonDeg"),".",MID(1/2,2,1))),""))</f>
        <v/>
      </c>
      <c r="H274" s="45">
        <f>IF(ISNUMBER(F274),SUBSTITUTE(ROUND(F274,6)&amp;"",",",".")&amp;", "&amp;SUBSTITUTE(ROUND(G274,6)&amp;"",",","."),"")</f>
        <v/>
      </c>
      <c r="I274" s="46">
        <f>IF(ISNUMBER(F274),IFERROR(HYPERLINK("https://www.mymapcodes.com/go/?t="&amp;IF(U274="","AAA",U274)&amp;"&amp;ma="&amp;LEFT(S274,V274-1)&amp;"&amp;mb="&amp;MID(S274,V274+1,99),"Open on MyMapcodes →"),""),"")</f>
        <v/>
      </c>
      <c r="J274" s="48">
        <f>IF(P274="","",IF(AC274="MISSING","Add the country code: put it in front of the mapcode (e.g. ZAF RDD.2J) or in column C. ZAF = South Africa.",IF(AC274&lt;&gt;"",AC274,IF(M274="NO CONNECTION","Excel couldn't reach the mapcode service. Click the REFRESH RESULTS box just above the table.",IF(NOT(ISNUMBER(F274)),"The mapcode service doesn't recognise "&amp;E274&amp;". Check the mapcode and the country code.",IF(AD274,"Two different country codes were given, so the one in front of the mapcode ("&amp;R274&amp;") was used.",IF(E274&lt;&gt;TRIM(UPPER(B274&amp;"")),"Tidied up to "&amp;E274&amp;".","")))))))</f>
        <v/>
      </c>
      <c r="L274" s="49">
        <f>IF(E274="","",MapcodeAPI&amp;"coords/"&amp;SUBSTITUTE(E274," ","%20"))&amp;LEFT($B$13,0)</f>
        <v/>
      </c>
      <c r="M274" s="49">
        <f>IF(L274="","",IFERROR(_xlfn.WEBSERVICE(L274),IF(MapcodeAPIBackup="","NO CONNECTION",IFERROR(_xlfn.WEBSERVICE(MapcodeAPIBackup&amp;MID(L274,LEN(MapcodeAPI)+1,999)),"NO CONNECTION"))))</f>
        <v/>
      </c>
      <c r="N274" t="inlineStr">
        <is>
          <t xml:space="preserve"> </t>
        </is>
      </c>
      <c r="P274" s="50">
        <f>IFERROR(IF(AND(TRIM(B274&amp;"")="",TRIM(C274&amp;"")=""),"","#"&amp;UPPER(B274&amp;"")),"#(ERROR)")</f>
        <v/>
      </c>
      <c r="Q274" s="50">
        <f>IF(P274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274,2,999)," "," "),"﻿"," "),"​"," "),"⁠"," ")," "," ")," "," "),CHAR(9)," "),CHAR(10)," "),CHAR(13)," "),"MAPCODE"," "),CHAR(34)," "),"“"," "),"”"," "),"'"," "),"’"," "),"‘"," "),"("," "),")"," "),"["," "),"]"," "),"{"," "),"}"," "),","," "),";"," "),"|"," "),":"," "),"/"," "),"\"," ")))</f>
        <v/>
      </c>
      <c r="R274" s="50">
        <f>IF(ISNUMBER(FIND(" ",Q274)),LEFT(Q274,FIND(" ",Q274)-1),"")</f>
        <v/>
      </c>
      <c r="S274" s="50">
        <f>IF(ISNUMBER(FIND(" ",Q274)),TRIM(MID(Q274,FIND(" ",Q274)+1,999)),Q274)</f>
        <v/>
      </c>
      <c r="T2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274&amp;"")," "," "),"﻿"," "),"​"," "),"⁠"," ")," "," ")," "," "),CHAR(9)," "),CHAR(10)," "),CHAR(13)," "),"MAPCODE"," "),CHAR(34)," "),"“"," "),"”"," "),"'"," "),"’"," "),"‘"," "),"("," "),")"," "),"["," "),"]"," "),"{"," "),"}"," "),","," "),";"," "),"|"," "),":"," "),"/"," "),"\"," "))</f>
        <v/>
      </c>
      <c r="U274" s="50">
        <f>IF(R274&lt;&gt;"",R274,T274)</f>
        <v/>
      </c>
      <c r="V274" s="50">
        <f>IFERROR(FIND(".",S274),0)</f>
        <v/>
      </c>
      <c r="W274" s="50">
        <f>IF(V274&gt;0,V274-1,LEN(S274))</f>
        <v/>
      </c>
      <c r="X274" s="50">
        <f>IF(V274=0,"",IFERROR(LEFT(MID(S274,V274+1,99),FIND("-",MID(S274,V274+1,99))-1),MID(S274,V274+1,99)))</f>
        <v/>
      </c>
      <c r="Y274" s="50">
        <f>LEN(X274)</f>
        <v/>
      </c>
      <c r="Z2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274,"0",""),"1",""),"2",""),"3",""),"4",""),"5",""),"6",""),"7",""),"8",""),"9",""),"A",""),"B",""),"C",""),"D",""),"E",""),"F",""),"G",""),"H",""),"I",""),"J",""),"K",""),"L",""),"M",""),"N",""),"O",""),"P",""),"Q",""),"R",""),"S",""),"T",""),"U",""),"V",""),"W",""),"X",""),"Y",""),"Z",""),".",""),"-","")</f>
        <v/>
      </c>
      <c r="AA274" s="50">
        <f>LEN(S274)-LEN(SUBSTITUTE(S274,".",""))</f>
        <v/>
      </c>
      <c r="AB274" s="50">
        <f>AND(W274=5,Y274=4)</f>
        <v/>
      </c>
      <c r="AC274" s="50">
        <f>IF(P274="","",IF(S274="","There is no mapcode in this row, only a country code.",IF(ISNUMBER(FIND(" ",S274)),"There are too many spaces. A mapcode looks like ZAF RDD.2J: the country code, one space, then the code.",IF(Z274&lt;&gt;"","Contains characters that can't be in a mapcode: "&amp;Z274,IF(OR(AA274&lt;&gt;1,W274&lt;2,W274&gt;5,Y274&lt;2,Y274&gt;4),"This doesn't look like a mapcode. Mapcodes look like RDD.2J: 2 to 5 letters or numbers, a dot, then 2 to 4 more.",IF(AND(U274="",NOT(AB274)),"MISSING",IF(AND(U274&lt;&gt;"",OR(LEN(U274)&lt;2,LEN(U274)&gt;6,ISNUMBER(FIND(".",U274)))),"The country code """&amp;U274&amp;""" doesn't look right. Use a code like ZAF (South Africa) or US-CA (California).","")))))))</f>
        <v/>
      </c>
      <c r="AD274" s="50">
        <f>AND(R274&lt;&gt;"",T274&lt;&gt;"",R274&lt;&gt;T274)</f>
        <v/>
      </c>
    </row>
    <row r="275">
      <c r="B275" s="44" t="n"/>
      <c r="C275" s="44" t="n"/>
      <c r="D275" s="45">
        <f>IF(P275="","",IF(AC275="MISSING","MISSING COUNTRY CODE",IF(AC275&lt;&gt;"","NOT A VALID MAPCODE",IF(M275="NO CONNECTION","NO CONNECTION",IF(NOT(ISNUMBER(F275)),"NOT FOUND",IF(AD275,"CONVERTED – PLEASE CHECK","CONVERTED"))))))</f>
        <v/>
      </c>
      <c r="E275" s="46">
        <f>IF(OR(P275="",AC275&lt;&gt;""),"",TRIM(U275&amp;" "&amp;S275))</f>
        <v/>
      </c>
      <c r="F275" s="47">
        <f>IF(OR(M275="",M275="NO CONNECTION"),"",IFERROR(VALUE(SUBSTITUTE(_xlfn.FILTERXML(M275,"//latDeg"),".",MID(1/2,2,1))),""))</f>
        <v/>
      </c>
      <c r="G275" s="47">
        <f>IF(OR(M275="",M275="NO CONNECTION"),"",IFERROR(VALUE(SUBSTITUTE(_xlfn.FILTERXML(M275,"//lonDeg"),".",MID(1/2,2,1))),""))</f>
        <v/>
      </c>
      <c r="H275" s="45">
        <f>IF(ISNUMBER(F275),SUBSTITUTE(ROUND(F275,6)&amp;"",",",".")&amp;", "&amp;SUBSTITUTE(ROUND(G275,6)&amp;"",",","."),"")</f>
        <v/>
      </c>
      <c r="I275" s="46">
        <f>IF(ISNUMBER(F275),IFERROR(HYPERLINK("https://www.mymapcodes.com/go/?t="&amp;IF(U275="","AAA",U275)&amp;"&amp;ma="&amp;LEFT(S275,V275-1)&amp;"&amp;mb="&amp;MID(S275,V275+1,99),"Open on MyMapcodes →"),""),"")</f>
        <v/>
      </c>
      <c r="J275" s="48">
        <f>IF(P275="","",IF(AC275="MISSING","Add the country code: put it in front of the mapcode (e.g. ZAF RDD.2J) or in column C. ZAF = South Africa.",IF(AC275&lt;&gt;"",AC275,IF(M275="NO CONNECTION","Excel couldn't reach the mapcode service. Click the REFRESH RESULTS box just above the table.",IF(NOT(ISNUMBER(F275)),"The mapcode service doesn't recognise "&amp;E275&amp;". Check the mapcode and the country code.",IF(AD275,"Two different country codes were given, so the one in front of the mapcode ("&amp;R275&amp;") was used.",IF(E275&lt;&gt;TRIM(UPPER(B275&amp;"")),"Tidied up to "&amp;E275&amp;".","")))))))</f>
        <v/>
      </c>
      <c r="L275" s="49">
        <f>IF(E275="","",MapcodeAPI&amp;"coords/"&amp;SUBSTITUTE(E275," ","%20"))&amp;LEFT($B$13,0)</f>
        <v/>
      </c>
      <c r="M275" s="49">
        <f>IF(L275="","",IFERROR(_xlfn.WEBSERVICE(L275),IF(MapcodeAPIBackup="","NO CONNECTION",IFERROR(_xlfn.WEBSERVICE(MapcodeAPIBackup&amp;MID(L275,LEN(MapcodeAPI)+1,999)),"NO CONNECTION"))))</f>
        <v/>
      </c>
      <c r="N275" t="inlineStr">
        <is>
          <t xml:space="preserve"> </t>
        </is>
      </c>
      <c r="P275" s="50">
        <f>IFERROR(IF(AND(TRIM(B275&amp;"")="",TRIM(C275&amp;"")=""),"","#"&amp;UPPER(B275&amp;"")),"#(ERROR)")</f>
        <v/>
      </c>
      <c r="Q275" s="50">
        <f>IF(P275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275,2,999)," "," "),"﻿"," "),"​"," "),"⁠"," ")," "," ")," "," "),CHAR(9)," "),CHAR(10)," "),CHAR(13)," "),"MAPCODE"," "),CHAR(34)," "),"“"," "),"”"," "),"'"," "),"’"," "),"‘"," "),"("," "),")"," "),"["," "),"]"," "),"{"," "),"}"," "),","," "),";"," "),"|"," "),":"," "),"/"," "),"\"," ")))</f>
        <v/>
      </c>
      <c r="R275" s="50">
        <f>IF(ISNUMBER(FIND(" ",Q275)),LEFT(Q275,FIND(" ",Q275)-1),"")</f>
        <v/>
      </c>
      <c r="S275" s="50">
        <f>IF(ISNUMBER(FIND(" ",Q275)),TRIM(MID(Q275,FIND(" ",Q275)+1,999)),Q275)</f>
        <v/>
      </c>
      <c r="T2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275&amp;"")," "," "),"﻿"," "),"​"," "),"⁠"," ")," "," ")," "," "),CHAR(9)," "),CHAR(10)," "),CHAR(13)," "),"MAPCODE"," "),CHAR(34)," "),"“"," "),"”"," "),"'"," "),"’"," "),"‘"," "),"("," "),")"," "),"["," "),"]"," "),"{"," "),"}"," "),","," "),";"," "),"|"," "),":"," "),"/"," "),"\"," "))</f>
        <v/>
      </c>
      <c r="U275" s="50">
        <f>IF(R275&lt;&gt;"",R275,T275)</f>
        <v/>
      </c>
      <c r="V275" s="50">
        <f>IFERROR(FIND(".",S275),0)</f>
        <v/>
      </c>
      <c r="W275" s="50">
        <f>IF(V275&gt;0,V275-1,LEN(S275))</f>
        <v/>
      </c>
      <c r="X275" s="50">
        <f>IF(V275=0,"",IFERROR(LEFT(MID(S275,V275+1,99),FIND("-",MID(S275,V275+1,99))-1),MID(S275,V275+1,99)))</f>
        <v/>
      </c>
      <c r="Y275" s="50">
        <f>LEN(X275)</f>
        <v/>
      </c>
      <c r="Z2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275,"0",""),"1",""),"2",""),"3",""),"4",""),"5",""),"6",""),"7",""),"8",""),"9",""),"A",""),"B",""),"C",""),"D",""),"E",""),"F",""),"G",""),"H",""),"I",""),"J",""),"K",""),"L",""),"M",""),"N",""),"O",""),"P",""),"Q",""),"R",""),"S",""),"T",""),"U",""),"V",""),"W",""),"X",""),"Y",""),"Z",""),".",""),"-","")</f>
        <v/>
      </c>
      <c r="AA275" s="50">
        <f>LEN(S275)-LEN(SUBSTITUTE(S275,".",""))</f>
        <v/>
      </c>
      <c r="AB275" s="50">
        <f>AND(W275=5,Y275=4)</f>
        <v/>
      </c>
      <c r="AC275" s="50">
        <f>IF(P275="","",IF(S275="","There is no mapcode in this row, only a country code.",IF(ISNUMBER(FIND(" ",S275)),"There are too many spaces. A mapcode looks like ZAF RDD.2J: the country code, one space, then the code.",IF(Z275&lt;&gt;"","Contains characters that can't be in a mapcode: "&amp;Z275,IF(OR(AA275&lt;&gt;1,W275&lt;2,W275&gt;5,Y275&lt;2,Y275&gt;4),"This doesn't look like a mapcode. Mapcodes look like RDD.2J: 2 to 5 letters or numbers, a dot, then 2 to 4 more.",IF(AND(U275="",NOT(AB275)),"MISSING",IF(AND(U275&lt;&gt;"",OR(LEN(U275)&lt;2,LEN(U275)&gt;6,ISNUMBER(FIND(".",U275)))),"The country code """&amp;U275&amp;""" doesn't look right. Use a code like ZAF (South Africa) or US-CA (California).","")))))))</f>
        <v/>
      </c>
      <c r="AD275" s="50">
        <f>AND(R275&lt;&gt;"",T275&lt;&gt;"",R275&lt;&gt;T275)</f>
        <v/>
      </c>
    </row>
    <row r="276">
      <c r="B276" s="44" t="n"/>
      <c r="C276" s="44" t="n"/>
      <c r="D276" s="45">
        <f>IF(P276="","",IF(AC276="MISSING","MISSING COUNTRY CODE",IF(AC276&lt;&gt;"","NOT A VALID MAPCODE",IF(M276="NO CONNECTION","NO CONNECTION",IF(NOT(ISNUMBER(F276)),"NOT FOUND",IF(AD276,"CONVERTED – PLEASE CHECK","CONVERTED"))))))</f>
        <v/>
      </c>
      <c r="E276" s="46">
        <f>IF(OR(P276="",AC276&lt;&gt;""),"",TRIM(U276&amp;" "&amp;S276))</f>
        <v/>
      </c>
      <c r="F276" s="47">
        <f>IF(OR(M276="",M276="NO CONNECTION"),"",IFERROR(VALUE(SUBSTITUTE(_xlfn.FILTERXML(M276,"//latDeg"),".",MID(1/2,2,1))),""))</f>
        <v/>
      </c>
      <c r="G276" s="47">
        <f>IF(OR(M276="",M276="NO CONNECTION"),"",IFERROR(VALUE(SUBSTITUTE(_xlfn.FILTERXML(M276,"//lonDeg"),".",MID(1/2,2,1))),""))</f>
        <v/>
      </c>
      <c r="H276" s="45">
        <f>IF(ISNUMBER(F276),SUBSTITUTE(ROUND(F276,6)&amp;"",",",".")&amp;", "&amp;SUBSTITUTE(ROUND(G276,6)&amp;"",",","."),"")</f>
        <v/>
      </c>
      <c r="I276" s="46">
        <f>IF(ISNUMBER(F276),IFERROR(HYPERLINK("https://www.mymapcodes.com/go/?t="&amp;IF(U276="","AAA",U276)&amp;"&amp;ma="&amp;LEFT(S276,V276-1)&amp;"&amp;mb="&amp;MID(S276,V276+1,99),"Open on MyMapcodes →"),""),"")</f>
        <v/>
      </c>
      <c r="J276" s="48">
        <f>IF(P276="","",IF(AC276="MISSING","Add the country code: put it in front of the mapcode (e.g. ZAF RDD.2J) or in column C. ZAF = South Africa.",IF(AC276&lt;&gt;"",AC276,IF(M276="NO CONNECTION","Excel couldn't reach the mapcode service. Click the REFRESH RESULTS box just above the table.",IF(NOT(ISNUMBER(F276)),"The mapcode service doesn't recognise "&amp;E276&amp;". Check the mapcode and the country code.",IF(AD276,"Two different country codes were given, so the one in front of the mapcode ("&amp;R276&amp;") was used.",IF(E276&lt;&gt;TRIM(UPPER(B276&amp;"")),"Tidied up to "&amp;E276&amp;".","")))))))</f>
        <v/>
      </c>
      <c r="L276" s="49">
        <f>IF(E276="","",MapcodeAPI&amp;"coords/"&amp;SUBSTITUTE(E276," ","%20"))&amp;LEFT($B$13,0)</f>
        <v/>
      </c>
      <c r="M276" s="49">
        <f>IF(L276="","",IFERROR(_xlfn.WEBSERVICE(L276),IF(MapcodeAPIBackup="","NO CONNECTION",IFERROR(_xlfn.WEBSERVICE(MapcodeAPIBackup&amp;MID(L276,LEN(MapcodeAPI)+1,999)),"NO CONNECTION"))))</f>
        <v/>
      </c>
      <c r="N276" t="inlineStr">
        <is>
          <t xml:space="preserve"> </t>
        </is>
      </c>
      <c r="P276" s="50">
        <f>IFERROR(IF(AND(TRIM(B276&amp;"")="",TRIM(C276&amp;"")=""),"","#"&amp;UPPER(B276&amp;"")),"#(ERROR)")</f>
        <v/>
      </c>
      <c r="Q276" s="50">
        <f>IF(P276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276,2,999)," "," "),"﻿"," "),"​"," "),"⁠"," ")," "," ")," "," "),CHAR(9)," "),CHAR(10)," "),CHAR(13)," "),"MAPCODE"," "),CHAR(34)," "),"“"," "),"”"," "),"'"," "),"’"," "),"‘"," "),"("," "),")"," "),"["," "),"]"," "),"{"," "),"}"," "),","," "),";"," "),"|"," "),":"," "),"/"," "),"\"," ")))</f>
        <v/>
      </c>
      <c r="R276" s="50">
        <f>IF(ISNUMBER(FIND(" ",Q276)),LEFT(Q276,FIND(" ",Q276)-1),"")</f>
        <v/>
      </c>
      <c r="S276" s="50">
        <f>IF(ISNUMBER(FIND(" ",Q276)),TRIM(MID(Q276,FIND(" ",Q276)+1,999)),Q276)</f>
        <v/>
      </c>
      <c r="T2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276&amp;"")," "," "),"﻿"," "),"​"," "),"⁠"," ")," "," ")," "," "),CHAR(9)," "),CHAR(10)," "),CHAR(13)," "),"MAPCODE"," "),CHAR(34)," "),"“"," "),"”"," "),"'"," "),"’"," "),"‘"," "),"("," "),")"," "),"["," "),"]"," "),"{"," "),"}"," "),","," "),";"," "),"|"," "),":"," "),"/"," "),"\"," "))</f>
        <v/>
      </c>
      <c r="U276" s="50">
        <f>IF(R276&lt;&gt;"",R276,T276)</f>
        <v/>
      </c>
      <c r="V276" s="50">
        <f>IFERROR(FIND(".",S276),0)</f>
        <v/>
      </c>
      <c r="W276" s="50">
        <f>IF(V276&gt;0,V276-1,LEN(S276))</f>
        <v/>
      </c>
      <c r="X276" s="50">
        <f>IF(V276=0,"",IFERROR(LEFT(MID(S276,V276+1,99),FIND("-",MID(S276,V276+1,99))-1),MID(S276,V276+1,99)))</f>
        <v/>
      </c>
      <c r="Y276" s="50">
        <f>LEN(X276)</f>
        <v/>
      </c>
      <c r="Z2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276,"0",""),"1",""),"2",""),"3",""),"4",""),"5",""),"6",""),"7",""),"8",""),"9",""),"A",""),"B",""),"C",""),"D",""),"E",""),"F",""),"G",""),"H",""),"I",""),"J",""),"K",""),"L",""),"M",""),"N",""),"O",""),"P",""),"Q",""),"R",""),"S",""),"T",""),"U",""),"V",""),"W",""),"X",""),"Y",""),"Z",""),".",""),"-","")</f>
        <v/>
      </c>
      <c r="AA276" s="50">
        <f>LEN(S276)-LEN(SUBSTITUTE(S276,".",""))</f>
        <v/>
      </c>
      <c r="AB276" s="50">
        <f>AND(W276=5,Y276=4)</f>
        <v/>
      </c>
      <c r="AC276" s="50">
        <f>IF(P276="","",IF(S276="","There is no mapcode in this row, only a country code.",IF(ISNUMBER(FIND(" ",S276)),"There are too many spaces. A mapcode looks like ZAF RDD.2J: the country code, one space, then the code.",IF(Z276&lt;&gt;"","Contains characters that can't be in a mapcode: "&amp;Z276,IF(OR(AA276&lt;&gt;1,W276&lt;2,W276&gt;5,Y276&lt;2,Y276&gt;4),"This doesn't look like a mapcode. Mapcodes look like RDD.2J: 2 to 5 letters or numbers, a dot, then 2 to 4 more.",IF(AND(U276="",NOT(AB276)),"MISSING",IF(AND(U276&lt;&gt;"",OR(LEN(U276)&lt;2,LEN(U276)&gt;6,ISNUMBER(FIND(".",U276)))),"The country code """&amp;U276&amp;""" doesn't look right. Use a code like ZAF (South Africa) or US-CA (California).","")))))))</f>
        <v/>
      </c>
      <c r="AD276" s="50">
        <f>AND(R276&lt;&gt;"",T276&lt;&gt;"",R276&lt;&gt;T276)</f>
        <v/>
      </c>
    </row>
    <row r="277">
      <c r="B277" s="44" t="n"/>
      <c r="C277" s="44" t="n"/>
      <c r="D277" s="45">
        <f>IF(P277="","",IF(AC277="MISSING","MISSING COUNTRY CODE",IF(AC277&lt;&gt;"","NOT A VALID MAPCODE",IF(M277="NO CONNECTION","NO CONNECTION",IF(NOT(ISNUMBER(F277)),"NOT FOUND",IF(AD277,"CONVERTED – PLEASE CHECK","CONVERTED"))))))</f>
        <v/>
      </c>
      <c r="E277" s="46">
        <f>IF(OR(P277="",AC277&lt;&gt;""),"",TRIM(U277&amp;" "&amp;S277))</f>
        <v/>
      </c>
      <c r="F277" s="47">
        <f>IF(OR(M277="",M277="NO CONNECTION"),"",IFERROR(VALUE(SUBSTITUTE(_xlfn.FILTERXML(M277,"//latDeg"),".",MID(1/2,2,1))),""))</f>
        <v/>
      </c>
      <c r="G277" s="47">
        <f>IF(OR(M277="",M277="NO CONNECTION"),"",IFERROR(VALUE(SUBSTITUTE(_xlfn.FILTERXML(M277,"//lonDeg"),".",MID(1/2,2,1))),""))</f>
        <v/>
      </c>
      <c r="H277" s="45">
        <f>IF(ISNUMBER(F277),SUBSTITUTE(ROUND(F277,6)&amp;"",",",".")&amp;", "&amp;SUBSTITUTE(ROUND(G277,6)&amp;"",",","."),"")</f>
        <v/>
      </c>
      <c r="I277" s="46">
        <f>IF(ISNUMBER(F277),IFERROR(HYPERLINK("https://www.mymapcodes.com/go/?t="&amp;IF(U277="","AAA",U277)&amp;"&amp;ma="&amp;LEFT(S277,V277-1)&amp;"&amp;mb="&amp;MID(S277,V277+1,99),"Open on MyMapcodes →"),""),"")</f>
        <v/>
      </c>
      <c r="J277" s="48">
        <f>IF(P277="","",IF(AC277="MISSING","Add the country code: put it in front of the mapcode (e.g. ZAF RDD.2J) or in column C. ZAF = South Africa.",IF(AC277&lt;&gt;"",AC277,IF(M277="NO CONNECTION","Excel couldn't reach the mapcode service. Click the REFRESH RESULTS box just above the table.",IF(NOT(ISNUMBER(F277)),"The mapcode service doesn't recognise "&amp;E277&amp;". Check the mapcode and the country code.",IF(AD277,"Two different country codes were given, so the one in front of the mapcode ("&amp;R277&amp;") was used.",IF(E277&lt;&gt;TRIM(UPPER(B277&amp;"")),"Tidied up to "&amp;E277&amp;".","")))))))</f>
        <v/>
      </c>
      <c r="L277" s="49">
        <f>IF(E277="","",MapcodeAPI&amp;"coords/"&amp;SUBSTITUTE(E277," ","%20"))&amp;LEFT($B$13,0)</f>
        <v/>
      </c>
      <c r="M277" s="49">
        <f>IF(L277="","",IFERROR(_xlfn.WEBSERVICE(L277),IF(MapcodeAPIBackup="","NO CONNECTION",IFERROR(_xlfn.WEBSERVICE(MapcodeAPIBackup&amp;MID(L277,LEN(MapcodeAPI)+1,999)),"NO CONNECTION"))))</f>
        <v/>
      </c>
      <c r="N277" t="inlineStr">
        <is>
          <t xml:space="preserve"> </t>
        </is>
      </c>
      <c r="P277" s="50">
        <f>IFERROR(IF(AND(TRIM(B277&amp;"")="",TRIM(C277&amp;"")=""),"","#"&amp;UPPER(B277&amp;"")),"#(ERROR)")</f>
        <v/>
      </c>
      <c r="Q277" s="50">
        <f>IF(P277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277,2,999)," "," "),"﻿"," "),"​"," "),"⁠"," ")," "," ")," "," "),CHAR(9)," "),CHAR(10)," "),CHAR(13)," "),"MAPCODE"," "),CHAR(34)," "),"“"," "),"”"," "),"'"," "),"’"," "),"‘"," "),"("," "),")"," "),"["," "),"]"," "),"{"," "),"}"," "),","," "),";"," "),"|"," "),":"," "),"/"," "),"\"," ")))</f>
        <v/>
      </c>
      <c r="R277" s="50">
        <f>IF(ISNUMBER(FIND(" ",Q277)),LEFT(Q277,FIND(" ",Q277)-1),"")</f>
        <v/>
      </c>
      <c r="S277" s="50">
        <f>IF(ISNUMBER(FIND(" ",Q277)),TRIM(MID(Q277,FIND(" ",Q277)+1,999)),Q277)</f>
        <v/>
      </c>
      <c r="T2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277&amp;"")," "," "),"﻿"," "),"​"," "),"⁠"," ")," "," ")," "," "),CHAR(9)," "),CHAR(10)," "),CHAR(13)," "),"MAPCODE"," "),CHAR(34)," "),"“"," "),"”"," "),"'"," "),"’"," "),"‘"," "),"("," "),")"," "),"["," "),"]"," "),"{"," "),"}"," "),","," "),";"," "),"|"," "),":"," "),"/"," "),"\"," "))</f>
        <v/>
      </c>
      <c r="U277" s="50">
        <f>IF(R277&lt;&gt;"",R277,T277)</f>
        <v/>
      </c>
      <c r="V277" s="50">
        <f>IFERROR(FIND(".",S277),0)</f>
        <v/>
      </c>
      <c r="W277" s="50">
        <f>IF(V277&gt;0,V277-1,LEN(S277))</f>
        <v/>
      </c>
      <c r="X277" s="50">
        <f>IF(V277=0,"",IFERROR(LEFT(MID(S277,V277+1,99),FIND("-",MID(S277,V277+1,99))-1),MID(S277,V277+1,99)))</f>
        <v/>
      </c>
      <c r="Y277" s="50">
        <f>LEN(X277)</f>
        <v/>
      </c>
      <c r="Z2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277,"0",""),"1",""),"2",""),"3",""),"4",""),"5",""),"6",""),"7",""),"8",""),"9",""),"A",""),"B",""),"C",""),"D",""),"E",""),"F",""),"G",""),"H",""),"I",""),"J",""),"K",""),"L",""),"M",""),"N",""),"O",""),"P",""),"Q",""),"R",""),"S",""),"T",""),"U",""),"V",""),"W",""),"X",""),"Y",""),"Z",""),".",""),"-","")</f>
        <v/>
      </c>
      <c r="AA277" s="50">
        <f>LEN(S277)-LEN(SUBSTITUTE(S277,".",""))</f>
        <v/>
      </c>
      <c r="AB277" s="50">
        <f>AND(W277=5,Y277=4)</f>
        <v/>
      </c>
      <c r="AC277" s="50">
        <f>IF(P277="","",IF(S277="","There is no mapcode in this row, only a country code.",IF(ISNUMBER(FIND(" ",S277)),"There are too many spaces. A mapcode looks like ZAF RDD.2J: the country code, one space, then the code.",IF(Z277&lt;&gt;"","Contains characters that can't be in a mapcode: "&amp;Z277,IF(OR(AA277&lt;&gt;1,W277&lt;2,W277&gt;5,Y277&lt;2,Y277&gt;4),"This doesn't look like a mapcode. Mapcodes look like RDD.2J: 2 to 5 letters or numbers, a dot, then 2 to 4 more.",IF(AND(U277="",NOT(AB277)),"MISSING",IF(AND(U277&lt;&gt;"",OR(LEN(U277)&lt;2,LEN(U277)&gt;6,ISNUMBER(FIND(".",U277)))),"The country code """&amp;U277&amp;""" doesn't look right. Use a code like ZAF (South Africa) or US-CA (California).","")))))))</f>
        <v/>
      </c>
      <c r="AD277" s="50">
        <f>AND(R277&lt;&gt;"",T277&lt;&gt;"",R277&lt;&gt;T277)</f>
        <v/>
      </c>
    </row>
    <row r="278">
      <c r="B278" s="44" t="n"/>
      <c r="C278" s="44" t="n"/>
      <c r="D278" s="45">
        <f>IF(P278="","",IF(AC278="MISSING","MISSING COUNTRY CODE",IF(AC278&lt;&gt;"","NOT A VALID MAPCODE",IF(M278="NO CONNECTION","NO CONNECTION",IF(NOT(ISNUMBER(F278)),"NOT FOUND",IF(AD278,"CONVERTED – PLEASE CHECK","CONVERTED"))))))</f>
        <v/>
      </c>
      <c r="E278" s="46">
        <f>IF(OR(P278="",AC278&lt;&gt;""),"",TRIM(U278&amp;" "&amp;S278))</f>
        <v/>
      </c>
      <c r="F278" s="47">
        <f>IF(OR(M278="",M278="NO CONNECTION"),"",IFERROR(VALUE(SUBSTITUTE(_xlfn.FILTERXML(M278,"//latDeg"),".",MID(1/2,2,1))),""))</f>
        <v/>
      </c>
      <c r="G278" s="47">
        <f>IF(OR(M278="",M278="NO CONNECTION"),"",IFERROR(VALUE(SUBSTITUTE(_xlfn.FILTERXML(M278,"//lonDeg"),".",MID(1/2,2,1))),""))</f>
        <v/>
      </c>
      <c r="H278" s="45">
        <f>IF(ISNUMBER(F278),SUBSTITUTE(ROUND(F278,6)&amp;"",",",".")&amp;", "&amp;SUBSTITUTE(ROUND(G278,6)&amp;"",",","."),"")</f>
        <v/>
      </c>
      <c r="I278" s="46">
        <f>IF(ISNUMBER(F278),IFERROR(HYPERLINK("https://www.mymapcodes.com/go/?t="&amp;IF(U278="","AAA",U278)&amp;"&amp;ma="&amp;LEFT(S278,V278-1)&amp;"&amp;mb="&amp;MID(S278,V278+1,99),"Open on MyMapcodes →"),""),"")</f>
        <v/>
      </c>
      <c r="J278" s="48">
        <f>IF(P278="","",IF(AC278="MISSING","Add the country code: put it in front of the mapcode (e.g. ZAF RDD.2J) or in column C. ZAF = South Africa.",IF(AC278&lt;&gt;"",AC278,IF(M278="NO CONNECTION","Excel couldn't reach the mapcode service. Click the REFRESH RESULTS box just above the table.",IF(NOT(ISNUMBER(F278)),"The mapcode service doesn't recognise "&amp;E278&amp;". Check the mapcode and the country code.",IF(AD278,"Two different country codes were given, so the one in front of the mapcode ("&amp;R278&amp;") was used.",IF(E278&lt;&gt;TRIM(UPPER(B278&amp;"")),"Tidied up to "&amp;E278&amp;".","")))))))</f>
        <v/>
      </c>
      <c r="L278" s="49">
        <f>IF(E278="","",MapcodeAPI&amp;"coords/"&amp;SUBSTITUTE(E278," ","%20"))&amp;LEFT($B$13,0)</f>
        <v/>
      </c>
      <c r="M278" s="49">
        <f>IF(L278="","",IFERROR(_xlfn.WEBSERVICE(L278),IF(MapcodeAPIBackup="","NO CONNECTION",IFERROR(_xlfn.WEBSERVICE(MapcodeAPIBackup&amp;MID(L278,LEN(MapcodeAPI)+1,999)),"NO CONNECTION"))))</f>
        <v/>
      </c>
      <c r="N278" t="inlineStr">
        <is>
          <t xml:space="preserve"> </t>
        </is>
      </c>
      <c r="P278" s="50">
        <f>IFERROR(IF(AND(TRIM(B278&amp;"")="",TRIM(C278&amp;"")=""),"","#"&amp;UPPER(B278&amp;"")),"#(ERROR)")</f>
        <v/>
      </c>
      <c r="Q278" s="50">
        <f>IF(P278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278,2,999)," "," "),"﻿"," "),"​"," "),"⁠"," ")," "," ")," "," "),CHAR(9)," "),CHAR(10)," "),CHAR(13)," "),"MAPCODE"," "),CHAR(34)," "),"“"," "),"”"," "),"'"," "),"’"," "),"‘"," "),"("," "),")"," "),"["," "),"]"," "),"{"," "),"}"," "),","," "),";"," "),"|"," "),":"," "),"/"," "),"\"," ")))</f>
        <v/>
      </c>
      <c r="R278" s="50">
        <f>IF(ISNUMBER(FIND(" ",Q278)),LEFT(Q278,FIND(" ",Q278)-1),"")</f>
        <v/>
      </c>
      <c r="S278" s="50">
        <f>IF(ISNUMBER(FIND(" ",Q278)),TRIM(MID(Q278,FIND(" ",Q278)+1,999)),Q278)</f>
        <v/>
      </c>
      <c r="T2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278&amp;"")," "," "),"﻿"," "),"​"," "),"⁠"," ")," "," ")," "," "),CHAR(9)," "),CHAR(10)," "),CHAR(13)," "),"MAPCODE"," "),CHAR(34)," "),"“"," "),"”"," "),"'"," "),"’"," "),"‘"," "),"("," "),")"," "),"["," "),"]"," "),"{"," "),"}"," "),","," "),";"," "),"|"," "),":"," "),"/"," "),"\"," "))</f>
        <v/>
      </c>
      <c r="U278" s="50">
        <f>IF(R278&lt;&gt;"",R278,T278)</f>
        <v/>
      </c>
      <c r="V278" s="50">
        <f>IFERROR(FIND(".",S278),0)</f>
        <v/>
      </c>
      <c r="W278" s="50">
        <f>IF(V278&gt;0,V278-1,LEN(S278))</f>
        <v/>
      </c>
      <c r="X278" s="50">
        <f>IF(V278=0,"",IFERROR(LEFT(MID(S278,V278+1,99),FIND("-",MID(S278,V278+1,99))-1),MID(S278,V278+1,99)))</f>
        <v/>
      </c>
      <c r="Y278" s="50">
        <f>LEN(X278)</f>
        <v/>
      </c>
      <c r="Z2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278,"0",""),"1",""),"2",""),"3",""),"4",""),"5",""),"6",""),"7",""),"8",""),"9",""),"A",""),"B",""),"C",""),"D",""),"E",""),"F",""),"G",""),"H",""),"I",""),"J",""),"K",""),"L",""),"M",""),"N",""),"O",""),"P",""),"Q",""),"R",""),"S",""),"T",""),"U",""),"V",""),"W",""),"X",""),"Y",""),"Z",""),".",""),"-","")</f>
        <v/>
      </c>
      <c r="AA278" s="50">
        <f>LEN(S278)-LEN(SUBSTITUTE(S278,".",""))</f>
        <v/>
      </c>
      <c r="AB278" s="50">
        <f>AND(W278=5,Y278=4)</f>
        <v/>
      </c>
      <c r="AC278" s="50">
        <f>IF(P278="","",IF(S278="","There is no mapcode in this row, only a country code.",IF(ISNUMBER(FIND(" ",S278)),"There are too many spaces. A mapcode looks like ZAF RDD.2J: the country code, one space, then the code.",IF(Z278&lt;&gt;"","Contains characters that can't be in a mapcode: "&amp;Z278,IF(OR(AA278&lt;&gt;1,W278&lt;2,W278&gt;5,Y278&lt;2,Y278&gt;4),"This doesn't look like a mapcode. Mapcodes look like RDD.2J: 2 to 5 letters or numbers, a dot, then 2 to 4 more.",IF(AND(U278="",NOT(AB278)),"MISSING",IF(AND(U278&lt;&gt;"",OR(LEN(U278)&lt;2,LEN(U278)&gt;6,ISNUMBER(FIND(".",U278)))),"The country code """&amp;U278&amp;""" doesn't look right. Use a code like ZAF (South Africa) or US-CA (California).","")))))))</f>
        <v/>
      </c>
      <c r="AD278" s="50">
        <f>AND(R278&lt;&gt;"",T278&lt;&gt;"",R278&lt;&gt;T278)</f>
        <v/>
      </c>
    </row>
    <row r="279">
      <c r="B279" s="44" t="n"/>
      <c r="C279" s="44" t="n"/>
      <c r="D279" s="45">
        <f>IF(P279="","",IF(AC279="MISSING","MISSING COUNTRY CODE",IF(AC279&lt;&gt;"","NOT A VALID MAPCODE",IF(M279="NO CONNECTION","NO CONNECTION",IF(NOT(ISNUMBER(F279)),"NOT FOUND",IF(AD279,"CONVERTED – PLEASE CHECK","CONVERTED"))))))</f>
        <v/>
      </c>
      <c r="E279" s="46">
        <f>IF(OR(P279="",AC279&lt;&gt;""),"",TRIM(U279&amp;" "&amp;S279))</f>
        <v/>
      </c>
      <c r="F279" s="47">
        <f>IF(OR(M279="",M279="NO CONNECTION"),"",IFERROR(VALUE(SUBSTITUTE(_xlfn.FILTERXML(M279,"//latDeg"),".",MID(1/2,2,1))),""))</f>
        <v/>
      </c>
      <c r="G279" s="47">
        <f>IF(OR(M279="",M279="NO CONNECTION"),"",IFERROR(VALUE(SUBSTITUTE(_xlfn.FILTERXML(M279,"//lonDeg"),".",MID(1/2,2,1))),""))</f>
        <v/>
      </c>
      <c r="H279" s="45">
        <f>IF(ISNUMBER(F279),SUBSTITUTE(ROUND(F279,6)&amp;"",",",".")&amp;", "&amp;SUBSTITUTE(ROUND(G279,6)&amp;"",",","."),"")</f>
        <v/>
      </c>
      <c r="I279" s="46">
        <f>IF(ISNUMBER(F279),IFERROR(HYPERLINK("https://www.mymapcodes.com/go/?t="&amp;IF(U279="","AAA",U279)&amp;"&amp;ma="&amp;LEFT(S279,V279-1)&amp;"&amp;mb="&amp;MID(S279,V279+1,99),"Open on MyMapcodes →"),""),"")</f>
        <v/>
      </c>
      <c r="J279" s="48">
        <f>IF(P279="","",IF(AC279="MISSING","Add the country code: put it in front of the mapcode (e.g. ZAF RDD.2J) or in column C. ZAF = South Africa.",IF(AC279&lt;&gt;"",AC279,IF(M279="NO CONNECTION","Excel couldn't reach the mapcode service. Click the REFRESH RESULTS box just above the table.",IF(NOT(ISNUMBER(F279)),"The mapcode service doesn't recognise "&amp;E279&amp;". Check the mapcode and the country code.",IF(AD279,"Two different country codes were given, so the one in front of the mapcode ("&amp;R279&amp;") was used.",IF(E279&lt;&gt;TRIM(UPPER(B279&amp;"")),"Tidied up to "&amp;E279&amp;".","")))))))</f>
        <v/>
      </c>
      <c r="L279" s="49">
        <f>IF(E279="","",MapcodeAPI&amp;"coords/"&amp;SUBSTITUTE(E279," ","%20"))&amp;LEFT($B$13,0)</f>
        <v/>
      </c>
      <c r="M279" s="49">
        <f>IF(L279="","",IFERROR(_xlfn.WEBSERVICE(L279),IF(MapcodeAPIBackup="","NO CONNECTION",IFERROR(_xlfn.WEBSERVICE(MapcodeAPIBackup&amp;MID(L279,LEN(MapcodeAPI)+1,999)),"NO CONNECTION"))))</f>
        <v/>
      </c>
      <c r="N279" t="inlineStr">
        <is>
          <t xml:space="preserve"> </t>
        </is>
      </c>
      <c r="P279" s="50">
        <f>IFERROR(IF(AND(TRIM(B279&amp;"")="",TRIM(C279&amp;"")=""),"","#"&amp;UPPER(B279&amp;"")),"#(ERROR)")</f>
        <v/>
      </c>
      <c r="Q279" s="50">
        <f>IF(P279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279,2,999)," "," "),"﻿"," "),"​"," "),"⁠"," ")," "," ")," "," "),CHAR(9)," "),CHAR(10)," "),CHAR(13)," "),"MAPCODE"," "),CHAR(34)," "),"“"," "),"”"," "),"'"," "),"’"," "),"‘"," "),"("," "),")"," "),"["," "),"]"," "),"{"," "),"}"," "),","," "),";"," "),"|"," "),":"," "),"/"," "),"\"," ")))</f>
        <v/>
      </c>
      <c r="R279" s="50">
        <f>IF(ISNUMBER(FIND(" ",Q279)),LEFT(Q279,FIND(" ",Q279)-1),"")</f>
        <v/>
      </c>
      <c r="S279" s="50">
        <f>IF(ISNUMBER(FIND(" ",Q279)),TRIM(MID(Q279,FIND(" ",Q279)+1,999)),Q279)</f>
        <v/>
      </c>
      <c r="T2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279&amp;"")," "," "),"﻿"," "),"​"," "),"⁠"," ")," "," ")," "," "),CHAR(9)," "),CHAR(10)," "),CHAR(13)," "),"MAPCODE"," "),CHAR(34)," "),"“"," "),"”"," "),"'"," "),"’"," "),"‘"," "),"("," "),")"," "),"["," "),"]"," "),"{"," "),"}"," "),","," "),";"," "),"|"," "),":"," "),"/"," "),"\"," "))</f>
        <v/>
      </c>
      <c r="U279" s="50">
        <f>IF(R279&lt;&gt;"",R279,T279)</f>
        <v/>
      </c>
      <c r="V279" s="50">
        <f>IFERROR(FIND(".",S279),0)</f>
        <v/>
      </c>
      <c r="W279" s="50">
        <f>IF(V279&gt;0,V279-1,LEN(S279))</f>
        <v/>
      </c>
      <c r="X279" s="50">
        <f>IF(V279=0,"",IFERROR(LEFT(MID(S279,V279+1,99),FIND("-",MID(S279,V279+1,99))-1),MID(S279,V279+1,99)))</f>
        <v/>
      </c>
      <c r="Y279" s="50">
        <f>LEN(X279)</f>
        <v/>
      </c>
      <c r="Z2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279,"0",""),"1",""),"2",""),"3",""),"4",""),"5",""),"6",""),"7",""),"8",""),"9",""),"A",""),"B",""),"C",""),"D",""),"E",""),"F",""),"G",""),"H",""),"I",""),"J",""),"K",""),"L",""),"M",""),"N",""),"O",""),"P",""),"Q",""),"R",""),"S",""),"T",""),"U",""),"V",""),"W",""),"X",""),"Y",""),"Z",""),".",""),"-","")</f>
        <v/>
      </c>
      <c r="AA279" s="50">
        <f>LEN(S279)-LEN(SUBSTITUTE(S279,".",""))</f>
        <v/>
      </c>
      <c r="AB279" s="50">
        <f>AND(W279=5,Y279=4)</f>
        <v/>
      </c>
      <c r="AC279" s="50">
        <f>IF(P279="","",IF(S279="","There is no mapcode in this row, only a country code.",IF(ISNUMBER(FIND(" ",S279)),"There are too many spaces. A mapcode looks like ZAF RDD.2J: the country code, one space, then the code.",IF(Z279&lt;&gt;"","Contains characters that can't be in a mapcode: "&amp;Z279,IF(OR(AA279&lt;&gt;1,W279&lt;2,W279&gt;5,Y279&lt;2,Y279&gt;4),"This doesn't look like a mapcode. Mapcodes look like RDD.2J: 2 to 5 letters or numbers, a dot, then 2 to 4 more.",IF(AND(U279="",NOT(AB279)),"MISSING",IF(AND(U279&lt;&gt;"",OR(LEN(U279)&lt;2,LEN(U279)&gt;6,ISNUMBER(FIND(".",U279)))),"The country code """&amp;U279&amp;""" doesn't look right. Use a code like ZAF (South Africa) or US-CA (California).","")))))))</f>
        <v/>
      </c>
      <c r="AD279" s="50">
        <f>AND(R279&lt;&gt;"",T279&lt;&gt;"",R279&lt;&gt;T279)</f>
        <v/>
      </c>
    </row>
    <row r="280">
      <c r="B280" s="44" t="n"/>
      <c r="C280" s="44" t="n"/>
      <c r="D280" s="45">
        <f>IF(P280="","",IF(AC280="MISSING","MISSING COUNTRY CODE",IF(AC280&lt;&gt;"","NOT A VALID MAPCODE",IF(M280="NO CONNECTION","NO CONNECTION",IF(NOT(ISNUMBER(F280)),"NOT FOUND",IF(AD280,"CONVERTED – PLEASE CHECK","CONVERTED"))))))</f>
        <v/>
      </c>
      <c r="E280" s="46">
        <f>IF(OR(P280="",AC280&lt;&gt;""),"",TRIM(U280&amp;" "&amp;S280))</f>
        <v/>
      </c>
      <c r="F280" s="47">
        <f>IF(OR(M280="",M280="NO CONNECTION"),"",IFERROR(VALUE(SUBSTITUTE(_xlfn.FILTERXML(M280,"//latDeg"),".",MID(1/2,2,1))),""))</f>
        <v/>
      </c>
      <c r="G280" s="47">
        <f>IF(OR(M280="",M280="NO CONNECTION"),"",IFERROR(VALUE(SUBSTITUTE(_xlfn.FILTERXML(M280,"//lonDeg"),".",MID(1/2,2,1))),""))</f>
        <v/>
      </c>
      <c r="H280" s="45">
        <f>IF(ISNUMBER(F280),SUBSTITUTE(ROUND(F280,6)&amp;"",",",".")&amp;", "&amp;SUBSTITUTE(ROUND(G280,6)&amp;"",",","."),"")</f>
        <v/>
      </c>
      <c r="I280" s="46">
        <f>IF(ISNUMBER(F280),IFERROR(HYPERLINK("https://www.mymapcodes.com/go/?t="&amp;IF(U280="","AAA",U280)&amp;"&amp;ma="&amp;LEFT(S280,V280-1)&amp;"&amp;mb="&amp;MID(S280,V280+1,99),"Open on MyMapcodes →"),""),"")</f>
        <v/>
      </c>
      <c r="J280" s="48">
        <f>IF(P280="","",IF(AC280="MISSING","Add the country code: put it in front of the mapcode (e.g. ZAF RDD.2J) or in column C. ZAF = South Africa.",IF(AC280&lt;&gt;"",AC280,IF(M280="NO CONNECTION","Excel couldn't reach the mapcode service. Click the REFRESH RESULTS box just above the table.",IF(NOT(ISNUMBER(F280)),"The mapcode service doesn't recognise "&amp;E280&amp;". Check the mapcode and the country code.",IF(AD280,"Two different country codes were given, so the one in front of the mapcode ("&amp;R280&amp;") was used.",IF(E280&lt;&gt;TRIM(UPPER(B280&amp;"")),"Tidied up to "&amp;E280&amp;".","")))))))</f>
        <v/>
      </c>
      <c r="L280" s="49">
        <f>IF(E280="","",MapcodeAPI&amp;"coords/"&amp;SUBSTITUTE(E280," ","%20"))&amp;LEFT($B$13,0)</f>
        <v/>
      </c>
      <c r="M280" s="49">
        <f>IF(L280="","",IFERROR(_xlfn.WEBSERVICE(L280),IF(MapcodeAPIBackup="","NO CONNECTION",IFERROR(_xlfn.WEBSERVICE(MapcodeAPIBackup&amp;MID(L280,LEN(MapcodeAPI)+1,999)),"NO CONNECTION"))))</f>
        <v/>
      </c>
      <c r="N280" t="inlineStr">
        <is>
          <t xml:space="preserve"> </t>
        </is>
      </c>
      <c r="P280" s="50">
        <f>IFERROR(IF(AND(TRIM(B280&amp;"")="",TRIM(C280&amp;"")=""),"","#"&amp;UPPER(B280&amp;"")),"#(ERROR)")</f>
        <v/>
      </c>
      <c r="Q280" s="50">
        <f>IF(P280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280,2,999)," "," "),"﻿"," "),"​"," "),"⁠"," ")," "," ")," "," "),CHAR(9)," "),CHAR(10)," "),CHAR(13)," "),"MAPCODE"," "),CHAR(34)," "),"“"," "),"”"," "),"'"," "),"’"," "),"‘"," "),"("," "),")"," "),"["," "),"]"," "),"{"," "),"}"," "),","," "),";"," "),"|"," "),":"," "),"/"," "),"\"," ")))</f>
        <v/>
      </c>
      <c r="R280" s="50">
        <f>IF(ISNUMBER(FIND(" ",Q280)),LEFT(Q280,FIND(" ",Q280)-1),"")</f>
        <v/>
      </c>
      <c r="S280" s="50">
        <f>IF(ISNUMBER(FIND(" ",Q280)),TRIM(MID(Q280,FIND(" ",Q280)+1,999)),Q280)</f>
        <v/>
      </c>
      <c r="T2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280&amp;"")," "," "),"﻿"," "),"​"," "),"⁠"," ")," "," ")," "," "),CHAR(9)," "),CHAR(10)," "),CHAR(13)," "),"MAPCODE"," "),CHAR(34)," "),"“"," "),"”"," "),"'"," "),"’"," "),"‘"," "),"("," "),")"," "),"["," "),"]"," "),"{"," "),"}"," "),","," "),";"," "),"|"," "),":"," "),"/"," "),"\"," "))</f>
        <v/>
      </c>
      <c r="U280" s="50">
        <f>IF(R280&lt;&gt;"",R280,T280)</f>
        <v/>
      </c>
      <c r="V280" s="50">
        <f>IFERROR(FIND(".",S280),0)</f>
        <v/>
      </c>
      <c r="W280" s="50">
        <f>IF(V280&gt;0,V280-1,LEN(S280))</f>
        <v/>
      </c>
      <c r="X280" s="50">
        <f>IF(V280=0,"",IFERROR(LEFT(MID(S280,V280+1,99),FIND("-",MID(S280,V280+1,99))-1),MID(S280,V280+1,99)))</f>
        <v/>
      </c>
      <c r="Y280" s="50">
        <f>LEN(X280)</f>
        <v/>
      </c>
      <c r="Z2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280,"0",""),"1",""),"2",""),"3",""),"4",""),"5",""),"6",""),"7",""),"8",""),"9",""),"A",""),"B",""),"C",""),"D",""),"E",""),"F",""),"G",""),"H",""),"I",""),"J",""),"K",""),"L",""),"M",""),"N",""),"O",""),"P",""),"Q",""),"R",""),"S",""),"T",""),"U",""),"V",""),"W",""),"X",""),"Y",""),"Z",""),".",""),"-","")</f>
        <v/>
      </c>
      <c r="AA280" s="50">
        <f>LEN(S280)-LEN(SUBSTITUTE(S280,".",""))</f>
        <v/>
      </c>
      <c r="AB280" s="50">
        <f>AND(W280=5,Y280=4)</f>
        <v/>
      </c>
      <c r="AC280" s="50">
        <f>IF(P280="","",IF(S280="","There is no mapcode in this row, only a country code.",IF(ISNUMBER(FIND(" ",S280)),"There are too many spaces. A mapcode looks like ZAF RDD.2J: the country code, one space, then the code.",IF(Z280&lt;&gt;"","Contains characters that can't be in a mapcode: "&amp;Z280,IF(OR(AA280&lt;&gt;1,W280&lt;2,W280&gt;5,Y280&lt;2,Y280&gt;4),"This doesn't look like a mapcode. Mapcodes look like RDD.2J: 2 to 5 letters or numbers, a dot, then 2 to 4 more.",IF(AND(U280="",NOT(AB280)),"MISSING",IF(AND(U280&lt;&gt;"",OR(LEN(U280)&lt;2,LEN(U280)&gt;6,ISNUMBER(FIND(".",U280)))),"The country code """&amp;U280&amp;""" doesn't look right. Use a code like ZAF (South Africa) or US-CA (California).","")))))))</f>
        <v/>
      </c>
      <c r="AD280" s="50">
        <f>AND(R280&lt;&gt;"",T280&lt;&gt;"",R280&lt;&gt;T280)</f>
        <v/>
      </c>
    </row>
    <row r="281">
      <c r="B281" s="44" t="n"/>
      <c r="C281" s="44" t="n"/>
      <c r="D281" s="45">
        <f>IF(P281="","",IF(AC281="MISSING","MISSING COUNTRY CODE",IF(AC281&lt;&gt;"","NOT A VALID MAPCODE",IF(M281="NO CONNECTION","NO CONNECTION",IF(NOT(ISNUMBER(F281)),"NOT FOUND",IF(AD281,"CONVERTED – PLEASE CHECK","CONVERTED"))))))</f>
        <v/>
      </c>
      <c r="E281" s="46">
        <f>IF(OR(P281="",AC281&lt;&gt;""),"",TRIM(U281&amp;" "&amp;S281))</f>
        <v/>
      </c>
      <c r="F281" s="47">
        <f>IF(OR(M281="",M281="NO CONNECTION"),"",IFERROR(VALUE(SUBSTITUTE(_xlfn.FILTERXML(M281,"//latDeg"),".",MID(1/2,2,1))),""))</f>
        <v/>
      </c>
      <c r="G281" s="47">
        <f>IF(OR(M281="",M281="NO CONNECTION"),"",IFERROR(VALUE(SUBSTITUTE(_xlfn.FILTERXML(M281,"//lonDeg"),".",MID(1/2,2,1))),""))</f>
        <v/>
      </c>
      <c r="H281" s="45">
        <f>IF(ISNUMBER(F281),SUBSTITUTE(ROUND(F281,6)&amp;"",",",".")&amp;", "&amp;SUBSTITUTE(ROUND(G281,6)&amp;"",",","."),"")</f>
        <v/>
      </c>
      <c r="I281" s="46">
        <f>IF(ISNUMBER(F281),IFERROR(HYPERLINK("https://www.mymapcodes.com/go/?t="&amp;IF(U281="","AAA",U281)&amp;"&amp;ma="&amp;LEFT(S281,V281-1)&amp;"&amp;mb="&amp;MID(S281,V281+1,99),"Open on MyMapcodes →"),""),"")</f>
        <v/>
      </c>
      <c r="J281" s="48">
        <f>IF(P281="","",IF(AC281="MISSING","Add the country code: put it in front of the mapcode (e.g. ZAF RDD.2J) or in column C. ZAF = South Africa.",IF(AC281&lt;&gt;"",AC281,IF(M281="NO CONNECTION","Excel couldn't reach the mapcode service. Click the REFRESH RESULTS box just above the table.",IF(NOT(ISNUMBER(F281)),"The mapcode service doesn't recognise "&amp;E281&amp;". Check the mapcode and the country code.",IF(AD281,"Two different country codes were given, so the one in front of the mapcode ("&amp;R281&amp;") was used.",IF(E281&lt;&gt;TRIM(UPPER(B281&amp;"")),"Tidied up to "&amp;E281&amp;".","")))))))</f>
        <v/>
      </c>
      <c r="L281" s="49">
        <f>IF(E281="","",MapcodeAPI&amp;"coords/"&amp;SUBSTITUTE(E281," ","%20"))&amp;LEFT($B$13,0)</f>
        <v/>
      </c>
      <c r="M281" s="49">
        <f>IF(L281="","",IFERROR(_xlfn.WEBSERVICE(L281),IF(MapcodeAPIBackup="","NO CONNECTION",IFERROR(_xlfn.WEBSERVICE(MapcodeAPIBackup&amp;MID(L281,LEN(MapcodeAPI)+1,999)),"NO CONNECTION"))))</f>
        <v/>
      </c>
      <c r="N281" t="inlineStr">
        <is>
          <t xml:space="preserve"> </t>
        </is>
      </c>
      <c r="P281" s="50">
        <f>IFERROR(IF(AND(TRIM(B281&amp;"")="",TRIM(C281&amp;"")=""),"","#"&amp;UPPER(B281&amp;"")),"#(ERROR)")</f>
        <v/>
      </c>
      <c r="Q281" s="50">
        <f>IF(P281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281,2,999)," "," "),"﻿"," "),"​"," "),"⁠"," ")," "," ")," "," "),CHAR(9)," "),CHAR(10)," "),CHAR(13)," "),"MAPCODE"," "),CHAR(34)," "),"“"," "),"”"," "),"'"," "),"’"," "),"‘"," "),"("," "),")"," "),"["," "),"]"," "),"{"," "),"}"," "),","," "),";"," "),"|"," "),":"," "),"/"," "),"\"," ")))</f>
        <v/>
      </c>
      <c r="R281" s="50">
        <f>IF(ISNUMBER(FIND(" ",Q281)),LEFT(Q281,FIND(" ",Q281)-1),"")</f>
        <v/>
      </c>
      <c r="S281" s="50">
        <f>IF(ISNUMBER(FIND(" ",Q281)),TRIM(MID(Q281,FIND(" ",Q281)+1,999)),Q281)</f>
        <v/>
      </c>
      <c r="T2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281&amp;"")," "," "),"﻿"," "),"​"," "),"⁠"," ")," "," ")," "," "),CHAR(9)," "),CHAR(10)," "),CHAR(13)," "),"MAPCODE"," "),CHAR(34)," "),"“"," "),"”"," "),"'"," "),"’"," "),"‘"," "),"("," "),")"," "),"["," "),"]"," "),"{"," "),"}"," "),","," "),";"," "),"|"," "),":"," "),"/"," "),"\"," "))</f>
        <v/>
      </c>
      <c r="U281" s="50">
        <f>IF(R281&lt;&gt;"",R281,T281)</f>
        <v/>
      </c>
      <c r="V281" s="50">
        <f>IFERROR(FIND(".",S281),0)</f>
        <v/>
      </c>
      <c r="W281" s="50">
        <f>IF(V281&gt;0,V281-1,LEN(S281))</f>
        <v/>
      </c>
      <c r="X281" s="50">
        <f>IF(V281=0,"",IFERROR(LEFT(MID(S281,V281+1,99),FIND("-",MID(S281,V281+1,99))-1),MID(S281,V281+1,99)))</f>
        <v/>
      </c>
      <c r="Y281" s="50">
        <f>LEN(X281)</f>
        <v/>
      </c>
      <c r="Z2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281,"0",""),"1",""),"2",""),"3",""),"4",""),"5",""),"6",""),"7",""),"8",""),"9",""),"A",""),"B",""),"C",""),"D",""),"E",""),"F",""),"G",""),"H",""),"I",""),"J",""),"K",""),"L",""),"M",""),"N",""),"O",""),"P",""),"Q",""),"R",""),"S",""),"T",""),"U",""),"V",""),"W",""),"X",""),"Y",""),"Z",""),".",""),"-","")</f>
        <v/>
      </c>
      <c r="AA281" s="50">
        <f>LEN(S281)-LEN(SUBSTITUTE(S281,".",""))</f>
        <v/>
      </c>
      <c r="AB281" s="50">
        <f>AND(W281=5,Y281=4)</f>
        <v/>
      </c>
      <c r="AC281" s="50">
        <f>IF(P281="","",IF(S281="","There is no mapcode in this row, only a country code.",IF(ISNUMBER(FIND(" ",S281)),"There are too many spaces. A mapcode looks like ZAF RDD.2J: the country code, one space, then the code.",IF(Z281&lt;&gt;"","Contains characters that can't be in a mapcode: "&amp;Z281,IF(OR(AA281&lt;&gt;1,W281&lt;2,W281&gt;5,Y281&lt;2,Y281&gt;4),"This doesn't look like a mapcode. Mapcodes look like RDD.2J: 2 to 5 letters or numbers, a dot, then 2 to 4 more.",IF(AND(U281="",NOT(AB281)),"MISSING",IF(AND(U281&lt;&gt;"",OR(LEN(U281)&lt;2,LEN(U281)&gt;6,ISNUMBER(FIND(".",U281)))),"The country code """&amp;U281&amp;""" doesn't look right. Use a code like ZAF (South Africa) or US-CA (California).","")))))))</f>
        <v/>
      </c>
      <c r="AD281" s="50">
        <f>AND(R281&lt;&gt;"",T281&lt;&gt;"",R281&lt;&gt;T281)</f>
        <v/>
      </c>
    </row>
    <row r="282">
      <c r="B282" s="44" t="n"/>
      <c r="C282" s="44" t="n"/>
      <c r="D282" s="45">
        <f>IF(P282="","",IF(AC282="MISSING","MISSING COUNTRY CODE",IF(AC282&lt;&gt;"","NOT A VALID MAPCODE",IF(M282="NO CONNECTION","NO CONNECTION",IF(NOT(ISNUMBER(F282)),"NOT FOUND",IF(AD282,"CONVERTED – PLEASE CHECK","CONVERTED"))))))</f>
        <v/>
      </c>
      <c r="E282" s="46">
        <f>IF(OR(P282="",AC282&lt;&gt;""),"",TRIM(U282&amp;" "&amp;S282))</f>
        <v/>
      </c>
      <c r="F282" s="47">
        <f>IF(OR(M282="",M282="NO CONNECTION"),"",IFERROR(VALUE(SUBSTITUTE(_xlfn.FILTERXML(M282,"//latDeg"),".",MID(1/2,2,1))),""))</f>
        <v/>
      </c>
      <c r="G282" s="47">
        <f>IF(OR(M282="",M282="NO CONNECTION"),"",IFERROR(VALUE(SUBSTITUTE(_xlfn.FILTERXML(M282,"//lonDeg"),".",MID(1/2,2,1))),""))</f>
        <v/>
      </c>
      <c r="H282" s="45">
        <f>IF(ISNUMBER(F282),SUBSTITUTE(ROUND(F282,6)&amp;"",",",".")&amp;", "&amp;SUBSTITUTE(ROUND(G282,6)&amp;"",",","."),"")</f>
        <v/>
      </c>
      <c r="I282" s="46">
        <f>IF(ISNUMBER(F282),IFERROR(HYPERLINK("https://www.mymapcodes.com/go/?t="&amp;IF(U282="","AAA",U282)&amp;"&amp;ma="&amp;LEFT(S282,V282-1)&amp;"&amp;mb="&amp;MID(S282,V282+1,99),"Open on MyMapcodes →"),""),"")</f>
        <v/>
      </c>
      <c r="J282" s="48">
        <f>IF(P282="","",IF(AC282="MISSING","Add the country code: put it in front of the mapcode (e.g. ZAF RDD.2J) or in column C. ZAF = South Africa.",IF(AC282&lt;&gt;"",AC282,IF(M282="NO CONNECTION","Excel couldn't reach the mapcode service. Click the REFRESH RESULTS box just above the table.",IF(NOT(ISNUMBER(F282)),"The mapcode service doesn't recognise "&amp;E282&amp;". Check the mapcode and the country code.",IF(AD282,"Two different country codes were given, so the one in front of the mapcode ("&amp;R282&amp;") was used.",IF(E282&lt;&gt;TRIM(UPPER(B282&amp;"")),"Tidied up to "&amp;E282&amp;".","")))))))</f>
        <v/>
      </c>
      <c r="L282" s="49">
        <f>IF(E282="","",MapcodeAPI&amp;"coords/"&amp;SUBSTITUTE(E282," ","%20"))&amp;LEFT($B$13,0)</f>
        <v/>
      </c>
      <c r="M282" s="49">
        <f>IF(L282="","",IFERROR(_xlfn.WEBSERVICE(L282),IF(MapcodeAPIBackup="","NO CONNECTION",IFERROR(_xlfn.WEBSERVICE(MapcodeAPIBackup&amp;MID(L282,LEN(MapcodeAPI)+1,999)),"NO CONNECTION"))))</f>
        <v/>
      </c>
      <c r="N282" t="inlineStr">
        <is>
          <t xml:space="preserve"> </t>
        </is>
      </c>
      <c r="P282" s="50">
        <f>IFERROR(IF(AND(TRIM(B282&amp;"")="",TRIM(C282&amp;"")=""),"","#"&amp;UPPER(B282&amp;"")),"#(ERROR)")</f>
        <v/>
      </c>
      <c r="Q282" s="50">
        <f>IF(P282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282,2,999)," "," "),"﻿"," "),"​"," "),"⁠"," ")," "," ")," "," "),CHAR(9)," "),CHAR(10)," "),CHAR(13)," "),"MAPCODE"," "),CHAR(34)," "),"“"," "),"”"," "),"'"," "),"’"," "),"‘"," "),"("," "),")"," "),"["," "),"]"," "),"{"," "),"}"," "),","," "),";"," "),"|"," "),":"," "),"/"," "),"\"," ")))</f>
        <v/>
      </c>
      <c r="R282" s="50">
        <f>IF(ISNUMBER(FIND(" ",Q282)),LEFT(Q282,FIND(" ",Q282)-1),"")</f>
        <v/>
      </c>
      <c r="S282" s="50">
        <f>IF(ISNUMBER(FIND(" ",Q282)),TRIM(MID(Q282,FIND(" ",Q282)+1,999)),Q282)</f>
        <v/>
      </c>
      <c r="T2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282&amp;"")," "," "),"﻿"," "),"​"," "),"⁠"," ")," "," ")," "," "),CHAR(9)," "),CHAR(10)," "),CHAR(13)," "),"MAPCODE"," "),CHAR(34)," "),"“"," "),"”"," "),"'"," "),"’"," "),"‘"," "),"("," "),")"," "),"["," "),"]"," "),"{"," "),"}"," "),","," "),";"," "),"|"," "),":"," "),"/"," "),"\"," "))</f>
        <v/>
      </c>
      <c r="U282" s="50">
        <f>IF(R282&lt;&gt;"",R282,T282)</f>
        <v/>
      </c>
      <c r="V282" s="50">
        <f>IFERROR(FIND(".",S282),0)</f>
        <v/>
      </c>
      <c r="W282" s="50">
        <f>IF(V282&gt;0,V282-1,LEN(S282))</f>
        <v/>
      </c>
      <c r="X282" s="50">
        <f>IF(V282=0,"",IFERROR(LEFT(MID(S282,V282+1,99),FIND("-",MID(S282,V282+1,99))-1),MID(S282,V282+1,99)))</f>
        <v/>
      </c>
      <c r="Y282" s="50">
        <f>LEN(X282)</f>
        <v/>
      </c>
      <c r="Z2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282,"0",""),"1",""),"2",""),"3",""),"4",""),"5",""),"6",""),"7",""),"8",""),"9",""),"A",""),"B",""),"C",""),"D",""),"E",""),"F",""),"G",""),"H",""),"I",""),"J",""),"K",""),"L",""),"M",""),"N",""),"O",""),"P",""),"Q",""),"R",""),"S",""),"T",""),"U",""),"V",""),"W",""),"X",""),"Y",""),"Z",""),".",""),"-","")</f>
        <v/>
      </c>
      <c r="AA282" s="50">
        <f>LEN(S282)-LEN(SUBSTITUTE(S282,".",""))</f>
        <v/>
      </c>
      <c r="AB282" s="50">
        <f>AND(W282=5,Y282=4)</f>
        <v/>
      </c>
      <c r="AC282" s="50">
        <f>IF(P282="","",IF(S282="","There is no mapcode in this row, only a country code.",IF(ISNUMBER(FIND(" ",S282)),"There are too many spaces. A mapcode looks like ZAF RDD.2J: the country code, one space, then the code.",IF(Z282&lt;&gt;"","Contains characters that can't be in a mapcode: "&amp;Z282,IF(OR(AA282&lt;&gt;1,W282&lt;2,W282&gt;5,Y282&lt;2,Y282&gt;4),"This doesn't look like a mapcode. Mapcodes look like RDD.2J: 2 to 5 letters or numbers, a dot, then 2 to 4 more.",IF(AND(U282="",NOT(AB282)),"MISSING",IF(AND(U282&lt;&gt;"",OR(LEN(U282)&lt;2,LEN(U282)&gt;6,ISNUMBER(FIND(".",U282)))),"The country code """&amp;U282&amp;""" doesn't look right. Use a code like ZAF (South Africa) or US-CA (California).","")))))))</f>
        <v/>
      </c>
      <c r="AD282" s="50">
        <f>AND(R282&lt;&gt;"",T282&lt;&gt;"",R282&lt;&gt;T282)</f>
        <v/>
      </c>
    </row>
    <row r="283">
      <c r="B283" s="44" t="n"/>
      <c r="C283" s="44" t="n"/>
      <c r="D283" s="45">
        <f>IF(P283="","",IF(AC283="MISSING","MISSING COUNTRY CODE",IF(AC283&lt;&gt;"","NOT A VALID MAPCODE",IF(M283="NO CONNECTION","NO CONNECTION",IF(NOT(ISNUMBER(F283)),"NOT FOUND",IF(AD283,"CONVERTED – PLEASE CHECK","CONVERTED"))))))</f>
        <v/>
      </c>
      <c r="E283" s="46">
        <f>IF(OR(P283="",AC283&lt;&gt;""),"",TRIM(U283&amp;" "&amp;S283))</f>
        <v/>
      </c>
      <c r="F283" s="47">
        <f>IF(OR(M283="",M283="NO CONNECTION"),"",IFERROR(VALUE(SUBSTITUTE(_xlfn.FILTERXML(M283,"//latDeg"),".",MID(1/2,2,1))),""))</f>
        <v/>
      </c>
      <c r="G283" s="47">
        <f>IF(OR(M283="",M283="NO CONNECTION"),"",IFERROR(VALUE(SUBSTITUTE(_xlfn.FILTERXML(M283,"//lonDeg"),".",MID(1/2,2,1))),""))</f>
        <v/>
      </c>
      <c r="H283" s="45">
        <f>IF(ISNUMBER(F283),SUBSTITUTE(ROUND(F283,6)&amp;"",",",".")&amp;", "&amp;SUBSTITUTE(ROUND(G283,6)&amp;"",",","."),"")</f>
        <v/>
      </c>
      <c r="I283" s="46">
        <f>IF(ISNUMBER(F283),IFERROR(HYPERLINK("https://www.mymapcodes.com/go/?t="&amp;IF(U283="","AAA",U283)&amp;"&amp;ma="&amp;LEFT(S283,V283-1)&amp;"&amp;mb="&amp;MID(S283,V283+1,99),"Open on MyMapcodes →"),""),"")</f>
        <v/>
      </c>
      <c r="J283" s="48">
        <f>IF(P283="","",IF(AC283="MISSING","Add the country code: put it in front of the mapcode (e.g. ZAF RDD.2J) or in column C. ZAF = South Africa.",IF(AC283&lt;&gt;"",AC283,IF(M283="NO CONNECTION","Excel couldn't reach the mapcode service. Click the REFRESH RESULTS box just above the table.",IF(NOT(ISNUMBER(F283)),"The mapcode service doesn't recognise "&amp;E283&amp;". Check the mapcode and the country code.",IF(AD283,"Two different country codes were given, so the one in front of the mapcode ("&amp;R283&amp;") was used.",IF(E283&lt;&gt;TRIM(UPPER(B283&amp;"")),"Tidied up to "&amp;E283&amp;".","")))))))</f>
        <v/>
      </c>
      <c r="L283" s="49">
        <f>IF(E283="","",MapcodeAPI&amp;"coords/"&amp;SUBSTITUTE(E283," ","%20"))&amp;LEFT($B$13,0)</f>
        <v/>
      </c>
      <c r="M283" s="49">
        <f>IF(L283="","",IFERROR(_xlfn.WEBSERVICE(L283),IF(MapcodeAPIBackup="","NO CONNECTION",IFERROR(_xlfn.WEBSERVICE(MapcodeAPIBackup&amp;MID(L283,LEN(MapcodeAPI)+1,999)),"NO CONNECTION"))))</f>
        <v/>
      </c>
      <c r="N283" t="inlineStr">
        <is>
          <t xml:space="preserve"> </t>
        </is>
      </c>
      <c r="P283" s="50">
        <f>IFERROR(IF(AND(TRIM(B283&amp;"")="",TRIM(C283&amp;"")=""),"","#"&amp;UPPER(B283&amp;"")),"#(ERROR)")</f>
        <v/>
      </c>
      <c r="Q283" s="50">
        <f>IF(P283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283,2,999)," "," "),"﻿"," "),"​"," "),"⁠"," ")," "," ")," "," "),CHAR(9)," "),CHAR(10)," "),CHAR(13)," "),"MAPCODE"," "),CHAR(34)," "),"“"," "),"”"," "),"'"," "),"’"," "),"‘"," "),"("," "),")"," "),"["," "),"]"," "),"{"," "),"}"," "),","," "),";"," "),"|"," "),":"," "),"/"," "),"\"," ")))</f>
        <v/>
      </c>
      <c r="R283" s="50">
        <f>IF(ISNUMBER(FIND(" ",Q283)),LEFT(Q283,FIND(" ",Q283)-1),"")</f>
        <v/>
      </c>
      <c r="S283" s="50">
        <f>IF(ISNUMBER(FIND(" ",Q283)),TRIM(MID(Q283,FIND(" ",Q283)+1,999)),Q283)</f>
        <v/>
      </c>
      <c r="T2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283&amp;"")," "," "),"﻿"," "),"​"," "),"⁠"," ")," "," ")," "," "),CHAR(9)," "),CHAR(10)," "),CHAR(13)," "),"MAPCODE"," "),CHAR(34)," "),"“"," "),"”"," "),"'"," "),"’"," "),"‘"," "),"("," "),")"," "),"["," "),"]"," "),"{"," "),"}"," "),","," "),";"," "),"|"," "),":"," "),"/"," "),"\"," "))</f>
        <v/>
      </c>
      <c r="U283" s="50">
        <f>IF(R283&lt;&gt;"",R283,T283)</f>
        <v/>
      </c>
      <c r="V283" s="50">
        <f>IFERROR(FIND(".",S283),0)</f>
        <v/>
      </c>
      <c r="W283" s="50">
        <f>IF(V283&gt;0,V283-1,LEN(S283))</f>
        <v/>
      </c>
      <c r="X283" s="50">
        <f>IF(V283=0,"",IFERROR(LEFT(MID(S283,V283+1,99),FIND("-",MID(S283,V283+1,99))-1),MID(S283,V283+1,99)))</f>
        <v/>
      </c>
      <c r="Y283" s="50">
        <f>LEN(X283)</f>
        <v/>
      </c>
      <c r="Z2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283,"0",""),"1",""),"2",""),"3",""),"4",""),"5",""),"6",""),"7",""),"8",""),"9",""),"A",""),"B",""),"C",""),"D",""),"E",""),"F",""),"G",""),"H",""),"I",""),"J",""),"K",""),"L",""),"M",""),"N",""),"O",""),"P",""),"Q",""),"R",""),"S",""),"T",""),"U",""),"V",""),"W",""),"X",""),"Y",""),"Z",""),".",""),"-","")</f>
        <v/>
      </c>
      <c r="AA283" s="50">
        <f>LEN(S283)-LEN(SUBSTITUTE(S283,".",""))</f>
        <v/>
      </c>
      <c r="AB283" s="50">
        <f>AND(W283=5,Y283=4)</f>
        <v/>
      </c>
      <c r="AC283" s="50">
        <f>IF(P283="","",IF(S283="","There is no mapcode in this row, only a country code.",IF(ISNUMBER(FIND(" ",S283)),"There are too many spaces. A mapcode looks like ZAF RDD.2J: the country code, one space, then the code.",IF(Z283&lt;&gt;"","Contains characters that can't be in a mapcode: "&amp;Z283,IF(OR(AA283&lt;&gt;1,W283&lt;2,W283&gt;5,Y283&lt;2,Y283&gt;4),"This doesn't look like a mapcode. Mapcodes look like RDD.2J: 2 to 5 letters or numbers, a dot, then 2 to 4 more.",IF(AND(U283="",NOT(AB283)),"MISSING",IF(AND(U283&lt;&gt;"",OR(LEN(U283)&lt;2,LEN(U283)&gt;6,ISNUMBER(FIND(".",U283)))),"The country code """&amp;U283&amp;""" doesn't look right. Use a code like ZAF (South Africa) or US-CA (California).","")))))))</f>
        <v/>
      </c>
      <c r="AD283" s="50">
        <f>AND(R283&lt;&gt;"",T283&lt;&gt;"",R283&lt;&gt;T283)</f>
        <v/>
      </c>
    </row>
    <row r="284">
      <c r="B284" s="44" t="n"/>
      <c r="C284" s="44" t="n"/>
      <c r="D284" s="45">
        <f>IF(P284="","",IF(AC284="MISSING","MISSING COUNTRY CODE",IF(AC284&lt;&gt;"","NOT A VALID MAPCODE",IF(M284="NO CONNECTION","NO CONNECTION",IF(NOT(ISNUMBER(F284)),"NOT FOUND",IF(AD284,"CONVERTED – PLEASE CHECK","CONVERTED"))))))</f>
        <v/>
      </c>
      <c r="E284" s="46">
        <f>IF(OR(P284="",AC284&lt;&gt;""),"",TRIM(U284&amp;" "&amp;S284))</f>
        <v/>
      </c>
      <c r="F284" s="47">
        <f>IF(OR(M284="",M284="NO CONNECTION"),"",IFERROR(VALUE(SUBSTITUTE(_xlfn.FILTERXML(M284,"//latDeg"),".",MID(1/2,2,1))),""))</f>
        <v/>
      </c>
      <c r="G284" s="47">
        <f>IF(OR(M284="",M284="NO CONNECTION"),"",IFERROR(VALUE(SUBSTITUTE(_xlfn.FILTERXML(M284,"//lonDeg"),".",MID(1/2,2,1))),""))</f>
        <v/>
      </c>
      <c r="H284" s="45">
        <f>IF(ISNUMBER(F284),SUBSTITUTE(ROUND(F284,6)&amp;"",",",".")&amp;", "&amp;SUBSTITUTE(ROUND(G284,6)&amp;"",",","."),"")</f>
        <v/>
      </c>
      <c r="I284" s="46">
        <f>IF(ISNUMBER(F284),IFERROR(HYPERLINK("https://www.mymapcodes.com/go/?t="&amp;IF(U284="","AAA",U284)&amp;"&amp;ma="&amp;LEFT(S284,V284-1)&amp;"&amp;mb="&amp;MID(S284,V284+1,99),"Open on MyMapcodes →"),""),"")</f>
        <v/>
      </c>
      <c r="J284" s="48">
        <f>IF(P284="","",IF(AC284="MISSING","Add the country code: put it in front of the mapcode (e.g. ZAF RDD.2J) or in column C. ZAF = South Africa.",IF(AC284&lt;&gt;"",AC284,IF(M284="NO CONNECTION","Excel couldn't reach the mapcode service. Click the REFRESH RESULTS box just above the table.",IF(NOT(ISNUMBER(F284)),"The mapcode service doesn't recognise "&amp;E284&amp;". Check the mapcode and the country code.",IF(AD284,"Two different country codes were given, so the one in front of the mapcode ("&amp;R284&amp;") was used.",IF(E284&lt;&gt;TRIM(UPPER(B284&amp;"")),"Tidied up to "&amp;E284&amp;".","")))))))</f>
        <v/>
      </c>
      <c r="L284" s="49">
        <f>IF(E284="","",MapcodeAPI&amp;"coords/"&amp;SUBSTITUTE(E284," ","%20"))&amp;LEFT($B$13,0)</f>
        <v/>
      </c>
      <c r="M284" s="49">
        <f>IF(L284="","",IFERROR(_xlfn.WEBSERVICE(L284),IF(MapcodeAPIBackup="","NO CONNECTION",IFERROR(_xlfn.WEBSERVICE(MapcodeAPIBackup&amp;MID(L284,LEN(MapcodeAPI)+1,999)),"NO CONNECTION"))))</f>
        <v/>
      </c>
      <c r="N284" t="inlineStr">
        <is>
          <t xml:space="preserve"> </t>
        </is>
      </c>
      <c r="P284" s="50">
        <f>IFERROR(IF(AND(TRIM(B284&amp;"")="",TRIM(C284&amp;"")=""),"","#"&amp;UPPER(B284&amp;"")),"#(ERROR)")</f>
        <v/>
      </c>
      <c r="Q284" s="50">
        <f>IF(P284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284,2,999)," "," "),"﻿"," "),"​"," "),"⁠"," ")," "," ")," "," "),CHAR(9)," "),CHAR(10)," "),CHAR(13)," "),"MAPCODE"," "),CHAR(34)," "),"“"," "),"”"," "),"'"," "),"’"," "),"‘"," "),"("," "),")"," "),"["," "),"]"," "),"{"," "),"}"," "),","," "),";"," "),"|"," "),":"," "),"/"," "),"\"," ")))</f>
        <v/>
      </c>
      <c r="R284" s="50">
        <f>IF(ISNUMBER(FIND(" ",Q284)),LEFT(Q284,FIND(" ",Q284)-1),"")</f>
        <v/>
      </c>
      <c r="S284" s="50">
        <f>IF(ISNUMBER(FIND(" ",Q284)),TRIM(MID(Q284,FIND(" ",Q284)+1,999)),Q284)</f>
        <v/>
      </c>
      <c r="T2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284&amp;"")," "," "),"﻿"," "),"​"," "),"⁠"," ")," "," ")," "," "),CHAR(9)," "),CHAR(10)," "),CHAR(13)," "),"MAPCODE"," "),CHAR(34)," "),"“"," "),"”"," "),"'"," "),"’"," "),"‘"," "),"("," "),")"," "),"["," "),"]"," "),"{"," "),"}"," "),","," "),";"," "),"|"," "),":"," "),"/"," "),"\"," "))</f>
        <v/>
      </c>
      <c r="U284" s="50">
        <f>IF(R284&lt;&gt;"",R284,T284)</f>
        <v/>
      </c>
      <c r="V284" s="50">
        <f>IFERROR(FIND(".",S284),0)</f>
        <v/>
      </c>
      <c r="W284" s="50">
        <f>IF(V284&gt;0,V284-1,LEN(S284))</f>
        <v/>
      </c>
      <c r="X284" s="50">
        <f>IF(V284=0,"",IFERROR(LEFT(MID(S284,V284+1,99),FIND("-",MID(S284,V284+1,99))-1),MID(S284,V284+1,99)))</f>
        <v/>
      </c>
      <c r="Y284" s="50">
        <f>LEN(X284)</f>
        <v/>
      </c>
      <c r="Z2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284,"0",""),"1",""),"2",""),"3",""),"4",""),"5",""),"6",""),"7",""),"8",""),"9",""),"A",""),"B",""),"C",""),"D",""),"E",""),"F",""),"G",""),"H",""),"I",""),"J",""),"K",""),"L",""),"M",""),"N",""),"O",""),"P",""),"Q",""),"R",""),"S",""),"T",""),"U",""),"V",""),"W",""),"X",""),"Y",""),"Z",""),".",""),"-","")</f>
        <v/>
      </c>
      <c r="AA284" s="50">
        <f>LEN(S284)-LEN(SUBSTITUTE(S284,".",""))</f>
        <v/>
      </c>
      <c r="AB284" s="50">
        <f>AND(W284=5,Y284=4)</f>
        <v/>
      </c>
      <c r="AC284" s="50">
        <f>IF(P284="","",IF(S284="","There is no mapcode in this row, only a country code.",IF(ISNUMBER(FIND(" ",S284)),"There are too many spaces. A mapcode looks like ZAF RDD.2J: the country code, one space, then the code.",IF(Z284&lt;&gt;"","Contains characters that can't be in a mapcode: "&amp;Z284,IF(OR(AA284&lt;&gt;1,W284&lt;2,W284&gt;5,Y284&lt;2,Y284&gt;4),"This doesn't look like a mapcode. Mapcodes look like RDD.2J: 2 to 5 letters or numbers, a dot, then 2 to 4 more.",IF(AND(U284="",NOT(AB284)),"MISSING",IF(AND(U284&lt;&gt;"",OR(LEN(U284)&lt;2,LEN(U284)&gt;6,ISNUMBER(FIND(".",U284)))),"The country code """&amp;U284&amp;""" doesn't look right. Use a code like ZAF (South Africa) or US-CA (California).","")))))))</f>
        <v/>
      </c>
      <c r="AD284" s="50">
        <f>AND(R284&lt;&gt;"",T284&lt;&gt;"",R284&lt;&gt;T284)</f>
        <v/>
      </c>
    </row>
    <row r="285">
      <c r="B285" s="44" t="n"/>
      <c r="C285" s="44" t="n"/>
      <c r="D285" s="45">
        <f>IF(P285="","",IF(AC285="MISSING","MISSING COUNTRY CODE",IF(AC285&lt;&gt;"","NOT A VALID MAPCODE",IF(M285="NO CONNECTION","NO CONNECTION",IF(NOT(ISNUMBER(F285)),"NOT FOUND",IF(AD285,"CONVERTED – PLEASE CHECK","CONVERTED"))))))</f>
        <v/>
      </c>
      <c r="E285" s="46">
        <f>IF(OR(P285="",AC285&lt;&gt;""),"",TRIM(U285&amp;" "&amp;S285))</f>
        <v/>
      </c>
      <c r="F285" s="47">
        <f>IF(OR(M285="",M285="NO CONNECTION"),"",IFERROR(VALUE(SUBSTITUTE(_xlfn.FILTERXML(M285,"//latDeg"),".",MID(1/2,2,1))),""))</f>
        <v/>
      </c>
      <c r="G285" s="47">
        <f>IF(OR(M285="",M285="NO CONNECTION"),"",IFERROR(VALUE(SUBSTITUTE(_xlfn.FILTERXML(M285,"//lonDeg"),".",MID(1/2,2,1))),""))</f>
        <v/>
      </c>
      <c r="H285" s="45">
        <f>IF(ISNUMBER(F285),SUBSTITUTE(ROUND(F285,6)&amp;"",",",".")&amp;", "&amp;SUBSTITUTE(ROUND(G285,6)&amp;"",",","."),"")</f>
        <v/>
      </c>
      <c r="I285" s="46">
        <f>IF(ISNUMBER(F285),IFERROR(HYPERLINK("https://www.mymapcodes.com/go/?t="&amp;IF(U285="","AAA",U285)&amp;"&amp;ma="&amp;LEFT(S285,V285-1)&amp;"&amp;mb="&amp;MID(S285,V285+1,99),"Open on MyMapcodes →"),""),"")</f>
        <v/>
      </c>
      <c r="J285" s="48">
        <f>IF(P285="","",IF(AC285="MISSING","Add the country code: put it in front of the mapcode (e.g. ZAF RDD.2J) or in column C. ZAF = South Africa.",IF(AC285&lt;&gt;"",AC285,IF(M285="NO CONNECTION","Excel couldn't reach the mapcode service. Click the REFRESH RESULTS box just above the table.",IF(NOT(ISNUMBER(F285)),"The mapcode service doesn't recognise "&amp;E285&amp;". Check the mapcode and the country code.",IF(AD285,"Two different country codes were given, so the one in front of the mapcode ("&amp;R285&amp;") was used.",IF(E285&lt;&gt;TRIM(UPPER(B285&amp;"")),"Tidied up to "&amp;E285&amp;".","")))))))</f>
        <v/>
      </c>
      <c r="L285" s="49">
        <f>IF(E285="","",MapcodeAPI&amp;"coords/"&amp;SUBSTITUTE(E285," ","%20"))&amp;LEFT($B$13,0)</f>
        <v/>
      </c>
      <c r="M285" s="49">
        <f>IF(L285="","",IFERROR(_xlfn.WEBSERVICE(L285),IF(MapcodeAPIBackup="","NO CONNECTION",IFERROR(_xlfn.WEBSERVICE(MapcodeAPIBackup&amp;MID(L285,LEN(MapcodeAPI)+1,999)),"NO CONNECTION"))))</f>
        <v/>
      </c>
      <c r="N285" t="inlineStr">
        <is>
          <t xml:space="preserve"> </t>
        </is>
      </c>
      <c r="P285" s="50">
        <f>IFERROR(IF(AND(TRIM(B285&amp;"")="",TRIM(C285&amp;"")=""),"","#"&amp;UPPER(B285&amp;"")),"#(ERROR)")</f>
        <v/>
      </c>
      <c r="Q285" s="50">
        <f>IF(P285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285,2,999)," "," "),"﻿"," "),"​"," "),"⁠"," ")," "," ")," "," "),CHAR(9)," "),CHAR(10)," "),CHAR(13)," "),"MAPCODE"," "),CHAR(34)," "),"“"," "),"”"," "),"'"," "),"’"," "),"‘"," "),"("," "),")"," "),"["," "),"]"," "),"{"," "),"}"," "),","," "),";"," "),"|"," "),":"," "),"/"," "),"\"," ")))</f>
        <v/>
      </c>
      <c r="R285" s="50">
        <f>IF(ISNUMBER(FIND(" ",Q285)),LEFT(Q285,FIND(" ",Q285)-1),"")</f>
        <v/>
      </c>
      <c r="S285" s="50">
        <f>IF(ISNUMBER(FIND(" ",Q285)),TRIM(MID(Q285,FIND(" ",Q285)+1,999)),Q285)</f>
        <v/>
      </c>
      <c r="T2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285&amp;"")," "," "),"﻿"," "),"​"," "),"⁠"," ")," "," ")," "," "),CHAR(9)," "),CHAR(10)," "),CHAR(13)," "),"MAPCODE"," "),CHAR(34)," "),"“"," "),"”"," "),"'"," "),"’"," "),"‘"," "),"("," "),")"," "),"["," "),"]"," "),"{"," "),"}"," "),","," "),";"," "),"|"," "),":"," "),"/"," "),"\"," "))</f>
        <v/>
      </c>
      <c r="U285" s="50">
        <f>IF(R285&lt;&gt;"",R285,T285)</f>
        <v/>
      </c>
      <c r="V285" s="50">
        <f>IFERROR(FIND(".",S285),0)</f>
        <v/>
      </c>
      <c r="W285" s="50">
        <f>IF(V285&gt;0,V285-1,LEN(S285))</f>
        <v/>
      </c>
      <c r="X285" s="50">
        <f>IF(V285=0,"",IFERROR(LEFT(MID(S285,V285+1,99),FIND("-",MID(S285,V285+1,99))-1),MID(S285,V285+1,99)))</f>
        <v/>
      </c>
      <c r="Y285" s="50">
        <f>LEN(X285)</f>
        <v/>
      </c>
      <c r="Z2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285,"0",""),"1",""),"2",""),"3",""),"4",""),"5",""),"6",""),"7",""),"8",""),"9",""),"A",""),"B",""),"C",""),"D",""),"E",""),"F",""),"G",""),"H",""),"I",""),"J",""),"K",""),"L",""),"M",""),"N",""),"O",""),"P",""),"Q",""),"R",""),"S",""),"T",""),"U",""),"V",""),"W",""),"X",""),"Y",""),"Z",""),".",""),"-","")</f>
        <v/>
      </c>
      <c r="AA285" s="50">
        <f>LEN(S285)-LEN(SUBSTITUTE(S285,".",""))</f>
        <v/>
      </c>
      <c r="AB285" s="50">
        <f>AND(W285=5,Y285=4)</f>
        <v/>
      </c>
      <c r="AC285" s="50">
        <f>IF(P285="","",IF(S285="","There is no mapcode in this row, only a country code.",IF(ISNUMBER(FIND(" ",S285)),"There are too many spaces. A mapcode looks like ZAF RDD.2J: the country code, one space, then the code.",IF(Z285&lt;&gt;"","Contains characters that can't be in a mapcode: "&amp;Z285,IF(OR(AA285&lt;&gt;1,W285&lt;2,W285&gt;5,Y285&lt;2,Y285&gt;4),"This doesn't look like a mapcode. Mapcodes look like RDD.2J: 2 to 5 letters or numbers, a dot, then 2 to 4 more.",IF(AND(U285="",NOT(AB285)),"MISSING",IF(AND(U285&lt;&gt;"",OR(LEN(U285)&lt;2,LEN(U285)&gt;6,ISNUMBER(FIND(".",U285)))),"The country code """&amp;U285&amp;""" doesn't look right. Use a code like ZAF (South Africa) or US-CA (California).","")))))))</f>
        <v/>
      </c>
      <c r="AD285" s="50">
        <f>AND(R285&lt;&gt;"",T285&lt;&gt;"",R285&lt;&gt;T285)</f>
        <v/>
      </c>
    </row>
    <row r="286">
      <c r="B286" s="44" t="n"/>
      <c r="C286" s="44" t="n"/>
      <c r="D286" s="45">
        <f>IF(P286="","",IF(AC286="MISSING","MISSING COUNTRY CODE",IF(AC286&lt;&gt;"","NOT A VALID MAPCODE",IF(M286="NO CONNECTION","NO CONNECTION",IF(NOT(ISNUMBER(F286)),"NOT FOUND",IF(AD286,"CONVERTED – PLEASE CHECK","CONVERTED"))))))</f>
        <v/>
      </c>
      <c r="E286" s="46">
        <f>IF(OR(P286="",AC286&lt;&gt;""),"",TRIM(U286&amp;" "&amp;S286))</f>
        <v/>
      </c>
      <c r="F286" s="47">
        <f>IF(OR(M286="",M286="NO CONNECTION"),"",IFERROR(VALUE(SUBSTITUTE(_xlfn.FILTERXML(M286,"//latDeg"),".",MID(1/2,2,1))),""))</f>
        <v/>
      </c>
      <c r="G286" s="47">
        <f>IF(OR(M286="",M286="NO CONNECTION"),"",IFERROR(VALUE(SUBSTITUTE(_xlfn.FILTERXML(M286,"//lonDeg"),".",MID(1/2,2,1))),""))</f>
        <v/>
      </c>
      <c r="H286" s="45">
        <f>IF(ISNUMBER(F286),SUBSTITUTE(ROUND(F286,6)&amp;"",",",".")&amp;", "&amp;SUBSTITUTE(ROUND(G286,6)&amp;"",",","."),"")</f>
        <v/>
      </c>
      <c r="I286" s="46">
        <f>IF(ISNUMBER(F286),IFERROR(HYPERLINK("https://www.mymapcodes.com/go/?t="&amp;IF(U286="","AAA",U286)&amp;"&amp;ma="&amp;LEFT(S286,V286-1)&amp;"&amp;mb="&amp;MID(S286,V286+1,99),"Open on MyMapcodes →"),""),"")</f>
        <v/>
      </c>
      <c r="J286" s="48">
        <f>IF(P286="","",IF(AC286="MISSING","Add the country code: put it in front of the mapcode (e.g. ZAF RDD.2J) or in column C. ZAF = South Africa.",IF(AC286&lt;&gt;"",AC286,IF(M286="NO CONNECTION","Excel couldn't reach the mapcode service. Click the REFRESH RESULTS box just above the table.",IF(NOT(ISNUMBER(F286)),"The mapcode service doesn't recognise "&amp;E286&amp;". Check the mapcode and the country code.",IF(AD286,"Two different country codes were given, so the one in front of the mapcode ("&amp;R286&amp;") was used.",IF(E286&lt;&gt;TRIM(UPPER(B286&amp;"")),"Tidied up to "&amp;E286&amp;".","")))))))</f>
        <v/>
      </c>
      <c r="L286" s="49">
        <f>IF(E286="","",MapcodeAPI&amp;"coords/"&amp;SUBSTITUTE(E286," ","%20"))&amp;LEFT($B$13,0)</f>
        <v/>
      </c>
      <c r="M286" s="49">
        <f>IF(L286="","",IFERROR(_xlfn.WEBSERVICE(L286),IF(MapcodeAPIBackup="","NO CONNECTION",IFERROR(_xlfn.WEBSERVICE(MapcodeAPIBackup&amp;MID(L286,LEN(MapcodeAPI)+1,999)),"NO CONNECTION"))))</f>
        <v/>
      </c>
      <c r="N286" t="inlineStr">
        <is>
          <t xml:space="preserve"> </t>
        </is>
      </c>
      <c r="P286" s="50">
        <f>IFERROR(IF(AND(TRIM(B286&amp;"")="",TRIM(C286&amp;"")=""),"","#"&amp;UPPER(B286&amp;"")),"#(ERROR)")</f>
        <v/>
      </c>
      <c r="Q286" s="50">
        <f>IF(P286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286,2,999)," "," "),"﻿"," "),"​"," "),"⁠"," ")," "," ")," "," "),CHAR(9)," "),CHAR(10)," "),CHAR(13)," "),"MAPCODE"," "),CHAR(34)," "),"“"," "),"”"," "),"'"," "),"’"," "),"‘"," "),"("," "),")"," "),"["," "),"]"," "),"{"," "),"}"," "),","," "),";"," "),"|"," "),":"," "),"/"," "),"\"," ")))</f>
        <v/>
      </c>
      <c r="R286" s="50">
        <f>IF(ISNUMBER(FIND(" ",Q286)),LEFT(Q286,FIND(" ",Q286)-1),"")</f>
        <v/>
      </c>
      <c r="S286" s="50">
        <f>IF(ISNUMBER(FIND(" ",Q286)),TRIM(MID(Q286,FIND(" ",Q286)+1,999)),Q286)</f>
        <v/>
      </c>
      <c r="T2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286&amp;"")," "," "),"﻿"," "),"​"," "),"⁠"," ")," "," ")," "," "),CHAR(9)," "),CHAR(10)," "),CHAR(13)," "),"MAPCODE"," "),CHAR(34)," "),"“"," "),"”"," "),"'"," "),"’"," "),"‘"," "),"("," "),")"," "),"["," "),"]"," "),"{"," "),"}"," "),","," "),";"," "),"|"," "),":"," "),"/"," "),"\"," "))</f>
        <v/>
      </c>
      <c r="U286" s="50">
        <f>IF(R286&lt;&gt;"",R286,T286)</f>
        <v/>
      </c>
      <c r="V286" s="50">
        <f>IFERROR(FIND(".",S286),0)</f>
        <v/>
      </c>
      <c r="W286" s="50">
        <f>IF(V286&gt;0,V286-1,LEN(S286))</f>
        <v/>
      </c>
      <c r="X286" s="50">
        <f>IF(V286=0,"",IFERROR(LEFT(MID(S286,V286+1,99),FIND("-",MID(S286,V286+1,99))-1),MID(S286,V286+1,99)))</f>
        <v/>
      </c>
      <c r="Y286" s="50">
        <f>LEN(X286)</f>
        <v/>
      </c>
      <c r="Z2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286,"0",""),"1",""),"2",""),"3",""),"4",""),"5",""),"6",""),"7",""),"8",""),"9",""),"A",""),"B",""),"C",""),"D",""),"E",""),"F",""),"G",""),"H",""),"I",""),"J",""),"K",""),"L",""),"M",""),"N",""),"O",""),"P",""),"Q",""),"R",""),"S",""),"T",""),"U",""),"V",""),"W",""),"X",""),"Y",""),"Z",""),".",""),"-","")</f>
        <v/>
      </c>
      <c r="AA286" s="50">
        <f>LEN(S286)-LEN(SUBSTITUTE(S286,".",""))</f>
        <v/>
      </c>
      <c r="AB286" s="50">
        <f>AND(W286=5,Y286=4)</f>
        <v/>
      </c>
      <c r="AC286" s="50">
        <f>IF(P286="","",IF(S286="","There is no mapcode in this row, only a country code.",IF(ISNUMBER(FIND(" ",S286)),"There are too many spaces. A mapcode looks like ZAF RDD.2J: the country code, one space, then the code.",IF(Z286&lt;&gt;"","Contains characters that can't be in a mapcode: "&amp;Z286,IF(OR(AA286&lt;&gt;1,W286&lt;2,W286&gt;5,Y286&lt;2,Y286&gt;4),"This doesn't look like a mapcode. Mapcodes look like RDD.2J: 2 to 5 letters or numbers, a dot, then 2 to 4 more.",IF(AND(U286="",NOT(AB286)),"MISSING",IF(AND(U286&lt;&gt;"",OR(LEN(U286)&lt;2,LEN(U286)&gt;6,ISNUMBER(FIND(".",U286)))),"The country code """&amp;U286&amp;""" doesn't look right. Use a code like ZAF (South Africa) or US-CA (California).","")))))))</f>
        <v/>
      </c>
      <c r="AD286" s="50">
        <f>AND(R286&lt;&gt;"",T286&lt;&gt;"",R286&lt;&gt;T286)</f>
        <v/>
      </c>
    </row>
    <row r="287">
      <c r="B287" s="44" t="n"/>
      <c r="C287" s="44" t="n"/>
      <c r="D287" s="45">
        <f>IF(P287="","",IF(AC287="MISSING","MISSING COUNTRY CODE",IF(AC287&lt;&gt;"","NOT A VALID MAPCODE",IF(M287="NO CONNECTION","NO CONNECTION",IF(NOT(ISNUMBER(F287)),"NOT FOUND",IF(AD287,"CONVERTED – PLEASE CHECK","CONVERTED"))))))</f>
        <v/>
      </c>
      <c r="E287" s="46">
        <f>IF(OR(P287="",AC287&lt;&gt;""),"",TRIM(U287&amp;" "&amp;S287))</f>
        <v/>
      </c>
      <c r="F287" s="47">
        <f>IF(OR(M287="",M287="NO CONNECTION"),"",IFERROR(VALUE(SUBSTITUTE(_xlfn.FILTERXML(M287,"//latDeg"),".",MID(1/2,2,1))),""))</f>
        <v/>
      </c>
      <c r="G287" s="47">
        <f>IF(OR(M287="",M287="NO CONNECTION"),"",IFERROR(VALUE(SUBSTITUTE(_xlfn.FILTERXML(M287,"//lonDeg"),".",MID(1/2,2,1))),""))</f>
        <v/>
      </c>
      <c r="H287" s="45">
        <f>IF(ISNUMBER(F287),SUBSTITUTE(ROUND(F287,6)&amp;"",",",".")&amp;", "&amp;SUBSTITUTE(ROUND(G287,6)&amp;"",",","."),"")</f>
        <v/>
      </c>
      <c r="I287" s="46">
        <f>IF(ISNUMBER(F287),IFERROR(HYPERLINK("https://www.mymapcodes.com/go/?t="&amp;IF(U287="","AAA",U287)&amp;"&amp;ma="&amp;LEFT(S287,V287-1)&amp;"&amp;mb="&amp;MID(S287,V287+1,99),"Open on MyMapcodes →"),""),"")</f>
        <v/>
      </c>
      <c r="J287" s="48">
        <f>IF(P287="","",IF(AC287="MISSING","Add the country code: put it in front of the mapcode (e.g. ZAF RDD.2J) or in column C. ZAF = South Africa.",IF(AC287&lt;&gt;"",AC287,IF(M287="NO CONNECTION","Excel couldn't reach the mapcode service. Click the REFRESH RESULTS box just above the table.",IF(NOT(ISNUMBER(F287)),"The mapcode service doesn't recognise "&amp;E287&amp;". Check the mapcode and the country code.",IF(AD287,"Two different country codes were given, so the one in front of the mapcode ("&amp;R287&amp;") was used.",IF(E287&lt;&gt;TRIM(UPPER(B287&amp;"")),"Tidied up to "&amp;E287&amp;".","")))))))</f>
        <v/>
      </c>
      <c r="L287" s="49">
        <f>IF(E287="","",MapcodeAPI&amp;"coords/"&amp;SUBSTITUTE(E287," ","%20"))&amp;LEFT($B$13,0)</f>
        <v/>
      </c>
      <c r="M287" s="49">
        <f>IF(L287="","",IFERROR(_xlfn.WEBSERVICE(L287),IF(MapcodeAPIBackup="","NO CONNECTION",IFERROR(_xlfn.WEBSERVICE(MapcodeAPIBackup&amp;MID(L287,LEN(MapcodeAPI)+1,999)),"NO CONNECTION"))))</f>
        <v/>
      </c>
      <c r="N287" t="inlineStr">
        <is>
          <t xml:space="preserve"> </t>
        </is>
      </c>
      <c r="P287" s="50">
        <f>IFERROR(IF(AND(TRIM(B287&amp;"")="",TRIM(C287&amp;"")=""),"","#"&amp;UPPER(B287&amp;"")),"#(ERROR)")</f>
        <v/>
      </c>
      <c r="Q287" s="50">
        <f>IF(P287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287,2,999)," "," "),"﻿"," "),"​"," "),"⁠"," ")," "," ")," "," "),CHAR(9)," "),CHAR(10)," "),CHAR(13)," "),"MAPCODE"," "),CHAR(34)," "),"“"," "),"”"," "),"'"," "),"’"," "),"‘"," "),"("," "),")"," "),"["," "),"]"," "),"{"," "),"}"," "),","," "),";"," "),"|"," "),":"," "),"/"," "),"\"," ")))</f>
        <v/>
      </c>
      <c r="R287" s="50">
        <f>IF(ISNUMBER(FIND(" ",Q287)),LEFT(Q287,FIND(" ",Q287)-1),"")</f>
        <v/>
      </c>
      <c r="S287" s="50">
        <f>IF(ISNUMBER(FIND(" ",Q287)),TRIM(MID(Q287,FIND(" ",Q287)+1,999)),Q287)</f>
        <v/>
      </c>
      <c r="T2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287&amp;"")," "," "),"﻿"," "),"​"," "),"⁠"," ")," "," ")," "," "),CHAR(9)," "),CHAR(10)," "),CHAR(13)," "),"MAPCODE"," "),CHAR(34)," "),"“"," "),"”"," "),"'"," "),"’"," "),"‘"," "),"("," "),")"," "),"["," "),"]"," "),"{"," "),"}"," "),","," "),";"," "),"|"," "),":"," "),"/"," "),"\"," "))</f>
        <v/>
      </c>
      <c r="U287" s="50">
        <f>IF(R287&lt;&gt;"",R287,T287)</f>
        <v/>
      </c>
      <c r="V287" s="50">
        <f>IFERROR(FIND(".",S287),0)</f>
        <v/>
      </c>
      <c r="W287" s="50">
        <f>IF(V287&gt;0,V287-1,LEN(S287))</f>
        <v/>
      </c>
      <c r="X287" s="50">
        <f>IF(V287=0,"",IFERROR(LEFT(MID(S287,V287+1,99),FIND("-",MID(S287,V287+1,99))-1),MID(S287,V287+1,99)))</f>
        <v/>
      </c>
      <c r="Y287" s="50">
        <f>LEN(X287)</f>
        <v/>
      </c>
      <c r="Z2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287,"0",""),"1",""),"2",""),"3",""),"4",""),"5",""),"6",""),"7",""),"8",""),"9",""),"A",""),"B",""),"C",""),"D",""),"E",""),"F",""),"G",""),"H",""),"I",""),"J",""),"K",""),"L",""),"M",""),"N",""),"O",""),"P",""),"Q",""),"R",""),"S",""),"T",""),"U",""),"V",""),"W",""),"X",""),"Y",""),"Z",""),".",""),"-","")</f>
        <v/>
      </c>
      <c r="AA287" s="50">
        <f>LEN(S287)-LEN(SUBSTITUTE(S287,".",""))</f>
        <v/>
      </c>
      <c r="AB287" s="50">
        <f>AND(W287=5,Y287=4)</f>
        <v/>
      </c>
      <c r="AC287" s="50">
        <f>IF(P287="","",IF(S287="","There is no mapcode in this row, only a country code.",IF(ISNUMBER(FIND(" ",S287)),"There are too many spaces. A mapcode looks like ZAF RDD.2J: the country code, one space, then the code.",IF(Z287&lt;&gt;"","Contains characters that can't be in a mapcode: "&amp;Z287,IF(OR(AA287&lt;&gt;1,W287&lt;2,W287&gt;5,Y287&lt;2,Y287&gt;4),"This doesn't look like a mapcode. Mapcodes look like RDD.2J: 2 to 5 letters or numbers, a dot, then 2 to 4 more.",IF(AND(U287="",NOT(AB287)),"MISSING",IF(AND(U287&lt;&gt;"",OR(LEN(U287)&lt;2,LEN(U287)&gt;6,ISNUMBER(FIND(".",U287)))),"The country code """&amp;U287&amp;""" doesn't look right. Use a code like ZAF (South Africa) or US-CA (California).","")))))))</f>
        <v/>
      </c>
      <c r="AD287" s="50">
        <f>AND(R287&lt;&gt;"",T287&lt;&gt;"",R287&lt;&gt;T287)</f>
        <v/>
      </c>
    </row>
    <row r="288">
      <c r="B288" s="44" t="n"/>
      <c r="C288" s="44" t="n"/>
      <c r="D288" s="45">
        <f>IF(P288="","",IF(AC288="MISSING","MISSING COUNTRY CODE",IF(AC288&lt;&gt;"","NOT A VALID MAPCODE",IF(M288="NO CONNECTION","NO CONNECTION",IF(NOT(ISNUMBER(F288)),"NOT FOUND",IF(AD288,"CONVERTED – PLEASE CHECK","CONVERTED"))))))</f>
        <v/>
      </c>
      <c r="E288" s="46">
        <f>IF(OR(P288="",AC288&lt;&gt;""),"",TRIM(U288&amp;" "&amp;S288))</f>
        <v/>
      </c>
      <c r="F288" s="47">
        <f>IF(OR(M288="",M288="NO CONNECTION"),"",IFERROR(VALUE(SUBSTITUTE(_xlfn.FILTERXML(M288,"//latDeg"),".",MID(1/2,2,1))),""))</f>
        <v/>
      </c>
      <c r="G288" s="47">
        <f>IF(OR(M288="",M288="NO CONNECTION"),"",IFERROR(VALUE(SUBSTITUTE(_xlfn.FILTERXML(M288,"//lonDeg"),".",MID(1/2,2,1))),""))</f>
        <v/>
      </c>
      <c r="H288" s="45">
        <f>IF(ISNUMBER(F288),SUBSTITUTE(ROUND(F288,6)&amp;"",",",".")&amp;", "&amp;SUBSTITUTE(ROUND(G288,6)&amp;"",",","."),"")</f>
        <v/>
      </c>
      <c r="I288" s="46">
        <f>IF(ISNUMBER(F288),IFERROR(HYPERLINK("https://www.mymapcodes.com/go/?t="&amp;IF(U288="","AAA",U288)&amp;"&amp;ma="&amp;LEFT(S288,V288-1)&amp;"&amp;mb="&amp;MID(S288,V288+1,99),"Open on MyMapcodes →"),""),"")</f>
        <v/>
      </c>
      <c r="J288" s="48">
        <f>IF(P288="","",IF(AC288="MISSING","Add the country code: put it in front of the mapcode (e.g. ZAF RDD.2J) or in column C. ZAF = South Africa.",IF(AC288&lt;&gt;"",AC288,IF(M288="NO CONNECTION","Excel couldn't reach the mapcode service. Click the REFRESH RESULTS box just above the table.",IF(NOT(ISNUMBER(F288)),"The mapcode service doesn't recognise "&amp;E288&amp;". Check the mapcode and the country code.",IF(AD288,"Two different country codes were given, so the one in front of the mapcode ("&amp;R288&amp;") was used.",IF(E288&lt;&gt;TRIM(UPPER(B288&amp;"")),"Tidied up to "&amp;E288&amp;".","")))))))</f>
        <v/>
      </c>
      <c r="L288" s="49">
        <f>IF(E288="","",MapcodeAPI&amp;"coords/"&amp;SUBSTITUTE(E288," ","%20"))&amp;LEFT($B$13,0)</f>
        <v/>
      </c>
      <c r="M288" s="49">
        <f>IF(L288="","",IFERROR(_xlfn.WEBSERVICE(L288),IF(MapcodeAPIBackup="","NO CONNECTION",IFERROR(_xlfn.WEBSERVICE(MapcodeAPIBackup&amp;MID(L288,LEN(MapcodeAPI)+1,999)),"NO CONNECTION"))))</f>
        <v/>
      </c>
      <c r="N288" t="inlineStr">
        <is>
          <t xml:space="preserve"> </t>
        </is>
      </c>
      <c r="P288" s="50">
        <f>IFERROR(IF(AND(TRIM(B288&amp;"")="",TRIM(C288&amp;"")=""),"","#"&amp;UPPER(B288&amp;"")),"#(ERROR)")</f>
        <v/>
      </c>
      <c r="Q288" s="50">
        <f>IF(P288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288,2,999)," "," "),"﻿"," "),"​"," "),"⁠"," ")," "," ")," "," "),CHAR(9)," "),CHAR(10)," "),CHAR(13)," "),"MAPCODE"," "),CHAR(34)," "),"“"," "),"”"," "),"'"," "),"’"," "),"‘"," "),"("," "),")"," "),"["," "),"]"," "),"{"," "),"}"," "),","," "),";"," "),"|"," "),":"," "),"/"," "),"\"," ")))</f>
        <v/>
      </c>
      <c r="R288" s="50">
        <f>IF(ISNUMBER(FIND(" ",Q288)),LEFT(Q288,FIND(" ",Q288)-1),"")</f>
        <v/>
      </c>
      <c r="S288" s="50">
        <f>IF(ISNUMBER(FIND(" ",Q288)),TRIM(MID(Q288,FIND(" ",Q288)+1,999)),Q288)</f>
        <v/>
      </c>
      <c r="T2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288&amp;"")," "," "),"﻿"," "),"​"," "),"⁠"," ")," "," ")," "," "),CHAR(9)," "),CHAR(10)," "),CHAR(13)," "),"MAPCODE"," "),CHAR(34)," "),"“"," "),"”"," "),"'"," "),"’"," "),"‘"," "),"("," "),")"," "),"["," "),"]"," "),"{"," "),"}"," "),","," "),";"," "),"|"," "),":"," "),"/"," "),"\"," "))</f>
        <v/>
      </c>
      <c r="U288" s="50">
        <f>IF(R288&lt;&gt;"",R288,T288)</f>
        <v/>
      </c>
      <c r="V288" s="50">
        <f>IFERROR(FIND(".",S288),0)</f>
        <v/>
      </c>
      <c r="W288" s="50">
        <f>IF(V288&gt;0,V288-1,LEN(S288))</f>
        <v/>
      </c>
      <c r="X288" s="50">
        <f>IF(V288=0,"",IFERROR(LEFT(MID(S288,V288+1,99),FIND("-",MID(S288,V288+1,99))-1),MID(S288,V288+1,99)))</f>
        <v/>
      </c>
      <c r="Y288" s="50">
        <f>LEN(X288)</f>
        <v/>
      </c>
      <c r="Z2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288,"0",""),"1",""),"2",""),"3",""),"4",""),"5",""),"6",""),"7",""),"8",""),"9",""),"A",""),"B",""),"C",""),"D",""),"E",""),"F",""),"G",""),"H",""),"I",""),"J",""),"K",""),"L",""),"M",""),"N",""),"O",""),"P",""),"Q",""),"R",""),"S",""),"T",""),"U",""),"V",""),"W",""),"X",""),"Y",""),"Z",""),".",""),"-","")</f>
        <v/>
      </c>
      <c r="AA288" s="50">
        <f>LEN(S288)-LEN(SUBSTITUTE(S288,".",""))</f>
        <v/>
      </c>
      <c r="AB288" s="50">
        <f>AND(W288=5,Y288=4)</f>
        <v/>
      </c>
      <c r="AC288" s="50">
        <f>IF(P288="","",IF(S288="","There is no mapcode in this row, only a country code.",IF(ISNUMBER(FIND(" ",S288)),"There are too many spaces. A mapcode looks like ZAF RDD.2J: the country code, one space, then the code.",IF(Z288&lt;&gt;"","Contains characters that can't be in a mapcode: "&amp;Z288,IF(OR(AA288&lt;&gt;1,W288&lt;2,W288&gt;5,Y288&lt;2,Y288&gt;4),"This doesn't look like a mapcode. Mapcodes look like RDD.2J: 2 to 5 letters or numbers, a dot, then 2 to 4 more.",IF(AND(U288="",NOT(AB288)),"MISSING",IF(AND(U288&lt;&gt;"",OR(LEN(U288)&lt;2,LEN(U288)&gt;6,ISNUMBER(FIND(".",U288)))),"The country code """&amp;U288&amp;""" doesn't look right. Use a code like ZAF (South Africa) or US-CA (California).","")))))))</f>
        <v/>
      </c>
      <c r="AD288" s="50">
        <f>AND(R288&lt;&gt;"",T288&lt;&gt;"",R288&lt;&gt;T288)</f>
        <v/>
      </c>
    </row>
    <row r="289">
      <c r="B289" s="44" t="n"/>
      <c r="C289" s="44" t="n"/>
      <c r="D289" s="45">
        <f>IF(P289="","",IF(AC289="MISSING","MISSING COUNTRY CODE",IF(AC289&lt;&gt;"","NOT A VALID MAPCODE",IF(M289="NO CONNECTION","NO CONNECTION",IF(NOT(ISNUMBER(F289)),"NOT FOUND",IF(AD289,"CONVERTED – PLEASE CHECK","CONVERTED"))))))</f>
        <v/>
      </c>
      <c r="E289" s="46">
        <f>IF(OR(P289="",AC289&lt;&gt;""),"",TRIM(U289&amp;" "&amp;S289))</f>
        <v/>
      </c>
      <c r="F289" s="47">
        <f>IF(OR(M289="",M289="NO CONNECTION"),"",IFERROR(VALUE(SUBSTITUTE(_xlfn.FILTERXML(M289,"//latDeg"),".",MID(1/2,2,1))),""))</f>
        <v/>
      </c>
      <c r="G289" s="47">
        <f>IF(OR(M289="",M289="NO CONNECTION"),"",IFERROR(VALUE(SUBSTITUTE(_xlfn.FILTERXML(M289,"//lonDeg"),".",MID(1/2,2,1))),""))</f>
        <v/>
      </c>
      <c r="H289" s="45">
        <f>IF(ISNUMBER(F289),SUBSTITUTE(ROUND(F289,6)&amp;"",",",".")&amp;", "&amp;SUBSTITUTE(ROUND(G289,6)&amp;"",",","."),"")</f>
        <v/>
      </c>
      <c r="I289" s="46">
        <f>IF(ISNUMBER(F289),IFERROR(HYPERLINK("https://www.mymapcodes.com/go/?t="&amp;IF(U289="","AAA",U289)&amp;"&amp;ma="&amp;LEFT(S289,V289-1)&amp;"&amp;mb="&amp;MID(S289,V289+1,99),"Open on MyMapcodes →"),""),"")</f>
        <v/>
      </c>
      <c r="J289" s="48">
        <f>IF(P289="","",IF(AC289="MISSING","Add the country code: put it in front of the mapcode (e.g. ZAF RDD.2J) or in column C. ZAF = South Africa.",IF(AC289&lt;&gt;"",AC289,IF(M289="NO CONNECTION","Excel couldn't reach the mapcode service. Click the REFRESH RESULTS box just above the table.",IF(NOT(ISNUMBER(F289)),"The mapcode service doesn't recognise "&amp;E289&amp;". Check the mapcode and the country code.",IF(AD289,"Two different country codes were given, so the one in front of the mapcode ("&amp;R289&amp;") was used.",IF(E289&lt;&gt;TRIM(UPPER(B289&amp;"")),"Tidied up to "&amp;E289&amp;".","")))))))</f>
        <v/>
      </c>
      <c r="L289" s="49">
        <f>IF(E289="","",MapcodeAPI&amp;"coords/"&amp;SUBSTITUTE(E289," ","%20"))&amp;LEFT($B$13,0)</f>
        <v/>
      </c>
      <c r="M289" s="49">
        <f>IF(L289="","",IFERROR(_xlfn.WEBSERVICE(L289),IF(MapcodeAPIBackup="","NO CONNECTION",IFERROR(_xlfn.WEBSERVICE(MapcodeAPIBackup&amp;MID(L289,LEN(MapcodeAPI)+1,999)),"NO CONNECTION"))))</f>
        <v/>
      </c>
      <c r="N289" t="inlineStr">
        <is>
          <t xml:space="preserve"> </t>
        </is>
      </c>
      <c r="P289" s="50">
        <f>IFERROR(IF(AND(TRIM(B289&amp;"")="",TRIM(C289&amp;"")=""),"","#"&amp;UPPER(B289&amp;"")),"#(ERROR)")</f>
        <v/>
      </c>
      <c r="Q289" s="50">
        <f>IF(P289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289,2,999)," "," "),"﻿"," "),"​"," "),"⁠"," ")," "," ")," "," "),CHAR(9)," "),CHAR(10)," "),CHAR(13)," "),"MAPCODE"," "),CHAR(34)," "),"“"," "),"”"," "),"'"," "),"’"," "),"‘"," "),"("," "),")"," "),"["," "),"]"," "),"{"," "),"}"," "),","," "),";"," "),"|"," "),":"," "),"/"," "),"\"," ")))</f>
        <v/>
      </c>
      <c r="R289" s="50">
        <f>IF(ISNUMBER(FIND(" ",Q289)),LEFT(Q289,FIND(" ",Q289)-1),"")</f>
        <v/>
      </c>
      <c r="S289" s="50">
        <f>IF(ISNUMBER(FIND(" ",Q289)),TRIM(MID(Q289,FIND(" ",Q289)+1,999)),Q289)</f>
        <v/>
      </c>
      <c r="T2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289&amp;"")," "," "),"﻿"," "),"​"," "),"⁠"," ")," "," ")," "," "),CHAR(9)," "),CHAR(10)," "),CHAR(13)," "),"MAPCODE"," "),CHAR(34)," "),"“"," "),"”"," "),"'"," "),"’"," "),"‘"," "),"("," "),")"," "),"["," "),"]"," "),"{"," "),"}"," "),","," "),";"," "),"|"," "),":"," "),"/"," "),"\"," "))</f>
        <v/>
      </c>
      <c r="U289" s="50">
        <f>IF(R289&lt;&gt;"",R289,T289)</f>
        <v/>
      </c>
      <c r="V289" s="50">
        <f>IFERROR(FIND(".",S289),0)</f>
        <v/>
      </c>
      <c r="W289" s="50">
        <f>IF(V289&gt;0,V289-1,LEN(S289))</f>
        <v/>
      </c>
      <c r="X289" s="50">
        <f>IF(V289=0,"",IFERROR(LEFT(MID(S289,V289+1,99),FIND("-",MID(S289,V289+1,99))-1),MID(S289,V289+1,99)))</f>
        <v/>
      </c>
      <c r="Y289" s="50">
        <f>LEN(X289)</f>
        <v/>
      </c>
      <c r="Z2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289,"0",""),"1",""),"2",""),"3",""),"4",""),"5",""),"6",""),"7",""),"8",""),"9",""),"A",""),"B",""),"C",""),"D",""),"E",""),"F",""),"G",""),"H",""),"I",""),"J",""),"K",""),"L",""),"M",""),"N",""),"O",""),"P",""),"Q",""),"R",""),"S",""),"T",""),"U",""),"V",""),"W",""),"X",""),"Y",""),"Z",""),".",""),"-","")</f>
        <v/>
      </c>
      <c r="AA289" s="50">
        <f>LEN(S289)-LEN(SUBSTITUTE(S289,".",""))</f>
        <v/>
      </c>
      <c r="AB289" s="50">
        <f>AND(W289=5,Y289=4)</f>
        <v/>
      </c>
      <c r="AC289" s="50">
        <f>IF(P289="","",IF(S289="","There is no mapcode in this row, only a country code.",IF(ISNUMBER(FIND(" ",S289)),"There are too many spaces. A mapcode looks like ZAF RDD.2J: the country code, one space, then the code.",IF(Z289&lt;&gt;"","Contains characters that can't be in a mapcode: "&amp;Z289,IF(OR(AA289&lt;&gt;1,W289&lt;2,W289&gt;5,Y289&lt;2,Y289&gt;4),"This doesn't look like a mapcode. Mapcodes look like RDD.2J: 2 to 5 letters or numbers, a dot, then 2 to 4 more.",IF(AND(U289="",NOT(AB289)),"MISSING",IF(AND(U289&lt;&gt;"",OR(LEN(U289)&lt;2,LEN(U289)&gt;6,ISNUMBER(FIND(".",U289)))),"The country code """&amp;U289&amp;""" doesn't look right. Use a code like ZAF (South Africa) or US-CA (California).","")))))))</f>
        <v/>
      </c>
      <c r="AD289" s="50">
        <f>AND(R289&lt;&gt;"",T289&lt;&gt;"",R289&lt;&gt;T289)</f>
        <v/>
      </c>
    </row>
    <row r="290">
      <c r="B290" s="44" t="n"/>
      <c r="C290" s="44" t="n"/>
      <c r="D290" s="45">
        <f>IF(P290="","",IF(AC290="MISSING","MISSING COUNTRY CODE",IF(AC290&lt;&gt;"","NOT A VALID MAPCODE",IF(M290="NO CONNECTION","NO CONNECTION",IF(NOT(ISNUMBER(F290)),"NOT FOUND",IF(AD290,"CONVERTED – PLEASE CHECK","CONVERTED"))))))</f>
        <v/>
      </c>
      <c r="E290" s="46">
        <f>IF(OR(P290="",AC290&lt;&gt;""),"",TRIM(U290&amp;" "&amp;S290))</f>
        <v/>
      </c>
      <c r="F290" s="47">
        <f>IF(OR(M290="",M290="NO CONNECTION"),"",IFERROR(VALUE(SUBSTITUTE(_xlfn.FILTERXML(M290,"//latDeg"),".",MID(1/2,2,1))),""))</f>
        <v/>
      </c>
      <c r="G290" s="47">
        <f>IF(OR(M290="",M290="NO CONNECTION"),"",IFERROR(VALUE(SUBSTITUTE(_xlfn.FILTERXML(M290,"//lonDeg"),".",MID(1/2,2,1))),""))</f>
        <v/>
      </c>
      <c r="H290" s="45">
        <f>IF(ISNUMBER(F290),SUBSTITUTE(ROUND(F290,6)&amp;"",",",".")&amp;", "&amp;SUBSTITUTE(ROUND(G290,6)&amp;"",",","."),"")</f>
        <v/>
      </c>
      <c r="I290" s="46">
        <f>IF(ISNUMBER(F290),IFERROR(HYPERLINK("https://www.mymapcodes.com/go/?t="&amp;IF(U290="","AAA",U290)&amp;"&amp;ma="&amp;LEFT(S290,V290-1)&amp;"&amp;mb="&amp;MID(S290,V290+1,99),"Open on MyMapcodes →"),""),"")</f>
        <v/>
      </c>
      <c r="J290" s="48">
        <f>IF(P290="","",IF(AC290="MISSING","Add the country code: put it in front of the mapcode (e.g. ZAF RDD.2J) or in column C. ZAF = South Africa.",IF(AC290&lt;&gt;"",AC290,IF(M290="NO CONNECTION","Excel couldn't reach the mapcode service. Click the REFRESH RESULTS box just above the table.",IF(NOT(ISNUMBER(F290)),"The mapcode service doesn't recognise "&amp;E290&amp;". Check the mapcode and the country code.",IF(AD290,"Two different country codes were given, so the one in front of the mapcode ("&amp;R290&amp;") was used.",IF(E290&lt;&gt;TRIM(UPPER(B290&amp;"")),"Tidied up to "&amp;E290&amp;".","")))))))</f>
        <v/>
      </c>
      <c r="L290" s="49">
        <f>IF(E290="","",MapcodeAPI&amp;"coords/"&amp;SUBSTITUTE(E290," ","%20"))&amp;LEFT($B$13,0)</f>
        <v/>
      </c>
      <c r="M290" s="49">
        <f>IF(L290="","",IFERROR(_xlfn.WEBSERVICE(L290),IF(MapcodeAPIBackup="","NO CONNECTION",IFERROR(_xlfn.WEBSERVICE(MapcodeAPIBackup&amp;MID(L290,LEN(MapcodeAPI)+1,999)),"NO CONNECTION"))))</f>
        <v/>
      </c>
      <c r="N290" t="inlineStr">
        <is>
          <t xml:space="preserve"> </t>
        </is>
      </c>
      <c r="P290" s="50">
        <f>IFERROR(IF(AND(TRIM(B290&amp;"")="",TRIM(C290&amp;"")=""),"","#"&amp;UPPER(B290&amp;"")),"#(ERROR)")</f>
        <v/>
      </c>
      <c r="Q290" s="50">
        <f>IF(P290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290,2,999)," "," "),"﻿"," "),"​"," "),"⁠"," ")," "," ")," "," "),CHAR(9)," "),CHAR(10)," "),CHAR(13)," "),"MAPCODE"," "),CHAR(34)," "),"“"," "),"”"," "),"'"," "),"’"," "),"‘"," "),"("," "),")"," "),"["," "),"]"," "),"{"," "),"}"," "),","," "),";"," "),"|"," "),":"," "),"/"," "),"\"," ")))</f>
        <v/>
      </c>
      <c r="R290" s="50">
        <f>IF(ISNUMBER(FIND(" ",Q290)),LEFT(Q290,FIND(" ",Q290)-1),"")</f>
        <v/>
      </c>
      <c r="S290" s="50">
        <f>IF(ISNUMBER(FIND(" ",Q290)),TRIM(MID(Q290,FIND(" ",Q290)+1,999)),Q290)</f>
        <v/>
      </c>
      <c r="T2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290&amp;"")," "," "),"﻿"," "),"​"," "),"⁠"," ")," "," ")," "," "),CHAR(9)," "),CHAR(10)," "),CHAR(13)," "),"MAPCODE"," "),CHAR(34)," "),"“"," "),"”"," "),"'"," "),"’"," "),"‘"," "),"("," "),")"," "),"["," "),"]"," "),"{"," "),"}"," "),","," "),";"," "),"|"," "),":"," "),"/"," "),"\"," "))</f>
        <v/>
      </c>
      <c r="U290" s="50">
        <f>IF(R290&lt;&gt;"",R290,T290)</f>
        <v/>
      </c>
      <c r="V290" s="50">
        <f>IFERROR(FIND(".",S290),0)</f>
        <v/>
      </c>
      <c r="W290" s="50">
        <f>IF(V290&gt;0,V290-1,LEN(S290))</f>
        <v/>
      </c>
      <c r="X290" s="50">
        <f>IF(V290=0,"",IFERROR(LEFT(MID(S290,V290+1,99),FIND("-",MID(S290,V290+1,99))-1),MID(S290,V290+1,99)))</f>
        <v/>
      </c>
      <c r="Y290" s="50">
        <f>LEN(X290)</f>
        <v/>
      </c>
      <c r="Z2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290,"0",""),"1",""),"2",""),"3",""),"4",""),"5",""),"6",""),"7",""),"8",""),"9",""),"A",""),"B",""),"C",""),"D",""),"E",""),"F",""),"G",""),"H",""),"I",""),"J",""),"K",""),"L",""),"M",""),"N",""),"O",""),"P",""),"Q",""),"R",""),"S",""),"T",""),"U",""),"V",""),"W",""),"X",""),"Y",""),"Z",""),".",""),"-","")</f>
        <v/>
      </c>
      <c r="AA290" s="50">
        <f>LEN(S290)-LEN(SUBSTITUTE(S290,".",""))</f>
        <v/>
      </c>
      <c r="AB290" s="50">
        <f>AND(W290=5,Y290=4)</f>
        <v/>
      </c>
      <c r="AC290" s="50">
        <f>IF(P290="","",IF(S290="","There is no mapcode in this row, only a country code.",IF(ISNUMBER(FIND(" ",S290)),"There are too many spaces. A mapcode looks like ZAF RDD.2J: the country code, one space, then the code.",IF(Z290&lt;&gt;"","Contains characters that can't be in a mapcode: "&amp;Z290,IF(OR(AA290&lt;&gt;1,W290&lt;2,W290&gt;5,Y290&lt;2,Y290&gt;4),"This doesn't look like a mapcode. Mapcodes look like RDD.2J: 2 to 5 letters or numbers, a dot, then 2 to 4 more.",IF(AND(U290="",NOT(AB290)),"MISSING",IF(AND(U290&lt;&gt;"",OR(LEN(U290)&lt;2,LEN(U290)&gt;6,ISNUMBER(FIND(".",U290)))),"The country code """&amp;U290&amp;""" doesn't look right. Use a code like ZAF (South Africa) or US-CA (California).","")))))))</f>
        <v/>
      </c>
      <c r="AD290" s="50">
        <f>AND(R290&lt;&gt;"",T290&lt;&gt;"",R290&lt;&gt;T290)</f>
        <v/>
      </c>
    </row>
    <row r="291">
      <c r="B291" s="44" t="n"/>
      <c r="C291" s="44" t="n"/>
      <c r="D291" s="45">
        <f>IF(P291="","",IF(AC291="MISSING","MISSING COUNTRY CODE",IF(AC291&lt;&gt;"","NOT A VALID MAPCODE",IF(M291="NO CONNECTION","NO CONNECTION",IF(NOT(ISNUMBER(F291)),"NOT FOUND",IF(AD291,"CONVERTED – PLEASE CHECK","CONVERTED"))))))</f>
        <v/>
      </c>
      <c r="E291" s="46">
        <f>IF(OR(P291="",AC291&lt;&gt;""),"",TRIM(U291&amp;" "&amp;S291))</f>
        <v/>
      </c>
      <c r="F291" s="47">
        <f>IF(OR(M291="",M291="NO CONNECTION"),"",IFERROR(VALUE(SUBSTITUTE(_xlfn.FILTERXML(M291,"//latDeg"),".",MID(1/2,2,1))),""))</f>
        <v/>
      </c>
      <c r="G291" s="47">
        <f>IF(OR(M291="",M291="NO CONNECTION"),"",IFERROR(VALUE(SUBSTITUTE(_xlfn.FILTERXML(M291,"//lonDeg"),".",MID(1/2,2,1))),""))</f>
        <v/>
      </c>
      <c r="H291" s="45">
        <f>IF(ISNUMBER(F291),SUBSTITUTE(ROUND(F291,6)&amp;"",",",".")&amp;", "&amp;SUBSTITUTE(ROUND(G291,6)&amp;"",",","."),"")</f>
        <v/>
      </c>
      <c r="I291" s="46">
        <f>IF(ISNUMBER(F291),IFERROR(HYPERLINK("https://www.mymapcodes.com/go/?t="&amp;IF(U291="","AAA",U291)&amp;"&amp;ma="&amp;LEFT(S291,V291-1)&amp;"&amp;mb="&amp;MID(S291,V291+1,99),"Open on MyMapcodes →"),""),"")</f>
        <v/>
      </c>
      <c r="J291" s="48">
        <f>IF(P291="","",IF(AC291="MISSING","Add the country code: put it in front of the mapcode (e.g. ZAF RDD.2J) or in column C. ZAF = South Africa.",IF(AC291&lt;&gt;"",AC291,IF(M291="NO CONNECTION","Excel couldn't reach the mapcode service. Click the REFRESH RESULTS box just above the table.",IF(NOT(ISNUMBER(F291)),"The mapcode service doesn't recognise "&amp;E291&amp;". Check the mapcode and the country code.",IF(AD291,"Two different country codes were given, so the one in front of the mapcode ("&amp;R291&amp;") was used.",IF(E291&lt;&gt;TRIM(UPPER(B291&amp;"")),"Tidied up to "&amp;E291&amp;".","")))))))</f>
        <v/>
      </c>
      <c r="L291" s="49">
        <f>IF(E291="","",MapcodeAPI&amp;"coords/"&amp;SUBSTITUTE(E291," ","%20"))&amp;LEFT($B$13,0)</f>
        <v/>
      </c>
      <c r="M291" s="49">
        <f>IF(L291="","",IFERROR(_xlfn.WEBSERVICE(L291),IF(MapcodeAPIBackup="","NO CONNECTION",IFERROR(_xlfn.WEBSERVICE(MapcodeAPIBackup&amp;MID(L291,LEN(MapcodeAPI)+1,999)),"NO CONNECTION"))))</f>
        <v/>
      </c>
      <c r="N291" t="inlineStr">
        <is>
          <t xml:space="preserve"> </t>
        </is>
      </c>
      <c r="P291" s="50">
        <f>IFERROR(IF(AND(TRIM(B291&amp;"")="",TRIM(C291&amp;"")=""),"","#"&amp;UPPER(B291&amp;"")),"#(ERROR)")</f>
        <v/>
      </c>
      <c r="Q291" s="50">
        <f>IF(P291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291,2,999)," "," "),"﻿"," "),"​"," "),"⁠"," ")," "," ")," "," "),CHAR(9)," "),CHAR(10)," "),CHAR(13)," "),"MAPCODE"," "),CHAR(34)," "),"“"," "),"”"," "),"'"," "),"’"," "),"‘"," "),"("," "),")"," "),"["," "),"]"," "),"{"," "),"}"," "),","," "),";"," "),"|"," "),":"," "),"/"," "),"\"," ")))</f>
        <v/>
      </c>
      <c r="R291" s="50">
        <f>IF(ISNUMBER(FIND(" ",Q291)),LEFT(Q291,FIND(" ",Q291)-1),"")</f>
        <v/>
      </c>
      <c r="S291" s="50">
        <f>IF(ISNUMBER(FIND(" ",Q291)),TRIM(MID(Q291,FIND(" ",Q291)+1,999)),Q291)</f>
        <v/>
      </c>
      <c r="T2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291&amp;"")," "," "),"﻿"," "),"​"," "),"⁠"," ")," "," ")," "," "),CHAR(9)," "),CHAR(10)," "),CHAR(13)," "),"MAPCODE"," "),CHAR(34)," "),"“"," "),"”"," "),"'"," "),"’"," "),"‘"," "),"("," "),")"," "),"["," "),"]"," "),"{"," "),"}"," "),","," "),";"," "),"|"," "),":"," "),"/"," "),"\"," "))</f>
        <v/>
      </c>
      <c r="U291" s="50">
        <f>IF(R291&lt;&gt;"",R291,T291)</f>
        <v/>
      </c>
      <c r="V291" s="50">
        <f>IFERROR(FIND(".",S291),0)</f>
        <v/>
      </c>
      <c r="W291" s="50">
        <f>IF(V291&gt;0,V291-1,LEN(S291))</f>
        <v/>
      </c>
      <c r="X291" s="50">
        <f>IF(V291=0,"",IFERROR(LEFT(MID(S291,V291+1,99),FIND("-",MID(S291,V291+1,99))-1),MID(S291,V291+1,99)))</f>
        <v/>
      </c>
      <c r="Y291" s="50">
        <f>LEN(X291)</f>
        <v/>
      </c>
      <c r="Z2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291,"0",""),"1",""),"2",""),"3",""),"4",""),"5",""),"6",""),"7",""),"8",""),"9",""),"A",""),"B",""),"C",""),"D",""),"E",""),"F",""),"G",""),"H",""),"I",""),"J",""),"K",""),"L",""),"M",""),"N",""),"O",""),"P",""),"Q",""),"R",""),"S",""),"T",""),"U",""),"V",""),"W",""),"X",""),"Y",""),"Z",""),".",""),"-","")</f>
        <v/>
      </c>
      <c r="AA291" s="50">
        <f>LEN(S291)-LEN(SUBSTITUTE(S291,".",""))</f>
        <v/>
      </c>
      <c r="AB291" s="50">
        <f>AND(W291=5,Y291=4)</f>
        <v/>
      </c>
      <c r="AC291" s="50">
        <f>IF(P291="","",IF(S291="","There is no mapcode in this row, only a country code.",IF(ISNUMBER(FIND(" ",S291)),"There are too many spaces. A mapcode looks like ZAF RDD.2J: the country code, one space, then the code.",IF(Z291&lt;&gt;"","Contains characters that can't be in a mapcode: "&amp;Z291,IF(OR(AA291&lt;&gt;1,W291&lt;2,W291&gt;5,Y291&lt;2,Y291&gt;4),"This doesn't look like a mapcode. Mapcodes look like RDD.2J: 2 to 5 letters or numbers, a dot, then 2 to 4 more.",IF(AND(U291="",NOT(AB291)),"MISSING",IF(AND(U291&lt;&gt;"",OR(LEN(U291)&lt;2,LEN(U291)&gt;6,ISNUMBER(FIND(".",U291)))),"The country code """&amp;U291&amp;""" doesn't look right. Use a code like ZAF (South Africa) or US-CA (California).","")))))))</f>
        <v/>
      </c>
      <c r="AD291" s="50">
        <f>AND(R291&lt;&gt;"",T291&lt;&gt;"",R291&lt;&gt;T291)</f>
        <v/>
      </c>
    </row>
    <row r="292">
      <c r="B292" s="44" t="n"/>
      <c r="C292" s="44" t="n"/>
      <c r="D292" s="45">
        <f>IF(P292="","",IF(AC292="MISSING","MISSING COUNTRY CODE",IF(AC292&lt;&gt;"","NOT A VALID MAPCODE",IF(M292="NO CONNECTION","NO CONNECTION",IF(NOT(ISNUMBER(F292)),"NOT FOUND",IF(AD292,"CONVERTED – PLEASE CHECK","CONVERTED"))))))</f>
        <v/>
      </c>
      <c r="E292" s="46">
        <f>IF(OR(P292="",AC292&lt;&gt;""),"",TRIM(U292&amp;" "&amp;S292))</f>
        <v/>
      </c>
      <c r="F292" s="47">
        <f>IF(OR(M292="",M292="NO CONNECTION"),"",IFERROR(VALUE(SUBSTITUTE(_xlfn.FILTERXML(M292,"//latDeg"),".",MID(1/2,2,1))),""))</f>
        <v/>
      </c>
      <c r="G292" s="47">
        <f>IF(OR(M292="",M292="NO CONNECTION"),"",IFERROR(VALUE(SUBSTITUTE(_xlfn.FILTERXML(M292,"//lonDeg"),".",MID(1/2,2,1))),""))</f>
        <v/>
      </c>
      <c r="H292" s="45">
        <f>IF(ISNUMBER(F292),SUBSTITUTE(ROUND(F292,6)&amp;"",",",".")&amp;", "&amp;SUBSTITUTE(ROUND(G292,6)&amp;"",",","."),"")</f>
        <v/>
      </c>
      <c r="I292" s="46">
        <f>IF(ISNUMBER(F292),IFERROR(HYPERLINK("https://www.mymapcodes.com/go/?t="&amp;IF(U292="","AAA",U292)&amp;"&amp;ma="&amp;LEFT(S292,V292-1)&amp;"&amp;mb="&amp;MID(S292,V292+1,99),"Open on MyMapcodes →"),""),"")</f>
        <v/>
      </c>
      <c r="J292" s="48">
        <f>IF(P292="","",IF(AC292="MISSING","Add the country code: put it in front of the mapcode (e.g. ZAF RDD.2J) or in column C. ZAF = South Africa.",IF(AC292&lt;&gt;"",AC292,IF(M292="NO CONNECTION","Excel couldn't reach the mapcode service. Click the REFRESH RESULTS box just above the table.",IF(NOT(ISNUMBER(F292)),"The mapcode service doesn't recognise "&amp;E292&amp;". Check the mapcode and the country code.",IF(AD292,"Two different country codes were given, so the one in front of the mapcode ("&amp;R292&amp;") was used.",IF(E292&lt;&gt;TRIM(UPPER(B292&amp;"")),"Tidied up to "&amp;E292&amp;".","")))))))</f>
        <v/>
      </c>
      <c r="L292" s="49">
        <f>IF(E292="","",MapcodeAPI&amp;"coords/"&amp;SUBSTITUTE(E292," ","%20"))&amp;LEFT($B$13,0)</f>
        <v/>
      </c>
      <c r="M292" s="49">
        <f>IF(L292="","",IFERROR(_xlfn.WEBSERVICE(L292),IF(MapcodeAPIBackup="","NO CONNECTION",IFERROR(_xlfn.WEBSERVICE(MapcodeAPIBackup&amp;MID(L292,LEN(MapcodeAPI)+1,999)),"NO CONNECTION"))))</f>
        <v/>
      </c>
      <c r="N292" t="inlineStr">
        <is>
          <t xml:space="preserve"> </t>
        </is>
      </c>
      <c r="P292" s="50">
        <f>IFERROR(IF(AND(TRIM(B292&amp;"")="",TRIM(C292&amp;"")=""),"","#"&amp;UPPER(B292&amp;"")),"#(ERROR)")</f>
        <v/>
      </c>
      <c r="Q292" s="50">
        <f>IF(P292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292,2,999)," "," "),"﻿"," "),"​"," "),"⁠"," ")," "," ")," "," "),CHAR(9)," "),CHAR(10)," "),CHAR(13)," "),"MAPCODE"," "),CHAR(34)," "),"“"," "),"”"," "),"'"," "),"’"," "),"‘"," "),"("," "),")"," "),"["," "),"]"," "),"{"," "),"}"," "),","," "),";"," "),"|"," "),":"," "),"/"," "),"\"," ")))</f>
        <v/>
      </c>
      <c r="R292" s="50">
        <f>IF(ISNUMBER(FIND(" ",Q292)),LEFT(Q292,FIND(" ",Q292)-1),"")</f>
        <v/>
      </c>
      <c r="S292" s="50">
        <f>IF(ISNUMBER(FIND(" ",Q292)),TRIM(MID(Q292,FIND(" ",Q292)+1,999)),Q292)</f>
        <v/>
      </c>
      <c r="T2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292&amp;"")," "," "),"﻿"," "),"​"," "),"⁠"," ")," "," ")," "," "),CHAR(9)," "),CHAR(10)," "),CHAR(13)," "),"MAPCODE"," "),CHAR(34)," "),"“"," "),"”"," "),"'"," "),"’"," "),"‘"," "),"("," "),")"," "),"["," "),"]"," "),"{"," "),"}"," "),","," "),";"," "),"|"," "),":"," "),"/"," "),"\"," "))</f>
        <v/>
      </c>
      <c r="U292" s="50">
        <f>IF(R292&lt;&gt;"",R292,T292)</f>
        <v/>
      </c>
      <c r="V292" s="50">
        <f>IFERROR(FIND(".",S292),0)</f>
        <v/>
      </c>
      <c r="W292" s="50">
        <f>IF(V292&gt;0,V292-1,LEN(S292))</f>
        <v/>
      </c>
      <c r="X292" s="50">
        <f>IF(V292=0,"",IFERROR(LEFT(MID(S292,V292+1,99),FIND("-",MID(S292,V292+1,99))-1),MID(S292,V292+1,99)))</f>
        <v/>
      </c>
      <c r="Y292" s="50">
        <f>LEN(X292)</f>
        <v/>
      </c>
      <c r="Z2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292,"0",""),"1",""),"2",""),"3",""),"4",""),"5",""),"6",""),"7",""),"8",""),"9",""),"A",""),"B",""),"C",""),"D",""),"E",""),"F",""),"G",""),"H",""),"I",""),"J",""),"K",""),"L",""),"M",""),"N",""),"O",""),"P",""),"Q",""),"R",""),"S",""),"T",""),"U",""),"V",""),"W",""),"X",""),"Y",""),"Z",""),".",""),"-","")</f>
        <v/>
      </c>
      <c r="AA292" s="50">
        <f>LEN(S292)-LEN(SUBSTITUTE(S292,".",""))</f>
        <v/>
      </c>
      <c r="AB292" s="50">
        <f>AND(W292=5,Y292=4)</f>
        <v/>
      </c>
      <c r="AC292" s="50">
        <f>IF(P292="","",IF(S292="","There is no mapcode in this row, only a country code.",IF(ISNUMBER(FIND(" ",S292)),"There are too many spaces. A mapcode looks like ZAF RDD.2J: the country code, one space, then the code.",IF(Z292&lt;&gt;"","Contains characters that can't be in a mapcode: "&amp;Z292,IF(OR(AA292&lt;&gt;1,W292&lt;2,W292&gt;5,Y292&lt;2,Y292&gt;4),"This doesn't look like a mapcode. Mapcodes look like RDD.2J: 2 to 5 letters or numbers, a dot, then 2 to 4 more.",IF(AND(U292="",NOT(AB292)),"MISSING",IF(AND(U292&lt;&gt;"",OR(LEN(U292)&lt;2,LEN(U292)&gt;6,ISNUMBER(FIND(".",U292)))),"The country code """&amp;U292&amp;""" doesn't look right. Use a code like ZAF (South Africa) or US-CA (California).","")))))))</f>
        <v/>
      </c>
      <c r="AD292" s="50">
        <f>AND(R292&lt;&gt;"",T292&lt;&gt;"",R292&lt;&gt;T292)</f>
        <v/>
      </c>
    </row>
    <row r="293">
      <c r="B293" s="44" t="n"/>
      <c r="C293" s="44" t="n"/>
      <c r="D293" s="45">
        <f>IF(P293="","",IF(AC293="MISSING","MISSING COUNTRY CODE",IF(AC293&lt;&gt;"","NOT A VALID MAPCODE",IF(M293="NO CONNECTION","NO CONNECTION",IF(NOT(ISNUMBER(F293)),"NOT FOUND",IF(AD293,"CONVERTED – PLEASE CHECK","CONVERTED"))))))</f>
        <v/>
      </c>
      <c r="E293" s="46">
        <f>IF(OR(P293="",AC293&lt;&gt;""),"",TRIM(U293&amp;" "&amp;S293))</f>
        <v/>
      </c>
      <c r="F293" s="47">
        <f>IF(OR(M293="",M293="NO CONNECTION"),"",IFERROR(VALUE(SUBSTITUTE(_xlfn.FILTERXML(M293,"//latDeg"),".",MID(1/2,2,1))),""))</f>
        <v/>
      </c>
      <c r="G293" s="47">
        <f>IF(OR(M293="",M293="NO CONNECTION"),"",IFERROR(VALUE(SUBSTITUTE(_xlfn.FILTERXML(M293,"//lonDeg"),".",MID(1/2,2,1))),""))</f>
        <v/>
      </c>
      <c r="H293" s="45">
        <f>IF(ISNUMBER(F293),SUBSTITUTE(ROUND(F293,6)&amp;"",",",".")&amp;", "&amp;SUBSTITUTE(ROUND(G293,6)&amp;"",",","."),"")</f>
        <v/>
      </c>
      <c r="I293" s="46">
        <f>IF(ISNUMBER(F293),IFERROR(HYPERLINK("https://www.mymapcodes.com/go/?t="&amp;IF(U293="","AAA",U293)&amp;"&amp;ma="&amp;LEFT(S293,V293-1)&amp;"&amp;mb="&amp;MID(S293,V293+1,99),"Open on MyMapcodes →"),""),"")</f>
        <v/>
      </c>
      <c r="J293" s="48">
        <f>IF(P293="","",IF(AC293="MISSING","Add the country code: put it in front of the mapcode (e.g. ZAF RDD.2J) or in column C. ZAF = South Africa.",IF(AC293&lt;&gt;"",AC293,IF(M293="NO CONNECTION","Excel couldn't reach the mapcode service. Click the REFRESH RESULTS box just above the table.",IF(NOT(ISNUMBER(F293)),"The mapcode service doesn't recognise "&amp;E293&amp;". Check the mapcode and the country code.",IF(AD293,"Two different country codes were given, so the one in front of the mapcode ("&amp;R293&amp;") was used.",IF(E293&lt;&gt;TRIM(UPPER(B293&amp;"")),"Tidied up to "&amp;E293&amp;".","")))))))</f>
        <v/>
      </c>
      <c r="L293" s="49">
        <f>IF(E293="","",MapcodeAPI&amp;"coords/"&amp;SUBSTITUTE(E293," ","%20"))&amp;LEFT($B$13,0)</f>
        <v/>
      </c>
      <c r="M293" s="49">
        <f>IF(L293="","",IFERROR(_xlfn.WEBSERVICE(L293),IF(MapcodeAPIBackup="","NO CONNECTION",IFERROR(_xlfn.WEBSERVICE(MapcodeAPIBackup&amp;MID(L293,LEN(MapcodeAPI)+1,999)),"NO CONNECTION"))))</f>
        <v/>
      </c>
      <c r="N293" t="inlineStr">
        <is>
          <t xml:space="preserve"> </t>
        </is>
      </c>
      <c r="P293" s="50">
        <f>IFERROR(IF(AND(TRIM(B293&amp;"")="",TRIM(C293&amp;"")=""),"","#"&amp;UPPER(B293&amp;"")),"#(ERROR)")</f>
        <v/>
      </c>
      <c r="Q293" s="50">
        <f>IF(P293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293,2,999)," "," "),"﻿"," "),"​"," "),"⁠"," ")," "," ")," "," "),CHAR(9)," "),CHAR(10)," "),CHAR(13)," "),"MAPCODE"," "),CHAR(34)," "),"“"," "),"”"," "),"'"," "),"’"," "),"‘"," "),"("," "),")"," "),"["," "),"]"," "),"{"," "),"}"," "),","," "),";"," "),"|"," "),":"," "),"/"," "),"\"," ")))</f>
        <v/>
      </c>
      <c r="R293" s="50">
        <f>IF(ISNUMBER(FIND(" ",Q293)),LEFT(Q293,FIND(" ",Q293)-1),"")</f>
        <v/>
      </c>
      <c r="S293" s="50">
        <f>IF(ISNUMBER(FIND(" ",Q293)),TRIM(MID(Q293,FIND(" ",Q293)+1,999)),Q293)</f>
        <v/>
      </c>
      <c r="T2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293&amp;"")," "," "),"﻿"," "),"​"," "),"⁠"," ")," "," ")," "," "),CHAR(9)," "),CHAR(10)," "),CHAR(13)," "),"MAPCODE"," "),CHAR(34)," "),"“"," "),"”"," "),"'"," "),"’"," "),"‘"," "),"("," "),")"," "),"["," "),"]"," "),"{"," "),"}"," "),","," "),";"," "),"|"," "),":"," "),"/"," "),"\"," "))</f>
        <v/>
      </c>
      <c r="U293" s="50">
        <f>IF(R293&lt;&gt;"",R293,T293)</f>
        <v/>
      </c>
      <c r="V293" s="50">
        <f>IFERROR(FIND(".",S293),0)</f>
        <v/>
      </c>
      <c r="W293" s="50">
        <f>IF(V293&gt;0,V293-1,LEN(S293))</f>
        <v/>
      </c>
      <c r="X293" s="50">
        <f>IF(V293=0,"",IFERROR(LEFT(MID(S293,V293+1,99),FIND("-",MID(S293,V293+1,99))-1),MID(S293,V293+1,99)))</f>
        <v/>
      </c>
      <c r="Y293" s="50">
        <f>LEN(X293)</f>
        <v/>
      </c>
      <c r="Z2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293,"0",""),"1",""),"2",""),"3",""),"4",""),"5",""),"6",""),"7",""),"8",""),"9",""),"A",""),"B",""),"C",""),"D",""),"E",""),"F",""),"G",""),"H",""),"I",""),"J",""),"K",""),"L",""),"M",""),"N",""),"O",""),"P",""),"Q",""),"R",""),"S",""),"T",""),"U",""),"V",""),"W",""),"X",""),"Y",""),"Z",""),".",""),"-","")</f>
        <v/>
      </c>
      <c r="AA293" s="50">
        <f>LEN(S293)-LEN(SUBSTITUTE(S293,".",""))</f>
        <v/>
      </c>
      <c r="AB293" s="50">
        <f>AND(W293=5,Y293=4)</f>
        <v/>
      </c>
      <c r="AC293" s="50">
        <f>IF(P293="","",IF(S293="","There is no mapcode in this row, only a country code.",IF(ISNUMBER(FIND(" ",S293)),"There are too many spaces. A mapcode looks like ZAF RDD.2J: the country code, one space, then the code.",IF(Z293&lt;&gt;"","Contains characters that can't be in a mapcode: "&amp;Z293,IF(OR(AA293&lt;&gt;1,W293&lt;2,W293&gt;5,Y293&lt;2,Y293&gt;4),"This doesn't look like a mapcode. Mapcodes look like RDD.2J: 2 to 5 letters or numbers, a dot, then 2 to 4 more.",IF(AND(U293="",NOT(AB293)),"MISSING",IF(AND(U293&lt;&gt;"",OR(LEN(U293)&lt;2,LEN(U293)&gt;6,ISNUMBER(FIND(".",U293)))),"The country code """&amp;U293&amp;""" doesn't look right. Use a code like ZAF (South Africa) or US-CA (California).","")))))))</f>
        <v/>
      </c>
      <c r="AD293" s="50">
        <f>AND(R293&lt;&gt;"",T293&lt;&gt;"",R293&lt;&gt;T293)</f>
        <v/>
      </c>
    </row>
    <row r="294">
      <c r="B294" s="44" t="n"/>
      <c r="C294" s="44" t="n"/>
      <c r="D294" s="45">
        <f>IF(P294="","",IF(AC294="MISSING","MISSING COUNTRY CODE",IF(AC294&lt;&gt;"","NOT A VALID MAPCODE",IF(M294="NO CONNECTION","NO CONNECTION",IF(NOT(ISNUMBER(F294)),"NOT FOUND",IF(AD294,"CONVERTED – PLEASE CHECK","CONVERTED"))))))</f>
        <v/>
      </c>
      <c r="E294" s="46">
        <f>IF(OR(P294="",AC294&lt;&gt;""),"",TRIM(U294&amp;" "&amp;S294))</f>
        <v/>
      </c>
      <c r="F294" s="47">
        <f>IF(OR(M294="",M294="NO CONNECTION"),"",IFERROR(VALUE(SUBSTITUTE(_xlfn.FILTERXML(M294,"//latDeg"),".",MID(1/2,2,1))),""))</f>
        <v/>
      </c>
      <c r="G294" s="47">
        <f>IF(OR(M294="",M294="NO CONNECTION"),"",IFERROR(VALUE(SUBSTITUTE(_xlfn.FILTERXML(M294,"//lonDeg"),".",MID(1/2,2,1))),""))</f>
        <v/>
      </c>
      <c r="H294" s="45">
        <f>IF(ISNUMBER(F294),SUBSTITUTE(ROUND(F294,6)&amp;"",",",".")&amp;", "&amp;SUBSTITUTE(ROUND(G294,6)&amp;"",",","."),"")</f>
        <v/>
      </c>
      <c r="I294" s="46">
        <f>IF(ISNUMBER(F294),IFERROR(HYPERLINK("https://www.mymapcodes.com/go/?t="&amp;IF(U294="","AAA",U294)&amp;"&amp;ma="&amp;LEFT(S294,V294-1)&amp;"&amp;mb="&amp;MID(S294,V294+1,99),"Open on MyMapcodes →"),""),"")</f>
        <v/>
      </c>
      <c r="J294" s="48">
        <f>IF(P294="","",IF(AC294="MISSING","Add the country code: put it in front of the mapcode (e.g. ZAF RDD.2J) or in column C. ZAF = South Africa.",IF(AC294&lt;&gt;"",AC294,IF(M294="NO CONNECTION","Excel couldn't reach the mapcode service. Click the REFRESH RESULTS box just above the table.",IF(NOT(ISNUMBER(F294)),"The mapcode service doesn't recognise "&amp;E294&amp;". Check the mapcode and the country code.",IF(AD294,"Two different country codes were given, so the one in front of the mapcode ("&amp;R294&amp;") was used.",IF(E294&lt;&gt;TRIM(UPPER(B294&amp;"")),"Tidied up to "&amp;E294&amp;".","")))))))</f>
        <v/>
      </c>
      <c r="L294" s="49">
        <f>IF(E294="","",MapcodeAPI&amp;"coords/"&amp;SUBSTITUTE(E294," ","%20"))&amp;LEFT($B$13,0)</f>
        <v/>
      </c>
      <c r="M294" s="49">
        <f>IF(L294="","",IFERROR(_xlfn.WEBSERVICE(L294),IF(MapcodeAPIBackup="","NO CONNECTION",IFERROR(_xlfn.WEBSERVICE(MapcodeAPIBackup&amp;MID(L294,LEN(MapcodeAPI)+1,999)),"NO CONNECTION"))))</f>
        <v/>
      </c>
      <c r="N294" t="inlineStr">
        <is>
          <t xml:space="preserve"> </t>
        </is>
      </c>
      <c r="P294" s="50">
        <f>IFERROR(IF(AND(TRIM(B294&amp;"")="",TRIM(C294&amp;"")=""),"","#"&amp;UPPER(B294&amp;"")),"#(ERROR)")</f>
        <v/>
      </c>
      <c r="Q294" s="50">
        <f>IF(P294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294,2,999)," "," "),"﻿"," "),"​"," "),"⁠"," ")," "," ")," "," "),CHAR(9)," "),CHAR(10)," "),CHAR(13)," "),"MAPCODE"," "),CHAR(34)," "),"“"," "),"”"," "),"'"," "),"’"," "),"‘"," "),"("," "),")"," "),"["," "),"]"," "),"{"," "),"}"," "),","," "),";"," "),"|"," "),":"," "),"/"," "),"\"," ")))</f>
        <v/>
      </c>
      <c r="R294" s="50">
        <f>IF(ISNUMBER(FIND(" ",Q294)),LEFT(Q294,FIND(" ",Q294)-1),"")</f>
        <v/>
      </c>
      <c r="S294" s="50">
        <f>IF(ISNUMBER(FIND(" ",Q294)),TRIM(MID(Q294,FIND(" ",Q294)+1,999)),Q294)</f>
        <v/>
      </c>
      <c r="T2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294&amp;"")," "," "),"﻿"," "),"​"," "),"⁠"," ")," "," ")," "," "),CHAR(9)," "),CHAR(10)," "),CHAR(13)," "),"MAPCODE"," "),CHAR(34)," "),"“"," "),"”"," "),"'"," "),"’"," "),"‘"," "),"("," "),")"," "),"["," "),"]"," "),"{"," "),"}"," "),","," "),";"," "),"|"," "),":"," "),"/"," "),"\"," "))</f>
        <v/>
      </c>
      <c r="U294" s="50">
        <f>IF(R294&lt;&gt;"",R294,T294)</f>
        <v/>
      </c>
      <c r="V294" s="50">
        <f>IFERROR(FIND(".",S294),0)</f>
        <v/>
      </c>
      <c r="W294" s="50">
        <f>IF(V294&gt;0,V294-1,LEN(S294))</f>
        <v/>
      </c>
      <c r="X294" s="50">
        <f>IF(V294=0,"",IFERROR(LEFT(MID(S294,V294+1,99),FIND("-",MID(S294,V294+1,99))-1),MID(S294,V294+1,99)))</f>
        <v/>
      </c>
      <c r="Y294" s="50">
        <f>LEN(X294)</f>
        <v/>
      </c>
      <c r="Z2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294,"0",""),"1",""),"2",""),"3",""),"4",""),"5",""),"6",""),"7",""),"8",""),"9",""),"A",""),"B",""),"C",""),"D",""),"E",""),"F",""),"G",""),"H",""),"I",""),"J",""),"K",""),"L",""),"M",""),"N",""),"O",""),"P",""),"Q",""),"R",""),"S",""),"T",""),"U",""),"V",""),"W",""),"X",""),"Y",""),"Z",""),".",""),"-","")</f>
        <v/>
      </c>
      <c r="AA294" s="50">
        <f>LEN(S294)-LEN(SUBSTITUTE(S294,".",""))</f>
        <v/>
      </c>
      <c r="AB294" s="50">
        <f>AND(W294=5,Y294=4)</f>
        <v/>
      </c>
      <c r="AC294" s="50">
        <f>IF(P294="","",IF(S294="","There is no mapcode in this row, only a country code.",IF(ISNUMBER(FIND(" ",S294)),"There are too many spaces. A mapcode looks like ZAF RDD.2J: the country code, one space, then the code.",IF(Z294&lt;&gt;"","Contains characters that can't be in a mapcode: "&amp;Z294,IF(OR(AA294&lt;&gt;1,W294&lt;2,W294&gt;5,Y294&lt;2,Y294&gt;4),"This doesn't look like a mapcode. Mapcodes look like RDD.2J: 2 to 5 letters or numbers, a dot, then 2 to 4 more.",IF(AND(U294="",NOT(AB294)),"MISSING",IF(AND(U294&lt;&gt;"",OR(LEN(U294)&lt;2,LEN(U294)&gt;6,ISNUMBER(FIND(".",U294)))),"The country code """&amp;U294&amp;""" doesn't look right. Use a code like ZAF (South Africa) or US-CA (California).","")))))))</f>
        <v/>
      </c>
      <c r="AD294" s="50">
        <f>AND(R294&lt;&gt;"",T294&lt;&gt;"",R294&lt;&gt;T294)</f>
        <v/>
      </c>
    </row>
    <row r="295">
      <c r="B295" s="44" t="n"/>
      <c r="C295" s="44" t="n"/>
      <c r="D295" s="45">
        <f>IF(P295="","",IF(AC295="MISSING","MISSING COUNTRY CODE",IF(AC295&lt;&gt;"","NOT A VALID MAPCODE",IF(M295="NO CONNECTION","NO CONNECTION",IF(NOT(ISNUMBER(F295)),"NOT FOUND",IF(AD295,"CONVERTED – PLEASE CHECK","CONVERTED"))))))</f>
        <v/>
      </c>
      <c r="E295" s="46">
        <f>IF(OR(P295="",AC295&lt;&gt;""),"",TRIM(U295&amp;" "&amp;S295))</f>
        <v/>
      </c>
      <c r="F295" s="47">
        <f>IF(OR(M295="",M295="NO CONNECTION"),"",IFERROR(VALUE(SUBSTITUTE(_xlfn.FILTERXML(M295,"//latDeg"),".",MID(1/2,2,1))),""))</f>
        <v/>
      </c>
      <c r="G295" s="47">
        <f>IF(OR(M295="",M295="NO CONNECTION"),"",IFERROR(VALUE(SUBSTITUTE(_xlfn.FILTERXML(M295,"//lonDeg"),".",MID(1/2,2,1))),""))</f>
        <v/>
      </c>
      <c r="H295" s="45">
        <f>IF(ISNUMBER(F295),SUBSTITUTE(ROUND(F295,6)&amp;"",",",".")&amp;", "&amp;SUBSTITUTE(ROUND(G295,6)&amp;"",",","."),"")</f>
        <v/>
      </c>
      <c r="I295" s="46">
        <f>IF(ISNUMBER(F295),IFERROR(HYPERLINK("https://www.mymapcodes.com/go/?t="&amp;IF(U295="","AAA",U295)&amp;"&amp;ma="&amp;LEFT(S295,V295-1)&amp;"&amp;mb="&amp;MID(S295,V295+1,99),"Open on MyMapcodes →"),""),"")</f>
        <v/>
      </c>
      <c r="J295" s="48">
        <f>IF(P295="","",IF(AC295="MISSING","Add the country code: put it in front of the mapcode (e.g. ZAF RDD.2J) or in column C. ZAF = South Africa.",IF(AC295&lt;&gt;"",AC295,IF(M295="NO CONNECTION","Excel couldn't reach the mapcode service. Click the REFRESH RESULTS box just above the table.",IF(NOT(ISNUMBER(F295)),"The mapcode service doesn't recognise "&amp;E295&amp;". Check the mapcode and the country code.",IF(AD295,"Two different country codes were given, so the one in front of the mapcode ("&amp;R295&amp;") was used.",IF(E295&lt;&gt;TRIM(UPPER(B295&amp;"")),"Tidied up to "&amp;E295&amp;".","")))))))</f>
        <v/>
      </c>
      <c r="L295" s="49">
        <f>IF(E295="","",MapcodeAPI&amp;"coords/"&amp;SUBSTITUTE(E295," ","%20"))&amp;LEFT($B$13,0)</f>
        <v/>
      </c>
      <c r="M295" s="49">
        <f>IF(L295="","",IFERROR(_xlfn.WEBSERVICE(L295),IF(MapcodeAPIBackup="","NO CONNECTION",IFERROR(_xlfn.WEBSERVICE(MapcodeAPIBackup&amp;MID(L295,LEN(MapcodeAPI)+1,999)),"NO CONNECTION"))))</f>
        <v/>
      </c>
      <c r="N295" t="inlineStr">
        <is>
          <t xml:space="preserve"> </t>
        </is>
      </c>
      <c r="P295" s="50">
        <f>IFERROR(IF(AND(TRIM(B295&amp;"")="",TRIM(C295&amp;"")=""),"","#"&amp;UPPER(B295&amp;"")),"#(ERROR)")</f>
        <v/>
      </c>
      <c r="Q295" s="50">
        <f>IF(P295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295,2,999)," "," "),"﻿"," "),"​"," "),"⁠"," ")," "," ")," "," "),CHAR(9)," "),CHAR(10)," "),CHAR(13)," "),"MAPCODE"," "),CHAR(34)," "),"“"," "),"”"," "),"'"," "),"’"," "),"‘"," "),"("," "),")"," "),"["," "),"]"," "),"{"," "),"}"," "),","," "),";"," "),"|"," "),":"," "),"/"," "),"\"," ")))</f>
        <v/>
      </c>
      <c r="R295" s="50">
        <f>IF(ISNUMBER(FIND(" ",Q295)),LEFT(Q295,FIND(" ",Q295)-1),"")</f>
        <v/>
      </c>
      <c r="S295" s="50">
        <f>IF(ISNUMBER(FIND(" ",Q295)),TRIM(MID(Q295,FIND(" ",Q295)+1,999)),Q295)</f>
        <v/>
      </c>
      <c r="T2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295&amp;"")," "," "),"﻿"," "),"​"," "),"⁠"," ")," "," ")," "," "),CHAR(9)," "),CHAR(10)," "),CHAR(13)," "),"MAPCODE"," "),CHAR(34)," "),"“"," "),"”"," "),"'"," "),"’"," "),"‘"," "),"("," "),")"," "),"["," "),"]"," "),"{"," "),"}"," "),","," "),";"," "),"|"," "),":"," "),"/"," "),"\"," "))</f>
        <v/>
      </c>
      <c r="U295" s="50">
        <f>IF(R295&lt;&gt;"",R295,T295)</f>
        <v/>
      </c>
      <c r="V295" s="50">
        <f>IFERROR(FIND(".",S295),0)</f>
        <v/>
      </c>
      <c r="W295" s="50">
        <f>IF(V295&gt;0,V295-1,LEN(S295))</f>
        <v/>
      </c>
      <c r="X295" s="50">
        <f>IF(V295=0,"",IFERROR(LEFT(MID(S295,V295+1,99),FIND("-",MID(S295,V295+1,99))-1),MID(S295,V295+1,99)))</f>
        <v/>
      </c>
      <c r="Y295" s="50">
        <f>LEN(X295)</f>
        <v/>
      </c>
      <c r="Z2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295,"0",""),"1",""),"2",""),"3",""),"4",""),"5",""),"6",""),"7",""),"8",""),"9",""),"A",""),"B",""),"C",""),"D",""),"E",""),"F",""),"G",""),"H",""),"I",""),"J",""),"K",""),"L",""),"M",""),"N",""),"O",""),"P",""),"Q",""),"R",""),"S",""),"T",""),"U",""),"V",""),"W",""),"X",""),"Y",""),"Z",""),".",""),"-","")</f>
        <v/>
      </c>
      <c r="AA295" s="50">
        <f>LEN(S295)-LEN(SUBSTITUTE(S295,".",""))</f>
        <v/>
      </c>
      <c r="AB295" s="50">
        <f>AND(W295=5,Y295=4)</f>
        <v/>
      </c>
      <c r="AC295" s="50">
        <f>IF(P295="","",IF(S295="","There is no mapcode in this row, only a country code.",IF(ISNUMBER(FIND(" ",S295)),"There are too many spaces. A mapcode looks like ZAF RDD.2J: the country code, one space, then the code.",IF(Z295&lt;&gt;"","Contains characters that can't be in a mapcode: "&amp;Z295,IF(OR(AA295&lt;&gt;1,W295&lt;2,W295&gt;5,Y295&lt;2,Y295&gt;4),"This doesn't look like a mapcode. Mapcodes look like RDD.2J: 2 to 5 letters or numbers, a dot, then 2 to 4 more.",IF(AND(U295="",NOT(AB295)),"MISSING",IF(AND(U295&lt;&gt;"",OR(LEN(U295)&lt;2,LEN(U295)&gt;6,ISNUMBER(FIND(".",U295)))),"The country code """&amp;U295&amp;""" doesn't look right. Use a code like ZAF (South Africa) or US-CA (California).","")))))))</f>
        <v/>
      </c>
      <c r="AD295" s="50">
        <f>AND(R295&lt;&gt;"",T295&lt;&gt;"",R295&lt;&gt;T295)</f>
        <v/>
      </c>
    </row>
    <row r="296">
      <c r="B296" s="44" t="n"/>
      <c r="C296" s="44" t="n"/>
      <c r="D296" s="45">
        <f>IF(P296="","",IF(AC296="MISSING","MISSING COUNTRY CODE",IF(AC296&lt;&gt;"","NOT A VALID MAPCODE",IF(M296="NO CONNECTION","NO CONNECTION",IF(NOT(ISNUMBER(F296)),"NOT FOUND",IF(AD296,"CONVERTED – PLEASE CHECK","CONVERTED"))))))</f>
        <v/>
      </c>
      <c r="E296" s="46">
        <f>IF(OR(P296="",AC296&lt;&gt;""),"",TRIM(U296&amp;" "&amp;S296))</f>
        <v/>
      </c>
      <c r="F296" s="47">
        <f>IF(OR(M296="",M296="NO CONNECTION"),"",IFERROR(VALUE(SUBSTITUTE(_xlfn.FILTERXML(M296,"//latDeg"),".",MID(1/2,2,1))),""))</f>
        <v/>
      </c>
      <c r="G296" s="47">
        <f>IF(OR(M296="",M296="NO CONNECTION"),"",IFERROR(VALUE(SUBSTITUTE(_xlfn.FILTERXML(M296,"//lonDeg"),".",MID(1/2,2,1))),""))</f>
        <v/>
      </c>
      <c r="H296" s="45">
        <f>IF(ISNUMBER(F296),SUBSTITUTE(ROUND(F296,6)&amp;"",",",".")&amp;", "&amp;SUBSTITUTE(ROUND(G296,6)&amp;"",",","."),"")</f>
        <v/>
      </c>
      <c r="I296" s="46">
        <f>IF(ISNUMBER(F296),IFERROR(HYPERLINK("https://www.mymapcodes.com/go/?t="&amp;IF(U296="","AAA",U296)&amp;"&amp;ma="&amp;LEFT(S296,V296-1)&amp;"&amp;mb="&amp;MID(S296,V296+1,99),"Open on MyMapcodes →"),""),"")</f>
        <v/>
      </c>
      <c r="J296" s="48">
        <f>IF(P296="","",IF(AC296="MISSING","Add the country code: put it in front of the mapcode (e.g. ZAF RDD.2J) or in column C. ZAF = South Africa.",IF(AC296&lt;&gt;"",AC296,IF(M296="NO CONNECTION","Excel couldn't reach the mapcode service. Click the REFRESH RESULTS box just above the table.",IF(NOT(ISNUMBER(F296)),"The mapcode service doesn't recognise "&amp;E296&amp;". Check the mapcode and the country code.",IF(AD296,"Two different country codes were given, so the one in front of the mapcode ("&amp;R296&amp;") was used.",IF(E296&lt;&gt;TRIM(UPPER(B296&amp;"")),"Tidied up to "&amp;E296&amp;".","")))))))</f>
        <v/>
      </c>
      <c r="L296" s="49">
        <f>IF(E296="","",MapcodeAPI&amp;"coords/"&amp;SUBSTITUTE(E296," ","%20"))&amp;LEFT($B$13,0)</f>
        <v/>
      </c>
      <c r="M296" s="49">
        <f>IF(L296="","",IFERROR(_xlfn.WEBSERVICE(L296),IF(MapcodeAPIBackup="","NO CONNECTION",IFERROR(_xlfn.WEBSERVICE(MapcodeAPIBackup&amp;MID(L296,LEN(MapcodeAPI)+1,999)),"NO CONNECTION"))))</f>
        <v/>
      </c>
      <c r="N296" t="inlineStr">
        <is>
          <t xml:space="preserve"> </t>
        </is>
      </c>
      <c r="P296" s="50">
        <f>IFERROR(IF(AND(TRIM(B296&amp;"")="",TRIM(C296&amp;"")=""),"","#"&amp;UPPER(B296&amp;"")),"#(ERROR)")</f>
        <v/>
      </c>
      <c r="Q296" s="50">
        <f>IF(P296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296,2,999)," "," "),"﻿"," "),"​"," "),"⁠"," ")," "," ")," "," "),CHAR(9)," "),CHAR(10)," "),CHAR(13)," "),"MAPCODE"," "),CHAR(34)," "),"“"," "),"”"," "),"'"," "),"’"," "),"‘"," "),"("," "),")"," "),"["," "),"]"," "),"{"," "),"}"," "),","," "),";"," "),"|"," "),":"," "),"/"," "),"\"," ")))</f>
        <v/>
      </c>
      <c r="R296" s="50">
        <f>IF(ISNUMBER(FIND(" ",Q296)),LEFT(Q296,FIND(" ",Q296)-1),"")</f>
        <v/>
      </c>
      <c r="S296" s="50">
        <f>IF(ISNUMBER(FIND(" ",Q296)),TRIM(MID(Q296,FIND(" ",Q296)+1,999)),Q296)</f>
        <v/>
      </c>
      <c r="T2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296&amp;"")," "," "),"﻿"," "),"​"," "),"⁠"," ")," "," ")," "," "),CHAR(9)," "),CHAR(10)," "),CHAR(13)," "),"MAPCODE"," "),CHAR(34)," "),"“"," "),"”"," "),"'"," "),"’"," "),"‘"," "),"("," "),")"," "),"["," "),"]"," "),"{"," "),"}"," "),","," "),";"," "),"|"," "),":"," "),"/"," "),"\"," "))</f>
        <v/>
      </c>
      <c r="U296" s="50">
        <f>IF(R296&lt;&gt;"",R296,T296)</f>
        <v/>
      </c>
      <c r="V296" s="50">
        <f>IFERROR(FIND(".",S296),0)</f>
        <v/>
      </c>
      <c r="W296" s="50">
        <f>IF(V296&gt;0,V296-1,LEN(S296))</f>
        <v/>
      </c>
      <c r="X296" s="50">
        <f>IF(V296=0,"",IFERROR(LEFT(MID(S296,V296+1,99),FIND("-",MID(S296,V296+1,99))-1),MID(S296,V296+1,99)))</f>
        <v/>
      </c>
      <c r="Y296" s="50">
        <f>LEN(X296)</f>
        <v/>
      </c>
      <c r="Z2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296,"0",""),"1",""),"2",""),"3",""),"4",""),"5",""),"6",""),"7",""),"8",""),"9",""),"A",""),"B",""),"C",""),"D",""),"E",""),"F",""),"G",""),"H",""),"I",""),"J",""),"K",""),"L",""),"M",""),"N",""),"O",""),"P",""),"Q",""),"R",""),"S",""),"T",""),"U",""),"V",""),"W",""),"X",""),"Y",""),"Z",""),".",""),"-","")</f>
        <v/>
      </c>
      <c r="AA296" s="50">
        <f>LEN(S296)-LEN(SUBSTITUTE(S296,".",""))</f>
        <v/>
      </c>
      <c r="AB296" s="50">
        <f>AND(W296=5,Y296=4)</f>
        <v/>
      </c>
      <c r="AC296" s="50">
        <f>IF(P296="","",IF(S296="","There is no mapcode in this row, only a country code.",IF(ISNUMBER(FIND(" ",S296)),"There are too many spaces. A mapcode looks like ZAF RDD.2J: the country code, one space, then the code.",IF(Z296&lt;&gt;"","Contains characters that can't be in a mapcode: "&amp;Z296,IF(OR(AA296&lt;&gt;1,W296&lt;2,W296&gt;5,Y296&lt;2,Y296&gt;4),"This doesn't look like a mapcode. Mapcodes look like RDD.2J: 2 to 5 letters or numbers, a dot, then 2 to 4 more.",IF(AND(U296="",NOT(AB296)),"MISSING",IF(AND(U296&lt;&gt;"",OR(LEN(U296)&lt;2,LEN(U296)&gt;6,ISNUMBER(FIND(".",U296)))),"The country code """&amp;U296&amp;""" doesn't look right. Use a code like ZAF (South Africa) or US-CA (California).","")))))))</f>
        <v/>
      </c>
      <c r="AD296" s="50">
        <f>AND(R296&lt;&gt;"",T296&lt;&gt;"",R296&lt;&gt;T296)</f>
        <v/>
      </c>
    </row>
    <row r="297">
      <c r="B297" s="44" t="n"/>
      <c r="C297" s="44" t="n"/>
      <c r="D297" s="45">
        <f>IF(P297="","",IF(AC297="MISSING","MISSING COUNTRY CODE",IF(AC297&lt;&gt;"","NOT A VALID MAPCODE",IF(M297="NO CONNECTION","NO CONNECTION",IF(NOT(ISNUMBER(F297)),"NOT FOUND",IF(AD297,"CONVERTED – PLEASE CHECK","CONVERTED"))))))</f>
        <v/>
      </c>
      <c r="E297" s="46">
        <f>IF(OR(P297="",AC297&lt;&gt;""),"",TRIM(U297&amp;" "&amp;S297))</f>
        <v/>
      </c>
      <c r="F297" s="47">
        <f>IF(OR(M297="",M297="NO CONNECTION"),"",IFERROR(VALUE(SUBSTITUTE(_xlfn.FILTERXML(M297,"//latDeg"),".",MID(1/2,2,1))),""))</f>
        <v/>
      </c>
      <c r="G297" s="47">
        <f>IF(OR(M297="",M297="NO CONNECTION"),"",IFERROR(VALUE(SUBSTITUTE(_xlfn.FILTERXML(M297,"//lonDeg"),".",MID(1/2,2,1))),""))</f>
        <v/>
      </c>
      <c r="H297" s="45">
        <f>IF(ISNUMBER(F297),SUBSTITUTE(ROUND(F297,6)&amp;"",",",".")&amp;", "&amp;SUBSTITUTE(ROUND(G297,6)&amp;"",",","."),"")</f>
        <v/>
      </c>
      <c r="I297" s="46">
        <f>IF(ISNUMBER(F297),IFERROR(HYPERLINK("https://www.mymapcodes.com/go/?t="&amp;IF(U297="","AAA",U297)&amp;"&amp;ma="&amp;LEFT(S297,V297-1)&amp;"&amp;mb="&amp;MID(S297,V297+1,99),"Open on MyMapcodes →"),""),"")</f>
        <v/>
      </c>
      <c r="J297" s="48">
        <f>IF(P297="","",IF(AC297="MISSING","Add the country code: put it in front of the mapcode (e.g. ZAF RDD.2J) or in column C. ZAF = South Africa.",IF(AC297&lt;&gt;"",AC297,IF(M297="NO CONNECTION","Excel couldn't reach the mapcode service. Click the REFRESH RESULTS box just above the table.",IF(NOT(ISNUMBER(F297)),"The mapcode service doesn't recognise "&amp;E297&amp;". Check the mapcode and the country code.",IF(AD297,"Two different country codes were given, so the one in front of the mapcode ("&amp;R297&amp;") was used.",IF(E297&lt;&gt;TRIM(UPPER(B297&amp;"")),"Tidied up to "&amp;E297&amp;".","")))))))</f>
        <v/>
      </c>
      <c r="L297" s="49">
        <f>IF(E297="","",MapcodeAPI&amp;"coords/"&amp;SUBSTITUTE(E297," ","%20"))&amp;LEFT($B$13,0)</f>
        <v/>
      </c>
      <c r="M297" s="49">
        <f>IF(L297="","",IFERROR(_xlfn.WEBSERVICE(L297),IF(MapcodeAPIBackup="","NO CONNECTION",IFERROR(_xlfn.WEBSERVICE(MapcodeAPIBackup&amp;MID(L297,LEN(MapcodeAPI)+1,999)),"NO CONNECTION"))))</f>
        <v/>
      </c>
      <c r="N297" t="inlineStr">
        <is>
          <t xml:space="preserve"> </t>
        </is>
      </c>
      <c r="P297" s="50">
        <f>IFERROR(IF(AND(TRIM(B297&amp;"")="",TRIM(C297&amp;"")=""),"","#"&amp;UPPER(B297&amp;"")),"#(ERROR)")</f>
        <v/>
      </c>
      <c r="Q297" s="50">
        <f>IF(P297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297,2,999)," "," "),"﻿"," "),"​"," "),"⁠"," ")," "," ")," "," "),CHAR(9)," "),CHAR(10)," "),CHAR(13)," "),"MAPCODE"," "),CHAR(34)," "),"“"," "),"”"," "),"'"," "),"’"," "),"‘"," "),"("," "),")"," "),"["," "),"]"," "),"{"," "),"}"," "),","," "),";"," "),"|"," "),":"," "),"/"," "),"\"," ")))</f>
        <v/>
      </c>
      <c r="R297" s="50">
        <f>IF(ISNUMBER(FIND(" ",Q297)),LEFT(Q297,FIND(" ",Q297)-1),"")</f>
        <v/>
      </c>
      <c r="S297" s="50">
        <f>IF(ISNUMBER(FIND(" ",Q297)),TRIM(MID(Q297,FIND(" ",Q297)+1,999)),Q297)</f>
        <v/>
      </c>
      <c r="T2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297&amp;"")," "," "),"﻿"," "),"​"," "),"⁠"," ")," "," ")," "," "),CHAR(9)," "),CHAR(10)," "),CHAR(13)," "),"MAPCODE"," "),CHAR(34)," "),"“"," "),"”"," "),"'"," "),"’"," "),"‘"," "),"("," "),")"," "),"["," "),"]"," "),"{"," "),"}"," "),","," "),";"," "),"|"," "),":"," "),"/"," "),"\"," "))</f>
        <v/>
      </c>
      <c r="U297" s="50">
        <f>IF(R297&lt;&gt;"",R297,T297)</f>
        <v/>
      </c>
      <c r="V297" s="50">
        <f>IFERROR(FIND(".",S297),0)</f>
        <v/>
      </c>
      <c r="W297" s="50">
        <f>IF(V297&gt;0,V297-1,LEN(S297))</f>
        <v/>
      </c>
      <c r="X297" s="50">
        <f>IF(V297=0,"",IFERROR(LEFT(MID(S297,V297+1,99),FIND("-",MID(S297,V297+1,99))-1),MID(S297,V297+1,99)))</f>
        <v/>
      </c>
      <c r="Y297" s="50">
        <f>LEN(X297)</f>
        <v/>
      </c>
      <c r="Z2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297,"0",""),"1",""),"2",""),"3",""),"4",""),"5",""),"6",""),"7",""),"8",""),"9",""),"A",""),"B",""),"C",""),"D",""),"E",""),"F",""),"G",""),"H",""),"I",""),"J",""),"K",""),"L",""),"M",""),"N",""),"O",""),"P",""),"Q",""),"R",""),"S",""),"T",""),"U",""),"V",""),"W",""),"X",""),"Y",""),"Z",""),".",""),"-","")</f>
        <v/>
      </c>
      <c r="AA297" s="50">
        <f>LEN(S297)-LEN(SUBSTITUTE(S297,".",""))</f>
        <v/>
      </c>
      <c r="AB297" s="50">
        <f>AND(W297=5,Y297=4)</f>
        <v/>
      </c>
      <c r="AC297" s="50">
        <f>IF(P297="","",IF(S297="","There is no mapcode in this row, only a country code.",IF(ISNUMBER(FIND(" ",S297)),"There are too many spaces. A mapcode looks like ZAF RDD.2J: the country code, one space, then the code.",IF(Z297&lt;&gt;"","Contains characters that can't be in a mapcode: "&amp;Z297,IF(OR(AA297&lt;&gt;1,W297&lt;2,W297&gt;5,Y297&lt;2,Y297&gt;4),"This doesn't look like a mapcode. Mapcodes look like RDD.2J: 2 to 5 letters or numbers, a dot, then 2 to 4 more.",IF(AND(U297="",NOT(AB297)),"MISSING",IF(AND(U297&lt;&gt;"",OR(LEN(U297)&lt;2,LEN(U297)&gt;6,ISNUMBER(FIND(".",U297)))),"The country code """&amp;U297&amp;""" doesn't look right. Use a code like ZAF (South Africa) or US-CA (California).","")))))))</f>
        <v/>
      </c>
      <c r="AD297" s="50">
        <f>AND(R297&lt;&gt;"",T297&lt;&gt;"",R297&lt;&gt;T297)</f>
        <v/>
      </c>
    </row>
    <row r="298">
      <c r="B298" s="44" t="n"/>
      <c r="C298" s="44" t="n"/>
      <c r="D298" s="45">
        <f>IF(P298="","",IF(AC298="MISSING","MISSING COUNTRY CODE",IF(AC298&lt;&gt;"","NOT A VALID MAPCODE",IF(M298="NO CONNECTION","NO CONNECTION",IF(NOT(ISNUMBER(F298)),"NOT FOUND",IF(AD298,"CONVERTED – PLEASE CHECK","CONVERTED"))))))</f>
        <v/>
      </c>
      <c r="E298" s="46">
        <f>IF(OR(P298="",AC298&lt;&gt;""),"",TRIM(U298&amp;" "&amp;S298))</f>
        <v/>
      </c>
      <c r="F298" s="47">
        <f>IF(OR(M298="",M298="NO CONNECTION"),"",IFERROR(VALUE(SUBSTITUTE(_xlfn.FILTERXML(M298,"//latDeg"),".",MID(1/2,2,1))),""))</f>
        <v/>
      </c>
      <c r="G298" s="47">
        <f>IF(OR(M298="",M298="NO CONNECTION"),"",IFERROR(VALUE(SUBSTITUTE(_xlfn.FILTERXML(M298,"//lonDeg"),".",MID(1/2,2,1))),""))</f>
        <v/>
      </c>
      <c r="H298" s="45">
        <f>IF(ISNUMBER(F298),SUBSTITUTE(ROUND(F298,6)&amp;"",",",".")&amp;", "&amp;SUBSTITUTE(ROUND(G298,6)&amp;"",",","."),"")</f>
        <v/>
      </c>
      <c r="I298" s="46">
        <f>IF(ISNUMBER(F298),IFERROR(HYPERLINK("https://www.mymapcodes.com/go/?t="&amp;IF(U298="","AAA",U298)&amp;"&amp;ma="&amp;LEFT(S298,V298-1)&amp;"&amp;mb="&amp;MID(S298,V298+1,99),"Open on MyMapcodes →"),""),"")</f>
        <v/>
      </c>
      <c r="J298" s="48">
        <f>IF(P298="","",IF(AC298="MISSING","Add the country code: put it in front of the mapcode (e.g. ZAF RDD.2J) or in column C. ZAF = South Africa.",IF(AC298&lt;&gt;"",AC298,IF(M298="NO CONNECTION","Excel couldn't reach the mapcode service. Click the REFRESH RESULTS box just above the table.",IF(NOT(ISNUMBER(F298)),"The mapcode service doesn't recognise "&amp;E298&amp;". Check the mapcode and the country code.",IF(AD298,"Two different country codes were given, so the one in front of the mapcode ("&amp;R298&amp;") was used.",IF(E298&lt;&gt;TRIM(UPPER(B298&amp;"")),"Tidied up to "&amp;E298&amp;".","")))))))</f>
        <v/>
      </c>
      <c r="L298" s="49">
        <f>IF(E298="","",MapcodeAPI&amp;"coords/"&amp;SUBSTITUTE(E298," ","%20"))&amp;LEFT($B$13,0)</f>
        <v/>
      </c>
      <c r="M298" s="49">
        <f>IF(L298="","",IFERROR(_xlfn.WEBSERVICE(L298),IF(MapcodeAPIBackup="","NO CONNECTION",IFERROR(_xlfn.WEBSERVICE(MapcodeAPIBackup&amp;MID(L298,LEN(MapcodeAPI)+1,999)),"NO CONNECTION"))))</f>
        <v/>
      </c>
      <c r="N298" t="inlineStr">
        <is>
          <t xml:space="preserve"> </t>
        </is>
      </c>
      <c r="P298" s="50">
        <f>IFERROR(IF(AND(TRIM(B298&amp;"")="",TRIM(C298&amp;"")=""),"","#"&amp;UPPER(B298&amp;"")),"#(ERROR)")</f>
        <v/>
      </c>
      <c r="Q298" s="50">
        <f>IF(P298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298,2,999)," "," "),"﻿"," "),"​"," "),"⁠"," ")," "," ")," "," "),CHAR(9)," "),CHAR(10)," "),CHAR(13)," "),"MAPCODE"," "),CHAR(34)," "),"“"," "),"”"," "),"'"," "),"’"," "),"‘"," "),"("," "),")"," "),"["," "),"]"," "),"{"," "),"}"," "),","," "),";"," "),"|"," "),":"," "),"/"," "),"\"," ")))</f>
        <v/>
      </c>
      <c r="R298" s="50">
        <f>IF(ISNUMBER(FIND(" ",Q298)),LEFT(Q298,FIND(" ",Q298)-1),"")</f>
        <v/>
      </c>
      <c r="S298" s="50">
        <f>IF(ISNUMBER(FIND(" ",Q298)),TRIM(MID(Q298,FIND(" ",Q298)+1,999)),Q298)</f>
        <v/>
      </c>
      <c r="T2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298&amp;"")," "," "),"﻿"," "),"​"," "),"⁠"," ")," "," ")," "," "),CHAR(9)," "),CHAR(10)," "),CHAR(13)," "),"MAPCODE"," "),CHAR(34)," "),"“"," "),"”"," "),"'"," "),"’"," "),"‘"," "),"("," "),")"," "),"["," "),"]"," "),"{"," "),"}"," "),","," "),";"," "),"|"," "),":"," "),"/"," "),"\"," "))</f>
        <v/>
      </c>
      <c r="U298" s="50">
        <f>IF(R298&lt;&gt;"",R298,T298)</f>
        <v/>
      </c>
      <c r="V298" s="50">
        <f>IFERROR(FIND(".",S298),0)</f>
        <v/>
      </c>
      <c r="W298" s="50">
        <f>IF(V298&gt;0,V298-1,LEN(S298))</f>
        <v/>
      </c>
      <c r="X298" s="50">
        <f>IF(V298=0,"",IFERROR(LEFT(MID(S298,V298+1,99),FIND("-",MID(S298,V298+1,99))-1),MID(S298,V298+1,99)))</f>
        <v/>
      </c>
      <c r="Y298" s="50">
        <f>LEN(X298)</f>
        <v/>
      </c>
      <c r="Z2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298,"0",""),"1",""),"2",""),"3",""),"4",""),"5",""),"6",""),"7",""),"8",""),"9",""),"A",""),"B",""),"C",""),"D",""),"E",""),"F",""),"G",""),"H",""),"I",""),"J",""),"K",""),"L",""),"M",""),"N",""),"O",""),"P",""),"Q",""),"R",""),"S",""),"T",""),"U",""),"V",""),"W",""),"X",""),"Y",""),"Z",""),".",""),"-","")</f>
        <v/>
      </c>
      <c r="AA298" s="50">
        <f>LEN(S298)-LEN(SUBSTITUTE(S298,".",""))</f>
        <v/>
      </c>
      <c r="AB298" s="50">
        <f>AND(W298=5,Y298=4)</f>
        <v/>
      </c>
      <c r="AC298" s="50">
        <f>IF(P298="","",IF(S298="","There is no mapcode in this row, only a country code.",IF(ISNUMBER(FIND(" ",S298)),"There are too many spaces. A mapcode looks like ZAF RDD.2J: the country code, one space, then the code.",IF(Z298&lt;&gt;"","Contains characters that can't be in a mapcode: "&amp;Z298,IF(OR(AA298&lt;&gt;1,W298&lt;2,W298&gt;5,Y298&lt;2,Y298&gt;4),"This doesn't look like a mapcode. Mapcodes look like RDD.2J: 2 to 5 letters or numbers, a dot, then 2 to 4 more.",IF(AND(U298="",NOT(AB298)),"MISSING",IF(AND(U298&lt;&gt;"",OR(LEN(U298)&lt;2,LEN(U298)&gt;6,ISNUMBER(FIND(".",U298)))),"The country code """&amp;U298&amp;""" doesn't look right. Use a code like ZAF (South Africa) or US-CA (California).","")))))))</f>
        <v/>
      </c>
      <c r="AD298" s="50">
        <f>AND(R298&lt;&gt;"",T298&lt;&gt;"",R298&lt;&gt;T298)</f>
        <v/>
      </c>
    </row>
    <row r="299">
      <c r="B299" s="44" t="n"/>
      <c r="C299" s="44" t="n"/>
      <c r="D299" s="45">
        <f>IF(P299="","",IF(AC299="MISSING","MISSING COUNTRY CODE",IF(AC299&lt;&gt;"","NOT A VALID MAPCODE",IF(M299="NO CONNECTION","NO CONNECTION",IF(NOT(ISNUMBER(F299)),"NOT FOUND",IF(AD299,"CONVERTED – PLEASE CHECK","CONVERTED"))))))</f>
        <v/>
      </c>
      <c r="E299" s="46">
        <f>IF(OR(P299="",AC299&lt;&gt;""),"",TRIM(U299&amp;" "&amp;S299))</f>
        <v/>
      </c>
      <c r="F299" s="47">
        <f>IF(OR(M299="",M299="NO CONNECTION"),"",IFERROR(VALUE(SUBSTITUTE(_xlfn.FILTERXML(M299,"//latDeg"),".",MID(1/2,2,1))),""))</f>
        <v/>
      </c>
      <c r="G299" s="47">
        <f>IF(OR(M299="",M299="NO CONNECTION"),"",IFERROR(VALUE(SUBSTITUTE(_xlfn.FILTERXML(M299,"//lonDeg"),".",MID(1/2,2,1))),""))</f>
        <v/>
      </c>
      <c r="H299" s="45">
        <f>IF(ISNUMBER(F299),SUBSTITUTE(ROUND(F299,6)&amp;"",",",".")&amp;", "&amp;SUBSTITUTE(ROUND(G299,6)&amp;"",",","."),"")</f>
        <v/>
      </c>
      <c r="I299" s="46">
        <f>IF(ISNUMBER(F299),IFERROR(HYPERLINK("https://www.mymapcodes.com/go/?t="&amp;IF(U299="","AAA",U299)&amp;"&amp;ma="&amp;LEFT(S299,V299-1)&amp;"&amp;mb="&amp;MID(S299,V299+1,99),"Open on MyMapcodes →"),""),"")</f>
        <v/>
      </c>
      <c r="J299" s="48">
        <f>IF(P299="","",IF(AC299="MISSING","Add the country code: put it in front of the mapcode (e.g. ZAF RDD.2J) or in column C. ZAF = South Africa.",IF(AC299&lt;&gt;"",AC299,IF(M299="NO CONNECTION","Excel couldn't reach the mapcode service. Click the REFRESH RESULTS box just above the table.",IF(NOT(ISNUMBER(F299)),"The mapcode service doesn't recognise "&amp;E299&amp;". Check the mapcode and the country code.",IF(AD299,"Two different country codes were given, so the one in front of the mapcode ("&amp;R299&amp;") was used.",IF(E299&lt;&gt;TRIM(UPPER(B299&amp;"")),"Tidied up to "&amp;E299&amp;".","")))))))</f>
        <v/>
      </c>
      <c r="L299" s="49">
        <f>IF(E299="","",MapcodeAPI&amp;"coords/"&amp;SUBSTITUTE(E299," ","%20"))&amp;LEFT($B$13,0)</f>
        <v/>
      </c>
      <c r="M299" s="49">
        <f>IF(L299="","",IFERROR(_xlfn.WEBSERVICE(L299),IF(MapcodeAPIBackup="","NO CONNECTION",IFERROR(_xlfn.WEBSERVICE(MapcodeAPIBackup&amp;MID(L299,LEN(MapcodeAPI)+1,999)),"NO CONNECTION"))))</f>
        <v/>
      </c>
      <c r="N299" t="inlineStr">
        <is>
          <t xml:space="preserve"> </t>
        </is>
      </c>
      <c r="P299" s="50">
        <f>IFERROR(IF(AND(TRIM(B299&amp;"")="",TRIM(C299&amp;"")=""),"","#"&amp;UPPER(B299&amp;"")),"#(ERROR)")</f>
        <v/>
      </c>
      <c r="Q299" s="50">
        <f>IF(P299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299,2,999)," "," "),"﻿"," "),"​"," "),"⁠"," ")," "," ")," "," "),CHAR(9)," "),CHAR(10)," "),CHAR(13)," "),"MAPCODE"," "),CHAR(34)," "),"“"," "),"”"," "),"'"," "),"’"," "),"‘"," "),"("," "),")"," "),"["," "),"]"," "),"{"," "),"}"," "),","," "),";"," "),"|"," "),":"," "),"/"," "),"\"," ")))</f>
        <v/>
      </c>
      <c r="R299" s="50">
        <f>IF(ISNUMBER(FIND(" ",Q299)),LEFT(Q299,FIND(" ",Q299)-1),"")</f>
        <v/>
      </c>
      <c r="S299" s="50">
        <f>IF(ISNUMBER(FIND(" ",Q299)),TRIM(MID(Q299,FIND(" ",Q299)+1,999)),Q299)</f>
        <v/>
      </c>
      <c r="T2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299&amp;"")," "," "),"﻿"," "),"​"," "),"⁠"," ")," "," ")," "," "),CHAR(9)," "),CHAR(10)," "),CHAR(13)," "),"MAPCODE"," "),CHAR(34)," "),"“"," "),"”"," "),"'"," "),"’"," "),"‘"," "),"("," "),")"," "),"["," "),"]"," "),"{"," "),"}"," "),","," "),";"," "),"|"," "),":"," "),"/"," "),"\"," "))</f>
        <v/>
      </c>
      <c r="U299" s="50">
        <f>IF(R299&lt;&gt;"",R299,T299)</f>
        <v/>
      </c>
      <c r="V299" s="50">
        <f>IFERROR(FIND(".",S299),0)</f>
        <v/>
      </c>
      <c r="W299" s="50">
        <f>IF(V299&gt;0,V299-1,LEN(S299))</f>
        <v/>
      </c>
      <c r="X299" s="50">
        <f>IF(V299=0,"",IFERROR(LEFT(MID(S299,V299+1,99),FIND("-",MID(S299,V299+1,99))-1),MID(S299,V299+1,99)))</f>
        <v/>
      </c>
      <c r="Y299" s="50">
        <f>LEN(X299)</f>
        <v/>
      </c>
      <c r="Z2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299,"0",""),"1",""),"2",""),"3",""),"4",""),"5",""),"6",""),"7",""),"8",""),"9",""),"A",""),"B",""),"C",""),"D",""),"E",""),"F",""),"G",""),"H",""),"I",""),"J",""),"K",""),"L",""),"M",""),"N",""),"O",""),"P",""),"Q",""),"R",""),"S",""),"T",""),"U",""),"V",""),"W",""),"X",""),"Y",""),"Z",""),".",""),"-","")</f>
        <v/>
      </c>
      <c r="AA299" s="50">
        <f>LEN(S299)-LEN(SUBSTITUTE(S299,".",""))</f>
        <v/>
      </c>
      <c r="AB299" s="50">
        <f>AND(W299=5,Y299=4)</f>
        <v/>
      </c>
      <c r="AC299" s="50">
        <f>IF(P299="","",IF(S299="","There is no mapcode in this row, only a country code.",IF(ISNUMBER(FIND(" ",S299)),"There are too many spaces. A mapcode looks like ZAF RDD.2J: the country code, one space, then the code.",IF(Z299&lt;&gt;"","Contains characters that can't be in a mapcode: "&amp;Z299,IF(OR(AA299&lt;&gt;1,W299&lt;2,W299&gt;5,Y299&lt;2,Y299&gt;4),"This doesn't look like a mapcode. Mapcodes look like RDD.2J: 2 to 5 letters or numbers, a dot, then 2 to 4 more.",IF(AND(U299="",NOT(AB299)),"MISSING",IF(AND(U299&lt;&gt;"",OR(LEN(U299)&lt;2,LEN(U299)&gt;6,ISNUMBER(FIND(".",U299)))),"The country code """&amp;U299&amp;""" doesn't look right. Use a code like ZAF (South Africa) or US-CA (California).","")))))))</f>
        <v/>
      </c>
      <c r="AD299" s="50">
        <f>AND(R299&lt;&gt;"",T299&lt;&gt;"",R299&lt;&gt;T299)</f>
        <v/>
      </c>
    </row>
    <row r="300">
      <c r="B300" s="44" t="n"/>
      <c r="C300" s="44" t="n"/>
      <c r="D300" s="45">
        <f>IF(P300="","",IF(AC300="MISSING","MISSING COUNTRY CODE",IF(AC300&lt;&gt;"","NOT A VALID MAPCODE",IF(M300="NO CONNECTION","NO CONNECTION",IF(NOT(ISNUMBER(F300)),"NOT FOUND",IF(AD300,"CONVERTED – PLEASE CHECK","CONVERTED"))))))</f>
        <v/>
      </c>
      <c r="E300" s="46">
        <f>IF(OR(P300="",AC300&lt;&gt;""),"",TRIM(U300&amp;" "&amp;S300))</f>
        <v/>
      </c>
      <c r="F300" s="47">
        <f>IF(OR(M300="",M300="NO CONNECTION"),"",IFERROR(VALUE(SUBSTITUTE(_xlfn.FILTERXML(M300,"//latDeg"),".",MID(1/2,2,1))),""))</f>
        <v/>
      </c>
      <c r="G300" s="47">
        <f>IF(OR(M300="",M300="NO CONNECTION"),"",IFERROR(VALUE(SUBSTITUTE(_xlfn.FILTERXML(M300,"//lonDeg"),".",MID(1/2,2,1))),""))</f>
        <v/>
      </c>
      <c r="H300" s="45">
        <f>IF(ISNUMBER(F300),SUBSTITUTE(ROUND(F300,6)&amp;"",",",".")&amp;", "&amp;SUBSTITUTE(ROUND(G300,6)&amp;"",",","."),"")</f>
        <v/>
      </c>
      <c r="I300" s="46">
        <f>IF(ISNUMBER(F300),IFERROR(HYPERLINK("https://www.mymapcodes.com/go/?t="&amp;IF(U300="","AAA",U300)&amp;"&amp;ma="&amp;LEFT(S300,V300-1)&amp;"&amp;mb="&amp;MID(S300,V300+1,99),"Open on MyMapcodes →"),""),"")</f>
        <v/>
      </c>
      <c r="J300" s="48">
        <f>IF(P300="","",IF(AC300="MISSING","Add the country code: put it in front of the mapcode (e.g. ZAF RDD.2J) or in column C. ZAF = South Africa.",IF(AC300&lt;&gt;"",AC300,IF(M300="NO CONNECTION","Excel couldn't reach the mapcode service. Click the REFRESH RESULTS box just above the table.",IF(NOT(ISNUMBER(F300)),"The mapcode service doesn't recognise "&amp;E300&amp;". Check the mapcode and the country code.",IF(AD300,"Two different country codes were given, so the one in front of the mapcode ("&amp;R300&amp;") was used.",IF(E300&lt;&gt;TRIM(UPPER(B300&amp;"")),"Tidied up to "&amp;E300&amp;".","")))))))</f>
        <v/>
      </c>
      <c r="L300" s="49">
        <f>IF(E300="","",MapcodeAPI&amp;"coords/"&amp;SUBSTITUTE(E300," ","%20"))&amp;LEFT($B$13,0)</f>
        <v/>
      </c>
      <c r="M300" s="49">
        <f>IF(L300="","",IFERROR(_xlfn.WEBSERVICE(L300),IF(MapcodeAPIBackup="","NO CONNECTION",IFERROR(_xlfn.WEBSERVICE(MapcodeAPIBackup&amp;MID(L300,LEN(MapcodeAPI)+1,999)),"NO CONNECTION"))))</f>
        <v/>
      </c>
      <c r="N300" t="inlineStr">
        <is>
          <t xml:space="preserve"> </t>
        </is>
      </c>
      <c r="P300" s="50">
        <f>IFERROR(IF(AND(TRIM(B300&amp;"")="",TRIM(C300&amp;"")=""),"","#"&amp;UPPER(B300&amp;"")),"#(ERROR)")</f>
        <v/>
      </c>
      <c r="Q300" s="50">
        <f>IF(P300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300,2,999)," "," "),"﻿"," "),"​"," "),"⁠"," ")," "," ")," "," "),CHAR(9)," "),CHAR(10)," "),CHAR(13)," "),"MAPCODE"," "),CHAR(34)," "),"“"," "),"”"," "),"'"," "),"’"," "),"‘"," "),"("," "),")"," "),"["," "),"]"," "),"{"," "),"}"," "),","," "),";"," "),"|"," "),":"," "),"/"," "),"\"," ")))</f>
        <v/>
      </c>
      <c r="R300" s="50">
        <f>IF(ISNUMBER(FIND(" ",Q300)),LEFT(Q300,FIND(" ",Q300)-1),"")</f>
        <v/>
      </c>
      <c r="S300" s="50">
        <f>IF(ISNUMBER(FIND(" ",Q300)),TRIM(MID(Q300,FIND(" ",Q300)+1,999)),Q300)</f>
        <v/>
      </c>
      <c r="T3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300&amp;"")," "," "),"﻿"," "),"​"," "),"⁠"," ")," "," ")," "," "),CHAR(9)," "),CHAR(10)," "),CHAR(13)," "),"MAPCODE"," "),CHAR(34)," "),"“"," "),"”"," "),"'"," "),"’"," "),"‘"," "),"("," "),")"," "),"["," "),"]"," "),"{"," "),"}"," "),","," "),";"," "),"|"," "),":"," "),"/"," "),"\"," "))</f>
        <v/>
      </c>
      <c r="U300" s="50">
        <f>IF(R300&lt;&gt;"",R300,T300)</f>
        <v/>
      </c>
      <c r="V300" s="50">
        <f>IFERROR(FIND(".",S300),0)</f>
        <v/>
      </c>
      <c r="W300" s="50">
        <f>IF(V300&gt;0,V300-1,LEN(S300))</f>
        <v/>
      </c>
      <c r="X300" s="50">
        <f>IF(V300=0,"",IFERROR(LEFT(MID(S300,V300+1,99),FIND("-",MID(S300,V300+1,99))-1),MID(S300,V300+1,99)))</f>
        <v/>
      </c>
      <c r="Y300" s="50">
        <f>LEN(X300)</f>
        <v/>
      </c>
      <c r="Z3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300,"0",""),"1",""),"2",""),"3",""),"4",""),"5",""),"6",""),"7",""),"8",""),"9",""),"A",""),"B",""),"C",""),"D",""),"E",""),"F",""),"G",""),"H",""),"I",""),"J",""),"K",""),"L",""),"M",""),"N",""),"O",""),"P",""),"Q",""),"R",""),"S",""),"T",""),"U",""),"V",""),"W",""),"X",""),"Y",""),"Z",""),".",""),"-","")</f>
        <v/>
      </c>
      <c r="AA300" s="50">
        <f>LEN(S300)-LEN(SUBSTITUTE(S300,".",""))</f>
        <v/>
      </c>
      <c r="AB300" s="50">
        <f>AND(W300=5,Y300=4)</f>
        <v/>
      </c>
      <c r="AC300" s="50">
        <f>IF(P300="","",IF(S300="","There is no mapcode in this row, only a country code.",IF(ISNUMBER(FIND(" ",S300)),"There are too many spaces. A mapcode looks like ZAF RDD.2J: the country code, one space, then the code.",IF(Z300&lt;&gt;"","Contains characters that can't be in a mapcode: "&amp;Z300,IF(OR(AA300&lt;&gt;1,W300&lt;2,W300&gt;5,Y300&lt;2,Y300&gt;4),"This doesn't look like a mapcode. Mapcodes look like RDD.2J: 2 to 5 letters or numbers, a dot, then 2 to 4 more.",IF(AND(U300="",NOT(AB300)),"MISSING",IF(AND(U300&lt;&gt;"",OR(LEN(U300)&lt;2,LEN(U300)&gt;6,ISNUMBER(FIND(".",U300)))),"The country code """&amp;U300&amp;""" doesn't look right. Use a code like ZAF (South Africa) or US-CA (California).","")))))))</f>
        <v/>
      </c>
      <c r="AD300" s="50">
        <f>AND(R300&lt;&gt;"",T300&lt;&gt;"",R300&lt;&gt;T300)</f>
        <v/>
      </c>
    </row>
    <row r="301">
      <c r="B301" s="44" t="n"/>
      <c r="C301" s="44" t="n"/>
      <c r="D301" s="45">
        <f>IF(P301="","",IF(AC301="MISSING","MISSING COUNTRY CODE",IF(AC301&lt;&gt;"","NOT A VALID MAPCODE",IF(M301="NO CONNECTION","NO CONNECTION",IF(NOT(ISNUMBER(F301)),"NOT FOUND",IF(AD301,"CONVERTED – PLEASE CHECK","CONVERTED"))))))</f>
        <v/>
      </c>
      <c r="E301" s="46">
        <f>IF(OR(P301="",AC301&lt;&gt;""),"",TRIM(U301&amp;" "&amp;S301))</f>
        <v/>
      </c>
      <c r="F301" s="47">
        <f>IF(OR(M301="",M301="NO CONNECTION"),"",IFERROR(VALUE(SUBSTITUTE(_xlfn.FILTERXML(M301,"//latDeg"),".",MID(1/2,2,1))),""))</f>
        <v/>
      </c>
      <c r="G301" s="47">
        <f>IF(OR(M301="",M301="NO CONNECTION"),"",IFERROR(VALUE(SUBSTITUTE(_xlfn.FILTERXML(M301,"//lonDeg"),".",MID(1/2,2,1))),""))</f>
        <v/>
      </c>
      <c r="H301" s="45">
        <f>IF(ISNUMBER(F301),SUBSTITUTE(ROUND(F301,6)&amp;"",",",".")&amp;", "&amp;SUBSTITUTE(ROUND(G301,6)&amp;"",",","."),"")</f>
        <v/>
      </c>
      <c r="I301" s="46">
        <f>IF(ISNUMBER(F301),IFERROR(HYPERLINK("https://www.mymapcodes.com/go/?t="&amp;IF(U301="","AAA",U301)&amp;"&amp;ma="&amp;LEFT(S301,V301-1)&amp;"&amp;mb="&amp;MID(S301,V301+1,99),"Open on MyMapcodes →"),""),"")</f>
        <v/>
      </c>
      <c r="J301" s="48">
        <f>IF(P301="","",IF(AC301="MISSING","Add the country code: put it in front of the mapcode (e.g. ZAF RDD.2J) or in column C. ZAF = South Africa.",IF(AC301&lt;&gt;"",AC301,IF(M301="NO CONNECTION","Excel couldn't reach the mapcode service. Click the REFRESH RESULTS box just above the table.",IF(NOT(ISNUMBER(F301)),"The mapcode service doesn't recognise "&amp;E301&amp;". Check the mapcode and the country code.",IF(AD301,"Two different country codes were given, so the one in front of the mapcode ("&amp;R301&amp;") was used.",IF(E301&lt;&gt;TRIM(UPPER(B301&amp;"")),"Tidied up to "&amp;E301&amp;".","")))))))</f>
        <v/>
      </c>
      <c r="L301" s="49">
        <f>IF(E301="","",MapcodeAPI&amp;"coords/"&amp;SUBSTITUTE(E301," ","%20"))&amp;LEFT($B$13,0)</f>
        <v/>
      </c>
      <c r="M301" s="49">
        <f>IF(L301="","",IFERROR(_xlfn.WEBSERVICE(L301),IF(MapcodeAPIBackup="","NO CONNECTION",IFERROR(_xlfn.WEBSERVICE(MapcodeAPIBackup&amp;MID(L301,LEN(MapcodeAPI)+1,999)),"NO CONNECTION"))))</f>
        <v/>
      </c>
      <c r="N301" t="inlineStr">
        <is>
          <t xml:space="preserve"> </t>
        </is>
      </c>
      <c r="P301" s="50">
        <f>IFERROR(IF(AND(TRIM(B301&amp;"")="",TRIM(C301&amp;"")=""),"","#"&amp;UPPER(B301&amp;"")),"#(ERROR)")</f>
        <v/>
      </c>
      <c r="Q301" s="50">
        <f>IF(P301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301,2,999)," "," "),"﻿"," "),"​"," "),"⁠"," ")," "," ")," "," "),CHAR(9)," "),CHAR(10)," "),CHAR(13)," "),"MAPCODE"," "),CHAR(34)," "),"“"," "),"”"," "),"'"," "),"’"," "),"‘"," "),"("," "),")"," "),"["," "),"]"," "),"{"," "),"}"," "),","," "),";"," "),"|"," "),":"," "),"/"," "),"\"," ")))</f>
        <v/>
      </c>
      <c r="R301" s="50">
        <f>IF(ISNUMBER(FIND(" ",Q301)),LEFT(Q301,FIND(" ",Q301)-1),"")</f>
        <v/>
      </c>
      <c r="S301" s="50">
        <f>IF(ISNUMBER(FIND(" ",Q301)),TRIM(MID(Q301,FIND(" ",Q301)+1,999)),Q301)</f>
        <v/>
      </c>
      <c r="T3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301&amp;"")," "," "),"﻿"," "),"​"," "),"⁠"," ")," "," ")," "," "),CHAR(9)," "),CHAR(10)," "),CHAR(13)," "),"MAPCODE"," "),CHAR(34)," "),"“"," "),"”"," "),"'"," "),"’"," "),"‘"," "),"("," "),")"," "),"["," "),"]"," "),"{"," "),"}"," "),","," "),";"," "),"|"," "),":"," "),"/"," "),"\"," "))</f>
        <v/>
      </c>
      <c r="U301" s="50">
        <f>IF(R301&lt;&gt;"",R301,T301)</f>
        <v/>
      </c>
      <c r="V301" s="50">
        <f>IFERROR(FIND(".",S301),0)</f>
        <v/>
      </c>
      <c r="W301" s="50">
        <f>IF(V301&gt;0,V301-1,LEN(S301))</f>
        <v/>
      </c>
      <c r="X301" s="50">
        <f>IF(V301=0,"",IFERROR(LEFT(MID(S301,V301+1,99),FIND("-",MID(S301,V301+1,99))-1),MID(S301,V301+1,99)))</f>
        <v/>
      </c>
      <c r="Y301" s="50">
        <f>LEN(X301)</f>
        <v/>
      </c>
      <c r="Z3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301,"0",""),"1",""),"2",""),"3",""),"4",""),"5",""),"6",""),"7",""),"8",""),"9",""),"A",""),"B",""),"C",""),"D",""),"E",""),"F",""),"G",""),"H",""),"I",""),"J",""),"K",""),"L",""),"M",""),"N",""),"O",""),"P",""),"Q",""),"R",""),"S",""),"T",""),"U",""),"V",""),"W",""),"X",""),"Y",""),"Z",""),".",""),"-","")</f>
        <v/>
      </c>
      <c r="AA301" s="50">
        <f>LEN(S301)-LEN(SUBSTITUTE(S301,".",""))</f>
        <v/>
      </c>
      <c r="AB301" s="50">
        <f>AND(W301=5,Y301=4)</f>
        <v/>
      </c>
      <c r="AC301" s="50">
        <f>IF(P301="","",IF(S301="","There is no mapcode in this row, only a country code.",IF(ISNUMBER(FIND(" ",S301)),"There are too many spaces. A mapcode looks like ZAF RDD.2J: the country code, one space, then the code.",IF(Z301&lt;&gt;"","Contains characters that can't be in a mapcode: "&amp;Z301,IF(OR(AA301&lt;&gt;1,W301&lt;2,W301&gt;5,Y301&lt;2,Y301&gt;4),"This doesn't look like a mapcode. Mapcodes look like RDD.2J: 2 to 5 letters or numbers, a dot, then 2 to 4 more.",IF(AND(U301="",NOT(AB301)),"MISSING",IF(AND(U301&lt;&gt;"",OR(LEN(U301)&lt;2,LEN(U301)&gt;6,ISNUMBER(FIND(".",U301)))),"The country code """&amp;U301&amp;""" doesn't look right. Use a code like ZAF (South Africa) or US-CA (California).","")))))))</f>
        <v/>
      </c>
      <c r="AD301" s="50">
        <f>AND(R301&lt;&gt;"",T301&lt;&gt;"",R301&lt;&gt;T301)</f>
        <v/>
      </c>
    </row>
    <row r="302">
      <c r="B302" s="44" t="n"/>
      <c r="C302" s="44" t="n"/>
      <c r="D302" s="45">
        <f>IF(P302="","",IF(AC302="MISSING","MISSING COUNTRY CODE",IF(AC302&lt;&gt;"","NOT A VALID MAPCODE",IF(M302="NO CONNECTION","NO CONNECTION",IF(NOT(ISNUMBER(F302)),"NOT FOUND",IF(AD302,"CONVERTED – PLEASE CHECK","CONVERTED"))))))</f>
        <v/>
      </c>
      <c r="E302" s="46">
        <f>IF(OR(P302="",AC302&lt;&gt;""),"",TRIM(U302&amp;" "&amp;S302))</f>
        <v/>
      </c>
      <c r="F302" s="47">
        <f>IF(OR(M302="",M302="NO CONNECTION"),"",IFERROR(VALUE(SUBSTITUTE(_xlfn.FILTERXML(M302,"//latDeg"),".",MID(1/2,2,1))),""))</f>
        <v/>
      </c>
      <c r="G302" s="47">
        <f>IF(OR(M302="",M302="NO CONNECTION"),"",IFERROR(VALUE(SUBSTITUTE(_xlfn.FILTERXML(M302,"//lonDeg"),".",MID(1/2,2,1))),""))</f>
        <v/>
      </c>
      <c r="H302" s="45">
        <f>IF(ISNUMBER(F302),SUBSTITUTE(ROUND(F302,6)&amp;"",",",".")&amp;", "&amp;SUBSTITUTE(ROUND(G302,6)&amp;"",",","."),"")</f>
        <v/>
      </c>
      <c r="I302" s="46">
        <f>IF(ISNUMBER(F302),IFERROR(HYPERLINK("https://www.mymapcodes.com/go/?t="&amp;IF(U302="","AAA",U302)&amp;"&amp;ma="&amp;LEFT(S302,V302-1)&amp;"&amp;mb="&amp;MID(S302,V302+1,99),"Open on MyMapcodes →"),""),"")</f>
        <v/>
      </c>
      <c r="J302" s="48">
        <f>IF(P302="","",IF(AC302="MISSING","Add the country code: put it in front of the mapcode (e.g. ZAF RDD.2J) or in column C. ZAF = South Africa.",IF(AC302&lt;&gt;"",AC302,IF(M302="NO CONNECTION","Excel couldn't reach the mapcode service. Click the REFRESH RESULTS box just above the table.",IF(NOT(ISNUMBER(F302)),"The mapcode service doesn't recognise "&amp;E302&amp;". Check the mapcode and the country code.",IF(AD302,"Two different country codes were given, so the one in front of the mapcode ("&amp;R302&amp;") was used.",IF(E302&lt;&gt;TRIM(UPPER(B302&amp;"")),"Tidied up to "&amp;E302&amp;".","")))))))</f>
        <v/>
      </c>
      <c r="L302" s="49">
        <f>IF(E302="","",MapcodeAPI&amp;"coords/"&amp;SUBSTITUTE(E302," ","%20"))&amp;LEFT($B$13,0)</f>
        <v/>
      </c>
      <c r="M302" s="49">
        <f>IF(L302="","",IFERROR(_xlfn.WEBSERVICE(L302),IF(MapcodeAPIBackup="","NO CONNECTION",IFERROR(_xlfn.WEBSERVICE(MapcodeAPIBackup&amp;MID(L302,LEN(MapcodeAPI)+1,999)),"NO CONNECTION"))))</f>
        <v/>
      </c>
      <c r="N302" t="inlineStr">
        <is>
          <t xml:space="preserve"> </t>
        </is>
      </c>
      <c r="P302" s="50">
        <f>IFERROR(IF(AND(TRIM(B302&amp;"")="",TRIM(C302&amp;"")=""),"","#"&amp;UPPER(B302&amp;"")),"#(ERROR)")</f>
        <v/>
      </c>
      <c r="Q302" s="50">
        <f>IF(P302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302,2,999)," "," "),"﻿"," "),"​"," "),"⁠"," ")," "," ")," "," "),CHAR(9)," "),CHAR(10)," "),CHAR(13)," "),"MAPCODE"," "),CHAR(34)," "),"“"," "),"”"," "),"'"," "),"’"," "),"‘"," "),"("," "),")"," "),"["," "),"]"," "),"{"," "),"}"," "),","," "),";"," "),"|"," "),":"," "),"/"," "),"\"," ")))</f>
        <v/>
      </c>
      <c r="R302" s="50">
        <f>IF(ISNUMBER(FIND(" ",Q302)),LEFT(Q302,FIND(" ",Q302)-1),"")</f>
        <v/>
      </c>
      <c r="S302" s="50">
        <f>IF(ISNUMBER(FIND(" ",Q302)),TRIM(MID(Q302,FIND(" ",Q302)+1,999)),Q302)</f>
        <v/>
      </c>
      <c r="T3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302&amp;"")," "," "),"﻿"," "),"​"," "),"⁠"," ")," "," ")," "," "),CHAR(9)," "),CHAR(10)," "),CHAR(13)," "),"MAPCODE"," "),CHAR(34)," "),"“"," "),"”"," "),"'"," "),"’"," "),"‘"," "),"("," "),")"," "),"["," "),"]"," "),"{"," "),"}"," "),","," "),";"," "),"|"," "),":"," "),"/"," "),"\"," "))</f>
        <v/>
      </c>
      <c r="U302" s="50">
        <f>IF(R302&lt;&gt;"",R302,T302)</f>
        <v/>
      </c>
      <c r="V302" s="50">
        <f>IFERROR(FIND(".",S302),0)</f>
        <v/>
      </c>
      <c r="W302" s="50">
        <f>IF(V302&gt;0,V302-1,LEN(S302))</f>
        <v/>
      </c>
      <c r="X302" s="50">
        <f>IF(V302=0,"",IFERROR(LEFT(MID(S302,V302+1,99),FIND("-",MID(S302,V302+1,99))-1),MID(S302,V302+1,99)))</f>
        <v/>
      </c>
      <c r="Y302" s="50">
        <f>LEN(X302)</f>
        <v/>
      </c>
      <c r="Z3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302,"0",""),"1",""),"2",""),"3",""),"4",""),"5",""),"6",""),"7",""),"8",""),"9",""),"A",""),"B",""),"C",""),"D",""),"E",""),"F",""),"G",""),"H",""),"I",""),"J",""),"K",""),"L",""),"M",""),"N",""),"O",""),"P",""),"Q",""),"R",""),"S",""),"T",""),"U",""),"V",""),"W",""),"X",""),"Y",""),"Z",""),".",""),"-","")</f>
        <v/>
      </c>
      <c r="AA302" s="50">
        <f>LEN(S302)-LEN(SUBSTITUTE(S302,".",""))</f>
        <v/>
      </c>
      <c r="AB302" s="50">
        <f>AND(W302=5,Y302=4)</f>
        <v/>
      </c>
      <c r="AC302" s="50">
        <f>IF(P302="","",IF(S302="","There is no mapcode in this row, only a country code.",IF(ISNUMBER(FIND(" ",S302)),"There are too many spaces. A mapcode looks like ZAF RDD.2J: the country code, one space, then the code.",IF(Z302&lt;&gt;"","Contains characters that can't be in a mapcode: "&amp;Z302,IF(OR(AA302&lt;&gt;1,W302&lt;2,W302&gt;5,Y302&lt;2,Y302&gt;4),"This doesn't look like a mapcode. Mapcodes look like RDD.2J: 2 to 5 letters or numbers, a dot, then 2 to 4 more.",IF(AND(U302="",NOT(AB302)),"MISSING",IF(AND(U302&lt;&gt;"",OR(LEN(U302)&lt;2,LEN(U302)&gt;6,ISNUMBER(FIND(".",U302)))),"The country code """&amp;U302&amp;""" doesn't look right. Use a code like ZAF (South Africa) or US-CA (California).","")))))))</f>
        <v/>
      </c>
      <c r="AD302" s="50">
        <f>AND(R302&lt;&gt;"",T302&lt;&gt;"",R302&lt;&gt;T302)</f>
        <v/>
      </c>
    </row>
    <row r="303">
      <c r="B303" s="44" t="n"/>
      <c r="C303" s="44" t="n"/>
      <c r="D303" s="45">
        <f>IF(P303="","",IF(AC303="MISSING","MISSING COUNTRY CODE",IF(AC303&lt;&gt;"","NOT A VALID MAPCODE",IF(M303="NO CONNECTION","NO CONNECTION",IF(NOT(ISNUMBER(F303)),"NOT FOUND",IF(AD303,"CONVERTED – PLEASE CHECK","CONVERTED"))))))</f>
        <v/>
      </c>
      <c r="E303" s="46">
        <f>IF(OR(P303="",AC303&lt;&gt;""),"",TRIM(U303&amp;" "&amp;S303))</f>
        <v/>
      </c>
      <c r="F303" s="47">
        <f>IF(OR(M303="",M303="NO CONNECTION"),"",IFERROR(VALUE(SUBSTITUTE(_xlfn.FILTERXML(M303,"//latDeg"),".",MID(1/2,2,1))),""))</f>
        <v/>
      </c>
      <c r="G303" s="47">
        <f>IF(OR(M303="",M303="NO CONNECTION"),"",IFERROR(VALUE(SUBSTITUTE(_xlfn.FILTERXML(M303,"//lonDeg"),".",MID(1/2,2,1))),""))</f>
        <v/>
      </c>
      <c r="H303" s="45">
        <f>IF(ISNUMBER(F303),SUBSTITUTE(ROUND(F303,6)&amp;"",",",".")&amp;", "&amp;SUBSTITUTE(ROUND(G303,6)&amp;"",",","."),"")</f>
        <v/>
      </c>
      <c r="I303" s="46">
        <f>IF(ISNUMBER(F303),IFERROR(HYPERLINK("https://www.mymapcodes.com/go/?t="&amp;IF(U303="","AAA",U303)&amp;"&amp;ma="&amp;LEFT(S303,V303-1)&amp;"&amp;mb="&amp;MID(S303,V303+1,99),"Open on MyMapcodes →"),""),"")</f>
        <v/>
      </c>
      <c r="J303" s="48">
        <f>IF(P303="","",IF(AC303="MISSING","Add the country code: put it in front of the mapcode (e.g. ZAF RDD.2J) or in column C. ZAF = South Africa.",IF(AC303&lt;&gt;"",AC303,IF(M303="NO CONNECTION","Excel couldn't reach the mapcode service. Click the REFRESH RESULTS box just above the table.",IF(NOT(ISNUMBER(F303)),"The mapcode service doesn't recognise "&amp;E303&amp;". Check the mapcode and the country code.",IF(AD303,"Two different country codes were given, so the one in front of the mapcode ("&amp;R303&amp;") was used.",IF(E303&lt;&gt;TRIM(UPPER(B303&amp;"")),"Tidied up to "&amp;E303&amp;".","")))))))</f>
        <v/>
      </c>
      <c r="L303" s="49">
        <f>IF(E303="","",MapcodeAPI&amp;"coords/"&amp;SUBSTITUTE(E303," ","%20"))&amp;LEFT($B$13,0)</f>
        <v/>
      </c>
      <c r="M303" s="49">
        <f>IF(L303="","",IFERROR(_xlfn.WEBSERVICE(L303),IF(MapcodeAPIBackup="","NO CONNECTION",IFERROR(_xlfn.WEBSERVICE(MapcodeAPIBackup&amp;MID(L303,LEN(MapcodeAPI)+1,999)),"NO CONNECTION"))))</f>
        <v/>
      </c>
      <c r="N303" t="inlineStr">
        <is>
          <t xml:space="preserve"> </t>
        </is>
      </c>
      <c r="P303" s="50">
        <f>IFERROR(IF(AND(TRIM(B303&amp;"")="",TRIM(C303&amp;"")=""),"","#"&amp;UPPER(B303&amp;"")),"#(ERROR)")</f>
        <v/>
      </c>
      <c r="Q303" s="50">
        <f>IF(P303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303,2,999)," "," "),"﻿"," "),"​"," "),"⁠"," ")," "," ")," "," "),CHAR(9)," "),CHAR(10)," "),CHAR(13)," "),"MAPCODE"," "),CHAR(34)," "),"“"," "),"”"," "),"'"," "),"’"," "),"‘"," "),"("," "),")"," "),"["," "),"]"," "),"{"," "),"}"," "),","," "),";"," "),"|"," "),":"," "),"/"," "),"\"," ")))</f>
        <v/>
      </c>
      <c r="R303" s="50">
        <f>IF(ISNUMBER(FIND(" ",Q303)),LEFT(Q303,FIND(" ",Q303)-1),"")</f>
        <v/>
      </c>
      <c r="S303" s="50">
        <f>IF(ISNUMBER(FIND(" ",Q303)),TRIM(MID(Q303,FIND(" ",Q303)+1,999)),Q303)</f>
        <v/>
      </c>
      <c r="T3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303&amp;"")," "," "),"﻿"," "),"​"," "),"⁠"," ")," "," ")," "," "),CHAR(9)," "),CHAR(10)," "),CHAR(13)," "),"MAPCODE"," "),CHAR(34)," "),"“"," "),"”"," "),"'"," "),"’"," "),"‘"," "),"("," "),")"," "),"["," "),"]"," "),"{"," "),"}"," "),","," "),";"," "),"|"," "),":"," "),"/"," "),"\"," "))</f>
        <v/>
      </c>
      <c r="U303" s="50">
        <f>IF(R303&lt;&gt;"",R303,T303)</f>
        <v/>
      </c>
      <c r="V303" s="50">
        <f>IFERROR(FIND(".",S303),0)</f>
        <v/>
      </c>
      <c r="W303" s="50">
        <f>IF(V303&gt;0,V303-1,LEN(S303))</f>
        <v/>
      </c>
      <c r="X303" s="50">
        <f>IF(V303=0,"",IFERROR(LEFT(MID(S303,V303+1,99),FIND("-",MID(S303,V303+1,99))-1),MID(S303,V303+1,99)))</f>
        <v/>
      </c>
      <c r="Y303" s="50">
        <f>LEN(X303)</f>
        <v/>
      </c>
      <c r="Z3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303,"0",""),"1",""),"2",""),"3",""),"4",""),"5",""),"6",""),"7",""),"8",""),"9",""),"A",""),"B",""),"C",""),"D",""),"E",""),"F",""),"G",""),"H",""),"I",""),"J",""),"K",""),"L",""),"M",""),"N",""),"O",""),"P",""),"Q",""),"R",""),"S",""),"T",""),"U",""),"V",""),"W",""),"X",""),"Y",""),"Z",""),".",""),"-","")</f>
        <v/>
      </c>
      <c r="AA303" s="50">
        <f>LEN(S303)-LEN(SUBSTITUTE(S303,".",""))</f>
        <v/>
      </c>
      <c r="AB303" s="50">
        <f>AND(W303=5,Y303=4)</f>
        <v/>
      </c>
      <c r="AC303" s="50">
        <f>IF(P303="","",IF(S303="","There is no mapcode in this row, only a country code.",IF(ISNUMBER(FIND(" ",S303)),"There are too many spaces. A mapcode looks like ZAF RDD.2J: the country code, one space, then the code.",IF(Z303&lt;&gt;"","Contains characters that can't be in a mapcode: "&amp;Z303,IF(OR(AA303&lt;&gt;1,W303&lt;2,W303&gt;5,Y303&lt;2,Y303&gt;4),"This doesn't look like a mapcode. Mapcodes look like RDD.2J: 2 to 5 letters or numbers, a dot, then 2 to 4 more.",IF(AND(U303="",NOT(AB303)),"MISSING",IF(AND(U303&lt;&gt;"",OR(LEN(U303)&lt;2,LEN(U303)&gt;6,ISNUMBER(FIND(".",U303)))),"The country code """&amp;U303&amp;""" doesn't look right. Use a code like ZAF (South Africa) or US-CA (California).","")))))))</f>
        <v/>
      </c>
      <c r="AD303" s="50">
        <f>AND(R303&lt;&gt;"",T303&lt;&gt;"",R303&lt;&gt;T303)</f>
        <v/>
      </c>
    </row>
    <row r="304">
      <c r="B304" s="44" t="n"/>
      <c r="C304" s="44" t="n"/>
      <c r="D304" s="45">
        <f>IF(P304="","",IF(AC304="MISSING","MISSING COUNTRY CODE",IF(AC304&lt;&gt;"","NOT A VALID MAPCODE",IF(M304="NO CONNECTION","NO CONNECTION",IF(NOT(ISNUMBER(F304)),"NOT FOUND",IF(AD304,"CONVERTED – PLEASE CHECK","CONVERTED"))))))</f>
        <v/>
      </c>
      <c r="E304" s="46">
        <f>IF(OR(P304="",AC304&lt;&gt;""),"",TRIM(U304&amp;" "&amp;S304))</f>
        <v/>
      </c>
      <c r="F304" s="47">
        <f>IF(OR(M304="",M304="NO CONNECTION"),"",IFERROR(VALUE(SUBSTITUTE(_xlfn.FILTERXML(M304,"//latDeg"),".",MID(1/2,2,1))),""))</f>
        <v/>
      </c>
      <c r="G304" s="47">
        <f>IF(OR(M304="",M304="NO CONNECTION"),"",IFERROR(VALUE(SUBSTITUTE(_xlfn.FILTERXML(M304,"//lonDeg"),".",MID(1/2,2,1))),""))</f>
        <v/>
      </c>
      <c r="H304" s="45">
        <f>IF(ISNUMBER(F304),SUBSTITUTE(ROUND(F304,6)&amp;"",",",".")&amp;", "&amp;SUBSTITUTE(ROUND(G304,6)&amp;"",",","."),"")</f>
        <v/>
      </c>
      <c r="I304" s="46">
        <f>IF(ISNUMBER(F304),IFERROR(HYPERLINK("https://www.mymapcodes.com/go/?t="&amp;IF(U304="","AAA",U304)&amp;"&amp;ma="&amp;LEFT(S304,V304-1)&amp;"&amp;mb="&amp;MID(S304,V304+1,99),"Open on MyMapcodes →"),""),"")</f>
        <v/>
      </c>
      <c r="J304" s="48">
        <f>IF(P304="","",IF(AC304="MISSING","Add the country code: put it in front of the mapcode (e.g. ZAF RDD.2J) or in column C. ZAF = South Africa.",IF(AC304&lt;&gt;"",AC304,IF(M304="NO CONNECTION","Excel couldn't reach the mapcode service. Click the REFRESH RESULTS box just above the table.",IF(NOT(ISNUMBER(F304)),"The mapcode service doesn't recognise "&amp;E304&amp;". Check the mapcode and the country code.",IF(AD304,"Two different country codes were given, so the one in front of the mapcode ("&amp;R304&amp;") was used.",IF(E304&lt;&gt;TRIM(UPPER(B304&amp;"")),"Tidied up to "&amp;E304&amp;".","")))))))</f>
        <v/>
      </c>
      <c r="L304" s="49">
        <f>IF(E304="","",MapcodeAPI&amp;"coords/"&amp;SUBSTITUTE(E304," ","%20"))&amp;LEFT($B$13,0)</f>
        <v/>
      </c>
      <c r="M304" s="49">
        <f>IF(L304="","",IFERROR(_xlfn.WEBSERVICE(L304),IF(MapcodeAPIBackup="","NO CONNECTION",IFERROR(_xlfn.WEBSERVICE(MapcodeAPIBackup&amp;MID(L304,LEN(MapcodeAPI)+1,999)),"NO CONNECTION"))))</f>
        <v/>
      </c>
      <c r="N304" t="inlineStr">
        <is>
          <t xml:space="preserve"> </t>
        </is>
      </c>
      <c r="P304" s="50">
        <f>IFERROR(IF(AND(TRIM(B304&amp;"")="",TRIM(C304&amp;"")=""),"","#"&amp;UPPER(B304&amp;"")),"#(ERROR)")</f>
        <v/>
      </c>
      <c r="Q304" s="50">
        <f>IF(P304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304,2,999)," "," "),"﻿"," "),"​"," "),"⁠"," ")," "," ")," "," "),CHAR(9)," "),CHAR(10)," "),CHAR(13)," "),"MAPCODE"," "),CHAR(34)," "),"“"," "),"”"," "),"'"," "),"’"," "),"‘"," "),"("," "),")"," "),"["," "),"]"," "),"{"," "),"}"," "),","," "),";"," "),"|"," "),":"," "),"/"," "),"\"," ")))</f>
        <v/>
      </c>
      <c r="R304" s="50">
        <f>IF(ISNUMBER(FIND(" ",Q304)),LEFT(Q304,FIND(" ",Q304)-1),"")</f>
        <v/>
      </c>
      <c r="S304" s="50">
        <f>IF(ISNUMBER(FIND(" ",Q304)),TRIM(MID(Q304,FIND(" ",Q304)+1,999)),Q304)</f>
        <v/>
      </c>
      <c r="T3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304&amp;"")," "," "),"﻿"," "),"​"," "),"⁠"," ")," "," ")," "," "),CHAR(9)," "),CHAR(10)," "),CHAR(13)," "),"MAPCODE"," "),CHAR(34)," "),"“"," "),"”"," "),"'"," "),"’"," "),"‘"," "),"("," "),")"," "),"["," "),"]"," "),"{"," "),"}"," "),","," "),";"," "),"|"," "),":"," "),"/"," "),"\"," "))</f>
        <v/>
      </c>
      <c r="U304" s="50">
        <f>IF(R304&lt;&gt;"",R304,T304)</f>
        <v/>
      </c>
      <c r="V304" s="50">
        <f>IFERROR(FIND(".",S304),0)</f>
        <v/>
      </c>
      <c r="W304" s="50">
        <f>IF(V304&gt;0,V304-1,LEN(S304))</f>
        <v/>
      </c>
      <c r="X304" s="50">
        <f>IF(V304=0,"",IFERROR(LEFT(MID(S304,V304+1,99),FIND("-",MID(S304,V304+1,99))-1),MID(S304,V304+1,99)))</f>
        <v/>
      </c>
      <c r="Y304" s="50">
        <f>LEN(X304)</f>
        <v/>
      </c>
      <c r="Z3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304,"0",""),"1",""),"2",""),"3",""),"4",""),"5",""),"6",""),"7",""),"8",""),"9",""),"A",""),"B",""),"C",""),"D",""),"E",""),"F",""),"G",""),"H",""),"I",""),"J",""),"K",""),"L",""),"M",""),"N",""),"O",""),"P",""),"Q",""),"R",""),"S",""),"T",""),"U",""),"V",""),"W",""),"X",""),"Y",""),"Z",""),".",""),"-","")</f>
        <v/>
      </c>
      <c r="AA304" s="50">
        <f>LEN(S304)-LEN(SUBSTITUTE(S304,".",""))</f>
        <v/>
      </c>
      <c r="AB304" s="50">
        <f>AND(W304=5,Y304=4)</f>
        <v/>
      </c>
      <c r="AC304" s="50">
        <f>IF(P304="","",IF(S304="","There is no mapcode in this row, only a country code.",IF(ISNUMBER(FIND(" ",S304)),"There are too many spaces. A mapcode looks like ZAF RDD.2J: the country code, one space, then the code.",IF(Z304&lt;&gt;"","Contains characters that can't be in a mapcode: "&amp;Z304,IF(OR(AA304&lt;&gt;1,W304&lt;2,W304&gt;5,Y304&lt;2,Y304&gt;4),"This doesn't look like a mapcode. Mapcodes look like RDD.2J: 2 to 5 letters or numbers, a dot, then 2 to 4 more.",IF(AND(U304="",NOT(AB304)),"MISSING",IF(AND(U304&lt;&gt;"",OR(LEN(U304)&lt;2,LEN(U304)&gt;6,ISNUMBER(FIND(".",U304)))),"The country code """&amp;U304&amp;""" doesn't look right. Use a code like ZAF (South Africa) or US-CA (California).","")))))))</f>
        <v/>
      </c>
      <c r="AD304" s="50">
        <f>AND(R304&lt;&gt;"",T304&lt;&gt;"",R304&lt;&gt;T304)</f>
        <v/>
      </c>
    </row>
    <row r="305">
      <c r="B305" s="44" t="n"/>
      <c r="C305" s="44" t="n"/>
      <c r="D305" s="45">
        <f>IF(P305="","",IF(AC305="MISSING","MISSING COUNTRY CODE",IF(AC305&lt;&gt;"","NOT A VALID MAPCODE",IF(M305="NO CONNECTION","NO CONNECTION",IF(NOT(ISNUMBER(F305)),"NOT FOUND",IF(AD305,"CONVERTED – PLEASE CHECK","CONVERTED"))))))</f>
        <v/>
      </c>
      <c r="E305" s="46">
        <f>IF(OR(P305="",AC305&lt;&gt;""),"",TRIM(U305&amp;" "&amp;S305))</f>
        <v/>
      </c>
      <c r="F305" s="47">
        <f>IF(OR(M305="",M305="NO CONNECTION"),"",IFERROR(VALUE(SUBSTITUTE(_xlfn.FILTERXML(M305,"//latDeg"),".",MID(1/2,2,1))),""))</f>
        <v/>
      </c>
      <c r="G305" s="47">
        <f>IF(OR(M305="",M305="NO CONNECTION"),"",IFERROR(VALUE(SUBSTITUTE(_xlfn.FILTERXML(M305,"//lonDeg"),".",MID(1/2,2,1))),""))</f>
        <v/>
      </c>
      <c r="H305" s="45">
        <f>IF(ISNUMBER(F305),SUBSTITUTE(ROUND(F305,6)&amp;"",",",".")&amp;", "&amp;SUBSTITUTE(ROUND(G305,6)&amp;"",",","."),"")</f>
        <v/>
      </c>
      <c r="I305" s="46">
        <f>IF(ISNUMBER(F305),IFERROR(HYPERLINK("https://www.mymapcodes.com/go/?t="&amp;IF(U305="","AAA",U305)&amp;"&amp;ma="&amp;LEFT(S305,V305-1)&amp;"&amp;mb="&amp;MID(S305,V305+1,99),"Open on MyMapcodes →"),""),"")</f>
        <v/>
      </c>
      <c r="J305" s="48">
        <f>IF(P305="","",IF(AC305="MISSING","Add the country code: put it in front of the mapcode (e.g. ZAF RDD.2J) or in column C. ZAF = South Africa.",IF(AC305&lt;&gt;"",AC305,IF(M305="NO CONNECTION","Excel couldn't reach the mapcode service. Click the REFRESH RESULTS box just above the table.",IF(NOT(ISNUMBER(F305)),"The mapcode service doesn't recognise "&amp;E305&amp;". Check the mapcode and the country code.",IF(AD305,"Two different country codes were given, so the one in front of the mapcode ("&amp;R305&amp;") was used.",IF(E305&lt;&gt;TRIM(UPPER(B305&amp;"")),"Tidied up to "&amp;E305&amp;".","")))))))</f>
        <v/>
      </c>
      <c r="L305" s="49">
        <f>IF(E305="","",MapcodeAPI&amp;"coords/"&amp;SUBSTITUTE(E305," ","%20"))&amp;LEFT($B$13,0)</f>
        <v/>
      </c>
      <c r="M305" s="49">
        <f>IF(L305="","",IFERROR(_xlfn.WEBSERVICE(L305),IF(MapcodeAPIBackup="","NO CONNECTION",IFERROR(_xlfn.WEBSERVICE(MapcodeAPIBackup&amp;MID(L305,LEN(MapcodeAPI)+1,999)),"NO CONNECTION"))))</f>
        <v/>
      </c>
      <c r="N305" t="inlineStr">
        <is>
          <t xml:space="preserve"> </t>
        </is>
      </c>
      <c r="P305" s="50">
        <f>IFERROR(IF(AND(TRIM(B305&amp;"")="",TRIM(C305&amp;"")=""),"","#"&amp;UPPER(B305&amp;"")),"#(ERROR)")</f>
        <v/>
      </c>
      <c r="Q305" s="50">
        <f>IF(P305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305,2,999)," "," "),"﻿"," "),"​"," "),"⁠"," ")," "," ")," "," "),CHAR(9)," "),CHAR(10)," "),CHAR(13)," "),"MAPCODE"," "),CHAR(34)," "),"“"," "),"”"," "),"'"," "),"’"," "),"‘"," "),"("," "),")"," "),"["," "),"]"," "),"{"," "),"}"," "),","," "),";"," "),"|"," "),":"," "),"/"," "),"\"," ")))</f>
        <v/>
      </c>
      <c r="R305" s="50">
        <f>IF(ISNUMBER(FIND(" ",Q305)),LEFT(Q305,FIND(" ",Q305)-1),"")</f>
        <v/>
      </c>
      <c r="S305" s="50">
        <f>IF(ISNUMBER(FIND(" ",Q305)),TRIM(MID(Q305,FIND(" ",Q305)+1,999)),Q305)</f>
        <v/>
      </c>
      <c r="T3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305&amp;"")," "," "),"﻿"," "),"​"," "),"⁠"," ")," "," ")," "," "),CHAR(9)," "),CHAR(10)," "),CHAR(13)," "),"MAPCODE"," "),CHAR(34)," "),"“"," "),"”"," "),"'"," "),"’"," "),"‘"," "),"("," "),")"," "),"["," "),"]"," "),"{"," "),"}"," "),","," "),";"," "),"|"," "),":"," "),"/"," "),"\"," "))</f>
        <v/>
      </c>
      <c r="U305" s="50">
        <f>IF(R305&lt;&gt;"",R305,T305)</f>
        <v/>
      </c>
      <c r="V305" s="50">
        <f>IFERROR(FIND(".",S305),0)</f>
        <v/>
      </c>
      <c r="W305" s="50">
        <f>IF(V305&gt;0,V305-1,LEN(S305))</f>
        <v/>
      </c>
      <c r="X305" s="50">
        <f>IF(V305=0,"",IFERROR(LEFT(MID(S305,V305+1,99),FIND("-",MID(S305,V305+1,99))-1),MID(S305,V305+1,99)))</f>
        <v/>
      </c>
      <c r="Y305" s="50">
        <f>LEN(X305)</f>
        <v/>
      </c>
      <c r="Z3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305,"0",""),"1",""),"2",""),"3",""),"4",""),"5",""),"6",""),"7",""),"8",""),"9",""),"A",""),"B",""),"C",""),"D",""),"E",""),"F",""),"G",""),"H",""),"I",""),"J",""),"K",""),"L",""),"M",""),"N",""),"O",""),"P",""),"Q",""),"R",""),"S",""),"T",""),"U",""),"V",""),"W",""),"X",""),"Y",""),"Z",""),".",""),"-","")</f>
        <v/>
      </c>
      <c r="AA305" s="50">
        <f>LEN(S305)-LEN(SUBSTITUTE(S305,".",""))</f>
        <v/>
      </c>
      <c r="AB305" s="50">
        <f>AND(W305=5,Y305=4)</f>
        <v/>
      </c>
      <c r="AC305" s="50">
        <f>IF(P305="","",IF(S305="","There is no mapcode in this row, only a country code.",IF(ISNUMBER(FIND(" ",S305)),"There are too many spaces. A mapcode looks like ZAF RDD.2J: the country code, one space, then the code.",IF(Z305&lt;&gt;"","Contains characters that can't be in a mapcode: "&amp;Z305,IF(OR(AA305&lt;&gt;1,W305&lt;2,W305&gt;5,Y305&lt;2,Y305&gt;4),"This doesn't look like a mapcode. Mapcodes look like RDD.2J: 2 to 5 letters or numbers, a dot, then 2 to 4 more.",IF(AND(U305="",NOT(AB305)),"MISSING",IF(AND(U305&lt;&gt;"",OR(LEN(U305)&lt;2,LEN(U305)&gt;6,ISNUMBER(FIND(".",U305)))),"The country code """&amp;U305&amp;""" doesn't look right. Use a code like ZAF (South Africa) or US-CA (California).","")))))))</f>
        <v/>
      </c>
      <c r="AD305" s="50">
        <f>AND(R305&lt;&gt;"",T305&lt;&gt;"",R305&lt;&gt;T305)</f>
        <v/>
      </c>
    </row>
    <row r="306">
      <c r="B306" s="44" t="n"/>
      <c r="C306" s="44" t="n"/>
      <c r="D306" s="45">
        <f>IF(P306="","",IF(AC306="MISSING","MISSING COUNTRY CODE",IF(AC306&lt;&gt;"","NOT A VALID MAPCODE",IF(M306="NO CONNECTION","NO CONNECTION",IF(NOT(ISNUMBER(F306)),"NOT FOUND",IF(AD306,"CONVERTED – PLEASE CHECK","CONVERTED"))))))</f>
        <v/>
      </c>
      <c r="E306" s="46">
        <f>IF(OR(P306="",AC306&lt;&gt;""),"",TRIM(U306&amp;" "&amp;S306))</f>
        <v/>
      </c>
      <c r="F306" s="47">
        <f>IF(OR(M306="",M306="NO CONNECTION"),"",IFERROR(VALUE(SUBSTITUTE(_xlfn.FILTERXML(M306,"//latDeg"),".",MID(1/2,2,1))),""))</f>
        <v/>
      </c>
      <c r="G306" s="47">
        <f>IF(OR(M306="",M306="NO CONNECTION"),"",IFERROR(VALUE(SUBSTITUTE(_xlfn.FILTERXML(M306,"//lonDeg"),".",MID(1/2,2,1))),""))</f>
        <v/>
      </c>
      <c r="H306" s="45">
        <f>IF(ISNUMBER(F306),SUBSTITUTE(ROUND(F306,6)&amp;"",",",".")&amp;", "&amp;SUBSTITUTE(ROUND(G306,6)&amp;"",",","."),"")</f>
        <v/>
      </c>
      <c r="I306" s="46">
        <f>IF(ISNUMBER(F306),IFERROR(HYPERLINK("https://www.mymapcodes.com/go/?t="&amp;IF(U306="","AAA",U306)&amp;"&amp;ma="&amp;LEFT(S306,V306-1)&amp;"&amp;mb="&amp;MID(S306,V306+1,99),"Open on MyMapcodes →"),""),"")</f>
        <v/>
      </c>
      <c r="J306" s="48">
        <f>IF(P306="","",IF(AC306="MISSING","Add the country code: put it in front of the mapcode (e.g. ZAF RDD.2J) or in column C. ZAF = South Africa.",IF(AC306&lt;&gt;"",AC306,IF(M306="NO CONNECTION","Excel couldn't reach the mapcode service. Click the REFRESH RESULTS box just above the table.",IF(NOT(ISNUMBER(F306)),"The mapcode service doesn't recognise "&amp;E306&amp;". Check the mapcode and the country code.",IF(AD306,"Two different country codes were given, so the one in front of the mapcode ("&amp;R306&amp;") was used.",IF(E306&lt;&gt;TRIM(UPPER(B306&amp;"")),"Tidied up to "&amp;E306&amp;".","")))))))</f>
        <v/>
      </c>
      <c r="L306" s="49">
        <f>IF(E306="","",MapcodeAPI&amp;"coords/"&amp;SUBSTITUTE(E306," ","%20"))&amp;LEFT($B$13,0)</f>
        <v/>
      </c>
      <c r="M306" s="49">
        <f>IF(L306="","",IFERROR(_xlfn.WEBSERVICE(L306),IF(MapcodeAPIBackup="","NO CONNECTION",IFERROR(_xlfn.WEBSERVICE(MapcodeAPIBackup&amp;MID(L306,LEN(MapcodeAPI)+1,999)),"NO CONNECTION"))))</f>
        <v/>
      </c>
      <c r="N306" t="inlineStr">
        <is>
          <t xml:space="preserve"> </t>
        </is>
      </c>
      <c r="P306" s="50">
        <f>IFERROR(IF(AND(TRIM(B306&amp;"")="",TRIM(C306&amp;"")=""),"","#"&amp;UPPER(B306&amp;"")),"#(ERROR)")</f>
        <v/>
      </c>
      <c r="Q306" s="50">
        <f>IF(P306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306,2,999)," "," "),"﻿"," "),"​"," "),"⁠"," ")," "," ")," "," "),CHAR(9)," "),CHAR(10)," "),CHAR(13)," "),"MAPCODE"," "),CHAR(34)," "),"“"," "),"”"," "),"'"," "),"’"," "),"‘"," "),"("," "),")"," "),"["," "),"]"," "),"{"," "),"}"," "),","," "),";"," "),"|"," "),":"," "),"/"," "),"\"," ")))</f>
        <v/>
      </c>
      <c r="R306" s="50">
        <f>IF(ISNUMBER(FIND(" ",Q306)),LEFT(Q306,FIND(" ",Q306)-1),"")</f>
        <v/>
      </c>
      <c r="S306" s="50">
        <f>IF(ISNUMBER(FIND(" ",Q306)),TRIM(MID(Q306,FIND(" ",Q306)+1,999)),Q306)</f>
        <v/>
      </c>
      <c r="T3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306&amp;"")," "," "),"﻿"," "),"​"," "),"⁠"," ")," "," ")," "," "),CHAR(9)," "),CHAR(10)," "),CHAR(13)," "),"MAPCODE"," "),CHAR(34)," "),"“"," "),"”"," "),"'"," "),"’"," "),"‘"," "),"("," "),")"," "),"["," "),"]"," "),"{"," "),"}"," "),","," "),";"," "),"|"," "),":"," "),"/"," "),"\"," "))</f>
        <v/>
      </c>
      <c r="U306" s="50">
        <f>IF(R306&lt;&gt;"",R306,T306)</f>
        <v/>
      </c>
      <c r="V306" s="50">
        <f>IFERROR(FIND(".",S306),0)</f>
        <v/>
      </c>
      <c r="W306" s="50">
        <f>IF(V306&gt;0,V306-1,LEN(S306))</f>
        <v/>
      </c>
      <c r="X306" s="50">
        <f>IF(V306=0,"",IFERROR(LEFT(MID(S306,V306+1,99),FIND("-",MID(S306,V306+1,99))-1),MID(S306,V306+1,99)))</f>
        <v/>
      </c>
      <c r="Y306" s="50">
        <f>LEN(X306)</f>
        <v/>
      </c>
      <c r="Z3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306,"0",""),"1",""),"2",""),"3",""),"4",""),"5",""),"6",""),"7",""),"8",""),"9",""),"A",""),"B",""),"C",""),"D",""),"E",""),"F",""),"G",""),"H",""),"I",""),"J",""),"K",""),"L",""),"M",""),"N",""),"O",""),"P",""),"Q",""),"R",""),"S",""),"T",""),"U",""),"V",""),"W",""),"X",""),"Y",""),"Z",""),".",""),"-","")</f>
        <v/>
      </c>
      <c r="AA306" s="50">
        <f>LEN(S306)-LEN(SUBSTITUTE(S306,".",""))</f>
        <v/>
      </c>
      <c r="AB306" s="50">
        <f>AND(W306=5,Y306=4)</f>
        <v/>
      </c>
      <c r="AC306" s="50">
        <f>IF(P306="","",IF(S306="","There is no mapcode in this row, only a country code.",IF(ISNUMBER(FIND(" ",S306)),"There are too many spaces. A mapcode looks like ZAF RDD.2J: the country code, one space, then the code.",IF(Z306&lt;&gt;"","Contains characters that can't be in a mapcode: "&amp;Z306,IF(OR(AA306&lt;&gt;1,W306&lt;2,W306&gt;5,Y306&lt;2,Y306&gt;4),"This doesn't look like a mapcode. Mapcodes look like RDD.2J: 2 to 5 letters or numbers, a dot, then 2 to 4 more.",IF(AND(U306="",NOT(AB306)),"MISSING",IF(AND(U306&lt;&gt;"",OR(LEN(U306)&lt;2,LEN(U306)&gt;6,ISNUMBER(FIND(".",U306)))),"The country code """&amp;U306&amp;""" doesn't look right. Use a code like ZAF (South Africa) or US-CA (California).","")))))))</f>
        <v/>
      </c>
      <c r="AD306" s="50">
        <f>AND(R306&lt;&gt;"",T306&lt;&gt;"",R306&lt;&gt;T306)</f>
        <v/>
      </c>
    </row>
    <row r="307">
      <c r="B307" s="44" t="n"/>
      <c r="C307" s="44" t="n"/>
      <c r="D307" s="45">
        <f>IF(P307="","",IF(AC307="MISSING","MISSING COUNTRY CODE",IF(AC307&lt;&gt;"","NOT A VALID MAPCODE",IF(M307="NO CONNECTION","NO CONNECTION",IF(NOT(ISNUMBER(F307)),"NOT FOUND",IF(AD307,"CONVERTED – PLEASE CHECK","CONVERTED"))))))</f>
        <v/>
      </c>
      <c r="E307" s="46">
        <f>IF(OR(P307="",AC307&lt;&gt;""),"",TRIM(U307&amp;" "&amp;S307))</f>
        <v/>
      </c>
      <c r="F307" s="47">
        <f>IF(OR(M307="",M307="NO CONNECTION"),"",IFERROR(VALUE(SUBSTITUTE(_xlfn.FILTERXML(M307,"//latDeg"),".",MID(1/2,2,1))),""))</f>
        <v/>
      </c>
      <c r="G307" s="47">
        <f>IF(OR(M307="",M307="NO CONNECTION"),"",IFERROR(VALUE(SUBSTITUTE(_xlfn.FILTERXML(M307,"//lonDeg"),".",MID(1/2,2,1))),""))</f>
        <v/>
      </c>
      <c r="H307" s="45">
        <f>IF(ISNUMBER(F307),SUBSTITUTE(ROUND(F307,6)&amp;"",",",".")&amp;", "&amp;SUBSTITUTE(ROUND(G307,6)&amp;"",",","."),"")</f>
        <v/>
      </c>
      <c r="I307" s="46">
        <f>IF(ISNUMBER(F307),IFERROR(HYPERLINK("https://www.mymapcodes.com/go/?t="&amp;IF(U307="","AAA",U307)&amp;"&amp;ma="&amp;LEFT(S307,V307-1)&amp;"&amp;mb="&amp;MID(S307,V307+1,99),"Open on MyMapcodes →"),""),"")</f>
        <v/>
      </c>
      <c r="J307" s="48">
        <f>IF(P307="","",IF(AC307="MISSING","Add the country code: put it in front of the mapcode (e.g. ZAF RDD.2J) or in column C. ZAF = South Africa.",IF(AC307&lt;&gt;"",AC307,IF(M307="NO CONNECTION","Excel couldn't reach the mapcode service. Click the REFRESH RESULTS box just above the table.",IF(NOT(ISNUMBER(F307)),"The mapcode service doesn't recognise "&amp;E307&amp;". Check the mapcode and the country code.",IF(AD307,"Two different country codes were given, so the one in front of the mapcode ("&amp;R307&amp;") was used.",IF(E307&lt;&gt;TRIM(UPPER(B307&amp;"")),"Tidied up to "&amp;E307&amp;".","")))))))</f>
        <v/>
      </c>
      <c r="L307" s="49">
        <f>IF(E307="","",MapcodeAPI&amp;"coords/"&amp;SUBSTITUTE(E307," ","%20"))&amp;LEFT($B$13,0)</f>
        <v/>
      </c>
      <c r="M307" s="49">
        <f>IF(L307="","",IFERROR(_xlfn.WEBSERVICE(L307),IF(MapcodeAPIBackup="","NO CONNECTION",IFERROR(_xlfn.WEBSERVICE(MapcodeAPIBackup&amp;MID(L307,LEN(MapcodeAPI)+1,999)),"NO CONNECTION"))))</f>
        <v/>
      </c>
      <c r="N307" t="inlineStr">
        <is>
          <t xml:space="preserve"> </t>
        </is>
      </c>
      <c r="P307" s="50">
        <f>IFERROR(IF(AND(TRIM(B307&amp;"")="",TRIM(C307&amp;"")=""),"","#"&amp;UPPER(B307&amp;"")),"#(ERROR)")</f>
        <v/>
      </c>
      <c r="Q307" s="50">
        <f>IF(P307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307,2,999)," "," "),"﻿"," "),"​"," "),"⁠"," ")," "," ")," "," "),CHAR(9)," "),CHAR(10)," "),CHAR(13)," "),"MAPCODE"," "),CHAR(34)," "),"“"," "),"”"," "),"'"," "),"’"," "),"‘"," "),"("," "),")"," "),"["," "),"]"," "),"{"," "),"}"," "),","," "),";"," "),"|"," "),":"," "),"/"," "),"\"," ")))</f>
        <v/>
      </c>
      <c r="R307" s="50">
        <f>IF(ISNUMBER(FIND(" ",Q307)),LEFT(Q307,FIND(" ",Q307)-1),"")</f>
        <v/>
      </c>
      <c r="S307" s="50">
        <f>IF(ISNUMBER(FIND(" ",Q307)),TRIM(MID(Q307,FIND(" ",Q307)+1,999)),Q307)</f>
        <v/>
      </c>
      <c r="T3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307&amp;"")," "," "),"﻿"," "),"​"," "),"⁠"," ")," "," ")," "," "),CHAR(9)," "),CHAR(10)," "),CHAR(13)," "),"MAPCODE"," "),CHAR(34)," "),"“"," "),"”"," "),"'"," "),"’"," "),"‘"," "),"("," "),")"," "),"["," "),"]"," "),"{"," "),"}"," "),","," "),";"," "),"|"," "),":"," "),"/"," "),"\"," "))</f>
        <v/>
      </c>
      <c r="U307" s="50">
        <f>IF(R307&lt;&gt;"",R307,T307)</f>
        <v/>
      </c>
      <c r="V307" s="50">
        <f>IFERROR(FIND(".",S307),0)</f>
        <v/>
      </c>
      <c r="W307" s="50">
        <f>IF(V307&gt;0,V307-1,LEN(S307))</f>
        <v/>
      </c>
      <c r="X307" s="50">
        <f>IF(V307=0,"",IFERROR(LEFT(MID(S307,V307+1,99),FIND("-",MID(S307,V307+1,99))-1),MID(S307,V307+1,99)))</f>
        <v/>
      </c>
      <c r="Y307" s="50">
        <f>LEN(X307)</f>
        <v/>
      </c>
      <c r="Z3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307,"0",""),"1",""),"2",""),"3",""),"4",""),"5",""),"6",""),"7",""),"8",""),"9",""),"A",""),"B",""),"C",""),"D",""),"E",""),"F",""),"G",""),"H",""),"I",""),"J",""),"K",""),"L",""),"M",""),"N",""),"O",""),"P",""),"Q",""),"R",""),"S",""),"T",""),"U",""),"V",""),"W",""),"X",""),"Y",""),"Z",""),".",""),"-","")</f>
        <v/>
      </c>
      <c r="AA307" s="50">
        <f>LEN(S307)-LEN(SUBSTITUTE(S307,".",""))</f>
        <v/>
      </c>
      <c r="AB307" s="50">
        <f>AND(W307=5,Y307=4)</f>
        <v/>
      </c>
      <c r="AC307" s="50">
        <f>IF(P307="","",IF(S307="","There is no mapcode in this row, only a country code.",IF(ISNUMBER(FIND(" ",S307)),"There are too many spaces. A mapcode looks like ZAF RDD.2J: the country code, one space, then the code.",IF(Z307&lt;&gt;"","Contains characters that can't be in a mapcode: "&amp;Z307,IF(OR(AA307&lt;&gt;1,W307&lt;2,W307&gt;5,Y307&lt;2,Y307&gt;4),"This doesn't look like a mapcode. Mapcodes look like RDD.2J: 2 to 5 letters or numbers, a dot, then 2 to 4 more.",IF(AND(U307="",NOT(AB307)),"MISSING",IF(AND(U307&lt;&gt;"",OR(LEN(U307)&lt;2,LEN(U307)&gt;6,ISNUMBER(FIND(".",U307)))),"The country code """&amp;U307&amp;""" doesn't look right. Use a code like ZAF (South Africa) or US-CA (California).","")))))))</f>
        <v/>
      </c>
      <c r="AD307" s="50">
        <f>AND(R307&lt;&gt;"",T307&lt;&gt;"",R307&lt;&gt;T307)</f>
        <v/>
      </c>
    </row>
    <row r="308">
      <c r="B308" s="44" t="n"/>
      <c r="C308" s="44" t="n"/>
      <c r="D308" s="45">
        <f>IF(P308="","",IF(AC308="MISSING","MISSING COUNTRY CODE",IF(AC308&lt;&gt;"","NOT A VALID MAPCODE",IF(M308="NO CONNECTION","NO CONNECTION",IF(NOT(ISNUMBER(F308)),"NOT FOUND",IF(AD308,"CONVERTED – PLEASE CHECK","CONVERTED"))))))</f>
        <v/>
      </c>
      <c r="E308" s="46">
        <f>IF(OR(P308="",AC308&lt;&gt;""),"",TRIM(U308&amp;" "&amp;S308))</f>
        <v/>
      </c>
      <c r="F308" s="47">
        <f>IF(OR(M308="",M308="NO CONNECTION"),"",IFERROR(VALUE(SUBSTITUTE(_xlfn.FILTERXML(M308,"//latDeg"),".",MID(1/2,2,1))),""))</f>
        <v/>
      </c>
      <c r="G308" s="47">
        <f>IF(OR(M308="",M308="NO CONNECTION"),"",IFERROR(VALUE(SUBSTITUTE(_xlfn.FILTERXML(M308,"//lonDeg"),".",MID(1/2,2,1))),""))</f>
        <v/>
      </c>
      <c r="H308" s="45">
        <f>IF(ISNUMBER(F308),SUBSTITUTE(ROUND(F308,6)&amp;"",",",".")&amp;", "&amp;SUBSTITUTE(ROUND(G308,6)&amp;"",",","."),"")</f>
        <v/>
      </c>
      <c r="I308" s="46">
        <f>IF(ISNUMBER(F308),IFERROR(HYPERLINK("https://www.mymapcodes.com/go/?t="&amp;IF(U308="","AAA",U308)&amp;"&amp;ma="&amp;LEFT(S308,V308-1)&amp;"&amp;mb="&amp;MID(S308,V308+1,99),"Open on MyMapcodes →"),""),"")</f>
        <v/>
      </c>
      <c r="J308" s="48">
        <f>IF(P308="","",IF(AC308="MISSING","Add the country code: put it in front of the mapcode (e.g. ZAF RDD.2J) or in column C. ZAF = South Africa.",IF(AC308&lt;&gt;"",AC308,IF(M308="NO CONNECTION","Excel couldn't reach the mapcode service. Click the REFRESH RESULTS box just above the table.",IF(NOT(ISNUMBER(F308)),"The mapcode service doesn't recognise "&amp;E308&amp;". Check the mapcode and the country code.",IF(AD308,"Two different country codes were given, so the one in front of the mapcode ("&amp;R308&amp;") was used.",IF(E308&lt;&gt;TRIM(UPPER(B308&amp;"")),"Tidied up to "&amp;E308&amp;".","")))))))</f>
        <v/>
      </c>
      <c r="L308" s="49">
        <f>IF(E308="","",MapcodeAPI&amp;"coords/"&amp;SUBSTITUTE(E308," ","%20"))&amp;LEFT($B$13,0)</f>
        <v/>
      </c>
      <c r="M308" s="49">
        <f>IF(L308="","",IFERROR(_xlfn.WEBSERVICE(L308),IF(MapcodeAPIBackup="","NO CONNECTION",IFERROR(_xlfn.WEBSERVICE(MapcodeAPIBackup&amp;MID(L308,LEN(MapcodeAPI)+1,999)),"NO CONNECTION"))))</f>
        <v/>
      </c>
      <c r="N308" t="inlineStr">
        <is>
          <t xml:space="preserve"> </t>
        </is>
      </c>
      <c r="P308" s="50">
        <f>IFERROR(IF(AND(TRIM(B308&amp;"")="",TRIM(C308&amp;"")=""),"","#"&amp;UPPER(B308&amp;"")),"#(ERROR)")</f>
        <v/>
      </c>
      <c r="Q308" s="50">
        <f>IF(P308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308,2,999)," "," "),"﻿"," "),"​"," "),"⁠"," ")," "," ")," "," "),CHAR(9)," "),CHAR(10)," "),CHAR(13)," "),"MAPCODE"," "),CHAR(34)," "),"“"," "),"”"," "),"'"," "),"’"," "),"‘"," "),"("," "),")"," "),"["," "),"]"," "),"{"," "),"}"," "),","," "),";"," "),"|"," "),":"," "),"/"," "),"\"," ")))</f>
        <v/>
      </c>
      <c r="R308" s="50">
        <f>IF(ISNUMBER(FIND(" ",Q308)),LEFT(Q308,FIND(" ",Q308)-1),"")</f>
        <v/>
      </c>
      <c r="S308" s="50">
        <f>IF(ISNUMBER(FIND(" ",Q308)),TRIM(MID(Q308,FIND(" ",Q308)+1,999)),Q308)</f>
        <v/>
      </c>
      <c r="T3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308&amp;"")," "," "),"﻿"," "),"​"," "),"⁠"," ")," "," ")," "," "),CHAR(9)," "),CHAR(10)," "),CHAR(13)," "),"MAPCODE"," "),CHAR(34)," "),"“"," "),"”"," "),"'"," "),"’"," "),"‘"," "),"("," "),")"," "),"["," "),"]"," "),"{"," "),"}"," "),","," "),";"," "),"|"," "),":"," "),"/"," "),"\"," "))</f>
        <v/>
      </c>
      <c r="U308" s="50">
        <f>IF(R308&lt;&gt;"",R308,T308)</f>
        <v/>
      </c>
      <c r="V308" s="50">
        <f>IFERROR(FIND(".",S308),0)</f>
        <v/>
      </c>
      <c r="W308" s="50">
        <f>IF(V308&gt;0,V308-1,LEN(S308))</f>
        <v/>
      </c>
      <c r="X308" s="50">
        <f>IF(V308=0,"",IFERROR(LEFT(MID(S308,V308+1,99),FIND("-",MID(S308,V308+1,99))-1),MID(S308,V308+1,99)))</f>
        <v/>
      </c>
      <c r="Y308" s="50">
        <f>LEN(X308)</f>
        <v/>
      </c>
      <c r="Z3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308,"0",""),"1",""),"2",""),"3",""),"4",""),"5",""),"6",""),"7",""),"8",""),"9",""),"A",""),"B",""),"C",""),"D",""),"E",""),"F",""),"G",""),"H",""),"I",""),"J",""),"K",""),"L",""),"M",""),"N",""),"O",""),"P",""),"Q",""),"R",""),"S",""),"T",""),"U",""),"V",""),"W",""),"X",""),"Y",""),"Z",""),".",""),"-","")</f>
        <v/>
      </c>
      <c r="AA308" s="50">
        <f>LEN(S308)-LEN(SUBSTITUTE(S308,".",""))</f>
        <v/>
      </c>
      <c r="AB308" s="50">
        <f>AND(W308=5,Y308=4)</f>
        <v/>
      </c>
      <c r="AC308" s="50">
        <f>IF(P308="","",IF(S308="","There is no mapcode in this row, only a country code.",IF(ISNUMBER(FIND(" ",S308)),"There are too many spaces. A mapcode looks like ZAF RDD.2J: the country code, one space, then the code.",IF(Z308&lt;&gt;"","Contains characters that can't be in a mapcode: "&amp;Z308,IF(OR(AA308&lt;&gt;1,W308&lt;2,W308&gt;5,Y308&lt;2,Y308&gt;4),"This doesn't look like a mapcode. Mapcodes look like RDD.2J: 2 to 5 letters or numbers, a dot, then 2 to 4 more.",IF(AND(U308="",NOT(AB308)),"MISSING",IF(AND(U308&lt;&gt;"",OR(LEN(U308)&lt;2,LEN(U308)&gt;6,ISNUMBER(FIND(".",U308)))),"The country code """&amp;U308&amp;""" doesn't look right. Use a code like ZAF (South Africa) or US-CA (California).","")))))))</f>
        <v/>
      </c>
      <c r="AD308" s="50">
        <f>AND(R308&lt;&gt;"",T308&lt;&gt;"",R308&lt;&gt;T308)</f>
        <v/>
      </c>
    </row>
    <row r="309">
      <c r="B309" s="44" t="n"/>
      <c r="C309" s="44" t="n"/>
      <c r="D309" s="45">
        <f>IF(P309="","",IF(AC309="MISSING","MISSING COUNTRY CODE",IF(AC309&lt;&gt;"","NOT A VALID MAPCODE",IF(M309="NO CONNECTION","NO CONNECTION",IF(NOT(ISNUMBER(F309)),"NOT FOUND",IF(AD309,"CONVERTED – PLEASE CHECK","CONVERTED"))))))</f>
        <v/>
      </c>
      <c r="E309" s="46">
        <f>IF(OR(P309="",AC309&lt;&gt;""),"",TRIM(U309&amp;" "&amp;S309))</f>
        <v/>
      </c>
      <c r="F309" s="47">
        <f>IF(OR(M309="",M309="NO CONNECTION"),"",IFERROR(VALUE(SUBSTITUTE(_xlfn.FILTERXML(M309,"//latDeg"),".",MID(1/2,2,1))),""))</f>
        <v/>
      </c>
      <c r="G309" s="47">
        <f>IF(OR(M309="",M309="NO CONNECTION"),"",IFERROR(VALUE(SUBSTITUTE(_xlfn.FILTERXML(M309,"//lonDeg"),".",MID(1/2,2,1))),""))</f>
        <v/>
      </c>
      <c r="H309" s="45">
        <f>IF(ISNUMBER(F309),SUBSTITUTE(ROUND(F309,6)&amp;"",",",".")&amp;", "&amp;SUBSTITUTE(ROUND(G309,6)&amp;"",",","."),"")</f>
        <v/>
      </c>
      <c r="I309" s="46">
        <f>IF(ISNUMBER(F309),IFERROR(HYPERLINK("https://www.mymapcodes.com/go/?t="&amp;IF(U309="","AAA",U309)&amp;"&amp;ma="&amp;LEFT(S309,V309-1)&amp;"&amp;mb="&amp;MID(S309,V309+1,99),"Open on MyMapcodes →"),""),"")</f>
        <v/>
      </c>
      <c r="J309" s="48">
        <f>IF(P309="","",IF(AC309="MISSING","Add the country code: put it in front of the mapcode (e.g. ZAF RDD.2J) or in column C. ZAF = South Africa.",IF(AC309&lt;&gt;"",AC309,IF(M309="NO CONNECTION","Excel couldn't reach the mapcode service. Click the REFRESH RESULTS box just above the table.",IF(NOT(ISNUMBER(F309)),"The mapcode service doesn't recognise "&amp;E309&amp;". Check the mapcode and the country code.",IF(AD309,"Two different country codes were given, so the one in front of the mapcode ("&amp;R309&amp;") was used.",IF(E309&lt;&gt;TRIM(UPPER(B309&amp;"")),"Tidied up to "&amp;E309&amp;".","")))))))</f>
        <v/>
      </c>
      <c r="L309" s="49">
        <f>IF(E309="","",MapcodeAPI&amp;"coords/"&amp;SUBSTITUTE(E309," ","%20"))&amp;LEFT($B$13,0)</f>
        <v/>
      </c>
      <c r="M309" s="49">
        <f>IF(L309="","",IFERROR(_xlfn.WEBSERVICE(L309),IF(MapcodeAPIBackup="","NO CONNECTION",IFERROR(_xlfn.WEBSERVICE(MapcodeAPIBackup&amp;MID(L309,LEN(MapcodeAPI)+1,999)),"NO CONNECTION"))))</f>
        <v/>
      </c>
      <c r="N309" t="inlineStr">
        <is>
          <t xml:space="preserve"> </t>
        </is>
      </c>
      <c r="P309" s="50">
        <f>IFERROR(IF(AND(TRIM(B309&amp;"")="",TRIM(C309&amp;"")=""),"","#"&amp;UPPER(B309&amp;"")),"#(ERROR)")</f>
        <v/>
      </c>
      <c r="Q309" s="50">
        <f>IF(P309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309,2,999)," "," "),"﻿"," "),"​"," "),"⁠"," ")," "," ")," "," "),CHAR(9)," "),CHAR(10)," "),CHAR(13)," "),"MAPCODE"," "),CHAR(34)," "),"“"," "),"”"," "),"'"," "),"’"," "),"‘"," "),"("," "),")"," "),"["," "),"]"," "),"{"," "),"}"," "),","," "),";"," "),"|"," "),":"," "),"/"," "),"\"," ")))</f>
        <v/>
      </c>
      <c r="R309" s="50">
        <f>IF(ISNUMBER(FIND(" ",Q309)),LEFT(Q309,FIND(" ",Q309)-1),"")</f>
        <v/>
      </c>
      <c r="S309" s="50">
        <f>IF(ISNUMBER(FIND(" ",Q309)),TRIM(MID(Q309,FIND(" ",Q309)+1,999)),Q309)</f>
        <v/>
      </c>
      <c r="T3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309&amp;"")," "," "),"﻿"," "),"​"," "),"⁠"," ")," "," ")," "," "),CHAR(9)," "),CHAR(10)," "),CHAR(13)," "),"MAPCODE"," "),CHAR(34)," "),"“"," "),"”"," "),"'"," "),"’"," "),"‘"," "),"("," "),")"," "),"["," "),"]"," "),"{"," "),"}"," "),","," "),";"," "),"|"," "),":"," "),"/"," "),"\"," "))</f>
        <v/>
      </c>
      <c r="U309" s="50">
        <f>IF(R309&lt;&gt;"",R309,T309)</f>
        <v/>
      </c>
      <c r="V309" s="50">
        <f>IFERROR(FIND(".",S309),0)</f>
        <v/>
      </c>
      <c r="W309" s="50">
        <f>IF(V309&gt;0,V309-1,LEN(S309))</f>
        <v/>
      </c>
      <c r="X309" s="50">
        <f>IF(V309=0,"",IFERROR(LEFT(MID(S309,V309+1,99),FIND("-",MID(S309,V309+1,99))-1),MID(S309,V309+1,99)))</f>
        <v/>
      </c>
      <c r="Y309" s="50">
        <f>LEN(X309)</f>
        <v/>
      </c>
      <c r="Z3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309,"0",""),"1",""),"2",""),"3",""),"4",""),"5",""),"6",""),"7",""),"8",""),"9",""),"A",""),"B",""),"C",""),"D",""),"E",""),"F",""),"G",""),"H",""),"I",""),"J",""),"K",""),"L",""),"M",""),"N",""),"O",""),"P",""),"Q",""),"R",""),"S",""),"T",""),"U",""),"V",""),"W",""),"X",""),"Y",""),"Z",""),".",""),"-","")</f>
        <v/>
      </c>
      <c r="AA309" s="50">
        <f>LEN(S309)-LEN(SUBSTITUTE(S309,".",""))</f>
        <v/>
      </c>
      <c r="AB309" s="50">
        <f>AND(W309=5,Y309=4)</f>
        <v/>
      </c>
      <c r="AC309" s="50">
        <f>IF(P309="","",IF(S309="","There is no mapcode in this row, only a country code.",IF(ISNUMBER(FIND(" ",S309)),"There are too many spaces. A mapcode looks like ZAF RDD.2J: the country code, one space, then the code.",IF(Z309&lt;&gt;"","Contains characters that can't be in a mapcode: "&amp;Z309,IF(OR(AA309&lt;&gt;1,W309&lt;2,W309&gt;5,Y309&lt;2,Y309&gt;4),"This doesn't look like a mapcode. Mapcodes look like RDD.2J: 2 to 5 letters or numbers, a dot, then 2 to 4 more.",IF(AND(U309="",NOT(AB309)),"MISSING",IF(AND(U309&lt;&gt;"",OR(LEN(U309)&lt;2,LEN(U309)&gt;6,ISNUMBER(FIND(".",U309)))),"The country code """&amp;U309&amp;""" doesn't look right. Use a code like ZAF (South Africa) or US-CA (California).","")))))))</f>
        <v/>
      </c>
      <c r="AD309" s="50">
        <f>AND(R309&lt;&gt;"",T309&lt;&gt;"",R309&lt;&gt;T309)</f>
        <v/>
      </c>
    </row>
    <row r="310">
      <c r="B310" s="44" t="n"/>
      <c r="C310" s="44" t="n"/>
      <c r="D310" s="45">
        <f>IF(P310="","",IF(AC310="MISSING","MISSING COUNTRY CODE",IF(AC310&lt;&gt;"","NOT A VALID MAPCODE",IF(M310="NO CONNECTION","NO CONNECTION",IF(NOT(ISNUMBER(F310)),"NOT FOUND",IF(AD310,"CONVERTED – PLEASE CHECK","CONVERTED"))))))</f>
        <v/>
      </c>
      <c r="E310" s="46">
        <f>IF(OR(P310="",AC310&lt;&gt;""),"",TRIM(U310&amp;" "&amp;S310))</f>
        <v/>
      </c>
      <c r="F310" s="47">
        <f>IF(OR(M310="",M310="NO CONNECTION"),"",IFERROR(VALUE(SUBSTITUTE(_xlfn.FILTERXML(M310,"//latDeg"),".",MID(1/2,2,1))),""))</f>
        <v/>
      </c>
      <c r="G310" s="47">
        <f>IF(OR(M310="",M310="NO CONNECTION"),"",IFERROR(VALUE(SUBSTITUTE(_xlfn.FILTERXML(M310,"//lonDeg"),".",MID(1/2,2,1))),""))</f>
        <v/>
      </c>
      <c r="H310" s="45">
        <f>IF(ISNUMBER(F310),SUBSTITUTE(ROUND(F310,6)&amp;"",",",".")&amp;", "&amp;SUBSTITUTE(ROUND(G310,6)&amp;"",",","."),"")</f>
        <v/>
      </c>
      <c r="I310" s="46">
        <f>IF(ISNUMBER(F310),IFERROR(HYPERLINK("https://www.mymapcodes.com/go/?t="&amp;IF(U310="","AAA",U310)&amp;"&amp;ma="&amp;LEFT(S310,V310-1)&amp;"&amp;mb="&amp;MID(S310,V310+1,99),"Open on MyMapcodes →"),""),"")</f>
        <v/>
      </c>
      <c r="J310" s="48">
        <f>IF(P310="","",IF(AC310="MISSING","Add the country code: put it in front of the mapcode (e.g. ZAF RDD.2J) or in column C. ZAF = South Africa.",IF(AC310&lt;&gt;"",AC310,IF(M310="NO CONNECTION","Excel couldn't reach the mapcode service. Click the REFRESH RESULTS box just above the table.",IF(NOT(ISNUMBER(F310)),"The mapcode service doesn't recognise "&amp;E310&amp;". Check the mapcode and the country code.",IF(AD310,"Two different country codes were given, so the one in front of the mapcode ("&amp;R310&amp;") was used.",IF(E310&lt;&gt;TRIM(UPPER(B310&amp;"")),"Tidied up to "&amp;E310&amp;".","")))))))</f>
        <v/>
      </c>
      <c r="L310" s="49">
        <f>IF(E310="","",MapcodeAPI&amp;"coords/"&amp;SUBSTITUTE(E310," ","%20"))&amp;LEFT($B$13,0)</f>
        <v/>
      </c>
      <c r="M310" s="49">
        <f>IF(L310="","",IFERROR(_xlfn.WEBSERVICE(L310),IF(MapcodeAPIBackup="","NO CONNECTION",IFERROR(_xlfn.WEBSERVICE(MapcodeAPIBackup&amp;MID(L310,LEN(MapcodeAPI)+1,999)),"NO CONNECTION"))))</f>
        <v/>
      </c>
      <c r="N310" t="inlineStr">
        <is>
          <t xml:space="preserve"> </t>
        </is>
      </c>
      <c r="P310" s="50">
        <f>IFERROR(IF(AND(TRIM(B310&amp;"")="",TRIM(C310&amp;"")=""),"","#"&amp;UPPER(B310&amp;"")),"#(ERROR)")</f>
        <v/>
      </c>
      <c r="Q310" s="50">
        <f>IF(P310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310,2,999)," "," "),"﻿"," "),"​"," "),"⁠"," ")," "," ")," "," "),CHAR(9)," "),CHAR(10)," "),CHAR(13)," "),"MAPCODE"," "),CHAR(34)," "),"“"," "),"”"," "),"'"," "),"’"," "),"‘"," "),"("," "),")"," "),"["," "),"]"," "),"{"," "),"}"," "),","," "),";"," "),"|"," "),":"," "),"/"," "),"\"," ")))</f>
        <v/>
      </c>
      <c r="R310" s="50">
        <f>IF(ISNUMBER(FIND(" ",Q310)),LEFT(Q310,FIND(" ",Q310)-1),"")</f>
        <v/>
      </c>
      <c r="S310" s="50">
        <f>IF(ISNUMBER(FIND(" ",Q310)),TRIM(MID(Q310,FIND(" ",Q310)+1,999)),Q310)</f>
        <v/>
      </c>
      <c r="T3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310&amp;"")," "," "),"﻿"," "),"​"," "),"⁠"," ")," "," ")," "," "),CHAR(9)," "),CHAR(10)," "),CHAR(13)," "),"MAPCODE"," "),CHAR(34)," "),"“"," "),"”"," "),"'"," "),"’"," "),"‘"," "),"("," "),")"," "),"["," "),"]"," "),"{"," "),"}"," "),","," "),";"," "),"|"," "),":"," "),"/"," "),"\"," "))</f>
        <v/>
      </c>
      <c r="U310" s="50">
        <f>IF(R310&lt;&gt;"",R310,T310)</f>
        <v/>
      </c>
      <c r="V310" s="50">
        <f>IFERROR(FIND(".",S310),0)</f>
        <v/>
      </c>
      <c r="W310" s="50">
        <f>IF(V310&gt;0,V310-1,LEN(S310))</f>
        <v/>
      </c>
      <c r="X310" s="50">
        <f>IF(V310=0,"",IFERROR(LEFT(MID(S310,V310+1,99),FIND("-",MID(S310,V310+1,99))-1),MID(S310,V310+1,99)))</f>
        <v/>
      </c>
      <c r="Y310" s="50">
        <f>LEN(X310)</f>
        <v/>
      </c>
      <c r="Z3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310,"0",""),"1",""),"2",""),"3",""),"4",""),"5",""),"6",""),"7",""),"8",""),"9",""),"A",""),"B",""),"C",""),"D",""),"E",""),"F",""),"G",""),"H",""),"I",""),"J",""),"K",""),"L",""),"M",""),"N",""),"O",""),"P",""),"Q",""),"R",""),"S",""),"T",""),"U",""),"V",""),"W",""),"X",""),"Y",""),"Z",""),".",""),"-","")</f>
        <v/>
      </c>
      <c r="AA310" s="50">
        <f>LEN(S310)-LEN(SUBSTITUTE(S310,".",""))</f>
        <v/>
      </c>
      <c r="AB310" s="50">
        <f>AND(W310=5,Y310=4)</f>
        <v/>
      </c>
      <c r="AC310" s="50">
        <f>IF(P310="","",IF(S310="","There is no mapcode in this row, only a country code.",IF(ISNUMBER(FIND(" ",S310)),"There are too many spaces. A mapcode looks like ZAF RDD.2J: the country code, one space, then the code.",IF(Z310&lt;&gt;"","Contains characters that can't be in a mapcode: "&amp;Z310,IF(OR(AA310&lt;&gt;1,W310&lt;2,W310&gt;5,Y310&lt;2,Y310&gt;4),"This doesn't look like a mapcode. Mapcodes look like RDD.2J: 2 to 5 letters or numbers, a dot, then 2 to 4 more.",IF(AND(U310="",NOT(AB310)),"MISSING",IF(AND(U310&lt;&gt;"",OR(LEN(U310)&lt;2,LEN(U310)&gt;6,ISNUMBER(FIND(".",U310)))),"The country code """&amp;U310&amp;""" doesn't look right. Use a code like ZAF (South Africa) or US-CA (California).","")))))))</f>
        <v/>
      </c>
      <c r="AD310" s="50">
        <f>AND(R310&lt;&gt;"",T310&lt;&gt;"",R310&lt;&gt;T310)</f>
        <v/>
      </c>
    </row>
    <row r="311">
      <c r="B311" s="44" t="n"/>
      <c r="C311" s="44" t="n"/>
      <c r="D311" s="45">
        <f>IF(P311="","",IF(AC311="MISSING","MISSING COUNTRY CODE",IF(AC311&lt;&gt;"","NOT A VALID MAPCODE",IF(M311="NO CONNECTION","NO CONNECTION",IF(NOT(ISNUMBER(F311)),"NOT FOUND",IF(AD311,"CONVERTED – PLEASE CHECK","CONVERTED"))))))</f>
        <v/>
      </c>
      <c r="E311" s="46">
        <f>IF(OR(P311="",AC311&lt;&gt;""),"",TRIM(U311&amp;" "&amp;S311))</f>
        <v/>
      </c>
      <c r="F311" s="47">
        <f>IF(OR(M311="",M311="NO CONNECTION"),"",IFERROR(VALUE(SUBSTITUTE(_xlfn.FILTERXML(M311,"//latDeg"),".",MID(1/2,2,1))),""))</f>
        <v/>
      </c>
      <c r="G311" s="47">
        <f>IF(OR(M311="",M311="NO CONNECTION"),"",IFERROR(VALUE(SUBSTITUTE(_xlfn.FILTERXML(M311,"//lonDeg"),".",MID(1/2,2,1))),""))</f>
        <v/>
      </c>
      <c r="H311" s="45">
        <f>IF(ISNUMBER(F311),SUBSTITUTE(ROUND(F311,6)&amp;"",",",".")&amp;", "&amp;SUBSTITUTE(ROUND(G311,6)&amp;"",",","."),"")</f>
        <v/>
      </c>
      <c r="I311" s="46">
        <f>IF(ISNUMBER(F311),IFERROR(HYPERLINK("https://www.mymapcodes.com/go/?t="&amp;IF(U311="","AAA",U311)&amp;"&amp;ma="&amp;LEFT(S311,V311-1)&amp;"&amp;mb="&amp;MID(S311,V311+1,99),"Open on MyMapcodes →"),""),"")</f>
        <v/>
      </c>
      <c r="J311" s="48">
        <f>IF(P311="","",IF(AC311="MISSING","Add the country code: put it in front of the mapcode (e.g. ZAF RDD.2J) or in column C. ZAF = South Africa.",IF(AC311&lt;&gt;"",AC311,IF(M311="NO CONNECTION","Excel couldn't reach the mapcode service. Click the REFRESH RESULTS box just above the table.",IF(NOT(ISNUMBER(F311)),"The mapcode service doesn't recognise "&amp;E311&amp;". Check the mapcode and the country code.",IF(AD311,"Two different country codes were given, so the one in front of the mapcode ("&amp;R311&amp;") was used.",IF(E311&lt;&gt;TRIM(UPPER(B311&amp;"")),"Tidied up to "&amp;E311&amp;".","")))))))</f>
        <v/>
      </c>
      <c r="L311" s="49">
        <f>IF(E311="","",MapcodeAPI&amp;"coords/"&amp;SUBSTITUTE(E311," ","%20"))&amp;LEFT($B$13,0)</f>
        <v/>
      </c>
      <c r="M311" s="49">
        <f>IF(L311="","",IFERROR(_xlfn.WEBSERVICE(L311),IF(MapcodeAPIBackup="","NO CONNECTION",IFERROR(_xlfn.WEBSERVICE(MapcodeAPIBackup&amp;MID(L311,LEN(MapcodeAPI)+1,999)),"NO CONNECTION"))))</f>
        <v/>
      </c>
      <c r="N311" t="inlineStr">
        <is>
          <t xml:space="preserve"> </t>
        </is>
      </c>
      <c r="P311" s="50">
        <f>IFERROR(IF(AND(TRIM(B311&amp;"")="",TRIM(C311&amp;"")=""),"","#"&amp;UPPER(B311&amp;"")),"#(ERROR)")</f>
        <v/>
      </c>
      <c r="Q311" s="50">
        <f>IF(P311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311,2,999)," "," "),"﻿"," "),"​"," "),"⁠"," ")," "," ")," "," "),CHAR(9)," "),CHAR(10)," "),CHAR(13)," "),"MAPCODE"," "),CHAR(34)," "),"“"," "),"”"," "),"'"," "),"’"," "),"‘"," "),"("," "),")"," "),"["," "),"]"," "),"{"," "),"}"," "),","," "),";"," "),"|"," "),":"," "),"/"," "),"\"," ")))</f>
        <v/>
      </c>
      <c r="R311" s="50">
        <f>IF(ISNUMBER(FIND(" ",Q311)),LEFT(Q311,FIND(" ",Q311)-1),"")</f>
        <v/>
      </c>
      <c r="S311" s="50">
        <f>IF(ISNUMBER(FIND(" ",Q311)),TRIM(MID(Q311,FIND(" ",Q311)+1,999)),Q311)</f>
        <v/>
      </c>
      <c r="T3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311&amp;"")," "," "),"﻿"," "),"​"," "),"⁠"," ")," "," ")," "," "),CHAR(9)," "),CHAR(10)," "),CHAR(13)," "),"MAPCODE"," "),CHAR(34)," "),"“"," "),"”"," "),"'"," "),"’"," "),"‘"," "),"("," "),")"," "),"["," "),"]"," "),"{"," "),"}"," "),","," "),";"," "),"|"," "),":"," "),"/"," "),"\"," "))</f>
        <v/>
      </c>
      <c r="U311" s="50">
        <f>IF(R311&lt;&gt;"",R311,T311)</f>
        <v/>
      </c>
      <c r="V311" s="50">
        <f>IFERROR(FIND(".",S311),0)</f>
        <v/>
      </c>
      <c r="W311" s="50">
        <f>IF(V311&gt;0,V311-1,LEN(S311))</f>
        <v/>
      </c>
      <c r="X311" s="50">
        <f>IF(V311=0,"",IFERROR(LEFT(MID(S311,V311+1,99),FIND("-",MID(S311,V311+1,99))-1),MID(S311,V311+1,99)))</f>
        <v/>
      </c>
      <c r="Y311" s="50">
        <f>LEN(X311)</f>
        <v/>
      </c>
      <c r="Z3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311,"0",""),"1",""),"2",""),"3",""),"4",""),"5",""),"6",""),"7",""),"8",""),"9",""),"A",""),"B",""),"C",""),"D",""),"E",""),"F",""),"G",""),"H",""),"I",""),"J",""),"K",""),"L",""),"M",""),"N",""),"O",""),"P",""),"Q",""),"R",""),"S",""),"T",""),"U",""),"V",""),"W",""),"X",""),"Y",""),"Z",""),".",""),"-","")</f>
        <v/>
      </c>
      <c r="AA311" s="50">
        <f>LEN(S311)-LEN(SUBSTITUTE(S311,".",""))</f>
        <v/>
      </c>
      <c r="AB311" s="50">
        <f>AND(W311=5,Y311=4)</f>
        <v/>
      </c>
      <c r="AC311" s="50">
        <f>IF(P311="","",IF(S311="","There is no mapcode in this row, only a country code.",IF(ISNUMBER(FIND(" ",S311)),"There are too many spaces. A mapcode looks like ZAF RDD.2J: the country code, one space, then the code.",IF(Z311&lt;&gt;"","Contains characters that can't be in a mapcode: "&amp;Z311,IF(OR(AA311&lt;&gt;1,W311&lt;2,W311&gt;5,Y311&lt;2,Y311&gt;4),"This doesn't look like a mapcode. Mapcodes look like RDD.2J: 2 to 5 letters or numbers, a dot, then 2 to 4 more.",IF(AND(U311="",NOT(AB311)),"MISSING",IF(AND(U311&lt;&gt;"",OR(LEN(U311)&lt;2,LEN(U311)&gt;6,ISNUMBER(FIND(".",U311)))),"The country code """&amp;U311&amp;""" doesn't look right. Use a code like ZAF (South Africa) or US-CA (California).","")))))))</f>
        <v/>
      </c>
      <c r="AD311" s="50">
        <f>AND(R311&lt;&gt;"",T311&lt;&gt;"",R311&lt;&gt;T311)</f>
        <v/>
      </c>
    </row>
    <row r="312">
      <c r="B312" s="44" t="n"/>
      <c r="C312" s="44" t="n"/>
      <c r="D312" s="45">
        <f>IF(P312="","",IF(AC312="MISSING","MISSING COUNTRY CODE",IF(AC312&lt;&gt;"","NOT A VALID MAPCODE",IF(M312="NO CONNECTION","NO CONNECTION",IF(NOT(ISNUMBER(F312)),"NOT FOUND",IF(AD312,"CONVERTED – PLEASE CHECK","CONVERTED"))))))</f>
        <v/>
      </c>
      <c r="E312" s="46">
        <f>IF(OR(P312="",AC312&lt;&gt;""),"",TRIM(U312&amp;" "&amp;S312))</f>
        <v/>
      </c>
      <c r="F312" s="47">
        <f>IF(OR(M312="",M312="NO CONNECTION"),"",IFERROR(VALUE(SUBSTITUTE(_xlfn.FILTERXML(M312,"//latDeg"),".",MID(1/2,2,1))),""))</f>
        <v/>
      </c>
      <c r="G312" s="47">
        <f>IF(OR(M312="",M312="NO CONNECTION"),"",IFERROR(VALUE(SUBSTITUTE(_xlfn.FILTERXML(M312,"//lonDeg"),".",MID(1/2,2,1))),""))</f>
        <v/>
      </c>
      <c r="H312" s="45">
        <f>IF(ISNUMBER(F312),SUBSTITUTE(ROUND(F312,6)&amp;"",",",".")&amp;", "&amp;SUBSTITUTE(ROUND(G312,6)&amp;"",",","."),"")</f>
        <v/>
      </c>
      <c r="I312" s="46">
        <f>IF(ISNUMBER(F312),IFERROR(HYPERLINK("https://www.mymapcodes.com/go/?t="&amp;IF(U312="","AAA",U312)&amp;"&amp;ma="&amp;LEFT(S312,V312-1)&amp;"&amp;mb="&amp;MID(S312,V312+1,99),"Open on MyMapcodes →"),""),"")</f>
        <v/>
      </c>
      <c r="J312" s="48">
        <f>IF(P312="","",IF(AC312="MISSING","Add the country code: put it in front of the mapcode (e.g. ZAF RDD.2J) or in column C. ZAF = South Africa.",IF(AC312&lt;&gt;"",AC312,IF(M312="NO CONNECTION","Excel couldn't reach the mapcode service. Click the REFRESH RESULTS box just above the table.",IF(NOT(ISNUMBER(F312)),"The mapcode service doesn't recognise "&amp;E312&amp;". Check the mapcode and the country code.",IF(AD312,"Two different country codes were given, so the one in front of the mapcode ("&amp;R312&amp;") was used.",IF(E312&lt;&gt;TRIM(UPPER(B312&amp;"")),"Tidied up to "&amp;E312&amp;".","")))))))</f>
        <v/>
      </c>
      <c r="L312" s="49">
        <f>IF(E312="","",MapcodeAPI&amp;"coords/"&amp;SUBSTITUTE(E312," ","%20"))&amp;LEFT($B$13,0)</f>
        <v/>
      </c>
      <c r="M312" s="49">
        <f>IF(L312="","",IFERROR(_xlfn.WEBSERVICE(L312),IF(MapcodeAPIBackup="","NO CONNECTION",IFERROR(_xlfn.WEBSERVICE(MapcodeAPIBackup&amp;MID(L312,LEN(MapcodeAPI)+1,999)),"NO CONNECTION"))))</f>
        <v/>
      </c>
      <c r="N312" t="inlineStr">
        <is>
          <t xml:space="preserve"> </t>
        </is>
      </c>
      <c r="P312" s="50">
        <f>IFERROR(IF(AND(TRIM(B312&amp;"")="",TRIM(C312&amp;"")=""),"","#"&amp;UPPER(B312&amp;"")),"#(ERROR)")</f>
        <v/>
      </c>
      <c r="Q312" s="50">
        <f>IF(P312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312,2,999)," "," "),"﻿"," "),"​"," "),"⁠"," ")," "," ")," "," "),CHAR(9)," "),CHAR(10)," "),CHAR(13)," "),"MAPCODE"," "),CHAR(34)," "),"“"," "),"”"," "),"'"," "),"’"," "),"‘"," "),"("," "),")"," "),"["," "),"]"," "),"{"," "),"}"," "),","," "),";"," "),"|"," "),":"," "),"/"," "),"\"," ")))</f>
        <v/>
      </c>
      <c r="R312" s="50">
        <f>IF(ISNUMBER(FIND(" ",Q312)),LEFT(Q312,FIND(" ",Q312)-1),"")</f>
        <v/>
      </c>
      <c r="S312" s="50">
        <f>IF(ISNUMBER(FIND(" ",Q312)),TRIM(MID(Q312,FIND(" ",Q312)+1,999)),Q312)</f>
        <v/>
      </c>
      <c r="T3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312&amp;"")," "," "),"﻿"," "),"​"," "),"⁠"," ")," "," ")," "," "),CHAR(9)," "),CHAR(10)," "),CHAR(13)," "),"MAPCODE"," "),CHAR(34)," "),"“"," "),"”"," "),"'"," "),"’"," "),"‘"," "),"("," "),")"," "),"["," "),"]"," "),"{"," "),"}"," "),","," "),";"," "),"|"," "),":"," "),"/"," "),"\"," "))</f>
        <v/>
      </c>
      <c r="U312" s="50">
        <f>IF(R312&lt;&gt;"",R312,T312)</f>
        <v/>
      </c>
      <c r="V312" s="50">
        <f>IFERROR(FIND(".",S312),0)</f>
        <v/>
      </c>
      <c r="W312" s="50">
        <f>IF(V312&gt;0,V312-1,LEN(S312))</f>
        <v/>
      </c>
      <c r="X312" s="50">
        <f>IF(V312=0,"",IFERROR(LEFT(MID(S312,V312+1,99),FIND("-",MID(S312,V312+1,99))-1),MID(S312,V312+1,99)))</f>
        <v/>
      </c>
      <c r="Y312" s="50">
        <f>LEN(X312)</f>
        <v/>
      </c>
      <c r="Z3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312,"0",""),"1",""),"2",""),"3",""),"4",""),"5",""),"6",""),"7",""),"8",""),"9",""),"A",""),"B",""),"C",""),"D",""),"E",""),"F",""),"G",""),"H",""),"I",""),"J",""),"K",""),"L",""),"M",""),"N",""),"O",""),"P",""),"Q",""),"R",""),"S",""),"T",""),"U",""),"V",""),"W",""),"X",""),"Y",""),"Z",""),".",""),"-","")</f>
        <v/>
      </c>
      <c r="AA312" s="50">
        <f>LEN(S312)-LEN(SUBSTITUTE(S312,".",""))</f>
        <v/>
      </c>
      <c r="AB312" s="50">
        <f>AND(W312=5,Y312=4)</f>
        <v/>
      </c>
      <c r="AC312" s="50">
        <f>IF(P312="","",IF(S312="","There is no mapcode in this row, only a country code.",IF(ISNUMBER(FIND(" ",S312)),"There are too many spaces. A mapcode looks like ZAF RDD.2J: the country code, one space, then the code.",IF(Z312&lt;&gt;"","Contains characters that can't be in a mapcode: "&amp;Z312,IF(OR(AA312&lt;&gt;1,W312&lt;2,W312&gt;5,Y312&lt;2,Y312&gt;4),"This doesn't look like a mapcode. Mapcodes look like RDD.2J: 2 to 5 letters or numbers, a dot, then 2 to 4 more.",IF(AND(U312="",NOT(AB312)),"MISSING",IF(AND(U312&lt;&gt;"",OR(LEN(U312)&lt;2,LEN(U312)&gt;6,ISNUMBER(FIND(".",U312)))),"The country code """&amp;U312&amp;""" doesn't look right. Use a code like ZAF (South Africa) or US-CA (California).","")))))))</f>
        <v/>
      </c>
      <c r="AD312" s="50">
        <f>AND(R312&lt;&gt;"",T312&lt;&gt;"",R312&lt;&gt;T312)</f>
        <v/>
      </c>
    </row>
    <row r="313">
      <c r="B313" s="44" t="n"/>
      <c r="C313" s="44" t="n"/>
      <c r="D313" s="45">
        <f>IF(P313="","",IF(AC313="MISSING","MISSING COUNTRY CODE",IF(AC313&lt;&gt;"","NOT A VALID MAPCODE",IF(M313="NO CONNECTION","NO CONNECTION",IF(NOT(ISNUMBER(F313)),"NOT FOUND",IF(AD313,"CONVERTED – PLEASE CHECK","CONVERTED"))))))</f>
        <v/>
      </c>
      <c r="E313" s="46">
        <f>IF(OR(P313="",AC313&lt;&gt;""),"",TRIM(U313&amp;" "&amp;S313))</f>
        <v/>
      </c>
      <c r="F313" s="47">
        <f>IF(OR(M313="",M313="NO CONNECTION"),"",IFERROR(VALUE(SUBSTITUTE(_xlfn.FILTERXML(M313,"//latDeg"),".",MID(1/2,2,1))),""))</f>
        <v/>
      </c>
      <c r="G313" s="47">
        <f>IF(OR(M313="",M313="NO CONNECTION"),"",IFERROR(VALUE(SUBSTITUTE(_xlfn.FILTERXML(M313,"//lonDeg"),".",MID(1/2,2,1))),""))</f>
        <v/>
      </c>
      <c r="H313" s="45">
        <f>IF(ISNUMBER(F313),SUBSTITUTE(ROUND(F313,6)&amp;"",",",".")&amp;", "&amp;SUBSTITUTE(ROUND(G313,6)&amp;"",",","."),"")</f>
        <v/>
      </c>
      <c r="I313" s="46">
        <f>IF(ISNUMBER(F313),IFERROR(HYPERLINK("https://www.mymapcodes.com/go/?t="&amp;IF(U313="","AAA",U313)&amp;"&amp;ma="&amp;LEFT(S313,V313-1)&amp;"&amp;mb="&amp;MID(S313,V313+1,99),"Open on MyMapcodes →"),""),"")</f>
        <v/>
      </c>
      <c r="J313" s="48">
        <f>IF(P313="","",IF(AC313="MISSING","Add the country code: put it in front of the mapcode (e.g. ZAF RDD.2J) or in column C. ZAF = South Africa.",IF(AC313&lt;&gt;"",AC313,IF(M313="NO CONNECTION","Excel couldn't reach the mapcode service. Click the REFRESH RESULTS box just above the table.",IF(NOT(ISNUMBER(F313)),"The mapcode service doesn't recognise "&amp;E313&amp;". Check the mapcode and the country code.",IF(AD313,"Two different country codes were given, so the one in front of the mapcode ("&amp;R313&amp;") was used.",IF(E313&lt;&gt;TRIM(UPPER(B313&amp;"")),"Tidied up to "&amp;E313&amp;".","")))))))</f>
        <v/>
      </c>
      <c r="L313" s="49">
        <f>IF(E313="","",MapcodeAPI&amp;"coords/"&amp;SUBSTITUTE(E313," ","%20"))&amp;LEFT($B$13,0)</f>
        <v/>
      </c>
      <c r="M313" s="49">
        <f>IF(L313="","",IFERROR(_xlfn.WEBSERVICE(L313),IF(MapcodeAPIBackup="","NO CONNECTION",IFERROR(_xlfn.WEBSERVICE(MapcodeAPIBackup&amp;MID(L313,LEN(MapcodeAPI)+1,999)),"NO CONNECTION"))))</f>
        <v/>
      </c>
      <c r="N313" t="inlineStr">
        <is>
          <t xml:space="preserve"> </t>
        </is>
      </c>
      <c r="P313" s="50">
        <f>IFERROR(IF(AND(TRIM(B313&amp;"")="",TRIM(C313&amp;"")=""),"","#"&amp;UPPER(B313&amp;"")),"#(ERROR)")</f>
        <v/>
      </c>
      <c r="Q313" s="50">
        <f>IF(P313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313,2,999)," "," "),"﻿"," "),"​"," "),"⁠"," ")," "," ")," "," "),CHAR(9)," "),CHAR(10)," "),CHAR(13)," "),"MAPCODE"," "),CHAR(34)," "),"“"," "),"”"," "),"'"," "),"’"," "),"‘"," "),"("," "),")"," "),"["," "),"]"," "),"{"," "),"}"," "),","," "),";"," "),"|"," "),":"," "),"/"," "),"\"," ")))</f>
        <v/>
      </c>
      <c r="R313" s="50">
        <f>IF(ISNUMBER(FIND(" ",Q313)),LEFT(Q313,FIND(" ",Q313)-1),"")</f>
        <v/>
      </c>
      <c r="S313" s="50">
        <f>IF(ISNUMBER(FIND(" ",Q313)),TRIM(MID(Q313,FIND(" ",Q313)+1,999)),Q313)</f>
        <v/>
      </c>
      <c r="T3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313&amp;"")," "," "),"﻿"," "),"​"," "),"⁠"," ")," "," ")," "," "),CHAR(9)," "),CHAR(10)," "),CHAR(13)," "),"MAPCODE"," "),CHAR(34)," "),"“"," "),"”"," "),"'"," "),"’"," "),"‘"," "),"("," "),")"," "),"["," "),"]"," "),"{"," "),"}"," "),","," "),";"," "),"|"," "),":"," "),"/"," "),"\"," "))</f>
        <v/>
      </c>
      <c r="U313" s="50">
        <f>IF(R313&lt;&gt;"",R313,T313)</f>
        <v/>
      </c>
      <c r="V313" s="50">
        <f>IFERROR(FIND(".",S313),0)</f>
        <v/>
      </c>
      <c r="W313" s="50">
        <f>IF(V313&gt;0,V313-1,LEN(S313))</f>
        <v/>
      </c>
      <c r="X313" s="50">
        <f>IF(V313=0,"",IFERROR(LEFT(MID(S313,V313+1,99),FIND("-",MID(S313,V313+1,99))-1),MID(S313,V313+1,99)))</f>
        <v/>
      </c>
      <c r="Y313" s="50">
        <f>LEN(X313)</f>
        <v/>
      </c>
      <c r="Z3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313,"0",""),"1",""),"2",""),"3",""),"4",""),"5",""),"6",""),"7",""),"8",""),"9",""),"A",""),"B",""),"C",""),"D",""),"E",""),"F",""),"G",""),"H",""),"I",""),"J",""),"K",""),"L",""),"M",""),"N",""),"O",""),"P",""),"Q",""),"R",""),"S",""),"T",""),"U",""),"V",""),"W",""),"X",""),"Y",""),"Z",""),".",""),"-","")</f>
        <v/>
      </c>
      <c r="AA313" s="50">
        <f>LEN(S313)-LEN(SUBSTITUTE(S313,".",""))</f>
        <v/>
      </c>
      <c r="AB313" s="50">
        <f>AND(W313=5,Y313=4)</f>
        <v/>
      </c>
      <c r="AC313" s="50">
        <f>IF(P313="","",IF(S313="","There is no mapcode in this row, only a country code.",IF(ISNUMBER(FIND(" ",S313)),"There are too many spaces. A mapcode looks like ZAF RDD.2J: the country code, one space, then the code.",IF(Z313&lt;&gt;"","Contains characters that can't be in a mapcode: "&amp;Z313,IF(OR(AA313&lt;&gt;1,W313&lt;2,W313&gt;5,Y313&lt;2,Y313&gt;4),"This doesn't look like a mapcode. Mapcodes look like RDD.2J: 2 to 5 letters or numbers, a dot, then 2 to 4 more.",IF(AND(U313="",NOT(AB313)),"MISSING",IF(AND(U313&lt;&gt;"",OR(LEN(U313)&lt;2,LEN(U313)&gt;6,ISNUMBER(FIND(".",U313)))),"The country code """&amp;U313&amp;""" doesn't look right. Use a code like ZAF (South Africa) or US-CA (California).","")))))))</f>
        <v/>
      </c>
      <c r="AD313" s="50">
        <f>AND(R313&lt;&gt;"",T313&lt;&gt;"",R313&lt;&gt;T313)</f>
        <v/>
      </c>
    </row>
    <row r="314">
      <c r="B314" s="44" t="n"/>
      <c r="C314" s="44" t="n"/>
      <c r="D314" s="45">
        <f>IF(P314="","",IF(AC314="MISSING","MISSING COUNTRY CODE",IF(AC314&lt;&gt;"","NOT A VALID MAPCODE",IF(M314="NO CONNECTION","NO CONNECTION",IF(NOT(ISNUMBER(F314)),"NOT FOUND",IF(AD314,"CONVERTED – PLEASE CHECK","CONVERTED"))))))</f>
        <v/>
      </c>
      <c r="E314" s="46">
        <f>IF(OR(P314="",AC314&lt;&gt;""),"",TRIM(U314&amp;" "&amp;S314))</f>
        <v/>
      </c>
      <c r="F314" s="47">
        <f>IF(OR(M314="",M314="NO CONNECTION"),"",IFERROR(VALUE(SUBSTITUTE(_xlfn.FILTERXML(M314,"//latDeg"),".",MID(1/2,2,1))),""))</f>
        <v/>
      </c>
      <c r="G314" s="47">
        <f>IF(OR(M314="",M314="NO CONNECTION"),"",IFERROR(VALUE(SUBSTITUTE(_xlfn.FILTERXML(M314,"//lonDeg"),".",MID(1/2,2,1))),""))</f>
        <v/>
      </c>
      <c r="H314" s="45">
        <f>IF(ISNUMBER(F314),SUBSTITUTE(ROUND(F314,6)&amp;"",",",".")&amp;", "&amp;SUBSTITUTE(ROUND(G314,6)&amp;"",",","."),"")</f>
        <v/>
      </c>
      <c r="I314" s="46">
        <f>IF(ISNUMBER(F314),IFERROR(HYPERLINK("https://www.mymapcodes.com/go/?t="&amp;IF(U314="","AAA",U314)&amp;"&amp;ma="&amp;LEFT(S314,V314-1)&amp;"&amp;mb="&amp;MID(S314,V314+1,99),"Open on MyMapcodes →"),""),"")</f>
        <v/>
      </c>
      <c r="J314" s="48">
        <f>IF(P314="","",IF(AC314="MISSING","Add the country code: put it in front of the mapcode (e.g. ZAF RDD.2J) or in column C. ZAF = South Africa.",IF(AC314&lt;&gt;"",AC314,IF(M314="NO CONNECTION","Excel couldn't reach the mapcode service. Click the REFRESH RESULTS box just above the table.",IF(NOT(ISNUMBER(F314)),"The mapcode service doesn't recognise "&amp;E314&amp;". Check the mapcode and the country code.",IF(AD314,"Two different country codes were given, so the one in front of the mapcode ("&amp;R314&amp;") was used.",IF(E314&lt;&gt;TRIM(UPPER(B314&amp;"")),"Tidied up to "&amp;E314&amp;".","")))))))</f>
        <v/>
      </c>
      <c r="L314" s="49">
        <f>IF(E314="","",MapcodeAPI&amp;"coords/"&amp;SUBSTITUTE(E314," ","%20"))&amp;LEFT($B$13,0)</f>
        <v/>
      </c>
      <c r="M314" s="49">
        <f>IF(L314="","",IFERROR(_xlfn.WEBSERVICE(L314),IF(MapcodeAPIBackup="","NO CONNECTION",IFERROR(_xlfn.WEBSERVICE(MapcodeAPIBackup&amp;MID(L314,LEN(MapcodeAPI)+1,999)),"NO CONNECTION"))))</f>
        <v/>
      </c>
      <c r="N314" t="inlineStr">
        <is>
          <t xml:space="preserve"> </t>
        </is>
      </c>
      <c r="P314" s="50">
        <f>IFERROR(IF(AND(TRIM(B314&amp;"")="",TRIM(C314&amp;"")=""),"","#"&amp;UPPER(B314&amp;"")),"#(ERROR)")</f>
        <v/>
      </c>
      <c r="Q314" s="50">
        <f>IF(P314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314,2,999)," "," "),"﻿"," "),"​"," "),"⁠"," ")," "," ")," "," "),CHAR(9)," "),CHAR(10)," "),CHAR(13)," "),"MAPCODE"," "),CHAR(34)," "),"“"," "),"”"," "),"'"," "),"’"," "),"‘"," "),"("," "),")"," "),"["," "),"]"," "),"{"," "),"}"," "),","," "),";"," "),"|"," "),":"," "),"/"," "),"\"," ")))</f>
        <v/>
      </c>
      <c r="R314" s="50">
        <f>IF(ISNUMBER(FIND(" ",Q314)),LEFT(Q314,FIND(" ",Q314)-1),"")</f>
        <v/>
      </c>
      <c r="S314" s="50">
        <f>IF(ISNUMBER(FIND(" ",Q314)),TRIM(MID(Q314,FIND(" ",Q314)+1,999)),Q314)</f>
        <v/>
      </c>
      <c r="T3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314&amp;"")," "," "),"﻿"," "),"​"," "),"⁠"," ")," "," ")," "," "),CHAR(9)," "),CHAR(10)," "),CHAR(13)," "),"MAPCODE"," "),CHAR(34)," "),"“"," "),"”"," "),"'"," "),"’"," "),"‘"," "),"("," "),")"," "),"["," "),"]"," "),"{"," "),"}"," "),","," "),";"," "),"|"," "),":"," "),"/"," "),"\"," "))</f>
        <v/>
      </c>
      <c r="U314" s="50">
        <f>IF(R314&lt;&gt;"",R314,T314)</f>
        <v/>
      </c>
      <c r="V314" s="50">
        <f>IFERROR(FIND(".",S314),0)</f>
        <v/>
      </c>
      <c r="W314" s="50">
        <f>IF(V314&gt;0,V314-1,LEN(S314))</f>
        <v/>
      </c>
      <c r="X314" s="50">
        <f>IF(V314=0,"",IFERROR(LEFT(MID(S314,V314+1,99),FIND("-",MID(S314,V314+1,99))-1),MID(S314,V314+1,99)))</f>
        <v/>
      </c>
      <c r="Y314" s="50">
        <f>LEN(X314)</f>
        <v/>
      </c>
      <c r="Z3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314,"0",""),"1",""),"2",""),"3",""),"4",""),"5",""),"6",""),"7",""),"8",""),"9",""),"A",""),"B",""),"C",""),"D",""),"E",""),"F",""),"G",""),"H",""),"I",""),"J",""),"K",""),"L",""),"M",""),"N",""),"O",""),"P",""),"Q",""),"R",""),"S",""),"T",""),"U",""),"V",""),"W",""),"X",""),"Y",""),"Z",""),".",""),"-","")</f>
        <v/>
      </c>
      <c r="AA314" s="50">
        <f>LEN(S314)-LEN(SUBSTITUTE(S314,".",""))</f>
        <v/>
      </c>
      <c r="AB314" s="50">
        <f>AND(W314=5,Y314=4)</f>
        <v/>
      </c>
      <c r="AC314" s="50">
        <f>IF(P314="","",IF(S314="","There is no mapcode in this row, only a country code.",IF(ISNUMBER(FIND(" ",S314)),"There are too many spaces. A mapcode looks like ZAF RDD.2J: the country code, one space, then the code.",IF(Z314&lt;&gt;"","Contains characters that can't be in a mapcode: "&amp;Z314,IF(OR(AA314&lt;&gt;1,W314&lt;2,W314&gt;5,Y314&lt;2,Y314&gt;4),"This doesn't look like a mapcode. Mapcodes look like RDD.2J: 2 to 5 letters or numbers, a dot, then 2 to 4 more.",IF(AND(U314="",NOT(AB314)),"MISSING",IF(AND(U314&lt;&gt;"",OR(LEN(U314)&lt;2,LEN(U314)&gt;6,ISNUMBER(FIND(".",U314)))),"The country code """&amp;U314&amp;""" doesn't look right. Use a code like ZAF (South Africa) or US-CA (California).","")))))))</f>
        <v/>
      </c>
      <c r="AD314" s="50">
        <f>AND(R314&lt;&gt;"",T314&lt;&gt;"",R314&lt;&gt;T314)</f>
        <v/>
      </c>
    </row>
    <row r="315">
      <c r="B315" s="44" t="n"/>
      <c r="C315" s="44" t="n"/>
      <c r="D315" s="45">
        <f>IF(P315="","",IF(AC315="MISSING","MISSING COUNTRY CODE",IF(AC315&lt;&gt;"","NOT A VALID MAPCODE",IF(M315="NO CONNECTION","NO CONNECTION",IF(NOT(ISNUMBER(F315)),"NOT FOUND",IF(AD315,"CONVERTED – PLEASE CHECK","CONVERTED"))))))</f>
        <v/>
      </c>
      <c r="E315" s="46">
        <f>IF(OR(P315="",AC315&lt;&gt;""),"",TRIM(U315&amp;" "&amp;S315))</f>
        <v/>
      </c>
      <c r="F315" s="47">
        <f>IF(OR(M315="",M315="NO CONNECTION"),"",IFERROR(VALUE(SUBSTITUTE(_xlfn.FILTERXML(M315,"//latDeg"),".",MID(1/2,2,1))),""))</f>
        <v/>
      </c>
      <c r="G315" s="47">
        <f>IF(OR(M315="",M315="NO CONNECTION"),"",IFERROR(VALUE(SUBSTITUTE(_xlfn.FILTERXML(M315,"//lonDeg"),".",MID(1/2,2,1))),""))</f>
        <v/>
      </c>
      <c r="H315" s="45">
        <f>IF(ISNUMBER(F315),SUBSTITUTE(ROUND(F315,6)&amp;"",",",".")&amp;", "&amp;SUBSTITUTE(ROUND(G315,6)&amp;"",",","."),"")</f>
        <v/>
      </c>
      <c r="I315" s="46">
        <f>IF(ISNUMBER(F315),IFERROR(HYPERLINK("https://www.mymapcodes.com/go/?t="&amp;IF(U315="","AAA",U315)&amp;"&amp;ma="&amp;LEFT(S315,V315-1)&amp;"&amp;mb="&amp;MID(S315,V315+1,99),"Open on MyMapcodes →"),""),"")</f>
        <v/>
      </c>
      <c r="J315" s="48">
        <f>IF(P315="","",IF(AC315="MISSING","Add the country code: put it in front of the mapcode (e.g. ZAF RDD.2J) or in column C. ZAF = South Africa.",IF(AC315&lt;&gt;"",AC315,IF(M315="NO CONNECTION","Excel couldn't reach the mapcode service. Click the REFRESH RESULTS box just above the table.",IF(NOT(ISNUMBER(F315)),"The mapcode service doesn't recognise "&amp;E315&amp;". Check the mapcode and the country code.",IF(AD315,"Two different country codes were given, so the one in front of the mapcode ("&amp;R315&amp;") was used.",IF(E315&lt;&gt;TRIM(UPPER(B315&amp;"")),"Tidied up to "&amp;E315&amp;".","")))))))</f>
        <v/>
      </c>
      <c r="L315" s="49">
        <f>IF(E315="","",MapcodeAPI&amp;"coords/"&amp;SUBSTITUTE(E315," ","%20"))&amp;LEFT($B$13,0)</f>
        <v/>
      </c>
      <c r="M315" s="49">
        <f>IF(L315="","",IFERROR(_xlfn.WEBSERVICE(L315),IF(MapcodeAPIBackup="","NO CONNECTION",IFERROR(_xlfn.WEBSERVICE(MapcodeAPIBackup&amp;MID(L315,LEN(MapcodeAPI)+1,999)),"NO CONNECTION"))))</f>
        <v/>
      </c>
      <c r="N315" t="inlineStr">
        <is>
          <t xml:space="preserve"> </t>
        </is>
      </c>
      <c r="P315" s="50">
        <f>IFERROR(IF(AND(TRIM(B315&amp;"")="",TRIM(C315&amp;"")=""),"","#"&amp;UPPER(B315&amp;"")),"#(ERROR)")</f>
        <v/>
      </c>
      <c r="Q315" s="50">
        <f>IF(P315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315,2,999)," "," "),"﻿"," "),"​"," "),"⁠"," ")," "," ")," "," "),CHAR(9)," "),CHAR(10)," "),CHAR(13)," "),"MAPCODE"," "),CHAR(34)," "),"“"," "),"”"," "),"'"," "),"’"," "),"‘"," "),"("," "),")"," "),"["," "),"]"," "),"{"," "),"}"," "),","," "),";"," "),"|"," "),":"," "),"/"," "),"\"," ")))</f>
        <v/>
      </c>
      <c r="R315" s="50">
        <f>IF(ISNUMBER(FIND(" ",Q315)),LEFT(Q315,FIND(" ",Q315)-1),"")</f>
        <v/>
      </c>
      <c r="S315" s="50">
        <f>IF(ISNUMBER(FIND(" ",Q315)),TRIM(MID(Q315,FIND(" ",Q315)+1,999)),Q315)</f>
        <v/>
      </c>
      <c r="T3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315&amp;"")," "," "),"﻿"," "),"​"," "),"⁠"," ")," "," ")," "," "),CHAR(9)," "),CHAR(10)," "),CHAR(13)," "),"MAPCODE"," "),CHAR(34)," "),"“"," "),"”"," "),"'"," "),"’"," "),"‘"," "),"("," "),")"," "),"["," "),"]"," "),"{"," "),"}"," "),","," "),";"," "),"|"," "),":"," "),"/"," "),"\"," "))</f>
        <v/>
      </c>
      <c r="U315" s="50">
        <f>IF(R315&lt;&gt;"",R315,T315)</f>
        <v/>
      </c>
      <c r="V315" s="50">
        <f>IFERROR(FIND(".",S315),0)</f>
        <v/>
      </c>
      <c r="W315" s="50">
        <f>IF(V315&gt;0,V315-1,LEN(S315))</f>
        <v/>
      </c>
      <c r="X315" s="50">
        <f>IF(V315=0,"",IFERROR(LEFT(MID(S315,V315+1,99),FIND("-",MID(S315,V315+1,99))-1),MID(S315,V315+1,99)))</f>
        <v/>
      </c>
      <c r="Y315" s="50">
        <f>LEN(X315)</f>
        <v/>
      </c>
      <c r="Z3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315,"0",""),"1",""),"2",""),"3",""),"4",""),"5",""),"6",""),"7",""),"8",""),"9",""),"A",""),"B",""),"C",""),"D",""),"E",""),"F",""),"G",""),"H",""),"I",""),"J",""),"K",""),"L",""),"M",""),"N",""),"O",""),"P",""),"Q",""),"R",""),"S",""),"T",""),"U",""),"V",""),"W",""),"X",""),"Y",""),"Z",""),".",""),"-","")</f>
        <v/>
      </c>
      <c r="AA315" s="50">
        <f>LEN(S315)-LEN(SUBSTITUTE(S315,".",""))</f>
        <v/>
      </c>
      <c r="AB315" s="50">
        <f>AND(W315=5,Y315=4)</f>
        <v/>
      </c>
      <c r="AC315" s="50">
        <f>IF(P315="","",IF(S315="","There is no mapcode in this row, only a country code.",IF(ISNUMBER(FIND(" ",S315)),"There are too many spaces. A mapcode looks like ZAF RDD.2J: the country code, one space, then the code.",IF(Z315&lt;&gt;"","Contains characters that can't be in a mapcode: "&amp;Z315,IF(OR(AA315&lt;&gt;1,W315&lt;2,W315&gt;5,Y315&lt;2,Y315&gt;4),"This doesn't look like a mapcode. Mapcodes look like RDD.2J: 2 to 5 letters or numbers, a dot, then 2 to 4 more.",IF(AND(U315="",NOT(AB315)),"MISSING",IF(AND(U315&lt;&gt;"",OR(LEN(U315)&lt;2,LEN(U315)&gt;6,ISNUMBER(FIND(".",U315)))),"The country code """&amp;U315&amp;""" doesn't look right. Use a code like ZAF (South Africa) or US-CA (California).","")))))))</f>
        <v/>
      </c>
      <c r="AD315" s="50">
        <f>AND(R315&lt;&gt;"",T315&lt;&gt;"",R315&lt;&gt;T315)</f>
        <v/>
      </c>
    </row>
    <row r="316">
      <c r="B316" s="44" t="n"/>
      <c r="C316" s="44" t="n"/>
      <c r="D316" s="45">
        <f>IF(P316="","",IF(AC316="MISSING","MISSING COUNTRY CODE",IF(AC316&lt;&gt;"","NOT A VALID MAPCODE",IF(M316="NO CONNECTION","NO CONNECTION",IF(NOT(ISNUMBER(F316)),"NOT FOUND",IF(AD316,"CONVERTED – PLEASE CHECK","CONVERTED"))))))</f>
        <v/>
      </c>
      <c r="E316" s="46">
        <f>IF(OR(P316="",AC316&lt;&gt;""),"",TRIM(U316&amp;" "&amp;S316))</f>
        <v/>
      </c>
      <c r="F316" s="47">
        <f>IF(OR(M316="",M316="NO CONNECTION"),"",IFERROR(VALUE(SUBSTITUTE(_xlfn.FILTERXML(M316,"//latDeg"),".",MID(1/2,2,1))),""))</f>
        <v/>
      </c>
      <c r="G316" s="47">
        <f>IF(OR(M316="",M316="NO CONNECTION"),"",IFERROR(VALUE(SUBSTITUTE(_xlfn.FILTERXML(M316,"//lonDeg"),".",MID(1/2,2,1))),""))</f>
        <v/>
      </c>
      <c r="H316" s="45">
        <f>IF(ISNUMBER(F316),SUBSTITUTE(ROUND(F316,6)&amp;"",",",".")&amp;", "&amp;SUBSTITUTE(ROUND(G316,6)&amp;"",",","."),"")</f>
        <v/>
      </c>
      <c r="I316" s="46">
        <f>IF(ISNUMBER(F316),IFERROR(HYPERLINK("https://www.mymapcodes.com/go/?t="&amp;IF(U316="","AAA",U316)&amp;"&amp;ma="&amp;LEFT(S316,V316-1)&amp;"&amp;mb="&amp;MID(S316,V316+1,99),"Open on MyMapcodes →"),""),"")</f>
        <v/>
      </c>
      <c r="J316" s="48">
        <f>IF(P316="","",IF(AC316="MISSING","Add the country code: put it in front of the mapcode (e.g. ZAF RDD.2J) or in column C. ZAF = South Africa.",IF(AC316&lt;&gt;"",AC316,IF(M316="NO CONNECTION","Excel couldn't reach the mapcode service. Click the REFRESH RESULTS box just above the table.",IF(NOT(ISNUMBER(F316)),"The mapcode service doesn't recognise "&amp;E316&amp;". Check the mapcode and the country code.",IF(AD316,"Two different country codes were given, so the one in front of the mapcode ("&amp;R316&amp;") was used.",IF(E316&lt;&gt;TRIM(UPPER(B316&amp;"")),"Tidied up to "&amp;E316&amp;".","")))))))</f>
        <v/>
      </c>
      <c r="L316" s="49">
        <f>IF(E316="","",MapcodeAPI&amp;"coords/"&amp;SUBSTITUTE(E316," ","%20"))&amp;LEFT($B$13,0)</f>
        <v/>
      </c>
      <c r="M316" s="49">
        <f>IF(L316="","",IFERROR(_xlfn.WEBSERVICE(L316),IF(MapcodeAPIBackup="","NO CONNECTION",IFERROR(_xlfn.WEBSERVICE(MapcodeAPIBackup&amp;MID(L316,LEN(MapcodeAPI)+1,999)),"NO CONNECTION"))))</f>
        <v/>
      </c>
      <c r="N316" t="inlineStr">
        <is>
          <t xml:space="preserve"> </t>
        </is>
      </c>
      <c r="P316" s="50">
        <f>IFERROR(IF(AND(TRIM(B316&amp;"")="",TRIM(C316&amp;"")=""),"","#"&amp;UPPER(B316&amp;"")),"#(ERROR)")</f>
        <v/>
      </c>
      <c r="Q316" s="50">
        <f>IF(P316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316,2,999)," "," "),"﻿"," "),"​"," "),"⁠"," ")," "," ")," "," "),CHAR(9)," "),CHAR(10)," "),CHAR(13)," "),"MAPCODE"," "),CHAR(34)," "),"“"," "),"”"," "),"'"," "),"’"," "),"‘"," "),"("," "),")"," "),"["," "),"]"," "),"{"," "),"}"," "),","," "),";"," "),"|"," "),":"," "),"/"," "),"\"," ")))</f>
        <v/>
      </c>
      <c r="R316" s="50">
        <f>IF(ISNUMBER(FIND(" ",Q316)),LEFT(Q316,FIND(" ",Q316)-1),"")</f>
        <v/>
      </c>
      <c r="S316" s="50">
        <f>IF(ISNUMBER(FIND(" ",Q316)),TRIM(MID(Q316,FIND(" ",Q316)+1,999)),Q316)</f>
        <v/>
      </c>
      <c r="T3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316&amp;"")," "," "),"﻿"," "),"​"," "),"⁠"," ")," "," ")," "," "),CHAR(9)," "),CHAR(10)," "),CHAR(13)," "),"MAPCODE"," "),CHAR(34)," "),"“"," "),"”"," "),"'"," "),"’"," "),"‘"," "),"("," "),")"," "),"["," "),"]"," "),"{"," "),"}"," "),","," "),";"," "),"|"," "),":"," "),"/"," "),"\"," "))</f>
        <v/>
      </c>
      <c r="U316" s="50">
        <f>IF(R316&lt;&gt;"",R316,T316)</f>
        <v/>
      </c>
      <c r="V316" s="50">
        <f>IFERROR(FIND(".",S316),0)</f>
        <v/>
      </c>
      <c r="W316" s="50">
        <f>IF(V316&gt;0,V316-1,LEN(S316))</f>
        <v/>
      </c>
      <c r="X316" s="50">
        <f>IF(V316=0,"",IFERROR(LEFT(MID(S316,V316+1,99),FIND("-",MID(S316,V316+1,99))-1),MID(S316,V316+1,99)))</f>
        <v/>
      </c>
      <c r="Y316" s="50">
        <f>LEN(X316)</f>
        <v/>
      </c>
      <c r="Z3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316,"0",""),"1",""),"2",""),"3",""),"4",""),"5",""),"6",""),"7",""),"8",""),"9",""),"A",""),"B",""),"C",""),"D",""),"E",""),"F",""),"G",""),"H",""),"I",""),"J",""),"K",""),"L",""),"M",""),"N",""),"O",""),"P",""),"Q",""),"R",""),"S",""),"T",""),"U",""),"V",""),"W",""),"X",""),"Y",""),"Z",""),".",""),"-","")</f>
        <v/>
      </c>
      <c r="AA316" s="50">
        <f>LEN(S316)-LEN(SUBSTITUTE(S316,".",""))</f>
        <v/>
      </c>
      <c r="AB316" s="50">
        <f>AND(W316=5,Y316=4)</f>
        <v/>
      </c>
      <c r="AC316" s="50">
        <f>IF(P316="","",IF(S316="","There is no mapcode in this row, only a country code.",IF(ISNUMBER(FIND(" ",S316)),"There are too many spaces. A mapcode looks like ZAF RDD.2J: the country code, one space, then the code.",IF(Z316&lt;&gt;"","Contains characters that can't be in a mapcode: "&amp;Z316,IF(OR(AA316&lt;&gt;1,W316&lt;2,W316&gt;5,Y316&lt;2,Y316&gt;4),"This doesn't look like a mapcode. Mapcodes look like RDD.2J: 2 to 5 letters or numbers, a dot, then 2 to 4 more.",IF(AND(U316="",NOT(AB316)),"MISSING",IF(AND(U316&lt;&gt;"",OR(LEN(U316)&lt;2,LEN(U316)&gt;6,ISNUMBER(FIND(".",U316)))),"The country code """&amp;U316&amp;""" doesn't look right. Use a code like ZAF (South Africa) or US-CA (California).","")))))))</f>
        <v/>
      </c>
      <c r="AD316" s="50">
        <f>AND(R316&lt;&gt;"",T316&lt;&gt;"",R316&lt;&gt;T316)</f>
        <v/>
      </c>
    </row>
    <row r="317">
      <c r="B317" s="44" t="n"/>
      <c r="C317" s="44" t="n"/>
      <c r="D317" s="45">
        <f>IF(P317="","",IF(AC317="MISSING","MISSING COUNTRY CODE",IF(AC317&lt;&gt;"","NOT A VALID MAPCODE",IF(M317="NO CONNECTION","NO CONNECTION",IF(NOT(ISNUMBER(F317)),"NOT FOUND",IF(AD317,"CONVERTED – PLEASE CHECK","CONVERTED"))))))</f>
        <v/>
      </c>
      <c r="E317" s="46">
        <f>IF(OR(P317="",AC317&lt;&gt;""),"",TRIM(U317&amp;" "&amp;S317))</f>
        <v/>
      </c>
      <c r="F317" s="47">
        <f>IF(OR(M317="",M317="NO CONNECTION"),"",IFERROR(VALUE(SUBSTITUTE(_xlfn.FILTERXML(M317,"//latDeg"),".",MID(1/2,2,1))),""))</f>
        <v/>
      </c>
      <c r="G317" s="47">
        <f>IF(OR(M317="",M317="NO CONNECTION"),"",IFERROR(VALUE(SUBSTITUTE(_xlfn.FILTERXML(M317,"//lonDeg"),".",MID(1/2,2,1))),""))</f>
        <v/>
      </c>
      <c r="H317" s="45">
        <f>IF(ISNUMBER(F317),SUBSTITUTE(ROUND(F317,6)&amp;"",",",".")&amp;", "&amp;SUBSTITUTE(ROUND(G317,6)&amp;"",",","."),"")</f>
        <v/>
      </c>
      <c r="I317" s="46">
        <f>IF(ISNUMBER(F317),IFERROR(HYPERLINK("https://www.mymapcodes.com/go/?t="&amp;IF(U317="","AAA",U317)&amp;"&amp;ma="&amp;LEFT(S317,V317-1)&amp;"&amp;mb="&amp;MID(S317,V317+1,99),"Open on MyMapcodes →"),""),"")</f>
        <v/>
      </c>
      <c r="J317" s="48">
        <f>IF(P317="","",IF(AC317="MISSING","Add the country code: put it in front of the mapcode (e.g. ZAF RDD.2J) or in column C. ZAF = South Africa.",IF(AC317&lt;&gt;"",AC317,IF(M317="NO CONNECTION","Excel couldn't reach the mapcode service. Click the REFRESH RESULTS box just above the table.",IF(NOT(ISNUMBER(F317)),"The mapcode service doesn't recognise "&amp;E317&amp;". Check the mapcode and the country code.",IF(AD317,"Two different country codes were given, so the one in front of the mapcode ("&amp;R317&amp;") was used.",IF(E317&lt;&gt;TRIM(UPPER(B317&amp;"")),"Tidied up to "&amp;E317&amp;".","")))))))</f>
        <v/>
      </c>
      <c r="L317" s="49">
        <f>IF(E317="","",MapcodeAPI&amp;"coords/"&amp;SUBSTITUTE(E317," ","%20"))&amp;LEFT($B$13,0)</f>
        <v/>
      </c>
      <c r="M317" s="49">
        <f>IF(L317="","",IFERROR(_xlfn.WEBSERVICE(L317),IF(MapcodeAPIBackup="","NO CONNECTION",IFERROR(_xlfn.WEBSERVICE(MapcodeAPIBackup&amp;MID(L317,LEN(MapcodeAPI)+1,999)),"NO CONNECTION"))))</f>
        <v/>
      </c>
      <c r="N317" t="inlineStr">
        <is>
          <t xml:space="preserve"> </t>
        </is>
      </c>
      <c r="P317" s="50">
        <f>IFERROR(IF(AND(TRIM(B317&amp;"")="",TRIM(C317&amp;"")=""),"","#"&amp;UPPER(B317&amp;"")),"#(ERROR)")</f>
        <v/>
      </c>
      <c r="Q317" s="50">
        <f>IF(P317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317,2,999)," "," "),"﻿"," "),"​"," "),"⁠"," ")," "," ")," "," "),CHAR(9)," "),CHAR(10)," "),CHAR(13)," "),"MAPCODE"," "),CHAR(34)," "),"“"," "),"”"," "),"'"," "),"’"," "),"‘"," "),"("," "),")"," "),"["," "),"]"," "),"{"," "),"}"," "),","," "),";"," "),"|"," "),":"," "),"/"," "),"\"," ")))</f>
        <v/>
      </c>
      <c r="R317" s="50">
        <f>IF(ISNUMBER(FIND(" ",Q317)),LEFT(Q317,FIND(" ",Q317)-1),"")</f>
        <v/>
      </c>
      <c r="S317" s="50">
        <f>IF(ISNUMBER(FIND(" ",Q317)),TRIM(MID(Q317,FIND(" ",Q317)+1,999)),Q317)</f>
        <v/>
      </c>
      <c r="T3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317&amp;"")," "," "),"﻿"," "),"​"," "),"⁠"," ")," "," ")," "," "),CHAR(9)," "),CHAR(10)," "),CHAR(13)," "),"MAPCODE"," "),CHAR(34)," "),"“"," "),"”"," "),"'"," "),"’"," "),"‘"," "),"("," "),")"," "),"["," "),"]"," "),"{"," "),"}"," "),","," "),";"," "),"|"," "),":"," "),"/"," "),"\"," "))</f>
        <v/>
      </c>
      <c r="U317" s="50">
        <f>IF(R317&lt;&gt;"",R317,T317)</f>
        <v/>
      </c>
      <c r="V317" s="50">
        <f>IFERROR(FIND(".",S317),0)</f>
        <v/>
      </c>
      <c r="W317" s="50">
        <f>IF(V317&gt;0,V317-1,LEN(S317))</f>
        <v/>
      </c>
      <c r="X317" s="50">
        <f>IF(V317=0,"",IFERROR(LEFT(MID(S317,V317+1,99),FIND("-",MID(S317,V317+1,99))-1),MID(S317,V317+1,99)))</f>
        <v/>
      </c>
      <c r="Y317" s="50">
        <f>LEN(X317)</f>
        <v/>
      </c>
      <c r="Z3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317,"0",""),"1",""),"2",""),"3",""),"4",""),"5",""),"6",""),"7",""),"8",""),"9",""),"A",""),"B",""),"C",""),"D",""),"E",""),"F",""),"G",""),"H",""),"I",""),"J",""),"K",""),"L",""),"M",""),"N",""),"O",""),"P",""),"Q",""),"R",""),"S",""),"T",""),"U",""),"V",""),"W",""),"X",""),"Y",""),"Z",""),".",""),"-","")</f>
        <v/>
      </c>
      <c r="AA317" s="50">
        <f>LEN(S317)-LEN(SUBSTITUTE(S317,".",""))</f>
        <v/>
      </c>
      <c r="AB317" s="50">
        <f>AND(W317=5,Y317=4)</f>
        <v/>
      </c>
      <c r="AC317" s="50">
        <f>IF(P317="","",IF(S317="","There is no mapcode in this row, only a country code.",IF(ISNUMBER(FIND(" ",S317)),"There are too many spaces. A mapcode looks like ZAF RDD.2J: the country code, one space, then the code.",IF(Z317&lt;&gt;"","Contains characters that can't be in a mapcode: "&amp;Z317,IF(OR(AA317&lt;&gt;1,W317&lt;2,W317&gt;5,Y317&lt;2,Y317&gt;4),"This doesn't look like a mapcode. Mapcodes look like RDD.2J: 2 to 5 letters or numbers, a dot, then 2 to 4 more.",IF(AND(U317="",NOT(AB317)),"MISSING",IF(AND(U317&lt;&gt;"",OR(LEN(U317)&lt;2,LEN(U317)&gt;6,ISNUMBER(FIND(".",U317)))),"The country code """&amp;U317&amp;""" doesn't look right. Use a code like ZAF (South Africa) or US-CA (California).","")))))))</f>
        <v/>
      </c>
      <c r="AD317" s="50">
        <f>AND(R317&lt;&gt;"",T317&lt;&gt;"",R317&lt;&gt;T317)</f>
        <v/>
      </c>
    </row>
    <row r="318">
      <c r="B318" s="44" t="n"/>
      <c r="C318" s="44" t="n"/>
      <c r="D318" s="45">
        <f>IF(P318="","",IF(AC318="MISSING","MISSING COUNTRY CODE",IF(AC318&lt;&gt;"","NOT A VALID MAPCODE",IF(M318="NO CONNECTION","NO CONNECTION",IF(NOT(ISNUMBER(F318)),"NOT FOUND",IF(AD318,"CONVERTED – PLEASE CHECK","CONVERTED"))))))</f>
        <v/>
      </c>
      <c r="E318" s="46">
        <f>IF(OR(P318="",AC318&lt;&gt;""),"",TRIM(U318&amp;" "&amp;S318))</f>
        <v/>
      </c>
      <c r="F318" s="47">
        <f>IF(OR(M318="",M318="NO CONNECTION"),"",IFERROR(VALUE(SUBSTITUTE(_xlfn.FILTERXML(M318,"//latDeg"),".",MID(1/2,2,1))),""))</f>
        <v/>
      </c>
      <c r="G318" s="47">
        <f>IF(OR(M318="",M318="NO CONNECTION"),"",IFERROR(VALUE(SUBSTITUTE(_xlfn.FILTERXML(M318,"//lonDeg"),".",MID(1/2,2,1))),""))</f>
        <v/>
      </c>
      <c r="H318" s="45">
        <f>IF(ISNUMBER(F318),SUBSTITUTE(ROUND(F318,6)&amp;"",",",".")&amp;", "&amp;SUBSTITUTE(ROUND(G318,6)&amp;"",",","."),"")</f>
        <v/>
      </c>
      <c r="I318" s="46">
        <f>IF(ISNUMBER(F318),IFERROR(HYPERLINK("https://www.mymapcodes.com/go/?t="&amp;IF(U318="","AAA",U318)&amp;"&amp;ma="&amp;LEFT(S318,V318-1)&amp;"&amp;mb="&amp;MID(S318,V318+1,99),"Open on MyMapcodes →"),""),"")</f>
        <v/>
      </c>
      <c r="J318" s="48">
        <f>IF(P318="","",IF(AC318="MISSING","Add the country code: put it in front of the mapcode (e.g. ZAF RDD.2J) or in column C. ZAF = South Africa.",IF(AC318&lt;&gt;"",AC318,IF(M318="NO CONNECTION","Excel couldn't reach the mapcode service. Click the REFRESH RESULTS box just above the table.",IF(NOT(ISNUMBER(F318)),"The mapcode service doesn't recognise "&amp;E318&amp;". Check the mapcode and the country code.",IF(AD318,"Two different country codes were given, so the one in front of the mapcode ("&amp;R318&amp;") was used.",IF(E318&lt;&gt;TRIM(UPPER(B318&amp;"")),"Tidied up to "&amp;E318&amp;".","")))))))</f>
        <v/>
      </c>
      <c r="L318" s="49">
        <f>IF(E318="","",MapcodeAPI&amp;"coords/"&amp;SUBSTITUTE(E318," ","%20"))&amp;LEFT($B$13,0)</f>
        <v/>
      </c>
      <c r="M318" s="49">
        <f>IF(L318="","",IFERROR(_xlfn.WEBSERVICE(L318),IF(MapcodeAPIBackup="","NO CONNECTION",IFERROR(_xlfn.WEBSERVICE(MapcodeAPIBackup&amp;MID(L318,LEN(MapcodeAPI)+1,999)),"NO CONNECTION"))))</f>
        <v/>
      </c>
      <c r="N318" t="inlineStr">
        <is>
          <t xml:space="preserve"> </t>
        </is>
      </c>
      <c r="P318" s="50">
        <f>IFERROR(IF(AND(TRIM(B318&amp;"")="",TRIM(C318&amp;"")=""),"","#"&amp;UPPER(B318&amp;"")),"#(ERROR)")</f>
        <v/>
      </c>
      <c r="Q318" s="50">
        <f>IF(P318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318,2,999)," "," "),"﻿"," "),"​"," "),"⁠"," ")," "," ")," "," "),CHAR(9)," "),CHAR(10)," "),CHAR(13)," "),"MAPCODE"," "),CHAR(34)," "),"“"," "),"”"," "),"'"," "),"’"," "),"‘"," "),"("," "),")"," "),"["," "),"]"," "),"{"," "),"}"," "),","," "),";"," "),"|"," "),":"," "),"/"," "),"\"," ")))</f>
        <v/>
      </c>
      <c r="R318" s="50">
        <f>IF(ISNUMBER(FIND(" ",Q318)),LEFT(Q318,FIND(" ",Q318)-1),"")</f>
        <v/>
      </c>
      <c r="S318" s="50">
        <f>IF(ISNUMBER(FIND(" ",Q318)),TRIM(MID(Q318,FIND(" ",Q318)+1,999)),Q318)</f>
        <v/>
      </c>
      <c r="T3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318&amp;"")," "," "),"﻿"," "),"​"," "),"⁠"," ")," "," ")," "," "),CHAR(9)," "),CHAR(10)," "),CHAR(13)," "),"MAPCODE"," "),CHAR(34)," "),"“"," "),"”"," "),"'"," "),"’"," "),"‘"," "),"("," "),")"," "),"["," "),"]"," "),"{"," "),"}"," "),","," "),";"," "),"|"," "),":"," "),"/"," "),"\"," "))</f>
        <v/>
      </c>
      <c r="U318" s="50">
        <f>IF(R318&lt;&gt;"",R318,T318)</f>
        <v/>
      </c>
      <c r="V318" s="50">
        <f>IFERROR(FIND(".",S318),0)</f>
        <v/>
      </c>
      <c r="W318" s="50">
        <f>IF(V318&gt;0,V318-1,LEN(S318))</f>
        <v/>
      </c>
      <c r="X318" s="50">
        <f>IF(V318=0,"",IFERROR(LEFT(MID(S318,V318+1,99),FIND("-",MID(S318,V318+1,99))-1),MID(S318,V318+1,99)))</f>
        <v/>
      </c>
      <c r="Y318" s="50">
        <f>LEN(X318)</f>
        <v/>
      </c>
      <c r="Z3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318,"0",""),"1",""),"2",""),"3",""),"4",""),"5",""),"6",""),"7",""),"8",""),"9",""),"A",""),"B",""),"C",""),"D",""),"E",""),"F",""),"G",""),"H",""),"I",""),"J",""),"K",""),"L",""),"M",""),"N",""),"O",""),"P",""),"Q",""),"R",""),"S",""),"T",""),"U",""),"V",""),"W",""),"X",""),"Y",""),"Z",""),".",""),"-","")</f>
        <v/>
      </c>
      <c r="AA318" s="50">
        <f>LEN(S318)-LEN(SUBSTITUTE(S318,".",""))</f>
        <v/>
      </c>
      <c r="AB318" s="50">
        <f>AND(W318=5,Y318=4)</f>
        <v/>
      </c>
      <c r="AC318" s="50">
        <f>IF(P318="","",IF(S318="","There is no mapcode in this row, only a country code.",IF(ISNUMBER(FIND(" ",S318)),"There are too many spaces. A mapcode looks like ZAF RDD.2J: the country code, one space, then the code.",IF(Z318&lt;&gt;"","Contains characters that can't be in a mapcode: "&amp;Z318,IF(OR(AA318&lt;&gt;1,W318&lt;2,W318&gt;5,Y318&lt;2,Y318&gt;4),"This doesn't look like a mapcode. Mapcodes look like RDD.2J: 2 to 5 letters or numbers, a dot, then 2 to 4 more.",IF(AND(U318="",NOT(AB318)),"MISSING",IF(AND(U318&lt;&gt;"",OR(LEN(U318)&lt;2,LEN(U318)&gt;6,ISNUMBER(FIND(".",U318)))),"The country code """&amp;U318&amp;""" doesn't look right. Use a code like ZAF (South Africa) or US-CA (California).","")))))))</f>
        <v/>
      </c>
      <c r="AD318" s="50">
        <f>AND(R318&lt;&gt;"",T318&lt;&gt;"",R318&lt;&gt;T318)</f>
        <v/>
      </c>
    </row>
    <row r="319">
      <c r="B319" s="44" t="n"/>
      <c r="C319" s="44" t="n"/>
      <c r="D319" s="45">
        <f>IF(P319="","",IF(AC319="MISSING","MISSING COUNTRY CODE",IF(AC319&lt;&gt;"","NOT A VALID MAPCODE",IF(M319="NO CONNECTION","NO CONNECTION",IF(NOT(ISNUMBER(F319)),"NOT FOUND",IF(AD319,"CONVERTED – PLEASE CHECK","CONVERTED"))))))</f>
        <v/>
      </c>
      <c r="E319" s="46">
        <f>IF(OR(P319="",AC319&lt;&gt;""),"",TRIM(U319&amp;" "&amp;S319))</f>
        <v/>
      </c>
      <c r="F319" s="47">
        <f>IF(OR(M319="",M319="NO CONNECTION"),"",IFERROR(VALUE(SUBSTITUTE(_xlfn.FILTERXML(M319,"//latDeg"),".",MID(1/2,2,1))),""))</f>
        <v/>
      </c>
      <c r="G319" s="47">
        <f>IF(OR(M319="",M319="NO CONNECTION"),"",IFERROR(VALUE(SUBSTITUTE(_xlfn.FILTERXML(M319,"//lonDeg"),".",MID(1/2,2,1))),""))</f>
        <v/>
      </c>
      <c r="H319" s="45">
        <f>IF(ISNUMBER(F319),SUBSTITUTE(ROUND(F319,6)&amp;"",",",".")&amp;", "&amp;SUBSTITUTE(ROUND(G319,6)&amp;"",",","."),"")</f>
        <v/>
      </c>
      <c r="I319" s="46">
        <f>IF(ISNUMBER(F319),IFERROR(HYPERLINK("https://www.mymapcodes.com/go/?t="&amp;IF(U319="","AAA",U319)&amp;"&amp;ma="&amp;LEFT(S319,V319-1)&amp;"&amp;mb="&amp;MID(S319,V319+1,99),"Open on MyMapcodes →"),""),"")</f>
        <v/>
      </c>
      <c r="J319" s="48">
        <f>IF(P319="","",IF(AC319="MISSING","Add the country code: put it in front of the mapcode (e.g. ZAF RDD.2J) or in column C. ZAF = South Africa.",IF(AC319&lt;&gt;"",AC319,IF(M319="NO CONNECTION","Excel couldn't reach the mapcode service. Click the REFRESH RESULTS box just above the table.",IF(NOT(ISNUMBER(F319)),"The mapcode service doesn't recognise "&amp;E319&amp;". Check the mapcode and the country code.",IF(AD319,"Two different country codes were given, so the one in front of the mapcode ("&amp;R319&amp;") was used.",IF(E319&lt;&gt;TRIM(UPPER(B319&amp;"")),"Tidied up to "&amp;E319&amp;".","")))))))</f>
        <v/>
      </c>
      <c r="L319" s="49">
        <f>IF(E319="","",MapcodeAPI&amp;"coords/"&amp;SUBSTITUTE(E319," ","%20"))&amp;LEFT($B$13,0)</f>
        <v/>
      </c>
      <c r="M319" s="49">
        <f>IF(L319="","",IFERROR(_xlfn.WEBSERVICE(L319),IF(MapcodeAPIBackup="","NO CONNECTION",IFERROR(_xlfn.WEBSERVICE(MapcodeAPIBackup&amp;MID(L319,LEN(MapcodeAPI)+1,999)),"NO CONNECTION"))))</f>
        <v/>
      </c>
      <c r="N319" t="inlineStr">
        <is>
          <t xml:space="preserve"> </t>
        </is>
      </c>
      <c r="P319" s="50">
        <f>IFERROR(IF(AND(TRIM(B319&amp;"")="",TRIM(C319&amp;"")=""),"","#"&amp;UPPER(B319&amp;"")),"#(ERROR)")</f>
        <v/>
      </c>
      <c r="Q319" s="50">
        <f>IF(P319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319,2,999)," "," "),"﻿"," "),"​"," "),"⁠"," ")," "," ")," "," "),CHAR(9)," "),CHAR(10)," "),CHAR(13)," "),"MAPCODE"," "),CHAR(34)," "),"“"," "),"”"," "),"'"," "),"’"," "),"‘"," "),"("," "),")"," "),"["," "),"]"," "),"{"," "),"}"," "),","," "),";"," "),"|"," "),":"," "),"/"," "),"\"," ")))</f>
        <v/>
      </c>
      <c r="R319" s="50">
        <f>IF(ISNUMBER(FIND(" ",Q319)),LEFT(Q319,FIND(" ",Q319)-1),"")</f>
        <v/>
      </c>
      <c r="S319" s="50">
        <f>IF(ISNUMBER(FIND(" ",Q319)),TRIM(MID(Q319,FIND(" ",Q319)+1,999)),Q319)</f>
        <v/>
      </c>
      <c r="T3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319&amp;"")," "," "),"﻿"," "),"​"," "),"⁠"," ")," "," ")," "," "),CHAR(9)," "),CHAR(10)," "),CHAR(13)," "),"MAPCODE"," "),CHAR(34)," "),"“"," "),"”"," "),"'"," "),"’"," "),"‘"," "),"("," "),")"," "),"["," "),"]"," "),"{"," "),"}"," "),","," "),";"," "),"|"," "),":"," "),"/"," "),"\"," "))</f>
        <v/>
      </c>
      <c r="U319" s="50">
        <f>IF(R319&lt;&gt;"",R319,T319)</f>
        <v/>
      </c>
      <c r="V319" s="50">
        <f>IFERROR(FIND(".",S319),0)</f>
        <v/>
      </c>
      <c r="W319" s="50">
        <f>IF(V319&gt;0,V319-1,LEN(S319))</f>
        <v/>
      </c>
      <c r="X319" s="50">
        <f>IF(V319=0,"",IFERROR(LEFT(MID(S319,V319+1,99),FIND("-",MID(S319,V319+1,99))-1),MID(S319,V319+1,99)))</f>
        <v/>
      </c>
      <c r="Y319" s="50">
        <f>LEN(X319)</f>
        <v/>
      </c>
      <c r="Z3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319,"0",""),"1",""),"2",""),"3",""),"4",""),"5",""),"6",""),"7",""),"8",""),"9",""),"A",""),"B",""),"C",""),"D",""),"E",""),"F",""),"G",""),"H",""),"I",""),"J",""),"K",""),"L",""),"M",""),"N",""),"O",""),"P",""),"Q",""),"R",""),"S",""),"T",""),"U",""),"V",""),"W",""),"X",""),"Y",""),"Z",""),".",""),"-","")</f>
        <v/>
      </c>
      <c r="AA319" s="50">
        <f>LEN(S319)-LEN(SUBSTITUTE(S319,".",""))</f>
        <v/>
      </c>
      <c r="AB319" s="50">
        <f>AND(W319=5,Y319=4)</f>
        <v/>
      </c>
      <c r="AC319" s="50">
        <f>IF(P319="","",IF(S319="","There is no mapcode in this row, only a country code.",IF(ISNUMBER(FIND(" ",S319)),"There are too many spaces. A mapcode looks like ZAF RDD.2J: the country code, one space, then the code.",IF(Z319&lt;&gt;"","Contains characters that can't be in a mapcode: "&amp;Z319,IF(OR(AA319&lt;&gt;1,W319&lt;2,W319&gt;5,Y319&lt;2,Y319&gt;4),"This doesn't look like a mapcode. Mapcodes look like RDD.2J: 2 to 5 letters or numbers, a dot, then 2 to 4 more.",IF(AND(U319="",NOT(AB319)),"MISSING",IF(AND(U319&lt;&gt;"",OR(LEN(U319)&lt;2,LEN(U319)&gt;6,ISNUMBER(FIND(".",U319)))),"The country code """&amp;U319&amp;""" doesn't look right. Use a code like ZAF (South Africa) or US-CA (California).","")))))))</f>
        <v/>
      </c>
      <c r="AD319" s="50">
        <f>AND(R319&lt;&gt;"",T319&lt;&gt;"",R319&lt;&gt;T319)</f>
        <v/>
      </c>
    </row>
    <row r="320">
      <c r="B320" s="44" t="n"/>
      <c r="C320" s="44" t="n"/>
      <c r="D320" s="45">
        <f>IF(P320="","",IF(AC320="MISSING","MISSING COUNTRY CODE",IF(AC320&lt;&gt;"","NOT A VALID MAPCODE",IF(M320="NO CONNECTION","NO CONNECTION",IF(NOT(ISNUMBER(F320)),"NOT FOUND",IF(AD320,"CONVERTED – PLEASE CHECK","CONVERTED"))))))</f>
        <v/>
      </c>
      <c r="E320" s="46">
        <f>IF(OR(P320="",AC320&lt;&gt;""),"",TRIM(U320&amp;" "&amp;S320))</f>
        <v/>
      </c>
      <c r="F320" s="47">
        <f>IF(OR(M320="",M320="NO CONNECTION"),"",IFERROR(VALUE(SUBSTITUTE(_xlfn.FILTERXML(M320,"//latDeg"),".",MID(1/2,2,1))),""))</f>
        <v/>
      </c>
      <c r="G320" s="47">
        <f>IF(OR(M320="",M320="NO CONNECTION"),"",IFERROR(VALUE(SUBSTITUTE(_xlfn.FILTERXML(M320,"//lonDeg"),".",MID(1/2,2,1))),""))</f>
        <v/>
      </c>
      <c r="H320" s="45">
        <f>IF(ISNUMBER(F320),SUBSTITUTE(ROUND(F320,6)&amp;"",",",".")&amp;", "&amp;SUBSTITUTE(ROUND(G320,6)&amp;"",",","."),"")</f>
        <v/>
      </c>
      <c r="I320" s="46">
        <f>IF(ISNUMBER(F320),IFERROR(HYPERLINK("https://www.mymapcodes.com/go/?t="&amp;IF(U320="","AAA",U320)&amp;"&amp;ma="&amp;LEFT(S320,V320-1)&amp;"&amp;mb="&amp;MID(S320,V320+1,99),"Open on MyMapcodes →"),""),"")</f>
        <v/>
      </c>
      <c r="J320" s="48">
        <f>IF(P320="","",IF(AC320="MISSING","Add the country code: put it in front of the mapcode (e.g. ZAF RDD.2J) or in column C. ZAF = South Africa.",IF(AC320&lt;&gt;"",AC320,IF(M320="NO CONNECTION","Excel couldn't reach the mapcode service. Click the REFRESH RESULTS box just above the table.",IF(NOT(ISNUMBER(F320)),"The mapcode service doesn't recognise "&amp;E320&amp;". Check the mapcode and the country code.",IF(AD320,"Two different country codes were given, so the one in front of the mapcode ("&amp;R320&amp;") was used.",IF(E320&lt;&gt;TRIM(UPPER(B320&amp;"")),"Tidied up to "&amp;E320&amp;".","")))))))</f>
        <v/>
      </c>
      <c r="L320" s="49">
        <f>IF(E320="","",MapcodeAPI&amp;"coords/"&amp;SUBSTITUTE(E320," ","%20"))&amp;LEFT($B$13,0)</f>
        <v/>
      </c>
      <c r="M320" s="49">
        <f>IF(L320="","",IFERROR(_xlfn.WEBSERVICE(L320),IF(MapcodeAPIBackup="","NO CONNECTION",IFERROR(_xlfn.WEBSERVICE(MapcodeAPIBackup&amp;MID(L320,LEN(MapcodeAPI)+1,999)),"NO CONNECTION"))))</f>
        <v/>
      </c>
      <c r="N320" t="inlineStr">
        <is>
          <t xml:space="preserve"> </t>
        </is>
      </c>
      <c r="P320" s="50">
        <f>IFERROR(IF(AND(TRIM(B320&amp;"")="",TRIM(C320&amp;"")=""),"","#"&amp;UPPER(B320&amp;"")),"#(ERROR)")</f>
        <v/>
      </c>
      <c r="Q320" s="50">
        <f>IF(P320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320,2,999)," "," "),"﻿"," "),"​"," "),"⁠"," ")," "," ")," "," "),CHAR(9)," "),CHAR(10)," "),CHAR(13)," "),"MAPCODE"," "),CHAR(34)," "),"“"," "),"”"," "),"'"," "),"’"," "),"‘"," "),"("," "),")"," "),"["," "),"]"," "),"{"," "),"}"," "),","," "),";"," "),"|"," "),":"," "),"/"," "),"\"," ")))</f>
        <v/>
      </c>
      <c r="R320" s="50">
        <f>IF(ISNUMBER(FIND(" ",Q320)),LEFT(Q320,FIND(" ",Q320)-1),"")</f>
        <v/>
      </c>
      <c r="S320" s="50">
        <f>IF(ISNUMBER(FIND(" ",Q320)),TRIM(MID(Q320,FIND(" ",Q320)+1,999)),Q320)</f>
        <v/>
      </c>
      <c r="T3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320&amp;"")," "," "),"﻿"," "),"​"," "),"⁠"," ")," "," ")," "," "),CHAR(9)," "),CHAR(10)," "),CHAR(13)," "),"MAPCODE"," "),CHAR(34)," "),"“"," "),"”"," "),"'"," "),"’"," "),"‘"," "),"("," "),")"," "),"["," "),"]"," "),"{"," "),"}"," "),","," "),";"," "),"|"," "),":"," "),"/"," "),"\"," "))</f>
        <v/>
      </c>
      <c r="U320" s="50">
        <f>IF(R320&lt;&gt;"",R320,T320)</f>
        <v/>
      </c>
      <c r="V320" s="50">
        <f>IFERROR(FIND(".",S320),0)</f>
        <v/>
      </c>
      <c r="W320" s="50">
        <f>IF(V320&gt;0,V320-1,LEN(S320))</f>
        <v/>
      </c>
      <c r="X320" s="50">
        <f>IF(V320=0,"",IFERROR(LEFT(MID(S320,V320+1,99),FIND("-",MID(S320,V320+1,99))-1),MID(S320,V320+1,99)))</f>
        <v/>
      </c>
      <c r="Y320" s="50">
        <f>LEN(X320)</f>
        <v/>
      </c>
      <c r="Z3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320,"0",""),"1",""),"2",""),"3",""),"4",""),"5",""),"6",""),"7",""),"8",""),"9",""),"A",""),"B",""),"C",""),"D",""),"E",""),"F",""),"G",""),"H",""),"I",""),"J",""),"K",""),"L",""),"M",""),"N",""),"O",""),"P",""),"Q",""),"R",""),"S",""),"T",""),"U",""),"V",""),"W",""),"X",""),"Y",""),"Z",""),".",""),"-","")</f>
        <v/>
      </c>
      <c r="AA320" s="50">
        <f>LEN(S320)-LEN(SUBSTITUTE(S320,".",""))</f>
        <v/>
      </c>
      <c r="AB320" s="50">
        <f>AND(W320=5,Y320=4)</f>
        <v/>
      </c>
      <c r="AC320" s="50">
        <f>IF(P320="","",IF(S320="","There is no mapcode in this row, only a country code.",IF(ISNUMBER(FIND(" ",S320)),"There are too many spaces. A mapcode looks like ZAF RDD.2J: the country code, one space, then the code.",IF(Z320&lt;&gt;"","Contains characters that can't be in a mapcode: "&amp;Z320,IF(OR(AA320&lt;&gt;1,W320&lt;2,W320&gt;5,Y320&lt;2,Y320&gt;4),"This doesn't look like a mapcode. Mapcodes look like RDD.2J: 2 to 5 letters or numbers, a dot, then 2 to 4 more.",IF(AND(U320="",NOT(AB320)),"MISSING",IF(AND(U320&lt;&gt;"",OR(LEN(U320)&lt;2,LEN(U320)&gt;6,ISNUMBER(FIND(".",U320)))),"The country code """&amp;U320&amp;""" doesn't look right. Use a code like ZAF (South Africa) or US-CA (California).","")))))))</f>
        <v/>
      </c>
      <c r="AD320" s="50">
        <f>AND(R320&lt;&gt;"",T320&lt;&gt;"",R320&lt;&gt;T320)</f>
        <v/>
      </c>
    </row>
    <row r="321">
      <c r="B321" s="44" t="n"/>
      <c r="C321" s="44" t="n"/>
      <c r="D321" s="45">
        <f>IF(P321="","",IF(AC321="MISSING","MISSING COUNTRY CODE",IF(AC321&lt;&gt;"","NOT A VALID MAPCODE",IF(M321="NO CONNECTION","NO CONNECTION",IF(NOT(ISNUMBER(F321)),"NOT FOUND",IF(AD321,"CONVERTED – PLEASE CHECK","CONVERTED"))))))</f>
        <v/>
      </c>
      <c r="E321" s="46">
        <f>IF(OR(P321="",AC321&lt;&gt;""),"",TRIM(U321&amp;" "&amp;S321))</f>
        <v/>
      </c>
      <c r="F321" s="47">
        <f>IF(OR(M321="",M321="NO CONNECTION"),"",IFERROR(VALUE(SUBSTITUTE(_xlfn.FILTERXML(M321,"//latDeg"),".",MID(1/2,2,1))),""))</f>
        <v/>
      </c>
      <c r="G321" s="47">
        <f>IF(OR(M321="",M321="NO CONNECTION"),"",IFERROR(VALUE(SUBSTITUTE(_xlfn.FILTERXML(M321,"//lonDeg"),".",MID(1/2,2,1))),""))</f>
        <v/>
      </c>
      <c r="H321" s="45">
        <f>IF(ISNUMBER(F321),SUBSTITUTE(ROUND(F321,6)&amp;"",",",".")&amp;", "&amp;SUBSTITUTE(ROUND(G321,6)&amp;"",",","."),"")</f>
        <v/>
      </c>
      <c r="I321" s="46">
        <f>IF(ISNUMBER(F321),IFERROR(HYPERLINK("https://www.mymapcodes.com/go/?t="&amp;IF(U321="","AAA",U321)&amp;"&amp;ma="&amp;LEFT(S321,V321-1)&amp;"&amp;mb="&amp;MID(S321,V321+1,99),"Open on MyMapcodes →"),""),"")</f>
        <v/>
      </c>
      <c r="J321" s="48">
        <f>IF(P321="","",IF(AC321="MISSING","Add the country code: put it in front of the mapcode (e.g. ZAF RDD.2J) or in column C. ZAF = South Africa.",IF(AC321&lt;&gt;"",AC321,IF(M321="NO CONNECTION","Excel couldn't reach the mapcode service. Click the REFRESH RESULTS box just above the table.",IF(NOT(ISNUMBER(F321)),"The mapcode service doesn't recognise "&amp;E321&amp;". Check the mapcode and the country code.",IF(AD321,"Two different country codes were given, so the one in front of the mapcode ("&amp;R321&amp;") was used.",IF(E321&lt;&gt;TRIM(UPPER(B321&amp;"")),"Tidied up to "&amp;E321&amp;".","")))))))</f>
        <v/>
      </c>
      <c r="L321" s="49">
        <f>IF(E321="","",MapcodeAPI&amp;"coords/"&amp;SUBSTITUTE(E321," ","%20"))&amp;LEFT($B$13,0)</f>
        <v/>
      </c>
      <c r="M321" s="49">
        <f>IF(L321="","",IFERROR(_xlfn.WEBSERVICE(L321),IF(MapcodeAPIBackup="","NO CONNECTION",IFERROR(_xlfn.WEBSERVICE(MapcodeAPIBackup&amp;MID(L321,LEN(MapcodeAPI)+1,999)),"NO CONNECTION"))))</f>
        <v/>
      </c>
      <c r="N321" t="inlineStr">
        <is>
          <t xml:space="preserve"> </t>
        </is>
      </c>
      <c r="P321" s="50">
        <f>IFERROR(IF(AND(TRIM(B321&amp;"")="",TRIM(C321&amp;"")=""),"","#"&amp;UPPER(B321&amp;"")),"#(ERROR)")</f>
        <v/>
      </c>
      <c r="Q321" s="50">
        <f>IF(P321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321,2,999)," "," "),"﻿"," "),"​"," "),"⁠"," ")," "," ")," "," "),CHAR(9)," "),CHAR(10)," "),CHAR(13)," "),"MAPCODE"," "),CHAR(34)," "),"“"," "),"”"," "),"'"," "),"’"," "),"‘"," "),"("," "),")"," "),"["," "),"]"," "),"{"," "),"}"," "),","," "),";"," "),"|"," "),":"," "),"/"," "),"\"," ")))</f>
        <v/>
      </c>
      <c r="R321" s="50">
        <f>IF(ISNUMBER(FIND(" ",Q321)),LEFT(Q321,FIND(" ",Q321)-1),"")</f>
        <v/>
      </c>
      <c r="S321" s="50">
        <f>IF(ISNUMBER(FIND(" ",Q321)),TRIM(MID(Q321,FIND(" ",Q321)+1,999)),Q321)</f>
        <v/>
      </c>
      <c r="T3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321&amp;"")," "," "),"﻿"," "),"​"," "),"⁠"," ")," "," ")," "," "),CHAR(9)," "),CHAR(10)," "),CHAR(13)," "),"MAPCODE"," "),CHAR(34)," "),"“"," "),"”"," "),"'"," "),"’"," "),"‘"," "),"("," "),")"," "),"["," "),"]"," "),"{"," "),"}"," "),","," "),";"," "),"|"," "),":"," "),"/"," "),"\"," "))</f>
        <v/>
      </c>
      <c r="U321" s="50">
        <f>IF(R321&lt;&gt;"",R321,T321)</f>
        <v/>
      </c>
      <c r="V321" s="50">
        <f>IFERROR(FIND(".",S321),0)</f>
        <v/>
      </c>
      <c r="W321" s="50">
        <f>IF(V321&gt;0,V321-1,LEN(S321))</f>
        <v/>
      </c>
      <c r="X321" s="50">
        <f>IF(V321=0,"",IFERROR(LEFT(MID(S321,V321+1,99),FIND("-",MID(S321,V321+1,99))-1),MID(S321,V321+1,99)))</f>
        <v/>
      </c>
      <c r="Y321" s="50">
        <f>LEN(X321)</f>
        <v/>
      </c>
      <c r="Z3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321,"0",""),"1",""),"2",""),"3",""),"4",""),"5",""),"6",""),"7",""),"8",""),"9",""),"A",""),"B",""),"C",""),"D",""),"E",""),"F",""),"G",""),"H",""),"I",""),"J",""),"K",""),"L",""),"M",""),"N",""),"O",""),"P",""),"Q",""),"R",""),"S",""),"T",""),"U",""),"V",""),"W",""),"X",""),"Y",""),"Z",""),".",""),"-","")</f>
        <v/>
      </c>
      <c r="AA321" s="50">
        <f>LEN(S321)-LEN(SUBSTITUTE(S321,".",""))</f>
        <v/>
      </c>
      <c r="AB321" s="50">
        <f>AND(W321=5,Y321=4)</f>
        <v/>
      </c>
      <c r="AC321" s="50">
        <f>IF(P321="","",IF(S321="","There is no mapcode in this row, only a country code.",IF(ISNUMBER(FIND(" ",S321)),"There are too many spaces. A mapcode looks like ZAF RDD.2J: the country code, one space, then the code.",IF(Z321&lt;&gt;"","Contains characters that can't be in a mapcode: "&amp;Z321,IF(OR(AA321&lt;&gt;1,W321&lt;2,W321&gt;5,Y321&lt;2,Y321&gt;4),"This doesn't look like a mapcode. Mapcodes look like RDD.2J: 2 to 5 letters or numbers, a dot, then 2 to 4 more.",IF(AND(U321="",NOT(AB321)),"MISSING",IF(AND(U321&lt;&gt;"",OR(LEN(U321)&lt;2,LEN(U321)&gt;6,ISNUMBER(FIND(".",U321)))),"The country code """&amp;U321&amp;""" doesn't look right. Use a code like ZAF (South Africa) or US-CA (California).","")))))))</f>
        <v/>
      </c>
      <c r="AD321" s="50">
        <f>AND(R321&lt;&gt;"",T321&lt;&gt;"",R321&lt;&gt;T321)</f>
        <v/>
      </c>
    </row>
    <row r="322">
      <c r="B322" s="44" t="n"/>
      <c r="C322" s="44" t="n"/>
      <c r="D322" s="45">
        <f>IF(P322="","",IF(AC322="MISSING","MISSING COUNTRY CODE",IF(AC322&lt;&gt;"","NOT A VALID MAPCODE",IF(M322="NO CONNECTION","NO CONNECTION",IF(NOT(ISNUMBER(F322)),"NOT FOUND",IF(AD322,"CONVERTED – PLEASE CHECK","CONVERTED"))))))</f>
        <v/>
      </c>
      <c r="E322" s="46">
        <f>IF(OR(P322="",AC322&lt;&gt;""),"",TRIM(U322&amp;" "&amp;S322))</f>
        <v/>
      </c>
      <c r="F322" s="47">
        <f>IF(OR(M322="",M322="NO CONNECTION"),"",IFERROR(VALUE(SUBSTITUTE(_xlfn.FILTERXML(M322,"//latDeg"),".",MID(1/2,2,1))),""))</f>
        <v/>
      </c>
      <c r="G322" s="47">
        <f>IF(OR(M322="",M322="NO CONNECTION"),"",IFERROR(VALUE(SUBSTITUTE(_xlfn.FILTERXML(M322,"//lonDeg"),".",MID(1/2,2,1))),""))</f>
        <v/>
      </c>
      <c r="H322" s="45">
        <f>IF(ISNUMBER(F322),SUBSTITUTE(ROUND(F322,6)&amp;"",",",".")&amp;", "&amp;SUBSTITUTE(ROUND(G322,6)&amp;"",",","."),"")</f>
        <v/>
      </c>
      <c r="I322" s="46">
        <f>IF(ISNUMBER(F322),IFERROR(HYPERLINK("https://www.mymapcodes.com/go/?t="&amp;IF(U322="","AAA",U322)&amp;"&amp;ma="&amp;LEFT(S322,V322-1)&amp;"&amp;mb="&amp;MID(S322,V322+1,99),"Open on MyMapcodes →"),""),"")</f>
        <v/>
      </c>
      <c r="J322" s="48">
        <f>IF(P322="","",IF(AC322="MISSING","Add the country code: put it in front of the mapcode (e.g. ZAF RDD.2J) or in column C. ZAF = South Africa.",IF(AC322&lt;&gt;"",AC322,IF(M322="NO CONNECTION","Excel couldn't reach the mapcode service. Click the REFRESH RESULTS box just above the table.",IF(NOT(ISNUMBER(F322)),"The mapcode service doesn't recognise "&amp;E322&amp;". Check the mapcode and the country code.",IF(AD322,"Two different country codes were given, so the one in front of the mapcode ("&amp;R322&amp;") was used.",IF(E322&lt;&gt;TRIM(UPPER(B322&amp;"")),"Tidied up to "&amp;E322&amp;".","")))))))</f>
        <v/>
      </c>
      <c r="L322" s="49">
        <f>IF(E322="","",MapcodeAPI&amp;"coords/"&amp;SUBSTITUTE(E322," ","%20"))&amp;LEFT($B$13,0)</f>
        <v/>
      </c>
      <c r="M322" s="49">
        <f>IF(L322="","",IFERROR(_xlfn.WEBSERVICE(L322),IF(MapcodeAPIBackup="","NO CONNECTION",IFERROR(_xlfn.WEBSERVICE(MapcodeAPIBackup&amp;MID(L322,LEN(MapcodeAPI)+1,999)),"NO CONNECTION"))))</f>
        <v/>
      </c>
      <c r="N322" t="inlineStr">
        <is>
          <t xml:space="preserve"> </t>
        </is>
      </c>
      <c r="P322" s="50">
        <f>IFERROR(IF(AND(TRIM(B322&amp;"")="",TRIM(C322&amp;"")=""),"","#"&amp;UPPER(B322&amp;"")),"#(ERROR)")</f>
        <v/>
      </c>
      <c r="Q322" s="50">
        <f>IF(P322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322,2,999)," "," "),"﻿"," "),"​"," "),"⁠"," ")," "," ")," "," "),CHAR(9)," "),CHAR(10)," "),CHAR(13)," "),"MAPCODE"," "),CHAR(34)," "),"“"," "),"”"," "),"'"," "),"’"," "),"‘"," "),"("," "),")"," "),"["," "),"]"," "),"{"," "),"}"," "),","," "),";"," "),"|"," "),":"," "),"/"," "),"\"," ")))</f>
        <v/>
      </c>
      <c r="R322" s="50">
        <f>IF(ISNUMBER(FIND(" ",Q322)),LEFT(Q322,FIND(" ",Q322)-1),"")</f>
        <v/>
      </c>
      <c r="S322" s="50">
        <f>IF(ISNUMBER(FIND(" ",Q322)),TRIM(MID(Q322,FIND(" ",Q322)+1,999)),Q322)</f>
        <v/>
      </c>
      <c r="T3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322&amp;"")," "," "),"﻿"," "),"​"," "),"⁠"," ")," "," ")," "," "),CHAR(9)," "),CHAR(10)," "),CHAR(13)," "),"MAPCODE"," "),CHAR(34)," "),"“"," "),"”"," "),"'"," "),"’"," "),"‘"," "),"("," "),")"," "),"["," "),"]"," "),"{"," "),"}"," "),","," "),";"," "),"|"," "),":"," "),"/"," "),"\"," "))</f>
        <v/>
      </c>
      <c r="U322" s="50">
        <f>IF(R322&lt;&gt;"",R322,T322)</f>
        <v/>
      </c>
      <c r="V322" s="50">
        <f>IFERROR(FIND(".",S322),0)</f>
        <v/>
      </c>
      <c r="W322" s="50">
        <f>IF(V322&gt;0,V322-1,LEN(S322))</f>
        <v/>
      </c>
      <c r="X322" s="50">
        <f>IF(V322=0,"",IFERROR(LEFT(MID(S322,V322+1,99),FIND("-",MID(S322,V322+1,99))-1),MID(S322,V322+1,99)))</f>
        <v/>
      </c>
      <c r="Y322" s="50">
        <f>LEN(X322)</f>
        <v/>
      </c>
      <c r="Z3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322,"0",""),"1",""),"2",""),"3",""),"4",""),"5",""),"6",""),"7",""),"8",""),"9",""),"A",""),"B",""),"C",""),"D",""),"E",""),"F",""),"G",""),"H",""),"I",""),"J",""),"K",""),"L",""),"M",""),"N",""),"O",""),"P",""),"Q",""),"R",""),"S",""),"T",""),"U",""),"V",""),"W",""),"X",""),"Y",""),"Z",""),".",""),"-","")</f>
        <v/>
      </c>
      <c r="AA322" s="50">
        <f>LEN(S322)-LEN(SUBSTITUTE(S322,".",""))</f>
        <v/>
      </c>
      <c r="AB322" s="50">
        <f>AND(W322=5,Y322=4)</f>
        <v/>
      </c>
      <c r="AC322" s="50">
        <f>IF(P322="","",IF(S322="","There is no mapcode in this row, only a country code.",IF(ISNUMBER(FIND(" ",S322)),"There are too many spaces. A mapcode looks like ZAF RDD.2J: the country code, one space, then the code.",IF(Z322&lt;&gt;"","Contains characters that can't be in a mapcode: "&amp;Z322,IF(OR(AA322&lt;&gt;1,W322&lt;2,W322&gt;5,Y322&lt;2,Y322&gt;4),"This doesn't look like a mapcode. Mapcodes look like RDD.2J: 2 to 5 letters or numbers, a dot, then 2 to 4 more.",IF(AND(U322="",NOT(AB322)),"MISSING",IF(AND(U322&lt;&gt;"",OR(LEN(U322)&lt;2,LEN(U322)&gt;6,ISNUMBER(FIND(".",U322)))),"The country code """&amp;U322&amp;""" doesn't look right. Use a code like ZAF (South Africa) or US-CA (California).","")))))))</f>
        <v/>
      </c>
      <c r="AD322" s="50">
        <f>AND(R322&lt;&gt;"",T322&lt;&gt;"",R322&lt;&gt;T322)</f>
        <v/>
      </c>
    </row>
    <row r="323">
      <c r="B323" s="44" t="n"/>
      <c r="C323" s="44" t="n"/>
      <c r="D323" s="45">
        <f>IF(P323="","",IF(AC323="MISSING","MISSING COUNTRY CODE",IF(AC323&lt;&gt;"","NOT A VALID MAPCODE",IF(M323="NO CONNECTION","NO CONNECTION",IF(NOT(ISNUMBER(F323)),"NOT FOUND",IF(AD323,"CONVERTED – PLEASE CHECK","CONVERTED"))))))</f>
        <v/>
      </c>
      <c r="E323" s="46">
        <f>IF(OR(P323="",AC323&lt;&gt;""),"",TRIM(U323&amp;" "&amp;S323))</f>
        <v/>
      </c>
      <c r="F323" s="47">
        <f>IF(OR(M323="",M323="NO CONNECTION"),"",IFERROR(VALUE(SUBSTITUTE(_xlfn.FILTERXML(M323,"//latDeg"),".",MID(1/2,2,1))),""))</f>
        <v/>
      </c>
      <c r="G323" s="47">
        <f>IF(OR(M323="",M323="NO CONNECTION"),"",IFERROR(VALUE(SUBSTITUTE(_xlfn.FILTERXML(M323,"//lonDeg"),".",MID(1/2,2,1))),""))</f>
        <v/>
      </c>
      <c r="H323" s="45">
        <f>IF(ISNUMBER(F323),SUBSTITUTE(ROUND(F323,6)&amp;"",",",".")&amp;", "&amp;SUBSTITUTE(ROUND(G323,6)&amp;"",",","."),"")</f>
        <v/>
      </c>
      <c r="I323" s="46">
        <f>IF(ISNUMBER(F323),IFERROR(HYPERLINK("https://www.mymapcodes.com/go/?t="&amp;IF(U323="","AAA",U323)&amp;"&amp;ma="&amp;LEFT(S323,V323-1)&amp;"&amp;mb="&amp;MID(S323,V323+1,99),"Open on MyMapcodes →"),""),"")</f>
        <v/>
      </c>
      <c r="J323" s="48">
        <f>IF(P323="","",IF(AC323="MISSING","Add the country code: put it in front of the mapcode (e.g. ZAF RDD.2J) or in column C. ZAF = South Africa.",IF(AC323&lt;&gt;"",AC323,IF(M323="NO CONNECTION","Excel couldn't reach the mapcode service. Click the REFRESH RESULTS box just above the table.",IF(NOT(ISNUMBER(F323)),"The mapcode service doesn't recognise "&amp;E323&amp;". Check the mapcode and the country code.",IF(AD323,"Two different country codes were given, so the one in front of the mapcode ("&amp;R323&amp;") was used.",IF(E323&lt;&gt;TRIM(UPPER(B323&amp;"")),"Tidied up to "&amp;E323&amp;".","")))))))</f>
        <v/>
      </c>
      <c r="L323" s="49">
        <f>IF(E323="","",MapcodeAPI&amp;"coords/"&amp;SUBSTITUTE(E323," ","%20"))&amp;LEFT($B$13,0)</f>
        <v/>
      </c>
      <c r="M323" s="49">
        <f>IF(L323="","",IFERROR(_xlfn.WEBSERVICE(L323),IF(MapcodeAPIBackup="","NO CONNECTION",IFERROR(_xlfn.WEBSERVICE(MapcodeAPIBackup&amp;MID(L323,LEN(MapcodeAPI)+1,999)),"NO CONNECTION"))))</f>
        <v/>
      </c>
      <c r="N323" t="inlineStr">
        <is>
          <t xml:space="preserve"> </t>
        </is>
      </c>
      <c r="P323" s="50">
        <f>IFERROR(IF(AND(TRIM(B323&amp;"")="",TRIM(C323&amp;"")=""),"","#"&amp;UPPER(B323&amp;"")),"#(ERROR)")</f>
        <v/>
      </c>
      <c r="Q323" s="50">
        <f>IF(P323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323,2,999)," "," "),"﻿"," "),"​"," "),"⁠"," ")," "," ")," "," "),CHAR(9)," "),CHAR(10)," "),CHAR(13)," "),"MAPCODE"," "),CHAR(34)," "),"“"," "),"”"," "),"'"," "),"’"," "),"‘"," "),"("," "),")"," "),"["," "),"]"," "),"{"," "),"}"," "),","," "),";"," "),"|"," "),":"," "),"/"," "),"\"," ")))</f>
        <v/>
      </c>
      <c r="R323" s="50">
        <f>IF(ISNUMBER(FIND(" ",Q323)),LEFT(Q323,FIND(" ",Q323)-1),"")</f>
        <v/>
      </c>
      <c r="S323" s="50">
        <f>IF(ISNUMBER(FIND(" ",Q323)),TRIM(MID(Q323,FIND(" ",Q323)+1,999)),Q323)</f>
        <v/>
      </c>
      <c r="T3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323&amp;"")," "," "),"﻿"," "),"​"," "),"⁠"," ")," "," ")," "," "),CHAR(9)," "),CHAR(10)," "),CHAR(13)," "),"MAPCODE"," "),CHAR(34)," "),"“"," "),"”"," "),"'"," "),"’"," "),"‘"," "),"("," "),")"," "),"["," "),"]"," "),"{"," "),"}"," "),","," "),";"," "),"|"," "),":"," "),"/"," "),"\"," "))</f>
        <v/>
      </c>
      <c r="U323" s="50">
        <f>IF(R323&lt;&gt;"",R323,T323)</f>
        <v/>
      </c>
      <c r="V323" s="50">
        <f>IFERROR(FIND(".",S323),0)</f>
        <v/>
      </c>
      <c r="W323" s="50">
        <f>IF(V323&gt;0,V323-1,LEN(S323))</f>
        <v/>
      </c>
      <c r="X323" s="50">
        <f>IF(V323=0,"",IFERROR(LEFT(MID(S323,V323+1,99),FIND("-",MID(S323,V323+1,99))-1),MID(S323,V323+1,99)))</f>
        <v/>
      </c>
      <c r="Y323" s="50">
        <f>LEN(X323)</f>
        <v/>
      </c>
      <c r="Z3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323,"0",""),"1",""),"2",""),"3",""),"4",""),"5",""),"6",""),"7",""),"8",""),"9",""),"A",""),"B",""),"C",""),"D",""),"E",""),"F",""),"G",""),"H",""),"I",""),"J",""),"K",""),"L",""),"M",""),"N",""),"O",""),"P",""),"Q",""),"R",""),"S",""),"T",""),"U",""),"V",""),"W",""),"X",""),"Y",""),"Z",""),".",""),"-","")</f>
        <v/>
      </c>
      <c r="AA323" s="50">
        <f>LEN(S323)-LEN(SUBSTITUTE(S323,".",""))</f>
        <v/>
      </c>
      <c r="AB323" s="50">
        <f>AND(W323=5,Y323=4)</f>
        <v/>
      </c>
      <c r="AC323" s="50">
        <f>IF(P323="","",IF(S323="","There is no mapcode in this row, only a country code.",IF(ISNUMBER(FIND(" ",S323)),"There are too many spaces. A mapcode looks like ZAF RDD.2J: the country code, one space, then the code.",IF(Z323&lt;&gt;"","Contains characters that can't be in a mapcode: "&amp;Z323,IF(OR(AA323&lt;&gt;1,W323&lt;2,W323&gt;5,Y323&lt;2,Y323&gt;4),"This doesn't look like a mapcode. Mapcodes look like RDD.2J: 2 to 5 letters or numbers, a dot, then 2 to 4 more.",IF(AND(U323="",NOT(AB323)),"MISSING",IF(AND(U323&lt;&gt;"",OR(LEN(U323)&lt;2,LEN(U323)&gt;6,ISNUMBER(FIND(".",U323)))),"The country code """&amp;U323&amp;""" doesn't look right. Use a code like ZAF (South Africa) or US-CA (California).","")))))))</f>
        <v/>
      </c>
      <c r="AD323" s="50">
        <f>AND(R323&lt;&gt;"",T323&lt;&gt;"",R323&lt;&gt;T323)</f>
        <v/>
      </c>
    </row>
    <row r="324">
      <c r="B324" s="44" t="n"/>
      <c r="C324" s="44" t="n"/>
      <c r="D324" s="45">
        <f>IF(P324="","",IF(AC324="MISSING","MISSING COUNTRY CODE",IF(AC324&lt;&gt;"","NOT A VALID MAPCODE",IF(M324="NO CONNECTION","NO CONNECTION",IF(NOT(ISNUMBER(F324)),"NOT FOUND",IF(AD324,"CONVERTED – PLEASE CHECK","CONVERTED"))))))</f>
        <v/>
      </c>
      <c r="E324" s="46">
        <f>IF(OR(P324="",AC324&lt;&gt;""),"",TRIM(U324&amp;" "&amp;S324))</f>
        <v/>
      </c>
      <c r="F324" s="47">
        <f>IF(OR(M324="",M324="NO CONNECTION"),"",IFERROR(VALUE(SUBSTITUTE(_xlfn.FILTERXML(M324,"//latDeg"),".",MID(1/2,2,1))),""))</f>
        <v/>
      </c>
      <c r="G324" s="47">
        <f>IF(OR(M324="",M324="NO CONNECTION"),"",IFERROR(VALUE(SUBSTITUTE(_xlfn.FILTERXML(M324,"//lonDeg"),".",MID(1/2,2,1))),""))</f>
        <v/>
      </c>
      <c r="H324" s="45">
        <f>IF(ISNUMBER(F324),SUBSTITUTE(ROUND(F324,6)&amp;"",",",".")&amp;", "&amp;SUBSTITUTE(ROUND(G324,6)&amp;"",",","."),"")</f>
        <v/>
      </c>
      <c r="I324" s="46">
        <f>IF(ISNUMBER(F324),IFERROR(HYPERLINK("https://www.mymapcodes.com/go/?t="&amp;IF(U324="","AAA",U324)&amp;"&amp;ma="&amp;LEFT(S324,V324-1)&amp;"&amp;mb="&amp;MID(S324,V324+1,99),"Open on MyMapcodes →"),""),"")</f>
        <v/>
      </c>
      <c r="J324" s="48">
        <f>IF(P324="","",IF(AC324="MISSING","Add the country code: put it in front of the mapcode (e.g. ZAF RDD.2J) or in column C. ZAF = South Africa.",IF(AC324&lt;&gt;"",AC324,IF(M324="NO CONNECTION","Excel couldn't reach the mapcode service. Click the REFRESH RESULTS box just above the table.",IF(NOT(ISNUMBER(F324)),"The mapcode service doesn't recognise "&amp;E324&amp;". Check the mapcode and the country code.",IF(AD324,"Two different country codes were given, so the one in front of the mapcode ("&amp;R324&amp;") was used.",IF(E324&lt;&gt;TRIM(UPPER(B324&amp;"")),"Tidied up to "&amp;E324&amp;".","")))))))</f>
        <v/>
      </c>
      <c r="L324" s="49">
        <f>IF(E324="","",MapcodeAPI&amp;"coords/"&amp;SUBSTITUTE(E324," ","%20"))&amp;LEFT($B$13,0)</f>
        <v/>
      </c>
      <c r="M324" s="49">
        <f>IF(L324="","",IFERROR(_xlfn.WEBSERVICE(L324),IF(MapcodeAPIBackup="","NO CONNECTION",IFERROR(_xlfn.WEBSERVICE(MapcodeAPIBackup&amp;MID(L324,LEN(MapcodeAPI)+1,999)),"NO CONNECTION"))))</f>
        <v/>
      </c>
      <c r="N324" t="inlineStr">
        <is>
          <t xml:space="preserve"> </t>
        </is>
      </c>
      <c r="P324" s="50">
        <f>IFERROR(IF(AND(TRIM(B324&amp;"")="",TRIM(C324&amp;"")=""),"","#"&amp;UPPER(B324&amp;"")),"#(ERROR)")</f>
        <v/>
      </c>
      <c r="Q324" s="50">
        <f>IF(P324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324,2,999)," "," "),"﻿"," "),"​"," "),"⁠"," ")," "," ")," "," "),CHAR(9)," "),CHAR(10)," "),CHAR(13)," "),"MAPCODE"," "),CHAR(34)," "),"“"," "),"”"," "),"'"," "),"’"," "),"‘"," "),"("," "),")"," "),"["," "),"]"," "),"{"," "),"}"," "),","," "),";"," "),"|"," "),":"," "),"/"," "),"\"," ")))</f>
        <v/>
      </c>
      <c r="R324" s="50">
        <f>IF(ISNUMBER(FIND(" ",Q324)),LEFT(Q324,FIND(" ",Q324)-1),"")</f>
        <v/>
      </c>
      <c r="S324" s="50">
        <f>IF(ISNUMBER(FIND(" ",Q324)),TRIM(MID(Q324,FIND(" ",Q324)+1,999)),Q324)</f>
        <v/>
      </c>
      <c r="T3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324&amp;"")," "," "),"﻿"," "),"​"," "),"⁠"," ")," "," ")," "," "),CHAR(9)," "),CHAR(10)," "),CHAR(13)," "),"MAPCODE"," "),CHAR(34)," "),"“"," "),"”"," "),"'"," "),"’"," "),"‘"," "),"("," "),")"," "),"["," "),"]"," "),"{"," "),"}"," "),","," "),";"," "),"|"," "),":"," "),"/"," "),"\"," "))</f>
        <v/>
      </c>
      <c r="U324" s="50">
        <f>IF(R324&lt;&gt;"",R324,T324)</f>
        <v/>
      </c>
      <c r="V324" s="50">
        <f>IFERROR(FIND(".",S324),0)</f>
        <v/>
      </c>
      <c r="W324" s="50">
        <f>IF(V324&gt;0,V324-1,LEN(S324))</f>
        <v/>
      </c>
      <c r="X324" s="50">
        <f>IF(V324=0,"",IFERROR(LEFT(MID(S324,V324+1,99),FIND("-",MID(S324,V324+1,99))-1),MID(S324,V324+1,99)))</f>
        <v/>
      </c>
      <c r="Y324" s="50">
        <f>LEN(X324)</f>
        <v/>
      </c>
      <c r="Z3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324,"0",""),"1",""),"2",""),"3",""),"4",""),"5",""),"6",""),"7",""),"8",""),"9",""),"A",""),"B",""),"C",""),"D",""),"E",""),"F",""),"G",""),"H",""),"I",""),"J",""),"K",""),"L",""),"M",""),"N",""),"O",""),"P",""),"Q",""),"R",""),"S",""),"T",""),"U",""),"V",""),"W",""),"X",""),"Y",""),"Z",""),".",""),"-","")</f>
        <v/>
      </c>
      <c r="AA324" s="50">
        <f>LEN(S324)-LEN(SUBSTITUTE(S324,".",""))</f>
        <v/>
      </c>
      <c r="AB324" s="50">
        <f>AND(W324=5,Y324=4)</f>
        <v/>
      </c>
      <c r="AC324" s="50">
        <f>IF(P324="","",IF(S324="","There is no mapcode in this row, only a country code.",IF(ISNUMBER(FIND(" ",S324)),"There are too many spaces. A mapcode looks like ZAF RDD.2J: the country code, one space, then the code.",IF(Z324&lt;&gt;"","Contains characters that can't be in a mapcode: "&amp;Z324,IF(OR(AA324&lt;&gt;1,W324&lt;2,W324&gt;5,Y324&lt;2,Y324&gt;4),"This doesn't look like a mapcode. Mapcodes look like RDD.2J: 2 to 5 letters or numbers, a dot, then 2 to 4 more.",IF(AND(U324="",NOT(AB324)),"MISSING",IF(AND(U324&lt;&gt;"",OR(LEN(U324)&lt;2,LEN(U324)&gt;6,ISNUMBER(FIND(".",U324)))),"The country code """&amp;U324&amp;""" doesn't look right. Use a code like ZAF (South Africa) or US-CA (California).","")))))))</f>
        <v/>
      </c>
      <c r="AD324" s="50">
        <f>AND(R324&lt;&gt;"",T324&lt;&gt;"",R324&lt;&gt;T324)</f>
        <v/>
      </c>
    </row>
    <row r="325">
      <c r="B325" s="44" t="n"/>
      <c r="C325" s="44" t="n"/>
      <c r="D325" s="45">
        <f>IF(P325="","",IF(AC325="MISSING","MISSING COUNTRY CODE",IF(AC325&lt;&gt;"","NOT A VALID MAPCODE",IF(M325="NO CONNECTION","NO CONNECTION",IF(NOT(ISNUMBER(F325)),"NOT FOUND",IF(AD325,"CONVERTED – PLEASE CHECK","CONVERTED"))))))</f>
        <v/>
      </c>
      <c r="E325" s="46">
        <f>IF(OR(P325="",AC325&lt;&gt;""),"",TRIM(U325&amp;" "&amp;S325))</f>
        <v/>
      </c>
      <c r="F325" s="47">
        <f>IF(OR(M325="",M325="NO CONNECTION"),"",IFERROR(VALUE(SUBSTITUTE(_xlfn.FILTERXML(M325,"//latDeg"),".",MID(1/2,2,1))),""))</f>
        <v/>
      </c>
      <c r="G325" s="47">
        <f>IF(OR(M325="",M325="NO CONNECTION"),"",IFERROR(VALUE(SUBSTITUTE(_xlfn.FILTERXML(M325,"//lonDeg"),".",MID(1/2,2,1))),""))</f>
        <v/>
      </c>
      <c r="H325" s="45">
        <f>IF(ISNUMBER(F325),SUBSTITUTE(ROUND(F325,6)&amp;"",",",".")&amp;", "&amp;SUBSTITUTE(ROUND(G325,6)&amp;"",",","."),"")</f>
        <v/>
      </c>
      <c r="I325" s="46">
        <f>IF(ISNUMBER(F325),IFERROR(HYPERLINK("https://www.mymapcodes.com/go/?t="&amp;IF(U325="","AAA",U325)&amp;"&amp;ma="&amp;LEFT(S325,V325-1)&amp;"&amp;mb="&amp;MID(S325,V325+1,99),"Open on MyMapcodes →"),""),"")</f>
        <v/>
      </c>
      <c r="J325" s="48">
        <f>IF(P325="","",IF(AC325="MISSING","Add the country code: put it in front of the mapcode (e.g. ZAF RDD.2J) or in column C. ZAF = South Africa.",IF(AC325&lt;&gt;"",AC325,IF(M325="NO CONNECTION","Excel couldn't reach the mapcode service. Click the REFRESH RESULTS box just above the table.",IF(NOT(ISNUMBER(F325)),"The mapcode service doesn't recognise "&amp;E325&amp;". Check the mapcode and the country code.",IF(AD325,"Two different country codes were given, so the one in front of the mapcode ("&amp;R325&amp;") was used.",IF(E325&lt;&gt;TRIM(UPPER(B325&amp;"")),"Tidied up to "&amp;E325&amp;".","")))))))</f>
        <v/>
      </c>
      <c r="L325" s="49">
        <f>IF(E325="","",MapcodeAPI&amp;"coords/"&amp;SUBSTITUTE(E325," ","%20"))&amp;LEFT($B$13,0)</f>
        <v/>
      </c>
      <c r="M325" s="49">
        <f>IF(L325="","",IFERROR(_xlfn.WEBSERVICE(L325),IF(MapcodeAPIBackup="","NO CONNECTION",IFERROR(_xlfn.WEBSERVICE(MapcodeAPIBackup&amp;MID(L325,LEN(MapcodeAPI)+1,999)),"NO CONNECTION"))))</f>
        <v/>
      </c>
      <c r="N325" t="inlineStr">
        <is>
          <t xml:space="preserve"> </t>
        </is>
      </c>
      <c r="P325" s="50">
        <f>IFERROR(IF(AND(TRIM(B325&amp;"")="",TRIM(C325&amp;"")=""),"","#"&amp;UPPER(B325&amp;"")),"#(ERROR)")</f>
        <v/>
      </c>
      <c r="Q325" s="50">
        <f>IF(P325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325,2,999)," "," "),"﻿"," "),"​"," "),"⁠"," ")," "," ")," "," "),CHAR(9)," "),CHAR(10)," "),CHAR(13)," "),"MAPCODE"," "),CHAR(34)," "),"“"," "),"”"," "),"'"," "),"’"," "),"‘"," "),"("," "),")"," "),"["," "),"]"," "),"{"," "),"}"," "),","," "),";"," "),"|"," "),":"," "),"/"," "),"\"," ")))</f>
        <v/>
      </c>
      <c r="R325" s="50">
        <f>IF(ISNUMBER(FIND(" ",Q325)),LEFT(Q325,FIND(" ",Q325)-1),"")</f>
        <v/>
      </c>
      <c r="S325" s="50">
        <f>IF(ISNUMBER(FIND(" ",Q325)),TRIM(MID(Q325,FIND(" ",Q325)+1,999)),Q325)</f>
        <v/>
      </c>
      <c r="T3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325&amp;"")," "," "),"﻿"," "),"​"," "),"⁠"," ")," "," ")," "," "),CHAR(9)," "),CHAR(10)," "),CHAR(13)," "),"MAPCODE"," "),CHAR(34)," "),"“"," "),"”"," "),"'"," "),"’"," "),"‘"," "),"("," "),")"," "),"["," "),"]"," "),"{"," "),"}"," "),","," "),";"," "),"|"," "),":"," "),"/"," "),"\"," "))</f>
        <v/>
      </c>
      <c r="U325" s="50">
        <f>IF(R325&lt;&gt;"",R325,T325)</f>
        <v/>
      </c>
      <c r="V325" s="50">
        <f>IFERROR(FIND(".",S325),0)</f>
        <v/>
      </c>
      <c r="W325" s="50">
        <f>IF(V325&gt;0,V325-1,LEN(S325))</f>
        <v/>
      </c>
      <c r="X325" s="50">
        <f>IF(V325=0,"",IFERROR(LEFT(MID(S325,V325+1,99),FIND("-",MID(S325,V325+1,99))-1),MID(S325,V325+1,99)))</f>
        <v/>
      </c>
      <c r="Y325" s="50">
        <f>LEN(X325)</f>
        <v/>
      </c>
      <c r="Z3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325,"0",""),"1",""),"2",""),"3",""),"4",""),"5",""),"6",""),"7",""),"8",""),"9",""),"A",""),"B",""),"C",""),"D",""),"E",""),"F",""),"G",""),"H",""),"I",""),"J",""),"K",""),"L",""),"M",""),"N",""),"O",""),"P",""),"Q",""),"R",""),"S",""),"T",""),"U",""),"V",""),"W",""),"X",""),"Y",""),"Z",""),".",""),"-","")</f>
        <v/>
      </c>
      <c r="AA325" s="50">
        <f>LEN(S325)-LEN(SUBSTITUTE(S325,".",""))</f>
        <v/>
      </c>
      <c r="AB325" s="50">
        <f>AND(W325=5,Y325=4)</f>
        <v/>
      </c>
      <c r="AC325" s="50">
        <f>IF(P325="","",IF(S325="","There is no mapcode in this row, only a country code.",IF(ISNUMBER(FIND(" ",S325)),"There are too many spaces. A mapcode looks like ZAF RDD.2J: the country code, one space, then the code.",IF(Z325&lt;&gt;"","Contains characters that can't be in a mapcode: "&amp;Z325,IF(OR(AA325&lt;&gt;1,W325&lt;2,W325&gt;5,Y325&lt;2,Y325&gt;4),"This doesn't look like a mapcode. Mapcodes look like RDD.2J: 2 to 5 letters or numbers, a dot, then 2 to 4 more.",IF(AND(U325="",NOT(AB325)),"MISSING",IF(AND(U325&lt;&gt;"",OR(LEN(U325)&lt;2,LEN(U325)&gt;6,ISNUMBER(FIND(".",U325)))),"The country code """&amp;U325&amp;""" doesn't look right. Use a code like ZAF (South Africa) or US-CA (California).","")))))))</f>
        <v/>
      </c>
      <c r="AD325" s="50">
        <f>AND(R325&lt;&gt;"",T325&lt;&gt;"",R325&lt;&gt;T325)</f>
        <v/>
      </c>
    </row>
    <row r="326">
      <c r="B326" s="44" t="n"/>
      <c r="C326" s="44" t="n"/>
      <c r="D326" s="45">
        <f>IF(P326="","",IF(AC326="MISSING","MISSING COUNTRY CODE",IF(AC326&lt;&gt;"","NOT A VALID MAPCODE",IF(M326="NO CONNECTION","NO CONNECTION",IF(NOT(ISNUMBER(F326)),"NOT FOUND",IF(AD326,"CONVERTED – PLEASE CHECK","CONVERTED"))))))</f>
        <v/>
      </c>
      <c r="E326" s="46">
        <f>IF(OR(P326="",AC326&lt;&gt;""),"",TRIM(U326&amp;" "&amp;S326))</f>
        <v/>
      </c>
      <c r="F326" s="47">
        <f>IF(OR(M326="",M326="NO CONNECTION"),"",IFERROR(VALUE(SUBSTITUTE(_xlfn.FILTERXML(M326,"//latDeg"),".",MID(1/2,2,1))),""))</f>
        <v/>
      </c>
      <c r="G326" s="47">
        <f>IF(OR(M326="",M326="NO CONNECTION"),"",IFERROR(VALUE(SUBSTITUTE(_xlfn.FILTERXML(M326,"//lonDeg"),".",MID(1/2,2,1))),""))</f>
        <v/>
      </c>
      <c r="H326" s="45">
        <f>IF(ISNUMBER(F326),SUBSTITUTE(ROUND(F326,6)&amp;"",",",".")&amp;", "&amp;SUBSTITUTE(ROUND(G326,6)&amp;"",",","."),"")</f>
        <v/>
      </c>
      <c r="I326" s="46">
        <f>IF(ISNUMBER(F326),IFERROR(HYPERLINK("https://www.mymapcodes.com/go/?t="&amp;IF(U326="","AAA",U326)&amp;"&amp;ma="&amp;LEFT(S326,V326-1)&amp;"&amp;mb="&amp;MID(S326,V326+1,99),"Open on MyMapcodes →"),""),"")</f>
        <v/>
      </c>
      <c r="J326" s="48">
        <f>IF(P326="","",IF(AC326="MISSING","Add the country code: put it in front of the mapcode (e.g. ZAF RDD.2J) or in column C. ZAF = South Africa.",IF(AC326&lt;&gt;"",AC326,IF(M326="NO CONNECTION","Excel couldn't reach the mapcode service. Click the REFRESH RESULTS box just above the table.",IF(NOT(ISNUMBER(F326)),"The mapcode service doesn't recognise "&amp;E326&amp;". Check the mapcode and the country code.",IF(AD326,"Two different country codes were given, so the one in front of the mapcode ("&amp;R326&amp;") was used.",IF(E326&lt;&gt;TRIM(UPPER(B326&amp;"")),"Tidied up to "&amp;E326&amp;".","")))))))</f>
        <v/>
      </c>
      <c r="L326" s="49">
        <f>IF(E326="","",MapcodeAPI&amp;"coords/"&amp;SUBSTITUTE(E326," ","%20"))&amp;LEFT($B$13,0)</f>
        <v/>
      </c>
      <c r="M326" s="49">
        <f>IF(L326="","",IFERROR(_xlfn.WEBSERVICE(L326),IF(MapcodeAPIBackup="","NO CONNECTION",IFERROR(_xlfn.WEBSERVICE(MapcodeAPIBackup&amp;MID(L326,LEN(MapcodeAPI)+1,999)),"NO CONNECTION"))))</f>
        <v/>
      </c>
      <c r="N326" t="inlineStr">
        <is>
          <t xml:space="preserve"> </t>
        </is>
      </c>
      <c r="P326" s="50">
        <f>IFERROR(IF(AND(TRIM(B326&amp;"")="",TRIM(C326&amp;"")=""),"","#"&amp;UPPER(B326&amp;"")),"#(ERROR)")</f>
        <v/>
      </c>
      <c r="Q326" s="50">
        <f>IF(P326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326,2,999)," "," "),"﻿"," "),"​"," "),"⁠"," ")," "," ")," "," "),CHAR(9)," "),CHAR(10)," "),CHAR(13)," "),"MAPCODE"," "),CHAR(34)," "),"“"," "),"”"," "),"'"," "),"’"," "),"‘"," "),"("," "),")"," "),"["," "),"]"," "),"{"," "),"}"," "),","," "),";"," "),"|"," "),":"," "),"/"," "),"\"," ")))</f>
        <v/>
      </c>
      <c r="R326" s="50">
        <f>IF(ISNUMBER(FIND(" ",Q326)),LEFT(Q326,FIND(" ",Q326)-1),"")</f>
        <v/>
      </c>
      <c r="S326" s="50">
        <f>IF(ISNUMBER(FIND(" ",Q326)),TRIM(MID(Q326,FIND(" ",Q326)+1,999)),Q326)</f>
        <v/>
      </c>
      <c r="T3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326&amp;"")," "," "),"﻿"," "),"​"," "),"⁠"," ")," "," ")," "," "),CHAR(9)," "),CHAR(10)," "),CHAR(13)," "),"MAPCODE"," "),CHAR(34)," "),"“"," "),"”"," "),"'"," "),"’"," "),"‘"," "),"("," "),")"," "),"["," "),"]"," "),"{"," "),"}"," "),","," "),";"," "),"|"," "),":"," "),"/"," "),"\"," "))</f>
        <v/>
      </c>
      <c r="U326" s="50">
        <f>IF(R326&lt;&gt;"",R326,T326)</f>
        <v/>
      </c>
      <c r="V326" s="50">
        <f>IFERROR(FIND(".",S326),0)</f>
        <v/>
      </c>
      <c r="W326" s="50">
        <f>IF(V326&gt;0,V326-1,LEN(S326))</f>
        <v/>
      </c>
      <c r="X326" s="50">
        <f>IF(V326=0,"",IFERROR(LEFT(MID(S326,V326+1,99),FIND("-",MID(S326,V326+1,99))-1),MID(S326,V326+1,99)))</f>
        <v/>
      </c>
      <c r="Y326" s="50">
        <f>LEN(X326)</f>
        <v/>
      </c>
      <c r="Z3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326,"0",""),"1",""),"2",""),"3",""),"4",""),"5",""),"6",""),"7",""),"8",""),"9",""),"A",""),"B",""),"C",""),"D",""),"E",""),"F",""),"G",""),"H",""),"I",""),"J",""),"K",""),"L",""),"M",""),"N",""),"O",""),"P",""),"Q",""),"R",""),"S",""),"T",""),"U",""),"V",""),"W",""),"X",""),"Y",""),"Z",""),".",""),"-","")</f>
        <v/>
      </c>
      <c r="AA326" s="50">
        <f>LEN(S326)-LEN(SUBSTITUTE(S326,".",""))</f>
        <v/>
      </c>
      <c r="AB326" s="50">
        <f>AND(W326=5,Y326=4)</f>
        <v/>
      </c>
      <c r="AC326" s="50">
        <f>IF(P326="","",IF(S326="","There is no mapcode in this row, only a country code.",IF(ISNUMBER(FIND(" ",S326)),"There are too many spaces. A mapcode looks like ZAF RDD.2J: the country code, one space, then the code.",IF(Z326&lt;&gt;"","Contains characters that can't be in a mapcode: "&amp;Z326,IF(OR(AA326&lt;&gt;1,W326&lt;2,W326&gt;5,Y326&lt;2,Y326&gt;4),"This doesn't look like a mapcode. Mapcodes look like RDD.2J: 2 to 5 letters or numbers, a dot, then 2 to 4 more.",IF(AND(U326="",NOT(AB326)),"MISSING",IF(AND(U326&lt;&gt;"",OR(LEN(U326)&lt;2,LEN(U326)&gt;6,ISNUMBER(FIND(".",U326)))),"The country code """&amp;U326&amp;""" doesn't look right. Use a code like ZAF (South Africa) or US-CA (California).","")))))))</f>
        <v/>
      </c>
      <c r="AD326" s="50">
        <f>AND(R326&lt;&gt;"",T326&lt;&gt;"",R326&lt;&gt;T326)</f>
        <v/>
      </c>
    </row>
    <row r="327">
      <c r="B327" s="44" t="n"/>
      <c r="C327" s="44" t="n"/>
      <c r="D327" s="45">
        <f>IF(P327="","",IF(AC327="MISSING","MISSING COUNTRY CODE",IF(AC327&lt;&gt;"","NOT A VALID MAPCODE",IF(M327="NO CONNECTION","NO CONNECTION",IF(NOT(ISNUMBER(F327)),"NOT FOUND",IF(AD327,"CONVERTED – PLEASE CHECK","CONVERTED"))))))</f>
        <v/>
      </c>
      <c r="E327" s="46">
        <f>IF(OR(P327="",AC327&lt;&gt;""),"",TRIM(U327&amp;" "&amp;S327))</f>
        <v/>
      </c>
      <c r="F327" s="47">
        <f>IF(OR(M327="",M327="NO CONNECTION"),"",IFERROR(VALUE(SUBSTITUTE(_xlfn.FILTERXML(M327,"//latDeg"),".",MID(1/2,2,1))),""))</f>
        <v/>
      </c>
      <c r="G327" s="47">
        <f>IF(OR(M327="",M327="NO CONNECTION"),"",IFERROR(VALUE(SUBSTITUTE(_xlfn.FILTERXML(M327,"//lonDeg"),".",MID(1/2,2,1))),""))</f>
        <v/>
      </c>
      <c r="H327" s="45">
        <f>IF(ISNUMBER(F327),SUBSTITUTE(ROUND(F327,6)&amp;"",",",".")&amp;", "&amp;SUBSTITUTE(ROUND(G327,6)&amp;"",",","."),"")</f>
        <v/>
      </c>
      <c r="I327" s="46">
        <f>IF(ISNUMBER(F327),IFERROR(HYPERLINK("https://www.mymapcodes.com/go/?t="&amp;IF(U327="","AAA",U327)&amp;"&amp;ma="&amp;LEFT(S327,V327-1)&amp;"&amp;mb="&amp;MID(S327,V327+1,99),"Open on MyMapcodes →"),""),"")</f>
        <v/>
      </c>
      <c r="J327" s="48">
        <f>IF(P327="","",IF(AC327="MISSING","Add the country code: put it in front of the mapcode (e.g. ZAF RDD.2J) or in column C. ZAF = South Africa.",IF(AC327&lt;&gt;"",AC327,IF(M327="NO CONNECTION","Excel couldn't reach the mapcode service. Click the REFRESH RESULTS box just above the table.",IF(NOT(ISNUMBER(F327)),"The mapcode service doesn't recognise "&amp;E327&amp;". Check the mapcode and the country code.",IF(AD327,"Two different country codes were given, so the one in front of the mapcode ("&amp;R327&amp;") was used.",IF(E327&lt;&gt;TRIM(UPPER(B327&amp;"")),"Tidied up to "&amp;E327&amp;".","")))))))</f>
        <v/>
      </c>
      <c r="L327" s="49">
        <f>IF(E327="","",MapcodeAPI&amp;"coords/"&amp;SUBSTITUTE(E327," ","%20"))&amp;LEFT($B$13,0)</f>
        <v/>
      </c>
      <c r="M327" s="49">
        <f>IF(L327="","",IFERROR(_xlfn.WEBSERVICE(L327),IF(MapcodeAPIBackup="","NO CONNECTION",IFERROR(_xlfn.WEBSERVICE(MapcodeAPIBackup&amp;MID(L327,LEN(MapcodeAPI)+1,999)),"NO CONNECTION"))))</f>
        <v/>
      </c>
      <c r="N327" t="inlineStr">
        <is>
          <t xml:space="preserve"> </t>
        </is>
      </c>
      <c r="P327" s="50">
        <f>IFERROR(IF(AND(TRIM(B327&amp;"")="",TRIM(C327&amp;"")=""),"","#"&amp;UPPER(B327&amp;"")),"#(ERROR)")</f>
        <v/>
      </c>
      <c r="Q327" s="50">
        <f>IF(P327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327,2,999)," "," "),"﻿"," "),"​"," "),"⁠"," ")," "," ")," "," "),CHAR(9)," "),CHAR(10)," "),CHAR(13)," "),"MAPCODE"," "),CHAR(34)," "),"“"," "),"”"," "),"'"," "),"’"," "),"‘"," "),"("," "),")"," "),"["," "),"]"," "),"{"," "),"}"," "),","," "),";"," "),"|"," "),":"," "),"/"," "),"\"," ")))</f>
        <v/>
      </c>
      <c r="R327" s="50">
        <f>IF(ISNUMBER(FIND(" ",Q327)),LEFT(Q327,FIND(" ",Q327)-1),"")</f>
        <v/>
      </c>
      <c r="S327" s="50">
        <f>IF(ISNUMBER(FIND(" ",Q327)),TRIM(MID(Q327,FIND(" ",Q327)+1,999)),Q327)</f>
        <v/>
      </c>
      <c r="T3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327&amp;"")," "," "),"﻿"," "),"​"," "),"⁠"," ")," "," ")," "," "),CHAR(9)," "),CHAR(10)," "),CHAR(13)," "),"MAPCODE"," "),CHAR(34)," "),"“"," "),"”"," "),"'"," "),"’"," "),"‘"," "),"("," "),")"," "),"["," "),"]"," "),"{"," "),"}"," "),","," "),";"," "),"|"," "),":"," "),"/"," "),"\"," "))</f>
        <v/>
      </c>
      <c r="U327" s="50">
        <f>IF(R327&lt;&gt;"",R327,T327)</f>
        <v/>
      </c>
      <c r="V327" s="50">
        <f>IFERROR(FIND(".",S327),0)</f>
        <v/>
      </c>
      <c r="W327" s="50">
        <f>IF(V327&gt;0,V327-1,LEN(S327))</f>
        <v/>
      </c>
      <c r="X327" s="50">
        <f>IF(V327=0,"",IFERROR(LEFT(MID(S327,V327+1,99),FIND("-",MID(S327,V327+1,99))-1),MID(S327,V327+1,99)))</f>
        <v/>
      </c>
      <c r="Y327" s="50">
        <f>LEN(X327)</f>
        <v/>
      </c>
      <c r="Z3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327,"0",""),"1",""),"2",""),"3",""),"4",""),"5",""),"6",""),"7",""),"8",""),"9",""),"A",""),"B",""),"C",""),"D",""),"E",""),"F",""),"G",""),"H",""),"I",""),"J",""),"K",""),"L",""),"M",""),"N",""),"O",""),"P",""),"Q",""),"R",""),"S",""),"T",""),"U",""),"V",""),"W",""),"X",""),"Y",""),"Z",""),".",""),"-","")</f>
        <v/>
      </c>
      <c r="AA327" s="50">
        <f>LEN(S327)-LEN(SUBSTITUTE(S327,".",""))</f>
        <v/>
      </c>
      <c r="AB327" s="50">
        <f>AND(W327=5,Y327=4)</f>
        <v/>
      </c>
      <c r="AC327" s="50">
        <f>IF(P327="","",IF(S327="","There is no mapcode in this row, only a country code.",IF(ISNUMBER(FIND(" ",S327)),"There are too many spaces. A mapcode looks like ZAF RDD.2J: the country code, one space, then the code.",IF(Z327&lt;&gt;"","Contains characters that can't be in a mapcode: "&amp;Z327,IF(OR(AA327&lt;&gt;1,W327&lt;2,W327&gt;5,Y327&lt;2,Y327&gt;4),"This doesn't look like a mapcode. Mapcodes look like RDD.2J: 2 to 5 letters or numbers, a dot, then 2 to 4 more.",IF(AND(U327="",NOT(AB327)),"MISSING",IF(AND(U327&lt;&gt;"",OR(LEN(U327)&lt;2,LEN(U327)&gt;6,ISNUMBER(FIND(".",U327)))),"The country code """&amp;U327&amp;""" doesn't look right. Use a code like ZAF (South Africa) or US-CA (California).","")))))))</f>
        <v/>
      </c>
      <c r="AD327" s="50">
        <f>AND(R327&lt;&gt;"",T327&lt;&gt;"",R327&lt;&gt;T327)</f>
        <v/>
      </c>
    </row>
    <row r="328">
      <c r="B328" s="44" t="n"/>
      <c r="C328" s="44" t="n"/>
      <c r="D328" s="45">
        <f>IF(P328="","",IF(AC328="MISSING","MISSING COUNTRY CODE",IF(AC328&lt;&gt;"","NOT A VALID MAPCODE",IF(M328="NO CONNECTION","NO CONNECTION",IF(NOT(ISNUMBER(F328)),"NOT FOUND",IF(AD328,"CONVERTED – PLEASE CHECK","CONVERTED"))))))</f>
        <v/>
      </c>
      <c r="E328" s="46">
        <f>IF(OR(P328="",AC328&lt;&gt;""),"",TRIM(U328&amp;" "&amp;S328))</f>
        <v/>
      </c>
      <c r="F328" s="47">
        <f>IF(OR(M328="",M328="NO CONNECTION"),"",IFERROR(VALUE(SUBSTITUTE(_xlfn.FILTERXML(M328,"//latDeg"),".",MID(1/2,2,1))),""))</f>
        <v/>
      </c>
      <c r="G328" s="47">
        <f>IF(OR(M328="",M328="NO CONNECTION"),"",IFERROR(VALUE(SUBSTITUTE(_xlfn.FILTERXML(M328,"//lonDeg"),".",MID(1/2,2,1))),""))</f>
        <v/>
      </c>
      <c r="H328" s="45">
        <f>IF(ISNUMBER(F328),SUBSTITUTE(ROUND(F328,6)&amp;"",",",".")&amp;", "&amp;SUBSTITUTE(ROUND(G328,6)&amp;"",",","."),"")</f>
        <v/>
      </c>
      <c r="I328" s="46">
        <f>IF(ISNUMBER(F328),IFERROR(HYPERLINK("https://www.mymapcodes.com/go/?t="&amp;IF(U328="","AAA",U328)&amp;"&amp;ma="&amp;LEFT(S328,V328-1)&amp;"&amp;mb="&amp;MID(S328,V328+1,99),"Open on MyMapcodes →"),""),"")</f>
        <v/>
      </c>
      <c r="J328" s="48">
        <f>IF(P328="","",IF(AC328="MISSING","Add the country code: put it in front of the mapcode (e.g. ZAF RDD.2J) or in column C. ZAF = South Africa.",IF(AC328&lt;&gt;"",AC328,IF(M328="NO CONNECTION","Excel couldn't reach the mapcode service. Click the REFRESH RESULTS box just above the table.",IF(NOT(ISNUMBER(F328)),"The mapcode service doesn't recognise "&amp;E328&amp;". Check the mapcode and the country code.",IF(AD328,"Two different country codes were given, so the one in front of the mapcode ("&amp;R328&amp;") was used.",IF(E328&lt;&gt;TRIM(UPPER(B328&amp;"")),"Tidied up to "&amp;E328&amp;".","")))))))</f>
        <v/>
      </c>
      <c r="L328" s="49">
        <f>IF(E328="","",MapcodeAPI&amp;"coords/"&amp;SUBSTITUTE(E328," ","%20"))&amp;LEFT($B$13,0)</f>
        <v/>
      </c>
      <c r="M328" s="49">
        <f>IF(L328="","",IFERROR(_xlfn.WEBSERVICE(L328),IF(MapcodeAPIBackup="","NO CONNECTION",IFERROR(_xlfn.WEBSERVICE(MapcodeAPIBackup&amp;MID(L328,LEN(MapcodeAPI)+1,999)),"NO CONNECTION"))))</f>
        <v/>
      </c>
      <c r="N328" t="inlineStr">
        <is>
          <t xml:space="preserve"> </t>
        </is>
      </c>
      <c r="P328" s="50">
        <f>IFERROR(IF(AND(TRIM(B328&amp;"")="",TRIM(C328&amp;"")=""),"","#"&amp;UPPER(B328&amp;"")),"#(ERROR)")</f>
        <v/>
      </c>
      <c r="Q328" s="50">
        <f>IF(P328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328,2,999)," "," "),"﻿"," "),"​"," "),"⁠"," ")," "," ")," "," "),CHAR(9)," "),CHAR(10)," "),CHAR(13)," "),"MAPCODE"," "),CHAR(34)," "),"“"," "),"”"," "),"'"," "),"’"," "),"‘"," "),"("," "),")"," "),"["," "),"]"," "),"{"," "),"}"," "),","," "),";"," "),"|"," "),":"," "),"/"," "),"\"," ")))</f>
        <v/>
      </c>
      <c r="R328" s="50">
        <f>IF(ISNUMBER(FIND(" ",Q328)),LEFT(Q328,FIND(" ",Q328)-1),"")</f>
        <v/>
      </c>
      <c r="S328" s="50">
        <f>IF(ISNUMBER(FIND(" ",Q328)),TRIM(MID(Q328,FIND(" ",Q328)+1,999)),Q328)</f>
        <v/>
      </c>
      <c r="T3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328&amp;"")," "," "),"﻿"," "),"​"," "),"⁠"," ")," "," ")," "," "),CHAR(9)," "),CHAR(10)," "),CHAR(13)," "),"MAPCODE"," "),CHAR(34)," "),"“"," "),"”"," "),"'"," "),"’"," "),"‘"," "),"("," "),")"," "),"["," "),"]"," "),"{"," "),"}"," "),","," "),";"," "),"|"," "),":"," "),"/"," "),"\"," "))</f>
        <v/>
      </c>
      <c r="U328" s="50">
        <f>IF(R328&lt;&gt;"",R328,T328)</f>
        <v/>
      </c>
      <c r="V328" s="50">
        <f>IFERROR(FIND(".",S328),0)</f>
        <v/>
      </c>
      <c r="W328" s="50">
        <f>IF(V328&gt;0,V328-1,LEN(S328))</f>
        <v/>
      </c>
      <c r="X328" s="50">
        <f>IF(V328=0,"",IFERROR(LEFT(MID(S328,V328+1,99),FIND("-",MID(S328,V328+1,99))-1),MID(S328,V328+1,99)))</f>
        <v/>
      </c>
      <c r="Y328" s="50">
        <f>LEN(X328)</f>
        <v/>
      </c>
      <c r="Z3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328,"0",""),"1",""),"2",""),"3",""),"4",""),"5",""),"6",""),"7",""),"8",""),"9",""),"A",""),"B",""),"C",""),"D",""),"E",""),"F",""),"G",""),"H",""),"I",""),"J",""),"K",""),"L",""),"M",""),"N",""),"O",""),"P",""),"Q",""),"R",""),"S",""),"T",""),"U",""),"V",""),"W",""),"X",""),"Y",""),"Z",""),".",""),"-","")</f>
        <v/>
      </c>
      <c r="AA328" s="50">
        <f>LEN(S328)-LEN(SUBSTITUTE(S328,".",""))</f>
        <v/>
      </c>
      <c r="AB328" s="50">
        <f>AND(W328=5,Y328=4)</f>
        <v/>
      </c>
      <c r="AC328" s="50">
        <f>IF(P328="","",IF(S328="","There is no mapcode in this row, only a country code.",IF(ISNUMBER(FIND(" ",S328)),"There are too many spaces. A mapcode looks like ZAF RDD.2J: the country code, one space, then the code.",IF(Z328&lt;&gt;"","Contains characters that can't be in a mapcode: "&amp;Z328,IF(OR(AA328&lt;&gt;1,W328&lt;2,W328&gt;5,Y328&lt;2,Y328&gt;4),"This doesn't look like a mapcode. Mapcodes look like RDD.2J: 2 to 5 letters or numbers, a dot, then 2 to 4 more.",IF(AND(U328="",NOT(AB328)),"MISSING",IF(AND(U328&lt;&gt;"",OR(LEN(U328)&lt;2,LEN(U328)&gt;6,ISNUMBER(FIND(".",U328)))),"The country code """&amp;U328&amp;""" doesn't look right. Use a code like ZAF (South Africa) or US-CA (California).","")))))))</f>
        <v/>
      </c>
      <c r="AD328" s="50">
        <f>AND(R328&lt;&gt;"",T328&lt;&gt;"",R328&lt;&gt;T328)</f>
        <v/>
      </c>
    </row>
    <row r="329">
      <c r="B329" s="44" t="n"/>
      <c r="C329" s="44" t="n"/>
      <c r="D329" s="45">
        <f>IF(P329="","",IF(AC329="MISSING","MISSING COUNTRY CODE",IF(AC329&lt;&gt;"","NOT A VALID MAPCODE",IF(M329="NO CONNECTION","NO CONNECTION",IF(NOT(ISNUMBER(F329)),"NOT FOUND",IF(AD329,"CONVERTED – PLEASE CHECK","CONVERTED"))))))</f>
        <v/>
      </c>
      <c r="E329" s="46">
        <f>IF(OR(P329="",AC329&lt;&gt;""),"",TRIM(U329&amp;" "&amp;S329))</f>
        <v/>
      </c>
      <c r="F329" s="47">
        <f>IF(OR(M329="",M329="NO CONNECTION"),"",IFERROR(VALUE(SUBSTITUTE(_xlfn.FILTERXML(M329,"//latDeg"),".",MID(1/2,2,1))),""))</f>
        <v/>
      </c>
      <c r="G329" s="47">
        <f>IF(OR(M329="",M329="NO CONNECTION"),"",IFERROR(VALUE(SUBSTITUTE(_xlfn.FILTERXML(M329,"//lonDeg"),".",MID(1/2,2,1))),""))</f>
        <v/>
      </c>
      <c r="H329" s="45">
        <f>IF(ISNUMBER(F329),SUBSTITUTE(ROUND(F329,6)&amp;"",",",".")&amp;", "&amp;SUBSTITUTE(ROUND(G329,6)&amp;"",",","."),"")</f>
        <v/>
      </c>
      <c r="I329" s="46">
        <f>IF(ISNUMBER(F329),IFERROR(HYPERLINK("https://www.mymapcodes.com/go/?t="&amp;IF(U329="","AAA",U329)&amp;"&amp;ma="&amp;LEFT(S329,V329-1)&amp;"&amp;mb="&amp;MID(S329,V329+1,99),"Open on MyMapcodes →"),""),"")</f>
        <v/>
      </c>
      <c r="J329" s="48">
        <f>IF(P329="","",IF(AC329="MISSING","Add the country code: put it in front of the mapcode (e.g. ZAF RDD.2J) or in column C. ZAF = South Africa.",IF(AC329&lt;&gt;"",AC329,IF(M329="NO CONNECTION","Excel couldn't reach the mapcode service. Click the REFRESH RESULTS box just above the table.",IF(NOT(ISNUMBER(F329)),"The mapcode service doesn't recognise "&amp;E329&amp;". Check the mapcode and the country code.",IF(AD329,"Two different country codes were given, so the one in front of the mapcode ("&amp;R329&amp;") was used.",IF(E329&lt;&gt;TRIM(UPPER(B329&amp;"")),"Tidied up to "&amp;E329&amp;".","")))))))</f>
        <v/>
      </c>
      <c r="L329" s="49">
        <f>IF(E329="","",MapcodeAPI&amp;"coords/"&amp;SUBSTITUTE(E329," ","%20"))&amp;LEFT($B$13,0)</f>
        <v/>
      </c>
      <c r="M329" s="49">
        <f>IF(L329="","",IFERROR(_xlfn.WEBSERVICE(L329),IF(MapcodeAPIBackup="","NO CONNECTION",IFERROR(_xlfn.WEBSERVICE(MapcodeAPIBackup&amp;MID(L329,LEN(MapcodeAPI)+1,999)),"NO CONNECTION"))))</f>
        <v/>
      </c>
      <c r="N329" t="inlineStr">
        <is>
          <t xml:space="preserve"> </t>
        </is>
      </c>
      <c r="P329" s="50">
        <f>IFERROR(IF(AND(TRIM(B329&amp;"")="",TRIM(C329&amp;"")=""),"","#"&amp;UPPER(B329&amp;"")),"#(ERROR)")</f>
        <v/>
      </c>
      <c r="Q329" s="50">
        <f>IF(P329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329,2,999)," "," "),"﻿"," "),"​"," "),"⁠"," ")," "," ")," "," "),CHAR(9)," "),CHAR(10)," "),CHAR(13)," "),"MAPCODE"," "),CHAR(34)," "),"“"," "),"”"," "),"'"," "),"’"," "),"‘"," "),"("," "),")"," "),"["," "),"]"," "),"{"," "),"}"," "),","," "),";"," "),"|"," "),":"," "),"/"," "),"\"," ")))</f>
        <v/>
      </c>
      <c r="R329" s="50">
        <f>IF(ISNUMBER(FIND(" ",Q329)),LEFT(Q329,FIND(" ",Q329)-1),"")</f>
        <v/>
      </c>
      <c r="S329" s="50">
        <f>IF(ISNUMBER(FIND(" ",Q329)),TRIM(MID(Q329,FIND(" ",Q329)+1,999)),Q329)</f>
        <v/>
      </c>
      <c r="T3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329&amp;"")," "," "),"﻿"," "),"​"," "),"⁠"," ")," "," ")," "," "),CHAR(9)," "),CHAR(10)," "),CHAR(13)," "),"MAPCODE"," "),CHAR(34)," "),"“"," "),"”"," "),"'"," "),"’"," "),"‘"," "),"("," "),")"," "),"["," "),"]"," "),"{"," "),"}"," "),","," "),";"," "),"|"," "),":"," "),"/"," "),"\"," "))</f>
        <v/>
      </c>
      <c r="U329" s="50">
        <f>IF(R329&lt;&gt;"",R329,T329)</f>
        <v/>
      </c>
      <c r="V329" s="50">
        <f>IFERROR(FIND(".",S329),0)</f>
        <v/>
      </c>
      <c r="W329" s="50">
        <f>IF(V329&gt;0,V329-1,LEN(S329))</f>
        <v/>
      </c>
      <c r="X329" s="50">
        <f>IF(V329=0,"",IFERROR(LEFT(MID(S329,V329+1,99),FIND("-",MID(S329,V329+1,99))-1),MID(S329,V329+1,99)))</f>
        <v/>
      </c>
      <c r="Y329" s="50">
        <f>LEN(X329)</f>
        <v/>
      </c>
      <c r="Z3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329,"0",""),"1",""),"2",""),"3",""),"4",""),"5",""),"6",""),"7",""),"8",""),"9",""),"A",""),"B",""),"C",""),"D",""),"E",""),"F",""),"G",""),"H",""),"I",""),"J",""),"K",""),"L",""),"M",""),"N",""),"O",""),"P",""),"Q",""),"R",""),"S",""),"T",""),"U",""),"V",""),"W",""),"X",""),"Y",""),"Z",""),".",""),"-","")</f>
        <v/>
      </c>
      <c r="AA329" s="50">
        <f>LEN(S329)-LEN(SUBSTITUTE(S329,".",""))</f>
        <v/>
      </c>
      <c r="AB329" s="50">
        <f>AND(W329=5,Y329=4)</f>
        <v/>
      </c>
      <c r="AC329" s="50">
        <f>IF(P329="","",IF(S329="","There is no mapcode in this row, only a country code.",IF(ISNUMBER(FIND(" ",S329)),"There are too many spaces. A mapcode looks like ZAF RDD.2J: the country code, one space, then the code.",IF(Z329&lt;&gt;"","Contains characters that can't be in a mapcode: "&amp;Z329,IF(OR(AA329&lt;&gt;1,W329&lt;2,W329&gt;5,Y329&lt;2,Y329&gt;4),"This doesn't look like a mapcode. Mapcodes look like RDD.2J: 2 to 5 letters or numbers, a dot, then 2 to 4 more.",IF(AND(U329="",NOT(AB329)),"MISSING",IF(AND(U329&lt;&gt;"",OR(LEN(U329)&lt;2,LEN(U329)&gt;6,ISNUMBER(FIND(".",U329)))),"The country code """&amp;U329&amp;""" doesn't look right. Use a code like ZAF (South Africa) or US-CA (California).","")))))))</f>
        <v/>
      </c>
      <c r="AD329" s="50">
        <f>AND(R329&lt;&gt;"",T329&lt;&gt;"",R329&lt;&gt;T329)</f>
        <v/>
      </c>
    </row>
    <row r="330">
      <c r="B330" s="44" t="n"/>
      <c r="C330" s="44" t="n"/>
      <c r="D330" s="45">
        <f>IF(P330="","",IF(AC330="MISSING","MISSING COUNTRY CODE",IF(AC330&lt;&gt;"","NOT A VALID MAPCODE",IF(M330="NO CONNECTION","NO CONNECTION",IF(NOT(ISNUMBER(F330)),"NOT FOUND",IF(AD330,"CONVERTED – PLEASE CHECK","CONVERTED"))))))</f>
        <v/>
      </c>
      <c r="E330" s="46">
        <f>IF(OR(P330="",AC330&lt;&gt;""),"",TRIM(U330&amp;" "&amp;S330))</f>
        <v/>
      </c>
      <c r="F330" s="47">
        <f>IF(OR(M330="",M330="NO CONNECTION"),"",IFERROR(VALUE(SUBSTITUTE(_xlfn.FILTERXML(M330,"//latDeg"),".",MID(1/2,2,1))),""))</f>
        <v/>
      </c>
      <c r="G330" s="47">
        <f>IF(OR(M330="",M330="NO CONNECTION"),"",IFERROR(VALUE(SUBSTITUTE(_xlfn.FILTERXML(M330,"//lonDeg"),".",MID(1/2,2,1))),""))</f>
        <v/>
      </c>
      <c r="H330" s="45">
        <f>IF(ISNUMBER(F330),SUBSTITUTE(ROUND(F330,6)&amp;"",",",".")&amp;", "&amp;SUBSTITUTE(ROUND(G330,6)&amp;"",",","."),"")</f>
        <v/>
      </c>
      <c r="I330" s="46">
        <f>IF(ISNUMBER(F330),IFERROR(HYPERLINK("https://www.mymapcodes.com/go/?t="&amp;IF(U330="","AAA",U330)&amp;"&amp;ma="&amp;LEFT(S330,V330-1)&amp;"&amp;mb="&amp;MID(S330,V330+1,99),"Open on MyMapcodes →"),""),"")</f>
        <v/>
      </c>
      <c r="J330" s="48">
        <f>IF(P330="","",IF(AC330="MISSING","Add the country code: put it in front of the mapcode (e.g. ZAF RDD.2J) or in column C. ZAF = South Africa.",IF(AC330&lt;&gt;"",AC330,IF(M330="NO CONNECTION","Excel couldn't reach the mapcode service. Click the REFRESH RESULTS box just above the table.",IF(NOT(ISNUMBER(F330)),"The mapcode service doesn't recognise "&amp;E330&amp;". Check the mapcode and the country code.",IF(AD330,"Two different country codes were given, so the one in front of the mapcode ("&amp;R330&amp;") was used.",IF(E330&lt;&gt;TRIM(UPPER(B330&amp;"")),"Tidied up to "&amp;E330&amp;".","")))))))</f>
        <v/>
      </c>
      <c r="L330" s="49">
        <f>IF(E330="","",MapcodeAPI&amp;"coords/"&amp;SUBSTITUTE(E330," ","%20"))&amp;LEFT($B$13,0)</f>
        <v/>
      </c>
      <c r="M330" s="49">
        <f>IF(L330="","",IFERROR(_xlfn.WEBSERVICE(L330),IF(MapcodeAPIBackup="","NO CONNECTION",IFERROR(_xlfn.WEBSERVICE(MapcodeAPIBackup&amp;MID(L330,LEN(MapcodeAPI)+1,999)),"NO CONNECTION"))))</f>
        <v/>
      </c>
      <c r="N330" t="inlineStr">
        <is>
          <t xml:space="preserve"> </t>
        </is>
      </c>
      <c r="P330" s="50">
        <f>IFERROR(IF(AND(TRIM(B330&amp;"")="",TRIM(C330&amp;"")=""),"","#"&amp;UPPER(B330&amp;"")),"#(ERROR)")</f>
        <v/>
      </c>
      <c r="Q330" s="50">
        <f>IF(P330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330,2,999)," "," "),"﻿"," "),"​"," "),"⁠"," ")," "," ")," "," "),CHAR(9)," "),CHAR(10)," "),CHAR(13)," "),"MAPCODE"," "),CHAR(34)," "),"“"," "),"”"," "),"'"," "),"’"," "),"‘"," "),"("," "),")"," "),"["," "),"]"," "),"{"," "),"}"," "),","," "),";"," "),"|"," "),":"," "),"/"," "),"\"," ")))</f>
        <v/>
      </c>
      <c r="R330" s="50">
        <f>IF(ISNUMBER(FIND(" ",Q330)),LEFT(Q330,FIND(" ",Q330)-1),"")</f>
        <v/>
      </c>
      <c r="S330" s="50">
        <f>IF(ISNUMBER(FIND(" ",Q330)),TRIM(MID(Q330,FIND(" ",Q330)+1,999)),Q330)</f>
        <v/>
      </c>
      <c r="T3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330&amp;"")," "," "),"﻿"," "),"​"," "),"⁠"," ")," "," ")," "," "),CHAR(9)," "),CHAR(10)," "),CHAR(13)," "),"MAPCODE"," "),CHAR(34)," "),"“"," "),"”"," "),"'"," "),"’"," "),"‘"," "),"("," "),")"," "),"["," "),"]"," "),"{"," "),"}"," "),","," "),";"," "),"|"," "),":"," "),"/"," "),"\"," "))</f>
        <v/>
      </c>
      <c r="U330" s="50">
        <f>IF(R330&lt;&gt;"",R330,T330)</f>
        <v/>
      </c>
      <c r="V330" s="50">
        <f>IFERROR(FIND(".",S330),0)</f>
        <v/>
      </c>
      <c r="W330" s="50">
        <f>IF(V330&gt;0,V330-1,LEN(S330))</f>
        <v/>
      </c>
      <c r="X330" s="50">
        <f>IF(V330=0,"",IFERROR(LEFT(MID(S330,V330+1,99),FIND("-",MID(S330,V330+1,99))-1),MID(S330,V330+1,99)))</f>
        <v/>
      </c>
      <c r="Y330" s="50">
        <f>LEN(X330)</f>
        <v/>
      </c>
      <c r="Z3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330,"0",""),"1",""),"2",""),"3",""),"4",""),"5",""),"6",""),"7",""),"8",""),"9",""),"A",""),"B",""),"C",""),"D",""),"E",""),"F",""),"G",""),"H",""),"I",""),"J",""),"K",""),"L",""),"M",""),"N",""),"O",""),"P",""),"Q",""),"R",""),"S",""),"T",""),"U",""),"V",""),"W",""),"X",""),"Y",""),"Z",""),".",""),"-","")</f>
        <v/>
      </c>
      <c r="AA330" s="50">
        <f>LEN(S330)-LEN(SUBSTITUTE(S330,".",""))</f>
        <v/>
      </c>
      <c r="AB330" s="50">
        <f>AND(W330=5,Y330=4)</f>
        <v/>
      </c>
      <c r="AC330" s="50">
        <f>IF(P330="","",IF(S330="","There is no mapcode in this row, only a country code.",IF(ISNUMBER(FIND(" ",S330)),"There are too many spaces. A mapcode looks like ZAF RDD.2J: the country code, one space, then the code.",IF(Z330&lt;&gt;"","Contains characters that can't be in a mapcode: "&amp;Z330,IF(OR(AA330&lt;&gt;1,W330&lt;2,W330&gt;5,Y330&lt;2,Y330&gt;4),"This doesn't look like a mapcode. Mapcodes look like RDD.2J: 2 to 5 letters or numbers, a dot, then 2 to 4 more.",IF(AND(U330="",NOT(AB330)),"MISSING",IF(AND(U330&lt;&gt;"",OR(LEN(U330)&lt;2,LEN(U330)&gt;6,ISNUMBER(FIND(".",U330)))),"The country code """&amp;U330&amp;""" doesn't look right. Use a code like ZAF (South Africa) or US-CA (California).","")))))))</f>
        <v/>
      </c>
      <c r="AD330" s="50">
        <f>AND(R330&lt;&gt;"",T330&lt;&gt;"",R330&lt;&gt;T330)</f>
        <v/>
      </c>
    </row>
    <row r="331">
      <c r="B331" s="44" t="n"/>
      <c r="C331" s="44" t="n"/>
      <c r="D331" s="45">
        <f>IF(P331="","",IF(AC331="MISSING","MISSING COUNTRY CODE",IF(AC331&lt;&gt;"","NOT A VALID MAPCODE",IF(M331="NO CONNECTION","NO CONNECTION",IF(NOT(ISNUMBER(F331)),"NOT FOUND",IF(AD331,"CONVERTED – PLEASE CHECK","CONVERTED"))))))</f>
        <v/>
      </c>
      <c r="E331" s="46">
        <f>IF(OR(P331="",AC331&lt;&gt;""),"",TRIM(U331&amp;" "&amp;S331))</f>
        <v/>
      </c>
      <c r="F331" s="47">
        <f>IF(OR(M331="",M331="NO CONNECTION"),"",IFERROR(VALUE(SUBSTITUTE(_xlfn.FILTERXML(M331,"//latDeg"),".",MID(1/2,2,1))),""))</f>
        <v/>
      </c>
      <c r="G331" s="47">
        <f>IF(OR(M331="",M331="NO CONNECTION"),"",IFERROR(VALUE(SUBSTITUTE(_xlfn.FILTERXML(M331,"//lonDeg"),".",MID(1/2,2,1))),""))</f>
        <v/>
      </c>
      <c r="H331" s="45">
        <f>IF(ISNUMBER(F331),SUBSTITUTE(ROUND(F331,6)&amp;"",",",".")&amp;", "&amp;SUBSTITUTE(ROUND(G331,6)&amp;"",",","."),"")</f>
        <v/>
      </c>
      <c r="I331" s="46">
        <f>IF(ISNUMBER(F331),IFERROR(HYPERLINK("https://www.mymapcodes.com/go/?t="&amp;IF(U331="","AAA",U331)&amp;"&amp;ma="&amp;LEFT(S331,V331-1)&amp;"&amp;mb="&amp;MID(S331,V331+1,99),"Open on MyMapcodes →"),""),"")</f>
        <v/>
      </c>
      <c r="J331" s="48">
        <f>IF(P331="","",IF(AC331="MISSING","Add the country code: put it in front of the mapcode (e.g. ZAF RDD.2J) or in column C. ZAF = South Africa.",IF(AC331&lt;&gt;"",AC331,IF(M331="NO CONNECTION","Excel couldn't reach the mapcode service. Click the REFRESH RESULTS box just above the table.",IF(NOT(ISNUMBER(F331)),"The mapcode service doesn't recognise "&amp;E331&amp;". Check the mapcode and the country code.",IF(AD331,"Two different country codes were given, so the one in front of the mapcode ("&amp;R331&amp;") was used.",IF(E331&lt;&gt;TRIM(UPPER(B331&amp;"")),"Tidied up to "&amp;E331&amp;".","")))))))</f>
        <v/>
      </c>
      <c r="L331" s="49">
        <f>IF(E331="","",MapcodeAPI&amp;"coords/"&amp;SUBSTITUTE(E331," ","%20"))&amp;LEFT($B$13,0)</f>
        <v/>
      </c>
      <c r="M331" s="49">
        <f>IF(L331="","",IFERROR(_xlfn.WEBSERVICE(L331),IF(MapcodeAPIBackup="","NO CONNECTION",IFERROR(_xlfn.WEBSERVICE(MapcodeAPIBackup&amp;MID(L331,LEN(MapcodeAPI)+1,999)),"NO CONNECTION"))))</f>
        <v/>
      </c>
      <c r="N331" t="inlineStr">
        <is>
          <t xml:space="preserve"> </t>
        </is>
      </c>
      <c r="P331" s="50">
        <f>IFERROR(IF(AND(TRIM(B331&amp;"")="",TRIM(C331&amp;"")=""),"","#"&amp;UPPER(B331&amp;"")),"#(ERROR)")</f>
        <v/>
      </c>
      <c r="Q331" s="50">
        <f>IF(P331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331,2,999)," "," "),"﻿"," "),"​"," "),"⁠"," ")," "," ")," "," "),CHAR(9)," "),CHAR(10)," "),CHAR(13)," "),"MAPCODE"," "),CHAR(34)," "),"“"," "),"”"," "),"'"," "),"’"," "),"‘"," "),"("," "),")"," "),"["," "),"]"," "),"{"," "),"}"," "),","," "),";"," "),"|"," "),":"," "),"/"," "),"\"," ")))</f>
        <v/>
      </c>
      <c r="R331" s="50">
        <f>IF(ISNUMBER(FIND(" ",Q331)),LEFT(Q331,FIND(" ",Q331)-1),"")</f>
        <v/>
      </c>
      <c r="S331" s="50">
        <f>IF(ISNUMBER(FIND(" ",Q331)),TRIM(MID(Q331,FIND(" ",Q331)+1,999)),Q331)</f>
        <v/>
      </c>
      <c r="T3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331&amp;"")," "," "),"﻿"," "),"​"," "),"⁠"," ")," "," ")," "," "),CHAR(9)," "),CHAR(10)," "),CHAR(13)," "),"MAPCODE"," "),CHAR(34)," "),"“"," "),"”"," "),"'"," "),"’"," "),"‘"," "),"("," "),")"," "),"["," "),"]"," "),"{"," "),"}"," "),","," "),";"," "),"|"," "),":"," "),"/"," "),"\"," "))</f>
        <v/>
      </c>
      <c r="U331" s="50">
        <f>IF(R331&lt;&gt;"",R331,T331)</f>
        <v/>
      </c>
      <c r="V331" s="50">
        <f>IFERROR(FIND(".",S331),0)</f>
        <v/>
      </c>
      <c r="W331" s="50">
        <f>IF(V331&gt;0,V331-1,LEN(S331))</f>
        <v/>
      </c>
      <c r="X331" s="50">
        <f>IF(V331=0,"",IFERROR(LEFT(MID(S331,V331+1,99),FIND("-",MID(S331,V331+1,99))-1),MID(S331,V331+1,99)))</f>
        <v/>
      </c>
      <c r="Y331" s="50">
        <f>LEN(X331)</f>
        <v/>
      </c>
      <c r="Z3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331,"0",""),"1",""),"2",""),"3",""),"4",""),"5",""),"6",""),"7",""),"8",""),"9",""),"A",""),"B",""),"C",""),"D",""),"E",""),"F",""),"G",""),"H",""),"I",""),"J",""),"K",""),"L",""),"M",""),"N",""),"O",""),"P",""),"Q",""),"R",""),"S",""),"T",""),"U",""),"V",""),"W",""),"X",""),"Y",""),"Z",""),".",""),"-","")</f>
        <v/>
      </c>
      <c r="AA331" s="50">
        <f>LEN(S331)-LEN(SUBSTITUTE(S331,".",""))</f>
        <v/>
      </c>
      <c r="AB331" s="50">
        <f>AND(W331=5,Y331=4)</f>
        <v/>
      </c>
      <c r="AC331" s="50">
        <f>IF(P331="","",IF(S331="","There is no mapcode in this row, only a country code.",IF(ISNUMBER(FIND(" ",S331)),"There are too many spaces. A mapcode looks like ZAF RDD.2J: the country code, one space, then the code.",IF(Z331&lt;&gt;"","Contains characters that can't be in a mapcode: "&amp;Z331,IF(OR(AA331&lt;&gt;1,W331&lt;2,W331&gt;5,Y331&lt;2,Y331&gt;4),"This doesn't look like a mapcode. Mapcodes look like RDD.2J: 2 to 5 letters or numbers, a dot, then 2 to 4 more.",IF(AND(U331="",NOT(AB331)),"MISSING",IF(AND(U331&lt;&gt;"",OR(LEN(U331)&lt;2,LEN(U331)&gt;6,ISNUMBER(FIND(".",U331)))),"The country code """&amp;U331&amp;""" doesn't look right. Use a code like ZAF (South Africa) or US-CA (California).","")))))))</f>
        <v/>
      </c>
      <c r="AD331" s="50">
        <f>AND(R331&lt;&gt;"",T331&lt;&gt;"",R331&lt;&gt;T331)</f>
        <v/>
      </c>
    </row>
    <row r="332">
      <c r="B332" s="44" t="n"/>
      <c r="C332" s="44" t="n"/>
      <c r="D332" s="45">
        <f>IF(P332="","",IF(AC332="MISSING","MISSING COUNTRY CODE",IF(AC332&lt;&gt;"","NOT A VALID MAPCODE",IF(M332="NO CONNECTION","NO CONNECTION",IF(NOT(ISNUMBER(F332)),"NOT FOUND",IF(AD332,"CONVERTED – PLEASE CHECK","CONVERTED"))))))</f>
        <v/>
      </c>
      <c r="E332" s="46">
        <f>IF(OR(P332="",AC332&lt;&gt;""),"",TRIM(U332&amp;" "&amp;S332))</f>
        <v/>
      </c>
      <c r="F332" s="47">
        <f>IF(OR(M332="",M332="NO CONNECTION"),"",IFERROR(VALUE(SUBSTITUTE(_xlfn.FILTERXML(M332,"//latDeg"),".",MID(1/2,2,1))),""))</f>
        <v/>
      </c>
      <c r="G332" s="47">
        <f>IF(OR(M332="",M332="NO CONNECTION"),"",IFERROR(VALUE(SUBSTITUTE(_xlfn.FILTERXML(M332,"//lonDeg"),".",MID(1/2,2,1))),""))</f>
        <v/>
      </c>
      <c r="H332" s="45">
        <f>IF(ISNUMBER(F332),SUBSTITUTE(ROUND(F332,6)&amp;"",",",".")&amp;", "&amp;SUBSTITUTE(ROUND(G332,6)&amp;"",",","."),"")</f>
        <v/>
      </c>
      <c r="I332" s="46">
        <f>IF(ISNUMBER(F332),IFERROR(HYPERLINK("https://www.mymapcodes.com/go/?t="&amp;IF(U332="","AAA",U332)&amp;"&amp;ma="&amp;LEFT(S332,V332-1)&amp;"&amp;mb="&amp;MID(S332,V332+1,99),"Open on MyMapcodes →"),""),"")</f>
        <v/>
      </c>
      <c r="J332" s="48">
        <f>IF(P332="","",IF(AC332="MISSING","Add the country code: put it in front of the mapcode (e.g. ZAF RDD.2J) or in column C. ZAF = South Africa.",IF(AC332&lt;&gt;"",AC332,IF(M332="NO CONNECTION","Excel couldn't reach the mapcode service. Click the REFRESH RESULTS box just above the table.",IF(NOT(ISNUMBER(F332)),"The mapcode service doesn't recognise "&amp;E332&amp;". Check the mapcode and the country code.",IF(AD332,"Two different country codes were given, so the one in front of the mapcode ("&amp;R332&amp;") was used.",IF(E332&lt;&gt;TRIM(UPPER(B332&amp;"")),"Tidied up to "&amp;E332&amp;".","")))))))</f>
        <v/>
      </c>
      <c r="L332" s="49">
        <f>IF(E332="","",MapcodeAPI&amp;"coords/"&amp;SUBSTITUTE(E332," ","%20"))&amp;LEFT($B$13,0)</f>
        <v/>
      </c>
      <c r="M332" s="49">
        <f>IF(L332="","",IFERROR(_xlfn.WEBSERVICE(L332),IF(MapcodeAPIBackup="","NO CONNECTION",IFERROR(_xlfn.WEBSERVICE(MapcodeAPIBackup&amp;MID(L332,LEN(MapcodeAPI)+1,999)),"NO CONNECTION"))))</f>
        <v/>
      </c>
      <c r="N332" t="inlineStr">
        <is>
          <t xml:space="preserve"> </t>
        </is>
      </c>
      <c r="P332" s="50">
        <f>IFERROR(IF(AND(TRIM(B332&amp;"")="",TRIM(C332&amp;"")=""),"","#"&amp;UPPER(B332&amp;"")),"#(ERROR)")</f>
        <v/>
      </c>
      <c r="Q332" s="50">
        <f>IF(P332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332,2,999)," "," "),"﻿"," "),"​"," "),"⁠"," ")," "," ")," "," "),CHAR(9)," "),CHAR(10)," "),CHAR(13)," "),"MAPCODE"," "),CHAR(34)," "),"“"," "),"”"," "),"'"," "),"’"," "),"‘"," "),"("," "),")"," "),"["," "),"]"," "),"{"," "),"}"," "),","," "),";"," "),"|"," "),":"," "),"/"," "),"\"," ")))</f>
        <v/>
      </c>
      <c r="R332" s="50">
        <f>IF(ISNUMBER(FIND(" ",Q332)),LEFT(Q332,FIND(" ",Q332)-1),"")</f>
        <v/>
      </c>
      <c r="S332" s="50">
        <f>IF(ISNUMBER(FIND(" ",Q332)),TRIM(MID(Q332,FIND(" ",Q332)+1,999)),Q332)</f>
        <v/>
      </c>
      <c r="T3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332&amp;"")," "," "),"﻿"," "),"​"," "),"⁠"," ")," "," ")," "," "),CHAR(9)," "),CHAR(10)," "),CHAR(13)," "),"MAPCODE"," "),CHAR(34)," "),"“"," "),"”"," "),"'"," "),"’"," "),"‘"," "),"("," "),")"," "),"["," "),"]"," "),"{"," "),"}"," "),","," "),";"," "),"|"," "),":"," "),"/"," "),"\"," "))</f>
        <v/>
      </c>
      <c r="U332" s="50">
        <f>IF(R332&lt;&gt;"",R332,T332)</f>
        <v/>
      </c>
      <c r="V332" s="50">
        <f>IFERROR(FIND(".",S332),0)</f>
        <v/>
      </c>
      <c r="W332" s="50">
        <f>IF(V332&gt;0,V332-1,LEN(S332))</f>
        <v/>
      </c>
      <c r="X332" s="50">
        <f>IF(V332=0,"",IFERROR(LEFT(MID(S332,V332+1,99),FIND("-",MID(S332,V332+1,99))-1),MID(S332,V332+1,99)))</f>
        <v/>
      </c>
      <c r="Y332" s="50">
        <f>LEN(X332)</f>
        <v/>
      </c>
      <c r="Z3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332,"0",""),"1",""),"2",""),"3",""),"4",""),"5",""),"6",""),"7",""),"8",""),"9",""),"A",""),"B",""),"C",""),"D",""),"E",""),"F",""),"G",""),"H",""),"I",""),"J",""),"K",""),"L",""),"M",""),"N",""),"O",""),"P",""),"Q",""),"R",""),"S",""),"T",""),"U",""),"V",""),"W",""),"X",""),"Y",""),"Z",""),".",""),"-","")</f>
        <v/>
      </c>
      <c r="AA332" s="50">
        <f>LEN(S332)-LEN(SUBSTITUTE(S332,".",""))</f>
        <v/>
      </c>
      <c r="AB332" s="50">
        <f>AND(W332=5,Y332=4)</f>
        <v/>
      </c>
      <c r="AC332" s="50">
        <f>IF(P332="","",IF(S332="","There is no mapcode in this row, only a country code.",IF(ISNUMBER(FIND(" ",S332)),"There are too many spaces. A mapcode looks like ZAF RDD.2J: the country code, one space, then the code.",IF(Z332&lt;&gt;"","Contains characters that can't be in a mapcode: "&amp;Z332,IF(OR(AA332&lt;&gt;1,W332&lt;2,W332&gt;5,Y332&lt;2,Y332&gt;4),"This doesn't look like a mapcode. Mapcodes look like RDD.2J: 2 to 5 letters or numbers, a dot, then 2 to 4 more.",IF(AND(U332="",NOT(AB332)),"MISSING",IF(AND(U332&lt;&gt;"",OR(LEN(U332)&lt;2,LEN(U332)&gt;6,ISNUMBER(FIND(".",U332)))),"The country code """&amp;U332&amp;""" doesn't look right. Use a code like ZAF (South Africa) or US-CA (California).","")))))))</f>
        <v/>
      </c>
      <c r="AD332" s="50">
        <f>AND(R332&lt;&gt;"",T332&lt;&gt;"",R332&lt;&gt;T332)</f>
        <v/>
      </c>
    </row>
    <row r="333">
      <c r="B333" s="44" t="n"/>
      <c r="C333" s="44" t="n"/>
      <c r="D333" s="45">
        <f>IF(P333="","",IF(AC333="MISSING","MISSING COUNTRY CODE",IF(AC333&lt;&gt;"","NOT A VALID MAPCODE",IF(M333="NO CONNECTION","NO CONNECTION",IF(NOT(ISNUMBER(F333)),"NOT FOUND",IF(AD333,"CONVERTED – PLEASE CHECK","CONVERTED"))))))</f>
        <v/>
      </c>
      <c r="E333" s="46">
        <f>IF(OR(P333="",AC333&lt;&gt;""),"",TRIM(U333&amp;" "&amp;S333))</f>
        <v/>
      </c>
      <c r="F333" s="47">
        <f>IF(OR(M333="",M333="NO CONNECTION"),"",IFERROR(VALUE(SUBSTITUTE(_xlfn.FILTERXML(M333,"//latDeg"),".",MID(1/2,2,1))),""))</f>
        <v/>
      </c>
      <c r="G333" s="47">
        <f>IF(OR(M333="",M333="NO CONNECTION"),"",IFERROR(VALUE(SUBSTITUTE(_xlfn.FILTERXML(M333,"//lonDeg"),".",MID(1/2,2,1))),""))</f>
        <v/>
      </c>
      <c r="H333" s="45">
        <f>IF(ISNUMBER(F333),SUBSTITUTE(ROUND(F333,6)&amp;"",",",".")&amp;", "&amp;SUBSTITUTE(ROUND(G333,6)&amp;"",",","."),"")</f>
        <v/>
      </c>
      <c r="I333" s="46">
        <f>IF(ISNUMBER(F333),IFERROR(HYPERLINK("https://www.mymapcodes.com/go/?t="&amp;IF(U333="","AAA",U333)&amp;"&amp;ma="&amp;LEFT(S333,V333-1)&amp;"&amp;mb="&amp;MID(S333,V333+1,99),"Open on MyMapcodes →"),""),"")</f>
        <v/>
      </c>
      <c r="J333" s="48">
        <f>IF(P333="","",IF(AC333="MISSING","Add the country code: put it in front of the mapcode (e.g. ZAF RDD.2J) or in column C. ZAF = South Africa.",IF(AC333&lt;&gt;"",AC333,IF(M333="NO CONNECTION","Excel couldn't reach the mapcode service. Click the REFRESH RESULTS box just above the table.",IF(NOT(ISNUMBER(F333)),"The mapcode service doesn't recognise "&amp;E333&amp;". Check the mapcode and the country code.",IF(AD333,"Two different country codes were given, so the one in front of the mapcode ("&amp;R333&amp;") was used.",IF(E333&lt;&gt;TRIM(UPPER(B333&amp;"")),"Tidied up to "&amp;E333&amp;".","")))))))</f>
        <v/>
      </c>
      <c r="L333" s="49">
        <f>IF(E333="","",MapcodeAPI&amp;"coords/"&amp;SUBSTITUTE(E333," ","%20"))&amp;LEFT($B$13,0)</f>
        <v/>
      </c>
      <c r="M333" s="49">
        <f>IF(L333="","",IFERROR(_xlfn.WEBSERVICE(L333),IF(MapcodeAPIBackup="","NO CONNECTION",IFERROR(_xlfn.WEBSERVICE(MapcodeAPIBackup&amp;MID(L333,LEN(MapcodeAPI)+1,999)),"NO CONNECTION"))))</f>
        <v/>
      </c>
      <c r="N333" t="inlineStr">
        <is>
          <t xml:space="preserve"> </t>
        </is>
      </c>
      <c r="P333" s="50">
        <f>IFERROR(IF(AND(TRIM(B333&amp;"")="",TRIM(C333&amp;"")=""),"","#"&amp;UPPER(B333&amp;"")),"#(ERROR)")</f>
        <v/>
      </c>
      <c r="Q333" s="50">
        <f>IF(P333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333,2,999)," "," "),"﻿"," "),"​"," "),"⁠"," ")," "," ")," "," "),CHAR(9)," "),CHAR(10)," "),CHAR(13)," "),"MAPCODE"," "),CHAR(34)," "),"“"," "),"”"," "),"'"," "),"’"," "),"‘"," "),"("," "),")"," "),"["," "),"]"," "),"{"," "),"}"," "),","," "),";"," "),"|"," "),":"," "),"/"," "),"\"," ")))</f>
        <v/>
      </c>
      <c r="R333" s="50">
        <f>IF(ISNUMBER(FIND(" ",Q333)),LEFT(Q333,FIND(" ",Q333)-1),"")</f>
        <v/>
      </c>
      <c r="S333" s="50">
        <f>IF(ISNUMBER(FIND(" ",Q333)),TRIM(MID(Q333,FIND(" ",Q333)+1,999)),Q333)</f>
        <v/>
      </c>
      <c r="T3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333&amp;"")," "," "),"﻿"," "),"​"," "),"⁠"," ")," "," ")," "," "),CHAR(9)," "),CHAR(10)," "),CHAR(13)," "),"MAPCODE"," "),CHAR(34)," "),"“"," "),"”"," "),"'"," "),"’"," "),"‘"," "),"("," "),")"," "),"["," "),"]"," "),"{"," "),"}"," "),","," "),";"," "),"|"," "),":"," "),"/"," "),"\"," "))</f>
        <v/>
      </c>
      <c r="U333" s="50">
        <f>IF(R333&lt;&gt;"",R333,T333)</f>
        <v/>
      </c>
      <c r="V333" s="50">
        <f>IFERROR(FIND(".",S333),0)</f>
        <v/>
      </c>
      <c r="W333" s="50">
        <f>IF(V333&gt;0,V333-1,LEN(S333))</f>
        <v/>
      </c>
      <c r="X333" s="50">
        <f>IF(V333=0,"",IFERROR(LEFT(MID(S333,V333+1,99),FIND("-",MID(S333,V333+1,99))-1),MID(S333,V333+1,99)))</f>
        <v/>
      </c>
      <c r="Y333" s="50">
        <f>LEN(X333)</f>
        <v/>
      </c>
      <c r="Z3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333,"0",""),"1",""),"2",""),"3",""),"4",""),"5",""),"6",""),"7",""),"8",""),"9",""),"A",""),"B",""),"C",""),"D",""),"E",""),"F",""),"G",""),"H",""),"I",""),"J",""),"K",""),"L",""),"M",""),"N",""),"O",""),"P",""),"Q",""),"R",""),"S",""),"T",""),"U",""),"V",""),"W",""),"X",""),"Y",""),"Z",""),".",""),"-","")</f>
        <v/>
      </c>
      <c r="AA333" s="50">
        <f>LEN(S333)-LEN(SUBSTITUTE(S333,".",""))</f>
        <v/>
      </c>
      <c r="AB333" s="50">
        <f>AND(W333=5,Y333=4)</f>
        <v/>
      </c>
      <c r="AC333" s="50">
        <f>IF(P333="","",IF(S333="","There is no mapcode in this row, only a country code.",IF(ISNUMBER(FIND(" ",S333)),"There are too many spaces. A mapcode looks like ZAF RDD.2J: the country code, one space, then the code.",IF(Z333&lt;&gt;"","Contains characters that can't be in a mapcode: "&amp;Z333,IF(OR(AA333&lt;&gt;1,W333&lt;2,W333&gt;5,Y333&lt;2,Y333&gt;4),"This doesn't look like a mapcode. Mapcodes look like RDD.2J: 2 to 5 letters or numbers, a dot, then 2 to 4 more.",IF(AND(U333="",NOT(AB333)),"MISSING",IF(AND(U333&lt;&gt;"",OR(LEN(U333)&lt;2,LEN(U333)&gt;6,ISNUMBER(FIND(".",U333)))),"The country code """&amp;U333&amp;""" doesn't look right. Use a code like ZAF (South Africa) or US-CA (California).","")))))))</f>
        <v/>
      </c>
      <c r="AD333" s="50">
        <f>AND(R333&lt;&gt;"",T333&lt;&gt;"",R333&lt;&gt;T333)</f>
        <v/>
      </c>
    </row>
    <row r="334">
      <c r="B334" s="44" t="n"/>
      <c r="C334" s="44" t="n"/>
      <c r="D334" s="45">
        <f>IF(P334="","",IF(AC334="MISSING","MISSING COUNTRY CODE",IF(AC334&lt;&gt;"","NOT A VALID MAPCODE",IF(M334="NO CONNECTION","NO CONNECTION",IF(NOT(ISNUMBER(F334)),"NOT FOUND",IF(AD334,"CONVERTED – PLEASE CHECK","CONVERTED"))))))</f>
        <v/>
      </c>
      <c r="E334" s="46">
        <f>IF(OR(P334="",AC334&lt;&gt;""),"",TRIM(U334&amp;" "&amp;S334))</f>
        <v/>
      </c>
      <c r="F334" s="47">
        <f>IF(OR(M334="",M334="NO CONNECTION"),"",IFERROR(VALUE(SUBSTITUTE(_xlfn.FILTERXML(M334,"//latDeg"),".",MID(1/2,2,1))),""))</f>
        <v/>
      </c>
      <c r="G334" s="47">
        <f>IF(OR(M334="",M334="NO CONNECTION"),"",IFERROR(VALUE(SUBSTITUTE(_xlfn.FILTERXML(M334,"//lonDeg"),".",MID(1/2,2,1))),""))</f>
        <v/>
      </c>
      <c r="H334" s="45">
        <f>IF(ISNUMBER(F334),SUBSTITUTE(ROUND(F334,6)&amp;"",",",".")&amp;", "&amp;SUBSTITUTE(ROUND(G334,6)&amp;"",",","."),"")</f>
        <v/>
      </c>
      <c r="I334" s="46">
        <f>IF(ISNUMBER(F334),IFERROR(HYPERLINK("https://www.mymapcodes.com/go/?t="&amp;IF(U334="","AAA",U334)&amp;"&amp;ma="&amp;LEFT(S334,V334-1)&amp;"&amp;mb="&amp;MID(S334,V334+1,99),"Open on MyMapcodes →"),""),"")</f>
        <v/>
      </c>
      <c r="J334" s="48">
        <f>IF(P334="","",IF(AC334="MISSING","Add the country code: put it in front of the mapcode (e.g. ZAF RDD.2J) or in column C. ZAF = South Africa.",IF(AC334&lt;&gt;"",AC334,IF(M334="NO CONNECTION","Excel couldn't reach the mapcode service. Click the REFRESH RESULTS box just above the table.",IF(NOT(ISNUMBER(F334)),"The mapcode service doesn't recognise "&amp;E334&amp;". Check the mapcode and the country code.",IF(AD334,"Two different country codes were given, so the one in front of the mapcode ("&amp;R334&amp;") was used.",IF(E334&lt;&gt;TRIM(UPPER(B334&amp;"")),"Tidied up to "&amp;E334&amp;".","")))))))</f>
        <v/>
      </c>
      <c r="L334" s="49">
        <f>IF(E334="","",MapcodeAPI&amp;"coords/"&amp;SUBSTITUTE(E334," ","%20"))&amp;LEFT($B$13,0)</f>
        <v/>
      </c>
      <c r="M334" s="49">
        <f>IF(L334="","",IFERROR(_xlfn.WEBSERVICE(L334),IF(MapcodeAPIBackup="","NO CONNECTION",IFERROR(_xlfn.WEBSERVICE(MapcodeAPIBackup&amp;MID(L334,LEN(MapcodeAPI)+1,999)),"NO CONNECTION"))))</f>
        <v/>
      </c>
      <c r="N334" t="inlineStr">
        <is>
          <t xml:space="preserve"> </t>
        </is>
      </c>
      <c r="P334" s="50">
        <f>IFERROR(IF(AND(TRIM(B334&amp;"")="",TRIM(C334&amp;"")=""),"","#"&amp;UPPER(B334&amp;"")),"#(ERROR)")</f>
        <v/>
      </c>
      <c r="Q334" s="50">
        <f>IF(P334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334,2,999)," "," "),"﻿"," "),"​"," "),"⁠"," ")," "," ")," "," "),CHAR(9)," "),CHAR(10)," "),CHAR(13)," "),"MAPCODE"," "),CHAR(34)," "),"“"," "),"”"," "),"'"," "),"’"," "),"‘"," "),"("," "),")"," "),"["," "),"]"," "),"{"," "),"}"," "),","," "),";"," "),"|"," "),":"," "),"/"," "),"\"," ")))</f>
        <v/>
      </c>
      <c r="R334" s="50">
        <f>IF(ISNUMBER(FIND(" ",Q334)),LEFT(Q334,FIND(" ",Q334)-1),"")</f>
        <v/>
      </c>
      <c r="S334" s="50">
        <f>IF(ISNUMBER(FIND(" ",Q334)),TRIM(MID(Q334,FIND(" ",Q334)+1,999)),Q334)</f>
        <v/>
      </c>
      <c r="T3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334&amp;"")," "," "),"﻿"," "),"​"," "),"⁠"," ")," "," ")," "," "),CHAR(9)," "),CHAR(10)," "),CHAR(13)," "),"MAPCODE"," "),CHAR(34)," "),"“"," "),"”"," "),"'"," "),"’"," "),"‘"," "),"("," "),")"," "),"["," "),"]"," "),"{"," "),"}"," "),","," "),";"," "),"|"," "),":"," "),"/"," "),"\"," "))</f>
        <v/>
      </c>
      <c r="U334" s="50">
        <f>IF(R334&lt;&gt;"",R334,T334)</f>
        <v/>
      </c>
      <c r="V334" s="50">
        <f>IFERROR(FIND(".",S334),0)</f>
        <v/>
      </c>
      <c r="W334" s="50">
        <f>IF(V334&gt;0,V334-1,LEN(S334))</f>
        <v/>
      </c>
      <c r="X334" s="50">
        <f>IF(V334=0,"",IFERROR(LEFT(MID(S334,V334+1,99),FIND("-",MID(S334,V334+1,99))-1),MID(S334,V334+1,99)))</f>
        <v/>
      </c>
      <c r="Y334" s="50">
        <f>LEN(X334)</f>
        <v/>
      </c>
      <c r="Z3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334,"0",""),"1",""),"2",""),"3",""),"4",""),"5",""),"6",""),"7",""),"8",""),"9",""),"A",""),"B",""),"C",""),"D",""),"E",""),"F",""),"G",""),"H",""),"I",""),"J",""),"K",""),"L",""),"M",""),"N",""),"O",""),"P",""),"Q",""),"R",""),"S",""),"T",""),"U",""),"V",""),"W",""),"X",""),"Y",""),"Z",""),".",""),"-","")</f>
        <v/>
      </c>
      <c r="AA334" s="50">
        <f>LEN(S334)-LEN(SUBSTITUTE(S334,".",""))</f>
        <v/>
      </c>
      <c r="AB334" s="50">
        <f>AND(W334=5,Y334=4)</f>
        <v/>
      </c>
      <c r="AC334" s="50">
        <f>IF(P334="","",IF(S334="","There is no mapcode in this row, only a country code.",IF(ISNUMBER(FIND(" ",S334)),"There are too many spaces. A mapcode looks like ZAF RDD.2J: the country code, one space, then the code.",IF(Z334&lt;&gt;"","Contains characters that can't be in a mapcode: "&amp;Z334,IF(OR(AA334&lt;&gt;1,W334&lt;2,W334&gt;5,Y334&lt;2,Y334&gt;4),"This doesn't look like a mapcode. Mapcodes look like RDD.2J: 2 to 5 letters or numbers, a dot, then 2 to 4 more.",IF(AND(U334="",NOT(AB334)),"MISSING",IF(AND(U334&lt;&gt;"",OR(LEN(U334)&lt;2,LEN(U334)&gt;6,ISNUMBER(FIND(".",U334)))),"The country code """&amp;U334&amp;""" doesn't look right. Use a code like ZAF (South Africa) or US-CA (California).","")))))))</f>
        <v/>
      </c>
      <c r="AD334" s="50">
        <f>AND(R334&lt;&gt;"",T334&lt;&gt;"",R334&lt;&gt;T334)</f>
        <v/>
      </c>
    </row>
    <row r="335">
      <c r="B335" s="44" t="n"/>
      <c r="C335" s="44" t="n"/>
      <c r="D335" s="45">
        <f>IF(P335="","",IF(AC335="MISSING","MISSING COUNTRY CODE",IF(AC335&lt;&gt;"","NOT A VALID MAPCODE",IF(M335="NO CONNECTION","NO CONNECTION",IF(NOT(ISNUMBER(F335)),"NOT FOUND",IF(AD335,"CONVERTED – PLEASE CHECK","CONVERTED"))))))</f>
        <v/>
      </c>
      <c r="E335" s="46">
        <f>IF(OR(P335="",AC335&lt;&gt;""),"",TRIM(U335&amp;" "&amp;S335))</f>
        <v/>
      </c>
      <c r="F335" s="47">
        <f>IF(OR(M335="",M335="NO CONNECTION"),"",IFERROR(VALUE(SUBSTITUTE(_xlfn.FILTERXML(M335,"//latDeg"),".",MID(1/2,2,1))),""))</f>
        <v/>
      </c>
      <c r="G335" s="47">
        <f>IF(OR(M335="",M335="NO CONNECTION"),"",IFERROR(VALUE(SUBSTITUTE(_xlfn.FILTERXML(M335,"//lonDeg"),".",MID(1/2,2,1))),""))</f>
        <v/>
      </c>
      <c r="H335" s="45">
        <f>IF(ISNUMBER(F335),SUBSTITUTE(ROUND(F335,6)&amp;"",",",".")&amp;", "&amp;SUBSTITUTE(ROUND(G335,6)&amp;"",",","."),"")</f>
        <v/>
      </c>
      <c r="I335" s="46">
        <f>IF(ISNUMBER(F335),IFERROR(HYPERLINK("https://www.mymapcodes.com/go/?t="&amp;IF(U335="","AAA",U335)&amp;"&amp;ma="&amp;LEFT(S335,V335-1)&amp;"&amp;mb="&amp;MID(S335,V335+1,99),"Open on MyMapcodes →"),""),"")</f>
        <v/>
      </c>
      <c r="J335" s="48">
        <f>IF(P335="","",IF(AC335="MISSING","Add the country code: put it in front of the mapcode (e.g. ZAF RDD.2J) or in column C. ZAF = South Africa.",IF(AC335&lt;&gt;"",AC335,IF(M335="NO CONNECTION","Excel couldn't reach the mapcode service. Click the REFRESH RESULTS box just above the table.",IF(NOT(ISNUMBER(F335)),"The mapcode service doesn't recognise "&amp;E335&amp;". Check the mapcode and the country code.",IF(AD335,"Two different country codes were given, so the one in front of the mapcode ("&amp;R335&amp;") was used.",IF(E335&lt;&gt;TRIM(UPPER(B335&amp;"")),"Tidied up to "&amp;E335&amp;".","")))))))</f>
        <v/>
      </c>
      <c r="L335" s="49">
        <f>IF(E335="","",MapcodeAPI&amp;"coords/"&amp;SUBSTITUTE(E335," ","%20"))&amp;LEFT($B$13,0)</f>
        <v/>
      </c>
      <c r="M335" s="49">
        <f>IF(L335="","",IFERROR(_xlfn.WEBSERVICE(L335),IF(MapcodeAPIBackup="","NO CONNECTION",IFERROR(_xlfn.WEBSERVICE(MapcodeAPIBackup&amp;MID(L335,LEN(MapcodeAPI)+1,999)),"NO CONNECTION"))))</f>
        <v/>
      </c>
      <c r="N335" t="inlineStr">
        <is>
          <t xml:space="preserve"> </t>
        </is>
      </c>
      <c r="P335" s="50">
        <f>IFERROR(IF(AND(TRIM(B335&amp;"")="",TRIM(C335&amp;"")=""),"","#"&amp;UPPER(B335&amp;"")),"#(ERROR)")</f>
        <v/>
      </c>
      <c r="Q335" s="50">
        <f>IF(P335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335,2,999)," "," "),"﻿"," "),"​"," "),"⁠"," ")," "," ")," "," "),CHAR(9)," "),CHAR(10)," "),CHAR(13)," "),"MAPCODE"," "),CHAR(34)," "),"“"," "),"”"," "),"'"," "),"’"," "),"‘"," "),"("," "),")"," "),"["," "),"]"," "),"{"," "),"}"," "),","," "),";"," "),"|"," "),":"," "),"/"," "),"\"," ")))</f>
        <v/>
      </c>
      <c r="R335" s="50">
        <f>IF(ISNUMBER(FIND(" ",Q335)),LEFT(Q335,FIND(" ",Q335)-1),"")</f>
        <v/>
      </c>
      <c r="S335" s="50">
        <f>IF(ISNUMBER(FIND(" ",Q335)),TRIM(MID(Q335,FIND(" ",Q335)+1,999)),Q335)</f>
        <v/>
      </c>
      <c r="T3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335&amp;"")," "," "),"﻿"," "),"​"," "),"⁠"," ")," "," ")," "," "),CHAR(9)," "),CHAR(10)," "),CHAR(13)," "),"MAPCODE"," "),CHAR(34)," "),"“"," "),"”"," "),"'"," "),"’"," "),"‘"," "),"("," "),")"," "),"["," "),"]"," "),"{"," "),"}"," "),","," "),";"," "),"|"," "),":"," "),"/"," "),"\"," "))</f>
        <v/>
      </c>
      <c r="U335" s="50">
        <f>IF(R335&lt;&gt;"",R335,T335)</f>
        <v/>
      </c>
      <c r="V335" s="50">
        <f>IFERROR(FIND(".",S335),0)</f>
        <v/>
      </c>
      <c r="W335" s="50">
        <f>IF(V335&gt;0,V335-1,LEN(S335))</f>
        <v/>
      </c>
      <c r="X335" s="50">
        <f>IF(V335=0,"",IFERROR(LEFT(MID(S335,V335+1,99),FIND("-",MID(S335,V335+1,99))-1),MID(S335,V335+1,99)))</f>
        <v/>
      </c>
      <c r="Y335" s="50">
        <f>LEN(X335)</f>
        <v/>
      </c>
      <c r="Z3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335,"0",""),"1",""),"2",""),"3",""),"4",""),"5",""),"6",""),"7",""),"8",""),"9",""),"A",""),"B",""),"C",""),"D",""),"E",""),"F",""),"G",""),"H",""),"I",""),"J",""),"K",""),"L",""),"M",""),"N",""),"O",""),"P",""),"Q",""),"R",""),"S",""),"T",""),"U",""),"V",""),"W",""),"X",""),"Y",""),"Z",""),".",""),"-","")</f>
        <v/>
      </c>
      <c r="AA335" s="50">
        <f>LEN(S335)-LEN(SUBSTITUTE(S335,".",""))</f>
        <v/>
      </c>
      <c r="AB335" s="50">
        <f>AND(W335=5,Y335=4)</f>
        <v/>
      </c>
      <c r="AC335" s="50">
        <f>IF(P335="","",IF(S335="","There is no mapcode in this row, only a country code.",IF(ISNUMBER(FIND(" ",S335)),"There are too many spaces. A mapcode looks like ZAF RDD.2J: the country code, one space, then the code.",IF(Z335&lt;&gt;"","Contains characters that can't be in a mapcode: "&amp;Z335,IF(OR(AA335&lt;&gt;1,W335&lt;2,W335&gt;5,Y335&lt;2,Y335&gt;4),"This doesn't look like a mapcode. Mapcodes look like RDD.2J: 2 to 5 letters or numbers, a dot, then 2 to 4 more.",IF(AND(U335="",NOT(AB335)),"MISSING",IF(AND(U335&lt;&gt;"",OR(LEN(U335)&lt;2,LEN(U335)&gt;6,ISNUMBER(FIND(".",U335)))),"The country code """&amp;U335&amp;""" doesn't look right. Use a code like ZAF (South Africa) or US-CA (California).","")))))))</f>
        <v/>
      </c>
      <c r="AD335" s="50">
        <f>AND(R335&lt;&gt;"",T335&lt;&gt;"",R335&lt;&gt;T335)</f>
        <v/>
      </c>
    </row>
    <row r="336">
      <c r="B336" s="44" t="n"/>
      <c r="C336" s="44" t="n"/>
      <c r="D336" s="45">
        <f>IF(P336="","",IF(AC336="MISSING","MISSING COUNTRY CODE",IF(AC336&lt;&gt;"","NOT A VALID MAPCODE",IF(M336="NO CONNECTION","NO CONNECTION",IF(NOT(ISNUMBER(F336)),"NOT FOUND",IF(AD336,"CONVERTED – PLEASE CHECK","CONVERTED"))))))</f>
        <v/>
      </c>
      <c r="E336" s="46">
        <f>IF(OR(P336="",AC336&lt;&gt;""),"",TRIM(U336&amp;" "&amp;S336))</f>
        <v/>
      </c>
      <c r="F336" s="47">
        <f>IF(OR(M336="",M336="NO CONNECTION"),"",IFERROR(VALUE(SUBSTITUTE(_xlfn.FILTERXML(M336,"//latDeg"),".",MID(1/2,2,1))),""))</f>
        <v/>
      </c>
      <c r="G336" s="47">
        <f>IF(OR(M336="",M336="NO CONNECTION"),"",IFERROR(VALUE(SUBSTITUTE(_xlfn.FILTERXML(M336,"//lonDeg"),".",MID(1/2,2,1))),""))</f>
        <v/>
      </c>
      <c r="H336" s="45">
        <f>IF(ISNUMBER(F336),SUBSTITUTE(ROUND(F336,6)&amp;"",",",".")&amp;", "&amp;SUBSTITUTE(ROUND(G336,6)&amp;"",",","."),"")</f>
        <v/>
      </c>
      <c r="I336" s="46">
        <f>IF(ISNUMBER(F336),IFERROR(HYPERLINK("https://www.mymapcodes.com/go/?t="&amp;IF(U336="","AAA",U336)&amp;"&amp;ma="&amp;LEFT(S336,V336-1)&amp;"&amp;mb="&amp;MID(S336,V336+1,99),"Open on MyMapcodes →"),""),"")</f>
        <v/>
      </c>
      <c r="J336" s="48">
        <f>IF(P336="","",IF(AC336="MISSING","Add the country code: put it in front of the mapcode (e.g. ZAF RDD.2J) or in column C. ZAF = South Africa.",IF(AC336&lt;&gt;"",AC336,IF(M336="NO CONNECTION","Excel couldn't reach the mapcode service. Click the REFRESH RESULTS box just above the table.",IF(NOT(ISNUMBER(F336)),"The mapcode service doesn't recognise "&amp;E336&amp;". Check the mapcode and the country code.",IF(AD336,"Two different country codes were given, so the one in front of the mapcode ("&amp;R336&amp;") was used.",IF(E336&lt;&gt;TRIM(UPPER(B336&amp;"")),"Tidied up to "&amp;E336&amp;".","")))))))</f>
        <v/>
      </c>
      <c r="L336" s="49">
        <f>IF(E336="","",MapcodeAPI&amp;"coords/"&amp;SUBSTITUTE(E336," ","%20"))&amp;LEFT($B$13,0)</f>
        <v/>
      </c>
      <c r="M336" s="49">
        <f>IF(L336="","",IFERROR(_xlfn.WEBSERVICE(L336),IF(MapcodeAPIBackup="","NO CONNECTION",IFERROR(_xlfn.WEBSERVICE(MapcodeAPIBackup&amp;MID(L336,LEN(MapcodeAPI)+1,999)),"NO CONNECTION"))))</f>
        <v/>
      </c>
      <c r="N336" t="inlineStr">
        <is>
          <t xml:space="preserve"> </t>
        </is>
      </c>
      <c r="P336" s="50">
        <f>IFERROR(IF(AND(TRIM(B336&amp;"")="",TRIM(C336&amp;"")=""),"","#"&amp;UPPER(B336&amp;"")),"#(ERROR)")</f>
        <v/>
      </c>
      <c r="Q336" s="50">
        <f>IF(P336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336,2,999)," "," "),"﻿"," "),"​"," "),"⁠"," ")," "," ")," "," "),CHAR(9)," "),CHAR(10)," "),CHAR(13)," "),"MAPCODE"," "),CHAR(34)," "),"“"," "),"”"," "),"'"," "),"’"," "),"‘"," "),"("," "),")"," "),"["," "),"]"," "),"{"," "),"}"," "),","," "),";"," "),"|"," "),":"," "),"/"," "),"\"," ")))</f>
        <v/>
      </c>
      <c r="R336" s="50">
        <f>IF(ISNUMBER(FIND(" ",Q336)),LEFT(Q336,FIND(" ",Q336)-1),"")</f>
        <v/>
      </c>
      <c r="S336" s="50">
        <f>IF(ISNUMBER(FIND(" ",Q336)),TRIM(MID(Q336,FIND(" ",Q336)+1,999)),Q336)</f>
        <v/>
      </c>
      <c r="T3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336&amp;"")," "," "),"﻿"," "),"​"," "),"⁠"," ")," "," ")," "," "),CHAR(9)," "),CHAR(10)," "),CHAR(13)," "),"MAPCODE"," "),CHAR(34)," "),"“"," "),"”"," "),"'"," "),"’"," "),"‘"," "),"("," "),")"," "),"["," "),"]"," "),"{"," "),"}"," "),","," "),";"," "),"|"," "),":"," "),"/"," "),"\"," "))</f>
        <v/>
      </c>
      <c r="U336" s="50">
        <f>IF(R336&lt;&gt;"",R336,T336)</f>
        <v/>
      </c>
      <c r="V336" s="50">
        <f>IFERROR(FIND(".",S336),0)</f>
        <v/>
      </c>
      <c r="W336" s="50">
        <f>IF(V336&gt;0,V336-1,LEN(S336))</f>
        <v/>
      </c>
      <c r="X336" s="50">
        <f>IF(V336=0,"",IFERROR(LEFT(MID(S336,V336+1,99),FIND("-",MID(S336,V336+1,99))-1),MID(S336,V336+1,99)))</f>
        <v/>
      </c>
      <c r="Y336" s="50">
        <f>LEN(X336)</f>
        <v/>
      </c>
      <c r="Z3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336,"0",""),"1",""),"2",""),"3",""),"4",""),"5",""),"6",""),"7",""),"8",""),"9",""),"A",""),"B",""),"C",""),"D",""),"E",""),"F",""),"G",""),"H",""),"I",""),"J",""),"K",""),"L",""),"M",""),"N",""),"O",""),"P",""),"Q",""),"R",""),"S",""),"T",""),"U",""),"V",""),"W",""),"X",""),"Y",""),"Z",""),".",""),"-","")</f>
        <v/>
      </c>
      <c r="AA336" s="50">
        <f>LEN(S336)-LEN(SUBSTITUTE(S336,".",""))</f>
        <v/>
      </c>
      <c r="AB336" s="50">
        <f>AND(W336=5,Y336=4)</f>
        <v/>
      </c>
      <c r="AC336" s="50">
        <f>IF(P336="","",IF(S336="","There is no mapcode in this row, only a country code.",IF(ISNUMBER(FIND(" ",S336)),"There are too many spaces. A mapcode looks like ZAF RDD.2J: the country code, one space, then the code.",IF(Z336&lt;&gt;"","Contains characters that can't be in a mapcode: "&amp;Z336,IF(OR(AA336&lt;&gt;1,W336&lt;2,W336&gt;5,Y336&lt;2,Y336&gt;4),"This doesn't look like a mapcode. Mapcodes look like RDD.2J: 2 to 5 letters or numbers, a dot, then 2 to 4 more.",IF(AND(U336="",NOT(AB336)),"MISSING",IF(AND(U336&lt;&gt;"",OR(LEN(U336)&lt;2,LEN(U336)&gt;6,ISNUMBER(FIND(".",U336)))),"The country code """&amp;U336&amp;""" doesn't look right. Use a code like ZAF (South Africa) or US-CA (California).","")))))))</f>
        <v/>
      </c>
      <c r="AD336" s="50">
        <f>AND(R336&lt;&gt;"",T336&lt;&gt;"",R336&lt;&gt;T336)</f>
        <v/>
      </c>
    </row>
    <row r="337">
      <c r="B337" s="44" t="n"/>
      <c r="C337" s="44" t="n"/>
      <c r="D337" s="45">
        <f>IF(P337="","",IF(AC337="MISSING","MISSING COUNTRY CODE",IF(AC337&lt;&gt;"","NOT A VALID MAPCODE",IF(M337="NO CONNECTION","NO CONNECTION",IF(NOT(ISNUMBER(F337)),"NOT FOUND",IF(AD337,"CONVERTED – PLEASE CHECK","CONVERTED"))))))</f>
        <v/>
      </c>
      <c r="E337" s="46">
        <f>IF(OR(P337="",AC337&lt;&gt;""),"",TRIM(U337&amp;" "&amp;S337))</f>
        <v/>
      </c>
      <c r="F337" s="47">
        <f>IF(OR(M337="",M337="NO CONNECTION"),"",IFERROR(VALUE(SUBSTITUTE(_xlfn.FILTERXML(M337,"//latDeg"),".",MID(1/2,2,1))),""))</f>
        <v/>
      </c>
      <c r="G337" s="47">
        <f>IF(OR(M337="",M337="NO CONNECTION"),"",IFERROR(VALUE(SUBSTITUTE(_xlfn.FILTERXML(M337,"//lonDeg"),".",MID(1/2,2,1))),""))</f>
        <v/>
      </c>
      <c r="H337" s="45">
        <f>IF(ISNUMBER(F337),SUBSTITUTE(ROUND(F337,6)&amp;"",",",".")&amp;", "&amp;SUBSTITUTE(ROUND(G337,6)&amp;"",",","."),"")</f>
        <v/>
      </c>
      <c r="I337" s="46">
        <f>IF(ISNUMBER(F337),IFERROR(HYPERLINK("https://www.mymapcodes.com/go/?t="&amp;IF(U337="","AAA",U337)&amp;"&amp;ma="&amp;LEFT(S337,V337-1)&amp;"&amp;mb="&amp;MID(S337,V337+1,99),"Open on MyMapcodes →"),""),"")</f>
        <v/>
      </c>
      <c r="J337" s="48">
        <f>IF(P337="","",IF(AC337="MISSING","Add the country code: put it in front of the mapcode (e.g. ZAF RDD.2J) or in column C. ZAF = South Africa.",IF(AC337&lt;&gt;"",AC337,IF(M337="NO CONNECTION","Excel couldn't reach the mapcode service. Click the REFRESH RESULTS box just above the table.",IF(NOT(ISNUMBER(F337)),"The mapcode service doesn't recognise "&amp;E337&amp;". Check the mapcode and the country code.",IF(AD337,"Two different country codes were given, so the one in front of the mapcode ("&amp;R337&amp;") was used.",IF(E337&lt;&gt;TRIM(UPPER(B337&amp;"")),"Tidied up to "&amp;E337&amp;".","")))))))</f>
        <v/>
      </c>
      <c r="L337" s="49">
        <f>IF(E337="","",MapcodeAPI&amp;"coords/"&amp;SUBSTITUTE(E337," ","%20"))&amp;LEFT($B$13,0)</f>
        <v/>
      </c>
      <c r="M337" s="49">
        <f>IF(L337="","",IFERROR(_xlfn.WEBSERVICE(L337),IF(MapcodeAPIBackup="","NO CONNECTION",IFERROR(_xlfn.WEBSERVICE(MapcodeAPIBackup&amp;MID(L337,LEN(MapcodeAPI)+1,999)),"NO CONNECTION"))))</f>
        <v/>
      </c>
      <c r="N337" t="inlineStr">
        <is>
          <t xml:space="preserve"> </t>
        </is>
      </c>
      <c r="P337" s="50">
        <f>IFERROR(IF(AND(TRIM(B337&amp;"")="",TRIM(C337&amp;"")=""),"","#"&amp;UPPER(B337&amp;"")),"#(ERROR)")</f>
        <v/>
      </c>
      <c r="Q337" s="50">
        <f>IF(P337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337,2,999)," "," "),"﻿"," "),"​"," "),"⁠"," ")," "," ")," "," "),CHAR(9)," "),CHAR(10)," "),CHAR(13)," "),"MAPCODE"," "),CHAR(34)," "),"“"," "),"”"," "),"'"," "),"’"," "),"‘"," "),"("," "),")"," "),"["," "),"]"," "),"{"," "),"}"," "),","," "),";"," "),"|"," "),":"," "),"/"," "),"\"," ")))</f>
        <v/>
      </c>
      <c r="R337" s="50">
        <f>IF(ISNUMBER(FIND(" ",Q337)),LEFT(Q337,FIND(" ",Q337)-1),"")</f>
        <v/>
      </c>
      <c r="S337" s="50">
        <f>IF(ISNUMBER(FIND(" ",Q337)),TRIM(MID(Q337,FIND(" ",Q337)+1,999)),Q337)</f>
        <v/>
      </c>
      <c r="T3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337&amp;"")," "," "),"﻿"," "),"​"," "),"⁠"," ")," "," ")," "," "),CHAR(9)," "),CHAR(10)," "),CHAR(13)," "),"MAPCODE"," "),CHAR(34)," "),"“"," "),"”"," "),"'"," "),"’"," "),"‘"," "),"("," "),")"," "),"["," "),"]"," "),"{"," "),"}"," "),","," "),";"," "),"|"," "),":"," "),"/"," "),"\"," "))</f>
        <v/>
      </c>
      <c r="U337" s="50">
        <f>IF(R337&lt;&gt;"",R337,T337)</f>
        <v/>
      </c>
      <c r="V337" s="50">
        <f>IFERROR(FIND(".",S337),0)</f>
        <v/>
      </c>
      <c r="W337" s="50">
        <f>IF(V337&gt;0,V337-1,LEN(S337))</f>
        <v/>
      </c>
      <c r="X337" s="50">
        <f>IF(V337=0,"",IFERROR(LEFT(MID(S337,V337+1,99),FIND("-",MID(S337,V337+1,99))-1),MID(S337,V337+1,99)))</f>
        <v/>
      </c>
      <c r="Y337" s="50">
        <f>LEN(X337)</f>
        <v/>
      </c>
      <c r="Z3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337,"0",""),"1",""),"2",""),"3",""),"4",""),"5",""),"6",""),"7",""),"8",""),"9",""),"A",""),"B",""),"C",""),"D",""),"E",""),"F",""),"G",""),"H",""),"I",""),"J",""),"K",""),"L",""),"M",""),"N",""),"O",""),"P",""),"Q",""),"R",""),"S",""),"T",""),"U",""),"V",""),"W",""),"X",""),"Y",""),"Z",""),".",""),"-","")</f>
        <v/>
      </c>
      <c r="AA337" s="50">
        <f>LEN(S337)-LEN(SUBSTITUTE(S337,".",""))</f>
        <v/>
      </c>
      <c r="AB337" s="50">
        <f>AND(W337=5,Y337=4)</f>
        <v/>
      </c>
      <c r="AC337" s="50">
        <f>IF(P337="","",IF(S337="","There is no mapcode in this row, only a country code.",IF(ISNUMBER(FIND(" ",S337)),"There are too many spaces. A mapcode looks like ZAF RDD.2J: the country code, one space, then the code.",IF(Z337&lt;&gt;"","Contains characters that can't be in a mapcode: "&amp;Z337,IF(OR(AA337&lt;&gt;1,W337&lt;2,W337&gt;5,Y337&lt;2,Y337&gt;4),"This doesn't look like a mapcode. Mapcodes look like RDD.2J: 2 to 5 letters or numbers, a dot, then 2 to 4 more.",IF(AND(U337="",NOT(AB337)),"MISSING",IF(AND(U337&lt;&gt;"",OR(LEN(U337)&lt;2,LEN(U337)&gt;6,ISNUMBER(FIND(".",U337)))),"The country code """&amp;U337&amp;""" doesn't look right. Use a code like ZAF (South Africa) or US-CA (California).","")))))))</f>
        <v/>
      </c>
      <c r="AD337" s="50">
        <f>AND(R337&lt;&gt;"",T337&lt;&gt;"",R337&lt;&gt;T337)</f>
        <v/>
      </c>
    </row>
    <row r="338">
      <c r="B338" s="44" t="n"/>
      <c r="C338" s="44" t="n"/>
      <c r="D338" s="45">
        <f>IF(P338="","",IF(AC338="MISSING","MISSING COUNTRY CODE",IF(AC338&lt;&gt;"","NOT A VALID MAPCODE",IF(M338="NO CONNECTION","NO CONNECTION",IF(NOT(ISNUMBER(F338)),"NOT FOUND",IF(AD338,"CONVERTED – PLEASE CHECK","CONVERTED"))))))</f>
        <v/>
      </c>
      <c r="E338" s="46">
        <f>IF(OR(P338="",AC338&lt;&gt;""),"",TRIM(U338&amp;" "&amp;S338))</f>
        <v/>
      </c>
      <c r="F338" s="47">
        <f>IF(OR(M338="",M338="NO CONNECTION"),"",IFERROR(VALUE(SUBSTITUTE(_xlfn.FILTERXML(M338,"//latDeg"),".",MID(1/2,2,1))),""))</f>
        <v/>
      </c>
      <c r="G338" s="47">
        <f>IF(OR(M338="",M338="NO CONNECTION"),"",IFERROR(VALUE(SUBSTITUTE(_xlfn.FILTERXML(M338,"//lonDeg"),".",MID(1/2,2,1))),""))</f>
        <v/>
      </c>
      <c r="H338" s="45">
        <f>IF(ISNUMBER(F338),SUBSTITUTE(ROUND(F338,6)&amp;"",",",".")&amp;", "&amp;SUBSTITUTE(ROUND(G338,6)&amp;"",",","."),"")</f>
        <v/>
      </c>
      <c r="I338" s="46">
        <f>IF(ISNUMBER(F338),IFERROR(HYPERLINK("https://www.mymapcodes.com/go/?t="&amp;IF(U338="","AAA",U338)&amp;"&amp;ma="&amp;LEFT(S338,V338-1)&amp;"&amp;mb="&amp;MID(S338,V338+1,99),"Open on MyMapcodes →"),""),"")</f>
        <v/>
      </c>
      <c r="J338" s="48">
        <f>IF(P338="","",IF(AC338="MISSING","Add the country code: put it in front of the mapcode (e.g. ZAF RDD.2J) or in column C. ZAF = South Africa.",IF(AC338&lt;&gt;"",AC338,IF(M338="NO CONNECTION","Excel couldn't reach the mapcode service. Click the REFRESH RESULTS box just above the table.",IF(NOT(ISNUMBER(F338)),"The mapcode service doesn't recognise "&amp;E338&amp;". Check the mapcode and the country code.",IF(AD338,"Two different country codes were given, so the one in front of the mapcode ("&amp;R338&amp;") was used.",IF(E338&lt;&gt;TRIM(UPPER(B338&amp;"")),"Tidied up to "&amp;E338&amp;".","")))))))</f>
        <v/>
      </c>
      <c r="L338" s="49">
        <f>IF(E338="","",MapcodeAPI&amp;"coords/"&amp;SUBSTITUTE(E338," ","%20"))&amp;LEFT($B$13,0)</f>
        <v/>
      </c>
      <c r="M338" s="49">
        <f>IF(L338="","",IFERROR(_xlfn.WEBSERVICE(L338),IF(MapcodeAPIBackup="","NO CONNECTION",IFERROR(_xlfn.WEBSERVICE(MapcodeAPIBackup&amp;MID(L338,LEN(MapcodeAPI)+1,999)),"NO CONNECTION"))))</f>
        <v/>
      </c>
      <c r="N338" t="inlineStr">
        <is>
          <t xml:space="preserve"> </t>
        </is>
      </c>
      <c r="P338" s="50">
        <f>IFERROR(IF(AND(TRIM(B338&amp;"")="",TRIM(C338&amp;"")=""),"","#"&amp;UPPER(B338&amp;"")),"#(ERROR)")</f>
        <v/>
      </c>
      <c r="Q338" s="50">
        <f>IF(P338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338,2,999)," "," "),"﻿"," "),"​"," "),"⁠"," ")," "," ")," "," "),CHAR(9)," "),CHAR(10)," "),CHAR(13)," "),"MAPCODE"," "),CHAR(34)," "),"“"," "),"”"," "),"'"," "),"’"," "),"‘"," "),"("," "),")"," "),"["," "),"]"," "),"{"," "),"}"," "),","," "),";"," "),"|"," "),":"," "),"/"," "),"\"," ")))</f>
        <v/>
      </c>
      <c r="R338" s="50">
        <f>IF(ISNUMBER(FIND(" ",Q338)),LEFT(Q338,FIND(" ",Q338)-1),"")</f>
        <v/>
      </c>
      <c r="S338" s="50">
        <f>IF(ISNUMBER(FIND(" ",Q338)),TRIM(MID(Q338,FIND(" ",Q338)+1,999)),Q338)</f>
        <v/>
      </c>
      <c r="T3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338&amp;"")," "," "),"﻿"," "),"​"," "),"⁠"," ")," "," ")," "," "),CHAR(9)," "),CHAR(10)," "),CHAR(13)," "),"MAPCODE"," "),CHAR(34)," "),"“"," "),"”"," "),"'"," "),"’"," "),"‘"," "),"("," "),")"," "),"["," "),"]"," "),"{"," "),"}"," "),","," "),";"," "),"|"," "),":"," "),"/"," "),"\"," "))</f>
        <v/>
      </c>
      <c r="U338" s="50">
        <f>IF(R338&lt;&gt;"",R338,T338)</f>
        <v/>
      </c>
      <c r="V338" s="50">
        <f>IFERROR(FIND(".",S338),0)</f>
        <v/>
      </c>
      <c r="W338" s="50">
        <f>IF(V338&gt;0,V338-1,LEN(S338))</f>
        <v/>
      </c>
      <c r="X338" s="50">
        <f>IF(V338=0,"",IFERROR(LEFT(MID(S338,V338+1,99),FIND("-",MID(S338,V338+1,99))-1),MID(S338,V338+1,99)))</f>
        <v/>
      </c>
      <c r="Y338" s="50">
        <f>LEN(X338)</f>
        <v/>
      </c>
      <c r="Z3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338,"0",""),"1",""),"2",""),"3",""),"4",""),"5",""),"6",""),"7",""),"8",""),"9",""),"A",""),"B",""),"C",""),"D",""),"E",""),"F",""),"G",""),"H",""),"I",""),"J",""),"K",""),"L",""),"M",""),"N",""),"O",""),"P",""),"Q",""),"R",""),"S",""),"T",""),"U",""),"V",""),"W",""),"X",""),"Y",""),"Z",""),".",""),"-","")</f>
        <v/>
      </c>
      <c r="AA338" s="50">
        <f>LEN(S338)-LEN(SUBSTITUTE(S338,".",""))</f>
        <v/>
      </c>
      <c r="AB338" s="50">
        <f>AND(W338=5,Y338=4)</f>
        <v/>
      </c>
      <c r="AC338" s="50">
        <f>IF(P338="","",IF(S338="","There is no mapcode in this row, only a country code.",IF(ISNUMBER(FIND(" ",S338)),"There are too many spaces. A mapcode looks like ZAF RDD.2J: the country code, one space, then the code.",IF(Z338&lt;&gt;"","Contains characters that can't be in a mapcode: "&amp;Z338,IF(OR(AA338&lt;&gt;1,W338&lt;2,W338&gt;5,Y338&lt;2,Y338&gt;4),"This doesn't look like a mapcode. Mapcodes look like RDD.2J: 2 to 5 letters or numbers, a dot, then 2 to 4 more.",IF(AND(U338="",NOT(AB338)),"MISSING",IF(AND(U338&lt;&gt;"",OR(LEN(U338)&lt;2,LEN(U338)&gt;6,ISNUMBER(FIND(".",U338)))),"The country code """&amp;U338&amp;""" doesn't look right. Use a code like ZAF (South Africa) or US-CA (California).","")))))))</f>
        <v/>
      </c>
      <c r="AD338" s="50">
        <f>AND(R338&lt;&gt;"",T338&lt;&gt;"",R338&lt;&gt;T338)</f>
        <v/>
      </c>
    </row>
    <row r="339">
      <c r="B339" s="44" t="n"/>
      <c r="C339" s="44" t="n"/>
      <c r="D339" s="45">
        <f>IF(P339="","",IF(AC339="MISSING","MISSING COUNTRY CODE",IF(AC339&lt;&gt;"","NOT A VALID MAPCODE",IF(M339="NO CONNECTION","NO CONNECTION",IF(NOT(ISNUMBER(F339)),"NOT FOUND",IF(AD339,"CONVERTED – PLEASE CHECK","CONVERTED"))))))</f>
        <v/>
      </c>
      <c r="E339" s="46">
        <f>IF(OR(P339="",AC339&lt;&gt;""),"",TRIM(U339&amp;" "&amp;S339))</f>
        <v/>
      </c>
      <c r="F339" s="47">
        <f>IF(OR(M339="",M339="NO CONNECTION"),"",IFERROR(VALUE(SUBSTITUTE(_xlfn.FILTERXML(M339,"//latDeg"),".",MID(1/2,2,1))),""))</f>
        <v/>
      </c>
      <c r="G339" s="47">
        <f>IF(OR(M339="",M339="NO CONNECTION"),"",IFERROR(VALUE(SUBSTITUTE(_xlfn.FILTERXML(M339,"//lonDeg"),".",MID(1/2,2,1))),""))</f>
        <v/>
      </c>
      <c r="H339" s="45">
        <f>IF(ISNUMBER(F339),SUBSTITUTE(ROUND(F339,6)&amp;"",",",".")&amp;", "&amp;SUBSTITUTE(ROUND(G339,6)&amp;"",",","."),"")</f>
        <v/>
      </c>
      <c r="I339" s="46">
        <f>IF(ISNUMBER(F339),IFERROR(HYPERLINK("https://www.mymapcodes.com/go/?t="&amp;IF(U339="","AAA",U339)&amp;"&amp;ma="&amp;LEFT(S339,V339-1)&amp;"&amp;mb="&amp;MID(S339,V339+1,99),"Open on MyMapcodes →"),""),"")</f>
        <v/>
      </c>
      <c r="J339" s="48">
        <f>IF(P339="","",IF(AC339="MISSING","Add the country code: put it in front of the mapcode (e.g. ZAF RDD.2J) or in column C. ZAF = South Africa.",IF(AC339&lt;&gt;"",AC339,IF(M339="NO CONNECTION","Excel couldn't reach the mapcode service. Click the REFRESH RESULTS box just above the table.",IF(NOT(ISNUMBER(F339)),"The mapcode service doesn't recognise "&amp;E339&amp;". Check the mapcode and the country code.",IF(AD339,"Two different country codes were given, so the one in front of the mapcode ("&amp;R339&amp;") was used.",IF(E339&lt;&gt;TRIM(UPPER(B339&amp;"")),"Tidied up to "&amp;E339&amp;".","")))))))</f>
        <v/>
      </c>
      <c r="L339" s="49">
        <f>IF(E339="","",MapcodeAPI&amp;"coords/"&amp;SUBSTITUTE(E339," ","%20"))&amp;LEFT($B$13,0)</f>
        <v/>
      </c>
      <c r="M339" s="49">
        <f>IF(L339="","",IFERROR(_xlfn.WEBSERVICE(L339),IF(MapcodeAPIBackup="","NO CONNECTION",IFERROR(_xlfn.WEBSERVICE(MapcodeAPIBackup&amp;MID(L339,LEN(MapcodeAPI)+1,999)),"NO CONNECTION"))))</f>
        <v/>
      </c>
      <c r="N339" t="inlineStr">
        <is>
          <t xml:space="preserve"> </t>
        </is>
      </c>
      <c r="P339" s="50">
        <f>IFERROR(IF(AND(TRIM(B339&amp;"")="",TRIM(C339&amp;"")=""),"","#"&amp;UPPER(B339&amp;"")),"#(ERROR)")</f>
        <v/>
      </c>
      <c r="Q339" s="50">
        <f>IF(P339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339,2,999)," "," "),"﻿"," "),"​"," "),"⁠"," ")," "," ")," "," "),CHAR(9)," "),CHAR(10)," "),CHAR(13)," "),"MAPCODE"," "),CHAR(34)," "),"“"," "),"”"," "),"'"," "),"’"," "),"‘"," "),"("," "),")"," "),"["," "),"]"," "),"{"," "),"}"," "),","," "),";"," "),"|"," "),":"," "),"/"," "),"\"," ")))</f>
        <v/>
      </c>
      <c r="R339" s="50">
        <f>IF(ISNUMBER(FIND(" ",Q339)),LEFT(Q339,FIND(" ",Q339)-1),"")</f>
        <v/>
      </c>
      <c r="S339" s="50">
        <f>IF(ISNUMBER(FIND(" ",Q339)),TRIM(MID(Q339,FIND(" ",Q339)+1,999)),Q339)</f>
        <v/>
      </c>
      <c r="T3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339&amp;"")," "," "),"﻿"," "),"​"," "),"⁠"," ")," "," ")," "," "),CHAR(9)," "),CHAR(10)," "),CHAR(13)," "),"MAPCODE"," "),CHAR(34)," "),"“"," "),"”"," "),"'"," "),"’"," "),"‘"," "),"("," "),")"," "),"["," "),"]"," "),"{"," "),"}"," "),","," "),";"," "),"|"," "),":"," "),"/"," "),"\"," "))</f>
        <v/>
      </c>
      <c r="U339" s="50">
        <f>IF(R339&lt;&gt;"",R339,T339)</f>
        <v/>
      </c>
      <c r="V339" s="50">
        <f>IFERROR(FIND(".",S339),0)</f>
        <v/>
      </c>
      <c r="W339" s="50">
        <f>IF(V339&gt;0,V339-1,LEN(S339))</f>
        <v/>
      </c>
      <c r="X339" s="50">
        <f>IF(V339=0,"",IFERROR(LEFT(MID(S339,V339+1,99),FIND("-",MID(S339,V339+1,99))-1),MID(S339,V339+1,99)))</f>
        <v/>
      </c>
      <c r="Y339" s="50">
        <f>LEN(X339)</f>
        <v/>
      </c>
      <c r="Z3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339,"0",""),"1",""),"2",""),"3",""),"4",""),"5",""),"6",""),"7",""),"8",""),"9",""),"A",""),"B",""),"C",""),"D",""),"E",""),"F",""),"G",""),"H",""),"I",""),"J",""),"K",""),"L",""),"M",""),"N",""),"O",""),"P",""),"Q",""),"R",""),"S",""),"T",""),"U",""),"V",""),"W",""),"X",""),"Y",""),"Z",""),".",""),"-","")</f>
        <v/>
      </c>
      <c r="AA339" s="50">
        <f>LEN(S339)-LEN(SUBSTITUTE(S339,".",""))</f>
        <v/>
      </c>
      <c r="AB339" s="50">
        <f>AND(W339=5,Y339=4)</f>
        <v/>
      </c>
      <c r="AC339" s="50">
        <f>IF(P339="","",IF(S339="","There is no mapcode in this row, only a country code.",IF(ISNUMBER(FIND(" ",S339)),"There are too many spaces. A mapcode looks like ZAF RDD.2J: the country code, one space, then the code.",IF(Z339&lt;&gt;"","Contains characters that can't be in a mapcode: "&amp;Z339,IF(OR(AA339&lt;&gt;1,W339&lt;2,W339&gt;5,Y339&lt;2,Y339&gt;4),"This doesn't look like a mapcode. Mapcodes look like RDD.2J: 2 to 5 letters or numbers, a dot, then 2 to 4 more.",IF(AND(U339="",NOT(AB339)),"MISSING",IF(AND(U339&lt;&gt;"",OR(LEN(U339)&lt;2,LEN(U339)&gt;6,ISNUMBER(FIND(".",U339)))),"The country code """&amp;U339&amp;""" doesn't look right. Use a code like ZAF (South Africa) or US-CA (California).","")))))))</f>
        <v/>
      </c>
      <c r="AD339" s="50">
        <f>AND(R339&lt;&gt;"",T339&lt;&gt;"",R339&lt;&gt;T339)</f>
        <v/>
      </c>
    </row>
    <row r="340">
      <c r="B340" s="44" t="n"/>
      <c r="C340" s="44" t="n"/>
      <c r="D340" s="45">
        <f>IF(P340="","",IF(AC340="MISSING","MISSING COUNTRY CODE",IF(AC340&lt;&gt;"","NOT A VALID MAPCODE",IF(M340="NO CONNECTION","NO CONNECTION",IF(NOT(ISNUMBER(F340)),"NOT FOUND",IF(AD340,"CONVERTED – PLEASE CHECK","CONVERTED"))))))</f>
        <v/>
      </c>
      <c r="E340" s="46">
        <f>IF(OR(P340="",AC340&lt;&gt;""),"",TRIM(U340&amp;" "&amp;S340))</f>
        <v/>
      </c>
      <c r="F340" s="47">
        <f>IF(OR(M340="",M340="NO CONNECTION"),"",IFERROR(VALUE(SUBSTITUTE(_xlfn.FILTERXML(M340,"//latDeg"),".",MID(1/2,2,1))),""))</f>
        <v/>
      </c>
      <c r="G340" s="47">
        <f>IF(OR(M340="",M340="NO CONNECTION"),"",IFERROR(VALUE(SUBSTITUTE(_xlfn.FILTERXML(M340,"//lonDeg"),".",MID(1/2,2,1))),""))</f>
        <v/>
      </c>
      <c r="H340" s="45">
        <f>IF(ISNUMBER(F340),SUBSTITUTE(ROUND(F340,6)&amp;"",",",".")&amp;", "&amp;SUBSTITUTE(ROUND(G340,6)&amp;"",",","."),"")</f>
        <v/>
      </c>
      <c r="I340" s="46">
        <f>IF(ISNUMBER(F340),IFERROR(HYPERLINK("https://www.mymapcodes.com/go/?t="&amp;IF(U340="","AAA",U340)&amp;"&amp;ma="&amp;LEFT(S340,V340-1)&amp;"&amp;mb="&amp;MID(S340,V340+1,99),"Open on MyMapcodes →"),""),"")</f>
        <v/>
      </c>
      <c r="J340" s="48">
        <f>IF(P340="","",IF(AC340="MISSING","Add the country code: put it in front of the mapcode (e.g. ZAF RDD.2J) or in column C. ZAF = South Africa.",IF(AC340&lt;&gt;"",AC340,IF(M340="NO CONNECTION","Excel couldn't reach the mapcode service. Click the REFRESH RESULTS box just above the table.",IF(NOT(ISNUMBER(F340)),"The mapcode service doesn't recognise "&amp;E340&amp;". Check the mapcode and the country code.",IF(AD340,"Two different country codes were given, so the one in front of the mapcode ("&amp;R340&amp;") was used.",IF(E340&lt;&gt;TRIM(UPPER(B340&amp;"")),"Tidied up to "&amp;E340&amp;".","")))))))</f>
        <v/>
      </c>
      <c r="L340" s="49">
        <f>IF(E340="","",MapcodeAPI&amp;"coords/"&amp;SUBSTITUTE(E340," ","%20"))&amp;LEFT($B$13,0)</f>
        <v/>
      </c>
      <c r="M340" s="49">
        <f>IF(L340="","",IFERROR(_xlfn.WEBSERVICE(L340),IF(MapcodeAPIBackup="","NO CONNECTION",IFERROR(_xlfn.WEBSERVICE(MapcodeAPIBackup&amp;MID(L340,LEN(MapcodeAPI)+1,999)),"NO CONNECTION"))))</f>
        <v/>
      </c>
      <c r="N340" t="inlineStr">
        <is>
          <t xml:space="preserve"> </t>
        </is>
      </c>
      <c r="P340" s="50">
        <f>IFERROR(IF(AND(TRIM(B340&amp;"")="",TRIM(C340&amp;"")=""),"","#"&amp;UPPER(B340&amp;"")),"#(ERROR)")</f>
        <v/>
      </c>
      <c r="Q340" s="50">
        <f>IF(P340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340,2,999)," "," "),"﻿"," "),"​"," "),"⁠"," ")," "," ")," "," "),CHAR(9)," "),CHAR(10)," "),CHAR(13)," "),"MAPCODE"," "),CHAR(34)," "),"“"," "),"”"," "),"'"," "),"’"," "),"‘"," "),"("," "),")"," "),"["," "),"]"," "),"{"," "),"}"," "),","," "),";"," "),"|"," "),":"," "),"/"," "),"\"," ")))</f>
        <v/>
      </c>
      <c r="R340" s="50">
        <f>IF(ISNUMBER(FIND(" ",Q340)),LEFT(Q340,FIND(" ",Q340)-1),"")</f>
        <v/>
      </c>
      <c r="S340" s="50">
        <f>IF(ISNUMBER(FIND(" ",Q340)),TRIM(MID(Q340,FIND(" ",Q340)+1,999)),Q340)</f>
        <v/>
      </c>
      <c r="T3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340&amp;"")," "," "),"﻿"," "),"​"," "),"⁠"," ")," "," ")," "," "),CHAR(9)," "),CHAR(10)," "),CHAR(13)," "),"MAPCODE"," "),CHAR(34)," "),"“"," "),"”"," "),"'"," "),"’"," "),"‘"," "),"("," "),")"," "),"["," "),"]"," "),"{"," "),"}"," "),","," "),";"," "),"|"," "),":"," "),"/"," "),"\"," "))</f>
        <v/>
      </c>
      <c r="U340" s="50">
        <f>IF(R340&lt;&gt;"",R340,T340)</f>
        <v/>
      </c>
      <c r="V340" s="50">
        <f>IFERROR(FIND(".",S340),0)</f>
        <v/>
      </c>
      <c r="W340" s="50">
        <f>IF(V340&gt;0,V340-1,LEN(S340))</f>
        <v/>
      </c>
      <c r="X340" s="50">
        <f>IF(V340=0,"",IFERROR(LEFT(MID(S340,V340+1,99),FIND("-",MID(S340,V340+1,99))-1),MID(S340,V340+1,99)))</f>
        <v/>
      </c>
      <c r="Y340" s="50">
        <f>LEN(X340)</f>
        <v/>
      </c>
      <c r="Z3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340,"0",""),"1",""),"2",""),"3",""),"4",""),"5",""),"6",""),"7",""),"8",""),"9",""),"A",""),"B",""),"C",""),"D",""),"E",""),"F",""),"G",""),"H",""),"I",""),"J",""),"K",""),"L",""),"M",""),"N",""),"O",""),"P",""),"Q",""),"R",""),"S",""),"T",""),"U",""),"V",""),"W",""),"X",""),"Y",""),"Z",""),".",""),"-","")</f>
        <v/>
      </c>
      <c r="AA340" s="50">
        <f>LEN(S340)-LEN(SUBSTITUTE(S340,".",""))</f>
        <v/>
      </c>
      <c r="AB340" s="50">
        <f>AND(W340=5,Y340=4)</f>
        <v/>
      </c>
      <c r="AC340" s="50">
        <f>IF(P340="","",IF(S340="","There is no mapcode in this row, only a country code.",IF(ISNUMBER(FIND(" ",S340)),"There are too many spaces. A mapcode looks like ZAF RDD.2J: the country code, one space, then the code.",IF(Z340&lt;&gt;"","Contains characters that can't be in a mapcode: "&amp;Z340,IF(OR(AA340&lt;&gt;1,W340&lt;2,W340&gt;5,Y340&lt;2,Y340&gt;4),"This doesn't look like a mapcode. Mapcodes look like RDD.2J: 2 to 5 letters or numbers, a dot, then 2 to 4 more.",IF(AND(U340="",NOT(AB340)),"MISSING",IF(AND(U340&lt;&gt;"",OR(LEN(U340)&lt;2,LEN(U340)&gt;6,ISNUMBER(FIND(".",U340)))),"The country code """&amp;U340&amp;""" doesn't look right. Use a code like ZAF (South Africa) or US-CA (California).","")))))))</f>
        <v/>
      </c>
      <c r="AD340" s="50">
        <f>AND(R340&lt;&gt;"",T340&lt;&gt;"",R340&lt;&gt;T340)</f>
        <v/>
      </c>
    </row>
    <row r="341">
      <c r="B341" s="44" t="n"/>
      <c r="C341" s="44" t="n"/>
      <c r="D341" s="45">
        <f>IF(P341="","",IF(AC341="MISSING","MISSING COUNTRY CODE",IF(AC341&lt;&gt;"","NOT A VALID MAPCODE",IF(M341="NO CONNECTION","NO CONNECTION",IF(NOT(ISNUMBER(F341)),"NOT FOUND",IF(AD341,"CONVERTED – PLEASE CHECK","CONVERTED"))))))</f>
        <v/>
      </c>
      <c r="E341" s="46">
        <f>IF(OR(P341="",AC341&lt;&gt;""),"",TRIM(U341&amp;" "&amp;S341))</f>
        <v/>
      </c>
      <c r="F341" s="47">
        <f>IF(OR(M341="",M341="NO CONNECTION"),"",IFERROR(VALUE(SUBSTITUTE(_xlfn.FILTERXML(M341,"//latDeg"),".",MID(1/2,2,1))),""))</f>
        <v/>
      </c>
      <c r="G341" s="47">
        <f>IF(OR(M341="",M341="NO CONNECTION"),"",IFERROR(VALUE(SUBSTITUTE(_xlfn.FILTERXML(M341,"//lonDeg"),".",MID(1/2,2,1))),""))</f>
        <v/>
      </c>
      <c r="H341" s="45">
        <f>IF(ISNUMBER(F341),SUBSTITUTE(ROUND(F341,6)&amp;"",",",".")&amp;", "&amp;SUBSTITUTE(ROUND(G341,6)&amp;"",",","."),"")</f>
        <v/>
      </c>
      <c r="I341" s="46">
        <f>IF(ISNUMBER(F341),IFERROR(HYPERLINK("https://www.mymapcodes.com/go/?t="&amp;IF(U341="","AAA",U341)&amp;"&amp;ma="&amp;LEFT(S341,V341-1)&amp;"&amp;mb="&amp;MID(S341,V341+1,99),"Open on MyMapcodes →"),""),"")</f>
        <v/>
      </c>
      <c r="J341" s="48">
        <f>IF(P341="","",IF(AC341="MISSING","Add the country code: put it in front of the mapcode (e.g. ZAF RDD.2J) or in column C. ZAF = South Africa.",IF(AC341&lt;&gt;"",AC341,IF(M341="NO CONNECTION","Excel couldn't reach the mapcode service. Click the REFRESH RESULTS box just above the table.",IF(NOT(ISNUMBER(F341)),"The mapcode service doesn't recognise "&amp;E341&amp;". Check the mapcode and the country code.",IF(AD341,"Two different country codes were given, so the one in front of the mapcode ("&amp;R341&amp;") was used.",IF(E341&lt;&gt;TRIM(UPPER(B341&amp;"")),"Tidied up to "&amp;E341&amp;".","")))))))</f>
        <v/>
      </c>
      <c r="L341" s="49">
        <f>IF(E341="","",MapcodeAPI&amp;"coords/"&amp;SUBSTITUTE(E341," ","%20"))&amp;LEFT($B$13,0)</f>
        <v/>
      </c>
      <c r="M341" s="49">
        <f>IF(L341="","",IFERROR(_xlfn.WEBSERVICE(L341),IF(MapcodeAPIBackup="","NO CONNECTION",IFERROR(_xlfn.WEBSERVICE(MapcodeAPIBackup&amp;MID(L341,LEN(MapcodeAPI)+1,999)),"NO CONNECTION"))))</f>
        <v/>
      </c>
      <c r="N341" t="inlineStr">
        <is>
          <t xml:space="preserve"> </t>
        </is>
      </c>
      <c r="P341" s="50">
        <f>IFERROR(IF(AND(TRIM(B341&amp;"")="",TRIM(C341&amp;"")=""),"","#"&amp;UPPER(B341&amp;"")),"#(ERROR)")</f>
        <v/>
      </c>
      <c r="Q341" s="50">
        <f>IF(P341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341,2,999)," "," "),"﻿"," "),"​"," "),"⁠"," ")," "," ")," "," "),CHAR(9)," "),CHAR(10)," "),CHAR(13)," "),"MAPCODE"," "),CHAR(34)," "),"“"," "),"”"," "),"'"," "),"’"," "),"‘"," "),"("," "),")"," "),"["," "),"]"," "),"{"," "),"}"," "),","," "),";"," "),"|"," "),":"," "),"/"," "),"\"," ")))</f>
        <v/>
      </c>
      <c r="R341" s="50">
        <f>IF(ISNUMBER(FIND(" ",Q341)),LEFT(Q341,FIND(" ",Q341)-1),"")</f>
        <v/>
      </c>
      <c r="S341" s="50">
        <f>IF(ISNUMBER(FIND(" ",Q341)),TRIM(MID(Q341,FIND(" ",Q341)+1,999)),Q341)</f>
        <v/>
      </c>
      <c r="T3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341&amp;"")," "," "),"﻿"," "),"​"," "),"⁠"," ")," "," ")," "," "),CHAR(9)," "),CHAR(10)," "),CHAR(13)," "),"MAPCODE"," "),CHAR(34)," "),"“"," "),"”"," "),"'"," "),"’"," "),"‘"," "),"("," "),")"," "),"["," "),"]"," "),"{"," "),"}"," "),","," "),";"," "),"|"," "),":"," "),"/"," "),"\"," "))</f>
        <v/>
      </c>
      <c r="U341" s="50">
        <f>IF(R341&lt;&gt;"",R341,T341)</f>
        <v/>
      </c>
      <c r="V341" s="50">
        <f>IFERROR(FIND(".",S341),0)</f>
        <v/>
      </c>
      <c r="W341" s="50">
        <f>IF(V341&gt;0,V341-1,LEN(S341))</f>
        <v/>
      </c>
      <c r="X341" s="50">
        <f>IF(V341=0,"",IFERROR(LEFT(MID(S341,V341+1,99),FIND("-",MID(S341,V341+1,99))-1),MID(S341,V341+1,99)))</f>
        <v/>
      </c>
      <c r="Y341" s="50">
        <f>LEN(X341)</f>
        <v/>
      </c>
      <c r="Z3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341,"0",""),"1",""),"2",""),"3",""),"4",""),"5",""),"6",""),"7",""),"8",""),"9",""),"A",""),"B",""),"C",""),"D",""),"E",""),"F",""),"G",""),"H",""),"I",""),"J",""),"K",""),"L",""),"M",""),"N",""),"O",""),"P",""),"Q",""),"R",""),"S",""),"T",""),"U",""),"V",""),"W",""),"X",""),"Y",""),"Z",""),".",""),"-","")</f>
        <v/>
      </c>
      <c r="AA341" s="50">
        <f>LEN(S341)-LEN(SUBSTITUTE(S341,".",""))</f>
        <v/>
      </c>
      <c r="AB341" s="50">
        <f>AND(W341=5,Y341=4)</f>
        <v/>
      </c>
      <c r="AC341" s="50">
        <f>IF(P341="","",IF(S341="","There is no mapcode in this row, only a country code.",IF(ISNUMBER(FIND(" ",S341)),"There are too many spaces. A mapcode looks like ZAF RDD.2J: the country code, one space, then the code.",IF(Z341&lt;&gt;"","Contains characters that can't be in a mapcode: "&amp;Z341,IF(OR(AA341&lt;&gt;1,W341&lt;2,W341&gt;5,Y341&lt;2,Y341&gt;4),"This doesn't look like a mapcode. Mapcodes look like RDD.2J: 2 to 5 letters or numbers, a dot, then 2 to 4 more.",IF(AND(U341="",NOT(AB341)),"MISSING",IF(AND(U341&lt;&gt;"",OR(LEN(U341)&lt;2,LEN(U341)&gt;6,ISNUMBER(FIND(".",U341)))),"The country code """&amp;U341&amp;""" doesn't look right. Use a code like ZAF (South Africa) or US-CA (California).","")))))))</f>
        <v/>
      </c>
      <c r="AD341" s="50">
        <f>AND(R341&lt;&gt;"",T341&lt;&gt;"",R341&lt;&gt;T341)</f>
        <v/>
      </c>
    </row>
    <row r="342">
      <c r="B342" s="44" t="n"/>
      <c r="C342" s="44" t="n"/>
      <c r="D342" s="45">
        <f>IF(P342="","",IF(AC342="MISSING","MISSING COUNTRY CODE",IF(AC342&lt;&gt;"","NOT A VALID MAPCODE",IF(M342="NO CONNECTION","NO CONNECTION",IF(NOT(ISNUMBER(F342)),"NOT FOUND",IF(AD342,"CONVERTED – PLEASE CHECK","CONVERTED"))))))</f>
        <v/>
      </c>
      <c r="E342" s="46">
        <f>IF(OR(P342="",AC342&lt;&gt;""),"",TRIM(U342&amp;" "&amp;S342))</f>
        <v/>
      </c>
      <c r="F342" s="47">
        <f>IF(OR(M342="",M342="NO CONNECTION"),"",IFERROR(VALUE(SUBSTITUTE(_xlfn.FILTERXML(M342,"//latDeg"),".",MID(1/2,2,1))),""))</f>
        <v/>
      </c>
      <c r="G342" s="47">
        <f>IF(OR(M342="",M342="NO CONNECTION"),"",IFERROR(VALUE(SUBSTITUTE(_xlfn.FILTERXML(M342,"//lonDeg"),".",MID(1/2,2,1))),""))</f>
        <v/>
      </c>
      <c r="H342" s="45">
        <f>IF(ISNUMBER(F342),SUBSTITUTE(ROUND(F342,6)&amp;"",",",".")&amp;", "&amp;SUBSTITUTE(ROUND(G342,6)&amp;"",",","."),"")</f>
        <v/>
      </c>
      <c r="I342" s="46">
        <f>IF(ISNUMBER(F342),IFERROR(HYPERLINK("https://www.mymapcodes.com/go/?t="&amp;IF(U342="","AAA",U342)&amp;"&amp;ma="&amp;LEFT(S342,V342-1)&amp;"&amp;mb="&amp;MID(S342,V342+1,99),"Open on MyMapcodes →"),""),"")</f>
        <v/>
      </c>
      <c r="J342" s="48">
        <f>IF(P342="","",IF(AC342="MISSING","Add the country code: put it in front of the mapcode (e.g. ZAF RDD.2J) or in column C. ZAF = South Africa.",IF(AC342&lt;&gt;"",AC342,IF(M342="NO CONNECTION","Excel couldn't reach the mapcode service. Click the REFRESH RESULTS box just above the table.",IF(NOT(ISNUMBER(F342)),"The mapcode service doesn't recognise "&amp;E342&amp;". Check the mapcode and the country code.",IF(AD342,"Two different country codes were given, so the one in front of the mapcode ("&amp;R342&amp;") was used.",IF(E342&lt;&gt;TRIM(UPPER(B342&amp;"")),"Tidied up to "&amp;E342&amp;".","")))))))</f>
        <v/>
      </c>
      <c r="L342" s="49">
        <f>IF(E342="","",MapcodeAPI&amp;"coords/"&amp;SUBSTITUTE(E342," ","%20"))&amp;LEFT($B$13,0)</f>
        <v/>
      </c>
      <c r="M342" s="49">
        <f>IF(L342="","",IFERROR(_xlfn.WEBSERVICE(L342),IF(MapcodeAPIBackup="","NO CONNECTION",IFERROR(_xlfn.WEBSERVICE(MapcodeAPIBackup&amp;MID(L342,LEN(MapcodeAPI)+1,999)),"NO CONNECTION"))))</f>
        <v/>
      </c>
      <c r="N342" t="inlineStr">
        <is>
          <t xml:space="preserve"> </t>
        </is>
      </c>
      <c r="P342" s="50">
        <f>IFERROR(IF(AND(TRIM(B342&amp;"")="",TRIM(C342&amp;"")=""),"","#"&amp;UPPER(B342&amp;"")),"#(ERROR)")</f>
        <v/>
      </c>
      <c r="Q342" s="50">
        <f>IF(P342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342,2,999)," "," "),"﻿"," "),"​"," "),"⁠"," ")," "," ")," "," "),CHAR(9)," "),CHAR(10)," "),CHAR(13)," "),"MAPCODE"," "),CHAR(34)," "),"“"," "),"”"," "),"'"," "),"’"," "),"‘"," "),"("," "),")"," "),"["," "),"]"," "),"{"," "),"}"," "),","," "),";"," "),"|"," "),":"," "),"/"," "),"\"," ")))</f>
        <v/>
      </c>
      <c r="R342" s="50">
        <f>IF(ISNUMBER(FIND(" ",Q342)),LEFT(Q342,FIND(" ",Q342)-1),"")</f>
        <v/>
      </c>
      <c r="S342" s="50">
        <f>IF(ISNUMBER(FIND(" ",Q342)),TRIM(MID(Q342,FIND(" ",Q342)+1,999)),Q342)</f>
        <v/>
      </c>
      <c r="T3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342&amp;"")," "," "),"﻿"," "),"​"," "),"⁠"," ")," "," ")," "," "),CHAR(9)," "),CHAR(10)," "),CHAR(13)," "),"MAPCODE"," "),CHAR(34)," "),"“"," "),"”"," "),"'"," "),"’"," "),"‘"," "),"("," "),")"," "),"["," "),"]"," "),"{"," "),"}"," "),","," "),";"," "),"|"," "),":"," "),"/"," "),"\"," "))</f>
        <v/>
      </c>
      <c r="U342" s="50">
        <f>IF(R342&lt;&gt;"",R342,T342)</f>
        <v/>
      </c>
      <c r="V342" s="50">
        <f>IFERROR(FIND(".",S342),0)</f>
        <v/>
      </c>
      <c r="W342" s="50">
        <f>IF(V342&gt;0,V342-1,LEN(S342))</f>
        <v/>
      </c>
      <c r="X342" s="50">
        <f>IF(V342=0,"",IFERROR(LEFT(MID(S342,V342+1,99),FIND("-",MID(S342,V342+1,99))-1),MID(S342,V342+1,99)))</f>
        <v/>
      </c>
      <c r="Y342" s="50">
        <f>LEN(X342)</f>
        <v/>
      </c>
      <c r="Z3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342,"0",""),"1",""),"2",""),"3",""),"4",""),"5",""),"6",""),"7",""),"8",""),"9",""),"A",""),"B",""),"C",""),"D",""),"E",""),"F",""),"G",""),"H",""),"I",""),"J",""),"K",""),"L",""),"M",""),"N",""),"O",""),"P",""),"Q",""),"R",""),"S",""),"T",""),"U",""),"V",""),"W",""),"X",""),"Y",""),"Z",""),".",""),"-","")</f>
        <v/>
      </c>
      <c r="AA342" s="50">
        <f>LEN(S342)-LEN(SUBSTITUTE(S342,".",""))</f>
        <v/>
      </c>
      <c r="AB342" s="50">
        <f>AND(W342=5,Y342=4)</f>
        <v/>
      </c>
      <c r="AC342" s="50">
        <f>IF(P342="","",IF(S342="","There is no mapcode in this row, only a country code.",IF(ISNUMBER(FIND(" ",S342)),"There are too many spaces. A mapcode looks like ZAF RDD.2J: the country code, one space, then the code.",IF(Z342&lt;&gt;"","Contains characters that can't be in a mapcode: "&amp;Z342,IF(OR(AA342&lt;&gt;1,W342&lt;2,W342&gt;5,Y342&lt;2,Y342&gt;4),"This doesn't look like a mapcode. Mapcodes look like RDD.2J: 2 to 5 letters or numbers, a dot, then 2 to 4 more.",IF(AND(U342="",NOT(AB342)),"MISSING",IF(AND(U342&lt;&gt;"",OR(LEN(U342)&lt;2,LEN(U342)&gt;6,ISNUMBER(FIND(".",U342)))),"The country code """&amp;U342&amp;""" doesn't look right. Use a code like ZAF (South Africa) or US-CA (California).","")))))))</f>
        <v/>
      </c>
      <c r="AD342" s="50">
        <f>AND(R342&lt;&gt;"",T342&lt;&gt;"",R342&lt;&gt;T342)</f>
        <v/>
      </c>
    </row>
    <row r="343">
      <c r="B343" s="44" t="n"/>
      <c r="C343" s="44" t="n"/>
      <c r="D343" s="45">
        <f>IF(P343="","",IF(AC343="MISSING","MISSING COUNTRY CODE",IF(AC343&lt;&gt;"","NOT A VALID MAPCODE",IF(M343="NO CONNECTION","NO CONNECTION",IF(NOT(ISNUMBER(F343)),"NOT FOUND",IF(AD343,"CONVERTED – PLEASE CHECK","CONVERTED"))))))</f>
        <v/>
      </c>
      <c r="E343" s="46">
        <f>IF(OR(P343="",AC343&lt;&gt;""),"",TRIM(U343&amp;" "&amp;S343))</f>
        <v/>
      </c>
      <c r="F343" s="47">
        <f>IF(OR(M343="",M343="NO CONNECTION"),"",IFERROR(VALUE(SUBSTITUTE(_xlfn.FILTERXML(M343,"//latDeg"),".",MID(1/2,2,1))),""))</f>
        <v/>
      </c>
      <c r="G343" s="47">
        <f>IF(OR(M343="",M343="NO CONNECTION"),"",IFERROR(VALUE(SUBSTITUTE(_xlfn.FILTERXML(M343,"//lonDeg"),".",MID(1/2,2,1))),""))</f>
        <v/>
      </c>
      <c r="H343" s="45">
        <f>IF(ISNUMBER(F343),SUBSTITUTE(ROUND(F343,6)&amp;"",",",".")&amp;", "&amp;SUBSTITUTE(ROUND(G343,6)&amp;"",",","."),"")</f>
        <v/>
      </c>
      <c r="I343" s="46">
        <f>IF(ISNUMBER(F343),IFERROR(HYPERLINK("https://www.mymapcodes.com/go/?t="&amp;IF(U343="","AAA",U343)&amp;"&amp;ma="&amp;LEFT(S343,V343-1)&amp;"&amp;mb="&amp;MID(S343,V343+1,99),"Open on MyMapcodes →"),""),"")</f>
        <v/>
      </c>
      <c r="J343" s="48">
        <f>IF(P343="","",IF(AC343="MISSING","Add the country code: put it in front of the mapcode (e.g. ZAF RDD.2J) or in column C. ZAF = South Africa.",IF(AC343&lt;&gt;"",AC343,IF(M343="NO CONNECTION","Excel couldn't reach the mapcode service. Click the REFRESH RESULTS box just above the table.",IF(NOT(ISNUMBER(F343)),"The mapcode service doesn't recognise "&amp;E343&amp;". Check the mapcode and the country code.",IF(AD343,"Two different country codes were given, so the one in front of the mapcode ("&amp;R343&amp;") was used.",IF(E343&lt;&gt;TRIM(UPPER(B343&amp;"")),"Tidied up to "&amp;E343&amp;".","")))))))</f>
        <v/>
      </c>
      <c r="L343" s="49">
        <f>IF(E343="","",MapcodeAPI&amp;"coords/"&amp;SUBSTITUTE(E343," ","%20"))&amp;LEFT($B$13,0)</f>
        <v/>
      </c>
      <c r="M343" s="49">
        <f>IF(L343="","",IFERROR(_xlfn.WEBSERVICE(L343),IF(MapcodeAPIBackup="","NO CONNECTION",IFERROR(_xlfn.WEBSERVICE(MapcodeAPIBackup&amp;MID(L343,LEN(MapcodeAPI)+1,999)),"NO CONNECTION"))))</f>
        <v/>
      </c>
      <c r="N343" t="inlineStr">
        <is>
          <t xml:space="preserve"> </t>
        </is>
      </c>
      <c r="P343" s="50">
        <f>IFERROR(IF(AND(TRIM(B343&amp;"")="",TRIM(C343&amp;"")=""),"","#"&amp;UPPER(B343&amp;"")),"#(ERROR)")</f>
        <v/>
      </c>
      <c r="Q343" s="50">
        <f>IF(P343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343,2,999)," "," "),"﻿"," "),"​"," "),"⁠"," ")," "," ")," "," "),CHAR(9)," "),CHAR(10)," "),CHAR(13)," "),"MAPCODE"," "),CHAR(34)," "),"“"," "),"”"," "),"'"," "),"’"," "),"‘"," "),"("," "),")"," "),"["," "),"]"," "),"{"," "),"}"," "),","," "),";"," "),"|"," "),":"," "),"/"," "),"\"," ")))</f>
        <v/>
      </c>
      <c r="R343" s="50">
        <f>IF(ISNUMBER(FIND(" ",Q343)),LEFT(Q343,FIND(" ",Q343)-1),"")</f>
        <v/>
      </c>
      <c r="S343" s="50">
        <f>IF(ISNUMBER(FIND(" ",Q343)),TRIM(MID(Q343,FIND(" ",Q343)+1,999)),Q343)</f>
        <v/>
      </c>
      <c r="T3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343&amp;"")," "," "),"﻿"," "),"​"," "),"⁠"," ")," "," ")," "," "),CHAR(9)," "),CHAR(10)," "),CHAR(13)," "),"MAPCODE"," "),CHAR(34)," "),"“"," "),"”"," "),"'"," "),"’"," "),"‘"," "),"("," "),")"," "),"["," "),"]"," "),"{"," "),"}"," "),","," "),";"," "),"|"," "),":"," "),"/"," "),"\"," "))</f>
        <v/>
      </c>
      <c r="U343" s="50">
        <f>IF(R343&lt;&gt;"",R343,T343)</f>
        <v/>
      </c>
      <c r="V343" s="50">
        <f>IFERROR(FIND(".",S343),0)</f>
        <v/>
      </c>
      <c r="W343" s="50">
        <f>IF(V343&gt;0,V343-1,LEN(S343))</f>
        <v/>
      </c>
      <c r="X343" s="50">
        <f>IF(V343=0,"",IFERROR(LEFT(MID(S343,V343+1,99),FIND("-",MID(S343,V343+1,99))-1),MID(S343,V343+1,99)))</f>
        <v/>
      </c>
      <c r="Y343" s="50">
        <f>LEN(X343)</f>
        <v/>
      </c>
      <c r="Z3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343,"0",""),"1",""),"2",""),"3",""),"4",""),"5",""),"6",""),"7",""),"8",""),"9",""),"A",""),"B",""),"C",""),"D",""),"E",""),"F",""),"G",""),"H",""),"I",""),"J",""),"K",""),"L",""),"M",""),"N",""),"O",""),"P",""),"Q",""),"R",""),"S",""),"T",""),"U",""),"V",""),"W",""),"X",""),"Y",""),"Z",""),".",""),"-","")</f>
        <v/>
      </c>
      <c r="AA343" s="50">
        <f>LEN(S343)-LEN(SUBSTITUTE(S343,".",""))</f>
        <v/>
      </c>
      <c r="AB343" s="50">
        <f>AND(W343=5,Y343=4)</f>
        <v/>
      </c>
      <c r="AC343" s="50">
        <f>IF(P343="","",IF(S343="","There is no mapcode in this row, only a country code.",IF(ISNUMBER(FIND(" ",S343)),"There are too many spaces. A mapcode looks like ZAF RDD.2J: the country code, one space, then the code.",IF(Z343&lt;&gt;"","Contains characters that can't be in a mapcode: "&amp;Z343,IF(OR(AA343&lt;&gt;1,W343&lt;2,W343&gt;5,Y343&lt;2,Y343&gt;4),"This doesn't look like a mapcode. Mapcodes look like RDD.2J: 2 to 5 letters or numbers, a dot, then 2 to 4 more.",IF(AND(U343="",NOT(AB343)),"MISSING",IF(AND(U343&lt;&gt;"",OR(LEN(U343)&lt;2,LEN(U343)&gt;6,ISNUMBER(FIND(".",U343)))),"The country code """&amp;U343&amp;""" doesn't look right. Use a code like ZAF (South Africa) or US-CA (California).","")))))))</f>
        <v/>
      </c>
      <c r="AD343" s="50">
        <f>AND(R343&lt;&gt;"",T343&lt;&gt;"",R343&lt;&gt;T343)</f>
        <v/>
      </c>
    </row>
    <row r="344">
      <c r="B344" s="44" t="n"/>
      <c r="C344" s="44" t="n"/>
      <c r="D344" s="45">
        <f>IF(P344="","",IF(AC344="MISSING","MISSING COUNTRY CODE",IF(AC344&lt;&gt;"","NOT A VALID MAPCODE",IF(M344="NO CONNECTION","NO CONNECTION",IF(NOT(ISNUMBER(F344)),"NOT FOUND",IF(AD344,"CONVERTED – PLEASE CHECK","CONVERTED"))))))</f>
        <v/>
      </c>
      <c r="E344" s="46">
        <f>IF(OR(P344="",AC344&lt;&gt;""),"",TRIM(U344&amp;" "&amp;S344))</f>
        <v/>
      </c>
      <c r="F344" s="47">
        <f>IF(OR(M344="",M344="NO CONNECTION"),"",IFERROR(VALUE(SUBSTITUTE(_xlfn.FILTERXML(M344,"//latDeg"),".",MID(1/2,2,1))),""))</f>
        <v/>
      </c>
      <c r="G344" s="47">
        <f>IF(OR(M344="",M344="NO CONNECTION"),"",IFERROR(VALUE(SUBSTITUTE(_xlfn.FILTERXML(M344,"//lonDeg"),".",MID(1/2,2,1))),""))</f>
        <v/>
      </c>
      <c r="H344" s="45">
        <f>IF(ISNUMBER(F344),SUBSTITUTE(ROUND(F344,6)&amp;"",",",".")&amp;", "&amp;SUBSTITUTE(ROUND(G344,6)&amp;"",",","."),"")</f>
        <v/>
      </c>
      <c r="I344" s="46">
        <f>IF(ISNUMBER(F344),IFERROR(HYPERLINK("https://www.mymapcodes.com/go/?t="&amp;IF(U344="","AAA",U344)&amp;"&amp;ma="&amp;LEFT(S344,V344-1)&amp;"&amp;mb="&amp;MID(S344,V344+1,99),"Open on MyMapcodes →"),""),"")</f>
        <v/>
      </c>
      <c r="J344" s="48">
        <f>IF(P344="","",IF(AC344="MISSING","Add the country code: put it in front of the mapcode (e.g. ZAF RDD.2J) or in column C. ZAF = South Africa.",IF(AC344&lt;&gt;"",AC344,IF(M344="NO CONNECTION","Excel couldn't reach the mapcode service. Click the REFRESH RESULTS box just above the table.",IF(NOT(ISNUMBER(F344)),"The mapcode service doesn't recognise "&amp;E344&amp;". Check the mapcode and the country code.",IF(AD344,"Two different country codes were given, so the one in front of the mapcode ("&amp;R344&amp;") was used.",IF(E344&lt;&gt;TRIM(UPPER(B344&amp;"")),"Tidied up to "&amp;E344&amp;".","")))))))</f>
        <v/>
      </c>
      <c r="L344" s="49">
        <f>IF(E344="","",MapcodeAPI&amp;"coords/"&amp;SUBSTITUTE(E344," ","%20"))&amp;LEFT($B$13,0)</f>
        <v/>
      </c>
      <c r="M344" s="49">
        <f>IF(L344="","",IFERROR(_xlfn.WEBSERVICE(L344),IF(MapcodeAPIBackup="","NO CONNECTION",IFERROR(_xlfn.WEBSERVICE(MapcodeAPIBackup&amp;MID(L344,LEN(MapcodeAPI)+1,999)),"NO CONNECTION"))))</f>
        <v/>
      </c>
      <c r="N344" t="inlineStr">
        <is>
          <t xml:space="preserve"> </t>
        </is>
      </c>
      <c r="P344" s="50">
        <f>IFERROR(IF(AND(TRIM(B344&amp;"")="",TRIM(C344&amp;"")=""),"","#"&amp;UPPER(B344&amp;"")),"#(ERROR)")</f>
        <v/>
      </c>
      <c r="Q344" s="50">
        <f>IF(P344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344,2,999)," "," "),"﻿"," "),"​"," "),"⁠"," ")," "," ")," "," "),CHAR(9)," "),CHAR(10)," "),CHAR(13)," "),"MAPCODE"," "),CHAR(34)," "),"“"," "),"”"," "),"'"," "),"’"," "),"‘"," "),"("," "),")"," "),"["," "),"]"," "),"{"," "),"}"," "),","," "),";"," "),"|"," "),":"," "),"/"," "),"\"," ")))</f>
        <v/>
      </c>
      <c r="R344" s="50">
        <f>IF(ISNUMBER(FIND(" ",Q344)),LEFT(Q344,FIND(" ",Q344)-1),"")</f>
        <v/>
      </c>
      <c r="S344" s="50">
        <f>IF(ISNUMBER(FIND(" ",Q344)),TRIM(MID(Q344,FIND(" ",Q344)+1,999)),Q344)</f>
        <v/>
      </c>
      <c r="T3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344&amp;"")," "," "),"﻿"," "),"​"," "),"⁠"," ")," "," ")," "," "),CHAR(9)," "),CHAR(10)," "),CHAR(13)," "),"MAPCODE"," "),CHAR(34)," "),"“"," "),"”"," "),"'"," "),"’"," "),"‘"," "),"("," "),")"," "),"["," "),"]"," "),"{"," "),"}"," "),","," "),";"," "),"|"," "),":"," "),"/"," "),"\"," "))</f>
        <v/>
      </c>
      <c r="U344" s="50">
        <f>IF(R344&lt;&gt;"",R344,T344)</f>
        <v/>
      </c>
      <c r="V344" s="50">
        <f>IFERROR(FIND(".",S344),0)</f>
        <v/>
      </c>
      <c r="W344" s="50">
        <f>IF(V344&gt;0,V344-1,LEN(S344))</f>
        <v/>
      </c>
      <c r="X344" s="50">
        <f>IF(V344=0,"",IFERROR(LEFT(MID(S344,V344+1,99),FIND("-",MID(S344,V344+1,99))-1),MID(S344,V344+1,99)))</f>
        <v/>
      </c>
      <c r="Y344" s="50">
        <f>LEN(X344)</f>
        <v/>
      </c>
      <c r="Z3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344,"0",""),"1",""),"2",""),"3",""),"4",""),"5",""),"6",""),"7",""),"8",""),"9",""),"A",""),"B",""),"C",""),"D",""),"E",""),"F",""),"G",""),"H",""),"I",""),"J",""),"K",""),"L",""),"M",""),"N",""),"O",""),"P",""),"Q",""),"R",""),"S",""),"T",""),"U",""),"V",""),"W",""),"X",""),"Y",""),"Z",""),".",""),"-","")</f>
        <v/>
      </c>
      <c r="AA344" s="50">
        <f>LEN(S344)-LEN(SUBSTITUTE(S344,".",""))</f>
        <v/>
      </c>
      <c r="AB344" s="50">
        <f>AND(W344=5,Y344=4)</f>
        <v/>
      </c>
      <c r="AC344" s="50">
        <f>IF(P344="","",IF(S344="","There is no mapcode in this row, only a country code.",IF(ISNUMBER(FIND(" ",S344)),"There are too many spaces. A mapcode looks like ZAF RDD.2J: the country code, one space, then the code.",IF(Z344&lt;&gt;"","Contains characters that can't be in a mapcode: "&amp;Z344,IF(OR(AA344&lt;&gt;1,W344&lt;2,W344&gt;5,Y344&lt;2,Y344&gt;4),"This doesn't look like a mapcode. Mapcodes look like RDD.2J: 2 to 5 letters or numbers, a dot, then 2 to 4 more.",IF(AND(U344="",NOT(AB344)),"MISSING",IF(AND(U344&lt;&gt;"",OR(LEN(U344)&lt;2,LEN(U344)&gt;6,ISNUMBER(FIND(".",U344)))),"The country code """&amp;U344&amp;""" doesn't look right. Use a code like ZAF (South Africa) or US-CA (California).","")))))))</f>
        <v/>
      </c>
      <c r="AD344" s="50">
        <f>AND(R344&lt;&gt;"",T344&lt;&gt;"",R344&lt;&gt;T344)</f>
        <v/>
      </c>
    </row>
    <row r="345">
      <c r="B345" s="44" t="n"/>
      <c r="C345" s="44" t="n"/>
      <c r="D345" s="45">
        <f>IF(P345="","",IF(AC345="MISSING","MISSING COUNTRY CODE",IF(AC345&lt;&gt;"","NOT A VALID MAPCODE",IF(M345="NO CONNECTION","NO CONNECTION",IF(NOT(ISNUMBER(F345)),"NOT FOUND",IF(AD345,"CONVERTED – PLEASE CHECK","CONVERTED"))))))</f>
        <v/>
      </c>
      <c r="E345" s="46">
        <f>IF(OR(P345="",AC345&lt;&gt;""),"",TRIM(U345&amp;" "&amp;S345))</f>
        <v/>
      </c>
      <c r="F345" s="47">
        <f>IF(OR(M345="",M345="NO CONNECTION"),"",IFERROR(VALUE(SUBSTITUTE(_xlfn.FILTERXML(M345,"//latDeg"),".",MID(1/2,2,1))),""))</f>
        <v/>
      </c>
      <c r="G345" s="47">
        <f>IF(OR(M345="",M345="NO CONNECTION"),"",IFERROR(VALUE(SUBSTITUTE(_xlfn.FILTERXML(M345,"//lonDeg"),".",MID(1/2,2,1))),""))</f>
        <v/>
      </c>
      <c r="H345" s="45">
        <f>IF(ISNUMBER(F345),SUBSTITUTE(ROUND(F345,6)&amp;"",",",".")&amp;", "&amp;SUBSTITUTE(ROUND(G345,6)&amp;"",",","."),"")</f>
        <v/>
      </c>
      <c r="I345" s="46">
        <f>IF(ISNUMBER(F345),IFERROR(HYPERLINK("https://www.mymapcodes.com/go/?t="&amp;IF(U345="","AAA",U345)&amp;"&amp;ma="&amp;LEFT(S345,V345-1)&amp;"&amp;mb="&amp;MID(S345,V345+1,99),"Open on MyMapcodes →"),""),"")</f>
        <v/>
      </c>
      <c r="J345" s="48">
        <f>IF(P345="","",IF(AC345="MISSING","Add the country code: put it in front of the mapcode (e.g. ZAF RDD.2J) or in column C. ZAF = South Africa.",IF(AC345&lt;&gt;"",AC345,IF(M345="NO CONNECTION","Excel couldn't reach the mapcode service. Click the REFRESH RESULTS box just above the table.",IF(NOT(ISNUMBER(F345)),"The mapcode service doesn't recognise "&amp;E345&amp;". Check the mapcode and the country code.",IF(AD345,"Two different country codes were given, so the one in front of the mapcode ("&amp;R345&amp;") was used.",IF(E345&lt;&gt;TRIM(UPPER(B345&amp;"")),"Tidied up to "&amp;E345&amp;".","")))))))</f>
        <v/>
      </c>
      <c r="L345" s="49">
        <f>IF(E345="","",MapcodeAPI&amp;"coords/"&amp;SUBSTITUTE(E345," ","%20"))&amp;LEFT($B$13,0)</f>
        <v/>
      </c>
      <c r="M345" s="49">
        <f>IF(L345="","",IFERROR(_xlfn.WEBSERVICE(L345),IF(MapcodeAPIBackup="","NO CONNECTION",IFERROR(_xlfn.WEBSERVICE(MapcodeAPIBackup&amp;MID(L345,LEN(MapcodeAPI)+1,999)),"NO CONNECTION"))))</f>
        <v/>
      </c>
      <c r="N345" t="inlineStr">
        <is>
          <t xml:space="preserve"> </t>
        </is>
      </c>
      <c r="P345" s="50">
        <f>IFERROR(IF(AND(TRIM(B345&amp;"")="",TRIM(C345&amp;"")=""),"","#"&amp;UPPER(B345&amp;"")),"#(ERROR)")</f>
        <v/>
      </c>
      <c r="Q345" s="50">
        <f>IF(P345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345,2,999)," "," "),"﻿"," "),"​"," "),"⁠"," ")," "," ")," "," "),CHAR(9)," "),CHAR(10)," "),CHAR(13)," "),"MAPCODE"," "),CHAR(34)," "),"“"," "),"”"," "),"'"," "),"’"," "),"‘"," "),"("," "),")"," "),"["," "),"]"," "),"{"," "),"}"," "),","," "),";"," "),"|"," "),":"," "),"/"," "),"\"," ")))</f>
        <v/>
      </c>
      <c r="R345" s="50">
        <f>IF(ISNUMBER(FIND(" ",Q345)),LEFT(Q345,FIND(" ",Q345)-1),"")</f>
        <v/>
      </c>
      <c r="S345" s="50">
        <f>IF(ISNUMBER(FIND(" ",Q345)),TRIM(MID(Q345,FIND(" ",Q345)+1,999)),Q345)</f>
        <v/>
      </c>
      <c r="T3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345&amp;"")," "," "),"﻿"," "),"​"," "),"⁠"," ")," "," ")," "," "),CHAR(9)," "),CHAR(10)," "),CHAR(13)," "),"MAPCODE"," "),CHAR(34)," "),"“"," "),"”"," "),"'"," "),"’"," "),"‘"," "),"("," "),")"," "),"["," "),"]"," "),"{"," "),"}"," "),","," "),";"," "),"|"," "),":"," "),"/"," "),"\"," "))</f>
        <v/>
      </c>
      <c r="U345" s="50">
        <f>IF(R345&lt;&gt;"",R345,T345)</f>
        <v/>
      </c>
      <c r="V345" s="50">
        <f>IFERROR(FIND(".",S345),0)</f>
        <v/>
      </c>
      <c r="W345" s="50">
        <f>IF(V345&gt;0,V345-1,LEN(S345))</f>
        <v/>
      </c>
      <c r="X345" s="50">
        <f>IF(V345=0,"",IFERROR(LEFT(MID(S345,V345+1,99),FIND("-",MID(S345,V345+1,99))-1),MID(S345,V345+1,99)))</f>
        <v/>
      </c>
      <c r="Y345" s="50">
        <f>LEN(X345)</f>
        <v/>
      </c>
      <c r="Z3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345,"0",""),"1",""),"2",""),"3",""),"4",""),"5",""),"6",""),"7",""),"8",""),"9",""),"A",""),"B",""),"C",""),"D",""),"E",""),"F",""),"G",""),"H",""),"I",""),"J",""),"K",""),"L",""),"M",""),"N",""),"O",""),"P",""),"Q",""),"R",""),"S",""),"T",""),"U",""),"V",""),"W",""),"X",""),"Y",""),"Z",""),".",""),"-","")</f>
        <v/>
      </c>
      <c r="AA345" s="50">
        <f>LEN(S345)-LEN(SUBSTITUTE(S345,".",""))</f>
        <v/>
      </c>
      <c r="AB345" s="50">
        <f>AND(W345=5,Y345=4)</f>
        <v/>
      </c>
      <c r="AC345" s="50">
        <f>IF(P345="","",IF(S345="","There is no mapcode in this row, only a country code.",IF(ISNUMBER(FIND(" ",S345)),"There are too many spaces. A mapcode looks like ZAF RDD.2J: the country code, one space, then the code.",IF(Z345&lt;&gt;"","Contains characters that can't be in a mapcode: "&amp;Z345,IF(OR(AA345&lt;&gt;1,W345&lt;2,W345&gt;5,Y345&lt;2,Y345&gt;4),"This doesn't look like a mapcode. Mapcodes look like RDD.2J: 2 to 5 letters or numbers, a dot, then 2 to 4 more.",IF(AND(U345="",NOT(AB345)),"MISSING",IF(AND(U345&lt;&gt;"",OR(LEN(U345)&lt;2,LEN(U345)&gt;6,ISNUMBER(FIND(".",U345)))),"The country code """&amp;U345&amp;""" doesn't look right. Use a code like ZAF (South Africa) or US-CA (California).","")))))))</f>
        <v/>
      </c>
      <c r="AD345" s="50">
        <f>AND(R345&lt;&gt;"",T345&lt;&gt;"",R345&lt;&gt;T345)</f>
        <v/>
      </c>
    </row>
    <row r="346">
      <c r="B346" s="44" t="n"/>
      <c r="C346" s="44" t="n"/>
      <c r="D346" s="45">
        <f>IF(P346="","",IF(AC346="MISSING","MISSING COUNTRY CODE",IF(AC346&lt;&gt;"","NOT A VALID MAPCODE",IF(M346="NO CONNECTION","NO CONNECTION",IF(NOT(ISNUMBER(F346)),"NOT FOUND",IF(AD346,"CONVERTED – PLEASE CHECK","CONVERTED"))))))</f>
        <v/>
      </c>
      <c r="E346" s="46">
        <f>IF(OR(P346="",AC346&lt;&gt;""),"",TRIM(U346&amp;" "&amp;S346))</f>
        <v/>
      </c>
      <c r="F346" s="47">
        <f>IF(OR(M346="",M346="NO CONNECTION"),"",IFERROR(VALUE(SUBSTITUTE(_xlfn.FILTERXML(M346,"//latDeg"),".",MID(1/2,2,1))),""))</f>
        <v/>
      </c>
      <c r="G346" s="47">
        <f>IF(OR(M346="",M346="NO CONNECTION"),"",IFERROR(VALUE(SUBSTITUTE(_xlfn.FILTERXML(M346,"//lonDeg"),".",MID(1/2,2,1))),""))</f>
        <v/>
      </c>
      <c r="H346" s="45">
        <f>IF(ISNUMBER(F346),SUBSTITUTE(ROUND(F346,6)&amp;"",",",".")&amp;", "&amp;SUBSTITUTE(ROUND(G346,6)&amp;"",",","."),"")</f>
        <v/>
      </c>
      <c r="I346" s="46">
        <f>IF(ISNUMBER(F346),IFERROR(HYPERLINK("https://www.mymapcodes.com/go/?t="&amp;IF(U346="","AAA",U346)&amp;"&amp;ma="&amp;LEFT(S346,V346-1)&amp;"&amp;mb="&amp;MID(S346,V346+1,99),"Open on MyMapcodes →"),""),"")</f>
        <v/>
      </c>
      <c r="J346" s="48">
        <f>IF(P346="","",IF(AC346="MISSING","Add the country code: put it in front of the mapcode (e.g. ZAF RDD.2J) or in column C. ZAF = South Africa.",IF(AC346&lt;&gt;"",AC346,IF(M346="NO CONNECTION","Excel couldn't reach the mapcode service. Click the REFRESH RESULTS box just above the table.",IF(NOT(ISNUMBER(F346)),"The mapcode service doesn't recognise "&amp;E346&amp;". Check the mapcode and the country code.",IF(AD346,"Two different country codes were given, so the one in front of the mapcode ("&amp;R346&amp;") was used.",IF(E346&lt;&gt;TRIM(UPPER(B346&amp;"")),"Tidied up to "&amp;E346&amp;".","")))))))</f>
        <v/>
      </c>
      <c r="L346" s="49">
        <f>IF(E346="","",MapcodeAPI&amp;"coords/"&amp;SUBSTITUTE(E346," ","%20"))&amp;LEFT($B$13,0)</f>
        <v/>
      </c>
      <c r="M346" s="49">
        <f>IF(L346="","",IFERROR(_xlfn.WEBSERVICE(L346),IF(MapcodeAPIBackup="","NO CONNECTION",IFERROR(_xlfn.WEBSERVICE(MapcodeAPIBackup&amp;MID(L346,LEN(MapcodeAPI)+1,999)),"NO CONNECTION"))))</f>
        <v/>
      </c>
      <c r="N346" t="inlineStr">
        <is>
          <t xml:space="preserve"> </t>
        </is>
      </c>
      <c r="P346" s="50">
        <f>IFERROR(IF(AND(TRIM(B346&amp;"")="",TRIM(C346&amp;"")=""),"","#"&amp;UPPER(B346&amp;"")),"#(ERROR)")</f>
        <v/>
      </c>
      <c r="Q346" s="50">
        <f>IF(P346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346,2,999)," "," "),"﻿"," "),"​"," "),"⁠"," ")," "," ")," "," "),CHAR(9)," "),CHAR(10)," "),CHAR(13)," "),"MAPCODE"," "),CHAR(34)," "),"“"," "),"”"," "),"'"," "),"’"," "),"‘"," "),"("," "),")"," "),"["," "),"]"," "),"{"," "),"}"," "),","," "),";"," "),"|"," "),":"," "),"/"," "),"\"," ")))</f>
        <v/>
      </c>
      <c r="R346" s="50">
        <f>IF(ISNUMBER(FIND(" ",Q346)),LEFT(Q346,FIND(" ",Q346)-1),"")</f>
        <v/>
      </c>
      <c r="S346" s="50">
        <f>IF(ISNUMBER(FIND(" ",Q346)),TRIM(MID(Q346,FIND(" ",Q346)+1,999)),Q346)</f>
        <v/>
      </c>
      <c r="T3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346&amp;"")," "," "),"﻿"," "),"​"," "),"⁠"," ")," "," ")," "," "),CHAR(9)," "),CHAR(10)," "),CHAR(13)," "),"MAPCODE"," "),CHAR(34)," "),"“"," "),"”"," "),"'"," "),"’"," "),"‘"," "),"("," "),")"," "),"["," "),"]"," "),"{"," "),"}"," "),","," "),";"," "),"|"," "),":"," "),"/"," "),"\"," "))</f>
        <v/>
      </c>
      <c r="U346" s="50">
        <f>IF(R346&lt;&gt;"",R346,T346)</f>
        <v/>
      </c>
      <c r="V346" s="50">
        <f>IFERROR(FIND(".",S346),0)</f>
        <v/>
      </c>
      <c r="W346" s="50">
        <f>IF(V346&gt;0,V346-1,LEN(S346))</f>
        <v/>
      </c>
      <c r="X346" s="50">
        <f>IF(V346=0,"",IFERROR(LEFT(MID(S346,V346+1,99),FIND("-",MID(S346,V346+1,99))-1),MID(S346,V346+1,99)))</f>
        <v/>
      </c>
      <c r="Y346" s="50">
        <f>LEN(X346)</f>
        <v/>
      </c>
      <c r="Z3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346,"0",""),"1",""),"2",""),"3",""),"4",""),"5",""),"6",""),"7",""),"8",""),"9",""),"A",""),"B",""),"C",""),"D",""),"E",""),"F",""),"G",""),"H",""),"I",""),"J",""),"K",""),"L",""),"M",""),"N",""),"O",""),"P",""),"Q",""),"R",""),"S",""),"T",""),"U",""),"V",""),"W",""),"X",""),"Y",""),"Z",""),".",""),"-","")</f>
        <v/>
      </c>
      <c r="AA346" s="50">
        <f>LEN(S346)-LEN(SUBSTITUTE(S346,".",""))</f>
        <v/>
      </c>
      <c r="AB346" s="50">
        <f>AND(W346=5,Y346=4)</f>
        <v/>
      </c>
      <c r="AC346" s="50">
        <f>IF(P346="","",IF(S346="","There is no mapcode in this row, only a country code.",IF(ISNUMBER(FIND(" ",S346)),"There are too many spaces. A mapcode looks like ZAF RDD.2J: the country code, one space, then the code.",IF(Z346&lt;&gt;"","Contains characters that can't be in a mapcode: "&amp;Z346,IF(OR(AA346&lt;&gt;1,W346&lt;2,W346&gt;5,Y346&lt;2,Y346&gt;4),"This doesn't look like a mapcode. Mapcodes look like RDD.2J: 2 to 5 letters or numbers, a dot, then 2 to 4 more.",IF(AND(U346="",NOT(AB346)),"MISSING",IF(AND(U346&lt;&gt;"",OR(LEN(U346)&lt;2,LEN(U346)&gt;6,ISNUMBER(FIND(".",U346)))),"The country code """&amp;U346&amp;""" doesn't look right. Use a code like ZAF (South Africa) or US-CA (California).","")))))))</f>
        <v/>
      </c>
      <c r="AD346" s="50">
        <f>AND(R346&lt;&gt;"",T346&lt;&gt;"",R346&lt;&gt;T346)</f>
        <v/>
      </c>
    </row>
    <row r="347">
      <c r="B347" s="44" t="n"/>
      <c r="C347" s="44" t="n"/>
      <c r="D347" s="45">
        <f>IF(P347="","",IF(AC347="MISSING","MISSING COUNTRY CODE",IF(AC347&lt;&gt;"","NOT A VALID MAPCODE",IF(M347="NO CONNECTION","NO CONNECTION",IF(NOT(ISNUMBER(F347)),"NOT FOUND",IF(AD347,"CONVERTED – PLEASE CHECK","CONVERTED"))))))</f>
        <v/>
      </c>
      <c r="E347" s="46">
        <f>IF(OR(P347="",AC347&lt;&gt;""),"",TRIM(U347&amp;" "&amp;S347))</f>
        <v/>
      </c>
      <c r="F347" s="47">
        <f>IF(OR(M347="",M347="NO CONNECTION"),"",IFERROR(VALUE(SUBSTITUTE(_xlfn.FILTERXML(M347,"//latDeg"),".",MID(1/2,2,1))),""))</f>
        <v/>
      </c>
      <c r="G347" s="47">
        <f>IF(OR(M347="",M347="NO CONNECTION"),"",IFERROR(VALUE(SUBSTITUTE(_xlfn.FILTERXML(M347,"//lonDeg"),".",MID(1/2,2,1))),""))</f>
        <v/>
      </c>
      <c r="H347" s="45">
        <f>IF(ISNUMBER(F347),SUBSTITUTE(ROUND(F347,6)&amp;"",",",".")&amp;", "&amp;SUBSTITUTE(ROUND(G347,6)&amp;"",",","."),"")</f>
        <v/>
      </c>
      <c r="I347" s="46">
        <f>IF(ISNUMBER(F347),IFERROR(HYPERLINK("https://www.mymapcodes.com/go/?t="&amp;IF(U347="","AAA",U347)&amp;"&amp;ma="&amp;LEFT(S347,V347-1)&amp;"&amp;mb="&amp;MID(S347,V347+1,99),"Open on MyMapcodes →"),""),"")</f>
        <v/>
      </c>
      <c r="J347" s="48">
        <f>IF(P347="","",IF(AC347="MISSING","Add the country code: put it in front of the mapcode (e.g. ZAF RDD.2J) or in column C. ZAF = South Africa.",IF(AC347&lt;&gt;"",AC347,IF(M347="NO CONNECTION","Excel couldn't reach the mapcode service. Click the REFRESH RESULTS box just above the table.",IF(NOT(ISNUMBER(F347)),"The mapcode service doesn't recognise "&amp;E347&amp;". Check the mapcode and the country code.",IF(AD347,"Two different country codes were given, so the one in front of the mapcode ("&amp;R347&amp;") was used.",IF(E347&lt;&gt;TRIM(UPPER(B347&amp;"")),"Tidied up to "&amp;E347&amp;".","")))))))</f>
        <v/>
      </c>
      <c r="L347" s="49">
        <f>IF(E347="","",MapcodeAPI&amp;"coords/"&amp;SUBSTITUTE(E347," ","%20"))&amp;LEFT($B$13,0)</f>
        <v/>
      </c>
      <c r="M347" s="49">
        <f>IF(L347="","",IFERROR(_xlfn.WEBSERVICE(L347),IF(MapcodeAPIBackup="","NO CONNECTION",IFERROR(_xlfn.WEBSERVICE(MapcodeAPIBackup&amp;MID(L347,LEN(MapcodeAPI)+1,999)),"NO CONNECTION"))))</f>
        <v/>
      </c>
      <c r="N347" t="inlineStr">
        <is>
          <t xml:space="preserve"> </t>
        </is>
      </c>
      <c r="P347" s="50">
        <f>IFERROR(IF(AND(TRIM(B347&amp;"")="",TRIM(C347&amp;"")=""),"","#"&amp;UPPER(B347&amp;"")),"#(ERROR)")</f>
        <v/>
      </c>
      <c r="Q347" s="50">
        <f>IF(P347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347,2,999)," "," "),"﻿"," "),"​"," "),"⁠"," ")," "," ")," "," "),CHAR(9)," "),CHAR(10)," "),CHAR(13)," "),"MAPCODE"," "),CHAR(34)," "),"“"," "),"”"," "),"'"," "),"’"," "),"‘"," "),"("," "),")"," "),"["," "),"]"," "),"{"," "),"}"," "),","," "),";"," "),"|"," "),":"," "),"/"," "),"\"," ")))</f>
        <v/>
      </c>
      <c r="R347" s="50">
        <f>IF(ISNUMBER(FIND(" ",Q347)),LEFT(Q347,FIND(" ",Q347)-1),"")</f>
        <v/>
      </c>
      <c r="S347" s="50">
        <f>IF(ISNUMBER(FIND(" ",Q347)),TRIM(MID(Q347,FIND(" ",Q347)+1,999)),Q347)</f>
        <v/>
      </c>
      <c r="T3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347&amp;"")," "," "),"﻿"," "),"​"," "),"⁠"," ")," "," ")," "," "),CHAR(9)," "),CHAR(10)," "),CHAR(13)," "),"MAPCODE"," "),CHAR(34)," "),"“"," "),"”"," "),"'"," "),"’"," "),"‘"," "),"("," "),")"," "),"["," "),"]"," "),"{"," "),"}"," "),","," "),";"," "),"|"," "),":"," "),"/"," "),"\"," "))</f>
        <v/>
      </c>
      <c r="U347" s="50">
        <f>IF(R347&lt;&gt;"",R347,T347)</f>
        <v/>
      </c>
      <c r="V347" s="50">
        <f>IFERROR(FIND(".",S347),0)</f>
        <v/>
      </c>
      <c r="W347" s="50">
        <f>IF(V347&gt;0,V347-1,LEN(S347))</f>
        <v/>
      </c>
      <c r="X347" s="50">
        <f>IF(V347=0,"",IFERROR(LEFT(MID(S347,V347+1,99),FIND("-",MID(S347,V347+1,99))-1),MID(S347,V347+1,99)))</f>
        <v/>
      </c>
      <c r="Y347" s="50">
        <f>LEN(X347)</f>
        <v/>
      </c>
      <c r="Z3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347,"0",""),"1",""),"2",""),"3",""),"4",""),"5",""),"6",""),"7",""),"8",""),"9",""),"A",""),"B",""),"C",""),"D",""),"E",""),"F",""),"G",""),"H",""),"I",""),"J",""),"K",""),"L",""),"M",""),"N",""),"O",""),"P",""),"Q",""),"R",""),"S",""),"T",""),"U",""),"V",""),"W",""),"X",""),"Y",""),"Z",""),".",""),"-","")</f>
        <v/>
      </c>
      <c r="AA347" s="50">
        <f>LEN(S347)-LEN(SUBSTITUTE(S347,".",""))</f>
        <v/>
      </c>
      <c r="AB347" s="50">
        <f>AND(W347=5,Y347=4)</f>
        <v/>
      </c>
      <c r="AC347" s="50">
        <f>IF(P347="","",IF(S347="","There is no mapcode in this row, only a country code.",IF(ISNUMBER(FIND(" ",S347)),"There are too many spaces. A mapcode looks like ZAF RDD.2J: the country code, one space, then the code.",IF(Z347&lt;&gt;"","Contains characters that can't be in a mapcode: "&amp;Z347,IF(OR(AA347&lt;&gt;1,W347&lt;2,W347&gt;5,Y347&lt;2,Y347&gt;4),"This doesn't look like a mapcode. Mapcodes look like RDD.2J: 2 to 5 letters or numbers, a dot, then 2 to 4 more.",IF(AND(U347="",NOT(AB347)),"MISSING",IF(AND(U347&lt;&gt;"",OR(LEN(U347)&lt;2,LEN(U347)&gt;6,ISNUMBER(FIND(".",U347)))),"The country code """&amp;U347&amp;""" doesn't look right. Use a code like ZAF (South Africa) or US-CA (California).","")))))))</f>
        <v/>
      </c>
      <c r="AD347" s="50">
        <f>AND(R347&lt;&gt;"",T347&lt;&gt;"",R347&lt;&gt;T347)</f>
        <v/>
      </c>
    </row>
    <row r="348">
      <c r="B348" s="44" t="n"/>
      <c r="C348" s="44" t="n"/>
      <c r="D348" s="45">
        <f>IF(P348="","",IF(AC348="MISSING","MISSING COUNTRY CODE",IF(AC348&lt;&gt;"","NOT A VALID MAPCODE",IF(M348="NO CONNECTION","NO CONNECTION",IF(NOT(ISNUMBER(F348)),"NOT FOUND",IF(AD348,"CONVERTED – PLEASE CHECK","CONVERTED"))))))</f>
        <v/>
      </c>
      <c r="E348" s="46">
        <f>IF(OR(P348="",AC348&lt;&gt;""),"",TRIM(U348&amp;" "&amp;S348))</f>
        <v/>
      </c>
      <c r="F348" s="47">
        <f>IF(OR(M348="",M348="NO CONNECTION"),"",IFERROR(VALUE(SUBSTITUTE(_xlfn.FILTERXML(M348,"//latDeg"),".",MID(1/2,2,1))),""))</f>
        <v/>
      </c>
      <c r="G348" s="47">
        <f>IF(OR(M348="",M348="NO CONNECTION"),"",IFERROR(VALUE(SUBSTITUTE(_xlfn.FILTERXML(M348,"//lonDeg"),".",MID(1/2,2,1))),""))</f>
        <v/>
      </c>
      <c r="H348" s="45">
        <f>IF(ISNUMBER(F348),SUBSTITUTE(ROUND(F348,6)&amp;"",",",".")&amp;", "&amp;SUBSTITUTE(ROUND(G348,6)&amp;"",",","."),"")</f>
        <v/>
      </c>
      <c r="I348" s="46">
        <f>IF(ISNUMBER(F348),IFERROR(HYPERLINK("https://www.mymapcodes.com/go/?t="&amp;IF(U348="","AAA",U348)&amp;"&amp;ma="&amp;LEFT(S348,V348-1)&amp;"&amp;mb="&amp;MID(S348,V348+1,99),"Open on MyMapcodes →"),""),"")</f>
        <v/>
      </c>
      <c r="J348" s="48">
        <f>IF(P348="","",IF(AC348="MISSING","Add the country code: put it in front of the mapcode (e.g. ZAF RDD.2J) or in column C. ZAF = South Africa.",IF(AC348&lt;&gt;"",AC348,IF(M348="NO CONNECTION","Excel couldn't reach the mapcode service. Click the REFRESH RESULTS box just above the table.",IF(NOT(ISNUMBER(F348)),"The mapcode service doesn't recognise "&amp;E348&amp;". Check the mapcode and the country code.",IF(AD348,"Two different country codes were given, so the one in front of the mapcode ("&amp;R348&amp;") was used.",IF(E348&lt;&gt;TRIM(UPPER(B348&amp;"")),"Tidied up to "&amp;E348&amp;".","")))))))</f>
        <v/>
      </c>
      <c r="L348" s="49">
        <f>IF(E348="","",MapcodeAPI&amp;"coords/"&amp;SUBSTITUTE(E348," ","%20"))&amp;LEFT($B$13,0)</f>
        <v/>
      </c>
      <c r="M348" s="49">
        <f>IF(L348="","",IFERROR(_xlfn.WEBSERVICE(L348),IF(MapcodeAPIBackup="","NO CONNECTION",IFERROR(_xlfn.WEBSERVICE(MapcodeAPIBackup&amp;MID(L348,LEN(MapcodeAPI)+1,999)),"NO CONNECTION"))))</f>
        <v/>
      </c>
      <c r="N348" t="inlineStr">
        <is>
          <t xml:space="preserve"> </t>
        </is>
      </c>
      <c r="P348" s="50">
        <f>IFERROR(IF(AND(TRIM(B348&amp;"")="",TRIM(C348&amp;"")=""),"","#"&amp;UPPER(B348&amp;"")),"#(ERROR)")</f>
        <v/>
      </c>
      <c r="Q348" s="50">
        <f>IF(P348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348,2,999)," "," "),"﻿"," "),"​"," "),"⁠"," ")," "," ")," "," "),CHAR(9)," "),CHAR(10)," "),CHAR(13)," "),"MAPCODE"," "),CHAR(34)," "),"“"," "),"”"," "),"'"," "),"’"," "),"‘"," "),"("," "),")"," "),"["," "),"]"," "),"{"," "),"}"," "),","," "),";"," "),"|"," "),":"," "),"/"," "),"\"," ")))</f>
        <v/>
      </c>
      <c r="R348" s="50">
        <f>IF(ISNUMBER(FIND(" ",Q348)),LEFT(Q348,FIND(" ",Q348)-1),"")</f>
        <v/>
      </c>
      <c r="S348" s="50">
        <f>IF(ISNUMBER(FIND(" ",Q348)),TRIM(MID(Q348,FIND(" ",Q348)+1,999)),Q348)</f>
        <v/>
      </c>
      <c r="T3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348&amp;"")," "," "),"﻿"," "),"​"," "),"⁠"," ")," "," ")," "," "),CHAR(9)," "),CHAR(10)," "),CHAR(13)," "),"MAPCODE"," "),CHAR(34)," "),"“"," "),"”"," "),"'"," "),"’"," "),"‘"," "),"("," "),")"," "),"["," "),"]"," "),"{"," "),"}"," "),","," "),";"," "),"|"," "),":"," "),"/"," "),"\"," "))</f>
        <v/>
      </c>
      <c r="U348" s="50">
        <f>IF(R348&lt;&gt;"",R348,T348)</f>
        <v/>
      </c>
      <c r="V348" s="50">
        <f>IFERROR(FIND(".",S348),0)</f>
        <v/>
      </c>
      <c r="W348" s="50">
        <f>IF(V348&gt;0,V348-1,LEN(S348))</f>
        <v/>
      </c>
      <c r="X348" s="50">
        <f>IF(V348=0,"",IFERROR(LEFT(MID(S348,V348+1,99),FIND("-",MID(S348,V348+1,99))-1),MID(S348,V348+1,99)))</f>
        <v/>
      </c>
      <c r="Y348" s="50">
        <f>LEN(X348)</f>
        <v/>
      </c>
      <c r="Z3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348,"0",""),"1",""),"2",""),"3",""),"4",""),"5",""),"6",""),"7",""),"8",""),"9",""),"A",""),"B",""),"C",""),"D",""),"E",""),"F",""),"G",""),"H",""),"I",""),"J",""),"K",""),"L",""),"M",""),"N",""),"O",""),"P",""),"Q",""),"R",""),"S",""),"T",""),"U",""),"V",""),"W",""),"X",""),"Y",""),"Z",""),".",""),"-","")</f>
        <v/>
      </c>
      <c r="AA348" s="50">
        <f>LEN(S348)-LEN(SUBSTITUTE(S348,".",""))</f>
        <v/>
      </c>
      <c r="AB348" s="50">
        <f>AND(W348=5,Y348=4)</f>
        <v/>
      </c>
      <c r="AC348" s="50">
        <f>IF(P348="","",IF(S348="","There is no mapcode in this row, only a country code.",IF(ISNUMBER(FIND(" ",S348)),"There are too many spaces. A mapcode looks like ZAF RDD.2J: the country code, one space, then the code.",IF(Z348&lt;&gt;"","Contains characters that can't be in a mapcode: "&amp;Z348,IF(OR(AA348&lt;&gt;1,W348&lt;2,W348&gt;5,Y348&lt;2,Y348&gt;4),"This doesn't look like a mapcode. Mapcodes look like RDD.2J: 2 to 5 letters or numbers, a dot, then 2 to 4 more.",IF(AND(U348="",NOT(AB348)),"MISSING",IF(AND(U348&lt;&gt;"",OR(LEN(U348)&lt;2,LEN(U348)&gt;6,ISNUMBER(FIND(".",U348)))),"The country code """&amp;U348&amp;""" doesn't look right. Use a code like ZAF (South Africa) or US-CA (California).","")))))))</f>
        <v/>
      </c>
      <c r="AD348" s="50">
        <f>AND(R348&lt;&gt;"",T348&lt;&gt;"",R348&lt;&gt;T348)</f>
        <v/>
      </c>
    </row>
    <row r="349">
      <c r="B349" s="44" t="n"/>
      <c r="C349" s="44" t="n"/>
      <c r="D349" s="45">
        <f>IF(P349="","",IF(AC349="MISSING","MISSING COUNTRY CODE",IF(AC349&lt;&gt;"","NOT A VALID MAPCODE",IF(M349="NO CONNECTION","NO CONNECTION",IF(NOT(ISNUMBER(F349)),"NOT FOUND",IF(AD349,"CONVERTED – PLEASE CHECK","CONVERTED"))))))</f>
        <v/>
      </c>
      <c r="E349" s="46">
        <f>IF(OR(P349="",AC349&lt;&gt;""),"",TRIM(U349&amp;" "&amp;S349))</f>
        <v/>
      </c>
      <c r="F349" s="47">
        <f>IF(OR(M349="",M349="NO CONNECTION"),"",IFERROR(VALUE(SUBSTITUTE(_xlfn.FILTERXML(M349,"//latDeg"),".",MID(1/2,2,1))),""))</f>
        <v/>
      </c>
      <c r="G349" s="47">
        <f>IF(OR(M349="",M349="NO CONNECTION"),"",IFERROR(VALUE(SUBSTITUTE(_xlfn.FILTERXML(M349,"//lonDeg"),".",MID(1/2,2,1))),""))</f>
        <v/>
      </c>
      <c r="H349" s="45">
        <f>IF(ISNUMBER(F349),SUBSTITUTE(ROUND(F349,6)&amp;"",",",".")&amp;", "&amp;SUBSTITUTE(ROUND(G349,6)&amp;"",",","."),"")</f>
        <v/>
      </c>
      <c r="I349" s="46">
        <f>IF(ISNUMBER(F349),IFERROR(HYPERLINK("https://www.mymapcodes.com/go/?t="&amp;IF(U349="","AAA",U349)&amp;"&amp;ma="&amp;LEFT(S349,V349-1)&amp;"&amp;mb="&amp;MID(S349,V349+1,99),"Open on MyMapcodes →"),""),"")</f>
        <v/>
      </c>
      <c r="J349" s="48">
        <f>IF(P349="","",IF(AC349="MISSING","Add the country code: put it in front of the mapcode (e.g. ZAF RDD.2J) or in column C. ZAF = South Africa.",IF(AC349&lt;&gt;"",AC349,IF(M349="NO CONNECTION","Excel couldn't reach the mapcode service. Click the REFRESH RESULTS box just above the table.",IF(NOT(ISNUMBER(F349)),"The mapcode service doesn't recognise "&amp;E349&amp;". Check the mapcode and the country code.",IF(AD349,"Two different country codes were given, so the one in front of the mapcode ("&amp;R349&amp;") was used.",IF(E349&lt;&gt;TRIM(UPPER(B349&amp;"")),"Tidied up to "&amp;E349&amp;".","")))))))</f>
        <v/>
      </c>
      <c r="L349" s="49">
        <f>IF(E349="","",MapcodeAPI&amp;"coords/"&amp;SUBSTITUTE(E349," ","%20"))&amp;LEFT($B$13,0)</f>
        <v/>
      </c>
      <c r="M349" s="49">
        <f>IF(L349="","",IFERROR(_xlfn.WEBSERVICE(L349),IF(MapcodeAPIBackup="","NO CONNECTION",IFERROR(_xlfn.WEBSERVICE(MapcodeAPIBackup&amp;MID(L349,LEN(MapcodeAPI)+1,999)),"NO CONNECTION"))))</f>
        <v/>
      </c>
      <c r="N349" t="inlineStr">
        <is>
          <t xml:space="preserve"> </t>
        </is>
      </c>
      <c r="P349" s="50">
        <f>IFERROR(IF(AND(TRIM(B349&amp;"")="",TRIM(C349&amp;"")=""),"","#"&amp;UPPER(B349&amp;"")),"#(ERROR)")</f>
        <v/>
      </c>
      <c r="Q349" s="50">
        <f>IF(P349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349,2,999)," "," "),"﻿"," "),"​"," "),"⁠"," ")," "," ")," "," "),CHAR(9)," "),CHAR(10)," "),CHAR(13)," "),"MAPCODE"," "),CHAR(34)," "),"“"," "),"”"," "),"'"," "),"’"," "),"‘"," "),"("," "),")"," "),"["," "),"]"," "),"{"," "),"}"," "),","," "),";"," "),"|"," "),":"," "),"/"," "),"\"," ")))</f>
        <v/>
      </c>
      <c r="R349" s="50">
        <f>IF(ISNUMBER(FIND(" ",Q349)),LEFT(Q349,FIND(" ",Q349)-1),"")</f>
        <v/>
      </c>
      <c r="S349" s="50">
        <f>IF(ISNUMBER(FIND(" ",Q349)),TRIM(MID(Q349,FIND(" ",Q349)+1,999)),Q349)</f>
        <v/>
      </c>
      <c r="T3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349&amp;"")," "," "),"﻿"," "),"​"," "),"⁠"," ")," "," ")," "," "),CHAR(9)," "),CHAR(10)," "),CHAR(13)," "),"MAPCODE"," "),CHAR(34)," "),"“"," "),"”"," "),"'"," "),"’"," "),"‘"," "),"("," "),")"," "),"["," "),"]"," "),"{"," "),"}"," "),","," "),";"," "),"|"," "),":"," "),"/"," "),"\"," "))</f>
        <v/>
      </c>
      <c r="U349" s="50">
        <f>IF(R349&lt;&gt;"",R349,T349)</f>
        <v/>
      </c>
      <c r="V349" s="50">
        <f>IFERROR(FIND(".",S349),0)</f>
        <v/>
      </c>
      <c r="W349" s="50">
        <f>IF(V349&gt;0,V349-1,LEN(S349))</f>
        <v/>
      </c>
      <c r="X349" s="50">
        <f>IF(V349=0,"",IFERROR(LEFT(MID(S349,V349+1,99),FIND("-",MID(S349,V349+1,99))-1),MID(S349,V349+1,99)))</f>
        <v/>
      </c>
      <c r="Y349" s="50">
        <f>LEN(X349)</f>
        <v/>
      </c>
      <c r="Z3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349,"0",""),"1",""),"2",""),"3",""),"4",""),"5",""),"6",""),"7",""),"8",""),"9",""),"A",""),"B",""),"C",""),"D",""),"E",""),"F",""),"G",""),"H",""),"I",""),"J",""),"K",""),"L",""),"M",""),"N",""),"O",""),"P",""),"Q",""),"R",""),"S",""),"T",""),"U",""),"V",""),"W",""),"X",""),"Y",""),"Z",""),".",""),"-","")</f>
        <v/>
      </c>
      <c r="AA349" s="50">
        <f>LEN(S349)-LEN(SUBSTITUTE(S349,".",""))</f>
        <v/>
      </c>
      <c r="AB349" s="50">
        <f>AND(W349=5,Y349=4)</f>
        <v/>
      </c>
      <c r="AC349" s="50">
        <f>IF(P349="","",IF(S349="","There is no mapcode in this row, only a country code.",IF(ISNUMBER(FIND(" ",S349)),"There are too many spaces. A mapcode looks like ZAF RDD.2J: the country code, one space, then the code.",IF(Z349&lt;&gt;"","Contains characters that can't be in a mapcode: "&amp;Z349,IF(OR(AA349&lt;&gt;1,W349&lt;2,W349&gt;5,Y349&lt;2,Y349&gt;4),"This doesn't look like a mapcode. Mapcodes look like RDD.2J: 2 to 5 letters or numbers, a dot, then 2 to 4 more.",IF(AND(U349="",NOT(AB349)),"MISSING",IF(AND(U349&lt;&gt;"",OR(LEN(U349)&lt;2,LEN(U349)&gt;6,ISNUMBER(FIND(".",U349)))),"The country code """&amp;U349&amp;""" doesn't look right. Use a code like ZAF (South Africa) or US-CA (California).","")))))))</f>
        <v/>
      </c>
      <c r="AD349" s="50">
        <f>AND(R349&lt;&gt;"",T349&lt;&gt;"",R349&lt;&gt;T349)</f>
        <v/>
      </c>
    </row>
    <row r="350">
      <c r="B350" s="44" t="n"/>
      <c r="C350" s="44" t="n"/>
      <c r="D350" s="45">
        <f>IF(P350="","",IF(AC350="MISSING","MISSING COUNTRY CODE",IF(AC350&lt;&gt;"","NOT A VALID MAPCODE",IF(M350="NO CONNECTION","NO CONNECTION",IF(NOT(ISNUMBER(F350)),"NOT FOUND",IF(AD350,"CONVERTED – PLEASE CHECK","CONVERTED"))))))</f>
        <v/>
      </c>
      <c r="E350" s="46">
        <f>IF(OR(P350="",AC350&lt;&gt;""),"",TRIM(U350&amp;" "&amp;S350))</f>
        <v/>
      </c>
      <c r="F350" s="47">
        <f>IF(OR(M350="",M350="NO CONNECTION"),"",IFERROR(VALUE(SUBSTITUTE(_xlfn.FILTERXML(M350,"//latDeg"),".",MID(1/2,2,1))),""))</f>
        <v/>
      </c>
      <c r="G350" s="47">
        <f>IF(OR(M350="",M350="NO CONNECTION"),"",IFERROR(VALUE(SUBSTITUTE(_xlfn.FILTERXML(M350,"//lonDeg"),".",MID(1/2,2,1))),""))</f>
        <v/>
      </c>
      <c r="H350" s="45">
        <f>IF(ISNUMBER(F350),SUBSTITUTE(ROUND(F350,6)&amp;"",",",".")&amp;", "&amp;SUBSTITUTE(ROUND(G350,6)&amp;"",",","."),"")</f>
        <v/>
      </c>
      <c r="I350" s="46">
        <f>IF(ISNUMBER(F350),IFERROR(HYPERLINK("https://www.mymapcodes.com/go/?t="&amp;IF(U350="","AAA",U350)&amp;"&amp;ma="&amp;LEFT(S350,V350-1)&amp;"&amp;mb="&amp;MID(S350,V350+1,99),"Open on MyMapcodes →"),""),"")</f>
        <v/>
      </c>
      <c r="J350" s="48">
        <f>IF(P350="","",IF(AC350="MISSING","Add the country code: put it in front of the mapcode (e.g. ZAF RDD.2J) or in column C. ZAF = South Africa.",IF(AC350&lt;&gt;"",AC350,IF(M350="NO CONNECTION","Excel couldn't reach the mapcode service. Click the REFRESH RESULTS box just above the table.",IF(NOT(ISNUMBER(F350)),"The mapcode service doesn't recognise "&amp;E350&amp;". Check the mapcode and the country code.",IF(AD350,"Two different country codes were given, so the one in front of the mapcode ("&amp;R350&amp;") was used.",IF(E350&lt;&gt;TRIM(UPPER(B350&amp;"")),"Tidied up to "&amp;E350&amp;".","")))))))</f>
        <v/>
      </c>
      <c r="L350" s="49">
        <f>IF(E350="","",MapcodeAPI&amp;"coords/"&amp;SUBSTITUTE(E350," ","%20"))&amp;LEFT($B$13,0)</f>
        <v/>
      </c>
      <c r="M350" s="49">
        <f>IF(L350="","",IFERROR(_xlfn.WEBSERVICE(L350),IF(MapcodeAPIBackup="","NO CONNECTION",IFERROR(_xlfn.WEBSERVICE(MapcodeAPIBackup&amp;MID(L350,LEN(MapcodeAPI)+1,999)),"NO CONNECTION"))))</f>
        <v/>
      </c>
      <c r="N350" t="inlineStr">
        <is>
          <t xml:space="preserve"> </t>
        </is>
      </c>
      <c r="P350" s="50">
        <f>IFERROR(IF(AND(TRIM(B350&amp;"")="",TRIM(C350&amp;"")=""),"","#"&amp;UPPER(B350&amp;"")),"#(ERROR)")</f>
        <v/>
      </c>
      <c r="Q350" s="50">
        <f>IF(P350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350,2,999)," "," "),"﻿"," "),"​"," "),"⁠"," ")," "," ")," "," "),CHAR(9)," "),CHAR(10)," "),CHAR(13)," "),"MAPCODE"," "),CHAR(34)," "),"“"," "),"”"," "),"'"," "),"’"," "),"‘"," "),"("," "),")"," "),"["," "),"]"," "),"{"," "),"}"," "),","," "),";"," "),"|"," "),":"," "),"/"," "),"\"," ")))</f>
        <v/>
      </c>
      <c r="R350" s="50">
        <f>IF(ISNUMBER(FIND(" ",Q350)),LEFT(Q350,FIND(" ",Q350)-1),"")</f>
        <v/>
      </c>
      <c r="S350" s="50">
        <f>IF(ISNUMBER(FIND(" ",Q350)),TRIM(MID(Q350,FIND(" ",Q350)+1,999)),Q350)</f>
        <v/>
      </c>
      <c r="T3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350&amp;"")," "," "),"﻿"," "),"​"," "),"⁠"," ")," "," ")," "," "),CHAR(9)," "),CHAR(10)," "),CHAR(13)," "),"MAPCODE"," "),CHAR(34)," "),"“"," "),"”"," "),"'"," "),"’"," "),"‘"," "),"("," "),")"," "),"["," "),"]"," "),"{"," "),"}"," "),","," "),";"," "),"|"," "),":"," "),"/"," "),"\"," "))</f>
        <v/>
      </c>
      <c r="U350" s="50">
        <f>IF(R350&lt;&gt;"",R350,T350)</f>
        <v/>
      </c>
      <c r="V350" s="50">
        <f>IFERROR(FIND(".",S350),0)</f>
        <v/>
      </c>
      <c r="W350" s="50">
        <f>IF(V350&gt;0,V350-1,LEN(S350))</f>
        <v/>
      </c>
      <c r="X350" s="50">
        <f>IF(V350=0,"",IFERROR(LEFT(MID(S350,V350+1,99),FIND("-",MID(S350,V350+1,99))-1),MID(S350,V350+1,99)))</f>
        <v/>
      </c>
      <c r="Y350" s="50">
        <f>LEN(X350)</f>
        <v/>
      </c>
      <c r="Z3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350,"0",""),"1",""),"2",""),"3",""),"4",""),"5",""),"6",""),"7",""),"8",""),"9",""),"A",""),"B",""),"C",""),"D",""),"E",""),"F",""),"G",""),"H",""),"I",""),"J",""),"K",""),"L",""),"M",""),"N",""),"O",""),"P",""),"Q",""),"R",""),"S",""),"T",""),"U",""),"V",""),"W",""),"X",""),"Y",""),"Z",""),".",""),"-","")</f>
        <v/>
      </c>
      <c r="AA350" s="50">
        <f>LEN(S350)-LEN(SUBSTITUTE(S350,".",""))</f>
        <v/>
      </c>
      <c r="AB350" s="50">
        <f>AND(W350=5,Y350=4)</f>
        <v/>
      </c>
      <c r="AC350" s="50">
        <f>IF(P350="","",IF(S350="","There is no mapcode in this row, only a country code.",IF(ISNUMBER(FIND(" ",S350)),"There are too many spaces. A mapcode looks like ZAF RDD.2J: the country code, one space, then the code.",IF(Z350&lt;&gt;"","Contains characters that can't be in a mapcode: "&amp;Z350,IF(OR(AA350&lt;&gt;1,W350&lt;2,W350&gt;5,Y350&lt;2,Y350&gt;4),"This doesn't look like a mapcode. Mapcodes look like RDD.2J: 2 to 5 letters or numbers, a dot, then 2 to 4 more.",IF(AND(U350="",NOT(AB350)),"MISSING",IF(AND(U350&lt;&gt;"",OR(LEN(U350)&lt;2,LEN(U350)&gt;6,ISNUMBER(FIND(".",U350)))),"The country code """&amp;U350&amp;""" doesn't look right. Use a code like ZAF (South Africa) or US-CA (California).","")))))))</f>
        <v/>
      </c>
      <c r="AD350" s="50">
        <f>AND(R350&lt;&gt;"",T350&lt;&gt;"",R350&lt;&gt;T350)</f>
        <v/>
      </c>
    </row>
    <row r="351">
      <c r="B351" s="44" t="n"/>
      <c r="C351" s="44" t="n"/>
      <c r="D351" s="45">
        <f>IF(P351="","",IF(AC351="MISSING","MISSING COUNTRY CODE",IF(AC351&lt;&gt;"","NOT A VALID MAPCODE",IF(M351="NO CONNECTION","NO CONNECTION",IF(NOT(ISNUMBER(F351)),"NOT FOUND",IF(AD351,"CONVERTED – PLEASE CHECK","CONVERTED"))))))</f>
        <v/>
      </c>
      <c r="E351" s="46">
        <f>IF(OR(P351="",AC351&lt;&gt;""),"",TRIM(U351&amp;" "&amp;S351))</f>
        <v/>
      </c>
      <c r="F351" s="47">
        <f>IF(OR(M351="",M351="NO CONNECTION"),"",IFERROR(VALUE(SUBSTITUTE(_xlfn.FILTERXML(M351,"//latDeg"),".",MID(1/2,2,1))),""))</f>
        <v/>
      </c>
      <c r="G351" s="47">
        <f>IF(OR(M351="",M351="NO CONNECTION"),"",IFERROR(VALUE(SUBSTITUTE(_xlfn.FILTERXML(M351,"//lonDeg"),".",MID(1/2,2,1))),""))</f>
        <v/>
      </c>
      <c r="H351" s="45">
        <f>IF(ISNUMBER(F351),SUBSTITUTE(ROUND(F351,6)&amp;"",",",".")&amp;", "&amp;SUBSTITUTE(ROUND(G351,6)&amp;"",",","."),"")</f>
        <v/>
      </c>
      <c r="I351" s="46">
        <f>IF(ISNUMBER(F351),IFERROR(HYPERLINK("https://www.mymapcodes.com/go/?t="&amp;IF(U351="","AAA",U351)&amp;"&amp;ma="&amp;LEFT(S351,V351-1)&amp;"&amp;mb="&amp;MID(S351,V351+1,99),"Open on MyMapcodes →"),""),"")</f>
        <v/>
      </c>
      <c r="J351" s="48">
        <f>IF(P351="","",IF(AC351="MISSING","Add the country code: put it in front of the mapcode (e.g. ZAF RDD.2J) or in column C. ZAF = South Africa.",IF(AC351&lt;&gt;"",AC351,IF(M351="NO CONNECTION","Excel couldn't reach the mapcode service. Click the REFRESH RESULTS box just above the table.",IF(NOT(ISNUMBER(F351)),"The mapcode service doesn't recognise "&amp;E351&amp;". Check the mapcode and the country code.",IF(AD351,"Two different country codes were given, so the one in front of the mapcode ("&amp;R351&amp;") was used.",IF(E351&lt;&gt;TRIM(UPPER(B351&amp;"")),"Tidied up to "&amp;E351&amp;".","")))))))</f>
        <v/>
      </c>
      <c r="L351" s="49">
        <f>IF(E351="","",MapcodeAPI&amp;"coords/"&amp;SUBSTITUTE(E351," ","%20"))&amp;LEFT($B$13,0)</f>
        <v/>
      </c>
      <c r="M351" s="49">
        <f>IF(L351="","",IFERROR(_xlfn.WEBSERVICE(L351),IF(MapcodeAPIBackup="","NO CONNECTION",IFERROR(_xlfn.WEBSERVICE(MapcodeAPIBackup&amp;MID(L351,LEN(MapcodeAPI)+1,999)),"NO CONNECTION"))))</f>
        <v/>
      </c>
      <c r="N351" t="inlineStr">
        <is>
          <t xml:space="preserve"> </t>
        </is>
      </c>
      <c r="P351" s="50">
        <f>IFERROR(IF(AND(TRIM(B351&amp;"")="",TRIM(C351&amp;"")=""),"","#"&amp;UPPER(B351&amp;"")),"#(ERROR)")</f>
        <v/>
      </c>
      <c r="Q351" s="50">
        <f>IF(P351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351,2,999)," "," "),"﻿"," "),"​"," "),"⁠"," ")," "," ")," "," "),CHAR(9)," "),CHAR(10)," "),CHAR(13)," "),"MAPCODE"," "),CHAR(34)," "),"“"," "),"”"," "),"'"," "),"’"," "),"‘"," "),"("," "),")"," "),"["," "),"]"," "),"{"," "),"}"," "),","," "),";"," "),"|"," "),":"," "),"/"," "),"\"," ")))</f>
        <v/>
      </c>
      <c r="R351" s="50">
        <f>IF(ISNUMBER(FIND(" ",Q351)),LEFT(Q351,FIND(" ",Q351)-1),"")</f>
        <v/>
      </c>
      <c r="S351" s="50">
        <f>IF(ISNUMBER(FIND(" ",Q351)),TRIM(MID(Q351,FIND(" ",Q351)+1,999)),Q351)</f>
        <v/>
      </c>
      <c r="T3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351&amp;"")," "," "),"﻿"," "),"​"," "),"⁠"," ")," "," ")," "," "),CHAR(9)," "),CHAR(10)," "),CHAR(13)," "),"MAPCODE"," "),CHAR(34)," "),"“"," "),"”"," "),"'"," "),"’"," "),"‘"," "),"("," "),")"," "),"["," "),"]"," "),"{"," "),"}"," "),","," "),";"," "),"|"," "),":"," "),"/"," "),"\"," "))</f>
        <v/>
      </c>
      <c r="U351" s="50">
        <f>IF(R351&lt;&gt;"",R351,T351)</f>
        <v/>
      </c>
      <c r="V351" s="50">
        <f>IFERROR(FIND(".",S351),0)</f>
        <v/>
      </c>
      <c r="W351" s="50">
        <f>IF(V351&gt;0,V351-1,LEN(S351))</f>
        <v/>
      </c>
      <c r="X351" s="50">
        <f>IF(V351=0,"",IFERROR(LEFT(MID(S351,V351+1,99),FIND("-",MID(S351,V351+1,99))-1),MID(S351,V351+1,99)))</f>
        <v/>
      </c>
      <c r="Y351" s="50">
        <f>LEN(X351)</f>
        <v/>
      </c>
      <c r="Z3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351,"0",""),"1",""),"2",""),"3",""),"4",""),"5",""),"6",""),"7",""),"8",""),"9",""),"A",""),"B",""),"C",""),"D",""),"E",""),"F",""),"G",""),"H",""),"I",""),"J",""),"K",""),"L",""),"M",""),"N",""),"O",""),"P",""),"Q",""),"R",""),"S",""),"T",""),"U",""),"V",""),"W",""),"X",""),"Y",""),"Z",""),".",""),"-","")</f>
        <v/>
      </c>
      <c r="AA351" s="50">
        <f>LEN(S351)-LEN(SUBSTITUTE(S351,".",""))</f>
        <v/>
      </c>
      <c r="AB351" s="50">
        <f>AND(W351=5,Y351=4)</f>
        <v/>
      </c>
      <c r="AC351" s="50">
        <f>IF(P351="","",IF(S351="","There is no mapcode in this row, only a country code.",IF(ISNUMBER(FIND(" ",S351)),"There are too many spaces. A mapcode looks like ZAF RDD.2J: the country code, one space, then the code.",IF(Z351&lt;&gt;"","Contains characters that can't be in a mapcode: "&amp;Z351,IF(OR(AA351&lt;&gt;1,W351&lt;2,W351&gt;5,Y351&lt;2,Y351&gt;4),"This doesn't look like a mapcode. Mapcodes look like RDD.2J: 2 to 5 letters or numbers, a dot, then 2 to 4 more.",IF(AND(U351="",NOT(AB351)),"MISSING",IF(AND(U351&lt;&gt;"",OR(LEN(U351)&lt;2,LEN(U351)&gt;6,ISNUMBER(FIND(".",U351)))),"The country code """&amp;U351&amp;""" doesn't look right. Use a code like ZAF (South Africa) or US-CA (California).","")))))))</f>
        <v/>
      </c>
      <c r="AD351" s="50">
        <f>AND(R351&lt;&gt;"",T351&lt;&gt;"",R351&lt;&gt;T351)</f>
        <v/>
      </c>
    </row>
    <row r="352">
      <c r="B352" s="44" t="n"/>
      <c r="C352" s="44" t="n"/>
      <c r="D352" s="45">
        <f>IF(P352="","",IF(AC352="MISSING","MISSING COUNTRY CODE",IF(AC352&lt;&gt;"","NOT A VALID MAPCODE",IF(M352="NO CONNECTION","NO CONNECTION",IF(NOT(ISNUMBER(F352)),"NOT FOUND",IF(AD352,"CONVERTED – PLEASE CHECK","CONVERTED"))))))</f>
        <v/>
      </c>
      <c r="E352" s="46">
        <f>IF(OR(P352="",AC352&lt;&gt;""),"",TRIM(U352&amp;" "&amp;S352))</f>
        <v/>
      </c>
      <c r="F352" s="47">
        <f>IF(OR(M352="",M352="NO CONNECTION"),"",IFERROR(VALUE(SUBSTITUTE(_xlfn.FILTERXML(M352,"//latDeg"),".",MID(1/2,2,1))),""))</f>
        <v/>
      </c>
      <c r="G352" s="47">
        <f>IF(OR(M352="",M352="NO CONNECTION"),"",IFERROR(VALUE(SUBSTITUTE(_xlfn.FILTERXML(M352,"//lonDeg"),".",MID(1/2,2,1))),""))</f>
        <v/>
      </c>
      <c r="H352" s="45">
        <f>IF(ISNUMBER(F352),SUBSTITUTE(ROUND(F352,6)&amp;"",",",".")&amp;", "&amp;SUBSTITUTE(ROUND(G352,6)&amp;"",",","."),"")</f>
        <v/>
      </c>
      <c r="I352" s="46">
        <f>IF(ISNUMBER(F352),IFERROR(HYPERLINK("https://www.mymapcodes.com/go/?t="&amp;IF(U352="","AAA",U352)&amp;"&amp;ma="&amp;LEFT(S352,V352-1)&amp;"&amp;mb="&amp;MID(S352,V352+1,99),"Open on MyMapcodes →"),""),"")</f>
        <v/>
      </c>
      <c r="J352" s="48">
        <f>IF(P352="","",IF(AC352="MISSING","Add the country code: put it in front of the mapcode (e.g. ZAF RDD.2J) or in column C. ZAF = South Africa.",IF(AC352&lt;&gt;"",AC352,IF(M352="NO CONNECTION","Excel couldn't reach the mapcode service. Click the REFRESH RESULTS box just above the table.",IF(NOT(ISNUMBER(F352)),"The mapcode service doesn't recognise "&amp;E352&amp;". Check the mapcode and the country code.",IF(AD352,"Two different country codes were given, so the one in front of the mapcode ("&amp;R352&amp;") was used.",IF(E352&lt;&gt;TRIM(UPPER(B352&amp;"")),"Tidied up to "&amp;E352&amp;".","")))))))</f>
        <v/>
      </c>
      <c r="L352" s="49">
        <f>IF(E352="","",MapcodeAPI&amp;"coords/"&amp;SUBSTITUTE(E352," ","%20"))&amp;LEFT($B$13,0)</f>
        <v/>
      </c>
      <c r="M352" s="49">
        <f>IF(L352="","",IFERROR(_xlfn.WEBSERVICE(L352),IF(MapcodeAPIBackup="","NO CONNECTION",IFERROR(_xlfn.WEBSERVICE(MapcodeAPIBackup&amp;MID(L352,LEN(MapcodeAPI)+1,999)),"NO CONNECTION"))))</f>
        <v/>
      </c>
      <c r="N352" t="inlineStr">
        <is>
          <t xml:space="preserve"> </t>
        </is>
      </c>
      <c r="P352" s="50">
        <f>IFERROR(IF(AND(TRIM(B352&amp;"")="",TRIM(C352&amp;"")=""),"","#"&amp;UPPER(B352&amp;"")),"#(ERROR)")</f>
        <v/>
      </c>
      <c r="Q352" s="50">
        <f>IF(P352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352,2,999)," "," "),"﻿"," "),"​"," "),"⁠"," ")," "," ")," "," "),CHAR(9)," "),CHAR(10)," "),CHAR(13)," "),"MAPCODE"," "),CHAR(34)," "),"“"," "),"”"," "),"'"," "),"’"," "),"‘"," "),"("," "),")"," "),"["," "),"]"," "),"{"," "),"}"," "),","," "),";"," "),"|"," "),":"," "),"/"," "),"\"," ")))</f>
        <v/>
      </c>
      <c r="R352" s="50">
        <f>IF(ISNUMBER(FIND(" ",Q352)),LEFT(Q352,FIND(" ",Q352)-1),"")</f>
        <v/>
      </c>
      <c r="S352" s="50">
        <f>IF(ISNUMBER(FIND(" ",Q352)),TRIM(MID(Q352,FIND(" ",Q352)+1,999)),Q352)</f>
        <v/>
      </c>
      <c r="T3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352&amp;"")," "," "),"﻿"," "),"​"," "),"⁠"," ")," "," ")," "," "),CHAR(9)," "),CHAR(10)," "),CHAR(13)," "),"MAPCODE"," "),CHAR(34)," "),"“"," "),"”"," "),"'"," "),"’"," "),"‘"," "),"("," "),")"," "),"["," "),"]"," "),"{"," "),"}"," "),","," "),";"," "),"|"," "),":"," "),"/"," "),"\"," "))</f>
        <v/>
      </c>
      <c r="U352" s="50">
        <f>IF(R352&lt;&gt;"",R352,T352)</f>
        <v/>
      </c>
      <c r="V352" s="50">
        <f>IFERROR(FIND(".",S352),0)</f>
        <v/>
      </c>
      <c r="W352" s="50">
        <f>IF(V352&gt;0,V352-1,LEN(S352))</f>
        <v/>
      </c>
      <c r="X352" s="50">
        <f>IF(V352=0,"",IFERROR(LEFT(MID(S352,V352+1,99),FIND("-",MID(S352,V352+1,99))-1),MID(S352,V352+1,99)))</f>
        <v/>
      </c>
      <c r="Y352" s="50">
        <f>LEN(X352)</f>
        <v/>
      </c>
      <c r="Z3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352,"0",""),"1",""),"2",""),"3",""),"4",""),"5",""),"6",""),"7",""),"8",""),"9",""),"A",""),"B",""),"C",""),"D",""),"E",""),"F",""),"G",""),"H",""),"I",""),"J",""),"K",""),"L",""),"M",""),"N",""),"O",""),"P",""),"Q",""),"R",""),"S",""),"T",""),"U",""),"V",""),"W",""),"X",""),"Y",""),"Z",""),".",""),"-","")</f>
        <v/>
      </c>
      <c r="AA352" s="50">
        <f>LEN(S352)-LEN(SUBSTITUTE(S352,".",""))</f>
        <v/>
      </c>
      <c r="AB352" s="50">
        <f>AND(W352=5,Y352=4)</f>
        <v/>
      </c>
      <c r="AC352" s="50">
        <f>IF(P352="","",IF(S352="","There is no mapcode in this row, only a country code.",IF(ISNUMBER(FIND(" ",S352)),"There are too many spaces. A mapcode looks like ZAF RDD.2J: the country code, one space, then the code.",IF(Z352&lt;&gt;"","Contains characters that can't be in a mapcode: "&amp;Z352,IF(OR(AA352&lt;&gt;1,W352&lt;2,W352&gt;5,Y352&lt;2,Y352&gt;4),"This doesn't look like a mapcode. Mapcodes look like RDD.2J: 2 to 5 letters or numbers, a dot, then 2 to 4 more.",IF(AND(U352="",NOT(AB352)),"MISSING",IF(AND(U352&lt;&gt;"",OR(LEN(U352)&lt;2,LEN(U352)&gt;6,ISNUMBER(FIND(".",U352)))),"The country code """&amp;U352&amp;""" doesn't look right. Use a code like ZAF (South Africa) or US-CA (California).","")))))))</f>
        <v/>
      </c>
      <c r="AD352" s="50">
        <f>AND(R352&lt;&gt;"",T352&lt;&gt;"",R352&lt;&gt;T352)</f>
        <v/>
      </c>
    </row>
    <row r="353">
      <c r="B353" s="44" t="n"/>
      <c r="C353" s="44" t="n"/>
      <c r="D353" s="45">
        <f>IF(P353="","",IF(AC353="MISSING","MISSING COUNTRY CODE",IF(AC353&lt;&gt;"","NOT A VALID MAPCODE",IF(M353="NO CONNECTION","NO CONNECTION",IF(NOT(ISNUMBER(F353)),"NOT FOUND",IF(AD353,"CONVERTED – PLEASE CHECK","CONVERTED"))))))</f>
        <v/>
      </c>
      <c r="E353" s="46">
        <f>IF(OR(P353="",AC353&lt;&gt;""),"",TRIM(U353&amp;" "&amp;S353))</f>
        <v/>
      </c>
      <c r="F353" s="47">
        <f>IF(OR(M353="",M353="NO CONNECTION"),"",IFERROR(VALUE(SUBSTITUTE(_xlfn.FILTERXML(M353,"//latDeg"),".",MID(1/2,2,1))),""))</f>
        <v/>
      </c>
      <c r="G353" s="47">
        <f>IF(OR(M353="",M353="NO CONNECTION"),"",IFERROR(VALUE(SUBSTITUTE(_xlfn.FILTERXML(M353,"//lonDeg"),".",MID(1/2,2,1))),""))</f>
        <v/>
      </c>
      <c r="H353" s="45">
        <f>IF(ISNUMBER(F353),SUBSTITUTE(ROUND(F353,6)&amp;"",",",".")&amp;", "&amp;SUBSTITUTE(ROUND(G353,6)&amp;"",",","."),"")</f>
        <v/>
      </c>
      <c r="I353" s="46">
        <f>IF(ISNUMBER(F353),IFERROR(HYPERLINK("https://www.mymapcodes.com/go/?t="&amp;IF(U353="","AAA",U353)&amp;"&amp;ma="&amp;LEFT(S353,V353-1)&amp;"&amp;mb="&amp;MID(S353,V353+1,99),"Open on MyMapcodes →"),""),"")</f>
        <v/>
      </c>
      <c r="J353" s="48">
        <f>IF(P353="","",IF(AC353="MISSING","Add the country code: put it in front of the mapcode (e.g. ZAF RDD.2J) or in column C. ZAF = South Africa.",IF(AC353&lt;&gt;"",AC353,IF(M353="NO CONNECTION","Excel couldn't reach the mapcode service. Click the REFRESH RESULTS box just above the table.",IF(NOT(ISNUMBER(F353)),"The mapcode service doesn't recognise "&amp;E353&amp;". Check the mapcode and the country code.",IF(AD353,"Two different country codes were given, so the one in front of the mapcode ("&amp;R353&amp;") was used.",IF(E353&lt;&gt;TRIM(UPPER(B353&amp;"")),"Tidied up to "&amp;E353&amp;".","")))))))</f>
        <v/>
      </c>
      <c r="L353" s="49">
        <f>IF(E353="","",MapcodeAPI&amp;"coords/"&amp;SUBSTITUTE(E353," ","%20"))&amp;LEFT($B$13,0)</f>
        <v/>
      </c>
      <c r="M353" s="49">
        <f>IF(L353="","",IFERROR(_xlfn.WEBSERVICE(L353),IF(MapcodeAPIBackup="","NO CONNECTION",IFERROR(_xlfn.WEBSERVICE(MapcodeAPIBackup&amp;MID(L353,LEN(MapcodeAPI)+1,999)),"NO CONNECTION"))))</f>
        <v/>
      </c>
      <c r="N353" t="inlineStr">
        <is>
          <t xml:space="preserve"> </t>
        </is>
      </c>
      <c r="P353" s="50">
        <f>IFERROR(IF(AND(TRIM(B353&amp;"")="",TRIM(C353&amp;"")=""),"","#"&amp;UPPER(B353&amp;"")),"#(ERROR)")</f>
        <v/>
      </c>
      <c r="Q353" s="50">
        <f>IF(P353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353,2,999)," "," "),"﻿"," "),"​"," "),"⁠"," ")," "," ")," "," "),CHAR(9)," "),CHAR(10)," "),CHAR(13)," "),"MAPCODE"," "),CHAR(34)," "),"“"," "),"”"," "),"'"," "),"’"," "),"‘"," "),"("," "),")"," "),"["," "),"]"," "),"{"," "),"}"," "),","," "),";"," "),"|"," "),":"," "),"/"," "),"\"," ")))</f>
        <v/>
      </c>
      <c r="R353" s="50">
        <f>IF(ISNUMBER(FIND(" ",Q353)),LEFT(Q353,FIND(" ",Q353)-1),"")</f>
        <v/>
      </c>
      <c r="S353" s="50">
        <f>IF(ISNUMBER(FIND(" ",Q353)),TRIM(MID(Q353,FIND(" ",Q353)+1,999)),Q353)</f>
        <v/>
      </c>
      <c r="T3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353&amp;"")," "," "),"﻿"," "),"​"," "),"⁠"," ")," "," ")," "," "),CHAR(9)," "),CHAR(10)," "),CHAR(13)," "),"MAPCODE"," "),CHAR(34)," "),"“"," "),"”"," "),"'"," "),"’"," "),"‘"," "),"("," "),")"," "),"["," "),"]"," "),"{"," "),"}"," "),","," "),";"," "),"|"," "),":"," "),"/"," "),"\"," "))</f>
        <v/>
      </c>
      <c r="U353" s="50">
        <f>IF(R353&lt;&gt;"",R353,T353)</f>
        <v/>
      </c>
      <c r="V353" s="50">
        <f>IFERROR(FIND(".",S353),0)</f>
        <v/>
      </c>
      <c r="W353" s="50">
        <f>IF(V353&gt;0,V353-1,LEN(S353))</f>
        <v/>
      </c>
      <c r="X353" s="50">
        <f>IF(V353=0,"",IFERROR(LEFT(MID(S353,V353+1,99),FIND("-",MID(S353,V353+1,99))-1),MID(S353,V353+1,99)))</f>
        <v/>
      </c>
      <c r="Y353" s="50">
        <f>LEN(X353)</f>
        <v/>
      </c>
      <c r="Z3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353,"0",""),"1",""),"2",""),"3",""),"4",""),"5",""),"6",""),"7",""),"8",""),"9",""),"A",""),"B",""),"C",""),"D",""),"E",""),"F",""),"G",""),"H",""),"I",""),"J",""),"K",""),"L",""),"M",""),"N",""),"O",""),"P",""),"Q",""),"R",""),"S",""),"T",""),"U",""),"V",""),"W",""),"X",""),"Y",""),"Z",""),".",""),"-","")</f>
        <v/>
      </c>
      <c r="AA353" s="50">
        <f>LEN(S353)-LEN(SUBSTITUTE(S353,".",""))</f>
        <v/>
      </c>
      <c r="AB353" s="50">
        <f>AND(W353=5,Y353=4)</f>
        <v/>
      </c>
      <c r="AC353" s="50">
        <f>IF(P353="","",IF(S353="","There is no mapcode in this row, only a country code.",IF(ISNUMBER(FIND(" ",S353)),"There are too many spaces. A mapcode looks like ZAF RDD.2J: the country code, one space, then the code.",IF(Z353&lt;&gt;"","Contains characters that can't be in a mapcode: "&amp;Z353,IF(OR(AA353&lt;&gt;1,W353&lt;2,W353&gt;5,Y353&lt;2,Y353&gt;4),"This doesn't look like a mapcode. Mapcodes look like RDD.2J: 2 to 5 letters or numbers, a dot, then 2 to 4 more.",IF(AND(U353="",NOT(AB353)),"MISSING",IF(AND(U353&lt;&gt;"",OR(LEN(U353)&lt;2,LEN(U353)&gt;6,ISNUMBER(FIND(".",U353)))),"The country code """&amp;U353&amp;""" doesn't look right. Use a code like ZAF (South Africa) or US-CA (California).","")))))))</f>
        <v/>
      </c>
      <c r="AD353" s="50">
        <f>AND(R353&lt;&gt;"",T353&lt;&gt;"",R353&lt;&gt;T353)</f>
        <v/>
      </c>
    </row>
    <row r="354">
      <c r="B354" s="44" t="n"/>
      <c r="C354" s="44" t="n"/>
      <c r="D354" s="45">
        <f>IF(P354="","",IF(AC354="MISSING","MISSING COUNTRY CODE",IF(AC354&lt;&gt;"","NOT A VALID MAPCODE",IF(M354="NO CONNECTION","NO CONNECTION",IF(NOT(ISNUMBER(F354)),"NOT FOUND",IF(AD354,"CONVERTED – PLEASE CHECK","CONVERTED"))))))</f>
        <v/>
      </c>
      <c r="E354" s="46">
        <f>IF(OR(P354="",AC354&lt;&gt;""),"",TRIM(U354&amp;" "&amp;S354))</f>
        <v/>
      </c>
      <c r="F354" s="47">
        <f>IF(OR(M354="",M354="NO CONNECTION"),"",IFERROR(VALUE(SUBSTITUTE(_xlfn.FILTERXML(M354,"//latDeg"),".",MID(1/2,2,1))),""))</f>
        <v/>
      </c>
      <c r="G354" s="47">
        <f>IF(OR(M354="",M354="NO CONNECTION"),"",IFERROR(VALUE(SUBSTITUTE(_xlfn.FILTERXML(M354,"//lonDeg"),".",MID(1/2,2,1))),""))</f>
        <v/>
      </c>
      <c r="H354" s="45">
        <f>IF(ISNUMBER(F354),SUBSTITUTE(ROUND(F354,6)&amp;"",",",".")&amp;", "&amp;SUBSTITUTE(ROUND(G354,6)&amp;"",",","."),"")</f>
        <v/>
      </c>
      <c r="I354" s="46">
        <f>IF(ISNUMBER(F354),IFERROR(HYPERLINK("https://www.mymapcodes.com/go/?t="&amp;IF(U354="","AAA",U354)&amp;"&amp;ma="&amp;LEFT(S354,V354-1)&amp;"&amp;mb="&amp;MID(S354,V354+1,99),"Open on MyMapcodes →"),""),"")</f>
        <v/>
      </c>
      <c r="J354" s="48">
        <f>IF(P354="","",IF(AC354="MISSING","Add the country code: put it in front of the mapcode (e.g. ZAF RDD.2J) or in column C. ZAF = South Africa.",IF(AC354&lt;&gt;"",AC354,IF(M354="NO CONNECTION","Excel couldn't reach the mapcode service. Click the REFRESH RESULTS box just above the table.",IF(NOT(ISNUMBER(F354)),"The mapcode service doesn't recognise "&amp;E354&amp;". Check the mapcode and the country code.",IF(AD354,"Two different country codes were given, so the one in front of the mapcode ("&amp;R354&amp;") was used.",IF(E354&lt;&gt;TRIM(UPPER(B354&amp;"")),"Tidied up to "&amp;E354&amp;".","")))))))</f>
        <v/>
      </c>
      <c r="L354" s="49">
        <f>IF(E354="","",MapcodeAPI&amp;"coords/"&amp;SUBSTITUTE(E354," ","%20"))&amp;LEFT($B$13,0)</f>
        <v/>
      </c>
      <c r="M354" s="49">
        <f>IF(L354="","",IFERROR(_xlfn.WEBSERVICE(L354),IF(MapcodeAPIBackup="","NO CONNECTION",IFERROR(_xlfn.WEBSERVICE(MapcodeAPIBackup&amp;MID(L354,LEN(MapcodeAPI)+1,999)),"NO CONNECTION"))))</f>
        <v/>
      </c>
      <c r="N354" t="inlineStr">
        <is>
          <t xml:space="preserve"> </t>
        </is>
      </c>
      <c r="P354" s="50">
        <f>IFERROR(IF(AND(TRIM(B354&amp;"")="",TRIM(C354&amp;"")=""),"","#"&amp;UPPER(B354&amp;"")),"#(ERROR)")</f>
        <v/>
      </c>
      <c r="Q354" s="50">
        <f>IF(P354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354,2,999)," "," "),"﻿"," "),"​"," "),"⁠"," ")," "," ")," "," "),CHAR(9)," "),CHAR(10)," "),CHAR(13)," "),"MAPCODE"," "),CHAR(34)," "),"“"," "),"”"," "),"'"," "),"’"," "),"‘"," "),"("," "),")"," "),"["," "),"]"," "),"{"," "),"}"," "),","," "),";"," "),"|"," "),":"," "),"/"," "),"\"," ")))</f>
        <v/>
      </c>
      <c r="R354" s="50">
        <f>IF(ISNUMBER(FIND(" ",Q354)),LEFT(Q354,FIND(" ",Q354)-1),"")</f>
        <v/>
      </c>
      <c r="S354" s="50">
        <f>IF(ISNUMBER(FIND(" ",Q354)),TRIM(MID(Q354,FIND(" ",Q354)+1,999)),Q354)</f>
        <v/>
      </c>
      <c r="T3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354&amp;"")," "," "),"﻿"," "),"​"," "),"⁠"," ")," "," ")," "," "),CHAR(9)," "),CHAR(10)," "),CHAR(13)," "),"MAPCODE"," "),CHAR(34)," "),"“"," "),"”"," "),"'"," "),"’"," "),"‘"," "),"("," "),")"," "),"["," "),"]"," "),"{"," "),"}"," "),","," "),";"," "),"|"," "),":"," "),"/"," "),"\"," "))</f>
        <v/>
      </c>
      <c r="U354" s="50">
        <f>IF(R354&lt;&gt;"",R354,T354)</f>
        <v/>
      </c>
      <c r="V354" s="50">
        <f>IFERROR(FIND(".",S354),0)</f>
        <v/>
      </c>
      <c r="W354" s="50">
        <f>IF(V354&gt;0,V354-1,LEN(S354))</f>
        <v/>
      </c>
      <c r="X354" s="50">
        <f>IF(V354=0,"",IFERROR(LEFT(MID(S354,V354+1,99),FIND("-",MID(S354,V354+1,99))-1),MID(S354,V354+1,99)))</f>
        <v/>
      </c>
      <c r="Y354" s="50">
        <f>LEN(X354)</f>
        <v/>
      </c>
      <c r="Z3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354,"0",""),"1",""),"2",""),"3",""),"4",""),"5",""),"6",""),"7",""),"8",""),"9",""),"A",""),"B",""),"C",""),"D",""),"E",""),"F",""),"G",""),"H",""),"I",""),"J",""),"K",""),"L",""),"M",""),"N",""),"O",""),"P",""),"Q",""),"R",""),"S",""),"T",""),"U",""),"V",""),"W",""),"X",""),"Y",""),"Z",""),".",""),"-","")</f>
        <v/>
      </c>
      <c r="AA354" s="50">
        <f>LEN(S354)-LEN(SUBSTITUTE(S354,".",""))</f>
        <v/>
      </c>
      <c r="AB354" s="50">
        <f>AND(W354=5,Y354=4)</f>
        <v/>
      </c>
      <c r="AC354" s="50">
        <f>IF(P354="","",IF(S354="","There is no mapcode in this row, only a country code.",IF(ISNUMBER(FIND(" ",S354)),"There are too many spaces. A mapcode looks like ZAF RDD.2J: the country code, one space, then the code.",IF(Z354&lt;&gt;"","Contains characters that can't be in a mapcode: "&amp;Z354,IF(OR(AA354&lt;&gt;1,W354&lt;2,W354&gt;5,Y354&lt;2,Y354&gt;4),"This doesn't look like a mapcode. Mapcodes look like RDD.2J: 2 to 5 letters or numbers, a dot, then 2 to 4 more.",IF(AND(U354="",NOT(AB354)),"MISSING",IF(AND(U354&lt;&gt;"",OR(LEN(U354)&lt;2,LEN(U354)&gt;6,ISNUMBER(FIND(".",U354)))),"The country code """&amp;U354&amp;""" doesn't look right. Use a code like ZAF (South Africa) or US-CA (California).","")))))))</f>
        <v/>
      </c>
      <c r="AD354" s="50">
        <f>AND(R354&lt;&gt;"",T354&lt;&gt;"",R354&lt;&gt;T354)</f>
        <v/>
      </c>
    </row>
    <row r="355">
      <c r="B355" s="44" t="n"/>
      <c r="C355" s="44" t="n"/>
      <c r="D355" s="45">
        <f>IF(P355="","",IF(AC355="MISSING","MISSING COUNTRY CODE",IF(AC355&lt;&gt;"","NOT A VALID MAPCODE",IF(M355="NO CONNECTION","NO CONNECTION",IF(NOT(ISNUMBER(F355)),"NOT FOUND",IF(AD355,"CONVERTED – PLEASE CHECK","CONVERTED"))))))</f>
        <v/>
      </c>
      <c r="E355" s="46">
        <f>IF(OR(P355="",AC355&lt;&gt;""),"",TRIM(U355&amp;" "&amp;S355))</f>
        <v/>
      </c>
      <c r="F355" s="47">
        <f>IF(OR(M355="",M355="NO CONNECTION"),"",IFERROR(VALUE(SUBSTITUTE(_xlfn.FILTERXML(M355,"//latDeg"),".",MID(1/2,2,1))),""))</f>
        <v/>
      </c>
      <c r="G355" s="47">
        <f>IF(OR(M355="",M355="NO CONNECTION"),"",IFERROR(VALUE(SUBSTITUTE(_xlfn.FILTERXML(M355,"//lonDeg"),".",MID(1/2,2,1))),""))</f>
        <v/>
      </c>
      <c r="H355" s="45">
        <f>IF(ISNUMBER(F355),SUBSTITUTE(ROUND(F355,6)&amp;"",",",".")&amp;", "&amp;SUBSTITUTE(ROUND(G355,6)&amp;"",",","."),"")</f>
        <v/>
      </c>
      <c r="I355" s="46">
        <f>IF(ISNUMBER(F355),IFERROR(HYPERLINK("https://www.mymapcodes.com/go/?t="&amp;IF(U355="","AAA",U355)&amp;"&amp;ma="&amp;LEFT(S355,V355-1)&amp;"&amp;mb="&amp;MID(S355,V355+1,99),"Open on MyMapcodes →"),""),"")</f>
        <v/>
      </c>
      <c r="J355" s="48">
        <f>IF(P355="","",IF(AC355="MISSING","Add the country code: put it in front of the mapcode (e.g. ZAF RDD.2J) or in column C. ZAF = South Africa.",IF(AC355&lt;&gt;"",AC355,IF(M355="NO CONNECTION","Excel couldn't reach the mapcode service. Click the REFRESH RESULTS box just above the table.",IF(NOT(ISNUMBER(F355)),"The mapcode service doesn't recognise "&amp;E355&amp;". Check the mapcode and the country code.",IF(AD355,"Two different country codes were given, so the one in front of the mapcode ("&amp;R355&amp;") was used.",IF(E355&lt;&gt;TRIM(UPPER(B355&amp;"")),"Tidied up to "&amp;E355&amp;".","")))))))</f>
        <v/>
      </c>
      <c r="L355" s="49">
        <f>IF(E355="","",MapcodeAPI&amp;"coords/"&amp;SUBSTITUTE(E355," ","%20"))&amp;LEFT($B$13,0)</f>
        <v/>
      </c>
      <c r="M355" s="49">
        <f>IF(L355="","",IFERROR(_xlfn.WEBSERVICE(L355),IF(MapcodeAPIBackup="","NO CONNECTION",IFERROR(_xlfn.WEBSERVICE(MapcodeAPIBackup&amp;MID(L355,LEN(MapcodeAPI)+1,999)),"NO CONNECTION"))))</f>
        <v/>
      </c>
      <c r="N355" t="inlineStr">
        <is>
          <t xml:space="preserve"> </t>
        </is>
      </c>
      <c r="P355" s="50">
        <f>IFERROR(IF(AND(TRIM(B355&amp;"")="",TRIM(C355&amp;"")=""),"","#"&amp;UPPER(B355&amp;"")),"#(ERROR)")</f>
        <v/>
      </c>
      <c r="Q355" s="50">
        <f>IF(P355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355,2,999)," "," "),"﻿"," "),"​"," "),"⁠"," ")," "," ")," "," "),CHAR(9)," "),CHAR(10)," "),CHAR(13)," "),"MAPCODE"," "),CHAR(34)," "),"“"," "),"”"," "),"'"," "),"’"," "),"‘"," "),"("," "),")"," "),"["," "),"]"," "),"{"," "),"}"," "),","," "),";"," "),"|"," "),":"," "),"/"," "),"\"," ")))</f>
        <v/>
      </c>
      <c r="R355" s="50">
        <f>IF(ISNUMBER(FIND(" ",Q355)),LEFT(Q355,FIND(" ",Q355)-1),"")</f>
        <v/>
      </c>
      <c r="S355" s="50">
        <f>IF(ISNUMBER(FIND(" ",Q355)),TRIM(MID(Q355,FIND(" ",Q355)+1,999)),Q355)</f>
        <v/>
      </c>
      <c r="T3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355&amp;"")," "," "),"﻿"," "),"​"," "),"⁠"," ")," "," ")," "," "),CHAR(9)," "),CHAR(10)," "),CHAR(13)," "),"MAPCODE"," "),CHAR(34)," "),"“"," "),"”"," "),"'"," "),"’"," "),"‘"," "),"("," "),")"," "),"["," "),"]"," "),"{"," "),"}"," "),","," "),";"," "),"|"," "),":"," "),"/"," "),"\"," "))</f>
        <v/>
      </c>
      <c r="U355" s="50">
        <f>IF(R355&lt;&gt;"",R355,T355)</f>
        <v/>
      </c>
      <c r="V355" s="50">
        <f>IFERROR(FIND(".",S355),0)</f>
        <v/>
      </c>
      <c r="W355" s="50">
        <f>IF(V355&gt;0,V355-1,LEN(S355))</f>
        <v/>
      </c>
      <c r="X355" s="50">
        <f>IF(V355=0,"",IFERROR(LEFT(MID(S355,V355+1,99),FIND("-",MID(S355,V355+1,99))-1),MID(S355,V355+1,99)))</f>
        <v/>
      </c>
      <c r="Y355" s="50">
        <f>LEN(X355)</f>
        <v/>
      </c>
      <c r="Z3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355,"0",""),"1",""),"2",""),"3",""),"4",""),"5",""),"6",""),"7",""),"8",""),"9",""),"A",""),"B",""),"C",""),"D",""),"E",""),"F",""),"G",""),"H",""),"I",""),"J",""),"K",""),"L",""),"M",""),"N",""),"O",""),"P",""),"Q",""),"R",""),"S",""),"T",""),"U",""),"V",""),"W",""),"X",""),"Y",""),"Z",""),".",""),"-","")</f>
        <v/>
      </c>
      <c r="AA355" s="50">
        <f>LEN(S355)-LEN(SUBSTITUTE(S355,".",""))</f>
        <v/>
      </c>
      <c r="AB355" s="50">
        <f>AND(W355=5,Y355=4)</f>
        <v/>
      </c>
      <c r="AC355" s="50">
        <f>IF(P355="","",IF(S355="","There is no mapcode in this row, only a country code.",IF(ISNUMBER(FIND(" ",S355)),"There are too many spaces. A mapcode looks like ZAF RDD.2J: the country code, one space, then the code.",IF(Z355&lt;&gt;"","Contains characters that can't be in a mapcode: "&amp;Z355,IF(OR(AA355&lt;&gt;1,W355&lt;2,W355&gt;5,Y355&lt;2,Y355&gt;4),"This doesn't look like a mapcode. Mapcodes look like RDD.2J: 2 to 5 letters or numbers, a dot, then 2 to 4 more.",IF(AND(U355="",NOT(AB355)),"MISSING",IF(AND(U355&lt;&gt;"",OR(LEN(U355)&lt;2,LEN(U355)&gt;6,ISNUMBER(FIND(".",U355)))),"The country code """&amp;U355&amp;""" doesn't look right. Use a code like ZAF (South Africa) or US-CA (California).","")))))))</f>
        <v/>
      </c>
      <c r="AD355" s="50">
        <f>AND(R355&lt;&gt;"",T355&lt;&gt;"",R355&lt;&gt;T355)</f>
        <v/>
      </c>
    </row>
    <row r="356">
      <c r="B356" s="44" t="n"/>
      <c r="C356" s="44" t="n"/>
      <c r="D356" s="45">
        <f>IF(P356="","",IF(AC356="MISSING","MISSING COUNTRY CODE",IF(AC356&lt;&gt;"","NOT A VALID MAPCODE",IF(M356="NO CONNECTION","NO CONNECTION",IF(NOT(ISNUMBER(F356)),"NOT FOUND",IF(AD356,"CONVERTED – PLEASE CHECK","CONVERTED"))))))</f>
        <v/>
      </c>
      <c r="E356" s="46">
        <f>IF(OR(P356="",AC356&lt;&gt;""),"",TRIM(U356&amp;" "&amp;S356))</f>
        <v/>
      </c>
      <c r="F356" s="47">
        <f>IF(OR(M356="",M356="NO CONNECTION"),"",IFERROR(VALUE(SUBSTITUTE(_xlfn.FILTERXML(M356,"//latDeg"),".",MID(1/2,2,1))),""))</f>
        <v/>
      </c>
      <c r="G356" s="47">
        <f>IF(OR(M356="",M356="NO CONNECTION"),"",IFERROR(VALUE(SUBSTITUTE(_xlfn.FILTERXML(M356,"//lonDeg"),".",MID(1/2,2,1))),""))</f>
        <v/>
      </c>
      <c r="H356" s="45">
        <f>IF(ISNUMBER(F356),SUBSTITUTE(ROUND(F356,6)&amp;"",",",".")&amp;", "&amp;SUBSTITUTE(ROUND(G356,6)&amp;"",",","."),"")</f>
        <v/>
      </c>
      <c r="I356" s="46">
        <f>IF(ISNUMBER(F356),IFERROR(HYPERLINK("https://www.mymapcodes.com/go/?t="&amp;IF(U356="","AAA",U356)&amp;"&amp;ma="&amp;LEFT(S356,V356-1)&amp;"&amp;mb="&amp;MID(S356,V356+1,99),"Open on MyMapcodes →"),""),"")</f>
        <v/>
      </c>
      <c r="J356" s="48">
        <f>IF(P356="","",IF(AC356="MISSING","Add the country code: put it in front of the mapcode (e.g. ZAF RDD.2J) or in column C. ZAF = South Africa.",IF(AC356&lt;&gt;"",AC356,IF(M356="NO CONNECTION","Excel couldn't reach the mapcode service. Click the REFRESH RESULTS box just above the table.",IF(NOT(ISNUMBER(F356)),"The mapcode service doesn't recognise "&amp;E356&amp;". Check the mapcode and the country code.",IF(AD356,"Two different country codes were given, so the one in front of the mapcode ("&amp;R356&amp;") was used.",IF(E356&lt;&gt;TRIM(UPPER(B356&amp;"")),"Tidied up to "&amp;E356&amp;".","")))))))</f>
        <v/>
      </c>
      <c r="L356" s="49">
        <f>IF(E356="","",MapcodeAPI&amp;"coords/"&amp;SUBSTITUTE(E356," ","%20"))&amp;LEFT($B$13,0)</f>
        <v/>
      </c>
      <c r="M356" s="49">
        <f>IF(L356="","",IFERROR(_xlfn.WEBSERVICE(L356),IF(MapcodeAPIBackup="","NO CONNECTION",IFERROR(_xlfn.WEBSERVICE(MapcodeAPIBackup&amp;MID(L356,LEN(MapcodeAPI)+1,999)),"NO CONNECTION"))))</f>
        <v/>
      </c>
      <c r="N356" t="inlineStr">
        <is>
          <t xml:space="preserve"> </t>
        </is>
      </c>
      <c r="P356" s="50">
        <f>IFERROR(IF(AND(TRIM(B356&amp;"")="",TRIM(C356&amp;"")=""),"","#"&amp;UPPER(B356&amp;"")),"#(ERROR)")</f>
        <v/>
      </c>
      <c r="Q356" s="50">
        <f>IF(P356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356,2,999)," "," "),"﻿"," "),"​"," "),"⁠"," ")," "," ")," "," "),CHAR(9)," "),CHAR(10)," "),CHAR(13)," "),"MAPCODE"," "),CHAR(34)," "),"“"," "),"”"," "),"'"," "),"’"," "),"‘"," "),"("," "),")"," "),"["," "),"]"," "),"{"," "),"}"," "),","," "),";"," "),"|"," "),":"," "),"/"," "),"\"," ")))</f>
        <v/>
      </c>
      <c r="R356" s="50">
        <f>IF(ISNUMBER(FIND(" ",Q356)),LEFT(Q356,FIND(" ",Q356)-1),"")</f>
        <v/>
      </c>
      <c r="S356" s="50">
        <f>IF(ISNUMBER(FIND(" ",Q356)),TRIM(MID(Q356,FIND(" ",Q356)+1,999)),Q356)</f>
        <v/>
      </c>
      <c r="T3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356&amp;"")," "," "),"﻿"," "),"​"," "),"⁠"," ")," "," ")," "," "),CHAR(9)," "),CHAR(10)," "),CHAR(13)," "),"MAPCODE"," "),CHAR(34)," "),"“"," "),"”"," "),"'"," "),"’"," "),"‘"," "),"("," "),")"," "),"["," "),"]"," "),"{"," "),"}"," "),","," "),";"," "),"|"," "),":"," "),"/"," "),"\"," "))</f>
        <v/>
      </c>
      <c r="U356" s="50">
        <f>IF(R356&lt;&gt;"",R356,T356)</f>
        <v/>
      </c>
      <c r="V356" s="50">
        <f>IFERROR(FIND(".",S356),0)</f>
        <v/>
      </c>
      <c r="W356" s="50">
        <f>IF(V356&gt;0,V356-1,LEN(S356))</f>
        <v/>
      </c>
      <c r="X356" s="50">
        <f>IF(V356=0,"",IFERROR(LEFT(MID(S356,V356+1,99),FIND("-",MID(S356,V356+1,99))-1),MID(S356,V356+1,99)))</f>
        <v/>
      </c>
      <c r="Y356" s="50">
        <f>LEN(X356)</f>
        <v/>
      </c>
      <c r="Z3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356,"0",""),"1",""),"2",""),"3",""),"4",""),"5",""),"6",""),"7",""),"8",""),"9",""),"A",""),"B",""),"C",""),"D",""),"E",""),"F",""),"G",""),"H",""),"I",""),"J",""),"K",""),"L",""),"M",""),"N",""),"O",""),"P",""),"Q",""),"R",""),"S",""),"T",""),"U",""),"V",""),"W",""),"X",""),"Y",""),"Z",""),".",""),"-","")</f>
        <v/>
      </c>
      <c r="AA356" s="50">
        <f>LEN(S356)-LEN(SUBSTITUTE(S356,".",""))</f>
        <v/>
      </c>
      <c r="AB356" s="50">
        <f>AND(W356=5,Y356=4)</f>
        <v/>
      </c>
      <c r="AC356" s="50">
        <f>IF(P356="","",IF(S356="","There is no mapcode in this row, only a country code.",IF(ISNUMBER(FIND(" ",S356)),"There are too many spaces. A mapcode looks like ZAF RDD.2J: the country code, one space, then the code.",IF(Z356&lt;&gt;"","Contains characters that can't be in a mapcode: "&amp;Z356,IF(OR(AA356&lt;&gt;1,W356&lt;2,W356&gt;5,Y356&lt;2,Y356&gt;4),"This doesn't look like a mapcode. Mapcodes look like RDD.2J: 2 to 5 letters or numbers, a dot, then 2 to 4 more.",IF(AND(U356="",NOT(AB356)),"MISSING",IF(AND(U356&lt;&gt;"",OR(LEN(U356)&lt;2,LEN(U356)&gt;6,ISNUMBER(FIND(".",U356)))),"The country code """&amp;U356&amp;""" doesn't look right. Use a code like ZAF (South Africa) or US-CA (California).","")))))))</f>
        <v/>
      </c>
      <c r="AD356" s="50">
        <f>AND(R356&lt;&gt;"",T356&lt;&gt;"",R356&lt;&gt;T356)</f>
        <v/>
      </c>
    </row>
    <row r="357">
      <c r="B357" s="44" t="n"/>
      <c r="C357" s="44" t="n"/>
      <c r="D357" s="45">
        <f>IF(P357="","",IF(AC357="MISSING","MISSING COUNTRY CODE",IF(AC357&lt;&gt;"","NOT A VALID MAPCODE",IF(M357="NO CONNECTION","NO CONNECTION",IF(NOT(ISNUMBER(F357)),"NOT FOUND",IF(AD357,"CONVERTED – PLEASE CHECK","CONVERTED"))))))</f>
        <v/>
      </c>
      <c r="E357" s="46">
        <f>IF(OR(P357="",AC357&lt;&gt;""),"",TRIM(U357&amp;" "&amp;S357))</f>
        <v/>
      </c>
      <c r="F357" s="47">
        <f>IF(OR(M357="",M357="NO CONNECTION"),"",IFERROR(VALUE(SUBSTITUTE(_xlfn.FILTERXML(M357,"//latDeg"),".",MID(1/2,2,1))),""))</f>
        <v/>
      </c>
      <c r="G357" s="47">
        <f>IF(OR(M357="",M357="NO CONNECTION"),"",IFERROR(VALUE(SUBSTITUTE(_xlfn.FILTERXML(M357,"//lonDeg"),".",MID(1/2,2,1))),""))</f>
        <v/>
      </c>
      <c r="H357" s="45">
        <f>IF(ISNUMBER(F357),SUBSTITUTE(ROUND(F357,6)&amp;"",",",".")&amp;", "&amp;SUBSTITUTE(ROUND(G357,6)&amp;"",",","."),"")</f>
        <v/>
      </c>
      <c r="I357" s="46">
        <f>IF(ISNUMBER(F357),IFERROR(HYPERLINK("https://www.mymapcodes.com/go/?t="&amp;IF(U357="","AAA",U357)&amp;"&amp;ma="&amp;LEFT(S357,V357-1)&amp;"&amp;mb="&amp;MID(S357,V357+1,99),"Open on MyMapcodes →"),""),"")</f>
        <v/>
      </c>
      <c r="J357" s="48">
        <f>IF(P357="","",IF(AC357="MISSING","Add the country code: put it in front of the mapcode (e.g. ZAF RDD.2J) or in column C. ZAF = South Africa.",IF(AC357&lt;&gt;"",AC357,IF(M357="NO CONNECTION","Excel couldn't reach the mapcode service. Click the REFRESH RESULTS box just above the table.",IF(NOT(ISNUMBER(F357)),"The mapcode service doesn't recognise "&amp;E357&amp;". Check the mapcode and the country code.",IF(AD357,"Two different country codes were given, so the one in front of the mapcode ("&amp;R357&amp;") was used.",IF(E357&lt;&gt;TRIM(UPPER(B357&amp;"")),"Tidied up to "&amp;E357&amp;".","")))))))</f>
        <v/>
      </c>
      <c r="L357" s="49">
        <f>IF(E357="","",MapcodeAPI&amp;"coords/"&amp;SUBSTITUTE(E357," ","%20"))&amp;LEFT($B$13,0)</f>
        <v/>
      </c>
      <c r="M357" s="49">
        <f>IF(L357="","",IFERROR(_xlfn.WEBSERVICE(L357),IF(MapcodeAPIBackup="","NO CONNECTION",IFERROR(_xlfn.WEBSERVICE(MapcodeAPIBackup&amp;MID(L357,LEN(MapcodeAPI)+1,999)),"NO CONNECTION"))))</f>
        <v/>
      </c>
      <c r="N357" t="inlineStr">
        <is>
          <t xml:space="preserve"> </t>
        </is>
      </c>
      <c r="P357" s="50">
        <f>IFERROR(IF(AND(TRIM(B357&amp;"")="",TRIM(C357&amp;"")=""),"","#"&amp;UPPER(B357&amp;"")),"#(ERROR)")</f>
        <v/>
      </c>
      <c r="Q357" s="50">
        <f>IF(P357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357,2,999)," "," "),"﻿"," "),"​"," "),"⁠"," ")," "," ")," "," "),CHAR(9)," "),CHAR(10)," "),CHAR(13)," "),"MAPCODE"," "),CHAR(34)," "),"“"," "),"”"," "),"'"," "),"’"," "),"‘"," "),"("," "),")"," "),"["," "),"]"," "),"{"," "),"}"," "),","," "),";"," "),"|"," "),":"," "),"/"," "),"\"," ")))</f>
        <v/>
      </c>
      <c r="R357" s="50">
        <f>IF(ISNUMBER(FIND(" ",Q357)),LEFT(Q357,FIND(" ",Q357)-1),"")</f>
        <v/>
      </c>
      <c r="S357" s="50">
        <f>IF(ISNUMBER(FIND(" ",Q357)),TRIM(MID(Q357,FIND(" ",Q357)+1,999)),Q357)</f>
        <v/>
      </c>
      <c r="T3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357&amp;"")," "," "),"﻿"," "),"​"," "),"⁠"," ")," "," ")," "," "),CHAR(9)," "),CHAR(10)," "),CHAR(13)," "),"MAPCODE"," "),CHAR(34)," "),"“"," "),"”"," "),"'"," "),"’"," "),"‘"," "),"("," "),")"," "),"["," "),"]"," "),"{"," "),"}"," "),","," "),";"," "),"|"," "),":"," "),"/"," "),"\"," "))</f>
        <v/>
      </c>
      <c r="U357" s="50">
        <f>IF(R357&lt;&gt;"",R357,T357)</f>
        <v/>
      </c>
      <c r="V357" s="50">
        <f>IFERROR(FIND(".",S357),0)</f>
        <v/>
      </c>
      <c r="W357" s="50">
        <f>IF(V357&gt;0,V357-1,LEN(S357))</f>
        <v/>
      </c>
      <c r="X357" s="50">
        <f>IF(V357=0,"",IFERROR(LEFT(MID(S357,V357+1,99),FIND("-",MID(S357,V357+1,99))-1),MID(S357,V357+1,99)))</f>
        <v/>
      </c>
      <c r="Y357" s="50">
        <f>LEN(X357)</f>
        <v/>
      </c>
      <c r="Z3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357,"0",""),"1",""),"2",""),"3",""),"4",""),"5",""),"6",""),"7",""),"8",""),"9",""),"A",""),"B",""),"C",""),"D",""),"E",""),"F",""),"G",""),"H",""),"I",""),"J",""),"K",""),"L",""),"M",""),"N",""),"O",""),"P",""),"Q",""),"R",""),"S",""),"T",""),"U",""),"V",""),"W",""),"X",""),"Y",""),"Z",""),".",""),"-","")</f>
        <v/>
      </c>
      <c r="AA357" s="50">
        <f>LEN(S357)-LEN(SUBSTITUTE(S357,".",""))</f>
        <v/>
      </c>
      <c r="AB357" s="50">
        <f>AND(W357=5,Y357=4)</f>
        <v/>
      </c>
      <c r="AC357" s="50">
        <f>IF(P357="","",IF(S357="","There is no mapcode in this row, only a country code.",IF(ISNUMBER(FIND(" ",S357)),"There are too many spaces. A mapcode looks like ZAF RDD.2J: the country code, one space, then the code.",IF(Z357&lt;&gt;"","Contains characters that can't be in a mapcode: "&amp;Z357,IF(OR(AA357&lt;&gt;1,W357&lt;2,W357&gt;5,Y357&lt;2,Y357&gt;4),"This doesn't look like a mapcode. Mapcodes look like RDD.2J: 2 to 5 letters or numbers, a dot, then 2 to 4 more.",IF(AND(U357="",NOT(AB357)),"MISSING",IF(AND(U357&lt;&gt;"",OR(LEN(U357)&lt;2,LEN(U357)&gt;6,ISNUMBER(FIND(".",U357)))),"The country code """&amp;U357&amp;""" doesn't look right. Use a code like ZAF (South Africa) or US-CA (California).","")))))))</f>
        <v/>
      </c>
      <c r="AD357" s="50">
        <f>AND(R357&lt;&gt;"",T357&lt;&gt;"",R357&lt;&gt;T357)</f>
        <v/>
      </c>
    </row>
    <row r="358">
      <c r="B358" s="44" t="n"/>
      <c r="C358" s="44" t="n"/>
      <c r="D358" s="45">
        <f>IF(P358="","",IF(AC358="MISSING","MISSING COUNTRY CODE",IF(AC358&lt;&gt;"","NOT A VALID MAPCODE",IF(M358="NO CONNECTION","NO CONNECTION",IF(NOT(ISNUMBER(F358)),"NOT FOUND",IF(AD358,"CONVERTED – PLEASE CHECK","CONVERTED"))))))</f>
        <v/>
      </c>
      <c r="E358" s="46">
        <f>IF(OR(P358="",AC358&lt;&gt;""),"",TRIM(U358&amp;" "&amp;S358))</f>
        <v/>
      </c>
      <c r="F358" s="47">
        <f>IF(OR(M358="",M358="NO CONNECTION"),"",IFERROR(VALUE(SUBSTITUTE(_xlfn.FILTERXML(M358,"//latDeg"),".",MID(1/2,2,1))),""))</f>
        <v/>
      </c>
      <c r="G358" s="47">
        <f>IF(OR(M358="",M358="NO CONNECTION"),"",IFERROR(VALUE(SUBSTITUTE(_xlfn.FILTERXML(M358,"//lonDeg"),".",MID(1/2,2,1))),""))</f>
        <v/>
      </c>
      <c r="H358" s="45">
        <f>IF(ISNUMBER(F358),SUBSTITUTE(ROUND(F358,6)&amp;"",",",".")&amp;", "&amp;SUBSTITUTE(ROUND(G358,6)&amp;"",",","."),"")</f>
        <v/>
      </c>
      <c r="I358" s="46">
        <f>IF(ISNUMBER(F358),IFERROR(HYPERLINK("https://www.mymapcodes.com/go/?t="&amp;IF(U358="","AAA",U358)&amp;"&amp;ma="&amp;LEFT(S358,V358-1)&amp;"&amp;mb="&amp;MID(S358,V358+1,99),"Open on MyMapcodes →"),""),"")</f>
        <v/>
      </c>
      <c r="J358" s="48">
        <f>IF(P358="","",IF(AC358="MISSING","Add the country code: put it in front of the mapcode (e.g. ZAF RDD.2J) or in column C. ZAF = South Africa.",IF(AC358&lt;&gt;"",AC358,IF(M358="NO CONNECTION","Excel couldn't reach the mapcode service. Click the REFRESH RESULTS box just above the table.",IF(NOT(ISNUMBER(F358)),"The mapcode service doesn't recognise "&amp;E358&amp;". Check the mapcode and the country code.",IF(AD358,"Two different country codes were given, so the one in front of the mapcode ("&amp;R358&amp;") was used.",IF(E358&lt;&gt;TRIM(UPPER(B358&amp;"")),"Tidied up to "&amp;E358&amp;".","")))))))</f>
        <v/>
      </c>
      <c r="L358" s="49">
        <f>IF(E358="","",MapcodeAPI&amp;"coords/"&amp;SUBSTITUTE(E358," ","%20"))&amp;LEFT($B$13,0)</f>
        <v/>
      </c>
      <c r="M358" s="49">
        <f>IF(L358="","",IFERROR(_xlfn.WEBSERVICE(L358),IF(MapcodeAPIBackup="","NO CONNECTION",IFERROR(_xlfn.WEBSERVICE(MapcodeAPIBackup&amp;MID(L358,LEN(MapcodeAPI)+1,999)),"NO CONNECTION"))))</f>
        <v/>
      </c>
      <c r="N358" t="inlineStr">
        <is>
          <t xml:space="preserve"> </t>
        </is>
      </c>
      <c r="P358" s="50">
        <f>IFERROR(IF(AND(TRIM(B358&amp;"")="",TRIM(C358&amp;"")=""),"","#"&amp;UPPER(B358&amp;"")),"#(ERROR)")</f>
        <v/>
      </c>
      <c r="Q358" s="50">
        <f>IF(P358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358,2,999)," "," "),"﻿"," "),"​"," "),"⁠"," ")," "," ")," "," "),CHAR(9)," "),CHAR(10)," "),CHAR(13)," "),"MAPCODE"," "),CHAR(34)," "),"“"," "),"”"," "),"'"," "),"’"," "),"‘"," "),"("," "),")"," "),"["," "),"]"," "),"{"," "),"}"," "),","," "),";"," "),"|"," "),":"," "),"/"," "),"\"," ")))</f>
        <v/>
      </c>
      <c r="R358" s="50">
        <f>IF(ISNUMBER(FIND(" ",Q358)),LEFT(Q358,FIND(" ",Q358)-1),"")</f>
        <v/>
      </c>
      <c r="S358" s="50">
        <f>IF(ISNUMBER(FIND(" ",Q358)),TRIM(MID(Q358,FIND(" ",Q358)+1,999)),Q358)</f>
        <v/>
      </c>
      <c r="T3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358&amp;"")," "," "),"﻿"," "),"​"," "),"⁠"," ")," "," ")," "," "),CHAR(9)," "),CHAR(10)," "),CHAR(13)," "),"MAPCODE"," "),CHAR(34)," "),"“"," "),"”"," "),"'"," "),"’"," "),"‘"," "),"("," "),")"," "),"["," "),"]"," "),"{"," "),"}"," "),","," "),";"," "),"|"," "),":"," "),"/"," "),"\"," "))</f>
        <v/>
      </c>
      <c r="U358" s="50">
        <f>IF(R358&lt;&gt;"",R358,T358)</f>
        <v/>
      </c>
      <c r="V358" s="50">
        <f>IFERROR(FIND(".",S358),0)</f>
        <v/>
      </c>
      <c r="W358" s="50">
        <f>IF(V358&gt;0,V358-1,LEN(S358))</f>
        <v/>
      </c>
      <c r="X358" s="50">
        <f>IF(V358=0,"",IFERROR(LEFT(MID(S358,V358+1,99),FIND("-",MID(S358,V358+1,99))-1),MID(S358,V358+1,99)))</f>
        <v/>
      </c>
      <c r="Y358" s="50">
        <f>LEN(X358)</f>
        <v/>
      </c>
      <c r="Z3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358,"0",""),"1",""),"2",""),"3",""),"4",""),"5",""),"6",""),"7",""),"8",""),"9",""),"A",""),"B",""),"C",""),"D",""),"E",""),"F",""),"G",""),"H",""),"I",""),"J",""),"K",""),"L",""),"M",""),"N",""),"O",""),"P",""),"Q",""),"R",""),"S",""),"T",""),"U",""),"V",""),"W",""),"X",""),"Y",""),"Z",""),".",""),"-","")</f>
        <v/>
      </c>
      <c r="AA358" s="50">
        <f>LEN(S358)-LEN(SUBSTITUTE(S358,".",""))</f>
        <v/>
      </c>
      <c r="AB358" s="50">
        <f>AND(W358=5,Y358=4)</f>
        <v/>
      </c>
      <c r="AC358" s="50">
        <f>IF(P358="","",IF(S358="","There is no mapcode in this row, only a country code.",IF(ISNUMBER(FIND(" ",S358)),"There are too many spaces. A mapcode looks like ZAF RDD.2J: the country code, one space, then the code.",IF(Z358&lt;&gt;"","Contains characters that can't be in a mapcode: "&amp;Z358,IF(OR(AA358&lt;&gt;1,W358&lt;2,W358&gt;5,Y358&lt;2,Y358&gt;4),"This doesn't look like a mapcode. Mapcodes look like RDD.2J: 2 to 5 letters or numbers, a dot, then 2 to 4 more.",IF(AND(U358="",NOT(AB358)),"MISSING",IF(AND(U358&lt;&gt;"",OR(LEN(U358)&lt;2,LEN(U358)&gt;6,ISNUMBER(FIND(".",U358)))),"The country code """&amp;U358&amp;""" doesn't look right. Use a code like ZAF (South Africa) or US-CA (California).","")))))))</f>
        <v/>
      </c>
      <c r="AD358" s="50">
        <f>AND(R358&lt;&gt;"",T358&lt;&gt;"",R358&lt;&gt;T358)</f>
        <v/>
      </c>
    </row>
    <row r="359">
      <c r="B359" s="44" t="n"/>
      <c r="C359" s="44" t="n"/>
      <c r="D359" s="45">
        <f>IF(P359="","",IF(AC359="MISSING","MISSING COUNTRY CODE",IF(AC359&lt;&gt;"","NOT A VALID MAPCODE",IF(M359="NO CONNECTION","NO CONNECTION",IF(NOT(ISNUMBER(F359)),"NOT FOUND",IF(AD359,"CONVERTED – PLEASE CHECK","CONVERTED"))))))</f>
        <v/>
      </c>
      <c r="E359" s="46">
        <f>IF(OR(P359="",AC359&lt;&gt;""),"",TRIM(U359&amp;" "&amp;S359))</f>
        <v/>
      </c>
      <c r="F359" s="47">
        <f>IF(OR(M359="",M359="NO CONNECTION"),"",IFERROR(VALUE(SUBSTITUTE(_xlfn.FILTERXML(M359,"//latDeg"),".",MID(1/2,2,1))),""))</f>
        <v/>
      </c>
      <c r="G359" s="47">
        <f>IF(OR(M359="",M359="NO CONNECTION"),"",IFERROR(VALUE(SUBSTITUTE(_xlfn.FILTERXML(M359,"//lonDeg"),".",MID(1/2,2,1))),""))</f>
        <v/>
      </c>
      <c r="H359" s="45">
        <f>IF(ISNUMBER(F359),SUBSTITUTE(ROUND(F359,6)&amp;"",",",".")&amp;", "&amp;SUBSTITUTE(ROUND(G359,6)&amp;"",",","."),"")</f>
        <v/>
      </c>
      <c r="I359" s="46">
        <f>IF(ISNUMBER(F359),IFERROR(HYPERLINK("https://www.mymapcodes.com/go/?t="&amp;IF(U359="","AAA",U359)&amp;"&amp;ma="&amp;LEFT(S359,V359-1)&amp;"&amp;mb="&amp;MID(S359,V359+1,99),"Open on MyMapcodes →"),""),"")</f>
        <v/>
      </c>
      <c r="J359" s="48">
        <f>IF(P359="","",IF(AC359="MISSING","Add the country code: put it in front of the mapcode (e.g. ZAF RDD.2J) or in column C. ZAF = South Africa.",IF(AC359&lt;&gt;"",AC359,IF(M359="NO CONNECTION","Excel couldn't reach the mapcode service. Click the REFRESH RESULTS box just above the table.",IF(NOT(ISNUMBER(F359)),"The mapcode service doesn't recognise "&amp;E359&amp;". Check the mapcode and the country code.",IF(AD359,"Two different country codes were given, so the one in front of the mapcode ("&amp;R359&amp;") was used.",IF(E359&lt;&gt;TRIM(UPPER(B359&amp;"")),"Tidied up to "&amp;E359&amp;".","")))))))</f>
        <v/>
      </c>
      <c r="L359" s="49">
        <f>IF(E359="","",MapcodeAPI&amp;"coords/"&amp;SUBSTITUTE(E359," ","%20"))&amp;LEFT($B$13,0)</f>
        <v/>
      </c>
      <c r="M359" s="49">
        <f>IF(L359="","",IFERROR(_xlfn.WEBSERVICE(L359),IF(MapcodeAPIBackup="","NO CONNECTION",IFERROR(_xlfn.WEBSERVICE(MapcodeAPIBackup&amp;MID(L359,LEN(MapcodeAPI)+1,999)),"NO CONNECTION"))))</f>
        <v/>
      </c>
      <c r="N359" t="inlineStr">
        <is>
          <t xml:space="preserve"> </t>
        </is>
      </c>
      <c r="P359" s="50">
        <f>IFERROR(IF(AND(TRIM(B359&amp;"")="",TRIM(C359&amp;"")=""),"","#"&amp;UPPER(B359&amp;"")),"#(ERROR)")</f>
        <v/>
      </c>
      <c r="Q359" s="50">
        <f>IF(P359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359,2,999)," "," "),"﻿"," "),"​"," "),"⁠"," ")," "," ")," "," "),CHAR(9)," "),CHAR(10)," "),CHAR(13)," "),"MAPCODE"," "),CHAR(34)," "),"“"," "),"”"," "),"'"," "),"’"," "),"‘"," "),"("," "),")"," "),"["," "),"]"," "),"{"," "),"}"," "),","," "),";"," "),"|"," "),":"," "),"/"," "),"\"," ")))</f>
        <v/>
      </c>
      <c r="R359" s="50">
        <f>IF(ISNUMBER(FIND(" ",Q359)),LEFT(Q359,FIND(" ",Q359)-1),"")</f>
        <v/>
      </c>
      <c r="S359" s="50">
        <f>IF(ISNUMBER(FIND(" ",Q359)),TRIM(MID(Q359,FIND(" ",Q359)+1,999)),Q359)</f>
        <v/>
      </c>
      <c r="T3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359&amp;"")," "," "),"﻿"," "),"​"," "),"⁠"," ")," "," ")," "," "),CHAR(9)," "),CHAR(10)," "),CHAR(13)," "),"MAPCODE"," "),CHAR(34)," "),"“"," "),"”"," "),"'"," "),"’"," "),"‘"," "),"("," "),")"," "),"["," "),"]"," "),"{"," "),"}"," "),","," "),";"," "),"|"," "),":"," "),"/"," "),"\"," "))</f>
        <v/>
      </c>
      <c r="U359" s="50">
        <f>IF(R359&lt;&gt;"",R359,T359)</f>
        <v/>
      </c>
      <c r="V359" s="50">
        <f>IFERROR(FIND(".",S359),0)</f>
        <v/>
      </c>
      <c r="W359" s="50">
        <f>IF(V359&gt;0,V359-1,LEN(S359))</f>
        <v/>
      </c>
      <c r="X359" s="50">
        <f>IF(V359=0,"",IFERROR(LEFT(MID(S359,V359+1,99),FIND("-",MID(S359,V359+1,99))-1),MID(S359,V359+1,99)))</f>
        <v/>
      </c>
      <c r="Y359" s="50">
        <f>LEN(X359)</f>
        <v/>
      </c>
      <c r="Z3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359,"0",""),"1",""),"2",""),"3",""),"4",""),"5",""),"6",""),"7",""),"8",""),"9",""),"A",""),"B",""),"C",""),"D",""),"E",""),"F",""),"G",""),"H",""),"I",""),"J",""),"K",""),"L",""),"M",""),"N",""),"O",""),"P",""),"Q",""),"R",""),"S",""),"T",""),"U",""),"V",""),"W",""),"X",""),"Y",""),"Z",""),".",""),"-","")</f>
        <v/>
      </c>
      <c r="AA359" s="50">
        <f>LEN(S359)-LEN(SUBSTITUTE(S359,".",""))</f>
        <v/>
      </c>
      <c r="AB359" s="50">
        <f>AND(W359=5,Y359=4)</f>
        <v/>
      </c>
      <c r="AC359" s="50">
        <f>IF(P359="","",IF(S359="","There is no mapcode in this row, only a country code.",IF(ISNUMBER(FIND(" ",S359)),"There are too many spaces. A mapcode looks like ZAF RDD.2J: the country code, one space, then the code.",IF(Z359&lt;&gt;"","Contains characters that can't be in a mapcode: "&amp;Z359,IF(OR(AA359&lt;&gt;1,W359&lt;2,W359&gt;5,Y359&lt;2,Y359&gt;4),"This doesn't look like a mapcode. Mapcodes look like RDD.2J: 2 to 5 letters or numbers, a dot, then 2 to 4 more.",IF(AND(U359="",NOT(AB359)),"MISSING",IF(AND(U359&lt;&gt;"",OR(LEN(U359)&lt;2,LEN(U359)&gt;6,ISNUMBER(FIND(".",U359)))),"The country code """&amp;U359&amp;""" doesn't look right. Use a code like ZAF (South Africa) or US-CA (California).","")))))))</f>
        <v/>
      </c>
      <c r="AD359" s="50">
        <f>AND(R359&lt;&gt;"",T359&lt;&gt;"",R359&lt;&gt;T359)</f>
        <v/>
      </c>
    </row>
    <row r="360">
      <c r="B360" s="44" t="n"/>
      <c r="C360" s="44" t="n"/>
      <c r="D360" s="45">
        <f>IF(P360="","",IF(AC360="MISSING","MISSING COUNTRY CODE",IF(AC360&lt;&gt;"","NOT A VALID MAPCODE",IF(M360="NO CONNECTION","NO CONNECTION",IF(NOT(ISNUMBER(F360)),"NOT FOUND",IF(AD360,"CONVERTED – PLEASE CHECK","CONVERTED"))))))</f>
        <v/>
      </c>
      <c r="E360" s="46">
        <f>IF(OR(P360="",AC360&lt;&gt;""),"",TRIM(U360&amp;" "&amp;S360))</f>
        <v/>
      </c>
      <c r="F360" s="47">
        <f>IF(OR(M360="",M360="NO CONNECTION"),"",IFERROR(VALUE(SUBSTITUTE(_xlfn.FILTERXML(M360,"//latDeg"),".",MID(1/2,2,1))),""))</f>
        <v/>
      </c>
      <c r="G360" s="47">
        <f>IF(OR(M360="",M360="NO CONNECTION"),"",IFERROR(VALUE(SUBSTITUTE(_xlfn.FILTERXML(M360,"//lonDeg"),".",MID(1/2,2,1))),""))</f>
        <v/>
      </c>
      <c r="H360" s="45">
        <f>IF(ISNUMBER(F360),SUBSTITUTE(ROUND(F360,6)&amp;"",",",".")&amp;", "&amp;SUBSTITUTE(ROUND(G360,6)&amp;"",",","."),"")</f>
        <v/>
      </c>
      <c r="I360" s="46">
        <f>IF(ISNUMBER(F360),IFERROR(HYPERLINK("https://www.mymapcodes.com/go/?t="&amp;IF(U360="","AAA",U360)&amp;"&amp;ma="&amp;LEFT(S360,V360-1)&amp;"&amp;mb="&amp;MID(S360,V360+1,99),"Open on MyMapcodes →"),""),"")</f>
        <v/>
      </c>
      <c r="J360" s="48">
        <f>IF(P360="","",IF(AC360="MISSING","Add the country code: put it in front of the mapcode (e.g. ZAF RDD.2J) or in column C. ZAF = South Africa.",IF(AC360&lt;&gt;"",AC360,IF(M360="NO CONNECTION","Excel couldn't reach the mapcode service. Click the REFRESH RESULTS box just above the table.",IF(NOT(ISNUMBER(F360)),"The mapcode service doesn't recognise "&amp;E360&amp;". Check the mapcode and the country code.",IF(AD360,"Two different country codes were given, so the one in front of the mapcode ("&amp;R360&amp;") was used.",IF(E360&lt;&gt;TRIM(UPPER(B360&amp;"")),"Tidied up to "&amp;E360&amp;".","")))))))</f>
        <v/>
      </c>
      <c r="L360" s="49">
        <f>IF(E360="","",MapcodeAPI&amp;"coords/"&amp;SUBSTITUTE(E360," ","%20"))&amp;LEFT($B$13,0)</f>
        <v/>
      </c>
      <c r="M360" s="49">
        <f>IF(L360="","",IFERROR(_xlfn.WEBSERVICE(L360),IF(MapcodeAPIBackup="","NO CONNECTION",IFERROR(_xlfn.WEBSERVICE(MapcodeAPIBackup&amp;MID(L360,LEN(MapcodeAPI)+1,999)),"NO CONNECTION"))))</f>
        <v/>
      </c>
      <c r="N360" t="inlineStr">
        <is>
          <t xml:space="preserve"> </t>
        </is>
      </c>
      <c r="P360" s="50">
        <f>IFERROR(IF(AND(TRIM(B360&amp;"")="",TRIM(C360&amp;"")=""),"","#"&amp;UPPER(B360&amp;"")),"#(ERROR)")</f>
        <v/>
      </c>
      <c r="Q360" s="50">
        <f>IF(P360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360,2,999)," "," "),"﻿"," "),"​"," "),"⁠"," ")," "," ")," "," "),CHAR(9)," "),CHAR(10)," "),CHAR(13)," "),"MAPCODE"," "),CHAR(34)," "),"“"," "),"”"," "),"'"," "),"’"," "),"‘"," "),"("," "),")"," "),"["," "),"]"," "),"{"," "),"}"," "),","," "),";"," "),"|"," "),":"," "),"/"," "),"\"," ")))</f>
        <v/>
      </c>
      <c r="R360" s="50">
        <f>IF(ISNUMBER(FIND(" ",Q360)),LEFT(Q360,FIND(" ",Q360)-1),"")</f>
        <v/>
      </c>
      <c r="S360" s="50">
        <f>IF(ISNUMBER(FIND(" ",Q360)),TRIM(MID(Q360,FIND(" ",Q360)+1,999)),Q360)</f>
        <v/>
      </c>
      <c r="T3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360&amp;"")," "," "),"﻿"," "),"​"," "),"⁠"," ")," "," ")," "," "),CHAR(9)," "),CHAR(10)," "),CHAR(13)," "),"MAPCODE"," "),CHAR(34)," "),"“"," "),"”"," "),"'"," "),"’"," "),"‘"," "),"("," "),")"," "),"["," "),"]"," "),"{"," "),"}"," "),","," "),";"," "),"|"," "),":"," "),"/"," "),"\"," "))</f>
        <v/>
      </c>
      <c r="U360" s="50">
        <f>IF(R360&lt;&gt;"",R360,T360)</f>
        <v/>
      </c>
      <c r="V360" s="50">
        <f>IFERROR(FIND(".",S360),0)</f>
        <v/>
      </c>
      <c r="W360" s="50">
        <f>IF(V360&gt;0,V360-1,LEN(S360))</f>
        <v/>
      </c>
      <c r="X360" s="50">
        <f>IF(V360=0,"",IFERROR(LEFT(MID(S360,V360+1,99),FIND("-",MID(S360,V360+1,99))-1),MID(S360,V360+1,99)))</f>
        <v/>
      </c>
      <c r="Y360" s="50">
        <f>LEN(X360)</f>
        <v/>
      </c>
      <c r="Z3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360,"0",""),"1",""),"2",""),"3",""),"4",""),"5",""),"6",""),"7",""),"8",""),"9",""),"A",""),"B",""),"C",""),"D",""),"E",""),"F",""),"G",""),"H",""),"I",""),"J",""),"K",""),"L",""),"M",""),"N",""),"O",""),"P",""),"Q",""),"R",""),"S",""),"T",""),"U",""),"V",""),"W",""),"X",""),"Y",""),"Z",""),".",""),"-","")</f>
        <v/>
      </c>
      <c r="AA360" s="50">
        <f>LEN(S360)-LEN(SUBSTITUTE(S360,".",""))</f>
        <v/>
      </c>
      <c r="AB360" s="50">
        <f>AND(W360=5,Y360=4)</f>
        <v/>
      </c>
      <c r="AC360" s="50">
        <f>IF(P360="","",IF(S360="","There is no mapcode in this row, only a country code.",IF(ISNUMBER(FIND(" ",S360)),"There are too many spaces. A mapcode looks like ZAF RDD.2J: the country code, one space, then the code.",IF(Z360&lt;&gt;"","Contains characters that can't be in a mapcode: "&amp;Z360,IF(OR(AA360&lt;&gt;1,W360&lt;2,W360&gt;5,Y360&lt;2,Y360&gt;4),"This doesn't look like a mapcode. Mapcodes look like RDD.2J: 2 to 5 letters or numbers, a dot, then 2 to 4 more.",IF(AND(U360="",NOT(AB360)),"MISSING",IF(AND(U360&lt;&gt;"",OR(LEN(U360)&lt;2,LEN(U360)&gt;6,ISNUMBER(FIND(".",U360)))),"The country code """&amp;U360&amp;""" doesn't look right. Use a code like ZAF (South Africa) or US-CA (California).","")))))))</f>
        <v/>
      </c>
      <c r="AD360" s="50">
        <f>AND(R360&lt;&gt;"",T360&lt;&gt;"",R360&lt;&gt;T360)</f>
        <v/>
      </c>
    </row>
    <row r="361">
      <c r="B361" s="44" t="n"/>
      <c r="C361" s="44" t="n"/>
      <c r="D361" s="45">
        <f>IF(P361="","",IF(AC361="MISSING","MISSING COUNTRY CODE",IF(AC361&lt;&gt;"","NOT A VALID MAPCODE",IF(M361="NO CONNECTION","NO CONNECTION",IF(NOT(ISNUMBER(F361)),"NOT FOUND",IF(AD361,"CONVERTED – PLEASE CHECK","CONVERTED"))))))</f>
        <v/>
      </c>
      <c r="E361" s="46">
        <f>IF(OR(P361="",AC361&lt;&gt;""),"",TRIM(U361&amp;" "&amp;S361))</f>
        <v/>
      </c>
      <c r="F361" s="47">
        <f>IF(OR(M361="",M361="NO CONNECTION"),"",IFERROR(VALUE(SUBSTITUTE(_xlfn.FILTERXML(M361,"//latDeg"),".",MID(1/2,2,1))),""))</f>
        <v/>
      </c>
      <c r="G361" s="47">
        <f>IF(OR(M361="",M361="NO CONNECTION"),"",IFERROR(VALUE(SUBSTITUTE(_xlfn.FILTERXML(M361,"//lonDeg"),".",MID(1/2,2,1))),""))</f>
        <v/>
      </c>
      <c r="H361" s="45">
        <f>IF(ISNUMBER(F361),SUBSTITUTE(ROUND(F361,6)&amp;"",",",".")&amp;", "&amp;SUBSTITUTE(ROUND(G361,6)&amp;"",",","."),"")</f>
        <v/>
      </c>
      <c r="I361" s="46">
        <f>IF(ISNUMBER(F361),IFERROR(HYPERLINK("https://www.mymapcodes.com/go/?t="&amp;IF(U361="","AAA",U361)&amp;"&amp;ma="&amp;LEFT(S361,V361-1)&amp;"&amp;mb="&amp;MID(S361,V361+1,99),"Open on MyMapcodes →"),""),"")</f>
        <v/>
      </c>
      <c r="J361" s="48">
        <f>IF(P361="","",IF(AC361="MISSING","Add the country code: put it in front of the mapcode (e.g. ZAF RDD.2J) or in column C. ZAF = South Africa.",IF(AC361&lt;&gt;"",AC361,IF(M361="NO CONNECTION","Excel couldn't reach the mapcode service. Click the REFRESH RESULTS box just above the table.",IF(NOT(ISNUMBER(F361)),"The mapcode service doesn't recognise "&amp;E361&amp;". Check the mapcode and the country code.",IF(AD361,"Two different country codes were given, so the one in front of the mapcode ("&amp;R361&amp;") was used.",IF(E361&lt;&gt;TRIM(UPPER(B361&amp;"")),"Tidied up to "&amp;E361&amp;".","")))))))</f>
        <v/>
      </c>
      <c r="L361" s="49">
        <f>IF(E361="","",MapcodeAPI&amp;"coords/"&amp;SUBSTITUTE(E361," ","%20"))&amp;LEFT($B$13,0)</f>
        <v/>
      </c>
      <c r="M361" s="49">
        <f>IF(L361="","",IFERROR(_xlfn.WEBSERVICE(L361),IF(MapcodeAPIBackup="","NO CONNECTION",IFERROR(_xlfn.WEBSERVICE(MapcodeAPIBackup&amp;MID(L361,LEN(MapcodeAPI)+1,999)),"NO CONNECTION"))))</f>
        <v/>
      </c>
      <c r="N361" t="inlineStr">
        <is>
          <t xml:space="preserve"> </t>
        </is>
      </c>
      <c r="P361" s="50">
        <f>IFERROR(IF(AND(TRIM(B361&amp;"")="",TRIM(C361&amp;"")=""),"","#"&amp;UPPER(B361&amp;"")),"#(ERROR)")</f>
        <v/>
      </c>
      <c r="Q361" s="50">
        <f>IF(P361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361,2,999)," "," "),"﻿"," "),"​"," "),"⁠"," ")," "," ")," "," "),CHAR(9)," "),CHAR(10)," "),CHAR(13)," "),"MAPCODE"," "),CHAR(34)," "),"“"," "),"”"," "),"'"," "),"’"," "),"‘"," "),"("," "),")"," "),"["," "),"]"," "),"{"," "),"}"," "),","," "),";"," "),"|"," "),":"," "),"/"," "),"\"," ")))</f>
        <v/>
      </c>
      <c r="R361" s="50">
        <f>IF(ISNUMBER(FIND(" ",Q361)),LEFT(Q361,FIND(" ",Q361)-1),"")</f>
        <v/>
      </c>
      <c r="S361" s="50">
        <f>IF(ISNUMBER(FIND(" ",Q361)),TRIM(MID(Q361,FIND(" ",Q361)+1,999)),Q361)</f>
        <v/>
      </c>
      <c r="T3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361&amp;"")," "," "),"﻿"," "),"​"," "),"⁠"," ")," "," ")," "," "),CHAR(9)," "),CHAR(10)," "),CHAR(13)," "),"MAPCODE"," "),CHAR(34)," "),"“"," "),"”"," "),"'"," "),"’"," "),"‘"," "),"("," "),")"," "),"["," "),"]"," "),"{"," "),"}"," "),","," "),";"," "),"|"," "),":"," "),"/"," "),"\"," "))</f>
        <v/>
      </c>
      <c r="U361" s="50">
        <f>IF(R361&lt;&gt;"",R361,T361)</f>
        <v/>
      </c>
      <c r="V361" s="50">
        <f>IFERROR(FIND(".",S361),0)</f>
        <v/>
      </c>
      <c r="W361" s="50">
        <f>IF(V361&gt;0,V361-1,LEN(S361))</f>
        <v/>
      </c>
      <c r="X361" s="50">
        <f>IF(V361=0,"",IFERROR(LEFT(MID(S361,V361+1,99),FIND("-",MID(S361,V361+1,99))-1),MID(S361,V361+1,99)))</f>
        <v/>
      </c>
      <c r="Y361" s="50">
        <f>LEN(X361)</f>
        <v/>
      </c>
      <c r="Z3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361,"0",""),"1",""),"2",""),"3",""),"4",""),"5",""),"6",""),"7",""),"8",""),"9",""),"A",""),"B",""),"C",""),"D",""),"E",""),"F",""),"G",""),"H",""),"I",""),"J",""),"K",""),"L",""),"M",""),"N",""),"O",""),"P",""),"Q",""),"R",""),"S",""),"T",""),"U",""),"V",""),"W",""),"X",""),"Y",""),"Z",""),".",""),"-","")</f>
        <v/>
      </c>
      <c r="AA361" s="50">
        <f>LEN(S361)-LEN(SUBSTITUTE(S361,".",""))</f>
        <v/>
      </c>
      <c r="AB361" s="50">
        <f>AND(W361=5,Y361=4)</f>
        <v/>
      </c>
      <c r="AC361" s="50">
        <f>IF(P361="","",IF(S361="","There is no mapcode in this row, only a country code.",IF(ISNUMBER(FIND(" ",S361)),"There are too many spaces. A mapcode looks like ZAF RDD.2J: the country code, one space, then the code.",IF(Z361&lt;&gt;"","Contains characters that can't be in a mapcode: "&amp;Z361,IF(OR(AA361&lt;&gt;1,W361&lt;2,W361&gt;5,Y361&lt;2,Y361&gt;4),"This doesn't look like a mapcode. Mapcodes look like RDD.2J: 2 to 5 letters or numbers, a dot, then 2 to 4 more.",IF(AND(U361="",NOT(AB361)),"MISSING",IF(AND(U361&lt;&gt;"",OR(LEN(U361)&lt;2,LEN(U361)&gt;6,ISNUMBER(FIND(".",U361)))),"The country code """&amp;U361&amp;""" doesn't look right. Use a code like ZAF (South Africa) or US-CA (California).","")))))))</f>
        <v/>
      </c>
      <c r="AD361" s="50">
        <f>AND(R361&lt;&gt;"",T361&lt;&gt;"",R361&lt;&gt;T361)</f>
        <v/>
      </c>
    </row>
    <row r="362">
      <c r="B362" s="44" t="n"/>
      <c r="C362" s="44" t="n"/>
      <c r="D362" s="45">
        <f>IF(P362="","",IF(AC362="MISSING","MISSING COUNTRY CODE",IF(AC362&lt;&gt;"","NOT A VALID MAPCODE",IF(M362="NO CONNECTION","NO CONNECTION",IF(NOT(ISNUMBER(F362)),"NOT FOUND",IF(AD362,"CONVERTED – PLEASE CHECK","CONVERTED"))))))</f>
        <v/>
      </c>
      <c r="E362" s="46">
        <f>IF(OR(P362="",AC362&lt;&gt;""),"",TRIM(U362&amp;" "&amp;S362))</f>
        <v/>
      </c>
      <c r="F362" s="47">
        <f>IF(OR(M362="",M362="NO CONNECTION"),"",IFERROR(VALUE(SUBSTITUTE(_xlfn.FILTERXML(M362,"//latDeg"),".",MID(1/2,2,1))),""))</f>
        <v/>
      </c>
      <c r="G362" s="47">
        <f>IF(OR(M362="",M362="NO CONNECTION"),"",IFERROR(VALUE(SUBSTITUTE(_xlfn.FILTERXML(M362,"//lonDeg"),".",MID(1/2,2,1))),""))</f>
        <v/>
      </c>
      <c r="H362" s="45">
        <f>IF(ISNUMBER(F362),SUBSTITUTE(ROUND(F362,6)&amp;"",",",".")&amp;", "&amp;SUBSTITUTE(ROUND(G362,6)&amp;"",",","."),"")</f>
        <v/>
      </c>
      <c r="I362" s="46">
        <f>IF(ISNUMBER(F362),IFERROR(HYPERLINK("https://www.mymapcodes.com/go/?t="&amp;IF(U362="","AAA",U362)&amp;"&amp;ma="&amp;LEFT(S362,V362-1)&amp;"&amp;mb="&amp;MID(S362,V362+1,99),"Open on MyMapcodes →"),""),"")</f>
        <v/>
      </c>
      <c r="J362" s="48">
        <f>IF(P362="","",IF(AC362="MISSING","Add the country code: put it in front of the mapcode (e.g. ZAF RDD.2J) or in column C. ZAF = South Africa.",IF(AC362&lt;&gt;"",AC362,IF(M362="NO CONNECTION","Excel couldn't reach the mapcode service. Click the REFRESH RESULTS box just above the table.",IF(NOT(ISNUMBER(F362)),"The mapcode service doesn't recognise "&amp;E362&amp;". Check the mapcode and the country code.",IF(AD362,"Two different country codes were given, so the one in front of the mapcode ("&amp;R362&amp;") was used.",IF(E362&lt;&gt;TRIM(UPPER(B362&amp;"")),"Tidied up to "&amp;E362&amp;".","")))))))</f>
        <v/>
      </c>
      <c r="L362" s="49">
        <f>IF(E362="","",MapcodeAPI&amp;"coords/"&amp;SUBSTITUTE(E362," ","%20"))&amp;LEFT($B$13,0)</f>
        <v/>
      </c>
      <c r="M362" s="49">
        <f>IF(L362="","",IFERROR(_xlfn.WEBSERVICE(L362),IF(MapcodeAPIBackup="","NO CONNECTION",IFERROR(_xlfn.WEBSERVICE(MapcodeAPIBackup&amp;MID(L362,LEN(MapcodeAPI)+1,999)),"NO CONNECTION"))))</f>
        <v/>
      </c>
      <c r="N362" t="inlineStr">
        <is>
          <t xml:space="preserve"> </t>
        </is>
      </c>
      <c r="P362" s="50">
        <f>IFERROR(IF(AND(TRIM(B362&amp;"")="",TRIM(C362&amp;"")=""),"","#"&amp;UPPER(B362&amp;"")),"#(ERROR)")</f>
        <v/>
      </c>
      <c r="Q362" s="50">
        <f>IF(P362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362,2,999)," "," "),"﻿"," "),"​"," "),"⁠"," ")," "," ")," "," "),CHAR(9)," "),CHAR(10)," "),CHAR(13)," "),"MAPCODE"," "),CHAR(34)," "),"“"," "),"”"," "),"'"," "),"’"," "),"‘"," "),"("," "),")"," "),"["," "),"]"," "),"{"," "),"}"," "),","," "),";"," "),"|"," "),":"," "),"/"," "),"\"," ")))</f>
        <v/>
      </c>
      <c r="R362" s="50">
        <f>IF(ISNUMBER(FIND(" ",Q362)),LEFT(Q362,FIND(" ",Q362)-1),"")</f>
        <v/>
      </c>
      <c r="S362" s="50">
        <f>IF(ISNUMBER(FIND(" ",Q362)),TRIM(MID(Q362,FIND(" ",Q362)+1,999)),Q362)</f>
        <v/>
      </c>
      <c r="T3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362&amp;"")," "," "),"﻿"," "),"​"," "),"⁠"," ")," "," ")," "," "),CHAR(9)," "),CHAR(10)," "),CHAR(13)," "),"MAPCODE"," "),CHAR(34)," "),"“"," "),"”"," "),"'"," "),"’"," "),"‘"," "),"("," "),")"," "),"["," "),"]"," "),"{"," "),"}"," "),","," "),";"," "),"|"," "),":"," "),"/"," "),"\"," "))</f>
        <v/>
      </c>
      <c r="U362" s="50">
        <f>IF(R362&lt;&gt;"",R362,T362)</f>
        <v/>
      </c>
      <c r="V362" s="50">
        <f>IFERROR(FIND(".",S362),0)</f>
        <v/>
      </c>
      <c r="W362" s="50">
        <f>IF(V362&gt;0,V362-1,LEN(S362))</f>
        <v/>
      </c>
      <c r="X362" s="50">
        <f>IF(V362=0,"",IFERROR(LEFT(MID(S362,V362+1,99),FIND("-",MID(S362,V362+1,99))-1),MID(S362,V362+1,99)))</f>
        <v/>
      </c>
      <c r="Y362" s="50">
        <f>LEN(X362)</f>
        <v/>
      </c>
      <c r="Z3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362,"0",""),"1",""),"2",""),"3",""),"4",""),"5",""),"6",""),"7",""),"8",""),"9",""),"A",""),"B",""),"C",""),"D",""),"E",""),"F",""),"G",""),"H",""),"I",""),"J",""),"K",""),"L",""),"M",""),"N",""),"O",""),"P",""),"Q",""),"R",""),"S",""),"T",""),"U",""),"V",""),"W",""),"X",""),"Y",""),"Z",""),".",""),"-","")</f>
        <v/>
      </c>
      <c r="AA362" s="50">
        <f>LEN(S362)-LEN(SUBSTITUTE(S362,".",""))</f>
        <v/>
      </c>
      <c r="AB362" s="50">
        <f>AND(W362=5,Y362=4)</f>
        <v/>
      </c>
      <c r="AC362" s="50">
        <f>IF(P362="","",IF(S362="","There is no mapcode in this row, only a country code.",IF(ISNUMBER(FIND(" ",S362)),"There are too many spaces. A mapcode looks like ZAF RDD.2J: the country code, one space, then the code.",IF(Z362&lt;&gt;"","Contains characters that can't be in a mapcode: "&amp;Z362,IF(OR(AA362&lt;&gt;1,W362&lt;2,W362&gt;5,Y362&lt;2,Y362&gt;4),"This doesn't look like a mapcode. Mapcodes look like RDD.2J: 2 to 5 letters or numbers, a dot, then 2 to 4 more.",IF(AND(U362="",NOT(AB362)),"MISSING",IF(AND(U362&lt;&gt;"",OR(LEN(U362)&lt;2,LEN(U362)&gt;6,ISNUMBER(FIND(".",U362)))),"The country code """&amp;U362&amp;""" doesn't look right. Use a code like ZAF (South Africa) or US-CA (California).","")))))))</f>
        <v/>
      </c>
      <c r="AD362" s="50">
        <f>AND(R362&lt;&gt;"",T362&lt;&gt;"",R362&lt;&gt;T362)</f>
        <v/>
      </c>
    </row>
    <row r="363">
      <c r="B363" s="44" t="n"/>
      <c r="C363" s="44" t="n"/>
      <c r="D363" s="45">
        <f>IF(P363="","",IF(AC363="MISSING","MISSING COUNTRY CODE",IF(AC363&lt;&gt;"","NOT A VALID MAPCODE",IF(M363="NO CONNECTION","NO CONNECTION",IF(NOT(ISNUMBER(F363)),"NOT FOUND",IF(AD363,"CONVERTED – PLEASE CHECK","CONVERTED"))))))</f>
        <v/>
      </c>
      <c r="E363" s="46">
        <f>IF(OR(P363="",AC363&lt;&gt;""),"",TRIM(U363&amp;" "&amp;S363))</f>
        <v/>
      </c>
      <c r="F363" s="47">
        <f>IF(OR(M363="",M363="NO CONNECTION"),"",IFERROR(VALUE(SUBSTITUTE(_xlfn.FILTERXML(M363,"//latDeg"),".",MID(1/2,2,1))),""))</f>
        <v/>
      </c>
      <c r="G363" s="47">
        <f>IF(OR(M363="",M363="NO CONNECTION"),"",IFERROR(VALUE(SUBSTITUTE(_xlfn.FILTERXML(M363,"//lonDeg"),".",MID(1/2,2,1))),""))</f>
        <v/>
      </c>
      <c r="H363" s="45">
        <f>IF(ISNUMBER(F363),SUBSTITUTE(ROUND(F363,6)&amp;"",",",".")&amp;", "&amp;SUBSTITUTE(ROUND(G363,6)&amp;"",",","."),"")</f>
        <v/>
      </c>
      <c r="I363" s="46">
        <f>IF(ISNUMBER(F363),IFERROR(HYPERLINK("https://www.mymapcodes.com/go/?t="&amp;IF(U363="","AAA",U363)&amp;"&amp;ma="&amp;LEFT(S363,V363-1)&amp;"&amp;mb="&amp;MID(S363,V363+1,99),"Open on MyMapcodes →"),""),"")</f>
        <v/>
      </c>
      <c r="J363" s="48">
        <f>IF(P363="","",IF(AC363="MISSING","Add the country code: put it in front of the mapcode (e.g. ZAF RDD.2J) or in column C. ZAF = South Africa.",IF(AC363&lt;&gt;"",AC363,IF(M363="NO CONNECTION","Excel couldn't reach the mapcode service. Click the REFRESH RESULTS box just above the table.",IF(NOT(ISNUMBER(F363)),"The mapcode service doesn't recognise "&amp;E363&amp;". Check the mapcode and the country code.",IF(AD363,"Two different country codes were given, so the one in front of the mapcode ("&amp;R363&amp;") was used.",IF(E363&lt;&gt;TRIM(UPPER(B363&amp;"")),"Tidied up to "&amp;E363&amp;".","")))))))</f>
        <v/>
      </c>
      <c r="L363" s="49">
        <f>IF(E363="","",MapcodeAPI&amp;"coords/"&amp;SUBSTITUTE(E363," ","%20"))&amp;LEFT($B$13,0)</f>
        <v/>
      </c>
      <c r="M363" s="49">
        <f>IF(L363="","",IFERROR(_xlfn.WEBSERVICE(L363),IF(MapcodeAPIBackup="","NO CONNECTION",IFERROR(_xlfn.WEBSERVICE(MapcodeAPIBackup&amp;MID(L363,LEN(MapcodeAPI)+1,999)),"NO CONNECTION"))))</f>
        <v/>
      </c>
      <c r="N363" t="inlineStr">
        <is>
          <t xml:space="preserve"> </t>
        </is>
      </c>
      <c r="P363" s="50">
        <f>IFERROR(IF(AND(TRIM(B363&amp;"")="",TRIM(C363&amp;"")=""),"","#"&amp;UPPER(B363&amp;"")),"#(ERROR)")</f>
        <v/>
      </c>
      <c r="Q363" s="50">
        <f>IF(P363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363,2,999)," "," "),"﻿"," "),"​"," "),"⁠"," ")," "," ")," "," "),CHAR(9)," "),CHAR(10)," "),CHAR(13)," "),"MAPCODE"," "),CHAR(34)," "),"“"," "),"”"," "),"'"," "),"’"," "),"‘"," "),"("," "),")"," "),"["," "),"]"," "),"{"," "),"}"," "),","," "),";"," "),"|"," "),":"," "),"/"," "),"\"," ")))</f>
        <v/>
      </c>
      <c r="R363" s="50">
        <f>IF(ISNUMBER(FIND(" ",Q363)),LEFT(Q363,FIND(" ",Q363)-1),"")</f>
        <v/>
      </c>
      <c r="S363" s="50">
        <f>IF(ISNUMBER(FIND(" ",Q363)),TRIM(MID(Q363,FIND(" ",Q363)+1,999)),Q363)</f>
        <v/>
      </c>
      <c r="T3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363&amp;"")," "," "),"﻿"," "),"​"," "),"⁠"," ")," "," ")," "," "),CHAR(9)," "),CHAR(10)," "),CHAR(13)," "),"MAPCODE"," "),CHAR(34)," "),"“"," "),"”"," "),"'"," "),"’"," "),"‘"," "),"("," "),")"," "),"["," "),"]"," "),"{"," "),"}"," "),","," "),";"," "),"|"," "),":"," "),"/"," "),"\"," "))</f>
        <v/>
      </c>
      <c r="U363" s="50">
        <f>IF(R363&lt;&gt;"",R363,T363)</f>
        <v/>
      </c>
      <c r="V363" s="50">
        <f>IFERROR(FIND(".",S363),0)</f>
        <v/>
      </c>
      <c r="W363" s="50">
        <f>IF(V363&gt;0,V363-1,LEN(S363))</f>
        <v/>
      </c>
      <c r="X363" s="50">
        <f>IF(V363=0,"",IFERROR(LEFT(MID(S363,V363+1,99),FIND("-",MID(S363,V363+1,99))-1),MID(S363,V363+1,99)))</f>
        <v/>
      </c>
      <c r="Y363" s="50">
        <f>LEN(X363)</f>
        <v/>
      </c>
      <c r="Z3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363,"0",""),"1",""),"2",""),"3",""),"4",""),"5",""),"6",""),"7",""),"8",""),"9",""),"A",""),"B",""),"C",""),"D",""),"E",""),"F",""),"G",""),"H",""),"I",""),"J",""),"K",""),"L",""),"M",""),"N",""),"O",""),"P",""),"Q",""),"R",""),"S",""),"T",""),"U",""),"V",""),"W",""),"X",""),"Y",""),"Z",""),".",""),"-","")</f>
        <v/>
      </c>
      <c r="AA363" s="50">
        <f>LEN(S363)-LEN(SUBSTITUTE(S363,".",""))</f>
        <v/>
      </c>
      <c r="AB363" s="50">
        <f>AND(W363=5,Y363=4)</f>
        <v/>
      </c>
      <c r="AC363" s="50">
        <f>IF(P363="","",IF(S363="","There is no mapcode in this row, only a country code.",IF(ISNUMBER(FIND(" ",S363)),"There are too many spaces. A mapcode looks like ZAF RDD.2J: the country code, one space, then the code.",IF(Z363&lt;&gt;"","Contains characters that can't be in a mapcode: "&amp;Z363,IF(OR(AA363&lt;&gt;1,W363&lt;2,W363&gt;5,Y363&lt;2,Y363&gt;4),"This doesn't look like a mapcode. Mapcodes look like RDD.2J: 2 to 5 letters or numbers, a dot, then 2 to 4 more.",IF(AND(U363="",NOT(AB363)),"MISSING",IF(AND(U363&lt;&gt;"",OR(LEN(U363)&lt;2,LEN(U363)&gt;6,ISNUMBER(FIND(".",U363)))),"The country code """&amp;U363&amp;""" doesn't look right. Use a code like ZAF (South Africa) or US-CA (California).","")))))))</f>
        <v/>
      </c>
      <c r="AD363" s="50">
        <f>AND(R363&lt;&gt;"",T363&lt;&gt;"",R363&lt;&gt;T363)</f>
        <v/>
      </c>
    </row>
    <row r="364">
      <c r="B364" s="44" t="n"/>
      <c r="C364" s="44" t="n"/>
      <c r="D364" s="45">
        <f>IF(P364="","",IF(AC364="MISSING","MISSING COUNTRY CODE",IF(AC364&lt;&gt;"","NOT A VALID MAPCODE",IF(M364="NO CONNECTION","NO CONNECTION",IF(NOT(ISNUMBER(F364)),"NOT FOUND",IF(AD364,"CONVERTED – PLEASE CHECK","CONVERTED"))))))</f>
        <v/>
      </c>
      <c r="E364" s="46">
        <f>IF(OR(P364="",AC364&lt;&gt;""),"",TRIM(U364&amp;" "&amp;S364))</f>
        <v/>
      </c>
      <c r="F364" s="47">
        <f>IF(OR(M364="",M364="NO CONNECTION"),"",IFERROR(VALUE(SUBSTITUTE(_xlfn.FILTERXML(M364,"//latDeg"),".",MID(1/2,2,1))),""))</f>
        <v/>
      </c>
      <c r="G364" s="47">
        <f>IF(OR(M364="",M364="NO CONNECTION"),"",IFERROR(VALUE(SUBSTITUTE(_xlfn.FILTERXML(M364,"//lonDeg"),".",MID(1/2,2,1))),""))</f>
        <v/>
      </c>
      <c r="H364" s="45">
        <f>IF(ISNUMBER(F364),SUBSTITUTE(ROUND(F364,6)&amp;"",",",".")&amp;", "&amp;SUBSTITUTE(ROUND(G364,6)&amp;"",",","."),"")</f>
        <v/>
      </c>
      <c r="I364" s="46">
        <f>IF(ISNUMBER(F364),IFERROR(HYPERLINK("https://www.mymapcodes.com/go/?t="&amp;IF(U364="","AAA",U364)&amp;"&amp;ma="&amp;LEFT(S364,V364-1)&amp;"&amp;mb="&amp;MID(S364,V364+1,99),"Open on MyMapcodes →"),""),"")</f>
        <v/>
      </c>
      <c r="J364" s="48">
        <f>IF(P364="","",IF(AC364="MISSING","Add the country code: put it in front of the mapcode (e.g. ZAF RDD.2J) or in column C. ZAF = South Africa.",IF(AC364&lt;&gt;"",AC364,IF(M364="NO CONNECTION","Excel couldn't reach the mapcode service. Click the REFRESH RESULTS box just above the table.",IF(NOT(ISNUMBER(F364)),"The mapcode service doesn't recognise "&amp;E364&amp;". Check the mapcode and the country code.",IF(AD364,"Two different country codes were given, so the one in front of the mapcode ("&amp;R364&amp;") was used.",IF(E364&lt;&gt;TRIM(UPPER(B364&amp;"")),"Tidied up to "&amp;E364&amp;".","")))))))</f>
        <v/>
      </c>
      <c r="L364" s="49">
        <f>IF(E364="","",MapcodeAPI&amp;"coords/"&amp;SUBSTITUTE(E364," ","%20"))&amp;LEFT($B$13,0)</f>
        <v/>
      </c>
      <c r="M364" s="49">
        <f>IF(L364="","",IFERROR(_xlfn.WEBSERVICE(L364),IF(MapcodeAPIBackup="","NO CONNECTION",IFERROR(_xlfn.WEBSERVICE(MapcodeAPIBackup&amp;MID(L364,LEN(MapcodeAPI)+1,999)),"NO CONNECTION"))))</f>
        <v/>
      </c>
      <c r="N364" t="inlineStr">
        <is>
          <t xml:space="preserve"> </t>
        </is>
      </c>
      <c r="P364" s="50">
        <f>IFERROR(IF(AND(TRIM(B364&amp;"")="",TRIM(C364&amp;"")=""),"","#"&amp;UPPER(B364&amp;"")),"#(ERROR)")</f>
        <v/>
      </c>
      <c r="Q364" s="50">
        <f>IF(P364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364,2,999)," "," "),"﻿"," "),"​"," "),"⁠"," ")," "," ")," "," "),CHAR(9)," "),CHAR(10)," "),CHAR(13)," "),"MAPCODE"," "),CHAR(34)," "),"“"," "),"”"," "),"'"," "),"’"," "),"‘"," "),"("," "),")"," "),"["," "),"]"," "),"{"," "),"}"," "),","," "),";"," "),"|"," "),":"," "),"/"," "),"\"," ")))</f>
        <v/>
      </c>
      <c r="R364" s="50">
        <f>IF(ISNUMBER(FIND(" ",Q364)),LEFT(Q364,FIND(" ",Q364)-1),"")</f>
        <v/>
      </c>
      <c r="S364" s="50">
        <f>IF(ISNUMBER(FIND(" ",Q364)),TRIM(MID(Q364,FIND(" ",Q364)+1,999)),Q364)</f>
        <v/>
      </c>
      <c r="T3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364&amp;"")," "," "),"﻿"," "),"​"," "),"⁠"," ")," "," ")," "," "),CHAR(9)," "),CHAR(10)," "),CHAR(13)," "),"MAPCODE"," "),CHAR(34)," "),"“"," "),"”"," "),"'"," "),"’"," "),"‘"," "),"("," "),")"," "),"["," "),"]"," "),"{"," "),"}"," "),","," "),";"," "),"|"," "),":"," "),"/"," "),"\"," "))</f>
        <v/>
      </c>
      <c r="U364" s="50">
        <f>IF(R364&lt;&gt;"",R364,T364)</f>
        <v/>
      </c>
      <c r="V364" s="50">
        <f>IFERROR(FIND(".",S364),0)</f>
        <v/>
      </c>
      <c r="W364" s="50">
        <f>IF(V364&gt;0,V364-1,LEN(S364))</f>
        <v/>
      </c>
      <c r="X364" s="50">
        <f>IF(V364=0,"",IFERROR(LEFT(MID(S364,V364+1,99),FIND("-",MID(S364,V364+1,99))-1),MID(S364,V364+1,99)))</f>
        <v/>
      </c>
      <c r="Y364" s="50">
        <f>LEN(X364)</f>
        <v/>
      </c>
      <c r="Z3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364,"0",""),"1",""),"2",""),"3",""),"4",""),"5",""),"6",""),"7",""),"8",""),"9",""),"A",""),"B",""),"C",""),"D",""),"E",""),"F",""),"G",""),"H",""),"I",""),"J",""),"K",""),"L",""),"M",""),"N",""),"O",""),"P",""),"Q",""),"R",""),"S",""),"T",""),"U",""),"V",""),"W",""),"X",""),"Y",""),"Z",""),".",""),"-","")</f>
        <v/>
      </c>
      <c r="AA364" s="50">
        <f>LEN(S364)-LEN(SUBSTITUTE(S364,".",""))</f>
        <v/>
      </c>
      <c r="AB364" s="50">
        <f>AND(W364=5,Y364=4)</f>
        <v/>
      </c>
      <c r="AC364" s="50">
        <f>IF(P364="","",IF(S364="","There is no mapcode in this row, only a country code.",IF(ISNUMBER(FIND(" ",S364)),"There are too many spaces. A mapcode looks like ZAF RDD.2J: the country code, one space, then the code.",IF(Z364&lt;&gt;"","Contains characters that can't be in a mapcode: "&amp;Z364,IF(OR(AA364&lt;&gt;1,W364&lt;2,W364&gt;5,Y364&lt;2,Y364&gt;4),"This doesn't look like a mapcode. Mapcodes look like RDD.2J: 2 to 5 letters or numbers, a dot, then 2 to 4 more.",IF(AND(U364="",NOT(AB364)),"MISSING",IF(AND(U364&lt;&gt;"",OR(LEN(U364)&lt;2,LEN(U364)&gt;6,ISNUMBER(FIND(".",U364)))),"The country code """&amp;U364&amp;""" doesn't look right. Use a code like ZAF (South Africa) or US-CA (California).","")))))))</f>
        <v/>
      </c>
      <c r="AD364" s="50">
        <f>AND(R364&lt;&gt;"",T364&lt;&gt;"",R364&lt;&gt;T364)</f>
        <v/>
      </c>
    </row>
    <row r="365">
      <c r="B365" s="44" t="n"/>
      <c r="C365" s="44" t="n"/>
      <c r="D365" s="45">
        <f>IF(P365="","",IF(AC365="MISSING","MISSING COUNTRY CODE",IF(AC365&lt;&gt;"","NOT A VALID MAPCODE",IF(M365="NO CONNECTION","NO CONNECTION",IF(NOT(ISNUMBER(F365)),"NOT FOUND",IF(AD365,"CONVERTED – PLEASE CHECK","CONVERTED"))))))</f>
        <v/>
      </c>
      <c r="E365" s="46">
        <f>IF(OR(P365="",AC365&lt;&gt;""),"",TRIM(U365&amp;" "&amp;S365))</f>
        <v/>
      </c>
      <c r="F365" s="47">
        <f>IF(OR(M365="",M365="NO CONNECTION"),"",IFERROR(VALUE(SUBSTITUTE(_xlfn.FILTERXML(M365,"//latDeg"),".",MID(1/2,2,1))),""))</f>
        <v/>
      </c>
      <c r="G365" s="47">
        <f>IF(OR(M365="",M365="NO CONNECTION"),"",IFERROR(VALUE(SUBSTITUTE(_xlfn.FILTERXML(M365,"//lonDeg"),".",MID(1/2,2,1))),""))</f>
        <v/>
      </c>
      <c r="H365" s="45">
        <f>IF(ISNUMBER(F365),SUBSTITUTE(ROUND(F365,6)&amp;"",",",".")&amp;", "&amp;SUBSTITUTE(ROUND(G365,6)&amp;"",",","."),"")</f>
        <v/>
      </c>
      <c r="I365" s="46">
        <f>IF(ISNUMBER(F365),IFERROR(HYPERLINK("https://www.mymapcodes.com/go/?t="&amp;IF(U365="","AAA",U365)&amp;"&amp;ma="&amp;LEFT(S365,V365-1)&amp;"&amp;mb="&amp;MID(S365,V365+1,99),"Open on MyMapcodes →"),""),"")</f>
        <v/>
      </c>
      <c r="J365" s="48">
        <f>IF(P365="","",IF(AC365="MISSING","Add the country code: put it in front of the mapcode (e.g. ZAF RDD.2J) or in column C. ZAF = South Africa.",IF(AC365&lt;&gt;"",AC365,IF(M365="NO CONNECTION","Excel couldn't reach the mapcode service. Click the REFRESH RESULTS box just above the table.",IF(NOT(ISNUMBER(F365)),"The mapcode service doesn't recognise "&amp;E365&amp;". Check the mapcode and the country code.",IF(AD365,"Two different country codes were given, so the one in front of the mapcode ("&amp;R365&amp;") was used.",IF(E365&lt;&gt;TRIM(UPPER(B365&amp;"")),"Tidied up to "&amp;E365&amp;".","")))))))</f>
        <v/>
      </c>
      <c r="L365" s="49">
        <f>IF(E365="","",MapcodeAPI&amp;"coords/"&amp;SUBSTITUTE(E365," ","%20"))&amp;LEFT($B$13,0)</f>
        <v/>
      </c>
      <c r="M365" s="49">
        <f>IF(L365="","",IFERROR(_xlfn.WEBSERVICE(L365),IF(MapcodeAPIBackup="","NO CONNECTION",IFERROR(_xlfn.WEBSERVICE(MapcodeAPIBackup&amp;MID(L365,LEN(MapcodeAPI)+1,999)),"NO CONNECTION"))))</f>
        <v/>
      </c>
      <c r="N365" t="inlineStr">
        <is>
          <t xml:space="preserve"> </t>
        </is>
      </c>
      <c r="P365" s="50">
        <f>IFERROR(IF(AND(TRIM(B365&amp;"")="",TRIM(C365&amp;"")=""),"","#"&amp;UPPER(B365&amp;"")),"#(ERROR)")</f>
        <v/>
      </c>
      <c r="Q365" s="50">
        <f>IF(P365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365,2,999)," "," "),"﻿"," "),"​"," "),"⁠"," ")," "," ")," "," "),CHAR(9)," "),CHAR(10)," "),CHAR(13)," "),"MAPCODE"," "),CHAR(34)," "),"“"," "),"”"," "),"'"," "),"’"," "),"‘"," "),"("," "),")"," "),"["," "),"]"," "),"{"," "),"}"," "),","," "),";"," "),"|"," "),":"," "),"/"," "),"\"," ")))</f>
        <v/>
      </c>
      <c r="R365" s="50">
        <f>IF(ISNUMBER(FIND(" ",Q365)),LEFT(Q365,FIND(" ",Q365)-1),"")</f>
        <v/>
      </c>
      <c r="S365" s="50">
        <f>IF(ISNUMBER(FIND(" ",Q365)),TRIM(MID(Q365,FIND(" ",Q365)+1,999)),Q365)</f>
        <v/>
      </c>
      <c r="T3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365&amp;"")," "," "),"﻿"," "),"​"," "),"⁠"," ")," "," ")," "," "),CHAR(9)," "),CHAR(10)," "),CHAR(13)," "),"MAPCODE"," "),CHAR(34)," "),"“"," "),"”"," "),"'"," "),"’"," "),"‘"," "),"("," "),")"," "),"["," "),"]"," "),"{"," "),"}"," "),","," "),";"," "),"|"," "),":"," "),"/"," "),"\"," "))</f>
        <v/>
      </c>
      <c r="U365" s="50">
        <f>IF(R365&lt;&gt;"",R365,T365)</f>
        <v/>
      </c>
      <c r="V365" s="50">
        <f>IFERROR(FIND(".",S365),0)</f>
        <v/>
      </c>
      <c r="W365" s="50">
        <f>IF(V365&gt;0,V365-1,LEN(S365))</f>
        <v/>
      </c>
      <c r="X365" s="50">
        <f>IF(V365=0,"",IFERROR(LEFT(MID(S365,V365+1,99),FIND("-",MID(S365,V365+1,99))-1),MID(S365,V365+1,99)))</f>
        <v/>
      </c>
      <c r="Y365" s="50">
        <f>LEN(X365)</f>
        <v/>
      </c>
      <c r="Z3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365,"0",""),"1",""),"2",""),"3",""),"4",""),"5",""),"6",""),"7",""),"8",""),"9",""),"A",""),"B",""),"C",""),"D",""),"E",""),"F",""),"G",""),"H",""),"I",""),"J",""),"K",""),"L",""),"M",""),"N",""),"O",""),"P",""),"Q",""),"R",""),"S",""),"T",""),"U",""),"V",""),"W",""),"X",""),"Y",""),"Z",""),".",""),"-","")</f>
        <v/>
      </c>
      <c r="AA365" s="50">
        <f>LEN(S365)-LEN(SUBSTITUTE(S365,".",""))</f>
        <v/>
      </c>
      <c r="AB365" s="50">
        <f>AND(W365=5,Y365=4)</f>
        <v/>
      </c>
      <c r="AC365" s="50">
        <f>IF(P365="","",IF(S365="","There is no mapcode in this row, only a country code.",IF(ISNUMBER(FIND(" ",S365)),"There are too many spaces. A mapcode looks like ZAF RDD.2J: the country code, one space, then the code.",IF(Z365&lt;&gt;"","Contains characters that can't be in a mapcode: "&amp;Z365,IF(OR(AA365&lt;&gt;1,W365&lt;2,W365&gt;5,Y365&lt;2,Y365&gt;4),"This doesn't look like a mapcode. Mapcodes look like RDD.2J: 2 to 5 letters or numbers, a dot, then 2 to 4 more.",IF(AND(U365="",NOT(AB365)),"MISSING",IF(AND(U365&lt;&gt;"",OR(LEN(U365)&lt;2,LEN(U365)&gt;6,ISNUMBER(FIND(".",U365)))),"The country code """&amp;U365&amp;""" doesn't look right. Use a code like ZAF (South Africa) or US-CA (California).","")))))))</f>
        <v/>
      </c>
      <c r="AD365" s="50">
        <f>AND(R365&lt;&gt;"",T365&lt;&gt;"",R365&lt;&gt;T365)</f>
        <v/>
      </c>
    </row>
    <row r="366">
      <c r="B366" s="44" t="n"/>
      <c r="C366" s="44" t="n"/>
      <c r="D366" s="45">
        <f>IF(P366="","",IF(AC366="MISSING","MISSING COUNTRY CODE",IF(AC366&lt;&gt;"","NOT A VALID MAPCODE",IF(M366="NO CONNECTION","NO CONNECTION",IF(NOT(ISNUMBER(F366)),"NOT FOUND",IF(AD366,"CONVERTED – PLEASE CHECK","CONVERTED"))))))</f>
        <v/>
      </c>
      <c r="E366" s="46">
        <f>IF(OR(P366="",AC366&lt;&gt;""),"",TRIM(U366&amp;" "&amp;S366))</f>
        <v/>
      </c>
      <c r="F366" s="47">
        <f>IF(OR(M366="",M366="NO CONNECTION"),"",IFERROR(VALUE(SUBSTITUTE(_xlfn.FILTERXML(M366,"//latDeg"),".",MID(1/2,2,1))),""))</f>
        <v/>
      </c>
      <c r="G366" s="47">
        <f>IF(OR(M366="",M366="NO CONNECTION"),"",IFERROR(VALUE(SUBSTITUTE(_xlfn.FILTERXML(M366,"//lonDeg"),".",MID(1/2,2,1))),""))</f>
        <v/>
      </c>
      <c r="H366" s="45">
        <f>IF(ISNUMBER(F366),SUBSTITUTE(ROUND(F366,6)&amp;"",",",".")&amp;", "&amp;SUBSTITUTE(ROUND(G366,6)&amp;"",",","."),"")</f>
        <v/>
      </c>
      <c r="I366" s="46">
        <f>IF(ISNUMBER(F366),IFERROR(HYPERLINK("https://www.mymapcodes.com/go/?t="&amp;IF(U366="","AAA",U366)&amp;"&amp;ma="&amp;LEFT(S366,V366-1)&amp;"&amp;mb="&amp;MID(S366,V366+1,99),"Open on MyMapcodes →"),""),"")</f>
        <v/>
      </c>
      <c r="J366" s="48">
        <f>IF(P366="","",IF(AC366="MISSING","Add the country code: put it in front of the mapcode (e.g. ZAF RDD.2J) or in column C. ZAF = South Africa.",IF(AC366&lt;&gt;"",AC366,IF(M366="NO CONNECTION","Excel couldn't reach the mapcode service. Click the REFRESH RESULTS box just above the table.",IF(NOT(ISNUMBER(F366)),"The mapcode service doesn't recognise "&amp;E366&amp;". Check the mapcode and the country code.",IF(AD366,"Two different country codes were given, so the one in front of the mapcode ("&amp;R366&amp;") was used.",IF(E366&lt;&gt;TRIM(UPPER(B366&amp;"")),"Tidied up to "&amp;E366&amp;".","")))))))</f>
        <v/>
      </c>
      <c r="L366" s="49">
        <f>IF(E366="","",MapcodeAPI&amp;"coords/"&amp;SUBSTITUTE(E366," ","%20"))&amp;LEFT($B$13,0)</f>
        <v/>
      </c>
      <c r="M366" s="49">
        <f>IF(L366="","",IFERROR(_xlfn.WEBSERVICE(L366),IF(MapcodeAPIBackup="","NO CONNECTION",IFERROR(_xlfn.WEBSERVICE(MapcodeAPIBackup&amp;MID(L366,LEN(MapcodeAPI)+1,999)),"NO CONNECTION"))))</f>
        <v/>
      </c>
      <c r="N366" t="inlineStr">
        <is>
          <t xml:space="preserve"> </t>
        </is>
      </c>
      <c r="P366" s="50">
        <f>IFERROR(IF(AND(TRIM(B366&amp;"")="",TRIM(C366&amp;"")=""),"","#"&amp;UPPER(B366&amp;"")),"#(ERROR)")</f>
        <v/>
      </c>
      <c r="Q366" s="50">
        <f>IF(P366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366,2,999)," "," "),"﻿"," "),"​"," "),"⁠"," ")," "," ")," "," "),CHAR(9)," "),CHAR(10)," "),CHAR(13)," "),"MAPCODE"," "),CHAR(34)," "),"“"," "),"”"," "),"'"," "),"’"," "),"‘"," "),"("," "),")"," "),"["," "),"]"," "),"{"," "),"}"," "),","," "),";"," "),"|"," "),":"," "),"/"," "),"\"," ")))</f>
        <v/>
      </c>
      <c r="R366" s="50">
        <f>IF(ISNUMBER(FIND(" ",Q366)),LEFT(Q366,FIND(" ",Q366)-1),"")</f>
        <v/>
      </c>
      <c r="S366" s="50">
        <f>IF(ISNUMBER(FIND(" ",Q366)),TRIM(MID(Q366,FIND(" ",Q366)+1,999)),Q366)</f>
        <v/>
      </c>
      <c r="T3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366&amp;"")," "," "),"﻿"," "),"​"," "),"⁠"," ")," "," ")," "," "),CHAR(9)," "),CHAR(10)," "),CHAR(13)," "),"MAPCODE"," "),CHAR(34)," "),"“"," "),"”"," "),"'"," "),"’"," "),"‘"," "),"("," "),")"," "),"["," "),"]"," "),"{"," "),"}"," "),","," "),";"," "),"|"," "),":"," "),"/"," "),"\"," "))</f>
        <v/>
      </c>
      <c r="U366" s="50">
        <f>IF(R366&lt;&gt;"",R366,T366)</f>
        <v/>
      </c>
      <c r="V366" s="50">
        <f>IFERROR(FIND(".",S366),0)</f>
        <v/>
      </c>
      <c r="W366" s="50">
        <f>IF(V366&gt;0,V366-1,LEN(S366))</f>
        <v/>
      </c>
      <c r="X366" s="50">
        <f>IF(V366=0,"",IFERROR(LEFT(MID(S366,V366+1,99),FIND("-",MID(S366,V366+1,99))-1),MID(S366,V366+1,99)))</f>
        <v/>
      </c>
      <c r="Y366" s="50">
        <f>LEN(X366)</f>
        <v/>
      </c>
      <c r="Z3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366,"0",""),"1",""),"2",""),"3",""),"4",""),"5",""),"6",""),"7",""),"8",""),"9",""),"A",""),"B",""),"C",""),"D",""),"E",""),"F",""),"G",""),"H",""),"I",""),"J",""),"K",""),"L",""),"M",""),"N",""),"O",""),"P",""),"Q",""),"R",""),"S",""),"T",""),"U",""),"V",""),"W",""),"X",""),"Y",""),"Z",""),".",""),"-","")</f>
        <v/>
      </c>
      <c r="AA366" s="50">
        <f>LEN(S366)-LEN(SUBSTITUTE(S366,".",""))</f>
        <v/>
      </c>
      <c r="AB366" s="50">
        <f>AND(W366=5,Y366=4)</f>
        <v/>
      </c>
      <c r="AC366" s="50">
        <f>IF(P366="","",IF(S366="","There is no mapcode in this row, only a country code.",IF(ISNUMBER(FIND(" ",S366)),"There are too many spaces. A mapcode looks like ZAF RDD.2J: the country code, one space, then the code.",IF(Z366&lt;&gt;"","Contains characters that can't be in a mapcode: "&amp;Z366,IF(OR(AA366&lt;&gt;1,W366&lt;2,W366&gt;5,Y366&lt;2,Y366&gt;4),"This doesn't look like a mapcode. Mapcodes look like RDD.2J: 2 to 5 letters or numbers, a dot, then 2 to 4 more.",IF(AND(U366="",NOT(AB366)),"MISSING",IF(AND(U366&lt;&gt;"",OR(LEN(U366)&lt;2,LEN(U366)&gt;6,ISNUMBER(FIND(".",U366)))),"The country code """&amp;U366&amp;""" doesn't look right. Use a code like ZAF (South Africa) or US-CA (California).","")))))))</f>
        <v/>
      </c>
      <c r="AD366" s="50">
        <f>AND(R366&lt;&gt;"",T366&lt;&gt;"",R366&lt;&gt;T366)</f>
        <v/>
      </c>
    </row>
    <row r="367">
      <c r="B367" s="44" t="n"/>
      <c r="C367" s="44" t="n"/>
      <c r="D367" s="45">
        <f>IF(P367="","",IF(AC367="MISSING","MISSING COUNTRY CODE",IF(AC367&lt;&gt;"","NOT A VALID MAPCODE",IF(M367="NO CONNECTION","NO CONNECTION",IF(NOT(ISNUMBER(F367)),"NOT FOUND",IF(AD367,"CONVERTED – PLEASE CHECK","CONVERTED"))))))</f>
        <v/>
      </c>
      <c r="E367" s="46">
        <f>IF(OR(P367="",AC367&lt;&gt;""),"",TRIM(U367&amp;" "&amp;S367))</f>
        <v/>
      </c>
      <c r="F367" s="47">
        <f>IF(OR(M367="",M367="NO CONNECTION"),"",IFERROR(VALUE(SUBSTITUTE(_xlfn.FILTERXML(M367,"//latDeg"),".",MID(1/2,2,1))),""))</f>
        <v/>
      </c>
      <c r="G367" s="47">
        <f>IF(OR(M367="",M367="NO CONNECTION"),"",IFERROR(VALUE(SUBSTITUTE(_xlfn.FILTERXML(M367,"//lonDeg"),".",MID(1/2,2,1))),""))</f>
        <v/>
      </c>
      <c r="H367" s="45">
        <f>IF(ISNUMBER(F367),SUBSTITUTE(ROUND(F367,6)&amp;"",",",".")&amp;", "&amp;SUBSTITUTE(ROUND(G367,6)&amp;"",",","."),"")</f>
        <v/>
      </c>
      <c r="I367" s="46">
        <f>IF(ISNUMBER(F367),IFERROR(HYPERLINK("https://www.mymapcodes.com/go/?t="&amp;IF(U367="","AAA",U367)&amp;"&amp;ma="&amp;LEFT(S367,V367-1)&amp;"&amp;mb="&amp;MID(S367,V367+1,99),"Open on MyMapcodes →"),""),"")</f>
        <v/>
      </c>
      <c r="J367" s="48">
        <f>IF(P367="","",IF(AC367="MISSING","Add the country code: put it in front of the mapcode (e.g. ZAF RDD.2J) or in column C. ZAF = South Africa.",IF(AC367&lt;&gt;"",AC367,IF(M367="NO CONNECTION","Excel couldn't reach the mapcode service. Click the REFRESH RESULTS box just above the table.",IF(NOT(ISNUMBER(F367)),"The mapcode service doesn't recognise "&amp;E367&amp;". Check the mapcode and the country code.",IF(AD367,"Two different country codes were given, so the one in front of the mapcode ("&amp;R367&amp;") was used.",IF(E367&lt;&gt;TRIM(UPPER(B367&amp;"")),"Tidied up to "&amp;E367&amp;".","")))))))</f>
        <v/>
      </c>
      <c r="L367" s="49">
        <f>IF(E367="","",MapcodeAPI&amp;"coords/"&amp;SUBSTITUTE(E367," ","%20"))&amp;LEFT($B$13,0)</f>
        <v/>
      </c>
      <c r="M367" s="49">
        <f>IF(L367="","",IFERROR(_xlfn.WEBSERVICE(L367),IF(MapcodeAPIBackup="","NO CONNECTION",IFERROR(_xlfn.WEBSERVICE(MapcodeAPIBackup&amp;MID(L367,LEN(MapcodeAPI)+1,999)),"NO CONNECTION"))))</f>
        <v/>
      </c>
      <c r="N367" t="inlineStr">
        <is>
          <t xml:space="preserve"> </t>
        </is>
      </c>
      <c r="P367" s="50">
        <f>IFERROR(IF(AND(TRIM(B367&amp;"")="",TRIM(C367&amp;"")=""),"","#"&amp;UPPER(B367&amp;"")),"#(ERROR)")</f>
        <v/>
      </c>
      <c r="Q367" s="50">
        <f>IF(P367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367,2,999)," "," "),"﻿"," "),"​"," "),"⁠"," ")," "," ")," "," "),CHAR(9)," "),CHAR(10)," "),CHAR(13)," "),"MAPCODE"," "),CHAR(34)," "),"“"," "),"”"," "),"'"," "),"’"," "),"‘"," "),"("," "),")"," "),"["," "),"]"," "),"{"," "),"}"," "),","," "),";"," "),"|"," "),":"," "),"/"," "),"\"," ")))</f>
        <v/>
      </c>
      <c r="R367" s="50">
        <f>IF(ISNUMBER(FIND(" ",Q367)),LEFT(Q367,FIND(" ",Q367)-1),"")</f>
        <v/>
      </c>
      <c r="S367" s="50">
        <f>IF(ISNUMBER(FIND(" ",Q367)),TRIM(MID(Q367,FIND(" ",Q367)+1,999)),Q367)</f>
        <v/>
      </c>
      <c r="T3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367&amp;"")," "," "),"﻿"," "),"​"," "),"⁠"," ")," "," ")," "," "),CHAR(9)," "),CHAR(10)," "),CHAR(13)," "),"MAPCODE"," "),CHAR(34)," "),"“"," "),"”"," "),"'"," "),"’"," "),"‘"," "),"("," "),")"," "),"["," "),"]"," "),"{"," "),"}"," "),","," "),";"," "),"|"," "),":"," "),"/"," "),"\"," "))</f>
        <v/>
      </c>
      <c r="U367" s="50">
        <f>IF(R367&lt;&gt;"",R367,T367)</f>
        <v/>
      </c>
      <c r="V367" s="50">
        <f>IFERROR(FIND(".",S367),0)</f>
        <v/>
      </c>
      <c r="W367" s="50">
        <f>IF(V367&gt;0,V367-1,LEN(S367))</f>
        <v/>
      </c>
      <c r="X367" s="50">
        <f>IF(V367=0,"",IFERROR(LEFT(MID(S367,V367+1,99),FIND("-",MID(S367,V367+1,99))-1),MID(S367,V367+1,99)))</f>
        <v/>
      </c>
      <c r="Y367" s="50">
        <f>LEN(X367)</f>
        <v/>
      </c>
      <c r="Z3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367,"0",""),"1",""),"2",""),"3",""),"4",""),"5",""),"6",""),"7",""),"8",""),"9",""),"A",""),"B",""),"C",""),"D",""),"E",""),"F",""),"G",""),"H",""),"I",""),"J",""),"K",""),"L",""),"M",""),"N",""),"O",""),"P",""),"Q",""),"R",""),"S",""),"T",""),"U",""),"V",""),"W",""),"X",""),"Y",""),"Z",""),".",""),"-","")</f>
        <v/>
      </c>
      <c r="AA367" s="50">
        <f>LEN(S367)-LEN(SUBSTITUTE(S367,".",""))</f>
        <v/>
      </c>
      <c r="AB367" s="50">
        <f>AND(W367=5,Y367=4)</f>
        <v/>
      </c>
      <c r="AC367" s="50">
        <f>IF(P367="","",IF(S367="","There is no mapcode in this row, only a country code.",IF(ISNUMBER(FIND(" ",S367)),"There are too many spaces. A mapcode looks like ZAF RDD.2J: the country code, one space, then the code.",IF(Z367&lt;&gt;"","Contains characters that can't be in a mapcode: "&amp;Z367,IF(OR(AA367&lt;&gt;1,W367&lt;2,W367&gt;5,Y367&lt;2,Y367&gt;4),"This doesn't look like a mapcode. Mapcodes look like RDD.2J: 2 to 5 letters or numbers, a dot, then 2 to 4 more.",IF(AND(U367="",NOT(AB367)),"MISSING",IF(AND(U367&lt;&gt;"",OR(LEN(U367)&lt;2,LEN(U367)&gt;6,ISNUMBER(FIND(".",U367)))),"The country code """&amp;U367&amp;""" doesn't look right. Use a code like ZAF (South Africa) or US-CA (California).","")))))))</f>
        <v/>
      </c>
      <c r="AD367" s="50">
        <f>AND(R367&lt;&gt;"",T367&lt;&gt;"",R367&lt;&gt;T367)</f>
        <v/>
      </c>
    </row>
    <row r="368">
      <c r="B368" s="44" t="n"/>
      <c r="C368" s="44" t="n"/>
      <c r="D368" s="45">
        <f>IF(P368="","",IF(AC368="MISSING","MISSING COUNTRY CODE",IF(AC368&lt;&gt;"","NOT A VALID MAPCODE",IF(M368="NO CONNECTION","NO CONNECTION",IF(NOT(ISNUMBER(F368)),"NOT FOUND",IF(AD368,"CONVERTED – PLEASE CHECK","CONVERTED"))))))</f>
        <v/>
      </c>
      <c r="E368" s="46">
        <f>IF(OR(P368="",AC368&lt;&gt;""),"",TRIM(U368&amp;" "&amp;S368))</f>
        <v/>
      </c>
      <c r="F368" s="47">
        <f>IF(OR(M368="",M368="NO CONNECTION"),"",IFERROR(VALUE(SUBSTITUTE(_xlfn.FILTERXML(M368,"//latDeg"),".",MID(1/2,2,1))),""))</f>
        <v/>
      </c>
      <c r="G368" s="47">
        <f>IF(OR(M368="",M368="NO CONNECTION"),"",IFERROR(VALUE(SUBSTITUTE(_xlfn.FILTERXML(M368,"//lonDeg"),".",MID(1/2,2,1))),""))</f>
        <v/>
      </c>
      <c r="H368" s="45">
        <f>IF(ISNUMBER(F368),SUBSTITUTE(ROUND(F368,6)&amp;"",",",".")&amp;", "&amp;SUBSTITUTE(ROUND(G368,6)&amp;"",",","."),"")</f>
        <v/>
      </c>
      <c r="I368" s="46">
        <f>IF(ISNUMBER(F368),IFERROR(HYPERLINK("https://www.mymapcodes.com/go/?t="&amp;IF(U368="","AAA",U368)&amp;"&amp;ma="&amp;LEFT(S368,V368-1)&amp;"&amp;mb="&amp;MID(S368,V368+1,99),"Open on MyMapcodes →"),""),"")</f>
        <v/>
      </c>
      <c r="J368" s="48">
        <f>IF(P368="","",IF(AC368="MISSING","Add the country code: put it in front of the mapcode (e.g. ZAF RDD.2J) or in column C. ZAF = South Africa.",IF(AC368&lt;&gt;"",AC368,IF(M368="NO CONNECTION","Excel couldn't reach the mapcode service. Click the REFRESH RESULTS box just above the table.",IF(NOT(ISNUMBER(F368)),"The mapcode service doesn't recognise "&amp;E368&amp;". Check the mapcode and the country code.",IF(AD368,"Two different country codes were given, so the one in front of the mapcode ("&amp;R368&amp;") was used.",IF(E368&lt;&gt;TRIM(UPPER(B368&amp;"")),"Tidied up to "&amp;E368&amp;".","")))))))</f>
        <v/>
      </c>
      <c r="L368" s="49">
        <f>IF(E368="","",MapcodeAPI&amp;"coords/"&amp;SUBSTITUTE(E368," ","%20"))&amp;LEFT($B$13,0)</f>
        <v/>
      </c>
      <c r="M368" s="49">
        <f>IF(L368="","",IFERROR(_xlfn.WEBSERVICE(L368),IF(MapcodeAPIBackup="","NO CONNECTION",IFERROR(_xlfn.WEBSERVICE(MapcodeAPIBackup&amp;MID(L368,LEN(MapcodeAPI)+1,999)),"NO CONNECTION"))))</f>
        <v/>
      </c>
      <c r="N368" t="inlineStr">
        <is>
          <t xml:space="preserve"> </t>
        </is>
      </c>
      <c r="P368" s="50">
        <f>IFERROR(IF(AND(TRIM(B368&amp;"")="",TRIM(C368&amp;"")=""),"","#"&amp;UPPER(B368&amp;"")),"#(ERROR)")</f>
        <v/>
      </c>
      <c r="Q368" s="50">
        <f>IF(P368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368,2,999)," "," "),"﻿"," "),"​"," "),"⁠"," ")," "," ")," "," "),CHAR(9)," "),CHAR(10)," "),CHAR(13)," "),"MAPCODE"," "),CHAR(34)," "),"“"," "),"”"," "),"'"," "),"’"," "),"‘"," "),"("," "),")"," "),"["," "),"]"," "),"{"," "),"}"," "),","," "),";"," "),"|"," "),":"," "),"/"," "),"\"," ")))</f>
        <v/>
      </c>
      <c r="R368" s="50">
        <f>IF(ISNUMBER(FIND(" ",Q368)),LEFT(Q368,FIND(" ",Q368)-1),"")</f>
        <v/>
      </c>
      <c r="S368" s="50">
        <f>IF(ISNUMBER(FIND(" ",Q368)),TRIM(MID(Q368,FIND(" ",Q368)+1,999)),Q368)</f>
        <v/>
      </c>
      <c r="T3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368&amp;"")," "," "),"﻿"," "),"​"," "),"⁠"," ")," "," ")," "," "),CHAR(9)," "),CHAR(10)," "),CHAR(13)," "),"MAPCODE"," "),CHAR(34)," "),"“"," "),"”"," "),"'"," "),"’"," "),"‘"," "),"("," "),")"," "),"["," "),"]"," "),"{"," "),"}"," "),","," "),";"," "),"|"," "),":"," "),"/"," "),"\"," "))</f>
        <v/>
      </c>
      <c r="U368" s="50">
        <f>IF(R368&lt;&gt;"",R368,T368)</f>
        <v/>
      </c>
      <c r="V368" s="50">
        <f>IFERROR(FIND(".",S368),0)</f>
        <v/>
      </c>
      <c r="W368" s="50">
        <f>IF(V368&gt;0,V368-1,LEN(S368))</f>
        <v/>
      </c>
      <c r="X368" s="50">
        <f>IF(V368=0,"",IFERROR(LEFT(MID(S368,V368+1,99),FIND("-",MID(S368,V368+1,99))-1),MID(S368,V368+1,99)))</f>
        <v/>
      </c>
      <c r="Y368" s="50">
        <f>LEN(X368)</f>
        <v/>
      </c>
      <c r="Z3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368,"0",""),"1",""),"2",""),"3",""),"4",""),"5",""),"6",""),"7",""),"8",""),"9",""),"A",""),"B",""),"C",""),"D",""),"E",""),"F",""),"G",""),"H",""),"I",""),"J",""),"K",""),"L",""),"M",""),"N",""),"O",""),"P",""),"Q",""),"R",""),"S",""),"T",""),"U",""),"V",""),"W",""),"X",""),"Y",""),"Z",""),".",""),"-","")</f>
        <v/>
      </c>
      <c r="AA368" s="50">
        <f>LEN(S368)-LEN(SUBSTITUTE(S368,".",""))</f>
        <v/>
      </c>
      <c r="AB368" s="50">
        <f>AND(W368=5,Y368=4)</f>
        <v/>
      </c>
      <c r="AC368" s="50">
        <f>IF(P368="","",IF(S368="","There is no mapcode in this row, only a country code.",IF(ISNUMBER(FIND(" ",S368)),"There are too many spaces. A mapcode looks like ZAF RDD.2J: the country code, one space, then the code.",IF(Z368&lt;&gt;"","Contains characters that can't be in a mapcode: "&amp;Z368,IF(OR(AA368&lt;&gt;1,W368&lt;2,W368&gt;5,Y368&lt;2,Y368&gt;4),"This doesn't look like a mapcode. Mapcodes look like RDD.2J: 2 to 5 letters or numbers, a dot, then 2 to 4 more.",IF(AND(U368="",NOT(AB368)),"MISSING",IF(AND(U368&lt;&gt;"",OR(LEN(U368)&lt;2,LEN(U368)&gt;6,ISNUMBER(FIND(".",U368)))),"The country code """&amp;U368&amp;""" doesn't look right. Use a code like ZAF (South Africa) or US-CA (California).","")))))))</f>
        <v/>
      </c>
      <c r="AD368" s="50">
        <f>AND(R368&lt;&gt;"",T368&lt;&gt;"",R368&lt;&gt;T368)</f>
        <v/>
      </c>
    </row>
    <row r="369">
      <c r="B369" s="44" t="n"/>
      <c r="C369" s="44" t="n"/>
      <c r="D369" s="45">
        <f>IF(P369="","",IF(AC369="MISSING","MISSING COUNTRY CODE",IF(AC369&lt;&gt;"","NOT A VALID MAPCODE",IF(M369="NO CONNECTION","NO CONNECTION",IF(NOT(ISNUMBER(F369)),"NOT FOUND",IF(AD369,"CONVERTED – PLEASE CHECK","CONVERTED"))))))</f>
        <v/>
      </c>
      <c r="E369" s="46">
        <f>IF(OR(P369="",AC369&lt;&gt;""),"",TRIM(U369&amp;" "&amp;S369))</f>
        <v/>
      </c>
      <c r="F369" s="47">
        <f>IF(OR(M369="",M369="NO CONNECTION"),"",IFERROR(VALUE(SUBSTITUTE(_xlfn.FILTERXML(M369,"//latDeg"),".",MID(1/2,2,1))),""))</f>
        <v/>
      </c>
      <c r="G369" s="47">
        <f>IF(OR(M369="",M369="NO CONNECTION"),"",IFERROR(VALUE(SUBSTITUTE(_xlfn.FILTERXML(M369,"//lonDeg"),".",MID(1/2,2,1))),""))</f>
        <v/>
      </c>
      <c r="H369" s="45">
        <f>IF(ISNUMBER(F369),SUBSTITUTE(ROUND(F369,6)&amp;"",",",".")&amp;", "&amp;SUBSTITUTE(ROUND(G369,6)&amp;"",",","."),"")</f>
        <v/>
      </c>
      <c r="I369" s="46">
        <f>IF(ISNUMBER(F369),IFERROR(HYPERLINK("https://www.mymapcodes.com/go/?t="&amp;IF(U369="","AAA",U369)&amp;"&amp;ma="&amp;LEFT(S369,V369-1)&amp;"&amp;mb="&amp;MID(S369,V369+1,99),"Open on MyMapcodes →"),""),"")</f>
        <v/>
      </c>
      <c r="J369" s="48">
        <f>IF(P369="","",IF(AC369="MISSING","Add the country code: put it in front of the mapcode (e.g. ZAF RDD.2J) or in column C. ZAF = South Africa.",IF(AC369&lt;&gt;"",AC369,IF(M369="NO CONNECTION","Excel couldn't reach the mapcode service. Click the REFRESH RESULTS box just above the table.",IF(NOT(ISNUMBER(F369)),"The mapcode service doesn't recognise "&amp;E369&amp;". Check the mapcode and the country code.",IF(AD369,"Two different country codes were given, so the one in front of the mapcode ("&amp;R369&amp;") was used.",IF(E369&lt;&gt;TRIM(UPPER(B369&amp;"")),"Tidied up to "&amp;E369&amp;".","")))))))</f>
        <v/>
      </c>
      <c r="L369" s="49">
        <f>IF(E369="","",MapcodeAPI&amp;"coords/"&amp;SUBSTITUTE(E369," ","%20"))&amp;LEFT($B$13,0)</f>
        <v/>
      </c>
      <c r="M369" s="49">
        <f>IF(L369="","",IFERROR(_xlfn.WEBSERVICE(L369),IF(MapcodeAPIBackup="","NO CONNECTION",IFERROR(_xlfn.WEBSERVICE(MapcodeAPIBackup&amp;MID(L369,LEN(MapcodeAPI)+1,999)),"NO CONNECTION"))))</f>
        <v/>
      </c>
      <c r="N369" t="inlineStr">
        <is>
          <t xml:space="preserve"> </t>
        </is>
      </c>
      <c r="P369" s="50">
        <f>IFERROR(IF(AND(TRIM(B369&amp;"")="",TRIM(C369&amp;"")=""),"","#"&amp;UPPER(B369&amp;"")),"#(ERROR)")</f>
        <v/>
      </c>
      <c r="Q369" s="50">
        <f>IF(P369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369,2,999)," "," "),"﻿"," "),"​"," "),"⁠"," ")," "," ")," "," "),CHAR(9)," "),CHAR(10)," "),CHAR(13)," "),"MAPCODE"," "),CHAR(34)," "),"“"," "),"”"," "),"'"," "),"’"," "),"‘"," "),"("," "),")"," "),"["," "),"]"," "),"{"," "),"}"," "),","," "),";"," "),"|"," "),":"," "),"/"," "),"\"," ")))</f>
        <v/>
      </c>
      <c r="R369" s="50">
        <f>IF(ISNUMBER(FIND(" ",Q369)),LEFT(Q369,FIND(" ",Q369)-1),"")</f>
        <v/>
      </c>
      <c r="S369" s="50">
        <f>IF(ISNUMBER(FIND(" ",Q369)),TRIM(MID(Q369,FIND(" ",Q369)+1,999)),Q369)</f>
        <v/>
      </c>
      <c r="T3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369&amp;"")," "," "),"﻿"," "),"​"," "),"⁠"," ")," "," ")," "," "),CHAR(9)," "),CHAR(10)," "),CHAR(13)," "),"MAPCODE"," "),CHAR(34)," "),"“"," "),"”"," "),"'"," "),"’"," "),"‘"," "),"("," "),")"," "),"["," "),"]"," "),"{"," "),"}"," "),","," "),";"," "),"|"," "),":"," "),"/"," "),"\"," "))</f>
        <v/>
      </c>
      <c r="U369" s="50">
        <f>IF(R369&lt;&gt;"",R369,T369)</f>
        <v/>
      </c>
      <c r="V369" s="50">
        <f>IFERROR(FIND(".",S369),0)</f>
        <v/>
      </c>
      <c r="W369" s="50">
        <f>IF(V369&gt;0,V369-1,LEN(S369))</f>
        <v/>
      </c>
      <c r="X369" s="50">
        <f>IF(V369=0,"",IFERROR(LEFT(MID(S369,V369+1,99),FIND("-",MID(S369,V369+1,99))-1),MID(S369,V369+1,99)))</f>
        <v/>
      </c>
      <c r="Y369" s="50">
        <f>LEN(X369)</f>
        <v/>
      </c>
      <c r="Z3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369,"0",""),"1",""),"2",""),"3",""),"4",""),"5",""),"6",""),"7",""),"8",""),"9",""),"A",""),"B",""),"C",""),"D",""),"E",""),"F",""),"G",""),"H",""),"I",""),"J",""),"K",""),"L",""),"M",""),"N",""),"O",""),"P",""),"Q",""),"R",""),"S",""),"T",""),"U",""),"V",""),"W",""),"X",""),"Y",""),"Z",""),".",""),"-","")</f>
        <v/>
      </c>
      <c r="AA369" s="50">
        <f>LEN(S369)-LEN(SUBSTITUTE(S369,".",""))</f>
        <v/>
      </c>
      <c r="AB369" s="50">
        <f>AND(W369=5,Y369=4)</f>
        <v/>
      </c>
      <c r="AC369" s="50">
        <f>IF(P369="","",IF(S369="","There is no mapcode in this row, only a country code.",IF(ISNUMBER(FIND(" ",S369)),"There are too many spaces. A mapcode looks like ZAF RDD.2J: the country code, one space, then the code.",IF(Z369&lt;&gt;"","Contains characters that can't be in a mapcode: "&amp;Z369,IF(OR(AA369&lt;&gt;1,W369&lt;2,W369&gt;5,Y369&lt;2,Y369&gt;4),"This doesn't look like a mapcode. Mapcodes look like RDD.2J: 2 to 5 letters or numbers, a dot, then 2 to 4 more.",IF(AND(U369="",NOT(AB369)),"MISSING",IF(AND(U369&lt;&gt;"",OR(LEN(U369)&lt;2,LEN(U369)&gt;6,ISNUMBER(FIND(".",U369)))),"The country code """&amp;U369&amp;""" doesn't look right. Use a code like ZAF (South Africa) or US-CA (California).","")))))))</f>
        <v/>
      </c>
      <c r="AD369" s="50">
        <f>AND(R369&lt;&gt;"",T369&lt;&gt;"",R369&lt;&gt;T369)</f>
        <v/>
      </c>
    </row>
    <row r="370">
      <c r="B370" s="44" t="n"/>
      <c r="C370" s="44" t="n"/>
      <c r="D370" s="45">
        <f>IF(P370="","",IF(AC370="MISSING","MISSING COUNTRY CODE",IF(AC370&lt;&gt;"","NOT A VALID MAPCODE",IF(M370="NO CONNECTION","NO CONNECTION",IF(NOT(ISNUMBER(F370)),"NOT FOUND",IF(AD370,"CONVERTED – PLEASE CHECK","CONVERTED"))))))</f>
        <v/>
      </c>
      <c r="E370" s="46">
        <f>IF(OR(P370="",AC370&lt;&gt;""),"",TRIM(U370&amp;" "&amp;S370))</f>
        <v/>
      </c>
      <c r="F370" s="47">
        <f>IF(OR(M370="",M370="NO CONNECTION"),"",IFERROR(VALUE(SUBSTITUTE(_xlfn.FILTERXML(M370,"//latDeg"),".",MID(1/2,2,1))),""))</f>
        <v/>
      </c>
      <c r="G370" s="47">
        <f>IF(OR(M370="",M370="NO CONNECTION"),"",IFERROR(VALUE(SUBSTITUTE(_xlfn.FILTERXML(M370,"//lonDeg"),".",MID(1/2,2,1))),""))</f>
        <v/>
      </c>
      <c r="H370" s="45">
        <f>IF(ISNUMBER(F370),SUBSTITUTE(ROUND(F370,6)&amp;"",",",".")&amp;", "&amp;SUBSTITUTE(ROUND(G370,6)&amp;"",",","."),"")</f>
        <v/>
      </c>
      <c r="I370" s="46">
        <f>IF(ISNUMBER(F370),IFERROR(HYPERLINK("https://www.mymapcodes.com/go/?t="&amp;IF(U370="","AAA",U370)&amp;"&amp;ma="&amp;LEFT(S370,V370-1)&amp;"&amp;mb="&amp;MID(S370,V370+1,99),"Open on MyMapcodes →"),""),"")</f>
        <v/>
      </c>
      <c r="J370" s="48">
        <f>IF(P370="","",IF(AC370="MISSING","Add the country code: put it in front of the mapcode (e.g. ZAF RDD.2J) or in column C. ZAF = South Africa.",IF(AC370&lt;&gt;"",AC370,IF(M370="NO CONNECTION","Excel couldn't reach the mapcode service. Click the REFRESH RESULTS box just above the table.",IF(NOT(ISNUMBER(F370)),"The mapcode service doesn't recognise "&amp;E370&amp;". Check the mapcode and the country code.",IF(AD370,"Two different country codes were given, so the one in front of the mapcode ("&amp;R370&amp;") was used.",IF(E370&lt;&gt;TRIM(UPPER(B370&amp;"")),"Tidied up to "&amp;E370&amp;".","")))))))</f>
        <v/>
      </c>
      <c r="L370" s="49">
        <f>IF(E370="","",MapcodeAPI&amp;"coords/"&amp;SUBSTITUTE(E370," ","%20"))&amp;LEFT($B$13,0)</f>
        <v/>
      </c>
      <c r="M370" s="49">
        <f>IF(L370="","",IFERROR(_xlfn.WEBSERVICE(L370),IF(MapcodeAPIBackup="","NO CONNECTION",IFERROR(_xlfn.WEBSERVICE(MapcodeAPIBackup&amp;MID(L370,LEN(MapcodeAPI)+1,999)),"NO CONNECTION"))))</f>
        <v/>
      </c>
      <c r="N370" t="inlineStr">
        <is>
          <t xml:space="preserve"> </t>
        </is>
      </c>
      <c r="P370" s="50">
        <f>IFERROR(IF(AND(TRIM(B370&amp;"")="",TRIM(C370&amp;"")=""),"","#"&amp;UPPER(B370&amp;"")),"#(ERROR)")</f>
        <v/>
      </c>
      <c r="Q370" s="50">
        <f>IF(P370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370,2,999)," "," "),"﻿"," "),"​"," "),"⁠"," ")," "," ")," "," "),CHAR(9)," "),CHAR(10)," "),CHAR(13)," "),"MAPCODE"," "),CHAR(34)," "),"“"," "),"”"," "),"'"," "),"’"," "),"‘"," "),"("," "),")"," "),"["," "),"]"," "),"{"," "),"}"," "),","," "),";"," "),"|"," "),":"," "),"/"," "),"\"," ")))</f>
        <v/>
      </c>
      <c r="R370" s="50">
        <f>IF(ISNUMBER(FIND(" ",Q370)),LEFT(Q370,FIND(" ",Q370)-1),"")</f>
        <v/>
      </c>
      <c r="S370" s="50">
        <f>IF(ISNUMBER(FIND(" ",Q370)),TRIM(MID(Q370,FIND(" ",Q370)+1,999)),Q370)</f>
        <v/>
      </c>
      <c r="T3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370&amp;"")," "," "),"﻿"," "),"​"," "),"⁠"," ")," "," ")," "," "),CHAR(9)," "),CHAR(10)," "),CHAR(13)," "),"MAPCODE"," "),CHAR(34)," "),"“"," "),"”"," "),"'"," "),"’"," "),"‘"," "),"("," "),")"," "),"["," "),"]"," "),"{"," "),"}"," "),","," "),";"," "),"|"," "),":"," "),"/"," "),"\"," "))</f>
        <v/>
      </c>
      <c r="U370" s="50">
        <f>IF(R370&lt;&gt;"",R370,T370)</f>
        <v/>
      </c>
      <c r="V370" s="50">
        <f>IFERROR(FIND(".",S370),0)</f>
        <v/>
      </c>
      <c r="W370" s="50">
        <f>IF(V370&gt;0,V370-1,LEN(S370))</f>
        <v/>
      </c>
      <c r="X370" s="50">
        <f>IF(V370=0,"",IFERROR(LEFT(MID(S370,V370+1,99),FIND("-",MID(S370,V370+1,99))-1),MID(S370,V370+1,99)))</f>
        <v/>
      </c>
      <c r="Y370" s="50">
        <f>LEN(X370)</f>
        <v/>
      </c>
      <c r="Z3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370,"0",""),"1",""),"2",""),"3",""),"4",""),"5",""),"6",""),"7",""),"8",""),"9",""),"A",""),"B",""),"C",""),"D",""),"E",""),"F",""),"G",""),"H",""),"I",""),"J",""),"K",""),"L",""),"M",""),"N",""),"O",""),"P",""),"Q",""),"R",""),"S",""),"T",""),"U",""),"V",""),"W",""),"X",""),"Y",""),"Z",""),".",""),"-","")</f>
        <v/>
      </c>
      <c r="AA370" s="50">
        <f>LEN(S370)-LEN(SUBSTITUTE(S370,".",""))</f>
        <v/>
      </c>
      <c r="AB370" s="50">
        <f>AND(W370=5,Y370=4)</f>
        <v/>
      </c>
      <c r="AC370" s="50">
        <f>IF(P370="","",IF(S370="","There is no mapcode in this row, only a country code.",IF(ISNUMBER(FIND(" ",S370)),"There are too many spaces. A mapcode looks like ZAF RDD.2J: the country code, one space, then the code.",IF(Z370&lt;&gt;"","Contains characters that can't be in a mapcode: "&amp;Z370,IF(OR(AA370&lt;&gt;1,W370&lt;2,W370&gt;5,Y370&lt;2,Y370&gt;4),"This doesn't look like a mapcode. Mapcodes look like RDD.2J: 2 to 5 letters or numbers, a dot, then 2 to 4 more.",IF(AND(U370="",NOT(AB370)),"MISSING",IF(AND(U370&lt;&gt;"",OR(LEN(U370)&lt;2,LEN(U370)&gt;6,ISNUMBER(FIND(".",U370)))),"The country code """&amp;U370&amp;""" doesn't look right. Use a code like ZAF (South Africa) or US-CA (California).","")))))))</f>
        <v/>
      </c>
      <c r="AD370" s="50">
        <f>AND(R370&lt;&gt;"",T370&lt;&gt;"",R370&lt;&gt;T370)</f>
        <v/>
      </c>
    </row>
    <row r="371">
      <c r="B371" s="44" t="n"/>
      <c r="C371" s="44" t="n"/>
      <c r="D371" s="45">
        <f>IF(P371="","",IF(AC371="MISSING","MISSING COUNTRY CODE",IF(AC371&lt;&gt;"","NOT A VALID MAPCODE",IF(M371="NO CONNECTION","NO CONNECTION",IF(NOT(ISNUMBER(F371)),"NOT FOUND",IF(AD371,"CONVERTED – PLEASE CHECK","CONVERTED"))))))</f>
        <v/>
      </c>
      <c r="E371" s="46">
        <f>IF(OR(P371="",AC371&lt;&gt;""),"",TRIM(U371&amp;" "&amp;S371))</f>
        <v/>
      </c>
      <c r="F371" s="47">
        <f>IF(OR(M371="",M371="NO CONNECTION"),"",IFERROR(VALUE(SUBSTITUTE(_xlfn.FILTERXML(M371,"//latDeg"),".",MID(1/2,2,1))),""))</f>
        <v/>
      </c>
      <c r="G371" s="47">
        <f>IF(OR(M371="",M371="NO CONNECTION"),"",IFERROR(VALUE(SUBSTITUTE(_xlfn.FILTERXML(M371,"//lonDeg"),".",MID(1/2,2,1))),""))</f>
        <v/>
      </c>
      <c r="H371" s="45">
        <f>IF(ISNUMBER(F371),SUBSTITUTE(ROUND(F371,6)&amp;"",",",".")&amp;", "&amp;SUBSTITUTE(ROUND(G371,6)&amp;"",",","."),"")</f>
        <v/>
      </c>
      <c r="I371" s="46">
        <f>IF(ISNUMBER(F371),IFERROR(HYPERLINK("https://www.mymapcodes.com/go/?t="&amp;IF(U371="","AAA",U371)&amp;"&amp;ma="&amp;LEFT(S371,V371-1)&amp;"&amp;mb="&amp;MID(S371,V371+1,99),"Open on MyMapcodes →"),""),"")</f>
        <v/>
      </c>
      <c r="J371" s="48">
        <f>IF(P371="","",IF(AC371="MISSING","Add the country code: put it in front of the mapcode (e.g. ZAF RDD.2J) or in column C. ZAF = South Africa.",IF(AC371&lt;&gt;"",AC371,IF(M371="NO CONNECTION","Excel couldn't reach the mapcode service. Click the REFRESH RESULTS box just above the table.",IF(NOT(ISNUMBER(F371)),"The mapcode service doesn't recognise "&amp;E371&amp;". Check the mapcode and the country code.",IF(AD371,"Two different country codes were given, so the one in front of the mapcode ("&amp;R371&amp;") was used.",IF(E371&lt;&gt;TRIM(UPPER(B371&amp;"")),"Tidied up to "&amp;E371&amp;".","")))))))</f>
        <v/>
      </c>
      <c r="L371" s="49">
        <f>IF(E371="","",MapcodeAPI&amp;"coords/"&amp;SUBSTITUTE(E371," ","%20"))&amp;LEFT($B$13,0)</f>
        <v/>
      </c>
      <c r="M371" s="49">
        <f>IF(L371="","",IFERROR(_xlfn.WEBSERVICE(L371),IF(MapcodeAPIBackup="","NO CONNECTION",IFERROR(_xlfn.WEBSERVICE(MapcodeAPIBackup&amp;MID(L371,LEN(MapcodeAPI)+1,999)),"NO CONNECTION"))))</f>
        <v/>
      </c>
      <c r="N371" t="inlineStr">
        <is>
          <t xml:space="preserve"> </t>
        </is>
      </c>
      <c r="P371" s="50">
        <f>IFERROR(IF(AND(TRIM(B371&amp;"")="",TRIM(C371&amp;"")=""),"","#"&amp;UPPER(B371&amp;"")),"#(ERROR)")</f>
        <v/>
      </c>
      <c r="Q371" s="50">
        <f>IF(P371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371,2,999)," "," "),"﻿"," "),"​"," "),"⁠"," ")," "," ")," "," "),CHAR(9)," "),CHAR(10)," "),CHAR(13)," "),"MAPCODE"," "),CHAR(34)," "),"“"," "),"”"," "),"'"," "),"’"," "),"‘"," "),"("," "),")"," "),"["," "),"]"," "),"{"," "),"}"," "),","," "),";"," "),"|"," "),":"," "),"/"," "),"\"," ")))</f>
        <v/>
      </c>
      <c r="R371" s="50">
        <f>IF(ISNUMBER(FIND(" ",Q371)),LEFT(Q371,FIND(" ",Q371)-1),"")</f>
        <v/>
      </c>
      <c r="S371" s="50">
        <f>IF(ISNUMBER(FIND(" ",Q371)),TRIM(MID(Q371,FIND(" ",Q371)+1,999)),Q371)</f>
        <v/>
      </c>
      <c r="T3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371&amp;"")," "," "),"﻿"," "),"​"," "),"⁠"," ")," "," ")," "," "),CHAR(9)," "),CHAR(10)," "),CHAR(13)," "),"MAPCODE"," "),CHAR(34)," "),"“"," "),"”"," "),"'"," "),"’"," "),"‘"," "),"("," "),")"," "),"["," "),"]"," "),"{"," "),"}"," "),","," "),";"," "),"|"," "),":"," "),"/"," "),"\"," "))</f>
        <v/>
      </c>
      <c r="U371" s="50">
        <f>IF(R371&lt;&gt;"",R371,T371)</f>
        <v/>
      </c>
      <c r="V371" s="50">
        <f>IFERROR(FIND(".",S371),0)</f>
        <v/>
      </c>
      <c r="W371" s="50">
        <f>IF(V371&gt;0,V371-1,LEN(S371))</f>
        <v/>
      </c>
      <c r="X371" s="50">
        <f>IF(V371=0,"",IFERROR(LEFT(MID(S371,V371+1,99),FIND("-",MID(S371,V371+1,99))-1),MID(S371,V371+1,99)))</f>
        <v/>
      </c>
      <c r="Y371" s="50">
        <f>LEN(X371)</f>
        <v/>
      </c>
      <c r="Z3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371,"0",""),"1",""),"2",""),"3",""),"4",""),"5",""),"6",""),"7",""),"8",""),"9",""),"A",""),"B",""),"C",""),"D",""),"E",""),"F",""),"G",""),"H",""),"I",""),"J",""),"K",""),"L",""),"M",""),"N",""),"O",""),"P",""),"Q",""),"R",""),"S",""),"T",""),"U",""),"V",""),"W",""),"X",""),"Y",""),"Z",""),".",""),"-","")</f>
        <v/>
      </c>
      <c r="AA371" s="50">
        <f>LEN(S371)-LEN(SUBSTITUTE(S371,".",""))</f>
        <v/>
      </c>
      <c r="AB371" s="50">
        <f>AND(W371=5,Y371=4)</f>
        <v/>
      </c>
      <c r="AC371" s="50">
        <f>IF(P371="","",IF(S371="","There is no mapcode in this row, only a country code.",IF(ISNUMBER(FIND(" ",S371)),"There are too many spaces. A mapcode looks like ZAF RDD.2J: the country code, one space, then the code.",IF(Z371&lt;&gt;"","Contains characters that can't be in a mapcode: "&amp;Z371,IF(OR(AA371&lt;&gt;1,W371&lt;2,W371&gt;5,Y371&lt;2,Y371&gt;4),"This doesn't look like a mapcode. Mapcodes look like RDD.2J: 2 to 5 letters or numbers, a dot, then 2 to 4 more.",IF(AND(U371="",NOT(AB371)),"MISSING",IF(AND(U371&lt;&gt;"",OR(LEN(U371)&lt;2,LEN(U371)&gt;6,ISNUMBER(FIND(".",U371)))),"The country code """&amp;U371&amp;""" doesn't look right. Use a code like ZAF (South Africa) or US-CA (California).","")))))))</f>
        <v/>
      </c>
      <c r="AD371" s="50">
        <f>AND(R371&lt;&gt;"",T371&lt;&gt;"",R371&lt;&gt;T371)</f>
        <v/>
      </c>
    </row>
    <row r="372">
      <c r="B372" s="44" t="n"/>
      <c r="C372" s="44" t="n"/>
      <c r="D372" s="45">
        <f>IF(P372="","",IF(AC372="MISSING","MISSING COUNTRY CODE",IF(AC372&lt;&gt;"","NOT A VALID MAPCODE",IF(M372="NO CONNECTION","NO CONNECTION",IF(NOT(ISNUMBER(F372)),"NOT FOUND",IF(AD372,"CONVERTED – PLEASE CHECK","CONVERTED"))))))</f>
        <v/>
      </c>
      <c r="E372" s="46">
        <f>IF(OR(P372="",AC372&lt;&gt;""),"",TRIM(U372&amp;" "&amp;S372))</f>
        <v/>
      </c>
      <c r="F372" s="47">
        <f>IF(OR(M372="",M372="NO CONNECTION"),"",IFERROR(VALUE(SUBSTITUTE(_xlfn.FILTERXML(M372,"//latDeg"),".",MID(1/2,2,1))),""))</f>
        <v/>
      </c>
      <c r="G372" s="47">
        <f>IF(OR(M372="",M372="NO CONNECTION"),"",IFERROR(VALUE(SUBSTITUTE(_xlfn.FILTERXML(M372,"//lonDeg"),".",MID(1/2,2,1))),""))</f>
        <v/>
      </c>
      <c r="H372" s="45">
        <f>IF(ISNUMBER(F372),SUBSTITUTE(ROUND(F372,6)&amp;"",",",".")&amp;", "&amp;SUBSTITUTE(ROUND(G372,6)&amp;"",",","."),"")</f>
        <v/>
      </c>
      <c r="I372" s="46">
        <f>IF(ISNUMBER(F372),IFERROR(HYPERLINK("https://www.mymapcodes.com/go/?t="&amp;IF(U372="","AAA",U372)&amp;"&amp;ma="&amp;LEFT(S372,V372-1)&amp;"&amp;mb="&amp;MID(S372,V372+1,99),"Open on MyMapcodes →"),""),"")</f>
        <v/>
      </c>
      <c r="J372" s="48">
        <f>IF(P372="","",IF(AC372="MISSING","Add the country code: put it in front of the mapcode (e.g. ZAF RDD.2J) or in column C. ZAF = South Africa.",IF(AC372&lt;&gt;"",AC372,IF(M372="NO CONNECTION","Excel couldn't reach the mapcode service. Click the REFRESH RESULTS box just above the table.",IF(NOT(ISNUMBER(F372)),"The mapcode service doesn't recognise "&amp;E372&amp;". Check the mapcode and the country code.",IF(AD372,"Two different country codes were given, so the one in front of the mapcode ("&amp;R372&amp;") was used.",IF(E372&lt;&gt;TRIM(UPPER(B372&amp;"")),"Tidied up to "&amp;E372&amp;".","")))))))</f>
        <v/>
      </c>
      <c r="L372" s="49">
        <f>IF(E372="","",MapcodeAPI&amp;"coords/"&amp;SUBSTITUTE(E372," ","%20"))&amp;LEFT($B$13,0)</f>
        <v/>
      </c>
      <c r="M372" s="49">
        <f>IF(L372="","",IFERROR(_xlfn.WEBSERVICE(L372),IF(MapcodeAPIBackup="","NO CONNECTION",IFERROR(_xlfn.WEBSERVICE(MapcodeAPIBackup&amp;MID(L372,LEN(MapcodeAPI)+1,999)),"NO CONNECTION"))))</f>
        <v/>
      </c>
      <c r="N372" t="inlineStr">
        <is>
          <t xml:space="preserve"> </t>
        </is>
      </c>
      <c r="P372" s="50">
        <f>IFERROR(IF(AND(TRIM(B372&amp;"")="",TRIM(C372&amp;"")=""),"","#"&amp;UPPER(B372&amp;"")),"#(ERROR)")</f>
        <v/>
      </c>
      <c r="Q372" s="50">
        <f>IF(P372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372,2,999)," "," "),"﻿"," "),"​"," "),"⁠"," ")," "," ")," "," "),CHAR(9)," "),CHAR(10)," "),CHAR(13)," "),"MAPCODE"," "),CHAR(34)," "),"“"," "),"”"," "),"'"," "),"’"," "),"‘"," "),"("," "),")"," "),"["," "),"]"," "),"{"," "),"}"," "),","," "),";"," "),"|"," "),":"," "),"/"," "),"\"," ")))</f>
        <v/>
      </c>
      <c r="R372" s="50">
        <f>IF(ISNUMBER(FIND(" ",Q372)),LEFT(Q372,FIND(" ",Q372)-1),"")</f>
        <v/>
      </c>
      <c r="S372" s="50">
        <f>IF(ISNUMBER(FIND(" ",Q372)),TRIM(MID(Q372,FIND(" ",Q372)+1,999)),Q372)</f>
        <v/>
      </c>
      <c r="T3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372&amp;"")," "," "),"﻿"," "),"​"," "),"⁠"," ")," "," ")," "," "),CHAR(9)," "),CHAR(10)," "),CHAR(13)," "),"MAPCODE"," "),CHAR(34)," "),"“"," "),"”"," "),"'"," "),"’"," "),"‘"," "),"("," "),")"," "),"["," "),"]"," "),"{"," "),"}"," "),","," "),";"," "),"|"," "),":"," "),"/"," "),"\"," "))</f>
        <v/>
      </c>
      <c r="U372" s="50">
        <f>IF(R372&lt;&gt;"",R372,T372)</f>
        <v/>
      </c>
      <c r="V372" s="50">
        <f>IFERROR(FIND(".",S372),0)</f>
        <v/>
      </c>
      <c r="W372" s="50">
        <f>IF(V372&gt;0,V372-1,LEN(S372))</f>
        <v/>
      </c>
      <c r="X372" s="50">
        <f>IF(V372=0,"",IFERROR(LEFT(MID(S372,V372+1,99),FIND("-",MID(S372,V372+1,99))-1),MID(S372,V372+1,99)))</f>
        <v/>
      </c>
      <c r="Y372" s="50">
        <f>LEN(X372)</f>
        <v/>
      </c>
      <c r="Z3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372,"0",""),"1",""),"2",""),"3",""),"4",""),"5",""),"6",""),"7",""),"8",""),"9",""),"A",""),"B",""),"C",""),"D",""),"E",""),"F",""),"G",""),"H",""),"I",""),"J",""),"K",""),"L",""),"M",""),"N",""),"O",""),"P",""),"Q",""),"R",""),"S",""),"T",""),"U",""),"V",""),"W",""),"X",""),"Y",""),"Z",""),".",""),"-","")</f>
        <v/>
      </c>
      <c r="AA372" s="50">
        <f>LEN(S372)-LEN(SUBSTITUTE(S372,".",""))</f>
        <v/>
      </c>
      <c r="AB372" s="50">
        <f>AND(W372=5,Y372=4)</f>
        <v/>
      </c>
      <c r="AC372" s="50">
        <f>IF(P372="","",IF(S372="","There is no mapcode in this row, only a country code.",IF(ISNUMBER(FIND(" ",S372)),"There are too many spaces. A mapcode looks like ZAF RDD.2J: the country code, one space, then the code.",IF(Z372&lt;&gt;"","Contains characters that can't be in a mapcode: "&amp;Z372,IF(OR(AA372&lt;&gt;1,W372&lt;2,W372&gt;5,Y372&lt;2,Y372&gt;4),"This doesn't look like a mapcode. Mapcodes look like RDD.2J: 2 to 5 letters or numbers, a dot, then 2 to 4 more.",IF(AND(U372="",NOT(AB372)),"MISSING",IF(AND(U372&lt;&gt;"",OR(LEN(U372)&lt;2,LEN(U372)&gt;6,ISNUMBER(FIND(".",U372)))),"The country code """&amp;U372&amp;""" doesn't look right. Use a code like ZAF (South Africa) or US-CA (California).","")))))))</f>
        <v/>
      </c>
      <c r="AD372" s="50">
        <f>AND(R372&lt;&gt;"",T372&lt;&gt;"",R372&lt;&gt;T372)</f>
        <v/>
      </c>
    </row>
    <row r="373">
      <c r="B373" s="44" t="n"/>
      <c r="C373" s="44" t="n"/>
      <c r="D373" s="45">
        <f>IF(P373="","",IF(AC373="MISSING","MISSING COUNTRY CODE",IF(AC373&lt;&gt;"","NOT A VALID MAPCODE",IF(M373="NO CONNECTION","NO CONNECTION",IF(NOT(ISNUMBER(F373)),"NOT FOUND",IF(AD373,"CONVERTED – PLEASE CHECK","CONVERTED"))))))</f>
        <v/>
      </c>
      <c r="E373" s="46">
        <f>IF(OR(P373="",AC373&lt;&gt;""),"",TRIM(U373&amp;" "&amp;S373))</f>
        <v/>
      </c>
      <c r="F373" s="47">
        <f>IF(OR(M373="",M373="NO CONNECTION"),"",IFERROR(VALUE(SUBSTITUTE(_xlfn.FILTERXML(M373,"//latDeg"),".",MID(1/2,2,1))),""))</f>
        <v/>
      </c>
      <c r="G373" s="47">
        <f>IF(OR(M373="",M373="NO CONNECTION"),"",IFERROR(VALUE(SUBSTITUTE(_xlfn.FILTERXML(M373,"//lonDeg"),".",MID(1/2,2,1))),""))</f>
        <v/>
      </c>
      <c r="H373" s="45">
        <f>IF(ISNUMBER(F373),SUBSTITUTE(ROUND(F373,6)&amp;"",",",".")&amp;", "&amp;SUBSTITUTE(ROUND(G373,6)&amp;"",",","."),"")</f>
        <v/>
      </c>
      <c r="I373" s="46">
        <f>IF(ISNUMBER(F373),IFERROR(HYPERLINK("https://www.mymapcodes.com/go/?t="&amp;IF(U373="","AAA",U373)&amp;"&amp;ma="&amp;LEFT(S373,V373-1)&amp;"&amp;mb="&amp;MID(S373,V373+1,99),"Open on MyMapcodes →"),""),"")</f>
        <v/>
      </c>
      <c r="J373" s="48">
        <f>IF(P373="","",IF(AC373="MISSING","Add the country code: put it in front of the mapcode (e.g. ZAF RDD.2J) or in column C. ZAF = South Africa.",IF(AC373&lt;&gt;"",AC373,IF(M373="NO CONNECTION","Excel couldn't reach the mapcode service. Click the REFRESH RESULTS box just above the table.",IF(NOT(ISNUMBER(F373)),"The mapcode service doesn't recognise "&amp;E373&amp;". Check the mapcode and the country code.",IF(AD373,"Two different country codes were given, so the one in front of the mapcode ("&amp;R373&amp;") was used.",IF(E373&lt;&gt;TRIM(UPPER(B373&amp;"")),"Tidied up to "&amp;E373&amp;".","")))))))</f>
        <v/>
      </c>
      <c r="L373" s="49">
        <f>IF(E373="","",MapcodeAPI&amp;"coords/"&amp;SUBSTITUTE(E373," ","%20"))&amp;LEFT($B$13,0)</f>
        <v/>
      </c>
      <c r="M373" s="49">
        <f>IF(L373="","",IFERROR(_xlfn.WEBSERVICE(L373),IF(MapcodeAPIBackup="","NO CONNECTION",IFERROR(_xlfn.WEBSERVICE(MapcodeAPIBackup&amp;MID(L373,LEN(MapcodeAPI)+1,999)),"NO CONNECTION"))))</f>
        <v/>
      </c>
      <c r="N373" t="inlineStr">
        <is>
          <t xml:space="preserve"> </t>
        </is>
      </c>
      <c r="P373" s="50">
        <f>IFERROR(IF(AND(TRIM(B373&amp;"")="",TRIM(C373&amp;"")=""),"","#"&amp;UPPER(B373&amp;"")),"#(ERROR)")</f>
        <v/>
      </c>
      <c r="Q373" s="50">
        <f>IF(P373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373,2,999)," "," "),"﻿"," "),"​"," "),"⁠"," ")," "," ")," "," "),CHAR(9)," "),CHAR(10)," "),CHAR(13)," "),"MAPCODE"," "),CHAR(34)," "),"“"," "),"”"," "),"'"," "),"’"," "),"‘"," "),"("," "),")"," "),"["," "),"]"," "),"{"," "),"}"," "),","," "),";"," "),"|"," "),":"," "),"/"," "),"\"," ")))</f>
        <v/>
      </c>
      <c r="R373" s="50">
        <f>IF(ISNUMBER(FIND(" ",Q373)),LEFT(Q373,FIND(" ",Q373)-1),"")</f>
        <v/>
      </c>
      <c r="S373" s="50">
        <f>IF(ISNUMBER(FIND(" ",Q373)),TRIM(MID(Q373,FIND(" ",Q373)+1,999)),Q373)</f>
        <v/>
      </c>
      <c r="T3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373&amp;"")," "," "),"﻿"," "),"​"," "),"⁠"," ")," "," ")," "," "),CHAR(9)," "),CHAR(10)," "),CHAR(13)," "),"MAPCODE"," "),CHAR(34)," "),"“"," "),"”"," "),"'"," "),"’"," "),"‘"," "),"("," "),")"," "),"["," "),"]"," "),"{"," "),"}"," "),","," "),";"," "),"|"," "),":"," "),"/"," "),"\"," "))</f>
        <v/>
      </c>
      <c r="U373" s="50">
        <f>IF(R373&lt;&gt;"",R373,T373)</f>
        <v/>
      </c>
      <c r="V373" s="50">
        <f>IFERROR(FIND(".",S373),0)</f>
        <v/>
      </c>
      <c r="W373" s="50">
        <f>IF(V373&gt;0,V373-1,LEN(S373))</f>
        <v/>
      </c>
      <c r="X373" s="50">
        <f>IF(V373=0,"",IFERROR(LEFT(MID(S373,V373+1,99),FIND("-",MID(S373,V373+1,99))-1),MID(S373,V373+1,99)))</f>
        <v/>
      </c>
      <c r="Y373" s="50">
        <f>LEN(X373)</f>
        <v/>
      </c>
      <c r="Z3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373,"0",""),"1",""),"2",""),"3",""),"4",""),"5",""),"6",""),"7",""),"8",""),"9",""),"A",""),"B",""),"C",""),"D",""),"E",""),"F",""),"G",""),"H",""),"I",""),"J",""),"K",""),"L",""),"M",""),"N",""),"O",""),"P",""),"Q",""),"R",""),"S",""),"T",""),"U",""),"V",""),"W",""),"X",""),"Y",""),"Z",""),".",""),"-","")</f>
        <v/>
      </c>
      <c r="AA373" s="50">
        <f>LEN(S373)-LEN(SUBSTITUTE(S373,".",""))</f>
        <v/>
      </c>
      <c r="AB373" s="50">
        <f>AND(W373=5,Y373=4)</f>
        <v/>
      </c>
      <c r="AC373" s="50">
        <f>IF(P373="","",IF(S373="","There is no mapcode in this row, only a country code.",IF(ISNUMBER(FIND(" ",S373)),"There are too many spaces. A mapcode looks like ZAF RDD.2J: the country code, one space, then the code.",IF(Z373&lt;&gt;"","Contains characters that can't be in a mapcode: "&amp;Z373,IF(OR(AA373&lt;&gt;1,W373&lt;2,W373&gt;5,Y373&lt;2,Y373&gt;4),"This doesn't look like a mapcode. Mapcodes look like RDD.2J: 2 to 5 letters or numbers, a dot, then 2 to 4 more.",IF(AND(U373="",NOT(AB373)),"MISSING",IF(AND(U373&lt;&gt;"",OR(LEN(U373)&lt;2,LEN(U373)&gt;6,ISNUMBER(FIND(".",U373)))),"The country code """&amp;U373&amp;""" doesn't look right. Use a code like ZAF (South Africa) or US-CA (California).","")))))))</f>
        <v/>
      </c>
      <c r="AD373" s="50">
        <f>AND(R373&lt;&gt;"",T373&lt;&gt;"",R373&lt;&gt;T373)</f>
        <v/>
      </c>
    </row>
    <row r="374">
      <c r="B374" s="44" t="n"/>
      <c r="C374" s="44" t="n"/>
      <c r="D374" s="45">
        <f>IF(P374="","",IF(AC374="MISSING","MISSING COUNTRY CODE",IF(AC374&lt;&gt;"","NOT A VALID MAPCODE",IF(M374="NO CONNECTION","NO CONNECTION",IF(NOT(ISNUMBER(F374)),"NOT FOUND",IF(AD374,"CONVERTED – PLEASE CHECK","CONVERTED"))))))</f>
        <v/>
      </c>
      <c r="E374" s="46">
        <f>IF(OR(P374="",AC374&lt;&gt;""),"",TRIM(U374&amp;" "&amp;S374))</f>
        <v/>
      </c>
      <c r="F374" s="47">
        <f>IF(OR(M374="",M374="NO CONNECTION"),"",IFERROR(VALUE(SUBSTITUTE(_xlfn.FILTERXML(M374,"//latDeg"),".",MID(1/2,2,1))),""))</f>
        <v/>
      </c>
      <c r="G374" s="47">
        <f>IF(OR(M374="",M374="NO CONNECTION"),"",IFERROR(VALUE(SUBSTITUTE(_xlfn.FILTERXML(M374,"//lonDeg"),".",MID(1/2,2,1))),""))</f>
        <v/>
      </c>
      <c r="H374" s="45">
        <f>IF(ISNUMBER(F374),SUBSTITUTE(ROUND(F374,6)&amp;"",",",".")&amp;", "&amp;SUBSTITUTE(ROUND(G374,6)&amp;"",",","."),"")</f>
        <v/>
      </c>
      <c r="I374" s="46">
        <f>IF(ISNUMBER(F374),IFERROR(HYPERLINK("https://www.mymapcodes.com/go/?t="&amp;IF(U374="","AAA",U374)&amp;"&amp;ma="&amp;LEFT(S374,V374-1)&amp;"&amp;mb="&amp;MID(S374,V374+1,99),"Open on MyMapcodes →"),""),"")</f>
        <v/>
      </c>
      <c r="J374" s="48">
        <f>IF(P374="","",IF(AC374="MISSING","Add the country code: put it in front of the mapcode (e.g. ZAF RDD.2J) or in column C. ZAF = South Africa.",IF(AC374&lt;&gt;"",AC374,IF(M374="NO CONNECTION","Excel couldn't reach the mapcode service. Click the REFRESH RESULTS box just above the table.",IF(NOT(ISNUMBER(F374)),"The mapcode service doesn't recognise "&amp;E374&amp;". Check the mapcode and the country code.",IF(AD374,"Two different country codes were given, so the one in front of the mapcode ("&amp;R374&amp;") was used.",IF(E374&lt;&gt;TRIM(UPPER(B374&amp;"")),"Tidied up to "&amp;E374&amp;".","")))))))</f>
        <v/>
      </c>
      <c r="L374" s="49">
        <f>IF(E374="","",MapcodeAPI&amp;"coords/"&amp;SUBSTITUTE(E374," ","%20"))&amp;LEFT($B$13,0)</f>
        <v/>
      </c>
      <c r="M374" s="49">
        <f>IF(L374="","",IFERROR(_xlfn.WEBSERVICE(L374),IF(MapcodeAPIBackup="","NO CONNECTION",IFERROR(_xlfn.WEBSERVICE(MapcodeAPIBackup&amp;MID(L374,LEN(MapcodeAPI)+1,999)),"NO CONNECTION"))))</f>
        <v/>
      </c>
      <c r="N374" t="inlineStr">
        <is>
          <t xml:space="preserve"> </t>
        </is>
      </c>
      <c r="P374" s="50">
        <f>IFERROR(IF(AND(TRIM(B374&amp;"")="",TRIM(C374&amp;"")=""),"","#"&amp;UPPER(B374&amp;"")),"#(ERROR)")</f>
        <v/>
      </c>
      <c r="Q374" s="50">
        <f>IF(P374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374,2,999)," "," "),"﻿"," "),"​"," "),"⁠"," ")," "," ")," "," "),CHAR(9)," "),CHAR(10)," "),CHAR(13)," "),"MAPCODE"," "),CHAR(34)," "),"“"," "),"”"," "),"'"," "),"’"," "),"‘"," "),"("," "),")"," "),"["," "),"]"," "),"{"," "),"}"," "),","," "),";"," "),"|"," "),":"," "),"/"," "),"\"," ")))</f>
        <v/>
      </c>
      <c r="R374" s="50">
        <f>IF(ISNUMBER(FIND(" ",Q374)),LEFT(Q374,FIND(" ",Q374)-1),"")</f>
        <v/>
      </c>
      <c r="S374" s="50">
        <f>IF(ISNUMBER(FIND(" ",Q374)),TRIM(MID(Q374,FIND(" ",Q374)+1,999)),Q374)</f>
        <v/>
      </c>
      <c r="T3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374&amp;"")," "," "),"﻿"," "),"​"," "),"⁠"," ")," "," ")," "," "),CHAR(9)," "),CHAR(10)," "),CHAR(13)," "),"MAPCODE"," "),CHAR(34)," "),"“"," "),"”"," "),"'"," "),"’"," "),"‘"," "),"("," "),")"," "),"["," "),"]"," "),"{"," "),"}"," "),","," "),";"," "),"|"," "),":"," "),"/"," "),"\"," "))</f>
        <v/>
      </c>
      <c r="U374" s="50">
        <f>IF(R374&lt;&gt;"",R374,T374)</f>
        <v/>
      </c>
      <c r="V374" s="50">
        <f>IFERROR(FIND(".",S374),0)</f>
        <v/>
      </c>
      <c r="W374" s="50">
        <f>IF(V374&gt;0,V374-1,LEN(S374))</f>
        <v/>
      </c>
      <c r="X374" s="50">
        <f>IF(V374=0,"",IFERROR(LEFT(MID(S374,V374+1,99),FIND("-",MID(S374,V374+1,99))-1),MID(S374,V374+1,99)))</f>
        <v/>
      </c>
      <c r="Y374" s="50">
        <f>LEN(X374)</f>
        <v/>
      </c>
      <c r="Z3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374,"0",""),"1",""),"2",""),"3",""),"4",""),"5",""),"6",""),"7",""),"8",""),"9",""),"A",""),"B",""),"C",""),"D",""),"E",""),"F",""),"G",""),"H",""),"I",""),"J",""),"K",""),"L",""),"M",""),"N",""),"O",""),"P",""),"Q",""),"R",""),"S",""),"T",""),"U",""),"V",""),"W",""),"X",""),"Y",""),"Z",""),".",""),"-","")</f>
        <v/>
      </c>
      <c r="AA374" s="50">
        <f>LEN(S374)-LEN(SUBSTITUTE(S374,".",""))</f>
        <v/>
      </c>
      <c r="AB374" s="50">
        <f>AND(W374=5,Y374=4)</f>
        <v/>
      </c>
      <c r="AC374" s="50">
        <f>IF(P374="","",IF(S374="","There is no mapcode in this row, only a country code.",IF(ISNUMBER(FIND(" ",S374)),"There are too many spaces. A mapcode looks like ZAF RDD.2J: the country code, one space, then the code.",IF(Z374&lt;&gt;"","Contains characters that can't be in a mapcode: "&amp;Z374,IF(OR(AA374&lt;&gt;1,W374&lt;2,W374&gt;5,Y374&lt;2,Y374&gt;4),"This doesn't look like a mapcode. Mapcodes look like RDD.2J: 2 to 5 letters or numbers, a dot, then 2 to 4 more.",IF(AND(U374="",NOT(AB374)),"MISSING",IF(AND(U374&lt;&gt;"",OR(LEN(U374)&lt;2,LEN(U374)&gt;6,ISNUMBER(FIND(".",U374)))),"The country code """&amp;U374&amp;""" doesn't look right. Use a code like ZAF (South Africa) or US-CA (California).","")))))))</f>
        <v/>
      </c>
      <c r="AD374" s="50">
        <f>AND(R374&lt;&gt;"",T374&lt;&gt;"",R374&lt;&gt;T374)</f>
        <v/>
      </c>
    </row>
    <row r="375">
      <c r="B375" s="44" t="n"/>
      <c r="C375" s="44" t="n"/>
      <c r="D375" s="45">
        <f>IF(P375="","",IF(AC375="MISSING","MISSING COUNTRY CODE",IF(AC375&lt;&gt;"","NOT A VALID MAPCODE",IF(M375="NO CONNECTION","NO CONNECTION",IF(NOT(ISNUMBER(F375)),"NOT FOUND",IF(AD375,"CONVERTED – PLEASE CHECK","CONVERTED"))))))</f>
        <v/>
      </c>
      <c r="E375" s="46">
        <f>IF(OR(P375="",AC375&lt;&gt;""),"",TRIM(U375&amp;" "&amp;S375))</f>
        <v/>
      </c>
      <c r="F375" s="47">
        <f>IF(OR(M375="",M375="NO CONNECTION"),"",IFERROR(VALUE(SUBSTITUTE(_xlfn.FILTERXML(M375,"//latDeg"),".",MID(1/2,2,1))),""))</f>
        <v/>
      </c>
      <c r="G375" s="47">
        <f>IF(OR(M375="",M375="NO CONNECTION"),"",IFERROR(VALUE(SUBSTITUTE(_xlfn.FILTERXML(M375,"//lonDeg"),".",MID(1/2,2,1))),""))</f>
        <v/>
      </c>
      <c r="H375" s="45">
        <f>IF(ISNUMBER(F375),SUBSTITUTE(ROUND(F375,6)&amp;"",",",".")&amp;", "&amp;SUBSTITUTE(ROUND(G375,6)&amp;"",",","."),"")</f>
        <v/>
      </c>
      <c r="I375" s="46">
        <f>IF(ISNUMBER(F375),IFERROR(HYPERLINK("https://www.mymapcodes.com/go/?t="&amp;IF(U375="","AAA",U375)&amp;"&amp;ma="&amp;LEFT(S375,V375-1)&amp;"&amp;mb="&amp;MID(S375,V375+1,99),"Open on MyMapcodes →"),""),"")</f>
        <v/>
      </c>
      <c r="J375" s="48">
        <f>IF(P375="","",IF(AC375="MISSING","Add the country code: put it in front of the mapcode (e.g. ZAF RDD.2J) or in column C. ZAF = South Africa.",IF(AC375&lt;&gt;"",AC375,IF(M375="NO CONNECTION","Excel couldn't reach the mapcode service. Click the REFRESH RESULTS box just above the table.",IF(NOT(ISNUMBER(F375)),"The mapcode service doesn't recognise "&amp;E375&amp;". Check the mapcode and the country code.",IF(AD375,"Two different country codes were given, so the one in front of the mapcode ("&amp;R375&amp;") was used.",IF(E375&lt;&gt;TRIM(UPPER(B375&amp;"")),"Tidied up to "&amp;E375&amp;".","")))))))</f>
        <v/>
      </c>
      <c r="L375" s="49">
        <f>IF(E375="","",MapcodeAPI&amp;"coords/"&amp;SUBSTITUTE(E375," ","%20"))&amp;LEFT($B$13,0)</f>
        <v/>
      </c>
      <c r="M375" s="49">
        <f>IF(L375="","",IFERROR(_xlfn.WEBSERVICE(L375),IF(MapcodeAPIBackup="","NO CONNECTION",IFERROR(_xlfn.WEBSERVICE(MapcodeAPIBackup&amp;MID(L375,LEN(MapcodeAPI)+1,999)),"NO CONNECTION"))))</f>
        <v/>
      </c>
      <c r="N375" t="inlineStr">
        <is>
          <t xml:space="preserve"> </t>
        </is>
      </c>
      <c r="P375" s="50">
        <f>IFERROR(IF(AND(TRIM(B375&amp;"")="",TRIM(C375&amp;"")=""),"","#"&amp;UPPER(B375&amp;"")),"#(ERROR)")</f>
        <v/>
      </c>
      <c r="Q375" s="50">
        <f>IF(P375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375,2,999)," "," "),"﻿"," "),"​"," "),"⁠"," ")," "," ")," "," "),CHAR(9)," "),CHAR(10)," "),CHAR(13)," "),"MAPCODE"," "),CHAR(34)," "),"“"," "),"”"," "),"'"," "),"’"," "),"‘"," "),"("," "),")"," "),"["," "),"]"," "),"{"," "),"}"," "),","," "),";"," "),"|"," "),":"," "),"/"," "),"\"," ")))</f>
        <v/>
      </c>
      <c r="R375" s="50">
        <f>IF(ISNUMBER(FIND(" ",Q375)),LEFT(Q375,FIND(" ",Q375)-1),"")</f>
        <v/>
      </c>
      <c r="S375" s="50">
        <f>IF(ISNUMBER(FIND(" ",Q375)),TRIM(MID(Q375,FIND(" ",Q375)+1,999)),Q375)</f>
        <v/>
      </c>
      <c r="T3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375&amp;"")," "," "),"﻿"," "),"​"," "),"⁠"," ")," "," ")," "," "),CHAR(9)," "),CHAR(10)," "),CHAR(13)," "),"MAPCODE"," "),CHAR(34)," "),"“"," "),"”"," "),"'"," "),"’"," "),"‘"," "),"("," "),")"," "),"["," "),"]"," "),"{"," "),"}"," "),","," "),";"," "),"|"," "),":"," "),"/"," "),"\"," "))</f>
        <v/>
      </c>
      <c r="U375" s="50">
        <f>IF(R375&lt;&gt;"",R375,T375)</f>
        <v/>
      </c>
      <c r="V375" s="50">
        <f>IFERROR(FIND(".",S375),0)</f>
        <v/>
      </c>
      <c r="W375" s="50">
        <f>IF(V375&gt;0,V375-1,LEN(S375))</f>
        <v/>
      </c>
      <c r="X375" s="50">
        <f>IF(V375=0,"",IFERROR(LEFT(MID(S375,V375+1,99),FIND("-",MID(S375,V375+1,99))-1),MID(S375,V375+1,99)))</f>
        <v/>
      </c>
      <c r="Y375" s="50">
        <f>LEN(X375)</f>
        <v/>
      </c>
      <c r="Z3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375,"0",""),"1",""),"2",""),"3",""),"4",""),"5",""),"6",""),"7",""),"8",""),"9",""),"A",""),"B",""),"C",""),"D",""),"E",""),"F",""),"G",""),"H",""),"I",""),"J",""),"K",""),"L",""),"M",""),"N",""),"O",""),"P",""),"Q",""),"R",""),"S",""),"T",""),"U",""),"V",""),"W",""),"X",""),"Y",""),"Z",""),".",""),"-","")</f>
        <v/>
      </c>
      <c r="AA375" s="50">
        <f>LEN(S375)-LEN(SUBSTITUTE(S375,".",""))</f>
        <v/>
      </c>
      <c r="AB375" s="50">
        <f>AND(W375=5,Y375=4)</f>
        <v/>
      </c>
      <c r="AC375" s="50">
        <f>IF(P375="","",IF(S375="","There is no mapcode in this row, only a country code.",IF(ISNUMBER(FIND(" ",S375)),"There are too many spaces. A mapcode looks like ZAF RDD.2J: the country code, one space, then the code.",IF(Z375&lt;&gt;"","Contains characters that can't be in a mapcode: "&amp;Z375,IF(OR(AA375&lt;&gt;1,W375&lt;2,W375&gt;5,Y375&lt;2,Y375&gt;4),"This doesn't look like a mapcode. Mapcodes look like RDD.2J: 2 to 5 letters or numbers, a dot, then 2 to 4 more.",IF(AND(U375="",NOT(AB375)),"MISSING",IF(AND(U375&lt;&gt;"",OR(LEN(U375)&lt;2,LEN(U375)&gt;6,ISNUMBER(FIND(".",U375)))),"The country code """&amp;U375&amp;""" doesn't look right. Use a code like ZAF (South Africa) or US-CA (California).","")))))))</f>
        <v/>
      </c>
      <c r="AD375" s="50">
        <f>AND(R375&lt;&gt;"",T375&lt;&gt;"",R375&lt;&gt;T375)</f>
        <v/>
      </c>
    </row>
    <row r="376">
      <c r="B376" s="44" t="n"/>
      <c r="C376" s="44" t="n"/>
      <c r="D376" s="45">
        <f>IF(P376="","",IF(AC376="MISSING","MISSING COUNTRY CODE",IF(AC376&lt;&gt;"","NOT A VALID MAPCODE",IF(M376="NO CONNECTION","NO CONNECTION",IF(NOT(ISNUMBER(F376)),"NOT FOUND",IF(AD376,"CONVERTED – PLEASE CHECK","CONVERTED"))))))</f>
        <v/>
      </c>
      <c r="E376" s="46">
        <f>IF(OR(P376="",AC376&lt;&gt;""),"",TRIM(U376&amp;" "&amp;S376))</f>
        <v/>
      </c>
      <c r="F376" s="47">
        <f>IF(OR(M376="",M376="NO CONNECTION"),"",IFERROR(VALUE(SUBSTITUTE(_xlfn.FILTERXML(M376,"//latDeg"),".",MID(1/2,2,1))),""))</f>
        <v/>
      </c>
      <c r="G376" s="47">
        <f>IF(OR(M376="",M376="NO CONNECTION"),"",IFERROR(VALUE(SUBSTITUTE(_xlfn.FILTERXML(M376,"//lonDeg"),".",MID(1/2,2,1))),""))</f>
        <v/>
      </c>
      <c r="H376" s="45">
        <f>IF(ISNUMBER(F376),SUBSTITUTE(ROUND(F376,6)&amp;"",",",".")&amp;", "&amp;SUBSTITUTE(ROUND(G376,6)&amp;"",",","."),"")</f>
        <v/>
      </c>
      <c r="I376" s="46">
        <f>IF(ISNUMBER(F376),IFERROR(HYPERLINK("https://www.mymapcodes.com/go/?t="&amp;IF(U376="","AAA",U376)&amp;"&amp;ma="&amp;LEFT(S376,V376-1)&amp;"&amp;mb="&amp;MID(S376,V376+1,99),"Open on MyMapcodes →"),""),"")</f>
        <v/>
      </c>
      <c r="J376" s="48">
        <f>IF(P376="","",IF(AC376="MISSING","Add the country code: put it in front of the mapcode (e.g. ZAF RDD.2J) or in column C. ZAF = South Africa.",IF(AC376&lt;&gt;"",AC376,IF(M376="NO CONNECTION","Excel couldn't reach the mapcode service. Click the REFRESH RESULTS box just above the table.",IF(NOT(ISNUMBER(F376)),"The mapcode service doesn't recognise "&amp;E376&amp;". Check the mapcode and the country code.",IF(AD376,"Two different country codes were given, so the one in front of the mapcode ("&amp;R376&amp;") was used.",IF(E376&lt;&gt;TRIM(UPPER(B376&amp;"")),"Tidied up to "&amp;E376&amp;".","")))))))</f>
        <v/>
      </c>
      <c r="L376" s="49">
        <f>IF(E376="","",MapcodeAPI&amp;"coords/"&amp;SUBSTITUTE(E376," ","%20"))&amp;LEFT($B$13,0)</f>
        <v/>
      </c>
      <c r="M376" s="49">
        <f>IF(L376="","",IFERROR(_xlfn.WEBSERVICE(L376),IF(MapcodeAPIBackup="","NO CONNECTION",IFERROR(_xlfn.WEBSERVICE(MapcodeAPIBackup&amp;MID(L376,LEN(MapcodeAPI)+1,999)),"NO CONNECTION"))))</f>
        <v/>
      </c>
      <c r="N376" t="inlineStr">
        <is>
          <t xml:space="preserve"> </t>
        </is>
      </c>
      <c r="P376" s="50">
        <f>IFERROR(IF(AND(TRIM(B376&amp;"")="",TRIM(C376&amp;"")=""),"","#"&amp;UPPER(B376&amp;"")),"#(ERROR)")</f>
        <v/>
      </c>
      <c r="Q376" s="50">
        <f>IF(P376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376,2,999)," "," "),"﻿"," "),"​"," "),"⁠"," ")," "," ")," "," "),CHAR(9)," "),CHAR(10)," "),CHAR(13)," "),"MAPCODE"," "),CHAR(34)," "),"“"," "),"”"," "),"'"," "),"’"," "),"‘"," "),"("," "),")"," "),"["," "),"]"," "),"{"," "),"}"," "),","," "),";"," "),"|"," "),":"," "),"/"," "),"\"," ")))</f>
        <v/>
      </c>
      <c r="R376" s="50">
        <f>IF(ISNUMBER(FIND(" ",Q376)),LEFT(Q376,FIND(" ",Q376)-1),"")</f>
        <v/>
      </c>
      <c r="S376" s="50">
        <f>IF(ISNUMBER(FIND(" ",Q376)),TRIM(MID(Q376,FIND(" ",Q376)+1,999)),Q376)</f>
        <v/>
      </c>
      <c r="T3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376&amp;"")," "," "),"﻿"," "),"​"," "),"⁠"," ")," "," ")," "," "),CHAR(9)," "),CHAR(10)," "),CHAR(13)," "),"MAPCODE"," "),CHAR(34)," "),"“"," "),"”"," "),"'"," "),"’"," "),"‘"," "),"("," "),")"," "),"["," "),"]"," "),"{"," "),"}"," "),","," "),";"," "),"|"," "),":"," "),"/"," "),"\"," "))</f>
        <v/>
      </c>
      <c r="U376" s="50">
        <f>IF(R376&lt;&gt;"",R376,T376)</f>
        <v/>
      </c>
      <c r="V376" s="50">
        <f>IFERROR(FIND(".",S376),0)</f>
        <v/>
      </c>
      <c r="W376" s="50">
        <f>IF(V376&gt;0,V376-1,LEN(S376))</f>
        <v/>
      </c>
      <c r="X376" s="50">
        <f>IF(V376=0,"",IFERROR(LEFT(MID(S376,V376+1,99),FIND("-",MID(S376,V376+1,99))-1),MID(S376,V376+1,99)))</f>
        <v/>
      </c>
      <c r="Y376" s="50">
        <f>LEN(X376)</f>
        <v/>
      </c>
      <c r="Z3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376,"0",""),"1",""),"2",""),"3",""),"4",""),"5",""),"6",""),"7",""),"8",""),"9",""),"A",""),"B",""),"C",""),"D",""),"E",""),"F",""),"G",""),"H",""),"I",""),"J",""),"K",""),"L",""),"M",""),"N",""),"O",""),"P",""),"Q",""),"R",""),"S",""),"T",""),"U",""),"V",""),"W",""),"X",""),"Y",""),"Z",""),".",""),"-","")</f>
        <v/>
      </c>
      <c r="AA376" s="50">
        <f>LEN(S376)-LEN(SUBSTITUTE(S376,".",""))</f>
        <v/>
      </c>
      <c r="AB376" s="50">
        <f>AND(W376=5,Y376=4)</f>
        <v/>
      </c>
      <c r="AC376" s="50">
        <f>IF(P376="","",IF(S376="","There is no mapcode in this row, only a country code.",IF(ISNUMBER(FIND(" ",S376)),"There are too many spaces. A mapcode looks like ZAF RDD.2J: the country code, one space, then the code.",IF(Z376&lt;&gt;"","Contains characters that can't be in a mapcode: "&amp;Z376,IF(OR(AA376&lt;&gt;1,W376&lt;2,W376&gt;5,Y376&lt;2,Y376&gt;4),"This doesn't look like a mapcode. Mapcodes look like RDD.2J: 2 to 5 letters or numbers, a dot, then 2 to 4 more.",IF(AND(U376="",NOT(AB376)),"MISSING",IF(AND(U376&lt;&gt;"",OR(LEN(U376)&lt;2,LEN(U376)&gt;6,ISNUMBER(FIND(".",U376)))),"The country code """&amp;U376&amp;""" doesn't look right. Use a code like ZAF (South Africa) or US-CA (California).","")))))))</f>
        <v/>
      </c>
      <c r="AD376" s="50">
        <f>AND(R376&lt;&gt;"",T376&lt;&gt;"",R376&lt;&gt;T376)</f>
        <v/>
      </c>
    </row>
    <row r="377">
      <c r="B377" s="44" t="n"/>
      <c r="C377" s="44" t="n"/>
      <c r="D377" s="45">
        <f>IF(P377="","",IF(AC377="MISSING","MISSING COUNTRY CODE",IF(AC377&lt;&gt;"","NOT A VALID MAPCODE",IF(M377="NO CONNECTION","NO CONNECTION",IF(NOT(ISNUMBER(F377)),"NOT FOUND",IF(AD377,"CONVERTED – PLEASE CHECK","CONVERTED"))))))</f>
        <v/>
      </c>
      <c r="E377" s="46">
        <f>IF(OR(P377="",AC377&lt;&gt;""),"",TRIM(U377&amp;" "&amp;S377))</f>
        <v/>
      </c>
      <c r="F377" s="47">
        <f>IF(OR(M377="",M377="NO CONNECTION"),"",IFERROR(VALUE(SUBSTITUTE(_xlfn.FILTERXML(M377,"//latDeg"),".",MID(1/2,2,1))),""))</f>
        <v/>
      </c>
      <c r="G377" s="47">
        <f>IF(OR(M377="",M377="NO CONNECTION"),"",IFERROR(VALUE(SUBSTITUTE(_xlfn.FILTERXML(M377,"//lonDeg"),".",MID(1/2,2,1))),""))</f>
        <v/>
      </c>
      <c r="H377" s="45">
        <f>IF(ISNUMBER(F377),SUBSTITUTE(ROUND(F377,6)&amp;"",",",".")&amp;", "&amp;SUBSTITUTE(ROUND(G377,6)&amp;"",",","."),"")</f>
        <v/>
      </c>
      <c r="I377" s="46">
        <f>IF(ISNUMBER(F377),IFERROR(HYPERLINK("https://www.mymapcodes.com/go/?t="&amp;IF(U377="","AAA",U377)&amp;"&amp;ma="&amp;LEFT(S377,V377-1)&amp;"&amp;mb="&amp;MID(S377,V377+1,99),"Open on MyMapcodes →"),""),"")</f>
        <v/>
      </c>
      <c r="J377" s="48">
        <f>IF(P377="","",IF(AC377="MISSING","Add the country code: put it in front of the mapcode (e.g. ZAF RDD.2J) or in column C. ZAF = South Africa.",IF(AC377&lt;&gt;"",AC377,IF(M377="NO CONNECTION","Excel couldn't reach the mapcode service. Click the REFRESH RESULTS box just above the table.",IF(NOT(ISNUMBER(F377)),"The mapcode service doesn't recognise "&amp;E377&amp;". Check the mapcode and the country code.",IF(AD377,"Two different country codes were given, so the one in front of the mapcode ("&amp;R377&amp;") was used.",IF(E377&lt;&gt;TRIM(UPPER(B377&amp;"")),"Tidied up to "&amp;E377&amp;".","")))))))</f>
        <v/>
      </c>
      <c r="L377" s="49">
        <f>IF(E377="","",MapcodeAPI&amp;"coords/"&amp;SUBSTITUTE(E377," ","%20"))&amp;LEFT($B$13,0)</f>
        <v/>
      </c>
      <c r="M377" s="49">
        <f>IF(L377="","",IFERROR(_xlfn.WEBSERVICE(L377),IF(MapcodeAPIBackup="","NO CONNECTION",IFERROR(_xlfn.WEBSERVICE(MapcodeAPIBackup&amp;MID(L377,LEN(MapcodeAPI)+1,999)),"NO CONNECTION"))))</f>
        <v/>
      </c>
      <c r="N377" t="inlineStr">
        <is>
          <t xml:space="preserve"> </t>
        </is>
      </c>
      <c r="P377" s="50">
        <f>IFERROR(IF(AND(TRIM(B377&amp;"")="",TRIM(C377&amp;"")=""),"","#"&amp;UPPER(B377&amp;"")),"#(ERROR)")</f>
        <v/>
      </c>
      <c r="Q377" s="50">
        <f>IF(P377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377,2,999)," "," "),"﻿"," "),"​"," "),"⁠"," ")," "," ")," "," "),CHAR(9)," "),CHAR(10)," "),CHAR(13)," "),"MAPCODE"," "),CHAR(34)," "),"“"," "),"”"," "),"'"," "),"’"," "),"‘"," "),"("," "),")"," "),"["," "),"]"," "),"{"," "),"}"," "),","," "),";"," "),"|"," "),":"," "),"/"," "),"\"," ")))</f>
        <v/>
      </c>
      <c r="R377" s="50">
        <f>IF(ISNUMBER(FIND(" ",Q377)),LEFT(Q377,FIND(" ",Q377)-1),"")</f>
        <v/>
      </c>
      <c r="S377" s="50">
        <f>IF(ISNUMBER(FIND(" ",Q377)),TRIM(MID(Q377,FIND(" ",Q377)+1,999)),Q377)</f>
        <v/>
      </c>
      <c r="T3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377&amp;"")," "," "),"﻿"," "),"​"," "),"⁠"," ")," "," ")," "," "),CHAR(9)," "),CHAR(10)," "),CHAR(13)," "),"MAPCODE"," "),CHAR(34)," "),"“"," "),"”"," "),"'"," "),"’"," "),"‘"," "),"("," "),")"," "),"["," "),"]"," "),"{"," "),"}"," "),","," "),";"," "),"|"," "),":"," "),"/"," "),"\"," "))</f>
        <v/>
      </c>
      <c r="U377" s="50">
        <f>IF(R377&lt;&gt;"",R377,T377)</f>
        <v/>
      </c>
      <c r="V377" s="50">
        <f>IFERROR(FIND(".",S377),0)</f>
        <v/>
      </c>
      <c r="W377" s="50">
        <f>IF(V377&gt;0,V377-1,LEN(S377))</f>
        <v/>
      </c>
      <c r="X377" s="50">
        <f>IF(V377=0,"",IFERROR(LEFT(MID(S377,V377+1,99),FIND("-",MID(S377,V377+1,99))-1),MID(S377,V377+1,99)))</f>
        <v/>
      </c>
      <c r="Y377" s="50">
        <f>LEN(X377)</f>
        <v/>
      </c>
      <c r="Z3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377,"0",""),"1",""),"2",""),"3",""),"4",""),"5",""),"6",""),"7",""),"8",""),"9",""),"A",""),"B",""),"C",""),"D",""),"E",""),"F",""),"G",""),"H",""),"I",""),"J",""),"K",""),"L",""),"M",""),"N",""),"O",""),"P",""),"Q",""),"R",""),"S",""),"T",""),"U",""),"V",""),"W",""),"X",""),"Y",""),"Z",""),".",""),"-","")</f>
        <v/>
      </c>
      <c r="AA377" s="50">
        <f>LEN(S377)-LEN(SUBSTITUTE(S377,".",""))</f>
        <v/>
      </c>
      <c r="AB377" s="50">
        <f>AND(W377=5,Y377=4)</f>
        <v/>
      </c>
      <c r="AC377" s="50">
        <f>IF(P377="","",IF(S377="","There is no mapcode in this row, only a country code.",IF(ISNUMBER(FIND(" ",S377)),"There are too many spaces. A mapcode looks like ZAF RDD.2J: the country code, one space, then the code.",IF(Z377&lt;&gt;"","Contains characters that can't be in a mapcode: "&amp;Z377,IF(OR(AA377&lt;&gt;1,W377&lt;2,W377&gt;5,Y377&lt;2,Y377&gt;4),"This doesn't look like a mapcode. Mapcodes look like RDD.2J: 2 to 5 letters or numbers, a dot, then 2 to 4 more.",IF(AND(U377="",NOT(AB377)),"MISSING",IF(AND(U377&lt;&gt;"",OR(LEN(U377)&lt;2,LEN(U377)&gt;6,ISNUMBER(FIND(".",U377)))),"The country code """&amp;U377&amp;""" doesn't look right. Use a code like ZAF (South Africa) or US-CA (California).","")))))))</f>
        <v/>
      </c>
      <c r="AD377" s="50">
        <f>AND(R377&lt;&gt;"",T377&lt;&gt;"",R377&lt;&gt;T377)</f>
        <v/>
      </c>
    </row>
    <row r="378">
      <c r="B378" s="44" t="n"/>
      <c r="C378" s="44" t="n"/>
      <c r="D378" s="45">
        <f>IF(P378="","",IF(AC378="MISSING","MISSING COUNTRY CODE",IF(AC378&lt;&gt;"","NOT A VALID MAPCODE",IF(M378="NO CONNECTION","NO CONNECTION",IF(NOT(ISNUMBER(F378)),"NOT FOUND",IF(AD378,"CONVERTED – PLEASE CHECK","CONVERTED"))))))</f>
        <v/>
      </c>
      <c r="E378" s="46">
        <f>IF(OR(P378="",AC378&lt;&gt;""),"",TRIM(U378&amp;" "&amp;S378))</f>
        <v/>
      </c>
      <c r="F378" s="47">
        <f>IF(OR(M378="",M378="NO CONNECTION"),"",IFERROR(VALUE(SUBSTITUTE(_xlfn.FILTERXML(M378,"//latDeg"),".",MID(1/2,2,1))),""))</f>
        <v/>
      </c>
      <c r="G378" s="47">
        <f>IF(OR(M378="",M378="NO CONNECTION"),"",IFERROR(VALUE(SUBSTITUTE(_xlfn.FILTERXML(M378,"//lonDeg"),".",MID(1/2,2,1))),""))</f>
        <v/>
      </c>
      <c r="H378" s="45">
        <f>IF(ISNUMBER(F378),SUBSTITUTE(ROUND(F378,6)&amp;"",",",".")&amp;", "&amp;SUBSTITUTE(ROUND(G378,6)&amp;"",",","."),"")</f>
        <v/>
      </c>
      <c r="I378" s="46">
        <f>IF(ISNUMBER(F378),IFERROR(HYPERLINK("https://www.mymapcodes.com/go/?t="&amp;IF(U378="","AAA",U378)&amp;"&amp;ma="&amp;LEFT(S378,V378-1)&amp;"&amp;mb="&amp;MID(S378,V378+1,99),"Open on MyMapcodes →"),""),"")</f>
        <v/>
      </c>
      <c r="J378" s="48">
        <f>IF(P378="","",IF(AC378="MISSING","Add the country code: put it in front of the mapcode (e.g. ZAF RDD.2J) or in column C. ZAF = South Africa.",IF(AC378&lt;&gt;"",AC378,IF(M378="NO CONNECTION","Excel couldn't reach the mapcode service. Click the REFRESH RESULTS box just above the table.",IF(NOT(ISNUMBER(F378)),"The mapcode service doesn't recognise "&amp;E378&amp;". Check the mapcode and the country code.",IF(AD378,"Two different country codes were given, so the one in front of the mapcode ("&amp;R378&amp;") was used.",IF(E378&lt;&gt;TRIM(UPPER(B378&amp;"")),"Tidied up to "&amp;E378&amp;".","")))))))</f>
        <v/>
      </c>
      <c r="L378" s="49">
        <f>IF(E378="","",MapcodeAPI&amp;"coords/"&amp;SUBSTITUTE(E378," ","%20"))&amp;LEFT($B$13,0)</f>
        <v/>
      </c>
      <c r="M378" s="49">
        <f>IF(L378="","",IFERROR(_xlfn.WEBSERVICE(L378),IF(MapcodeAPIBackup="","NO CONNECTION",IFERROR(_xlfn.WEBSERVICE(MapcodeAPIBackup&amp;MID(L378,LEN(MapcodeAPI)+1,999)),"NO CONNECTION"))))</f>
        <v/>
      </c>
      <c r="N378" t="inlineStr">
        <is>
          <t xml:space="preserve"> </t>
        </is>
      </c>
      <c r="P378" s="50">
        <f>IFERROR(IF(AND(TRIM(B378&amp;"")="",TRIM(C378&amp;"")=""),"","#"&amp;UPPER(B378&amp;"")),"#(ERROR)")</f>
        <v/>
      </c>
      <c r="Q378" s="50">
        <f>IF(P378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378,2,999)," "," "),"﻿"," "),"​"," "),"⁠"," ")," "," ")," "," "),CHAR(9)," "),CHAR(10)," "),CHAR(13)," "),"MAPCODE"," "),CHAR(34)," "),"“"," "),"”"," "),"'"," "),"’"," "),"‘"," "),"("," "),")"," "),"["," "),"]"," "),"{"," "),"}"," "),","," "),";"," "),"|"," "),":"," "),"/"," "),"\"," ")))</f>
        <v/>
      </c>
      <c r="R378" s="50">
        <f>IF(ISNUMBER(FIND(" ",Q378)),LEFT(Q378,FIND(" ",Q378)-1),"")</f>
        <v/>
      </c>
      <c r="S378" s="50">
        <f>IF(ISNUMBER(FIND(" ",Q378)),TRIM(MID(Q378,FIND(" ",Q378)+1,999)),Q378)</f>
        <v/>
      </c>
      <c r="T3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378&amp;"")," "," "),"﻿"," "),"​"," "),"⁠"," ")," "," ")," "," "),CHAR(9)," "),CHAR(10)," "),CHAR(13)," "),"MAPCODE"," "),CHAR(34)," "),"“"," "),"”"," "),"'"," "),"’"," "),"‘"," "),"("," "),")"," "),"["," "),"]"," "),"{"," "),"}"," "),","," "),";"," "),"|"," "),":"," "),"/"," "),"\"," "))</f>
        <v/>
      </c>
      <c r="U378" s="50">
        <f>IF(R378&lt;&gt;"",R378,T378)</f>
        <v/>
      </c>
      <c r="V378" s="50">
        <f>IFERROR(FIND(".",S378),0)</f>
        <v/>
      </c>
      <c r="W378" s="50">
        <f>IF(V378&gt;0,V378-1,LEN(S378))</f>
        <v/>
      </c>
      <c r="X378" s="50">
        <f>IF(V378=0,"",IFERROR(LEFT(MID(S378,V378+1,99),FIND("-",MID(S378,V378+1,99))-1),MID(S378,V378+1,99)))</f>
        <v/>
      </c>
      <c r="Y378" s="50">
        <f>LEN(X378)</f>
        <v/>
      </c>
      <c r="Z3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378,"0",""),"1",""),"2",""),"3",""),"4",""),"5",""),"6",""),"7",""),"8",""),"9",""),"A",""),"B",""),"C",""),"D",""),"E",""),"F",""),"G",""),"H",""),"I",""),"J",""),"K",""),"L",""),"M",""),"N",""),"O",""),"P",""),"Q",""),"R",""),"S",""),"T",""),"U",""),"V",""),"W",""),"X",""),"Y",""),"Z",""),".",""),"-","")</f>
        <v/>
      </c>
      <c r="AA378" s="50">
        <f>LEN(S378)-LEN(SUBSTITUTE(S378,".",""))</f>
        <v/>
      </c>
      <c r="AB378" s="50">
        <f>AND(W378=5,Y378=4)</f>
        <v/>
      </c>
      <c r="AC378" s="50">
        <f>IF(P378="","",IF(S378="","There is no mapcode in this row, only a country code.",IF(ISNUMBER(FIND(" ",S378)),"There are too many spaces. A mapcode looks like ZAF RDD.2J: the country code, one space, then the code.",IF(Z378&lt;&gt;"","Contains characters that can't be in a mapcode: "&amp;Z378,IF(OR(AA378&lt;&gt;1,W378&lt;2,W378&gt;5,Y378&lt;2,Y378&gt;4),"This doesn't look like a mapcode. Mapcodes look like RDD.2J: 2 to 5 letters or numbers, a dot, then 2 to 4 more.",IF(AND(U378="",NOT(AB378)),"MISSING",IF(AND(U378&lt;&gt;"",OR(LEN(U378)&lt;2,LEN(U378)&gt;6,ISNUMBER(FIND(".",U378)))),"The country code """&amp;U378&amp;""" doesn't look right. Use a code like ZAF (South Africa) or US-CA (California).","")))))))</f>
        <v/>
      </c>
      <c r="AD378" s="50">
        <f>AND(R378&lt;&gt;"",T378&lt;&gt;"",R378&lt;&gt;T378)</f>
        <v/>
      </c>
    </row>
    <row r="379">
      <c r="B379" s="44" t="n"/>
      <c r="C379" s="44" t="n"/>
      <c r="D379" s="45">
        <f>IF(P379="","",IF(AC379="MISSING","MISSING COUNTRY CODE",IF(AC379&lt;&gt;"","NOT A VALID MAPCODE",IF(M379="NO CONNECTION","NO CONNECTION",IF(NOT(ISNUMBER(F379)),"NOT FOUND",IF(AD379,"CONVERTED – PLEASE CHECK","CONVERTED"))))))</f>
        <v/>
      </c>
      <c r="E379" s="46">
        <f>IF(OR(P379="",AC379&lt;&gt;""),"",TRIM(U379&amp;" "&amp;S379))</f>
        <v/>
      </c>
      <c r="F379" s="47">
        <f>IF(OR(M379="",M379="NO CONNECTION"),"",IFERROR(VALUE(SUBSTITUTE(_xlfn.FILTERXML(M379,"//latDeg"),".",MID(1/2,2,1))),""))</f>
        <v/>
      </c>
      <c r="G379" s="47">
        <f>IF(OR(M379="",M379="NO CONNECTION"),"",IFERROR(VALUE(SUBSTITUTE(_xlfn.FILTERXML(M379,"//lonDeg"),".",MID(1/2,2,1))),""))</f>
        <v/>
      </c>
      <c r="H379" s="45">
        <f>IF(ISNUMBER(F379),SUBSTITUTE(ROUND(F379,6)&amp;"",",",".")&amp;", "&amp;SUBSTITUTE(ROUND(G379,6)&amp;"",",","."),"")</f>
        <v/>
      </c>
      <c r="I379" s="46">
        <f>IF(ISNUMBER(F379),IFERROR(HYPERLINK("https://www.mymapcodes.com/go/?t="&amp;IF(U379="","AAA",U379)&amp;"&amp;ma="&amp;LEFT(S379,V379-1)&amp;"&amp;mb="&amp;MID(S379,V379+1,99),"Open on MyMapcodes →"),""),"")</f>
        <v/>
      </c>
      <c r="J379" s="48">
        <f>IF(P379="","",IF(AC379="MISSING","Add the country code: put it in front of the mapcode (e.g. ZAF RDD.2J) or in column C. ZAF = South Africa.",IF(AC379&lt;&gt;"",AC379,IF(M379="NO CONNECTION","Excel couldn't reach the mapcode service. Click the REFRESH RESULTS box just above the table.",IF(NOT(ISNUMBER(F379)),"The mapcode service doesn't recognise "&amp;E379&amp;". Check the mapcode and the country code.",IF(AD379,"Two different country codes were given, so the one in front of the mapcode ("&amp;R379&amp;") was used.",IF(E379&lt;&gt;TRIM(UPPER(B379&amp;"")),"Tidied up to "&amp;E379&amp;".","")))))))</f>
        <v/>
      </c>
      <c r="L379" s="49">
        <f>IF(E379="","",MapcodeAPI&amp;"coords/"&amp;SUBSTITUTE(E379," ","%20"))&amp;LEFT($B$13,0)</f>
        <v/>
      </c>
      <c r="M379" s="49">
        <f>IF(L379="","",IFERROR(_xlfn.WEBSERVICE(L379),IF(MapcodeAPIBackup="","NO CONNECTION",IFERROR(_xlfn.WEBSERVICE(MapcodeAPIBackup&amp;MID(L379,LEN(MapcodeAPI)+1,999)),"NO CONNECTION"))))</f>
        <v/>
      </c>
      <c r="N379" t="inlineStr">
        <is>
          <t xml:space="preserve"> </t>
        </is>
      </c>
      <c r="P379" s="50">
        <f>IFERROR(IF(AND(TRIM(B379&amp;"")="",TRIM(C379&amp;"")=""),"","#"&amp;UPPER(B379&amp;"")),"#(ERROR)")</f>
        <v/>
      </c>
      <c r="Q379" s="50">
        <f>IF(P379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379,2,999)," "," "),"﻿"," "),"​"," "),"⁠"," ")," "," ")," "," "),CHAR(9)," "),CHAR(10)," "),CHAR(13)," "),"MAPCODE"," "),CHAR(34)," "),"“"," "),"”"," "),"'"," "),"’"," "),"‘"," "),"("," "),")"," "),"["," "),"]"," "),"{"," "),"}"," "),","," "),";"," "),"|"," "),":"," "),"/"," "),"\"," ")))</f>
        <v/>
      </c>
      <c r="R379" s="50">
        <f>IF(ISNUMBER(FIND(" ",Q379)),LEFT(Q379,FIND(" ",Q379)-1),"")</f>
        <v/>
      </c>
      <c r="S379" s="50">
        <f>IF(ISNUMBER(FIND(" ",Q379)),TRIM(MID(Q379,FIND(" ",Q379)+1,999)),Q379)</f>
        <v/>
      </c>
      <c r="T3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379&amp;"")," "," "),"﻿"," "),"​"," "),"⁠"," ")," "," ")," "," "),CHAR(9)," "),CHAR(10)," "),CHAR(13)," "),"MAPCODE"," "),CHAR(34)," "),"“"," "),"”"," "),"'"," "),"’"," "),"‘"," "),"("," "),")"," "),"["," "),"]"," "),"{"," "),"}"," "),","," "),";"," "),"|"," "),":"," "),"/"," "),"\"," "))</f>
        <v/>
      </c>
      <c r="U379" s="50">
        <f>IF(R379&lt;&gt;"",R379,T379)</f>
        <v/>
      </c>
      <c r="V379" s="50">
        <f>IFERROR(FIND(".",S379),0)</f>
        <v/>
      </c>
      <c r="W379" s="50">
        <f>IF(V379&gt;0,V379-1,LEN(S379))</f>
        <v/>
      </c>
      <c r="X379" s="50">
        <f>IF(V379=0,"",IFERROR(LEFT(MID(S379,V379+1,99),FIND("-",MID(S379,V379+1,99))-1),MID(S379,V379+1,99)))</f>
        <v/>
      </c>
      <c r="Y379" s="50">
        <f>LEN(X379)</f>
        <v/>
      </c>
      <c r="Z3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379,"0",""),"1",""),"2",""),"3",""),"4",""),"5",""),"6",""),"7",""),"8",""),"9",""),"A",""),"B",""),"C",""),"D",""),"E",""),"F",""),"G",""),"H",""),"I",""),"J",""),"K",""),"L",""),"M",""),"N",""),"O",""),"P",""),"Q",""),"R",""),"S",""),"T",""),"U",""),"V",""),"W",""),"X",""),"Y",""),"Z",""),".",""),"-","")</f>
        <v/>
      </c>
      <c r="AA379" s="50">
        <f>LEN(S379)-LEN(SUBSTITUTE(S379,".",""))</f>
        <v/>
      </c>
      <c r="AB379" s="50">
        <f>AND(W379=5,Y379=4)</f>
        <v/>
      </c>
      <c r="AC379" s="50">
        <f>IF(P379="","",IF(S379="","There is no mapcode in this row, only a country code.",IF(ISNUMBER(FIND(" ",S379)),"There are too many spaces. A mapcode looks like ZAF RDD.2J: the country code, one space, then the code.",IF(Z379&lt;&gt;"","Contains characters that can't be in a mapcode: "&amp;Z379,IF(OR(AA379&lt;&gt;1,W379&lt;2,W379&gt;5,Y379&lt;2,Y379&gt;4),"This doesn't look like a mapcode. Mapcodes look like RDD.2J: 2 to 5 letters or numbers, a dot, then 2 to 4 more.",IF(AND(U379="",NOT(AB379)),"MISSING",IF(AND(U379&lt;&gt;"",OR(LEN(U379)&lt;2,LEN(U379)&gt;6,ISNUMBER(FIND(".",U379)))),"The country code """&amp;U379&amp;""" doesn't look right. Use a code like ZAF (South Africa) or US-CA (California).","")))))))</f>
        <v/>
      </c>
      <c r="AD379" s="50">
        <f>AND(R379&lt;&gt;"",T379&lt;&gt;"",R379&lt;&gt;T379)</f>
        <v/>
      </c>
    </row>
    <row r="380">
      <c r="B380" s="44" t="n"/>
      <c r="C380" s="44" t="n"/>
      <c r="D380" s="45">
        <f>IF(P380="","",IF(AC380="MISSING","MISSING COUNTRY CODE",IF(AC380&lt;&gt;"","NOT A VALID MAPCODE",IF(M380="NO CONNECTION","NO CONNECTION",IF(NOT(ISNUMBER(F380)),"NOT FOUND",IF(AD380,"CONVERTED – PLEASE CHECK","CONVERTED"))))))</f>
        <v/>
      </c>
      <c r="E380" s="46">
        <f>IF(OR(P380="",AC380&lt;&gt;""),"",TRIM(U380&amp;" "&amp;S380))</f>
        <v/>
      </c>
      <c r="F380" s="47">
        <f>IF(OR(M380="",M380="NO CONNECTION"),"",IFERROR(VALUE(SUBSTITUTE(_xlfn.FILTERXML(M380,"//latDeg"),".",MID(1/2,2,1))),""))</f>
        <v/>
      </c>
      <c r="G380" s="47">
        <f>IF(OR(M380="",M380="NO CONNECTION"),"",IFERROR(VALUE(SUBSTITUTE(_xlfn.FILTERXML(M380,"//lonDeg"),".",MID(1/2,2,1))),""))</f>
        <v/>
      </c>
      <c r="H380" s="45">
        <f>IF(ISNUMBER(F380),SUBSTITUTE(ROUND(F380,6)&amp;"",",",".")&amp;", "&amp;SUBSTITUTE(ROUND(G380,6)&amp;"",",","."),"")</f>
        <v/>
      </c>
      <c r="I380" s="46">
        <f>IF(ISNUMBER(F380),IFERROR(HYPERLINK("https://www.mymapcodes.com/go/?t="&amp;IF(U380="","AAA",U380)&amp;"&amp;ma="&amp;LEFT(S380,V380-1)&amp;"&amp;mb="&amp;MID(S380,V380+1,99),"Open on MyMapcodes →"),""),"")</f>
        <v/>
      </c>
      <c r="J380" s="48">
        <f>IF(P380="","",IF(AC380="MISSING","Add the country code: put it in front of the mapcode (e.g. ZAF RDD.2J) or in column C. ZAF = South Africa.",IF(AC380&lt;&gt;"",AC380,IF(M380="NO CONNECTION","Excel couldn't reach the mapcode service. Click the REFRESH RESULTS box just above the table.",IF(NOT(ISNUMBER(F380)),"The mapcode service doesn't recognise "&amp;E380&amp;". Check the mapcode and the country code.",IF(AD380,"Two different country codes were given, so the one in front of the mapcode ("&amp;R380&amp;") was used.",IF(E380&lt;&gt;TRIM(UPPER(B380&amp;"")),"Tidied up to "&amp;E380&amp;".","")))))))</f>
        <v/>
      </c>
      <c r="L380" s="49">
        <f>IF(E380="","",MapcodeAPI&amp;"coords/"&amp;SUBSTITUTE(E380," ","%20"))&amp;LEFT($B$13,0)</f>
        <v/>
      </c>
      <c r="M380" s="49">
        <f>IF(L380="","",IFERROR(_xlfn.WEBSERVICE(L380),IF(MapcodeAPIBackup="","NO CONNECTION",IFERROR(_xlfn.WEBSERVICE(MapcodeAPIBackup&amp;MID(L380,LEN(MapcodeAPI)+1,999)),"NO CONNECTION"))))</f>
        <v/>
      </c>
      <c r="N380" t="inlineStr">
        <is>
          <t xml:space="preserve"> </t>
        </is>
      </c>
      <c r="P380" s="50">
        <f>IFERROR(IF(AND(TRIM(B380&amp;"")="",TRIM(C380&amp;"")=""),"","#"&amp;UPPER(B380&amp;"")),"#(ERROR)")</f>
        <v/>
      </c>
      <c r="Q380" s="50">
        <f>IF(P380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380,2,999)," "," "),"﻿"," "),"​"," "),"⁠"," ")," "," ")," "," "),CHAR(9)," "),CHAR(10)," "),CHAR(13)," "),"MAPCODE"," "),CHAR(34)," "),"“"," "),"”"," "),"'"," "),"’"," "),"‘"," "),"("," "),")"," "),"["," "),"]"," "),"{"," "),"}"," "),","," "),";"," "),"|"," "),":"," "),"/"," "),"\"," ")))</f>
        <v/>
      </c>
      <c r="R380" s="50">
        <f>IF(ISNUMBER(FIND(" ",Q380)),LEFT(Q380,FIND(" ",Q380)-1),"")</f>
        <v/>
      </c>
      <c r="S380" s="50">
        <f>IF(ISNUMBER(FIND(" ",Q380)),TRIM(MID(Q380,FIND(" ",Q380)+1,999)),Q380)</f>
        <v/>
      </c>
      <c r="T3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380&amp;"")," "," "),"﻿"," "),"​"," "),"⁠"," ")," "," ")," "," "),CHAR(9)," "),CHAR(10)," "),CHAR(13)," "),"MAPCODE"," "),CHAR(34)," "),"“"," "),"”"," "),"'"," "),"’"," "),"‘"," "),"("," "),")"," "),"["," "),"]"," "),"{"," "),"}"," "),","," "),";"," "),"|"," "),":"," "),"/"," "),"\"," "))</f>
        <v/>
      </c>
      <c r="U380" s="50">
        <f>IF(R380&lt;&gt;"",R380,T380)</f>
        <v/>
      </c>
      <c r="V380" s="50">
        <f>IFERROR(FIND(".",S380),0)</f>
        <v/>
      </c>
      <c r="W380" s="50">
        <f>IF(V380&gt;0,V380-1,LEN(S380))</f>
        <v/>
      </c>
      <c r="X380" s="50">
        <f>IF(V380=0,"",IFERROR(LEFT(MID(S380,V380+1,99),FIND("-",MID(S380,V380+1,99))-1),MID(S380,V380+1,99)))</f>
        <v/>
      </c>
      <c r="Y380" s="50">
        <f>LEN(X380)</f>
        <v/>
      </c>
      <c r="Z3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380,"0",""),"1",""),"2",""),"3",""),"4",""),"5",""),"6",""),"7",""),"8",""),"9",""),"A",""),"B",""),"C",""),"D",""),"E",""),"F",""),"G",""),"H",""),"I",""),"J",""),"K",""),"L",""),"M",""),"N",""),"O",""),"P",""),"Q",""),"R",""),"S",""),"T",""),"U",""),"V",""),"W",""),"X",""),"Y",""),"Z",""),".",""),"-","")</f>
        <v/>
      </c>
      <c r="AA380" s="50">
        <f>LEN(S380)-LEN(SUBSTITUTE(S380,".",""))</f>
        <v/>
      </c>
      <c r="AB380" s="50">
        <f>AND(W380=5,Y380=4)</f>
        <v/>
      </c>
      <c r="AC380" s="50">
        <f>IF(P380="","",IF(S380="","There is no mapcode in this row, only a country code.",IF(ISNUMBER(FIND(" ",S380)),"There are too many spaces. A mapcode looks like ZAF RDD.2J: the country code, one space, then the code.",IF(Z380&lt;&gt;"","Contains characters that can't be in a mapcode: "&amp;Z380,IF(OR(AA380&lt;&gt;1,W380&lt;2,W380&gt;5,Y380&lt;2,Y380&gt;4),"This doesn't look like a mapcode. Mapcodes look like RDD.2J: 2 to 5 letters or numbers, a dot, then 2 to 4 more.",IF(AND(U380="",NOT(AB380)),"MISSING",IF(AND(U380&lt;&gt;"",OR(LEN(U380)&lt;2,LEN(U380)&gt;6,ISNUMBER(FIND(".",U380)))),"The country code """&amp;U380&amp;""" doesn't look right. Use a code like ZAF (South Africa) or US-CA (California).","")))))))</f>
        <v/>
      </c>
      <c r="AD380" s="50">
        <f>AND(R380&lt;&gt;"",T380&lt;&gt;"",R380&lt;&gt;T380)</f>
        <v/>
      </c>
    </row>
    <row r="381">
      <c r="B381" s="44" t="n"/>
      <c r="C381" s="44" t="n"/>
      <c r="D381" s="45">
        <f>IF(P381="","",IF(AC381="MISSING","MISSING COUNTRY CODE",IF(AC381&lt;&gt;"","NOT A VALID MAPCODE",IF(M381="NO CONNECTION","NO CONNECTION",IF(NOT(ISNUMBER(F381)),"NOT FOUND",IF(AD381,"CONVERTED – PLEASE CHECK","CONVERTED"))))))</f>
        <v/>
      </c>
      <c r="E381" s="46">
        <f>IF(OR(P381="",AC381&lt;&gt;""),"",TRIM(U381&amp;" "&amp;S381))</f>
        <v/>
      </c>
      <c r="F381" s="47">
        <f>IF(OR(M381="",M381="NO CONNECTION"),"",IFERROR(VALUE(SUBSTITUTE(_xlfn.FILTERXML(M381,"//latDeg"),".",MID(1/2,2,1))),""))</f>
        <v/>
      </c>
      <c r="G381" s="47">
        <f>IF(OR(M381="",M381="NO CONNECTION"),"",IFERROR(VALUE(SUBSTITUTE(_xlfn.FILTERXML(M381,"//lonDeg"),".",MID(1/2,2,1))),""))</f>
        <v/>
      </c>
      <c r="H381" s="45">
        <f>IF(ISNUMBER(F381),SUBSTITUTE(ROUND(F381,6)&amp;"",",",".")&amp;", "&amp;SUBSTITUTE(ROUND(G381,6)&amp;"",",","."),"")</f>
        <v/>
      </c>
      <c r="I381" s="46">
        <f>IF(ISNUMBER(F381),IFERROR(HYPERLINK("https://www.mymapcodes.com/go/?t="&amp;IF(U381="","AAA",U381)&amp;"&amp;ma="&amp;LEFT(S381,V381-1)&amp;"&amp;mb="&amp;MID(S381,V381+1,99),"Open on MyMapcodes →"),""),"")</f>
        <v/>
      </c>
      <c r="J381" s="48">
        <f>IF(P381="","",IF(AC381="MISSING","Add the country code: put it in front of the mapcode (e.g. ZAF RDD.2J) or in column C. ZAF = South Africa.",IF(AC381&lt;&gt;"",AC381,IF(M381="NO CONNECTION","Excel couldn't reach the mapcode service. Click the REFRESH RESULTS box just above the table.",IF(NOT(ISNUMBER(F381)),"The mapcode service doesn't recognise "&amp;E381&amp;". Check the mapcode and the country code.",IF(AD381,"Two different country codes were given, so the one in front of the mapcode ("&amp;R381&amp;") was used.",IF(E381&lt;&gt;TRIM(UPPER(B381&amp;"")),"Tidied up to "&amp;E381&amp;".","")))))))</f>
        <v/>
      </c>
      <c r="L381" s="49">
        <f>IF(E381="","",MapcodeAPI&amp;"coords/"&amp;SUBSTITUTE(E381," ","%20"))&amp;LEFT($B$13,0)</f>
        <v/>
      </c>
      <c r="M381" s="49">
        <f>IF(L381="","",IFERROR(_xlfn.WEBSERVICE(L381),IF(MapcodeAPIBackup="","NO CONNECTION",IFERROR(_xlfn.WEBSERVICE(MapcodeAPIBackup&amp;MID(L381,LEN(MapcodeAPI)+1,999)),"NO CONNECTION"))))</f>
        <v/>
      </c>
      <c r="N381" t="inlineStr">
        <is>
          <t xml:space="preserve"> </t>
        </is>
      </c>
      <c r="P381" s="50">
        <f>IFERROR(IF(AND(TRIM(B381&amp;"")="",TRIM(C381&amp;"")=""),"","#"&amp;UPPER(B381&amp;"")),"#(ERROR)")</f>
        <v/>
      </c>
      <c r="Q381" s="50">
        <f>IF(P381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381,2,999)," "," "),"﻿"," "),"​"," "),"⁠"," ")," "," ")," "," "),CHAR(9)," "),CHAR(10)," "),CHAR(13)," "),"MAPCODE"," "),CHAR(34)," "),"“"," "),"”"," "),"'"," "),"’"," "),"‘"," "),"("," "),")"," "),"["," "),"]"," "),"{"," "),"}"," "),","," "),";"," "),"|"," "),":"," "),"/"," "),"\"," ")))</f>
        <v/>
      </c>
      <c r="R381" s="50">
        <f>IF(ISNUMBER(FIND(" ",Q381)),LEFT(Q381,FIND(" ",Q381)-1),"")</f>
        <v/>
      </c>
      <c r="S381" s="50">
        <f>IF(ISNUMBER(FIND(" ",Q381)),TRIM(MID(Q381,FIND(" ",Q381)+1,999)),Q381)</f>
        <v/>
      </c>
      <c r="T3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381&amp;"")," "," "),"﻿"," "),"​"," "),"⁠"," ")," "," ")," "," "),CHAR(9)," "),CHAR(10)," "),CHAR(13)," "),"MAPCODE"," "),CHAR(34)," "),"“"," "),"”"," "),"'"," "),"’"," "),"‘"," "),"("," "),")"," "),"["," "),"]"," "),"{"," "),"}"," "),","," "),";"," "),"|"," "),":"," "),"/"," "),"\"," "))</f>
        <v/>
      </c>
      <c r="U381" s="50">
        <f>IF(R381&lt;&gt;"",R381,T381)</f>
        <v/>
      </c>
      <c r="V381" s="50">
        <f>IFERROR(FIND(".",S381),0)</f>
        <v/>
      </c>
      <c r="W381" s="50">
        <f>IF(V381&gt;0,V381-1,LEN(S381))</f>
        <v/>
      </c>
      <c r="X381" s="50">
        <f>IF(V381=0,"",IFERROR(LEFT(MID(S381,V381+1,99),FIND("-",MID(S381,V381+1,99))-1),MID(S381,V381+1,99)))</f>
        <v/>
      </c>
      <c r="Y381" s="50">
        <f>LEN(X381)</f>
        <v/>
      </c>
      <c r="Z3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381,"0",""),"1",""),"2",""),"3",""),"4",""),"5",""),"6",""),"7",""),"8",""),"9",""),"A",""),"B",""),"C",""),"D",""),"E",""),"F",""),"G",""),"H",""),"I",""),"J",""),"K",""),"L",""),"M",""),"N",""),"O",""),"P",""),"Q",""),"R",""),"S",""),"T",""),"U",""),"V",""),"W",""),"X",""),"Y",""),"Z",""),".",""),"-","")</f>
        <v/>
      </c>
      <c r="AA381" s="50">
        <f>LEN(S381)-LEN(SUBSTITUTE(S381,".",""))</f>
        <v/>
      </c>
      <c r="AB381" s="50">
        <f>AND(W381=5,Y381=4)</f>
        <v/>
      </c>
      <c r="AC381" s="50">
        <f>IF(P381="","",IF(S381="","There is no mapcode in this row, only a country code.",IF(ISNUMBER(FIND(" ",S381)),"There are too many spaces. A mapcode looks like ZAF RDD.2J: the country code, one space, then the code.",IF(Z381&lt;&gt;"","Contains characters that can't be in a mapcode: "&amp;Z381,IF(OR(AA381&lt;&gt;1,W381&lt;2,W381&gt;5,Y381&lt;2,Y381&gt;4),"This doesn't look like a mapcode. Mapcodes look like RDD.2J: 2 to 5 letters or numbers, a dot, then 2 to 4 more.",IF(AND(U381="",NOT(AB381)),"MISSING",IF(AND(U381&lt;&gt;"",OR(LEN(U381)&lt;2,LEN(U381)&gt;6,ISNUMBER(FIND(".",U381)))),"The country code """&amp;U381&amp;""" doesn't look right. Use a code like ZAF (South Africa) or US-CA (California).","")))))))</f>
        <v/>
      </c>
      <c r="AD381" s="50">
        <f>AND(R381&lt;&gt;"",T381&lt;&gt;"",R381&lt;&gt;T381)</f>
        <v/>
      </c>
    </row>
    <row r="382">
      <c r="B382" s="44" t="n"/>
      <c r="C382" s="44" t="n"/>
      <c r="D382" s="45">
        <f>IF(P382="","",IF(AC382="MISSING","MISSING COUNTRY CODE",IF(AC382&lt;&gt;"","NOT A VALID MAPCODE",IF(M382="NO CONNECTION","NO CONNECTION",IF(NOT(ISNUMBER(F382)),"NOT FOUND",IF(AD382,"CONVERTED – PLEASE CHECK","CONVERTED"))))))</f>
        <v/>
      </c>
      <c r="E382" s="46">
        <f>IF(OR(P382="",AC382&lt;&gt;""),"",TRIM(U382&amp;" "&amp;S382))</f>
        <v/>
      </c>
      <c r="F382" s="47">
        <f>IF(OR(M382="",M382="NO CONNECTION"),"",IFERROR(VALUE(SUBSTITUTE(_xlfn.FILTERXML(M382,"//latDeg"),".",MID(1/2,2,1))),""))</f>
        <v/>
      </c>
      <c r="G382" s="47">
        <f>IF(OR(M382="",M382="NO CONNECTION"),"",IFERROR(VALUE(SUBSTITUTE(_xlfn.FILTERXML(M382,"//lonDeg"),".",MID(1/2,2,1))),""))</f>
        <v/>
      </c>
      <c r="H382" s="45">
        <f>IF(ISNUMBER(F382),SUBSTITUTE(ROUND(F382,6)&amp;"",",",".")&amp;", "&amp;SUBSTITUTE(ROUND(G382,6)&amp;"",",","."),"")</f>
        <v/>
      </c>
      <c r="I382" s="46">
        <f>IF(ISNUMBER(F382),IFERROR(HYPERLINK("https://www.mymapcodes.com/go/?t="&amp;IF(U382="","AAA",U382)&amp;"&amp;ma="&amp;LEFT(S382,V382-1)&amp;"&amp;mb="&amp;MID(S382,V382+1,99),"Open on MyMapcodes →"),""),"")</f>
        <v/>
      </c>
      <c r="J382" s="48">
        <f>IF(P382="","",IF(AC382="MISSING","Add the country code: put it in front of the mapcode (e.g. ZAF RDD.2J) or in column C. ZAF = South Africa.",IF(AC382&lt;&gt;"",AC382,IF(M382="NO CONNECTION","Excel couldn't reach the mapcode service. Click the REFRESH RESULTS box just above the table.",IF(NOT(ISNUMBER(F382)),"The mapcode service doesn't recognise "&amp;E382&amp;". Check the mapcode and the country code.",IF(AD382,"Two different country codes were given, so the one in front of the mapcode ("&amp;R382&amp;") was used.",IF(E382&lt;&gt;TRIM(UPPER(B382&amp;"")),"Tidied up to "&amp;E382&amp;".","")))))))</f>
        <v/>
      </c>
      <c r="L382" s="49">
        <f>IF(E382="","",MapcodeAPI&amp;"coords/"&amp;SUBSTITUTE(E382," ","%20"))&amp;LEFT($B$13,0)</f>
        <v/>
      </c>
      <c r="M382" s="49">
        <f>IF(L382="","",IFERROR(_xlfn.WEBSERVICE(L382),IF(MapcodeAPIBackup="","NO CONNECTION",IFERROR(_xlfn.WEBSERVICE(MapcodeAPIBackup&amp;MID(L382,LEN(MapcodeAPI)+1,999)),"NO CONNECTION"))))</f>
        <v/>
      </c>
      <c r="N382" t="inlineStr">
        <is>
          <t xml:space="preserve"> </t>
        </is>
      </c>
      <c r="P382" s="50">
        <f>IFERROR(IF(AND(TRIM(B382&amp;"")="",TRIM(C382&amp;"")=""),"","#"&amp;UPPER(B382&amp;"")),"#(ERROR)")</f>
        <v/>
      </c>
      <c r="Q382" s="50">
        <f>IF(P382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382,2,999)," "," "),"﻿"," "),"​"," "),"⁠"," ")," "," ")," "," "),CHAR(9)," "),CHAR(10)," "),CHAR(13)," "),"MAPCODE"," "),CHAR(34)," "),"“"," "),"”"," "),"'"," "),"’"," "),"‘"," "),"("," "),")"," "),"["," "),"]"," "),"{"," "),"}"," "),","," "),";"," "),"|"," "),":"," "),"/"," "),"\"," ")))</f>
        <v/>
      </c>
      <c r="R382" s="50">
        <f>IF(ISNUMBER(FIND(" ",Q382)),LEFT(Q382,FIND(" ",Q382)-1),"")</f>
        <v/>
      </c>
      <c r="S382" s="50">
        <f>IF(ISNUMBER(FIND(" ",Q382)),TRIM(MID(Q382,FIND(" ",Q382)+1,999)),Q382)</f>
        <v/>
      </c>
      <c r="T3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382&amp;"")," "," "),"﻿"," "),"​"," "),"⁠"," ")," "," ")," "," "),CHAR(9)," "),CHAR(10)," "),CHAR(13)," "),"MAPCODE"," "),CHAR(34)," "),"“"," "),"”"," "),"'"," "),"’"," "),"‘"," "),"("," "),")"," "),"["," "),"]"," "),"{"," "),"}"," "),","," "),";"," "),"|"," "),":"," "),"/"," "),"\"," "))</f>
        <v/>
      </c>
      <c r="U382" s="50">
        <f>IF(R382&lt;&gt;"",R382,T382)</f>
        <v/>
      </c>
      <c r="V382" s="50">
        <f>IFERROR(FIND(".",S382),0)</f>
        <v/>
      </c>
      <c r="W382" s="50">
        <f>IF(V382&gt;0,V382-1,LEN(S382))</f>
        <v/>
      </c>
      <c r="X382" s="50">
        <f>IF(V382=0,"",IFERROR(LEFT(MID(S382,V382+1,99),FIND("-",MID(S382,V382+1,99))-1),MID(S382,V382+1,99)))</f>
        <v/>
      </c>
      <c r="Y382" s="50">
        <f>LEN(X382)</f>
        <v/>
      </c>
      <c r="Z3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382,"0",""),"1",""),"2",""),"3",""),"4",""),"5",""),"6",""),"7",""),"8",""),"9",""),"A",""),"B",""),"C",""),"D",""),"E",""),"F",""),"G",""),"H",""),"I",""),"J",""),"K",""),"L",""),"M",""),"N",""),"O",""),"P",""),"Q",""),"R",""),"S",""),"T",""),"U",""),"V",""),"W",""),"X",""),"Y",""),"Z",""),".",""),"-","")</f>
        <v/>
      </c>
      <c r="AA382" s="50">
        <f>LEN(S382)-LEN(SUBSTITUTE(S382,".",""))</f>
        <v/>
      </c>
      <c r="AB382" s="50">
        <f>AND(W382=5,Y382=4)</f>
        <v/>
      </c>
      <c r="AC382" s="50">
        <f>IF(P382="","",IF(S382="","There is no mapcode in this row, only a country code.",IF(ISNUMBER(FIND(" ",S382)),"There are too many spaces. A mapcode looks like ZAF RDD.2J: the country code, one space, then the code.",IF(Z382&lt;&gt;"","Contains characters that can't be in a mapcode: "&amp;Z382,IF(OR(AA382&lt;&gt;1,W382&lt;2,W382&gt;5,Y382&lt;2,Y382&gt;4),"This doesn't look like a mapcode. Mapcodes look like RDD.2J: 2 to 5 letters or numbers, a dot, then 2 to 4 more.",IF(AND(U382="",NOT(AB382)),"MISSING",IF(AND(U382&lt;&gt;"",OR(LEN(U382)&lt;2,LEN(U382)&gt;6,ISNUMBER(FIND(".",U382)))),"The country code """&amp;U382&amp;""" doesn't look right. Use a code like ZAF (South Africa) or US-CA (California).","")))))))</f>
        <v/>
      </c>
      <c r="AD382" s="50">
        <f>AND(R382&lt;&gt;"",T382&lt;&gt;"",R382&lt;&gt;T382)</f>
        <v/>
      </c>
    </row>
    <row r="383">
      <c r="B383" s="44" t="n"/>
      <c r="C383" s="44" t="n"/>
      <c r="D383" s="45">
        <f>IF(P383="","",IF(AC383="MISSING","MISSING COUNTRY CODE",IF(AC383&lt;&gt;"","NOT A VALID MAPCODE",IF(M383="NO CONNECTION","NO CONNECTION",IF(NOT(ISNUMBER(F383)),"NOT FOUND",IF(AD383,"CONVERTED – PLEASE CHECK","CONVERTED"))))))</f>
        <v/>
      </c>
      <c r="E383" s="46">
        <f>IF(OR(P383="",AC383&lt;&gt;""),"",TRIM(U383&amp;" "&amp;S383))</f>
        <v/>
      </c>
      <c r="F383" s="47">
        <f>IF(OR(M383="",M383="NO CONNECTION"),"",IFERROR(VALUE(SUBSTITUTE(_xlfn.FILTERXML(M383,"//latDeg"),".",MID(1/2,2,1))),""))</f>
        <v/>
      </c>
      <c r="G383" s="47">
        <f>IF(OR(M383="",M383="NO CONNECTION"),"",IFERROR(VALUE(SUBSTITUTE(_xlfn.FILTERXML(M383,"//lonDeg"),".",MID(1/2,2,1))),""))</f>
        <v/>
      </c>
      <c r="H383" s="45">
        <f>IF(ISNUMBER(F383),SUBSTITUTE(ROUND(F383,6)&amp;"",",",".")&amp;", "&amp;SUBSTITUTE(ROUND(G383,6)&amp;"",",","."),"")</f>
        <v/>
      </c>
      <c r="I383" s="46">
        <f>IF(ISNUMBER(F383),IFERROR(HYPERLINK("https://www.mymapcodes.com/go/?t="&amp;IF(U383="","AAA",U383)&amp;"&amp;ma="&amp;LEFT(S383,V383-1)&amp;"&amp;mb="&amp;MID(S383,V383+1,99),"Open on MyMapcodes →"),""),"")</f>
        <v/>
      </c>
      <c r="J383" s="48">
        <f>IF(P383="","",IF(AC383="MISSING","Add the country code: put it in front of the mapcode (e.g. ZAF RDD.2J) or in column C. ZAF = South Africa.",IF(AC383&lt;&gt;"",AC383,IF(M383="NO CONNECTION","Excel couldn't reach the mapcode service. Click the REFRESH RESULTS box just above the table.",IF(NOT(ISNUMBER(F383)),"The mapcode service doesn't recognise "&amp;E383&amp;". Check the mapcode and the country code.",IF(AD383,"Two different country codes were given, so the one in front of the mapcode ("&amp;R383&amp;") was used.",IF(E383&lt;&gt;TRIM(UPPER(B383&amp;"")),"Tidied up to "&amp;E383&amp;".","")))))))</f>
        <v/>
      </c>
      <c r="L383" s="49">
        <f>IF(E383="","",MapcodeAPI&amp;"coords/"&amp;SUBSTITUTE(E383," ","%20"))&amp;LEFT($B$13,0)</f>
        <v/>
      </c>
      <c r="M383" s="49">
        <f>IF(L383="","",IFERROR(_xlfn.WEBSERVICE(L383),IF(MapcodeAPIBackup="","NO CONNECTION",IFERROR(_xlfn.WEBSERVICE(MapcodeAPIBackup&amp;MID(L383,LEN(MapcodeAPI)+1,999)),"NO CONNECTION"))))</f>
        <v/>
      </c>
      <c r="N383" t="inlineStr">
        <is>
          <t xml:space="preserve"> </t>
        </is>
      </c>
      <c r="P383" s="50">
        <f>IFERROR(IF(AND(TRIM(B383&amp;"")="",TRIM(C383&amp;"")=""),"","#"&amp;UPPER(B383&amp;"")),"#(ERROR)")</f>
        <v/>
      </c>
      <c r="Q383" s="50">
        <f>IF(P383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383,2,999)," "," "),"﻿"," "),"​"," "),"⁠"," ")," "," ")," "," "),CHAR(9)," "),CHAR(10)," "),CHAR(13)," "),"MAPCODE"," "),CHAR(34)," "),"“"," "),"”"," "),"'"," "),"’"," "),"‘"," "),"("," "),")"," "),"["," "),"]"," "),"{"," "),"}"," "),","," "),";"," "),"|"," "),":"," "),"/"," "),"\"," ")))</f>
        <v/>
      </c>
      <c r="R383" s="50">
        <f>IF(ISNUMBER(FIND(" ",Q383)),LEFT(Q383,FIND(" ",Q383)-1),"")</f>
        <v/>
      </c>
      <c r="S383" s="50">
        <f>IF(ISNUMBER(FIND(" ",Q383)),TRIM(MID(Q383,FIND(" ",Q383)+1,999)),Q383)</f>
        <v/>
      </c>
      <c r="T3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383&amp;"")," "," "),"﻿"," "),"​"," "),"⁠"," ")," "," ")," "," "),CHAR(9)," "),CHAR(10)," "),CHAR(13)," "),"MAPCODE"," "),CHAR(34)," "),"“"," "),"”"," "),"'"," "),"’"," "),"‘"," "),"("," "),")"," "),"["," "),"]"," "),"{"," "),"}"," "),","," "),";"," "),"|"," "),":"," "),"/"," "),"\"," "))</f>
        <v/>
      </c>
      <c r="U383" s="50">
        <f>IF(R383&lt;&gt;"",R383,T383)</f>
        <v/>
      </c>
      <c r="V383" s="50">
        <f>IFERROR(FIND(".",S383),0)</f>
        <v/>
      </c>
      <c r="W383" s="50">
        <f>IF(V383&gt;0,V383-1,LEN(S383))</f>
        <v/>
      </c>
      <c r="X383" s="50">
        <f>IF(V383=0,"",IFERROR(LEFT(MID(S383,V383+1,99),FIND("-",MID(S383,V383+1,99))-1),MID(S383,V383+1,99)))</f>
        <v/>
      </c>
      <c r="Y383" s="50">
        <f>LEN(X383)</f>
        <v/>
      </c>
      <c r="Z3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383,"0",""),"1",""),"2",""),"3",""),"4",""),"5",""),"6",""),"7",""),"8",""),"9",""),"A",""),"B",""),"C",""),"D",""),"E",""),"F",""),"G",""),"H",""),"I",""),"J",""),"K",""),"L",""),"M",""),"N",""),"O",""),"P",""),"Q",""),"R",""),"S",""),"T",""),"U",""),"V",""),"W",""),"X",""),"Y",""),"Z",""),".",""),"-","")</f>
        <v/>
      </c>
      <c r="AA383" s="50">
        <f>LEN(S383)-LEN(SUBSTITUTE(S383,".",""))</f>
        <v/>
      </c>
      <c r="AB383" s="50">
        <f>AND(W383=5,Y383=4)</f>
        <v/>
      </c>
      <c r="AC383" s="50">
        <f>IF(P383="","",IF(S383="","There is no mapcode in this row, only a country code.",IF(ISNUMBER(FIND(" ",S383)),"There are too many spaces. A mapcode looks like ZAF RDD.2J: the country code, one space, then the code.",IF(Z383&lt;&gt;"","Contains characters that can't be in a mapcode: "&amp;Z383,IF(OR(AA383&lt;&gt;1,W383&lt;2,W383&gt;5,Y383&lt;2,Y383&gt;4),"This doesn't look like a mapcode. Mapcodes look like RDD.2J: 2 to 5 letters or numbers, a dot, then 2 to 4 more.",IF(AND(U383="",NOT(AB383)),"MISSING",IF(AND(U383&lt;&gt;"",OR(LEN(U383)&lt;2,LEN(U383)&gt;6,ISNUMBER(FIND(".",U383)))),"The country code """&amp;U383&amp;""" doesn't look right. Use a code like ZAF (South Africa) or US-CA (California).","")))))))</f>
        <v/>
      </c>
      <c r="AD383" s="50">
        <f>AND(R383&lt;&gt;"",T383&lt;&gt;"",R383&lt;&gt;T383)</f>
        <v/>
      </c>
    </row>
    <row r="384">
      <c r="B384" s="44" t="n"/>
      <c r="C384" s="44" t="n"/>
      <c r="D384" s="45">
        <f>IF(P384="","",IF(AC384="MISSING","MISSING COUNTRY CODE",IF(AC384&lt;&gt;"","NOT A VALID MAPCODE",IF(M384="NO CONNECTION","NO CONNECTION",IF(NOT(ISNUMBER(F384)),"NOT FOUND",IF(AD384,"CONVERTED – PLEASE CHECK","CONVERTED"))))))</f>
        <v/>
      </c>
      <c r="E384" s="46">
        <f>IF(OR(P384="",AC384&lt;&gt;""),"",TRIM(U384&amp;" "&amp;S384))</f>
        <v/>
      </c>
      <c r="F384" s="47">
        <f>IF(OR(M384="",M384="NO CONNECTION"),"",IFERROR(VALUE(SUBSTITUTE(_xlfn.FILTERXML(M384,"//latDeg"),".",MID(1/2,2,1))),""))</f>
        <v/>
      </c>
      <c r="G384" s="47">
        <f>IF(OR(M384="",M384="NO CONNECTION"),"",IFERROR(VALUE(SUBSTITUTE(_xlfn.FILTERXML(M384,"//lonDeg"),".",MID(1/2,2,1))),""))</f>
        <v/>
      </c>
      <c r="H384" s="45">
        <f>IF(ISNUMBER(F384),SUBSTITUTE(ROUND(F384,6)&amp;"",",",".")&amp;", "&amp;SUBSTITUTE(ROUND(G384,6)&amp;"",",","."),"")</f>
        <v/>
      </c>
      <c r="I384" s="46">
        <f>IF(ISNUMBER(F384),IFERROR(HYPERLINK("https://www.mymapcodes.com/go/?t="&amp;IF(U384="","AAA",U384)&amp;"&amp;ma="&amp;LEFT(S384,V384-1)&amp;"&amp;mb="&amp;MID(S384,V384+1,99),"Open on MyMapcodes →"),""),"")</f>
        <v/>
      </c>
      <c r="J384" s="48">
        <f>IF(P384="","",IF(AC384="MISSING","Add the country code: put it in front of the mapcode (e.g. ZAF RDD.2J) or in column C. ZAF = South Africa.",IF(AC384&lt;&gt;"",AC384,IF(M384="NO CONNECTION","Excel couldn't reach the mapcode service. Click the REFRESH RESULTS box just above the table.",IF(NOT(ISNUMBER(F384)),"The mapcode service doesn't recognise "&amp;E384&amp;". Check the mapcode and the country code.",IF(AD384,"Two different country codes were given, so the one in front of the mapcode ("&amp;R384&amp;") was used.",IF(E384&lt;&gt;TRIM(UPPER(B384&amp;"")),"Tidied up to "&amp;E384&amp;".","")))))))</f>
        <v/>
      </c>
      <c r="L384" s="49">
        <f>IF(E384="","",MapcodeAPI&amp;"coords/"&amp;SUBSTITUTE(E384," ","%20"))&amp;LEFT($B$13,0)</f>
        <v/>
      </c>
      <c r="M384" s="49">
        <f>IF(L384="","",IFERROR(_xlfn.WEBSERVICE(L384),IF(MapcodeAPIBackup="","NO CONNECTION",IFERROR(_xlfn.WEBSERVICE(MapcodeAPIBackup&amp;MID(L384,LEN(MapcodeAPI)+1,999)),"NO CONNECTION"))))</f>
        <v/>
      </c>
      <c r="N384" t="inlineStr">
        <is>
          <t xml:space="preserve"> </t>
        </is>
      </c>
      <c r="P384" s="50">
        <f>IFERROR(IF(AND(TRIM(B384&amp;"")="",TRIM(C384&amp;"")=""),"","#"&amp;UPPER(B384&amp;"")),"#(ERROR)")</f>
        <v/>
      </c>
      <c r="Q384" s="50">
        <f>IF(P384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384,2,999)," "," "),"﻿"," "),"​"," "),"⁠"," ")," "," ")," "," "),CHAR(9)," "),CHAR(10)," "),CHAR(13)," "),"MAPCODE"," "),CHAR(34)," "),"“"," "),"”"," "),"'"," "),"’"," "),"‘"," "),"("," "),")"," "),"["," "),"]"," "),"{"," "),"}"," "),","," "),";"," "),"|"," "),":"," "),"/"," "),"\"," ")))</f>
        <v/>
      </c>
      <c r="R384" s="50">
        <f>IF(ISNUMBER(FIND(" ",Q384)),LEFT(Q384,FIND(" ",Q384)-1),"")</f>
        <v/>
      </c>
      <c r="S384" s="50">
        <f>IF(ISNUMBER(FIND(" ",Q384)),TRIM(MID(Q384,FIND(" ",Q384)+1,999)),Q384)</f>
        <v/>
      </c>
      <c r="T3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384&amp;"")," "," "),"﻿"," "),"​"," "),"⁠"," ")," "," ")," "," "),CHAR(9)," "),CHAR(10)," "),CHAR(13)," "),"MAPCODE"," "),CHAR(34)," "),"“"," "),"”"," "),"'"," "),"’"," "),"‘"," "),"("," "),")"," "),"["," "),"]"," "),"{"," "),"}"," "),","," "),";"," "),"|"," "),":"," "),"/"," "),"\"," "))</f>
        <v/>
      </c>
      <c r="U384" s="50">
        <f>IF(R384&lt;&gt;"",R384,T384)</f>
        <v/>
      </c>
      <c r="V384" s="50">
        <f>IFERROR(FIND(".",S384),0)</f>
        <v/>
      </c>
      <c r="W384" s="50">
        <f>IF(V384&gt;0,V384-1,LEN(S384))</f>
        <v/>
      </c>
      <c r="X384" s="50">
        <f>IF(V384=0,"",IFERROR(LEFT(MID(S384,V384+1,99),FIND("-",MID(S384,V384+1,99))-1),MID(S384,V384+1,99)))</f>
        <v/>
      </c>
      <c r="Y384" s="50">
        <f>LEN(X384)</f>
        <v/>
      </c>
      <c r="Z3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384,"0",""),"1",""),"2",""),"3",""),"4",""),"5",""),"6",""),"7",""),"8",""),"9",""),"A",""),"B",""),"C",""),"D",""),"E",""),"F",""),"G",""),"H",""),"I",""),"J",""),"K",""),"L",""),"M",""),"N",""),"O",""),"P",""),"Q",""),"R",""),"S",""),"T",""),"U",""),"V",""),"W",""),"X",""),"Y",""),"Z",""),".",""),"-","")</f>
        <v/>
      </c>
      <c r="AA384" s="50">
        <f>LEN(S384)-LEN(SUBSTITUTE(S384,".",""))</f>
        <v/>
      </c>
      <c r="AB384" s="50">
        <f>AND(W384=5,Y384=4)</f>
        <v/>
      </c>
      <c r="AC384" s="50">
        <f>IF(P384="","",IF(S384="","There is no mapcode in this row, only a country code.",IF(ISNUMBER(FIND(" ",S384)),"There are too many spaces. A mapcode looks like ZAF RDD.2J: the country code, one space, then the code.",IF(Z384&lt;&gt;"","Contains characters that can't be in a mapcode: "&amp;Z384,IF(OR(AA384&lt;&gt;1,W384&lt;2,W384&gt;5,Y384&lt;2,Y384&gt;4),"This doesn't look like a mapcode. Mapcodes look like RDD.2J: 2 to 5 letters or numbers, a dot, then 2 to 4 more.",IF(AND(U384="",NOT(AB384)),"MISSING",IF(AND(U384&lt;&gt;"",OR(LEN(U384)&lt;2,LEN(U384)&gt;6,ISNUMBER(FIND(".",U384)))),"The country code """&amp;U384&amp;""" doesn't look right. Use a code like ZAF (South Africa) or US-CA (California).","")))))))</f>
        <v/>
      </c>
      <c r="AD384" s="50">
        <f>AND(R384&lt;&gt;"",T384&lt;&gt;"",R384&lt;&gt;T384)</f>
        <v/>
      </c>
    </row>
    <row r="385">
      <c r="B385" s="44" t="n"/>
      <c r="C385" s="44" t="n"/>
      <c r="D385" s="45">
        <f>IF(P385="","",IF(AC385="MISSING","MISSING COUNTRY CODE",IF(AC385&lt;&gt;"","NOT A VALID MAPCODE",IF(M385="NO CONNECTION","NO CONNECTION",IF(NOT(ISNUMBER(F385)),"NOT FOUND",IF(AD385,"CONVERTED – PLEASE CHECK","CONVERTED"))))))</f>
        <v/>
      </c>
      <c r="E385" s="46">
        <f>IF(OR(P385="",AC385&lt;&gt;""),"",TRIM(U385&amp;" "&amp;S385))</f>
        <v/>
      </c>
      <c r="F385" s="47">
        <f>IF(OR(M385="",M385="NO CONNECTION"),"",IFERROR(VALUE(SUBSTITUTE(_xlfn.FILTERXML(M385,"//latDeg"),".",MID(1/2,2,1))),""))</f>
        <v/>
      </c>
      <c r="G385" s="47">
        <f>IF(OR(M385="",M385="NO CONNECTION"),"",IFERROR(VALUE(SUBSTITUTE(_xlfn.FILTERXML(M385,"//lonDeg"),".",MID(1/2,2,1))),""))</f>
        <v/>
      </c>
      <c r="H385" s="45">
        <f>IF(ISNUMBER(F385),SUBSTITUTE(ROUND(F385,6)&amp;"",",",".")&amp;", "&amp;SUBSTITUTE(ROUND(G385,6)&amp;"",",","."),"")</f>
        <v/>
      </c>
      <c r="I385" s="46">
        <f>IF(ISNUMBER(F385),IFERROR(HYPERLINK("https://www.mymapcodes.com/go/?t="&amp;IF(U385="","AAA",U385)&amp;"&amp;ma="&amp;LEFT(S385,V385-1)&amp;"&amp;mb="&amp;MID(S385,V385+1,99),"Open on MyMapcodes →"),""),"")</f>
        <v/>
      </c>
      <c r="J385" s="48">
        <f>IF(P385="","",IF(AC385="MISSING","Add the country code: put it in front of the mapcode (e.g. ZAF RDD.2J) or in column C. ZAF = South Africa.",IF(AC385&lt;&gt;"",AC385,IF(M385="NO CONNECTION","Excel couldn't reach the mapcode service. Click the REFRESH RESULTS box just above the table.",IF(NOT(ISNUMBER(F385)),"The mapcode service doesn't recognise "&amp;E385&amp;". Check the mapcode and the country code.",IF(AD385,"Two different country codes were given, so the one in front of the mapcode ("&amp;R385&amp;") was used.",IF(E385&lt;&gt;TRIM(UPPER(B385&amp;"")),"Tidied up to "&amp;E385&amp;".","")))))))</f>
        <v/>
      </c>
      <c r="L385" s="49">
        <f>IF(E385="","",MapcodeAPI&amp;"coords/"&amp;SUBSTITUTE(E385," ","%20"))&amp;LEFT($B$13,0)</f>
        <v/>
      </c>
      <c r="M385" s="49">
        <f>IF(L385="","",IFERROR(_xlfn.WEBSERVICE(L385),IF(MapcodeAPIBackup="","NO CONNECTION",IFERROR(_xlfn.WEBSERVICE(MapcodeAPIBackup&amp;MID(L385,LEN(MapcodeAPI)+1,999)),"NO CONNECTION"))))</f>
        <v/>
      </c>
      <c r="N385" t="inlineStr">
        <is>
          <t xml:space="preserve"> </t>
        </is>
      </c>
      <c r="P385" s="50">
        <f>IFERROR(IF(AND(TRIM(B385&amp;"")="",TRIM(C385&amp;"")=""),"","#"&amp;UPPER(B385&amp;"")),"#(ERROR)")</f>
        <v/>
      </c>
      <c r="Q385" s="50">
        <f>IF(P385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385,2,999)," "," "),"﻿"," "),"​"," "),"⁠"," ")," "," ")," "," "),CHAR(9)," "),CHAR(10)," "),CHAR(13)," "),"MAPCODE"," "),CHAR(34)," "),"“"," "),"”"," "),"'"," "),"’"," "),"‘"," "),"("," "),")"," "),"["," "),"]"," "),"{"," "),"}"," "),","," "),";"," "),"|"," "),":"," "),"/"," "),"\"," ")))</f>
        <v/>
      </c>
      <c r="R385" s="50">
        <f>IF(ISNUMBER(FIND(" ",Q385)),LEFT(Q385,FIND(" ",Q385)-1),"")</f>
        <v/>
      </c>
      <c r="S385" s="50">
        <f>IF(ISNUMBER(FIND(" ",Q385)),TRIM(MID(Q385,FIND(" ",Q385)+1,999)),Q385)</f>
        <v/>
      </c>
      <c r="T3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385&amp;"")," "," "),"﻿"," "),"​"," "),"⁠"," ")," "," ")," "," "),CHAR(9)," "),CHAR(10)," "),CHAR(13)," "),"MAPCODE"," "),CHAR(34)," "),"“"," "),"”"," "),"'"," "),"’"," "),"‘"," "),"("," "),")"," "),"["," "),"]"," "),"{"," "),"}"," "),","," "),";"," "),"|"," "),":"," "),"/"," "),"\"," "))</f>
        <v/>
      </c>
      <c r="U385" s="50">
        <f>IF(R385&lt;&gt;"",R385,T385)</f>
        <v/>
      </c>
      <c r="V385" s="50">
        <f>IFERROR(FIND(".",S385),0)</f>
        <v/>
      </c>
      <c r="W385" s="50">
        <f>IF(V385&gt;0,V385-1,LEN(S385))</f>
        <v/>
      </c>
      <c r="X385" s="50">
        <f>IF(V385=0,"",IFERROR(LEFT(MID(S385,V385+1,99),FIND("-",MID(S385,V385+1,99))-1),MID(S385,V385+1,99)))</f>
        <v/>
      </c>
      <c r="Y385" s="50">
        <f>LEN(X385)</f>
        <v/>
      </c>
      <c r="Z3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385,"0",""),"1",""),"2",""),"3",""),"4",""),"5",""),"6",""),"7",""),"8",""),"9",""),"A",""),"B",""),"C",""),"D",""),"E",""),"F",""),"G",""),"H",""),"I",""),"J",""),"K",""),"L",""),"M",""),"N",""),"O",""),"P",""),"Q",""),"R",""),"S",""),"T",""),"U",""),"V",""),"W",""),"X",""),"Y",""),"Z",""),".",""),"-","")</f>
        <v/>
      </c>
      <c r="AA385" s="50">
        <f>LEN(S385)-LEN(SUBSTITUTE(S385,".",""))</f>
        <v/>
      </c>
      <c r="AB385" s="50">
        <f>AND(W385=5,Y385=4)</f>
        <v/>
      </c>
      <c r="AC385" s="50">
        <f>IF(P385="","",IF(S385="","There is no mapcode in this row, only a country code.",IF(ISNUMBER(FIND(" ",S385)),"There are too many spaces. A mapcode looks like ZAF RDD.2J: the country code, one space, then the code.",IF(Z385&lt;&gt;"","Contains characters that can't be in a mapcode: "&amp;Z385,IF(OR(AA385&lt;&gt;1,W385&lt;2,W385&gt;5,Y385&lt;2,Y385&gt;4),"This doesn't look like a mapcode. Mapcodes look like RDD.2J: 2 to 5 letters or numbers, a dot, then 2 to 4 more.",IF(AND(U385="",NOT(AB385)),"MISSING",IF(AND(U385&lt;&gt;"",OR(LEN(U385)&lt;2,LEN(U385)&gt;6,ISNUMBER(FIND(".",U385)))),"The country code """&amp;U385&amp;""" doesn't look right. Use a code like ZAF (South Africa) or US-CA (California).","")))))))</f>
        <v/>
      </c>
      <c r="AD385" s="50">
        <f>AND(R385&lt;&gt;"",T385&lt;&gt;"",R385&lt;&gt;T385)</f>
        <v/>
      </c>
    </row>
    <row r="386">
      <c r="B386" s="44" t="n"/>
      <c r="C386" s="44" t="n"/>
      <c r="D386" s="45">
        <f>IF(P386="","",IF(AC386="MISSING","MISSING COUNTRY CODE",IF(AC386&lt;&gt;"","NOT A VALID MAPCODE",IF(M386="NO CONNECTION","NO CONNECTION",IF(NOT(ISNUMBER(F386)),"NOT FOUND",IF(AD386,"CONVERTED – PLEASE CHECK","CONVERTED"))))))</f>
        <v/>
      </c>
      <c r="E386" s="46">
        <f>IF(OR(P386="",AC386&lt;&gt;""),"",TRIM(U386&amp;" "&amp;S386))</f>
        <v/>
      </c>
      <c r="F386" s="47">
        <f>IF(OR(M386="",M386="NO CONNECTION"),"",IFERROR(VALUE(SUBSTITUTE(_xlfn.FILTERXML(M386,"//latDeg"),".",MID(1/2,2,1))),""))</f>
        <v/>
      </c>
      <c r="G386" s="47">
        <f>IF(OR(M386="",M386="NO CONNECTION"),"",IFERROR(VALUE(SUBSTITUTE(_xlfn.FILTERXML(M386,"//lonDeg"),".",MID(1/2,2,1))),""))</f>
        <v/>
      </c>
      <c r="H386" s="45">
        <f>IF(ISNUMBER(F386),SUBSTITUTE(ROUND(F386,6)&amp;"",",",".")&amp;", "&amp;SUBSTITUTE(ROUND(G386,6)&amp;"",",","."),"")</f>
        <v/>
      </c>
      <c r="I386" s="46">
        <f>IF(ISNUMBER(F386),IFERROR(HYPERLINK("https://www.mymapcodes.com/go/?t="&amp;IF(U386="","AAA",U386)&amp;"&amp;ma="&amp;LEFT(S386,V386-1)&amp;"&amp;mb="&amp;MID(S386,V386+1,99),"Open on MyMapcodes →"),""),"")</f>
        <v/>
      </c>
      <c r="J386" s="48">
        <f>IF(P386="","",IF(AC386="MISSING","Add the country code: put it in front of the mapcode (e.g. ZAF RDD.2J) or in column C. ZAF = South Africa.",IF(AC386&lt;&gt;"",AC386,IF(M386="NO CONNECTION","Excel couldn't reach the mapcode service. Click the REFRESH RESULTS box just above the table.",IF(NOT(ISNUMBER(F386)),"The mapcode service doesn't recognise "&amp;E386&amp;". Check the mapcode and the country code.",IF(AD386,"Two different country codes were given, so the one in front of the mapcode ("&amp;R386&amp;") was used.",IF(E386&lt;&gt;TRIM(UPPER(B386&amp;"")),"Tidied up to "&amp;E386&amp;".","")))))))</f>
        <v/>
      </c>
      <c r="L386" s="49">
        <f>IF(E386="","",MapcodeAPI&amp;"coords/"&amp;SUBSTITUTE(E386," ","%20"))&amp;LEFT($B$13,0)</f>
        <v/>
      </c>
      <c r="M386" s="49">
        <f>IF(L386="","",IFERROR(_xlfn.WEBSERVICE(L386),IF(MapcodeAPIBackup="","NO CONNECTION",IFERROR(_xlfn.WEBSERVICE(MapcodeAPIBackup&amp;MID(L386,LEN(MapcodeAPI)+1,999)),"NO CONNECTION"))))</f>
        <v/>
      </c>
      <c r="N386" t="inlineStr">
        <is>
          <t xml:space="preserve"> </t>
        </is>
      </c>
      <c r="P386" s="50">
        <f>IFERROR(IF(AND(TRIM(B386&amp;"")="",TRIM(C386&amp;"")=""),"","#"&amp;UPPER(B386&amp;"")),"#(ERROR)")</f>
        <v/>
      </c>
      <c r="Q386" s="50">
        <f>IF(P386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386,2,999)," "," "),"﻿"," "),"​"," "),"⁠"," ")," "," ")," "," "),CHAR(9)," "),CHAR(10)," "),CHAR(13)," "),"MAPCODE"," "),CHAR(34)," "),"“"," "),"”"," "),"'"," "),"’"," "),"‘"," "),"("," "),")"," "),"["," "),"]"," "),"{"," "),"}"," "),","," "),";"," "),"|"," "),":"," "),"/"," "),"\"," ")))</f>
        <v/>
      </c>
      <c r="R386" s="50">
        <f>IF(ISNUMBER(FIND(" ",Q386)),LEFT(Q386,FIND(" ",Q386)-1),"")</f>
        <v/>
      </c>
      <c r="S386" s="50">
        <f>IF(ISNUMBER(FIND(" ",Q386)),TRIM(MID(Q386,FIND(" ",Q386)+1,999)),Q386)</f>
        <v/>
      </c>
      <c r="T3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386&amp;"")," "," "),"﻿"," "),"​"," "),"⁠"," ")," "," ")," "," "),CHAR(9)," "),CHAR(10)," "),CHAR(13)," "),"MAPCODE"," "),CHAR(34)," "),"“"," "),"”"," "),"'"," "),"’"," "),"‘"," "),"("," "),")"," "),"["," "),"]"," "),"{"," "),"}"," "),","," "),";"," "),"|"," "),":"," "),"/"," "),"\"," "))</f>
        <v/>
      </c>
      <c r="U386" s="50">
        <f>IF(R386&lt;&gt;"",R386,T386)</f>
        <v/>
      </c>
      <c r="V386" s="50">
        <f>IFERROR(FIND(".",S386),0)</f>
        <v/>
      </c>
      <c r="W386" s="50">
        <f>IF(V386&gt;0,V386-1,LEN(S386))</f>
        <v/>
      </c>
      <c r="X386" s="50">
        <f>IF(V386=0,"",IFERROR(LEFT(MID(S386,V386+1,99),FIND("-",MID(S386,V386+1,99))-1),MID(S386,V386+1,99)))</f>
        <v/>
      </c>
      <c r="Y386" s="50">
        <f>LEN(X386)</f>
        <v/>
      </c>
      <c r="Z3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386,"0",""),"1",""),"2",""),"3",""),"4",""),"5",""),"6",""),"7",""),"8",""),"9",""),"A",""),"B",""),"C",""),"D",""),"E",""),"F",""),"G",""),"H",""),"I",""),"J",""),"K",""),"L",""),"M",""),"N",""),"O",""),"P",""),"Q",""),"R",""),"S",""),"T",""),"U",""),"V",""),"W",""),"X",""),"Y",""),"Z",""),".",""),"-","")</f>
        <v/>
      </c>
      <c r="AA386" s="50">
        <f>LEN(S386)-LEN(SUBSTITUTE(S386,".",""))</f>
        <v/>
      </c>
      <c r="AB386" s="50">
        <f>AND(W386=5,Y386=4)</f>
        <v/>
      </c>
      <c r="AC386" s="50">
        <f>IF(P386="","",IF(S386="","There is no mapcode in this row, only a country code.",IF(ISNUMBER(FIND(" ",S386)),"There are too many spaces. A mapcode looks like ZAF RDD.2J: the country code, one space, then the code.",IF(Z386&lt;&gt;"","Contains characters that can't be in a mapcode: "&amp;Z386,IF(OR(AA386&lt;&gt;1,W386&lt;2,W386&gt;5,Y386&lt;2,Y386&gt;4),"This doesn't look like a mapcode. Mapcodes look like RDD.2J: 2 to 5 letters or numbers, a dot, then 2 to 4 more.",IF(AND(U386="",NOT(AB386)),"MISSING",IF(AND(U386&lt;&gt;"",OR(LEN(U386)&lt;2,LEN(U386)&gt;6,ISNUMBER(FIND(".",U386)))),"The country code """&amp;U386&amp;""" doesn't look right. Use a code like ZAF (South Africa) or US-CA (California).","")))))))</f>
        <v/>
      </c>
      <c r="AD386" s="50">
        <f>AND(R386&lt;&gt;"",T386&lt;&gt;"",R386&lt;&gt;T386)</f>
        <v/>
      </c>
    </row>
    <row r="387">
      <c r="B387" s="44" t="n"/>
      <c r="C387" s="44" t="n"/>
      <c r="D387" s="45">
        <f>IF(P387="","",IF(AC387="MISSING","MISSING COUNTRY CODE",IF(AC387&lt;&gt;"","NOT A VALID MAPCODE",IF(M387="NO CONNECTION","NO CONNECTION",IF(NOT(ISNUMBER(F387)),"NOT FOUND",IF(AD387,"CONVERTED – PLEASE CHECK","CONVERTED"))))))</f>
        <v/>
      </c>
      <c r="E387" s="46">
        <f>IF(OR(P387="",AC387&lt;&gt;""),"",TRIM(U387&amp;" "&amp;S387))</f>
        <v/>
      </c>
      <c r="F387" s="47">
        <f>IF(OR(M387="",M387="NO CONNECTION"),"",IFERROR(VALUE(SUBSTITUTE(_xlfn.FILTERXML(M387,"//latDeg"),".",MID(1/2,2,1))),""))</f>
        <v/>
      </c>
      <c r="G387" s="47">
        <f>IF(OR(M387="",M387="NO CONNECTION"),"",IFERROR(VALUE(SUBSTITUTE(_xlfn.FILTERXML(M387,"//lonDeg"),".",MID(1/2,2,1))),""))</f>
        <v/>
      </c>
      <c r="H387" s="45">
        <f>IF(ISNUMBER(F387),SUBSTITUTE(ROUND(F387,6)&amp;"",",",".")&amp;", "&amp;SUBSTITUTE(ROUND(G387,6)&amp;"",",","."),"")</f>
        <v/>
      </c>
      <c r="I387" s="46">
        <f>IF(ISNUMBER(F387),IFERROR(HYPERLINK("https://www.mymapcodes.com/go/?t="&amp;IF(U387="","AAA",U387)&amp;"&amp;ma="&amp;LEFT(S387,V387-1)&amp;"&amp;mb="&amp;MID(S387,V387+1,99),"Open on MyMapcodes →"),""),"")</f>
        <v/>
      </c>
      <c r="J387" s="48">
        <f>IF(P387="","",IF(AC387="MISSING","Add the country code: put it in front of the mapcode (e.g. ZAF RDD.2J) or in column C. ZAF = South Africa.",IF(AC387&lt;&gt;"",AC387,IF(M387="NO CONNECTION","Excel couldn't reach the mapcode service. Click the REFRESH RESULTS box just above the table.",IF(NOT(ISNUMBER(F387)),"The mapcode service doesn't recognise "&amp;E387&amp;". Check the mapcode and the country code.",IF(AD387,"Two different country codes were given, so the one in front of the mapcode ("&amp;R387&amp;") was used.",IF(E387&lt;&gt;TRIM(UPPER(B387&amp;"")),"Tidied up to "&amp;E387&amp;".","")))))))</f>
        <v/>
      </c>
      <c r="L387" s="49">
        <f>IF(E387="","",MapcodeAPI&amp;"coords/"&amp;SUBSTITUTE(E387," ","%20"))&amp;LEFT($B$13,0)</f>
        <v/>
      </c>
      <c r="M387" s="49">
        <f>IF(L387="","",IFERROR(_xlfn.WEBSERVICE(L387),IF(MapcodeAPIBackup="","NO CONNECTION",IFERROR(_xlfn.WEBSERVICE(MapcodeAPIBackup&amp;MID(L387,LEN(MapcodeAPI)+1,999)),"NO CONNECTION"))))</f>
        <v/>
      </c>
      <c r="N387" t="inlineStr">
        <is>
          <t xml:space="preserve"> </t>
        </is>
      </c>
      <c r="P387" s="50">
        <f>IFERROR(IF(AND(TRIM(B387&amp;"")="",TRIM(C387&amp;"")=""),"","#"&amp;UPPER(B387&amp;"")),"#(ERROR)")</f>
        <v/>
      </c>
      <c r="Q387" s="50">
        <f>IF(P387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387,2,999)," "," "),"﻿"," "),"​"," "),"⁠"," ")," "," ")," "," "),CHAR(9)," "),CHAR(10)," "),CHAR(13)," "),"MAPCODE"," "),CHAR(34)," "),"“"," "),"”"," "),"'"," "),"’"," "),"‘"," "),"("," "),")"," "),"["," "),"]"," "),"{"," "),"}"," "),","," "),";"," "),"|"," "),":"," "),"/"," "),"\"," ")))</f>
        <v/>
      </c>
      <c r="R387" s="50">
        <f>IF(ISNUMBER(FIND(" ",Q387)),LEFT(Q387,FIND(" ",Q387)-1),"")</f>
        <v/>
      </c>
      <c r="S387" s="50">
        <f>IF(ISNUMBER(FIND(" ",Q387)),TRIM(MID(Q387,FIND(" ",Q387)+1,999)),Q387)</f>
        <v/>
      </c>
      <c r="T3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387&amp;"")," "," "),"﻿"," "),"​"," "),"⁠"," ")," "," ")," "," "),CHAR(9)," "),CHAR(10)," "),CHAR(13)," "),"MAPCODE"," "),CHAR(34)," "),"“"," "),"”"," "),"'"," "),"’"," "),"‘"," "),"("," "),")"," "),"["," "),"]"," "),"{"," "),"}"," "),","," "),";"," "),"|"," "),":"," "),"/"," "),"\"," "))</f>
        <v/>
      </c>
      <c r="U387" s="50">
        <f>IF(R387&lt;&gt;"",R387,T387)</f>
        <v/>
      </c>
      <c r="V387" s="50">
        <f>IFERROR(FIND(".",S387),0)</f>
        <v/>
      </c>
      <c r="W387" s="50">
        <f>IF(V387&gt;0,V387-1,LEN(S387))</f>
        <v/>
      </c>
      <c r="X387" s="50">
        <f>IF(V387=0,"",IFERROR(LEFT(MID(S387,V387+1,99),FIND("-",MID(S387,V387+1,99))-1),MID(S387,V387+1,99)))</f>
        <v/>
      </c>
      <c r="Y387" s="50">
        <f>LEN(X387)</f>
        <v/>
      </c>
      <c r="Z3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387,"0",""),"1",""),"2",""),"3",""),"4",""),"5",""),"6",""),"7",""),"8",""),"9",""),"A",""),"B",""),"C",""),"D",""),"E",""),"F",""),"G",""),"H",""),"I",""),"J",""),"K",""),"L",""),"M",""),"N",""),"O",""),"P",""),"Q",""),"R",""),"S",""),"T",""),"U",""),"V",""),"W",""),"X",""),"Y",""),"Z",""),".",""),"-","")</f>
        <v/>
      </c>
      <c r="AA387" s="50">
        <f>LEN(S387)-LEN(SUBSTITUTE(S387,".",""))</f>
        <v/>
      </c>
      <c r="AB387" s="50">
        <f>AND(W387=5,Y387=4)</f>
        <v/>
      </c>
      <c r="AC387" s="50">
        <f>IF(P387="","",IF(S387="","There is no mapcode in this row, only a country code.",IF(ISNUMBER(FIND(" ",S387)),"There are too many spaces. A mapcode looks like ZAF RDD.2J: the country code, one space, then the code.",IF(Z387&lt;&gt;"","Contains characters that can't be in a mapcode: "&amp;Z387,IF(OR(AA387&lt;&gt;1,W387&lt;2,W387&gt;5,Y387&lt;2,Y387&gt;4),"This doesn't look like a mapcode. Mapcodes look like RDD.2J: 2 to 5 letters or numbers, a dot, then 2 to 4 more.",IF(AND(U387="",NOT(AB387)),"MISSING",IF(AND(U387&lt;&gt;"",OR(LEN(U387)&lt;2,LEN(U387)&gt;6,ISNUMBER(FIND(".",U387)))),"The country code """&amp;U387&amp;""" doesn't look right. Use a code like ZAF (South Africa) or US-CA (California).","")))))))</f>
        <v/>
      </c>
      <c r="AD387" s="50">
        <f>AND(R387&lt;&gt;"",T387&lt;&gt;"",R387&lt;&gt;T387)</f>
        <v/>
      </c>
    </row>
    <row r="388">
      <c r="B388" s="44" t="n"/>
      <c r="C388" s="44" t="n"/>
      <c r="D388" s="45">
        <f>IF(P388="","",IF(AC388="MISSING","MISSING COUNTRY CODE",IF(AC388&lt;&gt;"","NOT A VALID MAPCODE",IF(M388="NO CONNECTION","NO CONNECTION",IF(NOT(ISNUMBER(F388)),"NOT FOUND",IF(AD388,"CONVERTED – PLEASE CHECK","CONVERTED"))))))</f>
        <v/>
      </c>
      <c r="E388" s="46">
        <f>IF(OR(P388="",AC388&lt;&gt;""),"",TRIM(U388&amp;" "&amp;S388))</f>
        <v/>
      </c>
      <c r="F388" s="47">
        <f>IF(OR(M388="",M388="NO CONNECTION"),"",IFERROR(VALUE(SUBSTITUTE(_xlfn.FILTERXML(M388,"//latDeg"),".",MID(1/2,2,1))),""))</f>
        <v/>
      </c>
      <c r="G388" s="47">
        <f>IF(OR(M388="",M388="NO CONNECTION"),"",IFERROR(VALUE(SUBSTITUTE(_xlfn.FILTERXML(M388,"//lonDeg"),".",MID(1/2,2,1))),""))</f>
        <v/>
      </c>
      <c r="H388" s="45">
        <f>IF(ISNUMBER(F388),SUBSTITUTE(ROUND(F388,6)&amp;"",",",".")&amp;", "&amp;SUBSTITUTE(ROUND(G388,6)&amp;"",",","."),"")</f>
        <v/>
      </c>
      <c r="I388" s="46">
        <f>IF(ISNUMBER(F388),IFERROR(HYPERLINK("https://www.mymapcodes.com/go/?t="&amp;IF(U388="","AAA",U388)&amp;"&amp;ma="&amp;LEFT(S388,V388-1)&amp;"&amp;mb="&amp;MID(S388,V388+1,99),"Open on MyMapcodes →"),""),"")</f>
        <v/>
      </c>
      <c r="J388" s="48">
        <f>IF(P388="","",IF(AC388="MISSING","Add the country code: put it in front of the mapcode (e.g. ZAF RDD.2J) or in column C. ZAF = South Africa.",IF(AC388&lt;&gt;"",AC388,IF(M388="NO CONNECTION","Excel couldn't reach the mapcode service. Click the REFRESH RESULTS box just above the table.",IF(NOT(ISNUMBER(F388)),"The mapcode service doesn't recognise "&amp;E388&amp;". Check the mapcode and the country code.",IF(AD388,"Two different country codes were given, so the one in front of the mapcode ("&amp;R388&amp;") was used.",IF(E388&lt;&gt;TRIM(UPPER(B388&amp;"")),"Tidied up to "&amp;E388&amp;".","")))))))</f>
        <v/>
      </c>
      <c r="L388" s="49">
        <f>IF(E388="","",MapcodeAPI&amp;"coords/"&amp;SUBSTITUTE(E388," ","%20"))&amp;LEFT($B$13,0)</f>
        <v/>
      </c>
      <c r="M388" s="49">
        <f>IF(L388="","",IFERROR(_xlfn.WEBSERVICE(L388),IF(MapcodeAPIBackup="","NO CONNECTION",IFERROR(_xlfn.WEBSERVICE(MapcodeAPIBackup&amp;MID(L388,LEN(MapcodeAPI)+1,999)),"NO CONNECTION"))))</f>
        <v/>
      </c>
      <c r="N388" t="inlineStr">
        <is>
          <t xml:space="preserve"> </t>
        </is>
      </c>
      <c r="P388" s="50">
        <f>IFERROR(IF(AND(TRIM(B388&amp;"")="",TRIM(C388&amp;"")=""),"","#"&amp;UPPER(B388&amp;"")),"#(ERROR)")</f>
        <v/>
      </c>
      <c r="Q388" s="50">
        <f>IF(P388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388,2,999)," "," "),"﻿"," "),"​"," "),"⁠"," ")," "," ")," "," "),CHAR(9)," "),CHAR(10)," "),CHAR(13)," "),"MAPCODE"," "),CHAR(34)," "),"“"," "),"”"," "),"'"," "),"’"," "),"‘"," "),"("," "),")"," "),"["," "),"]"," "),"{"," "),"}"," "),","," "),";"," "),"|"," "),":"," "),"/"," "),"\"," ")))</f>
        <v/>
      </c>
      <c r="R388" s="50">
        <f>IF(ISNUMBER(FIND(" ",Q388)),LEFT(Q388,FIND(" ",Q388)-1),"")</f>
        <v/>
      </c>
      <c r="S388" s="50">
        <f>IF(ISNUMBER(FIND(" ",Q388)),TRIM(MID(Q388,FIND(" ",Q388)+1,999)),Q388)</f>
        <v/>
      </c>
      <c r="T3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388&amp;"")," "," "),"﻿"," "),"​"," "),"⁠"," ")," "," ")," "," "),CHAR(9)," "),CHAR(10)," "),CHAR(13)," "),"MAPCODE"," "),CHAR(34)," "),"“"," "),"”"," "),"'"," "),"’"," "),"‘"," "),"("," "),")"," "),"["," "),"]"," "),"{"," "),"}"," "),","," "),";"," "),"|"," "),":"," "),"/"," "),"\"," "))</f>
        <v/>
      </c>
      <c r="U388" s="50">
        <f>IF(R388&lt;&gt;"",R388,T388)</f>
        <v/>
      </c>
      <c r="V388" s="50">
        <f>IFERROR(FIND(".",S388),0)</f>
        <v/>
      </c>
      <c r="W388" s="50">
        <f>IF(V388&gt;0,V388-1,LEN(S388))</f>
        <v/>
      </c>
      <c r="X388" s="50">
        <f>IF(V388=0,"",IFERROR(LEFT(MID(S388,V388+1,99),FIND("-",MID(S388,V388+1,99))-1),MID(S388,V388+1,99)))</f>
        <v/>
      </c>
      <c r="Y388" s="50">
        <f>LEN(X388)</f>
        <v/>
      </c>
      <c r="Z3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388,"0",""),"1",""),"2",""),"3",""),"4",""),"5",""),"6",""),"7",""),"8",""),"9",""),"A",""),"B",""),"C",""),"D",""),"E",""),"F",""),"G",""),"H",""),"I",""),"J",""),"K",""),"L",""),"M",""),"N",""),"O",""),"P",""),"Q",""),"R",""),"S",""),"T",""),"U",""),"V",""),"W",""),"X",""),"Y",""),"Z",""),".",""),"-","")</f>
        <v/>
      </c>
      <c r="AA388" s="50">
        <f>LEN(S388)-LEN(SUBSTITUTE(S388,".",""))</f>
        <v/>
      </c>
      <c r="AB388" s="50">
        <f>AND(W388=5,Y388=4)</f>
        <v/>
      </c>
      <c r="AC388" s="50">
        <f>IF(P388="","",IF(S388="","There is no mapcode in this row, only a country code.",IF(ISNUMBER(FIND(" ",S388)),"There are too many spaces. A mapcode looks like ZAF RDD.2J: the country code, one space, then the code.",IF(Z388&lt;&gt;"","Contains characters that can't be in a mapcode: "&amp;Z388,IF(OR(AA388&lt;&gt;1,W388&lt;2,W388&gt;5,Y388&lt;2,Y388&gt;4),"This doesn't look like a mapcode. Mapcodes look like RDD.2J: 2 to 5 letters or numbers, a dot, then 2 to 4 more.",IF(AND(U388="",NOT(AB388)),"MISSING",IF(AND(U388&lt;&gt;"",OR(LEN(U388)&lt;2,LEN(U388)&gt;6,ISNUMBER(FIND(".",U388)))),"The country code """&amp;U388&amp;""" doesn't look right. Use a code like ZAF (South Africa) or US-CA (California).","")))))))</f>
        <v/>
      </c>
      <c r="AD388" s="50">
        <f>AND(R388&lt;&gt;"",T388&lt;&gt;"",R388&lt;&gt;T388)</f>
        <v/>
      </c>
    </row>
    <row r="389">
      <c r="B389" s="44" t="n"/>
      <c r="C389" s="44" t="n"/>
      <c r="D389" s="45">
        <f>IF(P389="","",IF(AC389="MISSING","MISSING COUNTRY CODE",IF(AC389&lt;&gt;"","NOT A VALID MAPCODE",IF(M389="NO CONNECTION","NO CONNECTION",IF(NOT(ISNUMBER(F389)),"NOT FOUND",IF(AD389,"CONVERTED – PLEASE CHECK","CONVERTED"))))))</f>
        <v/>
      </c>
      <c r="E389" s="46">
        <f>IF(OR(P389="",AC389&lt;&gt;""),"",TRIM(U389&amp;" "&amp;S389))</f>
        <v/>
      </c>
      <c r="F389" s="47">
        <f>IF(OR(M389="",M389="NO CONNECTION"),"",IFERROR(VALUE(SUBSTITUTE(_xlfn.FILTERXML(M389,"//latDeg"),".",MID(1/2,2,1))),""))</f>
        <v/>
      </c>
      <c r="G389" s="47">
        <f>IF(OR(M389="",M389="NO CONNECTION"),"",IFERROR(VALUE(SUBSTITUTE(_xlfn.FILTERXML(M389,"//lonDeg"),".",MID(1/2,2,1))),""))</f>
        <v/>
      </c>
      <c r="H389" s="45">
        <f>IF(ISNUMBER(F389),SUBSTITUTE(ROUND(F389,6)&amp;"",",",".")&amp;", "&amp;SUBSTITUTE(ROUND(G389,6)&amp;"",",","."),"")</f>
        <v/>
      </c>
      <c r="I389" s="46">
        <f>IF(ISNUMBER(F389),IFERROR(HYPERLINK("https://www.mymapcodes.com/go/?t="&amp;IF(U389="","AAA",U389)&amp;"&amp;ma="&amp;LEFT(S389,V389-1)&amp;"&amp;mb="&amp;MID(S389,V389+1,99),"Open on MyMapcodes →"),""),"")</f>
        <v/>
      </c>
      <c r="J389" s="48">
        <f>IF(P389="","",IF(AC389="MISSING","Add the country code: put it in front of the mapcode (e.g. ZAF RDD.2J) or in column C. ZAF = South Africa.",IF(AC389&lt;&gt;"",AC389,IF(M389="NO CONNECTION","Excel couldn't reach the mapcode service. Click the REFRESH RESULTS box just above the table.",IF(NOT(ISNUMBER(F389)),"The mapcode service doesn't recognise "&amp;E389&amp;". Check the mapcode and the country code.",IF(AD389,"Two different country codes were given, so the one in front of the mapcode ("&amp;R389&amp;") was used.",IF(E389&lt;&gt;TRIM(UPPER(B389&amp;"")),"Tidied up to "&amp;E389&amp;".","")))))))</f>
        <v/>
      </c>
      <c r="L389" s="49">
        <f>IF(E389="","",MapcodeAPI&amp;"coords/"&amp;SUBSTITUTE(E389," ","%20"))&amp;LEFT($B$13,0)</f>
        <v/>
      </c>
      <c r="M389" s="49">
        <f>IF(L389="","",IFERROR(_xlfn.WEBSERVICE(L389),IF(MapcodeAPIBackup="","NO CONNECTION",IFERROR(_xlfn.WEBSERVICE(MapcodeAPIBackup&amp;MID(L389,LEN(MapcodeAPI)+1,999)),"NO CONNECTION"))))</f>
        <v/>
      </c>
      <c r="N389" t="inlineStr">
        <is>
          <t xml:space="preserve"> </t>
        </is>
      </c>
      <c r="P389" s="50">
        <f>IFERROR(IF(AND(TRIM(B389&amp;"")="",TRIM(C389&amp;"")=""),"","#"&amp;UPPER(B389&amp;"")),"#(ERROR)")</f>
        <v/>
      </c>
      <c r="Q389" s="50">
        <f>IF(P389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389,2,999)," "," "),"﻿"," "),"​"," "),"⁠"," ")," "," ")," "," "),CHAR(9)," "),CHAR(10)," "),CHAR(13)," "),"MAPCODE"," "),CHAR(34)," "),"“"," "),"”"," "),"'"," "),"’"," "),"‘"," "),"("," "),")"," "),"["," "),"]"," "),"{"," "),"}"," "),","," "),";"," "),"|"," "),":"," "),"/"," "),"\"," ")))</f>
        <v/>
      </c>
      <c r="R389" s="50">
        <f>IF(ISNUMBER(FIND(" ",Q389)),LEFT(Q389,FIND(" ",Q389)-1),"")</f>
        <v/>
      </c>
      <c r="S389" s="50">
        <f>IF(ISNUMBER(FIND(" ",Q389)),TRIM(MID(Q389,FIND(" ",Q389)+1,999)),Q389)</f>
        <v/>
      </c>
      <c r="T3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389&amp;"")," "," "),"﻿"," "),"​"," "),"⁠"," ")," "," ")," "," "),CHAR(9)," "),CHAR(10)," "),CHAR(13)," "),"MAPCODE"," "),CHAR(34)," "),"“"," "),"”"," "),"'"," "),"’"," "),"‘"," "),"("," "),")"," "),"["," "),"]"," "),"{"," "),"}"," "),","," "),";"," "),"|"," "),":"," "),"/"," "),"\"," "))</f>
        <v/>
      </c>
      <c r="U389" s="50">
        <f>IF(R389&lt;&gt;"",R389,T389)</f>
        <v/>
      </c>
      <c r="V389" s="50">
        <f>IFERROR(FIND(".",S389),0)</f>
        <v/>
      </c>
      <c r="W389" s="50">
        <f>IF(V389&gt;0,V389-1,LEN(S389))</f>
        <v/>
      </c>
      <c r="X389" s="50">
        <f>IF(V389=0,"",IFERROR(LEFT(MID(S389,V389+1,99),FIND("-",MID(S389,V389+1,99))-1),MID(S389,V389+1,99)))</f>
        <v/>
      </c>
      <c r="Y389" s="50">
        <f>LEN(X389)</f>
        <v/>
      </c>
      <c r="Z3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389,"0",""),"1",""),"2",""),"3",""),"4",""),"5",""),"6",""),"7",""),"8",""),"9",""),"A",""),"B",""),"C",""),"D",""),"E",""),"F",""),"G",""),"H",""),"I",""),"J",""),"K",""),"L",""),"M",""),"N",""),"O",""),"P",""),"Q",""),"R",""),"S",""),"T",""),"U",""),"V",""),"W",""),"X",""),"Y",""),"Z",""),".",""),"-","")</f>
        <v/>
      </c>
      <c r="AA389" s="50">
        <f>LEN(S389)-LEN(SUBSTITUTE(S389,".",""))</f>
        <v/>
      </c>
      <c r="AB389" s="50">
        <f>AND(W389=5,Y389=4)</f>
        <v/>
      </c>
      <c r="AC389" s="50">
        <f>IF(P389="","",IF(S389="","There is no mapcode in this row, only a country code.",IF(ISNUMBER(FIND(" ",S389)),"There are too many spaces. A mapcode looks like ZAF RDD.2J: the country code, one space, then the code.",IF(Z389&lt;&gt;"","Contains characters that can't be in a mapcode: "&amp;Z389,IF(OR(AA389&lt;&gt;1,W389&lt;2,W389&gt;5,Y389&lt;2,Y389&gt;4),"This doesn't look like a mapcode. Mapcodes look like RDD.2J: 2 to 5 letters or numbers, a dot, then 2 to 4 more.",IF(AND(U389="",NOT(AB389)),"MISSING",IF(AND(U389&lt;&gt;"",OR(LEN(U389)&lt;2,LEN(U389)&gt;6,ISNUMBER(FIND(".",U389)))),"The country code """&amp;U389&amp;""" doesn't look right. Use a code like ZAF (South Africa) or US-CA (California).","")))))))</f>
        <v/>
      </c>
      <c r="AD389" s="50">
        <f>AND(R389&lt;&gt;"",T389&lt;&gt;"",R389&lt;&gt;T389)</f>
        <v/>
      </c>
    </row>
    <row r="390">
      <c r="B390" s="44" t="n"/>
      <c r="C390" s="44" t="n"/>
      <c r="D390" s="45">
        <f>IF(P390="","",IF(AC390="MISSING","MISSING COUNTRY CODE",IF(AC390&lt;&gt;"","NOT A VALID MAPCODE",IF(M390="NO CONNECTION","NO CONNECTION",IF(NOT(ISNUMBER(F390)),"NOT FOUND",IF(AD390,"CONVERTED – PLEASE CHECK","CONVERTED"))))))</f>
        <v/>
      </c>
      <c r="E390" s="46">
        <f>IF(OR(P390="",AC390&lt;&gt;""),"",TRIM(U390&amp;" "&amp;S390))</f>
        <v/>
      </c>
      <c r="F390" s="47">
        <f>IF(OR(M390="",M390="NO CONNECTION"),"",IFERROR(VALUE(SUBSTITUTE(_xlfn.FILTERXML(M390,"//latDeg"),".",MID(1/2,2,1))),""))</f>
        <v/>
      </c>
      <c r="G390" s="47">
        <f>IF(OR(M390="",M390="NO CONNECTION"),"",IFERROR(VALUE(SUBSTITUTE(_xlfn.FILTERXML(M390,"//lonDeg"),".",MID(1/2,2,1))),""))</f>
        <v/>
      </c>
      <c r="H390" s="45">
        <f>IF(ISNUMBER(F390),SUBSTITUTE(ROUND(F390,6)&amp;"",",",".")&amp;", "&amp;SUBSTITUTE(ROUND(G390,6)&amp;"",",","."),"")</f>
        <v/>
      </c>
      <c r="I390" s="46">
        <f>IF(ISNUMBER(F390),IFERROR(HYPERLINK("https://www.mymapcodes.com/go/?t="&amp;IF(U390="","AAA",U390)&amp;"&amp;ma="&amp;LEFT(S390,V390-1)&amp;"&amp;mb="&amp;MID(S390,V390+1,99),"Open on MyMapcodes →"),""),"")</f>
        <v/>
      </c>
      <c r="J390" s="48">
        <f>IF(P390="","",IF(AC390="MISSING","Add the country code: put it in front of the mapcode (e.g. ZAF RDD.2J) or in column C. ZAF = South Africa.",IF(AC390&lt;&gt;"",AC390,IF(M390="NO CONNECTION","Excel couldn't reach the mapcode service. Click the REFRESH RESULTS box just above the table.",IF(NOT(ISNUMBER(F390)),"The mapcode service doesn't recognise "&amp;E390&amp;". Check the mapcode and the country code.",IF(AD390,"Two different country codes were given, so the one in front of the mapcode ("&amp;R390&amp;") was used.",IF(E390&lt;&gt;TRIM(UPPER(B390&amp;"")),"Tidied up to "&amp;E390&amp;".","")))))))</f>
        <v/>
      </c>
      <c r="L390" s="49">
        <f>IF(E390="","",MapcodeAPI&amp;"coords/"&amp;SUBSTITUTE(E390," ","%20"))&amp;LEFT($B$13,0)</f>
        <v/>
      </c>
      <c r="M390" s="49">
        <f>IF(L390="","",IFERROR(_xlfn.WEBSERVICE(L390),IF(MapcodeAPIBackup="","NO CONNECTION",IFERROR(_xlfn.WEBSERVICE(MapcodeAPIBackup&amp;MID(L390,LEN(MapcodeAPI)+1,999)),"NO CONNECTION"))))</f>
        <v/>
      </c>
      <c r="N390" t="inlineStr">
        <is>
          <t xml:space="preserve"> </t>
        </is>
      </c>
      <c r="P390" s="50">
        <f>IFERROR(IF(AND(TRIM(B390&amp;"")="",TRIM(C390&amp;"")=""),"","#"&amp;UPPER(B390&amp;"")),"#(ERROR)")</f>
        <v/>
      </c>
      <c r="Q390" s="50">
        <f>IF(P390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390,2,999)," "," "),"﻿"," "),"​"," "),"⁠"," ")," "," ")," "," "),CHAR(9)," "),CHAR(10)," "),CHAR(13)," "),"MAPCODE"," "),CHAR(34)," "),"“"," "),"”"," "),"'"," "),"’"," "),"‘"," "),"("," "),")"," "),"["," "),"]"," "),"{"," "),"}"," "),","," "),";"," "),"|"," "),":"," "),"/"," "),"\"," ")))</f>
        <v/>
      </c>
      <c r="R390" s="50">
        <f>IF(ISNUMBER(FIND(" ",Q390)),LEFT(Q390,FIND(" ",Q390)-1),"")</f>
        <v/>
      </c>
      <c r="S390" s="50">
        <f>IF(ISNUMBER(FIND(" ",Q390)),TRIM(MID(Q390,FIND(" ",Q390)+1,999)),Q390)</f>
        <v/>
      </c>
      <c r="T3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390&amp;"")," "," "),"﻿"," "),"​"," "),"⁠"," ")," "," ")," "," "),CHAR(9)," "),CHAR(10)," "),CHAR(13)," "),"MAPCODE"," "),CHAR(34)," "),"“"," "),"”"," "),"'"," "),"’"," "),"‘"," "),"("," "),")"," "),"["," "),"]"," "),"{"," "),"}"," "),","," "),";"," "),"|"," "),":"," "),"/"," "),"\"," "))</f>
        <v/>
      </c>
      <c r="U390" s="50">
        <f>IF(R390&lt;&gt;"",R390,T390)</f>
        <v/>
      </c>
      <c r="V390" s="50">
        <f>IFERROR(FIND(".",S390),0)</f>
        <v/>
      </c>
      <c r="W390" s="50">
        <f>IF(V390&gt;0,V390-1,LEN(S390))</f>
        <v/>
      </c>
      <c r="X390" s="50">
        <f>IF(V390=0,"",IFERROR(LEFT(MID(S390,V390+1,99),FIND("-",MID(S390,V390+1,99))-1),MID(S390,V390+1,99)))</f>
        <v/>
      </c>
      <c r="Y390" s="50">
        <f>LEN(X390)</f>
        <v/>
      </c>
      <c r="Z3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390,"0",""),"1",""),"2",""),"3",""),"4",""),"5",""),"6",""),"7",""),"8",""),"9",""),"A",""),"B",""),"C",""),"D",""),"E",""),"F",""),"G",""),"H",""),"I",""),"J",""),"K",""),"L",""),"M",""),"N",""),"O",""),"P",""),"Q",""),"R",""),"S",""),"T",""),"U",""),"V",""),"W",""),"X",""),"Y",""),"Z",""),".",""),"-","")</f>
        <v/>
      </c>
      <c r="AA390" s="50">
        <f>LEN(S390)-LEN(SUBSTITUTE(S390,".",""))</f>
        <v/>
      </c>
      <c r="AB390" s="50">
        <f>AND(W390=5,Y390=4)</f>
        <v/>
      </c>
      <c r="AC390" s="50">
        <f>IF(P390="","",IF(S390="","There is no mapcode in this row, only a country code.",IF(ISNUMBER(FIND(" ",S390)),"There are too many spaces. A mapcode looks like ZAF RDD.2J: the country code, one space, then the code.",IF(Z390&lt;&gt;"","Contains characters that can't be in a mapcode: "&amp;Z390,IF(OR(AA390&lt;&gt;1,W390&lt;2,W390&gt;5,Y390&lt;2,Y390&gt;4),"This doesn't look like a mapcode. Mapcodes look like RDD.2J: 2 to 5 letters or numbers, a dot, then 2 to 4 more.",IF(AND(U390="",NOT(AB390)),"MISSING",IF(AND(U390&lt;&gt;"",OR(LEN(U390)&lt;2,LEN(U390)&gt;6,ISNUMBER(FIND(".",U390)))),"The country code """&amp;U390&amp;""" doesn't look right. Use a code like ZAF (South Africa) or US-CA (California).","")))))))</f>
        <v/>
      </c>
      <c r="AD390" s="50">
        <f>AND(R390&lt;&gt;"",T390&lt;&gt;"",R390&lt;&gt;T390)</f>
        <v/>
      </c>
    </row>
    <row r="391">
      <c r="B391" s="44" t="n"/>
      <c r="C391" s="44" t="n"/>
      <c r="D391" s="45">
        <f>IF(P391="","",IF(AC391="MISSING","MISSING COUNTRY CODE",IF(AC391&lt;&gt;"","NOT A VALID MAPCODE",IF(M391="NO CONNECTION","NO CONNECTION",IF(NOT(ISNUMBER(F391)),"NOT FOUND",IF(AD391,"CONVERTED – PLEASE CHECK","CONVERTED"))))))</f>
        <v/>
      </c>
      <c r="E391" s="46">
        <f>IF(OR(P391="",AC391&lt;&gt;""),"",TRIM(U391&amp;" "&amp;S391))</f>
        <v/>
      </c>
      <c r="F391" s="47">
        <f>IF(OR(M391="",M391="NO CONNECTION"),"",IFERROR(VALUE(SUBSTITUTE(_xlfn.FILTERXML(M391,"//latDeg"),".",MID(1/2,2,1))),""))</f>
        <v/>
      </c>
      <c r="G391" s="47">
        <f>IF(OR(M391="",M391="NO CONNECTION"),"",IFERROR(VALUE(SUBSTITUTE(_xlfn.FILTERXML(M391,"//lonDeg"),".",MID(1/2,2,1))),""))</f>
        <v/>
      </c>
      <c r="H391" s="45">
        <f>IF(ISNUMBER(F391),SUBSTITUTE(ROUND(F391,6)&amp;"",",",".")&amp;", "&amp;SUBSTITUTE(ROUND(G391,6)&amp;"",",","."),"")</f>
        <v/>
      </c>
      <c r="I391" s="46">
        <f>IF(ISNUMBER(F391),IFERROR(HYPERLINK("https://www.mymapcodes.com/go/?t="&amp;IF(U391="","AAA",U391)&amp;"&amp;ma="&amp;LEFT(S391,V391-1)&amp;"&amp;mb="&amp;MID(S391,V391+1,99),"Open on MyMapcodes →"),""),"")</f>
        <v/>
      </c>
      <c r="J391" s="48">
        <f>IF(P391="","",IF(AC391="MISSING","Add the country code: put it in front of the mapcode (e.g. ZAF RDD.2J) or in column C. ZAF = South Africa.",IF(AC391&lt;&gt;"",AC391,IF(M391="NO CONNECTION","Excel couldn't reach the mapcode service. Click the REFRESH RESULTS box just above the table.",IF(NOT(ISNUMBER(F391)),"The mapcode service doesn't recognise "&amp;E391&amp;". Check the mapcode and the country code.",IF(AD391,"Two different country codes were given, so the one in front of the mapcode ("&amp;R391&amp;") was used.",IF(E391&lt;&gt;TRIM(UPPER(B391&amp;"")),"Tidied up to "&amp;E391&amp;".","")))))))</f>
        <v/>
      </c>
      <c r="L391" s="49">
        <f>IF(E391="","",MapcodeAPI&amp;"coords/"&amp;SUBSTITUTE(E391," ","%20"))&amp;LEFT($B$13,0)</f>
        <v/>
      </c>
      <c r="M391" s="49">
        <f>IF(L391="","",IFERROR(_xlfn.WEBSERVICE(L391),IF(MapcodeAPIBackup="","NO CONNECTION",IFERROR(_xlfn.WEBSERVICE(MapcodeAPIBackup&amp;MID(L391,LEN(MapcodeAPI)+1,999)),"NO CONNECTION"))))</f>
        <v/>
      </c>
      <c r="N391" t="inlineStr">
        <is>
          <t xml:space="preserve"> </t>
        </is>
      </c>
      <c r="P391" s="50">
        <f>IFERROR(IF(AND(TRIM(B391&amp;"")="",TRIM(C391&amp;"")=""),"","#"&amp;UPPER(B391&amp;"")),"#(ERROR)")</f>
        <v/>
      </c>
      <c r="Q391" s="50">
        <f>IF(P391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391,2,999)," "," "),"﻿"," "),"​"," "),"⁠"," ")," "," ")," "," "),CHAR(9)," "),CHAR(10)," "),CHAR(13)," "),"MAPCODE"," "),CHAR(34)," "),"“"," "),"”"," "),"'"," "),"’"," "),"‘"," "),"("," "),")"," "),"["," "),"]"," "),"{"," "),"}"," "),","," "),";"," "),"|"," "),":"," "),"/"," "),"\"," ")))</f>
        <v/>
      </c>
      <c r="R391" s="50">
        <f>IF(ISNUMBER(FIND(" ",Q391)),LEFT(Q391,FIND(" ",Q391)-1),"")</f>
        <v/>
      </c>
      <c r="S391" s="50">
        <f>IF(ISNUMBER(FIND(" ",Q391)),TRIM(MID(Q391,FIND(" ",Q391)+1,999)),Q391)</f>
        <v/>
      </c>
      <c r="T3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391&amp;"")," "," "),"﻿"," "),"​"," "),"⁠"," ")," "," ")," "," "),CHAR(9)," "),CHAR(10)," "),CHAR(13)," "),"MAPCODE"," "),CHAR(34)," "),"“"," "),"”"," "),"'"," "),"’"," "),"‘"," "),"("," "),")"," "),"["," "),"]"," "),"{"," "),"}"," "),","," "),";"," "),"|"," "),":"," "),"/"," "),"\"," "))</f>
        <v/>
      </c>
      <c r="U391" s="50">
        <f>IF(R391&lt;&gt;"",R391,T391)</f>
        <v/>
      </c>
      <c r="V391" s="50">
        <f>IFERROR(FIND(".",S391),0)</f>
        <v/>
      </c>
      <c r="W391" s="50">
        <f>IF(V391&gt;0,V391-1,LEN(S391))</f>
        <v/>
      </c>
      <c r="X391" s="50">
        <f>IF(V391=0,"",IFERROR(LEFT(MID(S391,V391+1,99),FIND("-",MID(S391,V391+1,99))-1),MID(S391,V391+1,99)))</f>
        <v/>
      </c>
      <c r="Y391" s="50">
        <f>LEN(X391)</f>
        <v/>
      </c>
      <c r="Z3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391,"0",""),"1",""),"2",""),"3",""),"4",""),"5",""),"6",""),"7",""),"8",""),"9",""),"A",""),"B",""),"C",""),"D",""),"E",""),"F",""),"G",""),"H",""),"I",""),"J",""),"K",""),"L",""),"M",""),"N",""),"O",""),"P",""),"Q",""),"R",""),"S",""),"T",""),"U",""),"V",""),"W",""),"X",""),"Y",""),"Z",""),".",""),"-","")</f>
        <v/>
      </c>
      <c r="AA391" s="50">
        <f>LEN(S391)-LEN(SUBSTITUTE(S391,".",""))</f>
        <v/>
      </c>
      <c r="AB391" s="50">
        <f>AND(W391=5,Y391=4)</f>
        <v/>
      </c>
      <c r="AC391" s="50">
        <f>IF(P391="","",IF(S391="","There is no mapcode in this row, only a country code.",IF(ISNUMBER(FIND(" ",S391)),"There are too many spaces. A mapcode looks like ZAF RDD.2J: the country code, one space, then the code.",IF(Z391&lt;&gt;"","Contains characters that can't be in a mapcode: "&amp;Z391,IF(OR(AA391&lt;&gt;1,W391&lt;2,W391&gt;5,Y391&lt;2,Y391&gt;4),"This doesn't look like a mapcode. Mapcodes look like RDD.2J: 2 to 5 letters or numbers, a dot, then 2 to 4 more.",IF(AND(U391="",NOT(AB391)),"MISSING",IF(AND(U391&lt;&gt;"",OR(LEN(U391)&lt;2,LEN(U391)&gt;6,ISNUMBER(FIND(".",U391)))),"The country code """&amp;U391&amp;""" doesn't look right. Use a code like ZAF (South Africa) or US-CA (California).","")))))))</f>
        <v/>
      </c>
      <c r="AD391" s="50">
        <f>AND(R391&lt;&gt;"",T391&lt;&gt;"",R391&lt;&gt;T391)</f>
        <v/>
      </c>
    </row>
    <row r="392">
      <c r="B392" s="44" t="n"/>
      <c r="C392" s="44" t="n"/>
      <c r="D392" s="45">
        <f>IF(P392="","",IF(AC392="MISSING","MISSING COUNTRY CODE",IF(AC392&lt;&gt;"","NOT A VALID MAPCODE",IF(M392="NO CONNECTION","NO CONNECTION",IF(NOT(ISNUMBER(F392)),"NOT FOUND",IF(AD392,"CONVERTED – PLEASE CHECK","CONVERTED"))))))</f>
        <v/>
      </c>
      <c r="E392" s="46">
        <f>IF(OR(P392="",AC392&lt;&gt;""),"",TRIM(U392&amp;" "&amp;S392))</f>
        <v/>
      </c>
      <c r="F392" s="47">
        <f>IF(OR(M392="",M392="NO CONNECTION"),"",IFERROR(VALUE(SUBSTITUTE(_xlfn.FILTERXML(M392,"//latDeg"),".",MID(1/2,2,1))),""))</f>
        <v/>
      </c>
      <c r="G392" s="47">
        <f>IF(OR(M392="",M392="NO CONNECTION"),"",IFERROR(VALUE(SUBSTITUTE(_xlfn.FILTERXML(M392,"//lonDeg"),".",MID(1/2,2,1))),""))</f>
        <v/>
      </c>
      <c r="H392" s="45">
        <f>IF(ISNUMBER(F392),SUBSTITUTE(ROUND(F392,6)&amp;"",",",".")&amp;", "&amp;SUBSTITUTE(ROUND(G392,6)&amp;"",",","."),"")</f>
        <v/>
      </c>
      <c r="I392" s="46">
        <f>IF(ISNUMBER(F392),IFERROR(HYPERLINK("https://www.mymapcodes.com/go/?t="&amp;IF(U392="","AAA",U392)&amp;"&amp;ma="&amp;LEFT(S392,V392-1)&amp;"&amp;mb="&amp;MID(S392,V392+1,99),"Open on MyMapcodes →"),""),"")</f>
        <v/>
      </c>
      <c r="J392" s="48">
        <f>IF(P392="","",IF(AC392="MISSING","Add the country code: put it in front of the mapcode (e.g. ZAF RDD.2J) or in column C. ZAF = South Africa.",IF(AC392&lt;&gt;"",AC392,IF(M392="NO CONNECTION","Excel couldn't reach the mapcode service. Click the REFRESH RESULTS box just above the table.",IF(NOT(ISNUMBER(F392)),"The mapcode service doesn't recognise "&amp;E392&amp;". Check the mapcode and the country code.",IF(AD392,"Two different country codes were given, so the one in front of the mapcode ("&amp;R392&amp;") was used.",IF(E392&lt;&gt;TRIM(UPPER(B392&amp;"")),"Tidied up to "&amp;E392&amp;".","")))))))</f>
        <v/>
      </c>
      <c r="L392" s="49">
        <f>IF(E392="","",MapcodeAPI&amp;"coords/"&amp;SUBSTITUTE(E392," ","%20"))&amp;LEFT($B$13,0)</f>
        <v/>
      </c>
      <c r="M392" s="49">
        <f>IF(L392="","",IFERROR(_xlfn.WEBSERVICE(L392),IF(MapcodeAPIBackup="","NO CONNECTION",IFERROR(_xlfn.WEBSERVICE(MapcodeAPIBackup&amp;MID(L392,LEN(MapcodeAPI)+1,999)),"NO CONNECTION"))))</f>
        <v/>
      </c>
      <c r="N392" t="inlineStr">
        <is>
          <t xml:space="preserve"> </t>
        </is>
      </c>
      <c r="P392" s="50">
        <f>IFERROR(IF(AND(TRIM(B392&amp;"")="",TRIM(C392&amp;"")=""),"","#"&amp;UPPER(B392&amp;"")),"#(ERROR)")</f>
        <v/>
      </c>
      <c r="Q392" s="50">
        <f>IF(P392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392,2,999)," "," "),"﻿"," "),"​"," "),"⁠"," ")," "," ")," "," "),CHAR(9)," "),CHAR(10)," "),CHAR(13)," "),"MAPCODE"," "),CHAR(34)," "),"“"," "),"”"," "),"'"," "),"’"," "),"‘"," "),"("," "),")"," "),"["," "),"]"," "),"{"," "),"}"," "),","," "),";"," "),"|"," "),":"," "),"/"," "),"\"," ")))</f>
        <v/>
      </c>
      <c r="R392" s="50">
        <f>IF(ISNUMBER(FIND(" ",Q392)),LEFT(Q392,FIND(" ",Q392)-1),"")</f>
        <v/>
      </c>
      <c r="S392" s="50">
        <f>IF(ISNUMBER(FIND(" ",Q392)),TRIM(MID(Q392,FIND(" ",Q392)+1,999)),Q392)</f>
        <v/>
      </c>
      <c r="T3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392&amp;"")," "," "),"﻿"," "),"​"," "),"⁠"," ")," "," ")," "," "),CHAR(9)," "),CHAR(10)," "),CHAR(13)," "),"MAPCODE"," "),CHAR(34)," "),"“"," "),"”"," "),"'"," "),"’"," "),"‘"," "),"("," "),")"," "),"["," "),"]"," "),"{"," "),"}"," "),","," "),";"," "),"|"," "),":"," "),"/"," "),"\"," "))</f>
        <v/>
      </c>
      <c r="U392" s="50">
        <f>IF(R392&lt;&gt;"",R392,T392)</f>
        <v/>
      </c>
      <c r="V392" s="50">
        <f>IFERROR(FIND(".",S392),0)</f>
        <v/>
      </c>
      <c r="W392" s="50">
        <f>IF(V392&gt;0,V392-1,LEN(S392))</f>
        <v/>
      </c>
      <c r="X392" s="50">
        <f>IF(V392=0,"",IFERROR(LEFT(MID(S392,V392+1,99),FIND("-",MID(S392,V392+1,99))-1),MID(S392,V392+1,99)))</f>
        <v/>
      </c>
      <c r="Y392" s="50">
        <f>LEN(X392)</f>
        <v/>
      </c>
      <c r="Z3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392,"0",""),"1",""),"2",""),"3",""),"4",""),"5",""),"6",""),"7",""),"8",""),"9",""),"A",""),"B",""),"C",""),"D",""),"E",""),"F",""),"G",""),"H",""),"I",""),"J",""),"K",""),"L",""),"M",""),"N",""),"O",""),"P",""),"Q",""),"R",""),"S",""),"T",""),"U",""),"V",""),"W",""),"X",""),"Y",""),"Z",""),".",""),"-","")</f>
        <v/>
      </c>
      <c r="AA392" s="50">
        <f>LEN(S392)-LEN(SUBSTITUTE(S392,".",""))</f>
        <v/>
      </c>
      <c r="AB392" s="50">
        <f>AND(W392=5,Y392=4)</f>
        <v/>
      </c>
      <c r="AC392" s="50">
        <f>IF(P392="","",IF(S392="","There is no mapcode in this row, only a country code.",IF(ISNUMBER(FIND(" ",S392)),"There are too many spaces. A mapcode looks like ZAF RDD.2J: the country code, one space, then the code.",IF(Z392&lt;&gt;"","Contains characters that can't be in a mapcode: "&amp;Z392,IF(OR(AA392&lt;&gt;1,W392&lt;2,W392&gt;5,Y392&lt;2,Y392&gt;4),"This doesn't look like a mapcode. Mapcodes look like RDD.2J: 2 to 5 letters or numbers, a dot, then 2 to 4 more.",IF(AND(U392="",NOT(AB392)),"MISSING",IF(AND(U392&lt;&gt;"",OR(LEN(U392)&lt;2,LEN(U392)&gt;6,ISNUMBER(FIND(".",U392)))),"The country code """&amp;U392&amp;""" doesn't look right. Use a code like ZAF (South Africa) or US-CA (California).","")))))))</f>
        <v/>
      </c>
      <c r="AD392" s="50">
        <f>AND(R392&lt;&gt;"",T392&lt;&gt;"",R392&lt;&gt;T392)</f>
        <v/>
      </c>
    </row>
    <row r="393">
      <c r="B393" s="44" t="n"/>
      <c r="C393" s="44" t="n"/>
      <c r="D393" s="45">
        <f>IF(P393="","",IF(AC393="MISSING","MISSING COUNTRY CODE",IF(AC393&lt;&gt;"","NOT A VALID MAPCODE",IF(M393="NO CONNECTION","NO CONNECTION",IF(NOT(ISNUMBER(F393)),"NOT FOUND",IF(AD393,"CONVERTED – PLEASE CHECK","CONVERTED"))))))</f>
        <v/>
      </c>
      <c r="E393" s="46">
        <f>IF(OR(P393="",AC393&lt;&gt;""),"",TRIM(U393&amp;" "&amp;S393))</f>
        <v/>
      </c>
      <c r="F393" s="47">
        <f>IF(OR(M393="",M393="NO CONNECTION"),"",IFERROR(VALUE(SUBSTITUTE(_xlfn.FILTERXML(M393,"//latDeg"),".",MID(1/2,2,1))),""))</f>
        <v/>
      </c>
      <c r="G393" s="47">
        <f>IF(OR(M393="",M393="NO CONNECTION"),"",IFERROR(VALUE(SUBSTITUTE(_xlfn.FILTERXML(M393,"//lonDeg"),".",MID(1/2,2,1))),""))</f>
        <v/>
      </c>
      <c r="H393" s="45">
        <f>IF(ISNUMBER(F393),SUBSTITUTE(ROUND(F393,6)&amp;"",",",".")&amp;", "&amp;SUBSTITUTE(ROUND(G393,6)&amp;"",",","."),"")</f>
        <v/>
      </c>
      <c r="I393" s="46">
        <f>IF(ISNUMBER(F393),IFERROR(HYPERLINK("https://www.mymapcodes.com/go/?t="&amp;IF(U393="","AAA",U393)&amp;"&amp;ma="&amp;LEFT(S393,V393-1)&amp;"&amp;mb="&amp;MID(S393,V393+1,99),"Open on MyMapcodes →"),""),"")</f>
        <v/>
      </c>
      <c r="J393" s="48">
        <f>IF(P393="","",IF(AC393="MISSING","Add the country code: put it in front of the mapcode (e.g. ZAF RDD.2J) or in column C. ZAF = South Africa.",IF(AC393&lt;&gt;"",AC393,IF(M393="NO CONNECTION","Excel couldn't reach the mapcode service. Click the REFRESH RESULTS box just above the table.",IF(NOT(ISNUMBER(F393)),"The mapcode service doesn't recognise "&amp;E393&amp;". Check the mapcode and the country code.",IF(AD393,"Two different country codes were given, so the one in front of the mapcode ("&amp;R393&amp;") was used.",IF(E393&lt;&gt;TRIM(UPPER(B393&amp;"")),"Tidied up to "&amp;E393&amp;".","")))))))</f>
        <v/>
      </c>
      <c r="L393" s="49">
        <f>IF(E393="","",MapcodeAPI&amp;"coords/"&amp;SUBSTITUTE(E393," ","%20"))&amp;LEFT($B$13,0)</f>
        <v/>
      </c>
      <c r="M393" s="49">
        <f>IF(L393="","",IFERROR(_xlfn.WEBSERVICE(L393),IF(MapcodeAPIBackup="","NO CONNECTION",IFERROR(_xlfn.WEBSERVICE(MapcodeAPIBackup&amp;MID(L393,LEN(MapcodeAPI)+1,999)),"NO CONNECTION"))))</f>
        <v/>
      </c>
      <c r="N393" t="inlineStr">
        <is>
          <t xml:space="preserve"> </t>
        </is>
      </c>
      <c r="P393" s="50">
        <f>IFERROR(IF(AND(TRIM(B393&amp;"")="",TRIM(C393&amp;"")=""),"","#"&amp;UPPER(B393&amp;"")),"#(ERROR)")</f>
        <v/>
      </c>
      <c r="Q393" s="50">
        <f>IF(P393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393,2,999)," "," "),"﻿"," "),"​"," "),"⁠"," ")," "," ")," "," "),CHAR(9)," "),CHAR(10)," "),CHAR(13)," "),"MAPCODE"," "),CHAR(34)," "),"“"," "),"”"," "),"'"," "),"’"," "),"‘"," "),"("," "),")"," "),"["," "),"]"," "),"{"," "),"}"," "),","," "),";"," "),"|"," "),":"," "),"/"," "),"\"," ")))</f>
        <v/>
      </c>
      <c r="R393" s="50">
        <f>IF(ISNUMBER(FIND(" ",Q393)),LEFT(Q393,FIND(" ",Q393)-1),"")</f>
        <v/>
      </c>
      <c r="S393" s="50">
        <f>IF(ISNUMBER(FIND(" ",Q393)),TRIM(MID(Q393,FIND(" ",Q393)+1,999)),Q393)</f>
        <v/>
      </c>
      <c r="T3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393&amp;"")," "," "),"﻿"," "),"​"," "),"⁠"," ")," "," ")," "," "),CHAR(9)," "),CHAR(10)," "),CHAR(13)," "),"MAPCODE"," "),CHAR(34)," "),"“"," "),"”"," "),"'"," "),"’"," "),"‘"," "),"("," "),")"," "),"["," "),"]"," "),"{"," "),"}"," "),","," "),";"," "),"|"," "),":"," "),"/"," "),"\"," "))</f>
        <v/>
      </c>
      <c r="U393" s="50">
        <f>IF(R393&lt;&gt;"",R393,T393)</f>
        <v/>
      </c>
      <c r="V393" s="50">
        <f>IFERROR(FIND(".",S393),0)</f>
        <v/>
      </c>
      <c r="W393" s="50">
        <f>IF(V393&gt;0,V393-1,LEN(S393))</f>
        <v/>
      </c>
      <c r="X393" s="50">
        <f>IF(V393=0,"",IFERROR(LEFT(MID(S393,V393+1,99),FIND("-",MID(S393,V393+1,99))-1),MID(S393,V393+1,99)))</f>
        <v/>
      </c>
      <c r="Y393" s="50">
        <f>LEN(X393)</f>
        <v/>
      </c>
      <c r="Z3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393,"0",""),"1",""),"2",""),"3",""),"4",""),"5",""),"6",""),"7",""),"8",""),"9",""),"A",""),"B",""),"C",""),"D",""),"E",""),"F",""),"G",""),"H",""),"I",""),"J",""),"K",""),"L",""),"M",""),"N",""),"O",""),"P",""),"Q",""),"R",""),"S",""),"T",""),"U",""),"V",""),"W",""),"X",""),"Y",""),"Z",""),".",""),"-","")</f>
        <v/>
      </c>
      <c r="AA393" s="50">
        <f>LEN(S393)-LEN(SUBSTITUTE(S393,".",""))</f>
        <v/>
      </c>
      <c r="AB393" s="50">
        <f>AND(W393=5,Y393=4)</f>
        <v/>
      </c>
      <c r="AC393" s="50">
        <f>IF(P393="","",IF(S393="","There is no mapcode in this row, only a country code.",IF(ISNUMBER(FIND(" ",S393)),"There are too many spaces. A mapcode looks like ZAF RDD.2J: the country code, one space, then the code.",IF(Z393&lt;&gt;"","Contains characters that can't be in a mapcode: "&amp;Z393,IF(OR(AA393&lt;&gt;1,W393&lt;2,W393&gt;5,Y393&lt;2,Y393&gt;4),"This doesn't look like a mapcode. Mapcodes look like RDD.2J: 2 to 5 letters or numbers, a dot, then 2 to 4 more.",IF(AND(U393="",NOT(AB393)),"MISSING",IF(AND(U393&lt;&gt;"",OR(LEN(U393)&lt;2,LEN(U393)&gt;6,ISNUMBER(FIND(".",U393)))),"The country code """&amp;U393&amp;""" doesn't look right. Use a code like ZAF (South Africa) or US-CA (California).","")))))))</f>
        <v/>
      </c>
      <c r="AD393" s="50">
        <f>AND(R393&lt;&gt;"",T393&lt;&gt;"",R393&lt;&gt;T393)</f>
        <v/>
      </c>
    </row>
    <row r="394">
      <c r="B394" s="44" t="n"/>
      <c r="C394" s="44" t="n"/>
      <c r="D394" s="45">
        <f>IF(P394="","",IF(AC394="MISSING","MISSING COUNTRY CODE",IF(AC394&lt;&gt;"","NOT A VALID MAPCODE",IF(M394="NO CONNECTION","NO CONNECTION",IF(NOT(ISNUMBER(F394)),"NOT FOUND",IF(AD394,"CONVERTED – PLEASE CHECK","CONVERTED"))))))</f>
        <v/>
      </c>
      <c r="E394" s="46">
        <f>IF(OR(P394="",AC394&lt;&gt;""),"",TRIM(U394&amp;" "&amp;S394))</f>
        <v/>
      </c>
      <c r="F394" s="47">
        <f>IF(OR(M394="",M394="NO CONNECTION"),"",IFERROR(VALUE(SUBSTITUTE(_xlfn.FILTERXML(M394,"//latDeg"),".",MID(1/2,2,1))),""))</f>
        <v/>
      </c>
      <c r="G394" s="47">
        <f>IF(OR(M394="",M394="NO CONNECTION"),"",IFERROR(VALUE(SUBSTITUTE(_xlfn.FILTERXML(M394,"//lonDeg"),".",MID(1/2,2,1))),""))</f>
        <v/>
      </c>
      <c r="H394" s="45">
        <f>IF(ISNUMBER(F394),SUBSTITUTE(ROUND(F394,6)&amp;"",",",".")&amp;", "&amp;SUBSTITUTE(ROUND(G394,6)&amp;"",",","."),"")</f>
        <v/>
      </c>
      <c r="I394" s="46">
        <f>IF(ISNUMBER(F394),IFERROR(HYPERLINK("https://www.mymapcodes.com/go/?t="&amp;IF(U394="","AAA",U394)&amp;"&amp;ma="&amp;LEFT(S394,V394-1)&amp;"&amp;mb="&amp;MID(S394,V394+1,99),"Open on MyMapcodes →"),""),"")</f>
        <v/>
      </c>
      <c r="J394" s="48">
        <f>IF(P394="","",IF(AC394="MISSING","Add the country code: put it in front of the mapcode (e.g. ZAF RDD.2J) or in column C. ZAF = South Africa.",IF(AC394&lt;&gt;"",AC394,IF(M394="NO CONNECTION","Excel couldn't reach the mapcode service. Click the REFRESH RESULTS box just above the table.",IF(NOT(ISNUMBER(F394)),"The mapcode service doesn't recognise "&amp;E394&amp;". Check the mapcode and the country code.",IF(AD394,"Two different country codes were given, so the one in front of the mapcode ("&amp;R394&amp;") was used.",IF(E394&lt;&gt;TRIM(UPPER(B394&amp;"")),"Tidied up to "&amp;E394&amp;".","")))))))</f>
        <v/>
      </c>
      <c r="L394" s="49">
        <f>IF(E394="","",MapcodeAPI&amp;"coords/"&amp;SUBSTITUTE(E394," ","%20"))&amp;LEFT($B$13,0)</f>
        <v/>
      </c>
      <c r="M394" s="49">
        <f>IF(L394="","",IFERROR(_xlfn.WEBSERVICE(L394),IF(MapcodeAPIBackup="","NO CONNECTION",IFERROR(_xlfn.WEBSERVICE(MapcodeAPIBackup&amp;MID(L394,LEN(MapcodeAPI)+1,999)),"NO CONNECTION"))))</f>
        <v/>
      </c>
      <c r="N394" t="inlineStr">
        <is>
          <t xml:space="preserve"> </t>
        </is>
      </c>
      <c r="P394" s="50">
        <f>IFERROR(IF(AND(TRIM(B394&amp;"")="",TRIM(C394&amp;"")=""),"","#"&amp;UPPER(B394&amp;"")),"#(ERROR)")</f>
        <v/>
      </c>
      <c r="Q394" s="50">
        <f>IF(P394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394,2,999)," "," "),"﻿"," "),"​"," "),"⁠"," ")," "," ")," "," "),CHAR(9)," "),CHAR(10)," "),CHAR(13)," "),"MAPCODE"," "),CHAR(34)," "),"“"," "),"”"," "),"'"," "),"’"," "),"‘"," "),"("," "),")"," "),"["," "),"]"," "),"{"," "),"}"," "),","," "),";"," "),"|"," "),":"," "),"/"," "),"\"," ")))</f>
        <v/>
      </c>
      <c r="R394" s="50">
        <f>IF(ISNUMBER(FIND(" ",Q394)),LEFT(Q394,FIND(" ",Q394)-1),"")</f>
        <v/>
      </c>
      <c r="S394" s="50">
        <f>IF(ISNUMBER(FIND(" ",Q394)),TRIM(MID(Q394,FIND(" ",Q394)+1,999)),Q394)</f>
        <v/>
      </c>
      <c r="T3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394&amp;"")," "," "),"﻿"," "),"​"," "),"⁠"," ")," "," ")," "," "),CHAR(9)," "),CHAR(10)," "),CHAR(13)," "),"MAPCODE"," "),CHAR(34)," "),"“"," "),"”"," "),"'"," "),"’"," "),"‘"," "),"("," "),")"," "),"["," "),"]"," "),"{"," "),"}"," "),","," "),";"," "),"|"," "),":"," "),"/"," "),"\"," "))</f>
        <v/>
      </c>
      <c r="U394" s="50">
        <f>IF(R394&lt;&gt;"",R394,T394)</f>
        <v/>
      </c>
      <c r="V394" s="50">
        <f>IFERROR(FIND(".",S394),0)</f>
        <v/>
      </c>
      <c r="W394" s="50">
        <f>IF(V394&gt;0,V394-1,LEN(S394))</f>
        <v/>
      </c>
      <c r="X394" s="50">
        <f>IF(V394=0,"",IFERROR(LEFT(MID(S394,V394+1,99),FIND("-",MID(S394,V394+1,99))-1),MID(S394,V394+1,99)))</f>
        <v/>
      </c>
      <c r="Y394" s="50">
        <f>LEN(X394)</f>
        <v/>
      </c>
      <c r="Z3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394,"0",""),"1",""),"2",""),"3",""),"4",""),"5",""),"6",""),"7",""),"8",""),"9",""),"A",""),"B",""),"C",""),"D",""),"E",""),"F",""),"G",""),"H",""),"I",""),"J",""),"K",""),"L",""),"M",""),"N",""),"O",""),"P",""),"Q",""),"R",""),"S",""),"T",""),"U",""),"V",""),"W",""),"X",""),"Y",""),"Z",""),".",""),"-","")</f>
        <v/>
      </c>
      <c r="AA394" s="50">
        <f>LEN(S394)-LEN(SUBSTITUTE(S394,".",""))</f>
        <v/>
      </c>
      <c r="AB394" s="50">
        <f>AND(W394=5,Y394=4)</f>
        <v/>
      </c>
      <c r="AC394" s="50">
        <f>IF(P394="","",IF(S394="","There is no mapcode in this row, only a country code.",IF(ISNUMBER(FIND(" ",S394)),"There are too many spaces. A mapcode looks like ZAF RDD.2J: the country code, one space, then the code.",IF(Z394&lt;&gt;"","Contains characters that can't be in a mapcode: "&amp;Z394,IF(OR(AA394&lt;&gt;1,W394&lt;2,W394&gt;5,Y394&lt;2,Y394&gt;4),"This doesn't look like a mapcode. Mapcodes look like RDD.2J: 2 to 5 letters or numbers, a dot, then 2 to 4 more.",IF(AND(U394="",NOT(AB394)),"MISSING",IF(AND(U394&lt;&gt;"",OR(LEN(U394)&lt;2,LEN(U394)&gt;6,ISNUMBER(FIND(".",U394)))),"The country code """&amp;U394&amp;""" doesn't look right. Use a code like ZAF (South Africa) or US-CA (California).","")))))))</f>
        <v/>
      </c>
      <c r="AD394" s="50">
        <f>AND(R394&lt;&gt;"",T394&lt;&gt;"",R394&lt;&gt;T394)</f>
        <v/>
      </c>
    </row>
    <row r="395">
      <c r="B395" s="44" t="n"/>
      <c r="C395" s="44" t="n"/>
      <c r="D395" s="45">
        <f>IF(P395="","",IF(AC395="MISSING","MISSING COUNTRY CODE",IF(AC395&lt;&gt;"","NOT A VALID MAPCODE",IF(M395="NO CONNECTION","NO CONNECTION",IF(NOT(ISNUMBER(F395)),"NOT FOUND",IF(AD395,"CONVERTED – PLEASE CHECK","CONVERTED"))))))</f>
        <v/>
      </c>
      <c r="E395" s="46">
        <f>IF(OR(P395="",AC395&lt;&gt;""),"",TRIM(U395&amp;" "&amp;S395))</f>
        <v/>
      </c>
      <c r="F395" s="47">
        <f>IF(OR(M395="",M395="NO CONNECTION"),"",IFERROR(VALUE(SUBSTITUTE(_xlfn.FILTERXML(M395,"//latDeg"),".",MID(1/2,2,1))),""))</f>
        <v/>
      </c>
      <c r="G395" s="47">
        <f>IF(OR(M395="",M395="NO CONNECTION"),"",IFERROR(VALUE(SUBSTITUTE(_xlfn.FILTERXML(M395,"//lonDeg"),".",MID(1/2,2,1))),""))</f>
        <v/>
      </c>
      <c r="H395" s="45">
        <f>IF(ISNUMBER(F395),SUBSTITUTE(ROUND(F395,6)&amp;"",",",".")&amp;", "&amp;SUBSTITUTE(ROUND(G395,6)&amp;"",",","."),"")</f>
        <v/>
      </c>
      <c r="I395" s="46">
        <f>IF(ISNUMBER(F395),IFERROR(HYPERLINK("https://www.mymapcodes.com/go/?t="&amp;IF(U395="","AAA",U395)&amp;"&amp;ma="&amp;LEFT(S395,V395-1)&amp;"&amp;mb="&amp;MID(S395,V395+1,99),"Open on MyMapcodes →"),""),"")</f>
        <v/>
      </c>
      <c r="J395" s="48">
        <f>IF(P395="","",IF(AC395="MISSING","Add the country code: put it in front of the mapcode (e.g. ZAF RDD.2J) or in column C. ZAF = South Africa.",IF(AC395&lt;&gt;"",AC395,IF(M395="NO CONNECTION","Excel couldn't reach the mapcode service. Click the REFRESH RESULTS box just above the table.",IF(NOT(ISNUMBER(F395)),"The mapcode service doesn't recognise "&amp;E395&amp;". Check the mapcode and the country code.",IF(AD395,"Two different country codes were given, so the one in front of the mapcode ("&amp;R395&amp;") was used.",IF(E395&lt;&gt;TRIM(UPPER(B395&amp;"")),"Tidied up to "&amp;E395&amp;".","")))))))</f>
        <v/>
      </c>
      <c r="L395" s="49">
        <f>IF(E395="","",MapcodeAPI&amp;"coords/"&amp;SUBSTITUTE(E395," ","%20"))&amp;LEFT($B$13,0)</f>
        <v/>
      </c>
      <c r="M395" s="49">
        <f>IF(L395="","",IFERROR(_xlfn.WEBSERVICE(L395),IF(MapcodeAPIBackup="","NO CONNECTION",IFERROR(_xlfn.WEBSERVICE(MapcodeAPIBackup&amp;MID(L395,LEN(MapcodeAPI)+1,999)),"NO CONNECTION"))))</f>
        <v/>
      </c>
      <c r="N395" t="inlineStr">
        <is>
          <t xml:space="preserve"> </t>
        </is>
      </c>
      <c r="P395" s="50">
        <f>IFERROR(IF(AND(TRIM(B395&amp;"")="",TRIM(C395&amp;"")=""),"","#"&amp;UPPER(B395&amp;"")),"#(ERROR)")</f>
        <v/>
      </c>
      <c r="Q395" s="50">
        <f>IF(P395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395,2,999)," "," "),"﻿"," "),"​"," "),"⁠"," ")," "," ")," "," "),CHAR(9)," "),CHAR(10)," "),CHAR(13)," "),"MAPCODE"," "),CHAR(34)," "),"“"," "),"”"," "),"'"," "),"’"," "),"‘"," "),"("," "),")"," "),"["," "),"]"," "),"{"," "),"}"," "),","," "),";"," "),"|"," "),":"," "),"/"," "),"\"," ")))</f>
        <v/>
      </c>
      <c r="R395" s="50">
        <f>IF(ISNUMBER(FIND(" ",Q395)),LEFT(Q395,FIND(" ",Q395)-1),"")</f>
        <v/>
      </c>
      <c r="S395" s="50">
        <f>IF(ISNUMBER(FIND(" ",Q395)),TRIM(MID(Q395,FIND(" ",Q395)+1,999)),Q395)</f>
        <v/>
      </c>
      <c r="T3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395&amp;"")," "," "),"﻿"," "),"​"," "),"⁠"," ")," "," ")," "," "),CHAR(9)," "),CHAR(10)," "),CHAR(13)," "),"MAPCODE"," "),CHAR(34)," "),"“"," "),"”"," "),"'"," "),"’"," "),"‘"," "),"("," "),")"," "),"["," "),"]"," "),"{"," "),"}"," "),","," "),";"," "),"|"," "),":"," "),"/"," "),"\"," "))</f>
        <v/>
      </c>
      <c r="U395" s="50">
        <f>IF(R395&lt;&gt;"",R395,T395)</f>
        <v/>
      </c>
      <c r="V395" s="50">
        <f>IFERROR(FIND(".",S395),0)</f>
        <v/>
      </c>
      <c r="W395" s="50">
        <f>IF(V395&gt;0,V395-1,LEN(S395))</f>
        <v/>
      </c>
      <c r="X395" s="50">
        <f>IF(V395=0,"",IFERROR(LEFT(MID(S395,V395+1,99),FIND("-",MID(S395,V395+1,99))-1),MID(S395,V395+1,99)))</f>
        <v/>
      </c>
      <c r="Y395" s="50">
        <f>LEN(X395)</f>
        <v/>
      </c>
      <c r="Z3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395,"0",""),"1",""),"2",""),"3",""),"4",""),"5",""),"6",""),"7",""),"8",""),"9",""),"A",""),"B",""),"C",""),"D",""),"E",""),"F",""),"G",""),"H",""),"I",""),"J",""),"K",""),"L",""),"M",""),"N",""),"O",""),"P",""),"Q",""),"R",""),"S",""),"T",""),"U",""),"V",""),"W",""),"X",""),"Y",""),"Z",""),".",""),"-","")</f>
        <v/>
      </c>
      <c r="AA395" s="50">
        <f>LEN(S395)-LEN(SUBSTITUTE(S395,".",""))</f>
        <v/>
      </c>
      <c r="AB395" s="50">
        <f>AND(W395=5,Y395=4)</f>
        <v/>
      </c>
      <c r="AC395" s="50">
        <f>IF(P395="","",IF(S395="","There is no mapcode in this row, only a country code.",IF(ISNUMBER(FIND(" ",S395)),"There are too many spaces. A mapcode looks like ZAF RDD.2J: the country code, one space, then the code.",IF(Z395&lt;&gt;"","Contains characters that can't be in a mapcode: "&amp;Z395,IF(OR(AA395&lt;&gt;1,W395&lt;2,W395&gt;5,Y395&lt;2,Y395&gt;4),"This doesn't look like a mapcode. Mapcodes look like RDD.2J: 2 to 5 letters or numbers, a dot, then 2 to 4 more.",IF(AND(U395="",NOT(AB395)),"MISSING",IF(AND(U395&lt;&gt;"",OR(LEN(U395)&lt;2,LEN(U395)&gt;6,ISNUMBER(FIND(".",U395)))),"The country code """&amp;U395&amp;""" doesn't look right. Use a code like ZAF (South Africa) or US-CA (California).","")))))))</f>
        <v/>
      </c>
      <c r="AD395" s="50">
        <f>AND(R395&lt;&gt;"",T395&lt;&gt;"",R395&lt;&gt;T395)</f>
        <v/>
      </c>
    </row>
    <row r="396">
      <c r="B396" s="44" t="n"/>
      <c r="C396" s="44" t="n"/>
      <c r="D396" s="45">
        <f>IF(P396="","",IF(AC396="MISSING","MISSING COUNTRY CODE",IF(AC396&lt;&gt;"","NOT A VALID MAPCODE",IF(M396="NO CONNECTION","NO CONNECTION",IF(NOT(ISNUMBER(F396)),"NOT FOUND",IF(AD396,"CONVERTED – PLEASE CHECK","CONVERTED"))))))</f>
        <v/>
      </c>
      <c r="E396" s="46">
        <f>IF(OR(P396="",AC396&lt;&gt;""),"",TRIM(U396&amp;" "&amp;S396))</f>
        <v/>
      </c>
      <c r="F396" s="47">
        <f>IF(OR(M396="",M396="NO CONNECTION"),"",IFERROR(VALUE(SUBSTITUTE(_xlfn.FILTERXML(M396,"//latDeg"),".",MID(1/2,2,1))),""))</f>
        <v/>
      </c>
      <c r="G396" s="47">
        <f>IF(OR(M396="",M396="NO CONNECTION"),"",IFERROR(VALUE(SUBSTITUTE(_xlfn.FILTERXML(M396,"//lonDeg"),".",MID(1/2,2,1))),""))</f>
        <v/>
      </c>
      <c r="H396" s="45">
        <f>IF(ISNUMBER(F396),SUBSTITUTE(ROUND(F396,6)&amp;"",",",".")&amp;", "&amp;SUBSTITUTE(ROUND(G396,6)&amp;"",",","."),"")</f>
        <v/>
      </c>
      <c r="I396" s="46">
        <f>IF(ISNUMBER(F396),IFERROR(HYPERLINK("https://www.mymapcodes.com/go/?t="&amp;IF(U396="","AAA",U396)&amp;"&amp;ma="&amp;LEFT(S396,V396-1)&amp;"&amp;mb="&amp;MID(S396,V396+1,99),"Open on MyMapcodes →"),""),"")</f>
        <v/>
      </c>
      <c r="J396" s="48">
        <f>IF(P396="","",IF(AC396="MISSING","Add the country code: put it in front of the mapcode (e.g. ZAF RDD.2J) or in column C. ZAF = South Africa.",IF(AC396&lt;&gt;"",AC396,IF(M396="NO CONNECTION","Excel couldn't reach the mapcode service. Click the REFRESH RESULTS box just above the table.",IF(NOT(ISNUMBER(F396)),"The mapcode service doesn't recognise "&amp;E396&amp;". Check the mapcode and the country code.",IF(AD396,"Two different country codes were given, so the one in front of the mapcode ("&amp;R396&amp;") was used.",IF(E396&lt;&gt;TRIM(UPPER(B396&amp;"")),"Tidied up to "&amp;E396&amp;".","")))))))</f>
        <v/>
      </c>
      <c r="L396" s="49">
        <f>IF(E396="","",MapcodeAPI&amp;"coords/"&amp;SUBSTITUTE(E396," ","%20"))&amp;LEFT($B$13,0)</f>
        <v/>
      </c>
      <c r="M396" s="49">
        <f>IF(L396="","",IFERROR(_xlfn.WEBSERVICE(L396),IF(MapcodeAPIBackup="","NO CONNECTION",IFERROR(_xlfn.WEBSERVICE(MapcodeAPIBackup&amp;MID(L396,LEN(MapcodeAPI)+1,999)),"NO CONNECTION"))))</f>
        <v/>
      </c>
      <c r="N396" t="inlineStr">
        <is>
          <t xml:space="preserve"> </t>
        </is>
      </c>
      <c r="P396" s="50">
        <f>IFERROR(IF(AND(TRIM(B396&amp;"")="",TRIM(C396&amp;"")=""),"","#"&amp;UPPER(B396&amp;"")),"#(ERROR)")</f>
        <v/>
      </c>
      <c r="Q396" s="50">
        <f>IF(P396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396,2,999)," "," "),"﻿"," "),"​"," "),"⁠"," ")," "," ")," "," "),CHAR(9)," "),CHAR(10)," "),CHAR(13)," "),"MAPCODE"," "),CHAR(34)," "),"“"," "),"”"," "),"'"," "),"’"," "),"‘"," "),"("," "),")"," "),"["," "),"]"," "),"{"," "),"}"," "),","," "),";"," "),"|"," "),":"," "),"/"," "),"\"," ")))</f>
        <v/>
      </c>
      <c r="R396" s="50">
        <f>IF(ISNUMBER(FIND(" ",Q396)),LEFT(Q396,FIND(" ",Q396)-1),"")</f>
        <v/>
      </c>
      <c r="S396" s="50">
        <f>IF(ISNUMBER(FIND(" ",Q396)),TRIM(MID(Q396,FIND(" ",Q396)+1,999)),Q396)</f>
        <v/>
      </c>
      <c r="T3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396&amp;"")," "," "),"﻿"," "),"​"," "),"⁠"," ")," "," ")," "," "),CHAR(9)," "),CHAR(10)," "),CHAR(13)," "),"MAPCODE"," "),CHAR(34)," "),"“"," "),"”"," "),"'"," "),"’"," "),"‘"," "),"("," "),")"," "),"["," "),"]"," "),"{"," "),"}"," "),","," "),";"," "),"|"," "),":"," "),"/"," "),"\"," "))</f>
        <v/>
      </c>
      <c r="U396" s="50">
        <f>IF(R396&lt;&gt;"",R396,T396)</f>
        <v/>
      </c>
      <c r="V396" s="50">
        <f>IFERROR(FIND(".",S396),0)</f>
        <v/>
      </c>
      <c r="W396" s="50">
        <f>IF(V396&gt;0,V396-1,LEN(S396))</f>
        <v/>
      </c>
      <c r="X396" s="50">
        <f>IF(V396=0,"",IFERROR(LEFT(MID(S396,V396+1,99),FIND("-",MID(S396,V396+1,99))-1),MID(S396,V396+1,99)))</f>
        <v/>
      </c>
      <c r="Y396" s="50">
        <f>LEN(X396)</f>
        <v/>
      </c>
      <c r="Z3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396,"0",""),"1",""),"2",""),"3",""),"4",""),"5",""),"6",""),"7",""),"8",""),"9",""),"A",""),"B",""),"C",""),"D",""),"E",""),"F",""),"G",""),"H",""),"I",""),"J",""),"K",""),"L",""),"M",""),"N",""),"O",""),"P",""),"Q",""),"R",""),"S",""),"T",""),"U",""),"V",""),"W",""),"X",""),"Y",""),"Z",""),".",""),"-","")</f>
        <v/>
      </c>
      <c r="AA396" s="50">
        <f>LEN(S396)-LEN(SUBSTITUTE(S396,".",""))</f>
        <v/>
      </c>
      <c r="AB396" s="50">
        <f>AND(W396=5,Y396=4)</f>
        <v/>
      </c>
      <c r="AC396" s="50">
        <f>IF(P396="","",IF(S396="","There is no mapcode in this row, only a country code.",IF(ISNUMBER(FIND(" ",S396)),"There are too many spaces. A mapcode looks like ZAF RDD.2J: the country code, one space, then the code.",IF(Z396&lt;&gt;"","Contains characters that can't be in a mapcode: "&amp;Z396,IF(OR(AA396&lt;&gt;1,W396&lt;2,W396&gt;5,Y396&lt;2,Y396&gt;4),"This doesn't look like a mapcode. Mapcodes look like RDD.2J: 2 to 5 letters or numbers, a dot, then 2 to 4 more.",IF(AND(U396="",NOT(AB396)),"MISSING",IF(AND(U396&lt;&gt;"",OR(LEN(U396)&lt;2,LEN(U396)&gt;6,ISNUMBER(FIND(".",U396)))),"The country code """&amp;U396&amp;""" doesn't look right. Use a code like ZAF (South Africa) or US-CA (California).","")))))))</f>
        <v/>
      </c>
      <c r="AD396" s="50">
        <f>AND(R396&lt;&gt;"",T396&lt;&gt;"",R396&lt;&gt;T396)</f>
        <v/>
      </c>
    </row>
    <row r="397">
      <c r="B397" s="44" t="n"/>
      <c r="C397" s="44" t="n"/>
      <c r="D397" s="45">
        <f>IF(P397="","",IF(AC397="MISSING","MISSING COUNTRY CODE",IF(AC397&lt;&gt;"","NOT A VALID MAPCODE",IF(M397="NO CONNECTION","NO CONNECTION",IF(NOT(ISNUMBER(F397)),"NOT FOUND",IF(AD397,"CONVERTED – PLEASE CHECK","CONVERTED"))))))</f>
        <v/>
      </c>
      <c r="E397" s="46">
        <f>IF(OR(P397="",AC397&lt;&gt;""),"",TRIM(U397&amp;" "&amp;S397))</f>
        <v/>
      </c>
      <c r="F397" s="47">
        <f>IF(OR(M397="",M397="NO CONNECTION"),"",IFERROR(VALUE(SUBSTITUTE(_xlfn.FILTERXML(M397,"//latDeg"),".",MID(1/2,2,1))),""))</f>
        <v/>
      </c>
      <c r="G397" s="47">
        <f>IF(OR(M397="",M397="NO CONNECTION"),"",IFERROR(VALUE(SUBSTITUTE(_xlfn.FILTERXML(M397,"//lonDeg"),".",MID(1/2,2,1))),""))</f>
        <v/>
      </c>
      <c r="H397" s="45">
        <f>IF(ISNUMBER(F397),SUBSTITUTE(ROUND(F397,6)&amp;"",",",".")&amp;", "&amp;SUBSTITUTE(ROUND(G397,6)&amp;"",",","."),"")</f>
        <v/>
      </c>
      <c r="I397" s="46">
        <f>IF(ISNUMBER(F397),IFERROR(HYPERLINK("https://www.mymapcodes.com/go/?t="&amp;IF(U397="","AAA",U397)&amp;"&amp;ma="&amp;LEFT(S397,V397-1)&amp;"&amp;mb="&amp;MID(S397,V397+1,99),"Open on MyMapcodes →"),""),"")</f>
        <v/>
      </c>
      <c r="J397" s="48">
        <f>IF(P397="","",IF(AC397="MISSING","Add the country code: put it in front of the mapcode (e.g. ZAF RDD.2J) or in column C. ZAF = South Africa.",IF(AC397&lt;&gt;"",AC397,IF(M397="NO CONNECTION","Excel couldn't reach the mapcode service. Click the REFRESH RESULTS box just above the table.",IF(NOT(ISNUMBER(F397)),"The mapcode service doesn't recognise "&amp;E397&amp;". Check the mapcode and the country code.",IF(AD397,"Two different country codes were given, so the one in front of the mapcode ("&amp;R397&amp;") was used.",IF(E397&lt;&gt;TRIM(UPPER(B397&amp;"")),"Tidied up to "&amp;E397&amp;".","")))))))</f>
        <v/>
      </c>
      <c r="L397" s="49">
        <f>IF(E397="","",MapcodeAPI&amp;"coords/"&amp;SUBSTITUTE(E397," ","%20"))&amp;LEFT($B$13,0)</f>
        <v/>
      </c>
      <c r="M397" s="49">
        <f>IF(L397="","",IFERROR(_xlfn.WEBSERVICE(L397),IF(MapcodeAPIBackup="","NO CONNECTION",IFERROR(_xlfn.WEBSERVICE(MapcodeAPIBackup&amp;MID(L397,LEN(MapcodeAPI)+1,999)),"NO CONNECTION"))))</f>
        <v/>
      </c>
      <c r="N397" t="inlineStr">
        <is>
          <t xml:space="preserve"> </t>
        </is>
      </c>
      <c r="P397" s="50">
        <f>IFERROR(IF(AND(TRIM(B397&amp;"")="",TRIM(C397&amp;"")=""),"","#"&amp;UPPER(B397&amp;"")),"#(ERROR)")</f>
        <v/>
      </c>
      <c r="Q397" s="50">
        <f>IF(P397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397,2,999)," "," "),"﻿"," "),"​"," "),"⁠"," ")," "," ")," "," "),CHAR(9)," "),CHAR(10)," "),CHAR(13)," "),"MAPCODE"," "),CHAR(34)," "),"“"," "),"”"," "),"'"," "),"’"," "),"‘"," "),"("," "),")"," "),"["," "),"]"," "),"{"," "),"}"," "),","," "),";"," "),"|"," "),":"," "),"/"," "),"\"," ")))</f>
        <v/>
      </c>
      <c r="R397" s="50">
        <f>IF(ISNUMBER(FIND(" ",Q397)),LEFT(Q397,FIND(" ",Q397)-1),"")</f>
        <v/>
      </c>
      <c r="S397" s="50">
        <f>IF(ISNUMBER(FIND(" ",Q397)),TRIM(MID(Q397,FIND(" ",Q397)+1,999)),Q397)</f>
        <v/>
      </c>
      <c r="T3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397&amp;"")," "," "),"﻿"," "),"​"," "),"⁠"," ")," "," ")," "," "),CHAR(9)," "),CHAR(10)," "),CHAR(13)," "),"MAPCODE"," "),CHAR(34)," "),"“"," "),"”"," "),"'"," "),"’"," "),"‘"," "),"("," "),")"," "),"["," "),"]"," "),"{"," "),"}"," "),","," "),";"," "),"|"," "),":"," "),"/"," "),"\"," "))</f>
        <v/>
      </c>
      <c r="U397" s="50">
        <f>IF(R397&lt;&gt;"",R397,T397)</f>
        <v/>
      </c>
      <c r="V397" s="50">
        <f>IFERROR(FIND(".",S397),0)</f>
        <v/>
      </c>
      <c r="W397" s="50">
        <f>IF(V397&gt;0,V397-1,LEN(S397))</f>
        <v/>
      </c>
      <c r="X397" s="50">
        <f>IF(V397=0,"",IFERROR(LEFT(MID(S397,V397+1,99),FIND("-",MID(S397,V397+1,99))-1),MID(S397,V397+1,99)))</f>
        <v/>
      </c>
      <c r="Y397" s="50">
        <f>LEN(X397)</f>
        <v/>
      </c>
      <c r="Z3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397,"0",""),"1",""),"2",""),"3",""),"4",""),"5",""),"6",""),"7",""),"8",""),"9",""),"A",""),"B",""),"C",""),"D",""),"E",""),"F",""),"G",""),"H",""),"I",""),"J",""),"K",""),"L",""),"M",""),"N",""),"O",""),"P",""),"Q",""),"R",""),"S",""),"T",""),"U",""),"V",""),"W",""),"X",""),"Y",""),"Z",""),".",""),"-","")</f>
        <v/>
      </c>
      <c r="AA397" s="50">
        <f>LEN(S397)-LEN(SUBSTITUTE(S397,".",""))</f>
        <v/>
      </c>
      <c r="AB397" s="50">
        <f>AND(W397=5,Y397=4)</f>
        <v/>
      </c>
      <c r="AC397" s="50">
        <f>IF(P397="","",IF(S397="","There is no mapcode in this row, only a country code.",IF(ISNUMBER(FIND(" ",S397)),"There are too many spaces. A mapcode looks like ZAF RDD.2J: the country code, one space, then the code.",IF(Z397&lt;&gt;"","Contains characters that can't be in a mapcode: "&amp;Z397,IF(OR(AA397&lt;&gt;1,W397&lt;2,W397&gt;5,Y397&lt;2,Y397&gt;4),"This doesn't look like a mapcode. Mapcodes look like RDD.2J: 2 to 5 letters or numbers, a dot, then 2 to 4 more.",IF(AND(U397="",NOT(AB397)),"MISSING",IF(AND(U397&lt;&gt;"",OR(LEN(U397)&lt;2,LEN(U397)&gt;6,ISNUMBER(FIND(".",U397)))),"The country code """&amp;U397&amp;""" doesn't look right. Use a code like ZAF (South Africa) or US-CA (California).","")))))))</f>
        <v/>
      </c>
      <c r="AD397" s="50">
        <f>AND(R397&lt;&gt;"",T397&lt;&gt;"",R397&lt;&gt;T397)</f>
        <v/>
      </c>
    </row>
    <row r="398">
      <c r="B398" s="44" t="n"/>
      <c r="C398" s="44" t="n"/>
      <c r="D398" s="45">
        <f>IF(P398="","",IF(AC398="MISSING","MISSING COUNTRY CODE",IF(AC398&lt;&gt;"","NOT A VALID MAPCODE",IF(M398="NO CONNECTION","NO CONNECTION",IF(NOT(ISNUMBER(F398)),"NOT FOUND",IF(AD398,"CONVERTED – PLEASE CHECK","CONVERTED"))))))</f>
        <v/>
      </c>
      <c r="E398" s="46">
        <f>IF(OR(P398="",AC398&lt;&gt;""),"",TRIM(U398&amp;" "&amp;S398))</f>
        <v/>
      </c>
      <c r="F398" s="47">
        <f>IF(OR(M398="",M398="NO CONNECTION"),"",IFERROR(VALUE(SUBSTITUTE(_xlfn.FILTERXML(M398,"//latDeg"),".",MID(1/2,2,1))),""))</f>
        <v/>
      </c>
      <c r="G398" s="47">
        <f>IF(OR(M398="",M398="NO CONNECTION"),"",IFERROR(VALUE(SUBSTITUTE(_xlfn.FILTERXML(M398,"//lonDeg"),".",MID(1/2,2,1))),""))</f>
        <v/>
      </c>
      <c r="H398" s="45">
        <f>IF(ISNUMBER(F398),SUBSTITUTE(ROUND(F398,6)&amp;"",",",".")&amp;", "&amp;SUBSTITUTE(ROUND(G398,6)&amp;"",",","."),"")</f>
        <v/>
      </c>
      <c r="I398" s="46">
        <f>IF(ISNUMBER(F398),IFERROR(HYPERLINK("https://www.mymapcodes.com/go/?t="&amp;IF(U398="","AAA",U398)&amp;"&amp;ma="&amp;LEFT(S398,V398-1)&amp;"&amp;mb="&amp;MID(S398,V398+1,99),"Open on MyMapcodes →"),""),"")</f>
        <v/>
      </c>
      <c r="J398" s="48">
        <f>IF(P398="","",IF(AC398="MISSING","Add the country code: put it in front of the mapcode (e.g. ZAF RDD.2J) or in column C. ZAF = South Africa.",IF(AC398&lt;&gt;"",AC398,IF(M398="NO CONNECTION","Excel couldn't reach the mapcode service. Click the REFRESH RESULTS box just above the table.",IF(NOT(ISNUMBER(F398)),"The mapcode service doesn't recognise "&amp;E398&amp;". Check the mapcode and the country code.",IF(AD398,"Two different country codes were given, so the one in front of the mapcode ("&amp;R398&amp;") was used.",IF(E398&lt;&gt;TRIM(UPPER(B398&amp;"")),"Tidied up to "&amp;E398&amp;".","")))))))</f>
        <v/>
      </c>
      <c r="L398" s="49">
        <f>IF(E398="","",MapcodeAPI&amp;"coords/"&amp;SUBSTITUTE(E398," ","%20"))&amp;LEFT($B$13,0)</f>
        <v/>
      </c>
      <c r="M398" s="49">
        <f>IF(L398="","",IFERROR(_xlfn.WEBSERVICE(L398),IF(MapcodeAPIBackup="","NO CONNECTION",IFERROR(_xlfn.WEBSERVICE(MapcodeAPIBackup&amp;MID(L398,LEN(MapcodeAPI)+1,999)),"NO CONNECTION"))))</f>
        <v/>
      </c>
      <c r="N398" t="inlineStr">
        <is>
          <t xml:space="preserve"> </t>
        </is>
      </c>
      <c r="P398" s="50">
        <f>IFERROR(IF(AND(TRIM(B398&amp;"")="",TRIM(C398&amp;"")=""),"","#"&amp;UPPER(B398&amp;"")),"#(ERROR)")</f>
        <v/>
      </c>
      <c r="Q398" s="50">
        <f>IF(P398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398,2,999)," "," "),"﻿"," "),"​"," "),"⁠"," ")," "," ")," "," "),CHAR(9)," "),CHAR(10)," "),CHAR(13)," "),"MAPCODE"," "),CHAR(34)," "),"“"," "),"”"," "),"'"," "),"’"," "),"‘"," "),"("," "),")"," "),"["," "),"]"," "),"{"," "),"}"," "),","," "),";"," "),"|"," "),":"," "),"/"," "),"\"," ")))</f>
        <v/>
      </c>
      <c r="R398" s="50">
        <f>IF(ISNUMBER(FIND(" ",Q398)),LEFT(Q398,FIND(" ",Q398)-1),"")</f>
        <v/>
      </c>
      <c r="S398" s="50">
        <f>IF(ISNUMBER(FIND(" ",Q398)),TRIM(MID(Q398,FIND(" ",Q398)+1,999)),Q398)</f>
        <v/>
      </c>
      <c r="T3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398&amp;"")," "," "),"﻿"," "),"​"," "),"⁠"," ")," "," ")," "," "),CHAR(9)," "),CHAR(10)," "),CHAR(13)," "),"MAPCODE"," "),CHAR(34)," "),"“"," "),"”"," "),"'"," "),"’"," "),"‘"," "),"("," "),")"," "),"["," "),"]"," "),"{"," "),"}"," "),","," "),";"," "),"|"," "),":"," "),"/"," "),"\"," "))</f>
        <v/>
      </c>
      <c r="U398" s="50">
        <f>IF(R398&lt;&gt;"",R398,T398)</f>
        <v/>
      </c>
      <c r="V398" s="50">
        <f>IFERROR(FIND(".",S398),0)</f>
        <v/>
      </c>
      <c r="W398" s="50">
        <f>IF(V398&gt;0,V398-1,LEN(S398))</f>
        <v/>
      </c>
      <c r="X398" s="50">
        <f>IF(V398=0,"",IFERROR(LEFT(MID(S398,V398+1,99),FIND("-",MID(S398,V398+1,99))-1),MID(S398,V398+1,99)))</f>
        <v/>
      </c>
      <c r="Y398" s="50">
        <f>LEN(X398)</f>
        <v/>
      </c>
      <c r="Z3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398,"0",""),"1",""),"2",""),"3",""),"4",""),"5",""),"6",""),"7",""),"8",""),"9",""),"A",""),"B",""),"C",""),"D",""),"E",""),"F",""),"G",""),"H",""),"I",""),"J",""),"K",""),"L",""),"M",""),"N",""),"O",""),"P",""),"Q",""),"R",""),"S",""),"T",""),"U",""),"V",""),"W",""),"X",""),"Y",""),"Z",""),".",""),"-","")</f>
        <v/>
      </c>
      <c r="AA398" s="50">
        <f>LEN(S398)-LEN(SUBSTITUTE(S398,".",""))</f>
        <v/>
      </c>
      <c r="AB398" s="50">
        <f>AND(W398=5,Y398=4)</f>
        <v/>
      </c>
      <c r="AC398" s="50">
        <f>IF(P398="","",IF(S398="","There is no mapcode in this row, only a country code.",IF(ISNUMBER(FIND(" ",S398)),"There are too many spaces. A mapcode looks like ZAF RDD.2J: the country code, one space, then the code.",IF(Z398&lt;&gt;"","Contains characters that can't be in a mapcode: "&amp;Z398,IF(OR(AA398&lt;&gt;1,W398&lt;2,W398&gt;5,Y398&lt;2,Y398&gt;4),"This doesn't look like a mapcode. Mapcodes look like RDD.2J: 2 to 5 letters or numbers, a dot, then 2 to 4 more.",IF(AND(U398="",NOT(AB398)),"MISSING",IF(AND(U398&lt;&gt;"",OR(LEN(U398)&lt;2,LEN(U398)&gt;6,ISNUMBER(FIND(".",U398)))),"The country code """&amp;U398&amp;""" doesn't look right. Use a code like ZAF (South Africa) or US-CA (California).","")))))))</f>
        <v/>
      </c>
      <c r="AD398" s="50">
        <f>AND(R398&lt;&gt;"",T398&lt;&gt;"",R398&lt;&gt;T398)</f>
        <v/>
      </c>
    </row>
    <row r="399">
      <c r="B399" s="44" t="n"/>
      <c r="C399" s="44" t="n"/>
      <c r="D399" s="45">
        <f>IF(P399="","",IF(AC399="MISSING","MISSING COUNTRY CODE",IF(AC399&lt;&gt;"","NOT A VALID MAPCODE",IF(M399="NO CONNECTION","NO CONNECTION",IF(NOT(ISNUMBER(F399)),"NOT FOUND",IF(AD399,"CONVERTED – PLEASE CHECK","CONVERTED"))))))</f>
        <v/>
      </c>
      <c r="E399" s="46">
        <f>IF(OR(P399="",AC399&lt;&gt;""),"",TRIM(U399&amp;" "&amp;S399))</f>
        <v/>
      </c>
      <c r="F399" s="47">
        <f>IF(OR(M399="",M399="NO CONNECTION"),"",IFERROR(VALUE(SUBSTITUTE(_xlfn.FILTERXML(M399,"//latDeg"),".",MID(1/2,2,1))),""))</f>
        <v/>
      </c>
      <c r="G399" s="47">
        <f>IF(OR(M399="",M399="NO CONNECTION"),"",IFERROR(VALUE(SUBSTITUTE(_xlfn.FILTERXML(M399,"//lonDeg"),".",MID(1/2,2,1))),""))</f>
        <v/>
      </c>
      <c r="H399" s="45">
        <f>IF(ISNUMBER(F399),SUBSTITUTE(ROUND(F399,6)&amp;"",",",".")&amp;", "&amp;SUBSTITUTE(ROUND(G399,6)&amp;"",",","."),"")</f>
        <v/>
      </c>
      <c r="I399" s="46">
        <f>IF(ISNUMBER(F399),IFERROR(HYPERLINK("https://www.mymapcodes.com/go/?t="&amp;IF(U399="","AAA",U399)&amp;"&amp;ma="&amp;LEFT(S399,V399-1)&amp;"&amp;mb="&amp;MID(S399,V399+1,99),"Open on MyMapcodes →"),""),"")</f>
        <v/>
      </c>
      <c r="J399" s="48">
        <f>IF(P399="","",IF(AC399="MISSING","Add the country code: put it in front of the mapcode (e.g. ZAF RDD.2J) or in column C. ZAF = South Africa.",IF(AC399&lt;&gt;"",AC399,IF(M399="NO CONNECTION","Excel couldn't reach the mapcode service. Click the REFRESH RESULTS box just above the table.",IF(NOT(ISNUMBER(F399)),"The mapcode service doesn't recognise "&amp;E399&amp;". Check the mapcode and the country code.",IF(AD399,"Two different country codes were given, so the one in front of the mapcode ("&amp;R399&amp;") was used.",IF(E399&lt;&gt;TRIM(UPPER(B399&amp;"")),"Tidied up to "&amp;E399&amp;".","")))))))</f>
        <v/>
      </c>
      <c r="L399" s="49">
        <f>IF(E399="","",MapcodeAPI&amp;"coords/"&amp;SUBSTITUTE(E399," ","%20"))&amp;LEFT($B$13,0)</f>
        <v/>
      </c>
      <c r="M399" s="49">
        <f>IF(L399="","",IFERROR(_xlfn.WEBSERVICE(L399),IF(MapcodeAPIBackup="","NO CONNECTION",IFERROR(_xlfn.WEBSERVICE(MapcodeAPIBackup&amp;MID(L399,LEN(MapcodeAPI)+1,999)),"NO CONNECTION"))))</f>
        <v/>
      </c>
      <c r="N399" t="inlineStr">
        <is>
          <t xml:space="preserve"> </t>
        </is>
      </c>
      <c r="P399" s="50">
        <f>IFERROR(IF(AND(TRIM(B399&amp;"")="",TRIM(C399&amp;"")=""),"","#"&amp;UPPER(B399&amp;"")),"#(ERROR)")</f>
        <v/>
      </c>
      <c r="Q399" s="50">
        <f>IF(P399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399,2,999)," "," "),"﻿"," "),"​"," "),"⁠"," ")," "," ")," "," "),CHAR(9)," "),CHAR(10)," "),CHAR(13)," "),"MAPCODE"," "),CHAR(34)," "),"“"," "),"”"," "),"'"," "),"’"," "),"‘"," "),"("," "),")"," "),"["," "),"]"," "),"{"," "),"}"," "),","," "),";"," "),"|"," "),":"," "),"/"," "),"\"," ")))</f>
        <v/>
      </c>
      <c r="R399" s="50">
        <f>IF(ISNUMBER(FIND(" ",Q399)),LEFT(Q399,FIND(" ",Q399)-1),"")</f>
        <v/>
      </c>
      <c r="S399" s="50">
        <f>IF(ISNUMBER(FIND(" ",Q399)),TRIM(MID(Q399,FIND(" ",Q399)+1,999)),Q399)</f>
        <v/>
      </c>
      <c r="T3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399&amp;"")," "," "),"﻿"," "),"​"," "),"⁠"," ")," "," ")," "," "),CHAR(9)," "),CHAR(10)," "),CHAR(13)," "),"MAPCODE"," "),CHAR(34)," "),"“"," "),"”"," "),"'"," "),"’"," "),"‘"," "),"("," "),")"," "),"["," "),"]"," "),"{"," "),"}"," "),","," "),";"," "),"|"," "),":"," "),"/"," "),"\"," "))</f>
        <v/>
      </c>
      <c r="U399" s="50">
        <f>IF(R399&lt;&gt;"",R399,T399)</f>
        <v/>
      </c>
      <c r="V399" s="50">
        <f>IFERROR(FIND(".",S399),0)</f>
        <v/>
      </c>
      <c r="W399" s="50">
        <f>IF(V399&gt;0,V399-1,LEN(S399))</f>
        <v/>
      </c>
      <c r="X399" s="50">
        <f>IF(V399=0,"",IFERROR(LEFT(MID(S399,V399+1,99),FIND("-",MID(S399,V399+1,99))-1),MID(S399,V399+1,99)))</f>
        <v/>
      </c>
      <c r="Y399" s="50">
        <f>LEN(X399)</f>
        <v/>
      </c>
      <c r="Z3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399,"0",""),"1",""),"2",""),"3",""),"4",""),"5",""),"6",""),"7",""),"8",""),"9",""),"A",""),"B",""),"C",""),"D",""),"E",""),"F",""),"G",""),"H",""),"I",""),"J",""),"K",""),"L",""),"M",""),"N",""),"O",""),"P",""),"Q",""),"R",""),"S",""),"T",""),"U",""),"V",""),"W",""),"X",""),"Y",""),"Z",""),".",""),"-","")</f>
        <v/>
      </c>
      <c r="AA399" s="50">
        <f>LEN(S399)-LEN(SUBSTITUTE(S399,".",""))</f>
        <v/>
      </c>
      <c r="AB399" s="50">
        <f>AND(W399=5,Y399=4)</f>
        <v/>
      </c>
      <c r="AC399" s="50">
        <f>IF(P399="","",IF(S399="","There is no mapcode in this row, only a country code.",IF(ISNUMBER(FIND(" ",S399)),"There are too many spaces. A mapcode looks like ZAF RDD.2J: the country code, one space, then the code.",IF(Z399&lt;&gt;"","Contains characters that can't be in a mapcode: "&amp;Z399,IF(OR(AA399&lt;&gt;1,W399&lt;2,W399&gt;5,Y399&lt;2,Y399&gt;4),"This doesn't look like a mapcode. Mapcodes look like RDD.2J: 2 to 5 letters or numbers, a dot, then 2 to 4 more.",IF(AND(U399="",NOT(AB399)),"MISSING",IF(AND(U399&lt;&gt;"",OR(LEN(U399)&lt;2,LEN(U399)&gt;6,ISNUMBER(FIND(".",U399)))),"The country code """&amp;U399&amp;""" doesn't look right. Use a code like ZAF (South Africa) or US-CA (California).","")))))))</f>
        <v/>
      </c>
      <c r="AD399" s="50">
        <f>AND(R399&lt;&gt;"",T399&lt;&gt;"",R399&lt;&gt;T399)</f>
        <v/>
      </c>
    </row>
    <row r="400">
      <c r="B400" s="44" t="n"/>
      <c r="C400" s="44" t="n"/>
      <c r="D400" s="45">
        <f>IF(P400="","",IF(AC400="MISSING","MISSING COUNTRY CODE",IF(AC400&lt;&gt;"","NOT A VALID MAPCODE",IF(M400="NO CONNECTION","NO CONNECTION",IF(NOT(ISNUMBER(F400)),"NOT FOUND",IF(AD400,"CONVERTED – PLEASE CHECK","CONVERTED"))))))</f>
        <v/>
      </c>
      <c r="E400" s="46">
        <f>IF(OR(P400="",AC400&lt;&gt;""),"",TRIM(U400&amp;" "&amp;S400))</f>
        <v/>
      </c>
      <c r="F400" s="47">
        <f>IF(OR(M400="",M400="NO CONNECTION"),"",IFERROR(VALUE(SUBSTITUTE(_xlfn.FILTERXML(M400,"//latDeg"),".",MID(1/2,2,1))),""))</f>
        <v/>
      </c>
      <c r="G400" s="47">
        <f>IF(OR(M400="",M400="NO CONNECTION"),"",IFERROR(VALUE(SUBSTITUTE(_xlfn.FILTERXML(M400,"//lonDeg"),".",MID(1/2,2,1))),""))</f>
        <v/>
      </c>
      <c r="H400" s="45">
        <f>IF(ISNUMBER(F400),SUBSTITUTE(ROUND(F400,6)&amp;"",",",".")&amp;", "&amp;SUBSTITUTE(ROUND(G400,6)&amp;"",",","."),"")</f>
        <v/>
      </c>
      <c r="I400" s="46">
        <f>IF(ISNUMBER(F400),IFERROR(HYPERLINK("https://www.mymapcodes.com/go/?t="&amp;IF(U400="","AAA",U400)&amp;"&amp;ma="&amp;LEFT(S400,V400-1)&amp;"&amp;mb="&amp;MID(S400,V400+1,99),"Open on MyMapcodes →"),""),"")</f>
        <v/>
      </c>
      <c r="J400" s="48">
        <f>IF(P400="","",IF(AC400="MISSING","Add the country code: put it in front of the mapcode (e.g. ZAF RDD.2J) or in column C. ZAF = South Africa.",IF(AC400&lt;&gt;"",AC400,IF(M400="NO CONNECTION","Excel couldn't reach the mapcode service. Click the REFRESH RESULTS box just above the table.",IF(NOT(ISNUMBER(F400)),"The mapcode service doesn't recognise "&amp;E400&amp;". Check the mapcode and the country code.",IF(AD400,"Two different country codes were given, so the one in front of the mapcode ("&amp;R400&amp;") was used.",IF(E400&lt;&gt;TRIM(UPPER(B400&amp;"")),"Tidied up to "&amp;E400&amp;".","")))))))</f>
        <v/>
      </c>
      <c r="L400" s="49">
        <f>IF(E400="","",MapcodeAPI&amp;"coords/"&amp;SUBSTITUTE(E400," ","%20"))&amp;LEFT($B$13,0)</f>
        <v/>
      </c>
      <c r="M400" s="49">
        <f>IF(L400="","",IFERROR(_xlfn.WEBSERVICE(L400),IF(MapcodeAPIBackup="","NO CONNECTION",IFERROR(_xlfn.WEBSERVICE(MapcodeAPIBackup&amp;MID(L400,LEN(MapcodeAPI)+1,999)),"NO CONNECTION"))))</f>
        <v/>
      </c>
      <c r="N400" t="inlineStr">
        <is>
          <t xml:space="preserve"> </t>
        </is>
      </c>
      <c r="P400" s="50">
        <f>IFERROR(IF(AND(TRIM(B400&amp;"")="",TRIM(C400&amp;"")=""),"","#"&amp;UPPER(B400&amp;"")),"#(ERROR)")</f>
        <v/>
      </c>
      <c r="Q400" s="50">
        <f>IF(P400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400,2,999)," "," "),"﻿"," "),"​"," "),"⁠"," ")," "," ")," "," "),CHAR(9)," "),CHAR(10)," "),CHAR(13)," "),"MAPCODE"," "),CHAR(34)," "),"“"," "),"”"," "),"'"," "),"’"," "),"‘"," "),"("," "),")"," "),"["," "),"]"," "),"{"," "),"}"," "),","," "),";"," "),"|"," "),":"," "),"/"," "),"\"," ")))</f>
        <v/>
      </c>
      <c r="R400" s="50">
        <f>IF(ISNUMBER(FIND(" ",Q400)),LEFT(Q400,FIND(" ",Q400)-1),"")</f>
        <v/>
      </c>
      <c r="S400" s="50">
        <f>IF(ISNUMBER(FIND(" ",Q400)),TRIM(MID(Q400,FIND(" ",Q400)+1,999)),Q400)</f>
        <v/>
      </c>
      <c r="T4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400&amp;"")," "," "),"﻿"," "),"​"," "),"⁠"," ")," "," ")," "," "),CHAR(9)," "),CHAR(10)," "),CHAR(13)," "),"MAPCODE"," "),CHAR(34)," "),"“"," "),"”"," "),"'"," "),"’"," "),"‘"," "),"("," "),")"," "),"["," "),"]"," "),"{"," "),"}"," "),","," "),";"," "),"|"," "),":"," "),"/"," "),"\"," "))</f>
        <v/>
      </c>
      <c r="U400" s="50">
        <f>IF(R400&lt;&gt;"",R400,T400)</f>
        <v/>
      </c>
      <c r="V400" s="50">
        <f>IFERROR(FIND(".",S400),0)</f>
        <v/>
      </c>
      <c r="W400" s="50">
        <f>IF(V400&gt;0,V400-1,LEN(S400))</f>
        <v/>
      </c>
      <c r="X400" s="50">
        <f>IF(V400=0,"",IFERROR(LEFT(MID(S400,V400+1,99),FIND("-",MID(S400,V400+1,99))-1),MID(S400,V400+1,99)))</f>
        <v/>
      </c>
      <c r="Y400" s="50">
        <f>LEN(X400)</f>
        <v/>
      </c>
      <c r="Z4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400,"0",""),"1",""),"2",""),"3",""),"4",""),"5",""),"6",""),"7",""),"8",""),"9",""),"A",""),"B",""),"C",""),"D",""),"E",""),"F",""),"G",""),"H",""),"I",""),"J",""),"K",""),"L",""),"M",""),"N",""),"O",""),"P",""),"Q",""),"R",""),"S",""),"T",""),"U",""),"V",""),"W",""),"X",""),"Y",""),"Z",""),".",""),"-","")</f>
        <v/>
      </c>
      <c r="AA400" s="50">
        <f>LEN(S400)-LEN(SUBSTITUTE(S400,".",""))</f>
        <v/>
      </c>
      <c r="AB400" s="50">
        <f>AND(W400=5,Y400=4)</f>
        <v/>
      </c>
      <c r="AC400" s="50">
        <f>IF(P400="","",IF(S400="","There is no mapcode in this row, only a country code.",IF(ISNUMBER(FIND(" ",S400)),"There are too many spaces. A mapcode looks like ZAF RDD.2J: the country code, one space, then the code.",IF(Z400&lt;&gt;"","Contains characters that can't be in a mapcode: "&amp;Z400,IF(OR(AA400&lt;&gt;1,W400&lt;2,W400&gt;5,Y400&lt;2,Y400&gt;4),"This doesn't look like a mapcode. Mapcodes look like RDD.2J: 2 to 5 letters or numbers, a dot, then 2 to 4 more.",IF(AND(U400="",NOT(AB400)),"MISSING",IF(AND(U400&lt;&gt;"",OR(LEN(U400)&lt;2,LEN(U400)&gt;6,ISNUMBER(FIND(".",U400)))),"The country code """&amp;U400&amp;""" doesn't look right. Use a code like ZAF (South Africa) or US-CA (California).","")))))))</f>
        <v/>
      </c>
      <c r="AD400" s="50">
        <f>AND(R400&lt;&gt;"",T400&lt;&gt;"",R400&lt;&gt;T400)</f>
        <v/>
      </c>
    </row>
    <row r="401">
      <c r="B401" s="44" t="n"/>
      <c r="C401" s="44" t="n"/>
      <c r="D401" s="45">
        <f>IF(P401="","",IF(AC401="MISSING","MISSING COUNTRY CODE",IF(AC401&lt;&gt;"","NOT A VALID MAPCODE",IF(M401="NO CONNECTION","NO CONNECTION",IF(NOT(ISNUMBER(F401)),"NOT FOUND",IF(AD401,"CONVERTED – PLEASE CHECK","CONVERTED"))))))</f>
        <v/>
      </c>
      <c r="E401" s="46">
        <f>IF(OR(P401="",AC401&lt;&gt;""),"",TRIM(U401&amp;" "&amp;S401))</f>
        <v/>
      </c>
      <c r="F401" s="47">
        <f>IF(OR(M401="",M401="NO CONNECTION"),"",IFERROR(VALUE(SUBSTITUTE(_xlfn.FILTERXML(M401,"//latDeg"),".",MID(1/2,2,1))),""))</f>
        <v/>
      </c>
      <c r="G401" s="47">
        <f>IF(OR(M401="",M401="NO CONNECTION"),"",IFERROR(VALUE(SUBSTITUTE(_xlfn.FILTERXML(M401,"//lonDeg"),".",MID(1/2,2,1))),""))</f>
        <v/>
      </c>
      <c r="H401" s="45">
        <f>IF(ISNUMBER(F401),SUBSTITUTE(ROUND(F401,6)&amp;"",",",".")&amp;", "&amp;SUBSTITUTE(ROUND(G401,6)&amp;"",",","."),"")</f>
        <v/>
      </c>
      <c r="I401" s="46">
        <f>IF(ISNUMBER(F401),IFERROR(HYPERLINK("https://www.mymapcodes.com/go/?t="&amp;IF(U401="","AAA",U401)&amp;"&amp;ma="&amp;LEFT(S401,V401-1)&amp;"&amp;mb="&amp;MID(S401,V401+1,99),"Open on MyMapcodes →"),""),"")</f>
        <v/>
      </c>
      <c r="J401" s="48">
        <f>IF(P401="","",IF(AC401="MISSING","Add the country code: put it in front of the mapcode (e.g. ZAF RDD.2J) or in column C. ZAF = South Africa.",IF(AC401&lt;&gt;"",AC401,IF(M401="NO CONNECTION","Excel couldn't reach the mapcode service. Click the REFRESH RESULTS box just above the table.",IF(NOT(ISNUMBER(F401)),"The mapcode service doesn't recognise "&amp;E401&amp;". Check the mapcode and the country code.",IF(AD401,"Two different country codes were given, so the one in front of the mapcode ("&amp;R401&amp;") was used.",IF(E401&lt;&gt;TRIM(UPPER(B401&amp;"")),"Tidied up to "&amp;E401&amp;".","")))))))</f>
        <v/>
      </c>
      <c r="L401" s="49">
        <f>IF(E401="","",MapcodeAPI&amp;"coords/"&amp;SUBSTITUTE(E401," ","%20"))&amp;LEFT($B$13,0)</f>
        <v/>
      </c>
      <c r="M401" s="49">
        <f>IF(L401="","",IFERROR(_xlfn.WEBSERVICE(L401),IF(MapcodeAPIBackup="","NO CONNECTION",IFERROR(_xlfn.WEBSERVICE(MapcodeAPIBackup&amp;MID(L401,LEN(MapcodeAPI)+1,999)),"NO CONNECTION"))))</f>
        <v/>
      </c>
      <c r="N401" t="inlineStr">
        <is>
          <t xml:space="preserve"> </t>
        </is>
      </c>
      <c r="P401" s="50">
        <f>IFERROR(IF(AND(TRIM(B401&amp;"")="",TRIM(C401&amp;"")=""),"","#"&amp;UPPER(B401&amp;"")),"#(ERROR)")</f>
        <v/>
      </c>
      <c r="Q401" s="50">
        <f>IF(P401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401,2,999)," "," "),"﻿"," "),"​"," "),"⁠"," ")," "," ")," "," "),CHAR(9)," "),CHAR(10)," "),CHAR(13)," "),"MAPCODE"," "),CHAR(34)," "),"“"," "),"”"," "),"'"," "),"’"," "),"‘"," "),"("," "),")"," "),"["," "),"]"," "),"{"," "),"}"," "),","," "),";"," "),"|"," "),":"," "),"/"," "),"\"," ")))</f>
        <v/>
      </c>
      <c r="R401" s="50">
        <f>IF(ISNUMBER(FIND(" ",Q401)),LEFT(Q401,FIND(" ",Q401)-1),"")</f>
        <v/>
      </c>
      <c r="S401" s="50">
        <f>IF(ISNUMBER(FIND(" ",Q401)),TRIM(MID(Q401,FIND(" ",Q401)+1,999)),Q401)</f>
        <v/>
      </c>
      <c r="T4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401&amp;"")," "," "),"﻿"," "),"​"," "),"⁠"," ")," "," ")," "," "),CHAR(9)," "),CHAR(10)," "),CHAR(13)," "),"MAPCODE"," "),CHAR(34)," "),"“"," "),"”"," "),"'"," "),"’"," "),"‘"," "),"("," "),")"," "),"["," "),"]"," "),"{"," "),"}"," "),","," "),";"," "),"|"," "),":"," "),"/"," "),"\"," "))</f>
        <v/>
      </c>
      <c r="U401" s="50">
        <f>IF(R401&lt;&gt;"",R401,T401)</f>
        <v/>
      </c>
      <c r="V401" s="50">
        <f>IFERROR(FIND(".",S401),0)</f>
        <v/>
      </c>
      <c r="W401" s="50">
        <f>IF(V401&gt;0,V401-1,LEN(S401))</f>
        <v/>
      </c>
      <c r="X401" s="50">
        <f>IF(V401=0,"",IFERROR(LEFT(MID(S401,V401+1,99),FIND("-",MID(S401,V401+1,99))-1),MID(S401,V401+1,99)))</f>
        <v/>
      </c>
      <c r="Y401" s="50">
        <f>LEN(X401)</f>
        <v/>
      </c>
      <c r="Z4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401,"0",""),"1",""),"2",""),"3",""),"4",""),"5",""),"6",""),"7",""),"8",""),"9",""),"A",""),"B",""),"C",""),"D",""),"E",""),"F",""),"G",""),"H",""),"I",""),"J",""),"K",""),"L",""),"M",""),"N",""),"O",""),"P",""),"Q",""),"R",""),"S",""),"T",""),"U",""),"V",""),"W",""),"X",""),"Y",""),"Z",""),".",""),"-","")</f>
        <v/>
      </c>
      <c r="AA401" s="50">
        <f>LEN(S401)-LEN(SUBSTITUTE(S401,".",""))</f>
        <v/>
      </c>
      <c r="AB401" s="50">
        <f>AND(W401=5,Y401=4)</f>
        <v/>
      </c>
      <c r="AC401" s="50">
        <f>IF(P401="","",IF(S401="","There is no mapcode in this row, only a country code.",IF(ISNUMBER(FIND(" ",S401)),"There are too many spaces. A mapcode looks like ZAF RDD.2J: the country code, one space, then the code.",IF(Z401&lt;&gt;"","Contains characters that can't be in a mapcode: "&amp;Z401,IF(OR(AA401&lt;&gt;1,W401&lt;2,W401&gt;5,Y401&lt;2,Y401&gt;4),"This doesn't look like a mapcode. Mapcodes look like RDD.2J: 2 to 5 letters or numbers, a dot, then 2 to 4 more.",IF(AND(U401="",NOT(AB401)),"MISSING",IF(AND(U401&lt;&gt;"",OR(LEN(U401)&lt;2,LEN(U401)&gt;6,ISNUMBER(FIND(".",U401)))),"The country code """&amp;U401&amp;""" doesn't look right. Use a code like ZAF (South Africa) or US-CA (California).","")))))))</f>
        <v/>
      </c>
      <c r="AD401" s="50">
        <f>AND(R401&lt;&gt;"",T401&lt;&gt;"",R401&lt;&gt;T401)</f>
        <v/>
      </c>
    </row>
    <row r="402">
      <c r="B402" s="44" t="n"/>
      <c r="C402" s="44" t="n"/>
      <c r="D402" s="45">
        <f>IF(P402="","",IF(AC402="MISSING","MISSING COUNTRY CODE",IF(AC402&lt;&gt;"","NOT A VALID MAPCODE",IF(M402="NO CONNECTION","NO CONNECTION",IF(NOT(ISNUMBER(F402)),"NOT FOUND",IF(AD402,"CONVERTED – PLEASE CHECK","CONVERTED"))))))</f>
        <v/>
      </c>
      <c r="E402" s="46">
        <f>IF(OR(P402="",AC402&lt;&gt;""),"",TRIM(U402&amp;" "&amp;S402))</f>
        <v/>
      </c>
      <c r="F402" s="47">
        <f>IF(OR(M402="",M402="NO CONNECTION"),"",IFERROR(VALUE(SUBSTITUTE(_xlfn.FILTERXML(M402,"//latDeg"),".",MID(1/2,2,1))),""))</f>
        <v/>
      </c>
      <c r="G402" s="47">
        <f>IF(OR(M402="",M402="NO CONNECTION"),"",IFERROR(VALUE(SUBSTITUTE(_xlfn.FILTERXML(M402,"//lonDeg"),".",MID(1/2,2,1))),""))</f>
        <v/>
      </c>
      <c r="H402" s="45">
        <f>IF(ISNUMBER(F402),SUBSTITUTE(ROUND(F402,6)&amp;"",",",".")&amp;", "&amp;SUBSTITUTE(ROUND(G402,6)&amp;"",",","."),"")</f>
        <v/>
      </c>
      <c r="I402" s="46">
        <f>IF(ISNUMBER(F402),IFERROR(HYPERLINK("https://www.mymapcodes.com/go/?t="&amp;IF(U402="","AAA",U402)&amp;"&amp;ma="&amp;LEFT(S402,V402-1)&amp;"&amp;mb="&amp;MID(S402,V402+1,99),"Open on MyMapcodes →"),""),"")</f>
        <v/>
      </c>
      <c r="J402" s="48">
        <f>IF(P402="","",IF(AC402="MISSING","Add the country code: put it in front of the mapcode (e.g. ZAF RDD.2J) or in column C. ZAF = South Africa.",IF(AC402&lt;&gt;"",AC402,IF(M402="NO CONNECTION","Excel couldn't reach the mapcode service. Click the REFRESH RESULTS box just above the table.",IF(NOT(ISNUMBER(F402)),"The mapcode service doesn't recognise "&amp;E402&amp;". Check the mapcode and the country code.",IF(AD402,"Two different country codes were given, so the one in front of the mapcode ("&amp;R402&amp;") was used.",IF(E402&lt;&gt;TRIM(UPPER(B402&amp;"")),"Tidied up to "&amp;E402&amp;".","")))))))</f>
        <v/>
      </c>
      <c r="L402" s="49">
        <f>IF(E402="","",MapcodeAPI&amp;"coords/"&amp;SUBSTITUTE(E402," ","%20"))&amp;LEFT($B$13,0)</f>
        <v/>
      </c>
      <c r="M402" s="49">
        <f>IF(L402="","",IFERROR(_xlfn.WEBSERVICE(L402),IF(MapcodeAPIBackup="","NO CONNECTION",IFERROR(_xlfn.WEBSERVICE(MapcodeAPIBackup&amp;MID(L402,LEN(MapcodeAPI)+1,999)),"NO CONNECTION"))))</f>
        <v/>
      </c>
      <c r="N402" t="inlineStr">
        <is>
          <t xml:space="preserve"> </t>
        </is>
      </c>
      <c r="P402" s="50">
        <f>IFERROR(IF(AND(TRIM(B402&amp;"")="",TRIM(C402&amp;"")=""),"","#"&amp;UPPER(B402&amp;"")),"#(ERROR)")</f>
        <v/>
      </c>
      <c r="Q402" s="50">
        <f>IF(P402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402,2,999)," "," "),"﻿"," "),"​"," "),"⁠"," ")," "," ")," "," "),CHAR(9)," "),CHAR(10)," "),CHAR(13)," "),"MAPCODE"," "),CHAR(34)," "),"“"," "),"”"," "),"'"," "),"’"," "),"‘"," "),"("," "),")"," "),"["," "),"]"," "),"{"," "),"}"," "),","," "),";"," "),"|"," "),":"," "),"/"," "),"\"," ")))</f>
        <v/>
      </c>
      <c r="R402" s="50">
        <f>IF(ISNUMBER(FIND(" ",Q402)),LEFT(Q402,FIND(" ",Q402)-1),"")</f>
        <v/>
      </c>
      <c r="S402" s="50">
        <f>IF(ISNUMBER(FIND(" ",Q402)),TRIM(MID(Q402,FIND(" ",Q402)+1,999)),Q402)</f>
        <v/>
      </c>
      <c r="T4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402&amp;"")," "," "),"﻿"," "),"​"," "),"⁠"," ")," "," ")," "," "),CHAR(9)," "),CHAR(10)," "),CHAR(13)," "),"MAPCODE"," "),CHAR(34)," "),"“"," "),"”"," "),"'"," "),"’"," "),"‘"," "),"("," "),")"," "),"["," "),"]"," "),"{"," "),"}"," "),","," "),";"," "),"|"," "),":"," "),"/"," "),"\"," "))</f>
        <v/>
      </c>
      <c r="U402" s="50">
        <f>IF(R402&lt;&gt;"",R402,T402)</f>
        <v/>
      </c>
      <c r="V402" s="50">
        <f>IFERROR(FIND(".",S402),0)</f>
        <v/>
      </c>
      <c r="W402" s="50">
        <f>IF(V402&gt;0,V402-1,LEN(S402))</f>
        <v/>
      </c>
      <c r="X402" s="50">
        <f>IF(V402=0,"",IFERROR(LEFT(MID(S402,V402+1,99),FIND("-",MID(S402,V402+1,99))-1),MID(S402,V402+1,99)))</f>
        <v/>
      </c>
      <c r="Y402" s="50">
        <f>LEN(X402)</f>
        <v/>
      </c>
      <c r="Z4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402,"0",""),"1",""),"2",""),"3",""),"4",""),"5",""),"6",""),"7",""),"8",""),"9",""),"A",""),"B",""),"C",""),"D",""),"E",""),"F",""),"G",""),"H",""),"I",""),"J",""),"K",""),"L",""),"M",""),"N",""),"O",""),"P",""),"Q",""),"R",""),"S",""),"T",""),"U",""),"V",""),"W",""),"X",""),"Y",""),"Z",""),".",""),"-","")</f>
        <v/>
      </c>
      <c r="AA402" s="50">
        <f>LEN(S402)-LEN(SUBSTITUTE(S402,".",""))</f>
        <v/>
      </c>
      <c r="AB402" s="50">
        <f>AND(W402=5,Y402=4)</f>
        <v/>
      </c>
      <c r="AC402" s="50">
        <f>IF(P402="","",IF(S402="","There is no mapcode in this row, only a country code.",IF(ISNUMBER(FIND(" ",S402)),"There are too many spaces. A mapcode looks like ZAF RDD.2J: the country code, one space, then the code.",IF(Z402&lt;&gt;"","Contains characters that can't be in a mapcode: "&amp;Z402,IF(OR(AA402&lt;&gt;1,W402&lt;2,W402&gt;5,Y402&lt;2,Y402&gt;4),"This doesn't look like a mapcode. Mapcodes look like RDD.2J: 2 to 5 letters or numbers, a dot, then 2 to 4 more.",IF(AND(U402="",NOT(AB402)),"MISSING",IF(AND(U402&lt;&gt;"",OR(LEN(U402)&lt;2,LEN(U402)&gt;6,ISNUMBER(FIND(".",U402)))),"The country code """&amp;U402&amp;""" doesn't look right. Use a code like ZAF (South Africa) or US-CA (California).","")))))))</f>
        <v/>
      </c>
      <c r="AD402" s="50">
        <f>AND(R402&lt;&gt;"",T402&lt;&gt;"",R402&lt;&gt;T402)</f>
        <v/>
      </c>
    </row>
    <row r="403">
      <c r="B403" s="44" t="n"/>
      <c r="C403" s="44" t="n"/>
      <c r="D403" s="45">
        <f>IF(P403="","",IF(AC403="MISSING","MISSING COUNTRY CODE",IF(AC403&lt;&gt;"","NOT A VALID MAPCODE",IF(M403="NO CONNECTION","NO CONNECTION",IF(NOT(ISNUMBER(F403)),"NOT FOUND",IF(AD403,"CONVERTED – PLEASE CHECK","CONVERTED"))))))</f>
        <v/>
      </c>
      <c r="E403" s="46">
        <f>IF(OR(P403="",AC403&lt;&gt;""),"",TRIM(U403&amp;" "&amp;S403))</f>
        <v/>
      </c>
      <c r="F403" s="47">
        <f>IF(OR(M403="",M403="NO CONNECTION"),"",IFERROR(VALUE(SUBSTITUTE(_xlfn.FILTERXML(M403,"//latDeg"),".",MID(1/2,2,1))),""))</f>
        <v/>
      </c>
      <c r="G403" s="47">
        <f>IF(OR(M403="",M403="NO CONNECTION"),"",IFERROR(VALUE(SUBSTITUTE(_xlfn.FILTERXML(M403,"//lonDeg"),".",MID(1/2,2,1))),""))</f>
        <v/>
      </c>
      <c r="H403" s="45">
        <f>IF(ISNUMBER(F403),SUBSTITUTE(ROUND(F403,6)&amp;"",",",".")&amp;", "&amp;SUBSTITUTE(ROUND(G403,6)&amp;"",",","."),"")</f>
        <v/>
      </c>
      <c r="I403" s="46">
        <f>IF(ISNUMBER(F403),IFERROR(HYPERLINK("https://www.mymapcodes.com/go/?t="&amp;IF(U403="","AAA",U403)&amp;"&amp;ma="&amp;LEFT(S403,V403-1)&amp;"&amp;mb="&amp;MID(S403,V403+1,99),"Open on MyMapcodes →"),""),"")</f>
        <v/>
      </c>
      <c r="J403" s="48">
        <f>IF(P403="","",IF(AC403="MISSING","Add the country code: put it in front of the mapcode (e.g. ZAF RDD.2J) or in column C. ZAF = South Africa.",IF(AC403&lt;&gt;"",AC403,IF(M403="NO CONNECTION","Excel couldn't reach the mapcode service. Click the REFRESH RESULTS box just above the table.",IF(NOT(ISNUMBER(F403)),"The mapcode service doesn't recognise "&amp;E403&amp;". Check the mapcode and the country code.",IF(AD403,"Two different country codes were given, so the one in front of the mapcode ("&amp;R403&amp;") was used.",IF(E403&lt;&gt;TRIM(UPPER(B403&amp;"")),"Tidied up to "&amp;E403&amp;".","")))))))</f>
        <v/>
      </c>
      <c r="L403" s="49">
        <f>IF(E403="","",MapcodeAPI&amp;"coords/"&amp;SUBSTITUTE(E403," ","%20"))&amp;LEFT($B$13,0)</f>
        <v/>
      </c>
      <c r="M403" s="49">
        <f>IF(L403="","",IFERROR(_xlfn.WEBSERVICE(L403),IF(MapcodeAPIBackup="","NO CONNECTION",IFERROR(_xlfn.WEBSERVICE(MapcodeAPIBackup&amp;MID(L403,LEN(MapcodeAPI)+1,999)),"NO CONNECTION"))))</f>
        <v/>
      </c>
      <c r="N403" t="inlineStr">
        <is>
          <t xml:space="preserve"> </t>
        </is>
      </c>
      <c r="P403" s="50">
        <f>IFERROR(IF(AND(TRIM(B403&amp;"")="",TRIM(C403&amp;"")=""),"","#"&amp;UPPER(B403&amp;"")),"#(ERROR)")</f>
        <v/>
      </c>
      <c r="Q403" s="50">
        <f>IF(P403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403,2,999)," "," "),"﻿"," "),"​"," "),"⁠"," ")," "," ")," "," "),CHAR(9)," "),CHAR(10)," "),CHAR(13)," "),"MAPCODE"," "),CHAR(34)," "),"“"," "),"”"," "),"'"," "),"’"," "),"‘"," "),"("," "),")"," "),"["," "),"]"," "),"{"," "),"}"," "),","," "),";"," "),"|"," "),":"," "),"/"," "),"\"," ")))</f>
        <v/>
      </c>
      <c r="R403" s="50">
        <f>IF(ISNUMBER(FIND(" ",Q403)),LEFT(Q403,FIND(" ",Q403)-1),"")</f>
        <v/>
      </c>
      <c r="S403" s="50">
        <f>IF(ISNUMBER(FIND(" ",Q403)),TRIM(MID(Q403,FIND(" ",Q403)+1,999)),Q403)</f>
        <v/>
      </c>
      <c r="T4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403&amp;"")," "," "),"﻿"," "),"​"," "),"⁠"," ")," "," ")," "," "),CHAR(9)," "),CHAR(10)," "),CHAR(13)," "),"MAPCODE"," "),CHAR(34)," "),"“"," "),"”"," "),"'"," "),"’"," "),"‘"," "),"("," "),")"," "),"["," "),"]"," "),"{"," "),"}"," "),","," "),";"," "),"|"," "),":"," "),"/"," "),"\"," "))</f>
        <v/>
      </c>
      <c r="U403" s="50">
        <f>IF(R403&lt;&gt;"",R403,T403)</f>
        <v/>
      </c>
      <c r="V403" s="50">
        <f>IFERROR(FIND(".",S403),0)</f>
        <v/>
      </c>
      <c r="W403" s="50">
        <f>IF(V403&gt;0,V403-1,LEN(S403))</f>
        <v/>
      </c>
      <c r="X403" s="50">
        <f>IF(V403=0,"",IFERROR(LEFT(MID(S403,V403+1,99),FIND("-",MID(S403,V403+1,99))-1),MID(S403,V403+1,99)))</f>
        <v/>
      </c>
      <c r="Y403" s="50">
        <f>LEN(X403)</f>
        <v/>
      </c>
      <c r="Z4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403,"0",""),"1",""),"2",""),"3",""),"4",""),"5",""),"6",""),"7",""),"8",""),"9",""),"A",""),"B",""),"C",""),"D",""),"E",""),"F",""),"G",""),"H",""),"I",""),"J",""),"K",""),"L",""),"M",""),"N",""),"O",""),"P",""),"Q",""),"R",""),"S",""),"T",""),"U",""),"V",""),"W",""),"X",""),"Y",""),"Z",""),".",""),"-","")</f>
        <v/>
      </c>
      <c r="AA403" s="50">
        <f>LEN(S403)-LEN(SUBSTITUTE(S403,".",""))</f>
        <v/>
      </c>
      <c r="AB403" s="50">
        <f>AND(W403=5,Y403=4)</f>
        <v/>
      </c>
      <c r="AC403" s="50">
        <f>IF(P403="","",IF(S403="","There is no mapcode in this row, only a country code.",IF(ISNUMBER(FIND(" ",S403)),"There are too many spaces. A mapcode looks like ZAF RDD.2J: the country code, one space, then the code.",IF(Z403&lt;&gt;"","Contains characters that can't be in a mapcode: "&amp;Z403,IF(OR(AA403&lt;&gt;1,W403&lt;2,W403&gt;5,Y403&lt;2,Y403&gt;4),"This doesn't look like a mapcode. Mapcodes look like RDD.2J: 2 to 5 letters or numbers, a dot, then 2 to 4 more.",IF(AND(U403="",NOT(AB403)),"MISSING",IF(AND(U403&lt;&gt;"",OR(LEN(U403)&lt;2,LEN(U403)&gt;6,ISNUMBER(FIND(".",U403)))),"The country code """&amp;U403&amp;""" doesn't look right. Use a code like ZAF (South Africa) or US-CA (California).","")))))))</f>
        <v/>
      </c>
      <c r="AD403" s="50">
        <f>AND(R403&lt;&gt;"",T403&lt;&gt;"",R403&lt;&gt;T403)</f>
        <v/>
      </c>
    </row>
    <row r="404">
      <c r="B404" s="44" t="n"/>
      <c r="C404" s="44" t="n"/>
      <c r="D404" s="45">
        <f>IF(P404="","",IF(AC404="MISSING","MISSING COUNTRY CODE",IF(AC404&lt;&gt;"","NOT A VALID MAPCODE",IF(M404="NO CONNECTION","NO CONNECTION",IF(NOT(ISNUMBER(F404)),"NOT FOUND",IF(AD404,"CONVERTED – PLEASE CHECK","CONVERTED"))))))</f>
        <v/>
      </c>
      <c r="E404" s="46">
        <f>IF(OR(P404="",AC404&lt;&gt;""),"",TRIM(U404&amp;" "&amp;S404))</f>
        <v/>
      </c>
      <c r="F404" s="47">
        <f>IF(OR(M404="",M404="NO CONNECTION"),"",IFERROR(VALUE(SUBSTITUTE(_xlfn.FILTERXML(M404,"//latDeg"),".",MID(1/2,2,1))),""))</f>
        <v/>
      </c>
      <c r="G404" s="47">
        <f>IF(OR(M404="",M404="NO CONNECTION"),"",IFERROR(VALUE(SUBSTITUTE(_xlfn.FILTERXML(M404,"//lonDeg"),".",MID(1/2,2,1))),""))</f>
        <v/>
      </c>
      <c r="H404" s="45">
        <f>IF(ISNUMBER(F404),SUBSTITUTE(ROUND(F404,6)&amp;"",",",".")&amp;", "&amp;SUBSTITUTE(ROUND(G404,6)&amp;"",",","."),"")</f>
        <v/>
      </c>
      <c r="I404" s="46">
        <f>IF(ISNUMBER(F404),IFERROR(HYPERLINK("https://www.mymapcodes.com/go/?t="&amp;IF(U404="","AAA",U404)&amp;"&amp;ma="&amp;LEFT(S404,V404-1)&amp;"&amp;mb="&amp;MID(S404,V404+1,99),"Open on MyMapcodes →"),""),"")</f>
        <v/>
      </c>
      <c r="J404" s="48">
        <f>IF(P404="","",IF(AC404="MISSING","Add the country code: put it in front of the mapcode (e.g. ZAF RDD.2J) or in column C. ZAF = South Africa.",IF(AC404&lt;&gt;"",AC404,IF(M404="NO CONNECTION","Excel couldn't reach the mapcode service. Click the REFRESH RESULTS box just above the table.",IF(NOT(ISNUMBER(F404)),"The mapcode service doesn't recognise "&amp;E404&amp;". Check the mapcode and the country code.",IF(AD404,"Two different country codes were given, so the one in front of the mapcode ("&amp;R404&amp;") was used.",IF(E404&lt;&gt;TRIM(UPPER(B404&amp;"")),"Tidied up to "&amp;E404&amp;".","")))))))</f>
        <v/>
      </c>
      <c r="L404" s="49">
        <f>IF(E404="","",MapcodeAPI&amp;"coords/"&amp;SUBSTITUTE(E404," ","%20"))&amp;LEFT($B$13,0)</f>
        <v/>
      </c>
      <c r="M404" s="49">
        <f>IF(L404="","",IFERROR(_xlfn.WEBSERVICE(L404),IF(MapcodeAPIBackup="","NO CONNECTION",IFERROR(_xlfn.WEBSERVICE(MapcodeAPIBackup&amp;MID(L404,LEN(MapcodeAPI)+1,999)),"NO CONNECTION"))))</f>
        <v/>
      </c>
      <c r="N404" t="inlineStr">
        <is>
          <t xml:space="preserve"> </t>
        </is>
      </c>
      <c r="P404" s="50">
        <f>IFERROR(IF(AND(TRIM(B404&amp;"")="",TRIM(C404&amp;"")=""),"","#"&amp;UPPER(B404&amp;"")),"#(ERROR)")</f>
        <v/>
      </c>
      <c r="Q404" s="50">
        <f>IF(P404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404,2,999)," "," "),"﻿"," "),"​"," "),"⁠"," ")," "," ")," "," "),CHAR(9)," "),CHAR(10)," "),CHAR(13)," "),"MAPCODE"," "),CHAR(34)," "),"“"," "),"”"," "),"'"," "),"’"," "),"‘"," "),"("," "),")"," "),"["," "),"]"," "),"{"," "),"}"," "),","," "),";"," "),"|"," "),":"," "),"/"," "),"\"," ")))</f>
        <v/>
      </c>
      <c r="R404" s="50">
        <f>IF(ISNUMBER(FIND(" ",Q404)),LEFT(Q404,FIND(" ",Q404)-1),"")</f>
        <v/>
      </c>
      <c r="S404" s="50">
        <f>IF(ISNUMBER(FIND(" ",Q404)),TRIM(MID(Q404,FIND(" ",Q404)+1,999)),Q404)</f>
        <v/>
      </c>
      <c r="T4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404&amp;"")," "," "),"﻿"," "),"​"," "),"⁠"," ")," "," ")," "," "),CHAR(9)," "),CHAR(10)," "),CHAR(13)," "),"MAPCODE"," "),CHAR(34)," "),"“"," "),"”"," "),"'"," "),"’"," "),"‘"," "),"("," "),")"," "),"["," "),"]"," "),"{"," "),"}"," "),","," "),";"," "),"|"," "),":"," "),"/"," "),"\"," "))</f>
        <v/>
      </c>
      <c r="U404" s="50">
        <f>IF(R404&lt;&gt;"",R404,T404)</f>
        <v/>
      </c>
      <c r="V404" s="50">
        <f>IFERROR(FIND(".",S404),0)</f>
        <v/>
      </c>
      <c r="W404" s="50">
        <f>IF(V404&gt;0,V404-1,LEN(S404))</f>
        <v/>
      </c>
      <c r="X404" s="50">
        <f>IF(V404=0,"",IFERROR(LEFT(MID(S404,V404+1,99),FIND("-",MID(S404,V404+1,99))-1),MID(S404,V404+1,99)))</f>
        <v/>
      </c>
      <c r="Y404" s="50">
        <f>LEN(X404)</f>
        <v/>
      </c>
      <c r="Z4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404,"0",""),"1",""),"2",""),"3",""),"4",""),"5",""),"6",""),"7",""),"8",""),"9",""),"A",""),"B",""),"C",""),"D",""),"E",""),"F",""),"G",""),"H",""),"I",""),"J",""),"K",""),"L",""),"M",""),"N",""),"O",""),"P",""),"Q",""),"R",""),"S",""),"T",""),"U",""),"V",""),"W",""),"X",""),"Y",""),"Z",""),".",""),"-","")</f>
        <v/>
      </c>
      <c r="AA404" s="50">
        <f>LEN(S404)-LEN(SUBSTITUTE(S404,".",""))</f>
        <v/>
      </c>
      <c r="AB404" s="50">
        <f>AND(W404=5,Y404=4)</f>
        <v/>
      </c>
      <c r="AC404" s="50">
        <f>IF(P404="","",IF(S404="","There is no mapcode in this row, only a country code.",IF(ISNUMBER(FIND(" ",S404)),"There are too many spaces. A mapcode looks like ZAF RDD.2J: the country code, one space, then the code.",IF(Z404&lt;&gt;"","Contains characters that can't be in a mapcode: "&amp;Z404,IF(OR(AA404&lt;&gt;1,W404&lt;2,W404&gt;5,Y404&lt;2,Y404&gt;4),"This doesn't look like a mapcode. Mapcodes look like RDD.2J: 2 to 5 letters or numbers, a dot, then 2 to 4 more.",IF(AND(U404="",NOT(AB404)),"MISSING",IF(AND(U404&lt;&gt;"",OR(LEN(U404)&lt;2,LEN(U404)&gt;6,ISNUMBER(FIND(".",U404)))),"The country code """&amp;U404&amp;""" doesn't look right. Use a code like ZAF (South Africa) or US-CA (California).","")))))))</f>
        <v/>
      </c>
      <c r="AD404" s="50">
        <f>AND(R404&lt;&gt;"",T404&lt;&gt;"",R404&lt;&gt;T404)</f>
        <v/>
      </c>
    </row>
    <row r="405">
      <c r="B405" s="44" t="n"/>
      <c r="C405" s="44" t="n"/>
      <c r="D405" s="45">
        <f>IF(P405="","",IF(AC405="MISSING","MISSING COUNTRY CODE",IF(AC405&lt;&gt;"","NOT A VALID MAPCODE",IF(M405="NO CONNECTION","NO CONNECTION",IF(NOT(ISNUMBER(F405)),"NOT FOUND",IF(AD405,"CONVERTED – PLEASE CHECK","CONVERTED"))))))</f>
        <v/>
      </c>
      <c r="E405" s="46">
        <f>IF(OR(P405="",AC405&lt;&gt;""),"",TRIM(U405&amp;" "&amp;S405))</f>
        <v/>
      </c>
      <c r="F405" s="47">
        <f>IF(OR(M405="",M405="NO CONNECTION"),"",IFERROR(VALUE(SUBSTITUTE(_xlfn.FILTERXML(M405,"//latDeg"),".",MID(1/2,2,1))),""))</f>
        <v/>
      </c>
      <c r="G405" s="47">
        <f>IF(OR(M405="",M405="NO CONNECTION"),"",IFERROR(VALUE(SUBSTITUTE(_xlfn.FILTERXML(M405,"//lonDeg"),".",MID(1/2,2,1))),""))</f>
        <v/>
      </c>
      <c r="H405" s="45">
        <f>IF(ISNUMBER(F405),SUBSTITUTE(ROUND(F405,6)&amp;"",",",".")&amp;", "&amp;SUBSTITUTE(ROUND(G405,6)&amp;"",",","."),"")</f>
        <v/>
      </c>
      <c r="I405" s="46">
        <f>IF(ISNUMBER(F405),IFERROR(HYPERLINK("https://www.mymapcodes.com/go/?t="&amp;IF(U405="","AAA",U405)&amp;"&amp;ma="&amp;LEFT(S405,V405-1)&amp;"&amp;mb="&amp;MID(S405,V405+1,99),"Open on MyMapcodes →"),""),"")</f>
        <v/>
      </c>
      <c r="J405" s="48">
        <f>IF(P405="","",IF(AC405="MISSING","Add the country code: put it in front of the mapcode (e.g. ZAF RDD.2J) or in column C. ZAF = South Africa.",IF(AC405&lt;&gt;"",AC405,IF(M405="NO CONNECTION","Excel couldn't reach the mapcode service. Click the REFRESH RESULTS box just above the table.",IF(NOT(ISNUMBER(F405)),"The mapcode service doesn't recognise "&amp;E405&amp;". Check the mapcode and the country code.",IF(AD405,"Two different country codes were given, so the one in front of the mapcode ("&amp;R405&amp;") was used.",IF(E405&lt;&gt;TRIM(UPPER(B405&amp;"")),"Tidied up to "&amp;E405&amp;".","")))))))</f>
        <v/>
      </c>
      <c r="L405" s="49">
        <f>IF(E405="","",MapcodeAPI&amp;"coords/"&amp;SUBSTITUTE(E405," ","%20"))&amp;LEFT($B$13,0)</f>
        <v/>
      </c>
      <c r="M405" s="49">
        <f>IF(L405="","",IFERROR(_xlfn.WEBSERVICE(L405),IF(MapcodeAPIBackup="","NO CONNECTION",IFERROR(_xlfn.WEBSERVICE(MapcodeAPIBackup&amp;MID(L405,LEN(MapcodeAPI)+1,999)),"NO CONNECTION"))))</f>
        <v/>
      </c>
      <c r="N405" t="inlineStr">
        <is>
          <t xml:space="preserve"> </t>
        </is>
      </c>
      <c r="P405" s="50">
        <f>IFERROR(IF(AND(TRIM(B405&amp;"")="",TRIM(C405&amp;"")=""),"","#"&amp;UPPER(B405&amp;"")),"#(ERROR)")</f>
        <v/>
      </c>
      <c r="Q405" s="50">
        <f>IF(P405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405,2,999)," "," "),"﻿"," "),"​"," "),"⁠"," ")," "," ")," "," "),CHAR(9)," "),CHAR(10)," "),CHAR(13)," "),"MAPCODE"," "),CHAR(34)," "),"“"," "),"”"," "),"'"," "),"’"," "),"‘"," "),"("," "),")"," "),"["," "),"]"," "),"{"," "),"}"," "),","," "),";"," "),"|"," "),":"," "),"/"," "),"\"," ")))</f>
        <v/>
      </c>
      <c r="R405" s="50">
        <f>IF(ISNUMBER(FIND(" ",Q405)),LEFT(Q405,FIND(" ",Q405)-1),"")</f>
        <v/>
      </c>
      <c r="S405" s="50">
        <f>IF(ISNUMBER(FIND(" ",Q405)),TRIM(MID(Q405,FIND(" ",Q405)+1,999)),Q405)</f>
        <v/>
      </c>
      <c r="T4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405&amp;"")," "," "),"﻿"," "),"​"," "),"⁠"," ")," "," ")," "," "),CHAR(9)," "),CHAR(10)," "),CHAR(13)," "),"MAPCODE"," "),CHAR(34)," "),"“"," "),"”"," "),"'"," "),"’"," "),"‘"," "),"("," "),")"," "),"["," "),"]"," "),"{"," "),"}"," "),","," "),";"," "),"|"," "),":"," "),"/"," "),"\"," "))</f>
        <v/>
      </c>
      <c r="U405" s="50">
        <f>IF(R405&lt;&gt;"",R405,T405)</f>
        <v/>
      </c>
      <c r="V405" s="50">
        <f>IFERROR(FIND(".",S405),0)</f>
        <v/>
      </c>
      <c r="W405" s="50">
        <f>IF(V405&gt;0,V405-1,LEN(S405))</f>
        <v/>
      </c>
      <c r="X405" s="50">
        <f>IF(V405=0,"",IFERROR(LEFT(MID(S405,V405+1,99),FIND("-",MID(S405,V405+1,99))-1),MID(S405,V405+1,99)))</f>
        <v/>
      </c>
      <c r="Y405" s="50">
        <f>LEN(X405)</f>
        <v/>
      </c>
      <c r="Z4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405,"0",""),"1",""),"2",""),"3",""),"4",""),"5",""),"6",""),"7",""),"8",""),"9",""),"A",""),"B",""),"C",""),"D",""),"E",""),"F",""),"G",""),"H",""),"I",""),"J",""),"K",""),"L",""),"M",""),"N",""),"O",""),"P",""),"Q",""),"R",""),"S",""),"T",""),"U",""),"V",""),"W",""),"X",""),"Y",""),"Z",""),".",""),"-","")</f>
        <v/>
      </c>
      <c r="AA405" s="50">
        <f>LEN(S405)-LEN(SUBSTITUTE(S405,".",""))</f>
        <v/>
      </c>
      <c r="AB405" s="50">
        <f>AND(W405=5,Y405=4)</f>
        <v/>
      </c>
      <c r="AC405" s="50">
        <f>IF(P405="","",IF(S405="","There is no mapcode in this row, only a country code.",IF(ISNUMBER(FIND(" ",S405)),"There are too many spaces. A mapcode looks like ZAF RDD.2J: the country code, one space, then the code.",IF(Z405&lt;&gt;"","Contains characters that can't be in a mapcode: "&amp;Z405,IF(OR(AA405&lt;&gt;1,W405&lt;2,W405&gt;5,Y405&lt;2,Y405&gt;4),"This doesn't look like a mapcode. Mapcodes look like RDD.2J: 2 to 5 letters or numbers, a dot, then 2 to 4 more.",IF(AND(U405="",NOT(AB405)),"MISSING",IF(AND(U405&lt;&gt;"",OR(LEN(U405)&lt;2,LEN(U405)&gt;6,ISNUMBER(FIND(".",U405)))),"The country code """&amp;U405&amp;""" doesn't look right. Use a code like ZAF (South Africa) or US-CA (California).","")))))))</f>
        <v/>
      </c>
      <c r="AD405" s="50">
        <f>AND(R405&lt;&gt;"",T405&lt;&gt;"",R405&lt;&gt;T405)</f>
        <v/>
      </c>
    </row>
    <row r="406">
      <c r="B406" s="44" t="n"/>
      <c r="C406" s="44" t="n"/>
      <c r="D406" s="45">
        <f>IF(P406="","",IF(AC406="MISSING","MISSING COUNTRY CODE",IF(AC406&lt;&gt;"","NOT A VALID MAPCODE",IF(M406="NO CONNECTION","NO CONNECTION",IF(NOT(ISNUMBER(F406)),"NOT FOUND",IF(AD406,"CONVERTED – PLEASE CHECK","CONVERTED"))))))</f>
        <v/>
      </c>
      <c r="E406" s="46">
        <f>IF(OR(P406="",AC406&lt;&gt;""),"",TRIM(U406&amp;" "&amp;S406))</f>
        <v/>
      </c>
      <c r="F406" s="47">
        <f>IF(OR(M406="",M406="NO CONNECTION"),"",IFERROR(VALUE(SUBSTITUTE(_xlfn.FILTERXML(M406,"//latDeg"),".",MID(1/2,2,1))),""))</f>
        <v/>
      </c>
      <c r="G406" s="47">
        <f>IF(OR(M406="",M406="NO CONNECTION"),"",IFERROR(VALUE(SUBSTITUTE(_xlfn.FILTERXML(M406,"//lonDeg"),".",MID(1/2,2,1))),""))</f>
        <v/>
      </c>
      <c r="H406" s="45">
        <f>IF(ISNUMBER(F406),SUBSTITUTE(ROUND(F406,6)&amp;"",",",".")&amp;", "&amp;SUBSTITUTE(ROUND(G406,6)&amp;"",",","."),"")</f>
        <v/>
      </c>
      <c r="I406" s="46">
        <f>IF(ISNUMBER(F406),IFERROR(HYPERLINK("https://www.mymapcodes.com/go/?t="&amp;IF(U406="","AAA",U406)&amp;"&amp;ma="&amp;LEFT(S406,V406-1)&amp;"&amp;mb="&amp;MID(S406,V406+1,99),"Open on MyMapcodes →"),""),"")</f>
        <v/>
      </c>
      <c r="J406" s="48">
        <f>IF(P406="","",IF(AC406="MISSING","Add the country code: put it in front of the mapcode (e.g. ZAF RDD.2J) or in column C. ZAF = South Africa.",IF(AC406&lt;&gt;"",AC406,IF(M406="NO CONNECTION","Excel couldn't reach the mapcode service. Click the REFRESH RESULTS box just above the table.",IF(NOT(ISNUMBER(F406)),"The mapcode service doesn't recognise "&amp;E406&amp;". Check the mapcode and the country code.",IF(AD406,"Two different country codes were given, so the one in front of the mapcode ("&amp;R406&amp;") was used.",IF(E406&lt;&gt;TRIM(UPPER(B406&amp;"")),"Tidied up to "&amp;E406&amp;".","")))))))</f>
        <v/>
      </c>
      <c r="L406" s="49">
        <f>IF(E406="","",MapcodeAPI&amp;"coords/"&amp;SUBSTITUTE(E406," ","%20"))&amp;LEFT($B$13,0)</f>
        <v/>
      </c>
      <c r="M406" s="49">
        <f>IF(L406="","",IFERROR(_xlfn.WEBSERVICE(L406),IF(MapcodeAPIBackup="","NO CONNECTION",IFERROR(_xlfn.WEBSERVICE(MapcodeAPIBackup&amp;MID(L406,LEN(MapcodeAPI)+1,999)),"NO CONNECTION"))))</f>
        <v/>
      </c>
      <c r="N406" t="inlineStr">
        <is>
          <t xml:space="preserve"> </t>
        </is>
      </c>
      <c r="P406" s="50">
        <f>IFERROR(IF(AND(TRIM(B406&amp;"")="",TRIM(C406&amp;"")=""),"","#"&amp;UPPER(B406&amp;"")),"#(ERROR)")</f>
        <v/>
      </c>
      <c r="Q406" s="50">
        <f>IF(P406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406,2,999)," "," "),"﻿"," "),"​"," "),"⁠"," ")," "," ")," "," "),CHAR(9)," "),CHAR(10)," "),CHAR(13)," "),"MAPCODE"," "),CHAR(34)," "),"“"," "),"”"," "),"'"," "),"’"," "),"‘"," "),"("," "),")"," "),"["," "),"]"," "),"{"," "),"}"," "),","," "),";"," "),"|"," "),":"," "),"/"," "),"\"," ")))</f>
        <v/>
      </c>
      <c r="R406" s="50">
        <f>IF(ISNUMBER(FIND(" ",Q406)),LEFT(Q406,FIND(" ",Q406)-1),"")</f>
        <v/>
      </c>
      <c r="S406" s="50">
        <f>IF(ISNUMBER(FIND(" ",Q406)),TRIM(MID(Q406,FIND(" ",Q406)+1,999)),Q406)</f>
        <v/>
      </c>
      <c r="T4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406&amp;"")," "," "),"﻿"," "),"​"," "),"⁠"," ")," "," ")," "," "),CHAR(9)," "),CHAR(10)," "),CHAR(13)," "),"MAPCODE"," "),CHAR(34)," "),"“"," "),"”"," "),"'"," "),"’"," "),"‘"," "),"("," "),")"," "),"["," "),"]"," "),"{"," "),"}"," "),","," "),";"," "),"|"," "),":"," "),"/"," "),"\"," "))</f>
        <v/>
      </c>
      <c r="U406" s="50">
        <f>IF(R406&lt;&gt;"",R406,T406)</f>
        <v/>
      </c>
      <c r="V406" s="50">
        <f>IFERROR(FIND(".",S406),0)</f>
        <v/>
      </c>
      <c r="W406" s="50">
        <f>IF(V406&gt;0,V406-1,LEN(S406))</f>
        <v/>
      </c>
      <c r="X406" s="50">
        <f>IF(V406=0,"",IFERROR(LEFT(MID(S406,V406+1,99),FIND("-",MID(S406,V406+1,99))-1),MID(S406,V406+1,99)))</f>
        <v/>
      </c>
      <c r="Y406" s="50">
        <f>LEN(X406)</f>
        <v/>
      </c>
      <c r="Z4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406,"0",""),"1",""),"2",""),"3",""),"4",""),"5",""),"6",""),"7",""),"8",""),"9",""),"A",""),"B",""),"C",""),"D",""),"E",""),"F",""),"G",""),"H",""),"I",""),"J",""),"K",""),"L",""),"M",""),"N",""),"O",""),"P",""),"Q",""),"R",""),"S",""),"T",""),"U",""),"V",""),"W",""),"X",""),"Y",""),"Z",""),".",""),"-","")</f>
        <v/>
      </c>
      <c r="AA406" s="50">
        <f>LEN(S406)-LEN(SUBSTITUTE(S406,".",""))</f>
        <v/>
      </c>
      <c r="AB406" s="50">
        <f>AND(W406=5,Y406=4)</f>
        <v/>
      </c>
      <c r="AC406" s="50">
        <f>IF(P406="","",IF(S406="","There is no mapcode in this row, only a country code.",IF(ISNUMBER(FIND(" ",S406)),"There are too many spaces. A mapcode looks like ZAF RDD.2J: the country code, one space, then the code.",IF(Z406&lt;&gt;"","Contains characters that can't be in a mapcode: "&amp;Z406,IF(OR(AA406&lt;&gt;1,W406&lt;2,W406&gt;5,Y406&lt;2,Y406&gt;4),"This doesn't look like a mapcode. Mapcodes look like RDD.2J: 2 to 5 letters or numbers, a dot, then 2 to 4 more.",IF(AND(U406="",NOT(AB406)),"MISSING",IF(AND(U406&lt;&gt;"",OR(LEN(U406)&lt;2,LEN(U406)&gt;6,ISNUMBER(FIND(".",U406)))),"The country code """&amp;U406&amp;""" doesn't look right. Use a code like ZAF (South Africa) or US-CA (California).","")))))))</f>
        <v/>
      </c>
      <c r="AD406" s="50">
        <f>AND(R406&lt;&gt;"",T406&lt;&gt;"",R406&lt;&gt;T406)</f>
        <v/>
      </c>
    </row>
    <row r="407">
      <c r="B407" s="44" t="n"/>
      <c r="C407" s="44" t="n"/>
      <c r="D407" s="45">
        <f>IF(P407="","",IF(AC407="MISSING","MISSING COUNTRY CODE",IF(AC407&lt;&gt;"","NOT A VALID MAPCODE",IF(M407="NO CONNECTION","NO CONNECTION",IF(NOT(ISNUMBER(F407)),"NOT FOUND",IF(AD407,"CONVERTED – PLEASE CHECK","CONVERTED"))))))</f>
        <v/>
      </c>
      <c r="E407" s="46">
        <f>IF(OR(P407="",AC407&lt;&gt;""),"",TRIM(U407&amp;" "&amp;S407))</f>
        <v/>
      </c>
      <c r="F407" s="47">
        <f>IF(OR(M407="",M407="NO CONNECTION"),"",IFERROR(VALUE(SUBSTITUTE(_xlfn.FILTERXML(M407,"//latDeg"),".",MID(1/2,2,1))),""))</f>
        <v/>
      </c>
      <c r="G407" s="47">
        <f>IF(OR(M407="",M407="NO CONNECTION"),"",IFERROR(VALUE(SUBSTITUTE(_xlfn.FILTERXML(M407,"//lonDeg"),".",MID(1/2,2,1))),""))</f>
        <v/>
      </c>
      <c r="H407" s="45">
        <f>IF(ISNUMBER(F407),SUBSTITUTE(ROUND(F407,6)&amp;"",",",".")&amp;", "&amp;SUBSTITUTE(ROUND(G407,6)&amp;"",",","."),"")</f>
        <v/>
      </c>
      <c r="I407" s="46">
        <f>IF(ISNUMBER(F407),IFERROR(HYPERLINK("https://www.mymapcodes.com/go/?t="&amp;IF(U407="","AAA",U407)&amp;"&amp;ma="&amp;LEFT(S407,V407-1)&amp;"&amp;mb="&amp;MID(S407,V407+1,99),"Open on MyMapcodes →"),""),"")</f>
        <v/>
      </c>
      <c r="J407" s="48">
        <f>IF(P407="","",IF(AC407="MISSING","Add the country code: put it in front of the mapcode (e.g. ZAF RDD.2J) or in column C. ZAF = South Africa.",IF(AC407&lt;&gt;"",AC407,IF(M407="NO CONNECTION","Excel couldn't reach the mapcode service. Click the REFRESH RESULTS box just above the table.",IF(NOT(ISNUMBER(F407)),"The mapcode service doesn't recognise "&amp;E407&amp;". Check the mapcode and the country code.",IF(AD407,"Two different country codes were given, so the one in front of the mapcode ("&amp;R407&amp;") was used.",IF(E407&lt;&gt;TRIM(UPPER(B407&amp;"")),"Tidied up to "&amp;E407&amp;".","")))))))</f>
        <v/>
      </c>
      <c r="L407" s="49">
        <f>IF(E407="","",MapcodeAPI&amp;"coords/"&amp;SUBSTITUTE(E407," ","%20"))&amp;LEFT($B$13,0)</f>
        <v/>
      </c>
      <c r="M407" s="49">
        <f>IF(L407="","",IFERROR(_xlfn.WEBSERVICE(L407),IF(MapcodeAPIBackup="","NO CONNECTION",IFERROR(_xlfn.WEBSERVICE(MapcodeAPIBackup&amp;MID(L407,LEN(MapcodeAPI)+1,999)),"NO CONNECTION"))))</f>
        <v/>
      </c>
      <c r="N407" t="inlineStr">
        <is>
          <t xml:space="preserve"> </t>
        </is>
      </c>
      <c r="P407" s="50">
        <f>IFERROR(IF(AND(TRIM(B407&amp;"")="",TRIM(C407&amp;"")=""),"","#"&amp;UPPER(B407&amp;"")),"#(ERROR)")</f>
        <v/>
      </c>
      <c r="Q407" s="50">
        <f>IF(P407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407,2,999)," "," "),"﻿"," "),"​"," "),"⁠"," ")," "," ")," "," "),CHAR(9)," "),CHAR(10)," "),CHAR(13)," "),"MAPCODE"," "),CHAR(34)," "),"“"," "),"”"," "),"'"," "),"’"," "),"‘"," "),"("," "),")"," "),"["," "),"]"," "),"{"," "),"}"," "),","," "),";"," "),"|"," "),":"," "),"/"," "),"\"," ")))</f>
        <v/>
      </c>
      <c r="R407" s="50">
        <f>IF(ISNUMBER(FIND(" ",Q407)),LEFT(Q407,FIND(" ",Q407)-1),"")</f>
        <v/>
      </c>
      <c r="S407" s="50">
        <f>IF(ISNUMBER(FIND(" ",Q407)),TRIM(MID(Q407,FIND(" ",Q407)+1,999)),Q407)</f>
        <v/>
      </c>
      <c r="T4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407&amp;"")," "," "),"﻿"," "),"​"," "),"⁠"," ")," "," ")," "," "),CHAR(9)," "),CHAR(10)," "),CHAR(13)," "),"MAPCODE"," "),CHAR(34)," "),"“"," "),"”"," "),"'"," "),"’"," "),"‘"," "),"("," "),")"," "),"["," "),"]"," "),"{"," "),"}"," "),","," "),";"," "),"|"," "),":"," "),"/"," "),"\"," "))</f>
        <v/>
      </c>
      <c r="U407" s="50">
        <f>IF(R407&lt;&gt;"",R407,T407)</f>
        <v/>
      </c>
      <c r="V407" s="50">
        <f>IFERROR(FIND(".",S407),0)</f>
        <v/>
      </c>
      <c r="W407" s="50">
        <f>IF(V407&gt;0,V407-1,LEN(S407))</f>
        <v/>
      </c>
      <c r="X407" s="50">
        <f>IF(V407=0,"",IFERROR(LEFT(MID(S407,V407+1,99),FIND("-",MID(S407,V407+1,99))-1),MID(S407,V407+1,99)))</f>
        <v/>
      </c>
      <c r="Y407" s="50">
        <f>LEN(X407)</f>
        <v/>
      </c>
      <c r="Z4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407,"0",""),"1",""),"2",""),"3",""),"4",""),"5",""),"6",""),"7",""),"8",""),"9",""),"A",""),"B",""),"C",""),"D",""),"E",""),"F",""),"G",""),"H",""),"I",""),"J",""),"K",""),"L",""),"M",""),"N",""),"O",""),"P",""),"Q",""),"R",""),"S",""),"T",""),"U",""),"V",""),"W",""),"X",""),"Y",""),"Z",""),".",""),"-","")</f>
        <v/>
      </c>
      <c r="AA407" s="50">
        <f>LEN(S407)-LEN(SUBSTITUTE(S407,".",""))</f>
        <v/>
      </c>
      <c r="AB407" s="50">
        <f>AND(W407=5,Y407=4)</f>
        <v/>
      </c>
      <c r="AC407" s="50">
        <f>IF(P407="","",IF(S407="","There is no mapcode in this row, only a country code.",IF(ISNUMBER(FIND(" ",S407)),"There are too many spaces. A mapcode looks like ZAF RDD.2J: the country code, one space, then the code.",IF(Z407&lt;&gt;"","Contains characters that can't be in a mapcode: "&amp;Z407,IF(OR(AA407&lt;&gt;1,W407&lt;2,W407&gt;5,Y407&lt;2,Y407&gt;4),"This doesn't look like a mapcode. Mapcodes look like RDD.2J: 2 to 5 letters or numbers, a dot, then 2 to 4 more.",IF(AND(U407="",NOT(AB407)),"MISSING",IF(AND(U407&lt;&gt;"",OR(LEN(U407)&lt;2,LEN(U407)&gt;6,ISNUMBER(FIND(".",U407)))),"The country code """&amp;U407&amp;""" doesn't look right. Use a code like ZAF (South Africa) or US-CA (California).","")))))))</f>
        <v/>
      </c>
      <c r="AD407" s="50">
        <f>AND(R407&lt;&gt;"",T407&lt;&gt;"",R407&lt;&gt;T407)</f>
        <v/>
      </c>
    </row>
    <row r="408">
      <c r="B408" s="44" t="n"/>
      <c r="C408" s="44" t="n"/>
      <c r="D408" s="45">
        <f>IF(P408="","",IF(AC408="MISSING","MISSING COUNTRY CODE",IF(AC408&lt;&gt;"","NOT A VALID MAPCODE",IF(M408="NO CONNECTION","NO CONNECTION",IF(NOT(ISNUMBER(F408)),"NOT FOUND",IF(AD408,"CONVERTED – PLEASE CHECK","CONVERTED"))))))</f>
        <v/>
      </c>
      <c r="E408" s="46">
        <f>IF(OR(P408="",AC408&lt;&gt;""),"",TRIM(U408&amp;" "&amp;S408))</f>
        <v/>
      </c>
      <c r="F408" s="47">
        <f>IF(OR(M408="",M408="NO CONNECTION"),"",IFERROR(VALUE(SUBSTITUTE(_xlfn.FILTERXML(M408,"//latDeg"),".",MID(1/2,2,1))),""))</f>
        <v/>
      </c>
      <c r="G408" s="47">
        <f>IF(OR(M408="",M408="NO CONNECTION"),"",IFERROR(VALUE(SUBSTITUTE(_xlfn.FILTERXML(M408,"//lonDeg"),".",MID(1/2,2,1))),""))</f>
        <v/>
      </c>
      <c r="H408" s="45">
        <f>IF(ISNUMBER(F408),SUBSTITUTE(ROUND(F408,6)&amp;"",",",".")&amp;", "&amp;SUBSTITUTE(ROUND(G408,6)&amp;"",",","."),"")</f>
        <v/>
      </c>
      <c r="I408" s="46">
        <f>IF(ISNUMBER(F408),IFERROR(HYPERLINK("https://www.mymapcodes.com/go/?t="&amp;IF(U408="","AAA",U408)&amp;"&amp;ma="&amp;LEFT(S408,V408-1)&amp;"&amp;mb="&amp;MID(S408,V408+1,99),"Open on MyMapcodes →"),""),"")</f>
        <v/>
      </c>
      <c r="J408" s="48">
        <f>IF(P408="","",IF(AC408="MISSING","Add the country code: put it in front of the mapcode (e.g. ZAF RDD.2J) or in column C. ZAF = South Africa.",IF(AC408&lt;&gt;"",AC408,IF(M408="NO CONNECTION","Excel couldn't reach the mapcode service. Click the REFRESH RESULTS box just above the table.",IF(NOT(ISNUMBER(F408)),"The mapcode service doesn't recognise "&amp;E408&amp;". Check the mapcode and the country code.",IF(AD408,"Two different country codes were given, so the one in front of the mapcode ("&amp;R408&amp;") was used.",IF(E408&lt;&gt;TRIM(UPPER(B408&amp;"")),"Tidied up to "&amp;E408&amp;".","")))))))</f>
        <v/>
      </c>
      <c r="L408" s="49">
        <f>IF(E408="","",MapcodeAPI&amp;"coords/"&amp;SUBSTITUTE(E408," ","%20"))&amp;LEFT($B$13,0)</f>
        <v/>
      </c>
      <c r="M408" s="49">
        <f>IF(L408="","",IFERROR(_xlfn.WEBSERVICE(L408),IF(MapcodeAPIBackup="","NO CONNECTION",IFERROR(_xlfn.WEBSERVICE(MapcodeAPIBackup&amp;MID(L408,LEN(MapcodeAPI)+1,999)),"NO CONNECTION"))))</f>
        <v/>
      </c>
      <c r="N408" t="inlineStr">
        <is>
          <t xml:space="preserve"> </t>
        </is>
      </c>
      <c r="P408" s="50">
        <f>IFERROR(IF(AND(TRIM(B408&amp;"")="",TRIM(C408&amp;"")=""),"","#"&amp;UPPER(B408&amp;"")),"#(ERROR)")</f>
        <v/>
      </c>
      <c r="Q408" s="50">
        <f>IF(P408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408,2,999)," "," "),"﻿"," "),"​"," "),"⁠"," ")," "," ")," "," "),CHAR(9)," "),CHAR(10)," "),CHAR(13)," "),"MAPCODE"," "),CHAR(34)," "),"“"," "),"”"," "),"'"," "),"’"," "),"‘"," "),"("," "),")"," "),"["," "),"]"," "),"{"," "),"}"," "),","," "),";"," "),"|"," "),":"," "),"/"," "),"\"," ")))</f>
        <v/>
      </c>
      <c r="R408" s="50">
        <f>IF(ISNUMBER(FIND(" ",Q408)),LEFT(Q408,FIND(" ",Q408)-1),"")</f>
        <v/>
      </c>
      <c r="S408" s="50">
        <f>IF(ISNUMBER(FIND(" ",Q408)),TRIM(MID(Q408,FIND(" ",Q408)+1,999)),Q408)</f>
        <v/>
      </c>
      <c r="T4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408&amp;"")," "," "),"﻿"," "),"​"," "),"⁠"," ")," "," ")," "," "),CHAR(9)," "),CHAR(10)," "),CHAR(13)," "),"MAPCODE"," "),CHAR(34)," "),"“"," "),"”"," "),"'"," "),"’"," "),"‘"," "),"("," "),")"," "),"["," "),"]"," "),"{"," "),"}"," "),","," "),";"," "),"|"," "),":"," "),"/"," "),"\"," "))</f>
        <v/>
      </c>
      <c r="U408" s="50">
        <f>IF(R408&lt;&gt;"",R408,T408)</f>
        <v/>
      </c>
      <c r="V408" s="50">
        <f>IFERROR(FIND(".",S408),0)</f>
        <v/>
      </c>
      <c r="W408" s="50">
        <f>IF(V408&gt;0,V408-1,LEN(S408))</f>
        <v/>
      </c>
      <c r="X408" s="50">
        <f>IF(V408=0,"",IFERROR(LEFT(MID(S408,V408+1,99),FIND("-",MID(S408,V408+1,99))-1),MID(S408,V408+1,99)))</f>
        <v/>
      </c>
      <c r="Y408" s="50">
        <f>LEN(X408)</f>
        <v/>
      </c>
      <c r="Z4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408,"0",""),"1",""),"2",""),"3",""),"4",""),"5",""),"6",""),"7",""),"8",""),"9",""),"A",""),"B",""),"C",""),"D",""),"E",""),"F",""),"G",""),"H",""),"I",""),"J",""),"K",""),"L",""),"M",""),"N",""),"O",""),"P",""),"Q",""),"R",""),"S",""),"T",""),"U",""),"V",""),"W",""),"X",""),"Y",""),"Z",""),".",""),"-","")</f>
        <v/>
      </c>
      <c r="AA408" s="50">
        <f>LEN(S408)-LEN(SUBSTITUTE(S408,".",""))</f>
        <v/>
      </c>
      <c r="AB408" s="50">
        <f>AND(W408=5,Y408=4)</f>
        <v/>
      </c>
      <c r="AC408" s="50">
        <f>IF(P408="","",IF(S408="","There is no mapcode in this row, only a country code.",IF(ISNUMBER(FIND(" ",S408)),"There are too many spaces. A mapcode looks like ZAF RDD.2J: the country code, one space, then the code.",IF(Z408&lt;&gt;"","Contains characters that can't be in a mapcode: "&amp;Z408,IF(OR(AA408&lt;&gt;1,W408&lt;2,W408&gt;5,Y408&lt;2,Y408&gt;4),"This doesn't look like a mapcode. Mapcodes look like RDD.2J: 2 to 5 letters or numbers, a dot, then 2 to 4 more.",IF(AND(U408="",NOT(AB408)),"MISSING",IF(AND(U408&lt;&gt;"",OR(LEN(U408)&lt;2,LEN(U408)&gt;6,ISNUMBER(FIND(".",U408)))),"The country code """&amp;U408&amp;""" doesn't look right. Use a code like ZAF (South Africa) or US-CA (California).","")))))))</f>
        <v/>
      </c>
      <c r="AD408" s="50">
        <f>AND(R408&lt;&gt;"",T408&lt;&gt;"",R408&lt;&gt;T408)</f>
        <v/>
      </c>
    </row>
    <row r="409">
      <c r="B409" s="44" t="n"/>
      <c r="C409" s="44" t="n"/>
      <c r="D409" s="45">
        <f>IF(P409="","",IF(AC409="MISSING","MISSING COUNTRY CODE",IF(AC409&lt;&gt;"","NOT A VALID MAPCODE",IF(M409="NO CONNECTION","NO CONNECTION",IF(NOT(ISNUMBER(F409)),"NOT FOUND",IF(AD409,"CONVERTED – PLEASE CHECK","CONVERTED"))))))</f>
        <v/>
      </c>
      <c r="E409" s="46">
        <f>IF(OR(P409="",AC409&lt;&gt;""),"",TRIM(U409&amp;" "&amp;S409))</f>
        <v/>
      </c>
      <c r="F409" s="47">
        <f>IF(OR(M409="",M409="NO CONNECTION"),"",IFERROR(VALUE(SUBSTITUTE(_xlfn.FILTERXML(M409,"//latDeg"),".",MID(1/2,2,1))),""))</f>
        <v/>
      </c>
      <c r="G409" s="47">
        <f>IF(OR(M409="",M409="NO CONNECTION"),"",IFERROR(VALUE(SUBSTITUTE(_xlfn.FILTERXML(M409,"//lonDeg"),".",MID(1/2,2,1))),""))</f>
        <v/>
      </c>
      <c r="H409" s="45">
        <f>IF(ISNUMBER(F409),SUBSTITUTE(ROUND(F409,6)&amp;"",",",".")&amp;", "&amp;SUBSTITUTE(ROUND(G409,6)&amp;"",",","."),"")</f>
        <v/>
      </c>
      <c r="I409" s="46">
        <f>IF(ISNUMBER(F409),IFERROR(HYPERLINK("https://www.mymapcodes.com/go/?t="&amp;IF(U409="","AAA",U409)&amp;"&amp;ma="&amp;LEFT(S409,V409-1)&amp;"&amp;mb="&amp;MID(S409,V409+1,99),"Open on MyMapcodes →"),""),"")</f>
        <v/>
      </c>
      <c r="J409" s="48">
        <f>IF(P409="","",IF(AC409="MISSING","Add the country code: put it in front of the mapcode (e.g. ZAF RDD.2J) or in column C. ZAF = South Africa.",IF(AC409&lt;&gt;"",AC409,IF(M409="NO CONNECTION","Excel couldn't reach the mapcode service. Click the REFRESH RESULTS box just above the table.",IF(NOT(ISNUMBER(F409)),"The mapcode service doesn't recognise "&amp;E409&amp;". Check the mapcode and the country code.",IF(AD409,"Two different country codes were given, so the one in front of the mapcode ("&amp;R409&amp;") was used.",IF(E409&lt;&gt;TRIM(UPPER(B409&amp;"")),"Tidied up to "&amp;E409&amp;".","")))))))</f>
        <v/>
      </c>
      <c r="L409" s="49">
        <f>IF(E409="","",MapcodeAPI&amp;"coords/"&amp;SUBSTITUTE(E409," ","%20"))&amp;LEFT($B$13,0)</f>
        <v/>
      </c>
      <c r="M409" s="49">
        <f>IF(L409="","",IFERROR(_xlfn.WEBSERVICE(L409),IF(MapcodeAPIBackup="","NO CONNECTION",IFERROR(_xlfn.WEBSERVICE(MapcodeAPIBackup&amp;MID(L409,LEN(MapcodeAPI)+1,999)),"NO CONNECTION"))))</f>
        <v/>
      </c>
      <c r="N409" t="inlineStr">
        <is>
          <t xml:space="preserve"> </t>
        </is>
      </c>
      <c r="P409" s="50">
        <f>IFERROR(IF(AND(TRIM(B409&amp;"")="",TRIM(C409&amp;"")=""),"","#"&amp;UPPER(B409&amp;"")),"#(ERROR)")</f>
        <v/>
      </c>
      <c r="Q409" s="50">
        <f>IF(P409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409,2,999)," "," "),"﻿"," "),"​"," "),"⁠"," ")," "," ")," "," "),CHAR(9)," "),CHAR(10)," "),CHAR(13)," "),"MAPCODE"," "),CHAR(34)," "),"“"," "),"”"," "),"'"," "),"’"," "),"‘"," "),"("," "),")"," "),"["," "),"]"," "),"{"," "),"}"," "),","," "),";"," "),"|"," "),":"," "),"/"," "),"\"," ")))</f>
        <v/>
      </c>
      <c r="R409" s="50">
        <f>IF(ISNUMBER(FIND(" ",Q409)),LEFT(Q409,FIND(" ",Q409)-1),"")</f>
        <v/>
      </c>
      <c r="S409" s="50">
        <f>IF(ISNUMBER(FIND(" ",Q409)),TRIM(MID(Q409,FIND(" ",Q409)+1,999)),Q409)</f>
        <v/>
      </c>
      <c r="T4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409&amp;"")," "," "),"﻿"," "),"​"," "),"⁠"," ")," "," ")," "," "),CHAR(9)," "),CHAR(10)," "),CHAR(13)," "),"MAPCODE"," "),CHAR(34)," "),"“"," "),"”"," "),"'"," "),"’"," "),"‘"," "),"("," "),")"," "),"["," "),"]"," "),"{"," "),"}"," "),","," "),";"," "),"|"," "),":"," "),"/"," "),"\"," "))</f>
        <v/>
      </c>
      <c r="U409" s="50">
        <f>IF(R409&lt;&gt;"",R409,T409)</f>
        <v/>
      </c>
      <c r="V409" s="50">
        <f>IFERROR(FIND(".",S409),0)</f>
        <v/>
      </c>
      <c r="W409" s="50">
        <f>IF(V409&gt;0,V409-1,LEN(S409))</f>
        <v/>
      </c>
      <c r="X409" s="50">
        <f>IF(V409=0,"",IFERROR(LEFT(MID(S409,V409+1,99),FIND("-",MID(S409,V409+1,99))-1),MID(S409,V409+1,99)))</f>
        <v/>
      </c>
      <c r="Y409" s="50">
        <f>LEN(X409)</f>
        <v/>
      </c>
      <c r="Z4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409,"0",""),"1",""),"2",""),"3",""),"4",""),"5",""),"6",""),"7",""),"8",""),"9",""),"A",""),"B",""),"C",""),"D",""),"E",""),"F",""),"G",""),"H",""),"I",""),"J",""),"K",""),"L",""),"M",""),"N",""),"O",""),"P",""),"Q",""),"R",""),"S",""),"T",""),"U",""),"V",""),"W",""),"X",""),"Y",""),"Z",""),".",""),"-","")</f>
        <v/>
      </c>
      <c r="AA409" s="50">
        <f>LEN(S409)-LEN(SUBSTITUTE(S409,".",""))</f>
        <v/>
      </c>
      <c r="AB409" s="50">
        <f>AND(W409=5,Y409=4)</f>
        <v/>
      </c>
      <c r="AC409" s="50">
        <f>IF(P409="","",IF(S409="","There is no mapcode in this row, only a country code.",IF(ISNUMBER(FIND(" ",S409)),"There are too many spaces. A mapcode looks like ZAF RDD.2J: the country code, one space, then the code.",IF(Z409&lt;&gt;"","Contains characters that can't be in a mapcode: "&amp;Z409,IF(OR(AA409&lt;&gt;1,W409&lt;2,W409&gt;5,Y409&lt;2,Y409&gt;4),"This doesn't look like a mapcode. Mapcodes look like RDD.2J: 2 to 5 letters or numbers, a dot, then 2 to 4 more.",IF(AND(U409="",NOT(AB409)),"MISSING",IF(AND(U409&lt;&gt;"",OR(LEN(U409)&lt;2,LEN(U409)&gt;6,ISNUMBER(FIND(".",U409)))),"The country code """&amp;U409&amp;""" doesn't look right. Use a code like ZAF (South Africa) or US-CA (California).","")))))))</f>
        <v/>
      </c>
      <c r="AD409" s="50">
        <f>AND(R409&lt;&gt;"",T409&lt;&gt;"",R409&lt;&gt;T409)</f>
        <v/>
      </c>
    </row>
    <row r="410">
      <c r="B410" s="44" t="n"/>
      <c r="C410" s="44" t="n"/>
      <c r="D410" s="45">
        <f>IF(P410="","",IF(AC410="MISSING","MISSING COUNTRY CODE",IF(AC410&lt;&gt;"","NOT A VALID MAPCODE",IF(M410="NO CONNECTION","NO CONNECTION",IF(NOT(ISNUMBER(F410)),"NOT FOUND",IF(AD410,"CONVERTED – PLEASE CHECK","CONVERTED"))))))</f>
        <v/>
      </c>
      <c r="E410" s="46">
        <f>IF(OR(P410="",AC410&lt;&gt;""),"",TRIM(U410&amp;" "&amp;S410))</f>
        <v/>
      </c>
      <c r="F410" s="47">
        <f>IF(OR(M410="",M410="NO CONNECTION"),"",IFERROR(VALUE(SUBSTITUTE(_xlfn.FILTERXML(M410,"//latDeg"),".",MID(1/2,2,1))),""))</f>
        <v/>
      </c>
      <c r="G410" s="47">
        <f>IF(OR(M410="",M410="NO CONNECTION"),"",IFERROR(VALUE(SUBSTITUTE(_xlfn.FILTERXML(M410,"//lonDeg"),".",MID(1/2,2,1))),""))</f>
        <v/>
      </c>
      <c r="H410" s="45">
        <f>IF(ISNUMBER(F410),SUBSTITUTE(ROUND(F410,6)&amp;"",",",".")&amp;", "&amp;SUBSTITUTE(ROUND(G410,6)&amp;"",",","."),"")</f>
        <v/>
      </c>
      <c r="I410" s="46">
        <f>IF(ISNUMBER(F410),IFERROR(HYPERLINK("https://www.mymapcodes.com/go/?t="&amp;IF(U410="","AAA",U410)&amp;"&amp;ma="&amp;LEFT(S410,V410-1)&amp;"&amp;mb="&amp;MID(S410,V410+1,99),"Open on MyMapcodes →"),""),"")</f>
        <v/>
      </c>
      <c r="J410" s="48">
        <f>IF(P410="","",IF(AC410="MISSING","Add the country code: put it in front of the mapcode (e.g. ZAF RDD.2J) or in column C. ZAF = South Africa.",IF(AC410&lt;&gt;"",AC410,IF(M410="NO CONNECTION","Excel couldn't reach the mapcode service. Click the REFRESH RESULTS box just above the table.",IF(NOT(ISNUMBER(F410)),"The mapcode service doesn't recognise "&amp;E410&amp;". Check the mapcode and the country code.",IF(AD410,"Two different country codes were given, so the one in front of the mapcode ("&amp;R410&amp;") was used.",IF(E410&lt;&gt;TRIM(UPPER(B410&amp;"")),"Tidied up to "&amp;E410&amp;".","")))))))</f>
        <v/>
      </c>
      <c r="L410" s="49">
        <f>IF(E410="","",MapcodeAPI&amp;"coords/"&amp;SUBSTITUTE(E410," ","%20"))&amp;LEFT($B$13,0)</f>
        <v/>
      </c>
      <c r="M410" s="49">
        <f>IF(L410="","",IFERROR(_xlfn.WEBSERVICE(L410),IF(MapcodeAPIBackup="","NO CONNECTION",IFERROR(_xlfn.WEBSERVICE(MapcodeAPIBackup&amp;MID(L410,LEN(MapcodeAPI)+1,999)),"NO CONNECTION"))))</f>
        <v/>
      </c>
      <c r="N410" t="inlineStr">
        <is>
          <t xml:space="preserve"> </t>
        </is>
      </c>
      <c r="P410" s="50">
        <f>IFERROR(IF(AND(TRIM(B410&amp;"")="",TRIM(C410&amp;"")=""),"","#"&amp;UPPER(B410&amp;"")),"#(ERROR)")</f>
        <v/>
      </c>
      <c r="Q410" s="50">
        <f>IF(P410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410,2,999)," "," "),"﻿"," "),"​"," "),"⁠"," ")," "," ")," "," "),CHAR(9)," "),CHAR(10)," "),CHAR(13)," "),"MAPCODE"," "),CHAR(34)," "),"“"," "),"”"," "),"'"," "),"’"," "),"‘"," "),"("," "),")"," "),"["," "),"]"," "),"{"," "),"}"," "),","," "),";"," "),"|"," "),":"," "),"/"," "),"\"," ")))</f>
        <v/>
      </c>
      <c r="R410" s="50">
        <f>IF(ISNUMBER(FIND(" ",Q410)),LEFT(Q410,FIND(" ",Q410)-1),"")</f>
        <v/>
      </c>
      <c r="S410" s="50">
        <f>IF(ISNUMBER(FIND(" ",Q410)),TRIM(MID(Q410,FIND(" ",Q410)+1,999)),Q410)</f>
        <v/>
      </c>
      <c r="T4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410&amp;"")," "," "),"﻿"," "),"​"," "),"⁠"," ")," "," ")," "," "),CHAR(9)," "),CHAR(10)," "),CHAR(13)," "),"MAPCODE"," "),CHAR(34)," "),"“"," "),"”"," "),"'"," "),"’"," "),"‘"," "),"("," "),")"," "),"["," "),"]"," "),"{"," "),"}"," "),","," "),";"," "),"|"," "),":"," "),"/"," "),"\"," "))</f>
        <v/>
      </c>
      <c r="U410" s="50">
        <f>IF(R410&lt;&gt;"",R410,T410)</f>
        <v/>
      </c>
      <c r="V410" s="50">
        <f>IFERROR(FIND(".",S410),0)</f>
        <v/>
      </c>
      <c r="W410" s="50">
        <f>IF(V410&gt;0,V410-1,LEN(S410))</f>
        <v/>
      </c>
      <c r="X410" s="50">
        <f>IF(V410=0,"",IFERROR(LEFT(MID(S410,V410+1,99),FIND("-",MID(S410,V410+1,99))-1),MID(S410,V410+1,99)))</f>
        <v/>
      </c>
      <c r="Y410" s="50">
        <f>LEN(X410)</f>
        <v/>
      </c>
      <c r="Z4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410,"0",""),"1",""),"2",""),"3",""),"4",""),"5",""),"6",""),"7",""),"8",""),"9",""),"A",""),"B",""),"C",""),"D",""),"E",""),"F",""),"G",""),"H",""),"I",""),"J",""),"K",""),"L",""),"M",""),"N",""),"O",""),"P",""),"Q",""),"R",""),"S",""),"T",""),"U",""),"V",""),"W",""),"X",""),"Y",""),"Z",""),".",""),"-","")</f>
        <v/>
      </c>
      <c r="AA410" s="50">
        <f>LEN(S410)-LEN(SUBSTITUTE(S410,".",""))</f>
        <v/>
      </c>
      <c r="AB410" s="50">
        <f>AND(W410=5,Y410=4)</f>
        <v/>
      </c>
      <c r="AC410" s="50">
        <f>IF(P410="","",IF(S410="","There is no mapcode in this row, only a country code.",IF(ISNUMBER(FIND(" ",S410)),"There are too many spaces. A mapcode looks like ZAF RDD.2J: the country code, one space, then the code.",IF(Z410&lt;&gt;"","Contains characters that can't be in a mapcode: "&amp;Z410,IF(OR(AA410&lt;&gt;1,W410&lt;2,W410&gt;5,Y410&lt;2,Y410&gt;4),"This doesn't look like a mapcode. Mapcodes look like RDD.2J: 2 to 5 letters or numbers, a dot, then 2 to 4 more.",IF(AND(U410="",NOT(AB410)),"MISSING",IF(AND(U410&lt;&gt;"",OR(LEN(U410)&lt;2,LEN(U410)&gt;6,ISNUMBER(FIND(".",U410)))),"The country code """&amp;U410&amp;""" doesn't look right. Use a code like ZAF (South Africa) or US-CA (California).","")))))))</f>
        <v/>
      </c>
      <c r="AD410" s="50">
        <f>AND(R410&lt;&gt;"",T410&lt;&gt;"",R410&lt;&gt;T410)</f>
        <v/>
      </c>
    </row>
    <row r="411">
      <c r="B411" s="44" t="n"/>
      <c r="C411" s="44" t="n"/>
      <c r="D411" s="45">
        <f>IF(P411="","",IF(AC411="MISSING","MISSING COUNTRY CODE",IF(AC411&lt;&gt;"","NOT A VALID MAPCODE",IF(M411="NO CONNECTION","NO CONNECTION",IF(NOT(ISNUMBER(F411)),"NOT FOUND",IF(AD411,"CONVERTED – PLEASE CHECK","CONVERTED"))))))</f>
        <v/>
      </c>
      <c r="E411" s="46">
        <f>IF(OR(P411="",AC411&lt;&gt;""),"",TRIM(U411&amp;" "&amp;S411))</f>
        <v/>
      </c>
      <c r="F411" s="47">
        <f>IF(OR(M411="",M411="NO CONNECTION"),"",IFERROR(VALUE(SUBSTITUTE(_xlfn.FILTERXML(M411,"//latDeg"),".",MID(1/2,2,1))),""))</f>
        <v/>
      </c>
      <c r="G411" s="47">
        <f>IF(OR(M411="",M411="NO CONNECTION"),"",IFERROR(VALUE(SUBSTITUTE(_xlfn.FILTERXML(M411,"//lonDeg"),".",MID(1/2,2,1))),""))</f>
        <v/>
      </c>
      <c r="H411" s="45">
        <f>IF(ISNUMBER(F411),SUBSTITUTE(ROUND(F411,6)&amp;"",",",".")&amp;", "&amp;SUBSTITUTE(ROUND(G411,6)&amp;"",",","."),"")</f>
        <v/>
      </c>
      <c r="I411" s="46">
        <f>IF(ISNUMBER(F411),IFERROR(HYPERLINK("https://www.mymapcodes.com/go/?t="&amp;IF(U411="","AAA",U411)&amp;"&amp;ma="&amp;LEFT(S411,V411-1)&amp;"&amp;mb="&amp;MID(S411,V411+1,99),"Open on MyMapcodes →"),""),"")</f>
        <v/>
      </c>
      <c r="J411" s="48">
        <f>IF(P411="","",IF(AC411="MISSING","Add the country code: put it in front of the mapcode (e.g. ZAF RDD.2J) or in column C. ZAF = South Africa.",IF(AC411&lt;&gt;"",AC411,IF(M411="NO CONNECTION","Excel couldn't reach the mapcode service. Click the REFRESH RESULTS box just above the table.",IF(NOT(ISNUMBER(F411)),"The mapcode service doesn't recognise "&amp;E411&amp;". Check the mapcode and the country code.",IF(AD411,"Two different country codes were given, so the one in front of the mapcode ("&amp;R411&amp;") was used.",IF(E411&lt;&gt;TRIM(UPPER(B411&amp;"")),"Tidied up to "&amp;E411&amp;".","")))))))</f>
        <v/>
      </c>
      <c r="L411" s="49">
        <f>IF(E411="","",MapcodeAPI&amp;"coords/"&amp;SUBSTITUTE(E411," ","%20"))&amp;LEFT($B$13,0)</f>
        <v/>
      </c>
      <c r="M411" s="49">
        <f>IF(L411="","",IFERROR(_xlfn.WEBSERVICE(L411),IF(MapcodeAPIBackup="","NO CONNECTION",IFERROR(_xlfn.WEBSERVICE(MapcodeAPIBackup&amp;MID(L411,LEN(MapcodeAPI)+1,999)),"NO CONNECTION"))))</f>
        <v/>
      </c>
      <c r="N411" t="inlineStr">
        <is>
          <t xml:space="preserve"> </t>
        </is>
      </c>
      <c r="P411" s="50">
        <f>IFERROR(IF(AND(TRIM(B411&amp;"")="",TRIM(C411&amp;"")=""),"","#"&amp;UPPER(B411&amp;"")),"#(ERROR)")</f>
        <v/>
      </c>
      <c r="Q411" s="50">
        <f>IF(P411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411,2,999)," "," "),"﻿"," "),"​"," "),"⁠"," ")," "," ")," "," "),CHAR(9)," "),CHAR(10)," "),CHAR(13)," "),"MAPCODE"," "),CHAR(34)," "),"“"," "),"”"," "),"'"," "),"’"," "),"‘"," "),"("," "),")"," "),"["," "),"]"," "),"{"," "),"}"," "),","," "),";"," "),"|"," "),":"," "),"/"," "),"\"," ")))</f>
        <v/>
      </c>
      <c r="R411" s="50">
        <f>IF(ISNUMBER(FIND(" ",Q411)),LEFT(Q411,FIND(" ",Q411)-1),"")</f>
        <v/>
      </c>
      <c r="S411" s="50">
        <f>IF(ISNUMBER(FIND(" ",Q411)),TRIM(MID(Q411,FIND(" ",Q411)+1,999)),Q411)</f>
        <v/>
      </c>
      <c r="T4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411&amp;"")," "," "),"﻿"," "),"​"," "),"⁠"," ")," "," ")," "," "),CHAR(9)," "),CHAR(10)," "),CHAR(13)," "),"MAPCODE"," "),CHAR(34)," "),"“"," "),"”"," "),"'"," "),"’"," "),"‘"," "),"("," "),")"," "),"["," "),"]"," "),"{"," "),"}"," "),","," "),";"," "),"|"," "),":"," "),"/"," "),"\"," "))</f>
        <v/>
      </c>
      <c r="U411" s="50">
        <f>IF(R411&lt;&gt;"",R411,T411)</f>
        <v/>
      </c>
      <c r="V411" s="50">
        <f>IFERROR(FIND(".",S411),0)</f>
        <v/>
      </c>
      <c r="W411" s="50">
        <f>IF(V411&gt;0,V411-1,LEN(S411))</f>
        <v/>
      </c>
      <c r="X411" s="50">
        <f>IF(V411=0,"",IFERROR(LEFT(MID(S411,V411+1,99),FIND("-",MID(S411,V411+1,99))-1),MID(S411,V411+1,99)))</f>
        <v/>
      </c>
      <c r="Y411" s="50">
        <f>LEN(X411)</f>
        <v/>
      </c>
      <c r="Z4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411,"0",""),"1",""),"2",""),"3",""),"4",""),"5",""),"6",""),"7",""),"8",""),"9",""),"A",""),"B",""),"C",""),"D",""),"E",""),"F",""),"G",""),"H",""),"I",""),"J",""),"K",""),"L",""),"M",""),"N",""),"O",""),"P",""),"Q",""),"R",""),"S",""),"T",""),"U",""),"V",""),"W",""),"X",""),"Y",""),"Z",""),".",""),"-","")</f>
        <v/>
      </c>
      <c r="AA411" s="50">
        <f>LEN(S411)-LEN(SUBSTITUTE(S411,".",""))</f>
        <v/>
      </c>
      <c r="AB411" s="50">
        <f>AND(W411=5,Y411=4)</f>
        <v/>
      </c>
      <c r="AC411" s="50">
        <f>IF(P411="","",IF(S411="","There is no mapcode in this row, only a country code.",IF(ISNUMBER(FIND(" ",S411)),"There are too many spaces. A mapcode looks like ZAF RDD.2J: the country code, one space, then the code.",IF(Z411&lt;&gt;"","Contains characters that can't be in a mapcode: "&amp;Z411,IF(OR(AA411&lt;&gt;1,W411&lt;2,W411&gt;5,Y411&lt;2,Y411&gt;4),"This doesn't look like a mapcode. Mapcodes look like RDD.2J: 2 to 5 letters or numbers, a dot, then 2 to 4 more.",IF(AND(U411="",NOT(AB411)),"MISSING",IF(AND(U411&lt;&gt;"",OR(LEN(U411)&lt;2,LEN(U411)&gt;6,ISNUMBER(FIND(".",U411)))),"The country code """&amp;U411&amp;""" doesn't look right. Use a code like ZAF (South Africa) or US-CA (California).","")))))))</f>
        <v/>
      </c>
      <c r="AD411" s="50">
        <f>AND(R411&lt;&gt;"",T411&lt;&gt;"",R411&lt;&gt;T411)</f>
        <v/>
      </c>
    </row>
    <row r="412">
      <c r="B412" s="44" t="n"/>
      <c r="C412" s="44" t="n"/>
      <c r="D412" s="45">
        <f>IF(P412="","",IF(AC412="MISSING","MISSING COUNTRY CODE",IF(AC412&lt;&gt;"","NOT A VALID MAPCODE",IF(M412="NO CONNECTION","NO CONNECTION",IF(NOT(ISNUMBER(F412)),"NOT FOUND",IF(AD412,"CONVERTED – PLEASE CHECK","CONVERTED"))))))</f>
        <v/>
      </c>
      <c r="E412" s="46">
        <f>IF(OR(P412="",AC412&lt;&gt;""),"",TRIM(U412&amp;" "&amp;S412))</f>
        <v/>
      </c>
      <c r="F412" s="47">
        <f>IF(OR(M412="",M412="NO CONNECTION"),"",IFERROR(VALUE(SUBSTITUTE(_xlfn.FILTERXML(M412,"//latDeg"),".",MID(1/2,2,1))),""))</f>
        <v/>
      </c>
      <c r="G412" s="47">
        <f>IF(OR(M412="",M412="NO CONNECTION"),"",IFERROR(VALUE(SUBSTITUTE(_xlfn.FILTERXML(M412,"//lonDeg"),".",MID(1/2,2,1))),""))</f>
        <v/>
      </c>
      <c r="H412" s="45">
        <f>IF(ISNUMBER(F412),SUBSTITUTE(ROUND(F412,6)&amp;"",",",".")&amp;", "&amp;SUBSTITUTE(ROUND(G412,6)&amp;"",",","."),"")</f>
        <v/>
      </c>
      <c r="I412" s="46">
        <f>IF(ISNUMBER(F412),IFERROR(HYPERLINK("https://www.mymapcodes.com/go/?t="&amp;IF(U412="","AAA",U412)&amp;"&amp;ma="&amp;LEFT(S412,V412-1)&amp;"&amp;mb="&amp;MID(S412,V412+1,99),"Open on MyMapcodes →"),""),"")</f>
        <v/>
      </c>
      <c r="J412" s="48">
        <f>IF(P412="","",IF(AC412="MISSING","Add the country code: put it in front of the mapcode (e.g. ZAF RDD.2J) or in column C. ZAF = South Africa.",IF(AC412&lt;&gt;"",AC412,IF(M412="NO CONNECTION","Excel couldn't reach the mapcode service. Click the REFRESH RESULTS box just above the table.",IF(NOT(ISNUMBER(F412)),"The mapcode service doesn't recognise "&amp;E412&amp;". Check the mapcode and the country code.",IF(AD412,"Two different country codes were given, so the one in front of the mapcode ("&amp;R412&amp;") was used.",IF(E412&lt;&gt;TRIM(UPPER(B412&amp;"")),"Tidied up to "&amp;E412&amp;".","")))))))</f>
        <v/>
      </c>
      <c r="L412" s="49">
        <f>IF(E412="","",MapcodeAPI&amp;"coords/"&amp;SUBSTITUTE(E412," ","%20"))&amp;LEFT($B$13,0)</f>
        <v/>
      </c>
      <c r="M412" s="49">
        <f>IF(L412="","",IFERROR(_xlfn.WEBSERVICE(L412),IF(MapcodeAPIBackup="","NO CONNECTION",IFERROR(_xlfn.WEBSERVICE(MapcodeAPIBackup&amp;MID(L412,LEN(MapcodeAPI)+1,999)),"NO CONNECTION"))))</f>
        <v/>
      </c>
      <c r="N412" t="inlineStr">
        <is>
          <t xml:space="preserve"> </t>
        </is>
      </c>
      <c r="P412" s="50">
        <f>IFERROR(IF(AND(TRIM(B412&amp;"")="",TRIM(C412&amp;"")=""),"","#"&amp;UPPER(B412&amp;"")),"#(ERROR)")</f>
        <v/>
      </c>
      <c r="Q412" s="50">
        <f>IF(P412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412,2,999)," "," "),"﻿"," "),"​"," "),"⁠"," ")," "," ")," "," "),CHAR(9)," "),CHAR(10)," "),CHAR(13)," "),"MAPCODE"," "),CHAR(34)," "),"“"," "),"”"," "),"'"," "),"’"," "),"‘"," "),"("," "),")"," "),"["," "),"]"," "),"{"," "),"}"," "),","," "),";"," "),"|"," "),":"," "),"/"," "),"\"," ")))</f>
        <v/>
      </c>
      <c r="R412" s="50">
        <f>IF(ISNUMBER(FIND(" ",Q412)),LEFT(Q412,FIND(" ",Q412)-1),"")</f>
        <v/>
      </c>
      <c r="S412" s="50">
        <f>IF(ISNUMBER(FIND(" ",Q412)),TRIM(MID(Q412,FIND(" ",Q412)+1,999)),Q412)</f>
        <v/>
      </c>
      <c r="T4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412&amp;"")," "," "),"﻿"," "),"​"," "),"⁠"," ")," "," ")," "," "),CHAR(9)," "),CHAR(10)," "),CHAR(13)," "),"MAPCODE"," "),CHAR(34)," "),"“"," "),"”"," "),"'"," "),"’"," "),"‘"," "),"("," "),")"," "),"["," "),"]"," "),"{"," "),"}"," "),","," "),";"," "),"|"," "),":"," "),"/"," "),"\"," "))</f>
        <v/>
      </c>
      <c r="U412" s="50">
        <f>IF(R412&lt;&gt;"",R412,T412)</f>
        <v/>
      </c>
      <c r="V412" s="50">
        <f>IFERROR(FIND(".",S412),0)</f>
        <v/>
      </c>
      <c r="W412" s="50">
        <f>IF(V412&gt;0,V412-1,LEN(S412))</f>
        <v/>
      </c>
      <c r="X412" s="50">
        <f>IF(V412=0,"",IFERROR(LEFT(MID(S412,V412+1,99),FIND("-",MID(S412,V412+1,99))-1),MID(S412,V412+1,99)))</f>
        <v/>
      </c>
      <c r="Y412" s="50">
        <f>LEN(X412)</f>
        <v/>
      </c>
      <c r="Z4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412,"0",""),"1",""),"2",""),"3",""),"4",""),"5",""),"6",""),"7",""),"8",""),"9",""),"A",""),"B",""),"C",""),"D",""),"E",""),"F",""),"G",""),"H",""),"I",""),"J",""),"K",""),"L",""),"M",""),"N",""),"O",""),"P",""),"Q",""),"R",""),"S",""),"T",""),"U",""),"V",""),"W",""),"X",""),"Y",""),"Z",""),".",""),"-","")</f>
        <v/>
      </c>
      <c r="AA412" s="50">
        <f>LEN(S412)-LEN(SUBSTITUTE(S412,".",""))</f>
        <v/>
      </c>
      <c r="AB412" s="50">
        <f>AND(W412=5,Y412=4)</f>
        <v/>
      </c>
      <c r="AC412" s="50">
        <f>IF(P412="","",IF(S412="","There is no mapcode in this row, only a country code.",IF(ISNUMBER(FIND(" ",S412)),"There are too many spaces. A mapcode looks like ZAF RDD.2J: the country code, one space, then the code.",IF(Z412&lt;&gt;"","Contains characters that can't be in a mapcode: "&amp;Z412,IF(OR(AA412&lt;&gt;1,W412&lt;2,W412&gt;5,Y412&lt;2,Y412&gt;4),"This doesn't look like a mapcode. Mapcodes look like RDD.2J: 2 to 5 letters or numbers, a dot, then 2 to 4 more.",IF(AND(U412="",NOT(AB412)),"MISSING",IF(AND(U412&lt;&gt;"",OR(LEN(U412)&lt;2,LEN(U412)&gt;6,ISNUMBER(FIND(".",U412)))),"The country code """&amp;U412&amp;""" doesn't look right. Use a code like ZAF (South Africa) or US-CA (California).","")))))))</f>
        <v/>
      </c>
      <c r="AD412" s="50">
        <f>AND(R412&lt;&gt;"",T412&lt;&gt;"",R412&lt;&gt;T412)</f>
        <v/>
      </c>
    </row>
    <row r="413">
      <c r="B413" s="44" t="n"/>
      <c r="C413" s="44" t="n"/>
      <c r="D413" s="45">
        <f>IF(P413="","",IF(AC413="MISSING","MISSING COUNTRY CODE",IF(AC413&lt;&gt;"","NOT A VALID MAPCODE",IF(M413="NO CONNECTION","NO CONNECTION",IF(NOT(ISNUMBER(F413)),"NOT FOUND",IF(AD413,"CONVERTED – PLEASE CHECK","CONVERTED"))))))</f>
        <v/>
      </c>
      <c r="E413" s="46">
        <f>IF(OR(P413="",AC413&lt;&gt;""),"",TRIM(U413&amp;" "&amp;S413))</f>
        <v/>
      </c>
      <c r="F413" s="47">
        <f>IF(OR(M413="",M413="NO CONNECTION"),"",IFERROR(VALUE(SUBSTITUTE(_xlfn.FILTERXML(M413,"//latDeg"),".",MID(1/2,2,1))),""))</f>
        <v/>
      </c>
      <c r="G413" s="47">
        <f>IF(OR(M413="",M413="NO CONNECTION"),"",IFERROR(VALUE(SUBSTITUTE(_xlfn.FILTERXML(M413,"//lonDeg"),".",MID(1/2,2,1))),""))</f>
        <v/>
      </c>
      <c r="H413" s="45">
        <f>IF(ISNUMBER(F413),SUBSTITUTE(ROUND(F413,6)&amp;"",",",".")&amp;", "&amp;SUBSTITUTE(ROUND(G413,6)&amp;"",",","."),"")</f>
        <v/>
      </c>
      <c r="I413" s="46">
        <f>IF(ISNUMBER(F413),IFERROR(HYPERLINK("https://www.mymapcodes.com/go/?t="&amp;IF(U413="","AAA",U413)&amp;"&amp;ma="&amp;LEFT(S413,V413-1)&amp;"&amp;mb="&amp;MID(S413,V413+1,99),"Open on MyMapcodes →"),""),"")</f>
        <v/>
      </c>
      <c r="J413" s="48">
        <f>IF(P413="","",IF(AC413="MISSING","Add the country code: put it in front of the mapcode (e.g. ZAF RDD.2J) or in column C. ZAF = South Africa.",IF(AC413&lt;&gt;"",AC413,IF(M413="NO CONNECTION","Excel couldn't reach the mapcode service. Click the REFRESH RESULTS box just above the table.",IF(NOT(ISNUMBER(F413)),"The mapcode service doesn't recognise "&amp;E413&amp;". Check the mapcode and the country code.",IF(AD413,"Two different country codes were given, so the one in front of the mapcode ("&amp;R413&amp;") was used.",IF(E413&lt;&gt;TRIM(UPPER(B413&amp;"")),"Tidied up to "&amp;E413&amp;".","")))))))</f>
        <v/>
      </c>
      <c r="L413" s="49">
        <f>IF(E413="","",MapcodeAPI&amp;"coords/"&amp;SUBSTITUTE(E413," ","%20"))&amp;LEFT($B$13,0)</f>
        <v/>
      </c>
      <c r="M413" s="49">
        <f>IF(L413="","",IFERROR(_xlfn.WEBSERVICE(L413),IF(MapcodeAPIBackup="","NO CONNECTION",IFERROR(_xlfn.WEBSERVICE(MapcodeAPIBackup&amp;MID(L413,LEN(MapcodeAPI)+1,999)),"NO CONNECTION"))))</f>
        <v/>
      </c>
      <c r="N413" t="inlineStr">
        <is>
          <t xml:space="preserve"> </t>
        </is>
      </c>
      <c r="P413" s="50">
        <f>IFERROR(IF(AND(TRIM(B413&amp;"")="",TRIM(C413&amp;"")=""),"","#"&amp;UPPER(B413&amp;"")),"#(ERROR)")</f>
        <v/>
      </c>
      <c r="Q413" s="50">
        <f>IF(P413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413,2,999)," "," "),"﻿"," "),"​"," "),"⁠"," ")," "," ")," "," "),CHAR(9)," "),CHAR(10)," "),CHAR(13)," "),"MAPCODE"," "),CHAR(34)," "),"“"," "),"”"," "),"'"," "),"’"," "),"‘"," "),"("," "),")"," "),"["," "),"]"," "),"{"," "),"}"," "),","," "),";"," "),"|"," "),":"," "),"/"," "),"\"," ")))</f>
        <v/>
      </c>
      <c r="R413" s="50">
        <f>IF(ISNUMBER(FIND(" ",Q413)),LEFT(Q413,FIND(" ",Q413)-1),"")</f>
        <v/>
      </c>
      <c r="S413" s="50">
        <f>IF(ISNUMBER(FIND(" ",Q413)),TRIM(MID(Q413,FIND(" ",Q413)+1,999)),Q413)</f>
        <v/>
      </c>
      <c r="T4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413&amp;"")," "," "),"﻿"," "),"​"," "),"⁠"," ")," "," ")," "," "),CHAR(9)," "),CHAR(10)," "),CHAR(13)," "),"MAPCODE"," "),CHAR(34)," "),"“"," "),"”"," "),"'"," "),"’"," "),"‘"," "),"("," "),")"," "),"["," "),"]"," "),"{"," "),"}"," "),","," "),";"," "),"|"," "),":"," "),"/"," "),"\"," "))</f>
        <v/>
      </c>
      <c r="U413" s="50">
        <f>IF(R413&lt;&gt;"",R413,T413)</f>
        <v/>
      </c>
      <c r="V413" s="50">
        <f>IFERROR(FIND(".",S413),0)</f>
        <v/>
      </c>
      <c r="W413" s="50">
        <f>IF(V413&gt;0,V413-1,LEN(S413))</f>
        <v/>
      </c>
      <c r="X413" s="50">
        <f>IF(V413=0,"",IFERROR(LEFT(MID(S413,V413+1,99),FIND("-",MID(S413,V413+1,99))-1),MID(S413,V413+1,99)))</f>
        <v/>
      </c>
      <c r="Y413" s="50">
        <f>LEN(X413)</f>
        <v/>
      </c>
      <c r="Z4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413,"0",""),"1",""),"2",""),"3",""),"4",""),"5",""),"6",""),"7",""),"8",""),"9",""),"A",""),"B",""),"C",""),"D",""),"E",""),"F",""),"G",""),"H",""),"I",""),"J",""),"K",""),"L",""),"M",""),"N",""),"O",""),"P",""),"Q",""),"R",""),"S",""),"T",""),"U",""),"V",""),"W",""),"X",""),"Y",""),"Z",""),".",""),"-","")</f>
        <v/>
      </c>
      <c r="AA413" s="50">
        <f>LEN(S413)-LEN(SUBSTITUTE(S413,".",""))</f>
        <v/>
      </c>
      <c r="AB413" s="50">
        <f>AND(W413=5,Y413=4)</f>
        <v/>
      </c>
      <c r="AC413" s="50">
        <f>IF(P413="","",IF(S413="","There is no mapcode in this row, only a country code.",IF(ISNUMBER(FIND(" ",S413)),"There are too many spaces. A mapcode looks like ZAF RDD.2J: the country code, one space, then the code.",IF(Z413&lt;&gt;"","Contains characters that can't be in a mapcode: "&amp;Z413,IF(OR(AA413&lt;&gt;1,W413&lt;2,W413&gt;5,Y413&lt;2,Y413&gt;4),"This doesn't look like a mapcode. Mapcodes look like RDD.2J: 2 to 5 letters or numbers, a dot, then 2 to 4 more.",IF(AND(U413="",NOT(AB413)),"MISSING",IF(AND(U413&lt;&gt;"",OR(LEN(U413)&lt;2,LEN(U413)&gt;6,ISNUMBER(FIND(".",U413)))),"The country code """&amp;U413&amp;""" doesn't look right. Use a code like ZAF (South Africa) or US-CA (California).","")))))))</f>
        <v/>
      </c>
      <c r="AD413" s="50">
        <f>AND(R413&lt;&gt;"",T413&lt;&gt;"",R413&lt;&gt;T413)</f>
        <v/>
      </c>
    </row>
    <row r="414">
      <c r="B414" s="44" t="n"/>
      <c r="C414" s="44" t="n"/>
      <c r="D414" s="45">
        <f>IF(P414="","",IF(AC414="MISSING","MISSING COUNTRY CODE",IF(AC414&lt;&gt;"","NOT A VALID MAPCODE",IF(M414="NO CONNECTION","NO CONNECTION",IF(NOT(ISNUMBER(F414)),"NOT FOUND",IF(AD414,"CONVERTED – PLEASE CHECK","CONVERTED"))))))</f>
        <v/>
      </c>
      <c r="E414" s="46">
        <f>IF(OR(P414="",AC414&lt;&gt;""),"",TRIM(U414&amp;" "&amp;S414))</f>
        <v/>
      </c>
      <c r="F414" s="47">
        <f>IF(OR(M414="",M414="NO CONNECTION"),"",IFERROR(VALUE(SUBSTITUTE(_xlfn.FILTERXML(M414,"//latDeg"),".",MID(1/2,2,1))),""))</f>
        <v/>
      </c>
      <c r="G414" s="47">
        <f>IF(OR(M414="",M414="NO CONNECTION"),"",IFERROR(VALUE(SUBSTITUTE(_xlfn.FILTERXML(M414,"//lonDeg"),".",MID(1/2,2,1))),""))</f>
        <v/>
      </c>
      <c r="H414" s="45">
        <f>IF(ISNUMBER(F414),SUBSTITUTE(ROUND(F414,6)&amp;"",",",".")&amp;", "&amp;SUBSTITUTE(ROUND(G414,6)&amp;"",",","."),"")</f>
        <v/>
      </c>
      <c r="I414" s="46">
        <f>IF(ISNUMBER(F414),IFERROR(HYPERLINK("https://www.mymapcodes.com/go/?t="&amp;IF(U414="","AAA",U414)&amp;"&amp;ma="&amp;LEFT(S414,V414-1)&amp;"&amp;mb="&amp;MID(S414,V414+1,99),"Open on MyMapcodes →"),""),"")</f>
        <v/>
      </c>
      <c r="J414" s="48">
        <f>IF(P414="","",IF(AC414="MISSING","Add the country code: put it in front of the mapcode (e.g. ZAF RDD.2J) or in column C. ZAF = South Africa.",IF(AC414&lt;&gt;"",AC414,IF(M414="NO CONNECTION","Excel couldn't reach the mapcode service. Click the REFRESH RESULTS box just above the table.",IF(NOT(ISNUMBER(F414)),"The mapcode service doesn't recognise "&amp;E414&amp;". Check the mapcode and the country code.",IF(AD414,"Two different country codes were given, so the one in front of the mapcode ("&amp;R414&amp;") was used.",IF(E414&lt;&gt;TRIM(UPPER(B414&amp;"")),"Tidied up to "&amp;E414&amp;".","")))))))</f>
        <v/>
      </c>
      <c r="L414" s="49">
        <f>IF(E414="","",MapcodeAPI&amp;"coords/"&amp;SUBSTITUTE(E414," ","%20"))&amp;LEFT($B$13,0)</f>
        <v/>
      </c>
      <c r="M414" s="49">
        <f>IF(L414="","",IFERROR(_xlfn.WEBSERVICE(L414),IF(MapcodeAPIBackup="","NO CONNECTION",IFERROR(_xlfn.WEBSERVICE(MapcodeAPIBackup&amp;MID(L414,LEN(MapcodeAPI)+1,999)),"NO CONNECTION"))))</f>
        <v/>
      </c>
      <c r="N414" t="inlineStr">
        <is>
          <t xml:space="preserve"> </t>
        </is>
      </c>
      <c r="P414" s="50">
        <f>IFERROR(IF(AND(TRIM(B414&amp;"")="",TRIM(C414&amp;"")=""),"","#"&amp;UPPER(B414&amp;"")),"#(ERROR)")</f>
        <v/>
      </c>
      <c r="Q414" s="50">
        <f>IF(P414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414,2,999)," "," "),"﻿"," "),"​"," "),"⁠"," ")," "," ")," "," "),CHAR(9)," "),CHAR(10)," "),CHAR(13)," "),"MAPCODE"," "),CHAR(34)," "),"“"," "),"”"," "),"'"," "),"’"," "),"‘"," "),"("," "),")"," "),"["," "),"]"," "),"{"," "),"}"," "),","," "),";"," "),"|"," "),":"," "),"/"," "),"\"," ")))</f>
        <v/>
      </c>
      <c r="R414" s="50">
        <f>IF(ISNUMBER(FIND(" ",Q414)),LEFT(Q414,FIND(" ",Q414)-1),"")</f>
        <v/>
      </c>
      <c r="S414" s="50">
        <f>IF(ISNUMBER(FIND(" ",Q414)),TRIM(MID(Q414,FIND(" ",Q414)+1,999)),Q414)</f>
        <v/>
      </c>
      <c r="T4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414&amp;"")," "," "),"﻿"," "),"​"," "),"⁠"," ")," "," ")," "," "),CHAR(9)," "),CHAR(10)," "),CHAR(13)," "),"MAPCODE"," "),CHAR(34)," "),"“"," "),"”"," "),"'"," "),"’"," "),"‘"," "),"("," "),")"," "),"["," "),"]"," "),"{"," "),"}"," "),","," "),";"," "),"|"," "),":"," "),"/"," "),"\"," "))</f>
        <v/>
      </c>
      <c r="U414" s="50">
        <f>IF(R414&lt;&gt;"",R414,T414)</f>
        <v/>
      </c>
      <c r="V414" s="50">
        <f>IFERROR(FIND(".",S414),0)</f>
        <v/>
      </c>
      <c r="W414" s="50">
        <f>IF(V414&gt;0,V414-1,LEN(S414))</f>
        <v/>
      </c>
      <c r="X414" s="50">
        <f>IF(V414=0,"",IFERROR(LEFT(MID(S414,V414+1,99),FIND("-",MID(S414,V414+1,99))-1),MID(S414,V414+1,99)))</f>
        <v/>
      </c>
      <c r="Y414" s="50">
        <f>LEN(X414)</f>
        <v/>
      </c>
      <c r="Z4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414,"0",""),"1",""),"2",""),"3",""),"4",""),"5",""),"6",""),"7",""),"8",""),"9",""),"A",""),"B",""),"C",""),"D",""),"E",""),"F",""),"G",""),"H",""),"I",""),"J",""),"K",""),"L",""),"M",""),"N",""),"O",""),"P",""),"Q",""),"R",""),"S",""),"T",""),"U",""),"V",""),"W",""),"X",""),"Y",""),"Z",""),".",""),"-","")</f>
        <v/>
      </c>
      <c r="AA414" s="50">
        <f>LEN(S414)-LEN(SUBSTITUTE(S414,".",""))</f>
        <v/>
      </c>
      <c r="AB414" s="50">
        <f>AND(W414=5,Y414=4)</f>
        <v/>
      </c>
      <c r="AC414" s="50">
        <f>IF(P414="","",IF(S414="","There is no mapcode in this row, only a country code.",IF(ISNUMBER(FIND(" ",S414)),"There are too many spaces. A mapcode looks like ZAF RDD.2J: the country code, one space, then the code.",IF(Z414&lt;&gt;"","Contains characters that can't be in a mapcode: "&amp;Z414,IF(OR(AA414&lt;&gt;1,W414&lt;2,W414&gt;5,Y414&lt;2,Y414&gt;4),"This doesn't look like a mapcode. Mapcodes look like RDD.2J: 2 to 5 letters or numbers, a dot, then 2 to 4 more.",IF(AND(U414="",NOT(AB414)),"MISSING",IF(AND(U414&lt;&gt;"",OR(LEN(U414)&lt;2,LEN(U414)&gt;6,ISNUMBER(FIND(".",U414)))),"The country code """&amp;U414&amp;""" doesn't look right. Use a code like ZAF (South Africa) or US-CA (California).","")))))))</f>
        <v/>
      </c>
      <c r="AD414" s="50">
        <f>AND(R414&lt;&gt;"",T414&lt;&gt;"",R414&lt;&gt;T414)</f>
        <v/>
      </c>
    </row>
    <row r="415">
      <c r="B415" s="44" t="n"/>
      <c r="C415" s="44" t="n"/>
      <c r="D415" s="45">
        <f>IF(P415="","",IF(AC415="MISSING","MISSING COUNTRY CODE",IF(AC415&lt;&gt;"","NOT A VALID MAPCODE",IF(M415="NO CONNECTION","NO CONNECTION",IF(NOT(ISNUMBER(F415)),"NOT FOUND",IF(AD415,"CONVERTED – PLEASE CHECK","CONVERTED"))))))</f>
        <v/>
      </c>
      <c r="E415" s="46">
        <f>IF(OR(P415="",AC415&lt;&gt;""),"",TRIM(U415&amp;" "&amp;S415))</f>
        <v/>
      </c>
      <c r="F415" s="47">
        <f>IF(OR(M415="",M415="NO CONNECTION"),"",IFERROR(VALUE(SUBSTITUTE(_xlfn.FILTERXML(M415,"//latDeg"),".",MID(1/2,2,1))),""))</f>
        <v/>
      </c>
      <c r="G415" s="47">
        <f>IF(OR(M415="",M415="NO CONNECTION"),"",IFERROR(VALUE(SUBSTITUTE(_xlfn.FILTERXML(M415,"//lonDeg"),".",MID(1/2,2,1))),""))</f>
        <v/>
      </c>
      <c r="H415" s="45">
        <f>IF(ISNUMBER(F415),SUBSTITUTE(ROUND(F415,6)&amp;"",",",".")&amp;", "&amp;SUBSTITUTE(ROUND(G415,6)&amp;"",",","."),"")</f>
        <v/>
      </c>
      <c r="I415" s="46">
        <f>IF(ISNUMBER(F415),IFERROR(HYPERLINK("https://www.mymapcodes.com/go/?t="&amp;IF(U415="","AAA",U415)&amp;"&amp;ma="&amp;LEFT(S415,V415-1)&amp;"&amp;mb="&amp;MID(S415,V415+1,99),"Open on MyMapcodes →"),""),"")</f>
        <v/>
      </c>
      <c r="J415" s="48">
        <f>IF(P415="","",IF(AC415="MISSING","Add the country code: put it in front of the mapcode (e.g. ZAF RDD.2J) or in column C. ZAF = South Africa.",IF(AC415&lt;&gt;"",AC415,IF(M415="NO CONNECTION","Excel couldn't reach the mapcode service. Click the REFRESH RESULTS box just above the table.",IF(NOT(ISNUMBER(F415)),"The mapcode service doesn't recognise "&amp;E415&amp;". Check the mapcode and the country code.",IF(AD415,"Two different country codes were given, so the one in front of the mapcode ("&amp;R415&amp;") was used.",IF(E415&lt;&gt;TRIM(UPPER(B415&amp;"")),"Tidied up to "&amp;E415&amp;".","")))))))</f>
        <v/>
      </c>
      <c r="L415" s="49">
        <f>IF(E415="","",MapcodeAPI&amp;"coords/"&amp;SUBSTITUTE(E415," ","%20"))&amp;LEFT($B$13,0)</f>
        <v/>
      </c>
      <c r="M415" s="49">
        <f>IF(L415="","",IFERROR(_xlfn.WEBSERVICE(L415),IF(MapcodeAPIBackup="","NO CONNECTION",IFERROR(_xlfn.WEBSERVICE(MapcodeAPIBackup&amp;MID(L415,LEN(MapcodeAPI)+1,999)),"NO CONNECTION"))))</f>
        <v/>
      </c>
      <c r="N415" t="inlineStr">
        <is>
          <t xml:space="preserve"> </t>
        </is>
      </c>
      <c r="P415" s="50">
        <f>IFERROR(IF(AND(TRIM(B415&amp;"")="",TRIM(C415&amp;"")=""),"","#"&amp;UPPER(B415&amp;"")),"#(ERROR)")</f>
        <v/>
      </c>
      <c r="Q415" s="50">
        <f>IF(P415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415,2,999)," "," "),"﻿"," "),"​"," "),"⁠"," ")," "," ")," "," "),CHAR(9)," "),CHAR(10)," "),CHAR(13)," "),"MAPCODE"," "),CHAR(34)," "),"“"," "),"”"," "),"'"," "),"’"," "),"‘"," "),"("," "),")"," "),"["," "),"]"," "),"{"," "),"}"," "),","," "),";"," "),"|"," "),":"," "),"/"," "),"\"," ")))</f>
        <v/>
      </c>
      <c r="R415" s="50">
        <f>IF(ISNUMBER(FIND(" ",Q415)),LEFT(Q415,FIND(" ",Q415)-1),"")</f>
        <v/>
      </c>
      <c r="S415" s="50">
        <f>IF(ISNUMBER(FIND(" ",Q415)),TRIM(MID(Q415,FIND(" ",Q415)+1,999)),Q415)</f>
        <v/>
      </c>
      <c r="T4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415&amp;"")," "," "),"﻿"," "),"​"," "),"⁠"," ")," "," ")," "," "),CHAR(9)," "),CHAR(10)," "),CHAR(13)," "),"MAPCODE"," "),CHAR(34)," "),"“"," "),"”"," "),"'"," "),"’"," "),"‘"," "),"("," "),")"," "),"["," "),"]"," "),"{"," "),"}"," "),","," "),";"," "),"|"," "),":"," "),"/"," "),"\"," "))</f>
        <v/>
      </c>
      <c r="U415" s="50">
        <f>IF(R415&lt;&gt;"",R415,T415)</f>
        <v/>
      </c>
      <c r="V415" s="50">
        <f>IFERROR(FIND(".",S415),0)</f>
        <v/>
      </c>
      <c r="W415" s="50">
        <f>IF(V415&gt;0,V415-1,LEN(S415))</f>
        <v/>
      </c>
      <c r="X415" s="50">
        <f>IF(V415=0,"",IFERROR(LEFT(MID(S415,V415+1,99),FIND("-",MID(S415,V415+1,99))-1),MID(S415,V415+1,99)))</f>
        <v/>
      </c>
      <c r="Y415" s="50">
        <f>LEN(X415)</f>
        <v/>
      </c>
      <c r="Z4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415,"0",""),"1",""),"2",""),"3",""),"4",""),"5",""),"6",""),"7",""),"8",""),"9",""),"A",""),"B",""),"C",""),"D",""),"E",""),"F",""),"G",""),"H",""),"I",""),"J",""),"K",""),"L",""),"M",""),"N",""),"O",""),"P",""),"Q",""),"R",""),"S",""),"T",""),"U",""),"V",""),"W",""),"X",""),"Y",""),"Z",""),".",""),"-","")</f>
        <v/>
      </c>
      <c r="AA415" s="50">
        <f>LEN(S415)-LEN(SUBSTITUTE(S415,".",""))</f>
        <v/>
      </c>
      <c r="AB415" s="50">
        <f>AND(W415=5,Y415=4)</f>
        <v/>
      </c>
      <c r="AC415" s="50">
        <f>IF(P415="","",IF(S415="","There is no mapcode in this row, only a country code.",IF(ISNUMBER(FIND(" ",S415)),"There are too many spaces. A mapcode looks like ZAF RDD.2J: the country code, one space, then the code.",IF(Z415&lt;&gt;"","Contains characters that can't be in a mapcode: "&amp;Z415,IF(OR(AA415&lt;&gt;1,W415&lt;2,W415&gt;5,Y415&lt;2,Y415&gt;4),"This doesn't look like a mapcode. Mapcodes look like RDD.2J: 2 to 5 letters or numbers, a dot, then 2 to 4 more.",IF(AND(U415="",NOT(AB415)),"MISSING",IF(AND(U415&lt;&gt;"",OR(LEN(U415)&lt;2,LEN(U415)&gt;6,ISNUMBER(FIND(".",U415)))),"The country code """&amp;U415&amp;""" doesn't look right. Use a code like ZAF (South Africa) or US-CA (California).","")))))))</f>
        <v/>
      </c>
      <c r="AD415" s="50">
        <f>AND(R415&lt;&gt;"",T415&lt;&gt;"",R415&lt;&gt;T415)</f>
        <v/>
      </c>
    </row>
    <row r="416">
      <c r="B416" s="44" t="n"/>
      <c r="C416" s="44" t="n"/>
      <c r="D416" s="45">
        <f>IF(P416="","",IF(AC416="MISSING","MISSING COUNTRY CODE",IF(AC416&lt;&gt;"","NOT A VALID MAPCODE",IF(M416="NO CONNECTION","NO CONNECTION",IF(NOT(ISNUMBER(F416)),"NOT FOUND",IF(AD416,"CONVERTED – PLEASE CHECK","CONVERTED"))))))</f>
        <v/>
      </c>
      <c r="E416" s="46">
        <f>IF(OR(P416="",AC416&lt;&gt;""),"",TRIM(U416&amp;" "&amp;S416))</f>
        <v/>
      </c>
      <c r="F416" s="47">
        <f>IF(OR(M416="",M416="NO CONNECTION"),"",IFERROR(VALUE(SUBSTITUTE(_xlfn.FILTERXML(M416,"//latDeg"),".",MID(1/2,2,1))),""))</f>
        <v/>
      </c>
      <c r="G416" s="47">
        <f>IF(OR(M416="",M416="NO CONNECTION"),"",IFERROR(VALUE(SUBSTITUTE(_xlfn.FILTERXML(M416,"//lonDeg"),".",MID(1/2,2,1))),""))</f>
        <v/>
      </c>
      <c r="H416" s="45">
        <f>IF(ISNUMBER(F416),SUBSTITUTE(ROUND(F416,6)&amp;"",",",".")&amp;", "&amp;SUBSTITUTE(ROUND(G416,6)&amp;"",",","."),"")</f>
        <v/>
      </c>
      <c r="I416" s="46">
        <f>IF(ISNUMBER(F416),IFERROR(HYPERLINK("https://www.mymapcodes.com/go/?t="&amp;IF(U416="","AAA",U416)&amp;"&amp;ma="&amp;LEFT(S416,V416-1)&amp;"&amp;mb="&amp;MID(S416,V416+1,99),"Open on MyMapcodes →"),""),"")</f>
        <v/>
      </c>
      <c r="J416" s="48">
        <f>IF(P416="","",IF(AC416="MISSING","Add the country code: put it in front of the mapcode (e.g. ZAF RDD.2J) or in column C. ZAF = South Africa.",IF(AC416&lt;&gt;"",AC416,IF(M416="NO CONNECTION","Excel couldn't reach the mapcode service. Click the REFRESH RESULTS box just above the table.",IF(NOT(ISNUMBER(F416)),"The mapcode service doesn't recognise "&amp;E416&amp;". Check the mapcode and the country code.",IF(AD416,"Two different country codes were given, so the one in front of the mapcode ("&amp;R416&amp;") was used.",IF(E416&lt;&gt;TRIM(UPPER(B416&amp;"")),"Tidied up to "&amp;E416&amp;".","")))))))</f>
        <v/>
      </c>
      <c r="L416" s="49">
        <f>IF(E416="","",MapcodeAPI&amp;"coords/"&amp;SUBSTITUTE(E416," ","%20"))&amp;LEFT($B$13,0)</f>
        <v/>
      </c>
      <c r="M416" s="49">
        <f>IF(L416="","",IFERROR(_xlfn.WEBSERVICE(L416),IF(MapcodeAPIBackup="","NO CONNECTION",IFERROR(_xlfn.WEBSERVICE(MapcodeAPIBackup&amp;MID(L416,LEN(MapcodeAPI)+1,999)),"NO CONNECTION"))))</f>
        <v/>
      </c>
      <c r="N416" t="inlineStr">
        <is>
          <t xml:space="preserve"> </t>
        </is>
      </c>
      <c r="P416" s="50">
        <f>IFERROR(IF(AND(TRIM(B416&amp;"")="",TRIM(C416&amp;"")=""),"","#"&amp;UPPER(B416&amp;"")),"#(ERROR)")</f>
        <v/>
      </c>
      <c r="Q416" s="50">
        <f>IF(P416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416,2,999)," "," "),"﻿"," "),"​"," "),"⁠"," ")," "," ")," "," "),CHAR(9)," "),CHAR(10)," "),CHAR(13)," "),"MAPCODE"," "),CHAR(34)," "),"“"," "),"”"," "),"'"," "),"’"," "),"‘"," "),"("," "),")"," "),"["," "),"]"," "),"{"," "),"}"," "),","," "),";"," "),"|"," "),":"," "),"/"," "),"\"," ")))</f>
        <v/>
      </c>
      <c r="R416" s="50">
        <f>IF(ISNUMBER(FIND(" ",Q416)),LEFT(Q416,FIND(" ",Q416)-1),"")</f>
        <v/>
      </c>
      <c r="S416" s="50">
        <f>IF(ISNUMBER(FIND(" ",Q416)),TRIM(MID(Q416,FIND(" ",Q416)+1,999)),Q416)</f>
        <v/>
      </c>
      <c r="T4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416&amp;"")," "," "),"﻿"," "),"​"," "),"⁠"," ")," "," ")," "," "),CHAR(9)," "),CHAR(10)," "),CHAR(13)," "),"MAPCODE"," "),CHAR(34)," "),"“"," "),"”"," "),"'"," "),"’"," "),"‘"," "),"("," "),")"," "),"["," "),"]"," "),"{"," "),"}"," "),","," "),";"," "),"|"," "),":"," "),"/"," "),"\"," "))</f>
        <v/>
      </c>
      <c r="U416" s="50">
        <f>IF(R416&lt;&gt;"",R416,T416)</f>
        <v/>
      </c>
      <c r="V416" s="50">
        <f>IFERROR(FIND(".",S416),0)</f>
        <v/>
      </c>
      <c r="W416" s="50">
        <f>IF(V416&gt;0,V416-1,LEN(S416))</f>
        <v/>
      </c>
      <c r="X416" s="50">
        <f>IF(V416=0,"",IFERROR(LEFT(MID(S416,V416+1,99),FIND("-",MID(S416,V416+1,99))-1),MID(S416,V416+1,99)))</f>
        <v/>
      </c>
      <c r="Y416" s="50">
        <f>LEN(X416)</f>
        <v/>
      </c>
      <c r="Z4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416,"0",""),"1",""),"2",""),"3",""),"4",""),"5",""),"6",""),"7",""),"8",""),"9",""),"A",""),"B",""),"C",""),"D",""),"E",""),"F",""),"G",""),"H",""),"I",""),"J",""),"K",""),"L",""),"M",""),"N",""),"O",""),"P",""),"Q",""),"R",""),"S",""),"T",""),"U",""),"V",""),"W",""),"X",""),"Y",""),"Z",""),".",""),"-","")</f>
        <v/>
      </c>
      <c r="AA416" s="50">
        <f>LEN(S416)-LEN(SUBSTITUTE(S416,".",""))</f>
        <v/>
      </c>
      <c r="AB416" s="50">
        <f>AND(W416=5,Y416=4)</f>
        <v/>
      </c>
      <c r="AC416" s="50">
        <f>IF(P416="","",IF(S416="","There is no mapcode in this row, only a country code.",IF(ISNUMBER(FIND(" ",S416)),"There are too many spaces. A mapcode looks like ZAF RDD.2J: the country code, one space, then the code.",IF(Z416&lt;&gt;"","Contains characters that can't be in a mapcode: "&amp;Z416,IF(OR(AA416&lt;&gt;1,W416&lt;2,W416&gt;5,Y416&lt;2,Y416&gt;4),"This doesn't look like a mapcode. Mapcodes look like RDD.2J: 2 to 5 letters or numbers, a dot, then 2 to 4 more.",IF(AND(U416="",NOT(AB416)),"MISSING",IF(AND(U416&lt;&gt;"",OR(LEN(U416)&lt;2,LEN(U416)&gt;6,ISNUMBER(FIND(".",U416)))),"The country code """&amp;U416&amp;""" doesn't look right. Use a code like ZAF (South Africa) or US-CA (California).","")))))))</f>
        <v/>
      </c>
      <c r="AD416" s="50">
        <f>AND(R416&lt;&gt;"",T416&lt;&gt;"",R416&lt;&gt;T416)</f>
        <v/>
      </c>
    </row>
    <row r="417">
      <c r="B417" s="44" t="n"/>
      <c r="C417" s="44" t="n"/>
      <c r="D417" s="45">
        <f>IF(P417="","",IF(AC417="MISSING","MISSING COUNTRY CODE",IF(AC417&lt;&gt;"","NOT A VALID MAPCODE",IF(M417="NO CONNECTION","NO CONNECTION",IF(NOT(ISNUMBER(F417)),"NOT FOUND",IF(AD417,"CONVERTED – PLEASE CHECK","CONVERTED"))))))</f>
        <v/>
      </c>
      <c r="E417" s="46">
        <f>IF(OR(P417="",AC417&lt;&gt;""),"",TRIM(U417&amp;" "&amp;S417))</f>
        <v/>
      </c>
      <c r="F417" s="47">
        <f>IF(OR(M417="",M417="NO CONNECTION"),"",IFERROR(VALUE(SUBSTITUTE(_xlfn.FILTERXML(M417,"//latDeg"),".",MID(1/2,2,1))),""))</f>
        <v/>
      </c>
      <c r="G417" s="47">
        <f>IF(OR(M417="",M417="NO CONNECTION"),"",IFERROR(VALUE(SUBSTITUTE(_xlfn.FILTERXML(M417,"//lonDeg"),".",MID(1/2,2,1))),""))</f>
        <v/>
      </c>
      <c r="H417" s="45">
        <f>IF(ISNUMBER(F417),SUBSTITUTE(ROUND(F417,6)&amp;"",",",".")&amp;", "&amp;SUBSTITUTE(ROUND(G417,6)&amp;"",",","."),"")</f>
        <v/>
      </c>
      <c r="I417" s="46">
        <f>IF(ISNUMBER(F417),IFERROR(HYPERLINK("https://www.mymapcodes.com/go/?t="&amp;IF(U417="","AAA",U417)&amp;"&amp;ma="&amp;LEFT(S417,V417-1)&amp;"&amp;mb="&amp;MID(S417,V417+1,99),"Open on MyMapcodes →"),""),"")</f>
        <v/>
      </c>
      <c r="J417" s="48">
        <f>IF(P417="","",IF(AC417="MISSING","Add the country code: put it in front of the mapcode (e.g. ZAF RDD.2J) or in column C. ZAF = South Africa.",IF(AC417&lt;&gt;"",AC417,IF(M417="NO CONNECTION","Excel couldn't reach the mapcode service. Click the REFRESH RESULTS box just above the table.",IF(NOT(ISNUMBER(F417)),"The mapcode service doesn't recognise "&amp;E417&amp;". Check the mapcode and the country code.",IF(AD417,"Two different country codes were given, so the one in front of the mapcode ("&amp;R417&amp;") was used.",IF(E417&lt;&gt;TRIM(UPPER(B417&amp;"")),"Tidied up to "&amp;E417&amp;".","")))))))</f>
        <v/>
      </c>
      <c r="L417" s="49">
        <f>IF(E417="","",MapcodeAPI&amp;"coords/"&amp;SUBSTITUTE(E417," ","%20"))&amp;LEFT($B$13,0)</f>
        <v/>
      </c>
      <c r="M417" s="49">
        <f>IF(L417="","",IFERROR(_xlfn.WEBSERVICE(L417),IF(MapcodeAPIBackup="","NO CONNECTION",IFERROR(_xlfn.WEBSERVICE(MapcodeAPIBackup&amp;MID(L417,LEN(MapcodeAPI)+1,999)),"NO CONNECTION"))))</f>
        <v/>
      </c>
      <c r="N417" t="inlineStr">
        <is>
          <t xml:space="preserve"> </t>
        </is>
      </c>
      <c r="P417" s="50">
        <f>IFERROR(IF(AND(TRIM(B417&amp;"")="",TRIM(C417&amp;"")=""),"","#"&amp;UPPER(B417&amp;"")),"#(ERROR)")</f>
        <v/>
      </c>
      <c r="Q417" s="50">
        <f>IF(P417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417,2,999)," "," "),"﻿"," "),"​"," "),"⁠"," ")," "," ")," "," "),CHAR(9)," "),CHAR(10)," "),CHAR(13)," "),"MAPCODE"," "),CHAR(34)," "),"“"," "),"”"," "),"'"," "),"’"," "),"‘"," "),"("," "),")"," "),"["," "),"]"," "),"{"," "),"}"," "),","," "),";"," "),"|"," "),":"," "),"/"," "),"\"," ")))</f>
        <v/>
      </c>
      <c r="R417" s="50">
        <f>IF(ISNUMBER(FIND(" ",Q417)),LEFT(Q417,FIND(" ",Q417)-1),"")</f>
        <v/>
      </c>
      <c r="S417" s="50">
        <f>IF(ISNUMBER(FIND(" ",Q417)),TRIM(MID(Q417,FIND(" ",Q417)+1,999)),Q417)</f>
        <v/>
      </c>
      <c r="T4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417&amp;"")," "," "),"﻿"," "),"​"," "),"⁠"," ")," "," ")," "," "),CHAR(9)," "),CHAR(10)," "),CHAR(13)," "),"MAPCODE"," "),CHAR(34)," "),"“"," "),"”"," "),"'"," "),"’"," "),"‘"," "),"("," "),")"," "),"["," "),"]"," "),"{"," "),"}"," "),","," "),";"," "),"|"," "),":"," "),"/"," "),"\"," "))</f>
        <v/>
      </c>
      <c r="U417" s="50">
        <f>IF(R417&lt;&gt;"",R417,T417)</f>
        <v/>
      </c>
      <c r="V417" s="50">
        <f>IFERROR(FIND(".",S417),0)</f>
        <v/>
      </c>
      <c r="W417" s="50">
        <f>IF(V417&gt;0,V417-1,LEN(S417))</f>
        <v/>
      </c>
      <c r="X417" s="50">
        <f>IF(V417=0,"",IFERROR(LEFT(MID(S417,V417+1,99),FIND("-",MID(S417,V417+1,99))-1),MID(S417,V417+1,99)))</f>
        <v/>
      </c>
      <c r="Y417" s="50">
        <f>LEN(X417)</f>
        <v/>
      </c>
      <c r="Z4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417,"0",""),"1",""),"2",""),"3",""),"4",""),"5",""),"6",""),"7",""),"8",""),"9",""),"A",""),"B",""),"C",""),"D",""),"E",""),"F",""),"G",""),"H",""),"I",""),"J",""),"K",""),"L",""),"M",""),"N",""),"O",""),"P",""),"Q",""),"R",""),"S",""),"T",""),"U",""),"V",""),"W",""),"X",""),"Y",""),"Z",""),".",""),"-","")</f>
        <v/>
      </c>
      <c r="AA417" s="50">
        <f>LEN(S417)-LEN(SUBSTITUTE(S417,".",""))</f>
        <v/>
      </c>
      <c r="AB417" s="50">
        <f>AND(W417=5,Y417=4)</f>
        <v/>
      </c>
      <c r="AC417" s="50">
        <f>IF(P417="","",IF(S417="","There is no mapcode in this row, only a country code.",IF(ISNUMBER(FIND(" ",S417)),"There are too many spaces. A mapcode looks like ZAF RDD.2J: the country code, one space, then the code.",IF(Z417&lt;&gt;"","Contains characters that can't be in a mapcode: "&amp;Z417,IF(OR(AA417&lt;&gt;1,W417&lt;2,W417&gt;5,Y417&lt;2,Y417&gt;4),"This doesn't look like a mapcode. Mapcodes look like RDD.2J: 2 to 5 letters or numbers, a dot, then 2 to 4 more.",IF(AND(U417="",NOT(AB417)),"MISSING",IF(AND(U417&lt;&gt;"",OR(LEN(U417)&lt;2,LEN(U417)&gt;6,ISNUMBER(FIND(".",U417)))),"The country code """&amp;U417&amp;""" doesn't look right. Use a code like ZAF (South Africa) or US-CA (California).","")))))))</f>
        <v/>
      </c>
      <c r="AD417" s="50">
        <f>AND(R417&lt;&gt;"",T417&lt;&gt;"",R417&lt;&gt;T417)</f>
        <v/>
      </c>
    </row>
    <row r="418">
      <c r="B418" s="44" t="n"/>
      <c r="C418" s="44" t="n"/>
      <c r="D418" s="45">
        <f>IF(P418="","",IF(AC418="MISSING","MISSING COUNTRY CODE",IF(AC418&lt;&gt;"","NOT A VALID MAPCODE",IF(M418="NO CONNECTION","NO CONNECTION",IF(NOT(ISNUMBER(F418)),"NOT FOUND",IF(AD418,"CONVERTED – PLEASE CHECK","CONVERTED"))))))</f>
        <v/>
      </c>
      <c r="E418" s="46">
        <f>IF(OR(P418="",AC418&lt;&gt;""),"",TRIM(U418&amp;" "&amp;S418))</f>
        <v/>
      </c>
      <c r="F418" s="47">
        <f>IF(OR(M418="",M418="NO CONNECTION"),"",IFERROR(VALUE(SUBSTITUTE(_xlfn.FILTERXML(M418,"//latDeg"),".",MID(1/2,2,1))),""))</f>
        <v/>
      </c>
      <c r="G418" s="47">
        <f>IF(OR(M418="",M418="NO CONNECTION"),"",IFERROR(VALUE(SUBSTITUTE(_xlfn.FILTERXML(M418,"//lonDeg"),".",MID(1/2,2,1))),""))</f>
        <v/>
      </c>
      <c r="H418" s="45">
        <f>IF(ISNUMBER(F418),SUBSTITUTE(ROUND(F418,6)&amp;"",",",".")&amp;", "&amp;SUBSTITUTE(ROUND(G418,6)&amp;"",",","."),"")</f>
        <v/>
      </c>
      <c r="I418" s="46">
        <f>IF(ISNUMBER(F418),IFERROR(HYPERLINK("https://www.mymapcodes.com/go/?t="&amp;IF(U418="","AAA",U418)&amp;"&amp;ma="&amp;LEFT(S418,V418-1)&amp;"&amp;mb="&amp;MID(S418,V418+1,99),"Open on MyMapcodes →"),""),"")</f>
        <v/>
      </c>
      <c r="J418" s="48">
        <f>IF(P418="","",IF(AC418="MISSING","Add the country code: put it in front of the mapcode (e.g. ZAF RDD.2J) or in column C. ZAF = South Africa.",IF(AC418&lt;&gt;"",AC418,IF(M418="NO CONNECTION","Excel couldn't reach the mapcode service. Click the REFRESH RESULTS box just above the table.",IF(NOT(ISNUMBER(F418)),"The mapcode service doesn't recognise "&amp;E418&amp;". Check the mapcode and the country code.",IF(AD418,"Two different country codes were given, so the one in front of the mapcode ("&amp;R418&amp;") was used.",IF(E418&lt;&gt;TRIM(UPPER(B418&amp;"")),"Tidied up to "&amp;E418&amp;".","")))))))</f>
        <v/>
      </c>
      <c r="L418" s="49">
        <f>IF(E418="","",MapcodeAPI&amp;"coords/"&amp;SUBSTITUTE(E418," ","%20"))&amp;LEFT($B$13,0)</f>
        <v/>
      </c>
      <c r="M418" s="49">
        <f>IF(L418="","",IFERROR(_xlfn.WEBSERVICE(L418),IF(MapcodeAPIBackup="","NO CONNECTION",IFERROR(_xlfn.WEBSERVICE(MapcodeAPIBackup&amp;MID(L418,LEN(MapcodeAPI)+1,999)),"NO CONNECTION"))))</f>
        <v/>
      </c>
      <c r="N418" t="inlineStr">
        <is>
          <t xml:space="preserve"> </t>
        </is>
      </c>
      <c r="P418" s="50">
        <f>IFERROR(IF(AND(TRIM(B418&amp;"")="",TRIM(C418&amp;"")=""),"","#"&amp;UPPER(B418&amp;"")),"#(ERROR)")</f>
        <v/>
      </c>
      <c r="Q418" s="50">
        <f>IF(P418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418,2,999)," "," "),"﻿"," "),"​"," "),"⁠"," ")," "," ")," "," "),CHAR(9)," "),CHAR(10)," "),CHAR(13)," "),"MAPCODE"," "),CHAR(34)," "),"“"," "),"”"," "),"'"," "),"’"," "),"‘"," "),"("," "),")"," "),"["," "),"]"," "),"{"," "),"}"," "),","," "),";"," "),"|"," "),":"," "),"/"," "),"\"," ")))</f>
        <v/>
      </c>
      <c r="R418" s="50">
        <f>IF(ISNUMBER(FIND(" ",Q418)),LEFT(Q418,FIND(" ",Q418)-1),"")</f>
        <v/>
      </c>
      <c r="S418" s="50">
        <f>IF(ISNUMBER(FIND(" ",Q418)),TRIM(MID(Q418,FIND(" ",Q418)+1,999)),Q418)</f>
        <v/>
      </c>
      <c r="T4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418&amp;"")," "," "),"﻿"," "),"​"," "),"⁠"," ")," "," ")," "," "),CHAR(9)," "),CHAR(10)," "),CHAR(13)," "),"MAPCODE"," "),CHAR(34)," "),"“"," "),"”"," "),"'"," "),"’"," "),"‘"," "),"("," "),")"," "),"["," "),"]"," "),"{"," "),"}"," "),","," "),";"," "),"|"," "),":"," "),"/"," "),"\"," "))</f>
        <v/>
      </c>
      <c r="U418" s="50">
        <f>IF(R418&lt;&gt;"",R418,T418)</f>
        <v/>
      </c>
      <c r="V418" s="50">
        <f>IFERROR(FIND(".",S418),0)</f>
        <v/>
      </c>
      <c r="W418" s="50">
        <f>IF(V418&gt;0,V418-1,LEN(S418))</f>
        <v/>
      </c>
      <c r="X418" s="50">
        <f>IF(V418=0,"",IFERROR(LEFT(MID(S418,V418+1,99),FIND("-",MID(S418,V418+1,99))-1),MID(S418,V418+1,99)))</f>
        <v/>
      </c>
      <c r="Y418" s="50">
        <f>LEN(X418)</f>
        <v/>
      </c>
      <c r="Z4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418,"0",""),"1",""),"2",""),"3",""),"4",""),"5",""),"6",""),"7",""),"8",""),"9",""),"A",""),"B",""),"C",""),"D",""),"E",""),"F",""),"G",""),"H",""),"I",""),"J",""),"K",""),"L",""),"M",""),"N",""),"O",""),"P",""),"Q",""),"R",""),"S",""),"T",""),"U",""),"V",""),"W",""),"X",""),"Y",""),"Z",""),".",""),"-","")</f>
        <v/>
      </c>
      <c r="AA418" s="50">
        <f>LEN(S418)-LEN(SUBSTITUTE(S418,".",""))</f>
        <v/>
      </c>
      <c r="AB418" s="50">
        <f>AND(W418=5,Y418=4)</f>
        <v/>
      </c>
      <c r="AC418" s="50">
        <f>IF(P418="","",IF(S418="","There is no mapcode in this row, only a country code.",IF(ISNUMBER(FIND(" ",S418)),"There are too many spaces. A mapcode looks like ZAF RDD.2J: the country code, one space, then the code.",IF(Z418&lt;&gt;"","Contains characters that can't be in a mapcode: "&amp;Z418,IF(OR(AA418&lt;&gt;1,W418&lt;2,W418&gt;5,Y418&lt;2,Y418&gt;4),"This doesn't look like a mapcode. Mapcodes look like RDD.2J: 2 to 5 letters or numbers, a dot, then 2 to 4 more.",IF(AND(U418="",NOT(AB418)),"MISSING",IF(AND(U418&lt;&gt;"",OR(LEN(U418)&lt;2,LEN(U418)&gt;6,ISNUMBER(FIND(".",U418)))),"The country code """&amp;U418&amp;""" doesn't look right. Use a code like ZAF (South Africa) or US-CA (California).","")))))))</f>
        <v/>
      </c>
      <c r="AD418" s="50">
        <f>AND(R418&lt;&gt;"",T418&lt;&gt;"",R418&lt;&gt;T418)</f>
        <v/>
      </c>
    </row>
    <row r="419">
      <c r="B419" s="44" t="n"/>
      <c r="C419" s="44" t="n"/>
      <c r="D419" s="45">
        <f>IF(P419="","",IF(AC419="MISSING","MISSING COUNTRY CODE",IF(AC419&lt;&gt;"","NOT A VALID MAPCODE",IF(M419="NO CONNECTION","NO CONNECTION",IF(NOT(ISNUMBER(F419)),"NOT FOUND",IF(AD419,"CONVERTED – PLEASE CHECK","CONVERTED"))))))</f>
        <v/>
      </c>
      <c r="E419" s="46">
        <f>IF(OR(P419="",AC419&lt;&gt;""),"",TRIM(U419&amp;" "&amp;S419))</f>
        <v/>
      </c>
      <c r="F419" s="47">
        <f>IF(OR(M419="",M419="NO CONNECTION"),"",IFERROR(VALUE(SUBSTITUTE(_xlfn.FILTERXML(M419,"//latDeg"),".",MID(1/2,2,1))),""))</f>
        <v/>
      </c>
      <c r="G419" s="47">
        <f>IF(OR(M419="",M419="NO CONNECTION"),"",IFERROR(VALUE(SUBSTITUTE(_xlfn.FILTERXML(M419,"//lonDeg"),".",MID(1/2,2,1))),""))</f>
        <v/>
      </c>
      <c r="H419" s="45">
        <f>IF(ISNUMBER(F419),SUBSTITUTE(ROUND(F419,6)&amp;"",",",".")&amp;", "&amp;SUBSTITUTE(ROUND(G419,6)&amp;"",",","."),"")</f>
        <v/>
      </c>
      <c r="I419" s="46">
        <f>IF(ISNUMBER(F419),IFERROR(HYPERLINK("https://www.mymapcodes.com/go/?t="&amp;IF(U419="","AAA",U419)&amp;"&amp;ma="&amp;LEFT(S419,V419-1)&amp;"&amp;mb="&amp;MID(S419,V419+1,99),"Open on MyMapcodes →"),""),"")</f>
        <v/>
      </c>
      <c r="J419" s="48">
        <f>IF(P419="","",IF(AC419="MISSING","Add the country code: put it in front of the mapcode (e.g. ZAF RDD.2J) or in column C. ZAF = South Africa.",IF(AC419&lt;&gt;"",AC419,IF(M419="NO CONNECTION","Excel couldn't reach the mapcode service. Click the REFRESH RESULTS box just above the table.",IF(NOT(ISNUMBER(F419)),"The mapcode service doesn't recognise "&amp;E419&amp;". Check the mapcode and the country code.",IF(AD419,"Two different country codes were given, so the one in front of the mapcode ("&amp;R419&amp;") was used.",IF(E419&lt;&gt;TRIM(UPPER(B419&amp;"")),"Tidied up to "&amp;E419&amp;".","")))))))</f>
        <v/>
      </c>
      <c r="L419" s="49">
        <f>IF(E419="","",MapcodeAPI&amp;"coords/"&amp;SUBSTITUTE(E419," ","%20"))&amp;LEFT($B$13,0)</f>
        <v/>
      </c>
      <c r="M419" s="49">
        <f>IF(L419="","",IFERROR(_xlfn.WEBSERVICE(L419),IF(MapcodeAPIBackup="","NO CONNECTION",IFERROR(_xlfn.WEBSERVICE(MapcodeAPIBackup&amp;MID(L419,LEN(MapcodeAPI)+1,999)),"NO CONNECTION"))))</f>
        <v/>
      </c>
      <c r="N419" t="inlineStr">
        <is>
          <t xml:space="preserve"> </t>
        </is>
      </c>
      <c r="P419" s="50">
        <f>IFERROR(IF(AND(TRIM(B419&amp;"")="",TRIM(C419&amp;"")=""),"","#"&amp;UPPER(B419&amp;"")),"#(ERROR)")</f>
        <v/>
      </c>
      <c r="Q419" s="50">
        <f>IF(P419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419,2,999)," "," "),"﻿"," "),"​"," "),"⁠"," ")," "," ")," "," "),CHAR(9)," "),CHAR(10)," "),CHAR(13)," "),"MAPCODE"," "),CHAR(34)," "),"“"," "),"”"," "),"'"," "),"’"," "),"‘"," "),"("," "),")"," "),"["," "),"]"," "),"{"," "),"}"," "),","," "),";"," "),"|"," "),":"," "),"/"," "),"\"," ")))</f>
        <v/>
      </c>
      <c r="R419" s="50">
        <f>IF(ISNUMBER(FIND(" ",Q419)),LEFT(Q419,FIND(" ",Q419)-1),"")</f>
        <v/>
      </c>
      <c r="S419" s="50">
        <f>IF(ISNUMBER(FIND(" ",Q419)),TRIM(MID(Q419,FIND(" ",Q419)+1,999)),Q419)</f>
        <v/>
      </c>
      <c r="T4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419&amp;"")," "," "),"﻿"," "),"​"," "),"⁠"," ")," "," ")," "," "),CHAR(9)," "),CHAR(10)," "),CHAR(13)," "),"MAPCODE"," "),CHAR(34)," "),"“"," "),"”"," "),"'"," "),"’"," "),"‘"," "),"("," "),")"," "),"["," "),"]"," "),"{"," "),"}"," "),","," "),";"," "),"|"," "),":"," "),"/"," "),"\"," "))</f>
        <v/>
      </c>
      <c r="U419" s="50">
        <f>IF(R419&lt;&gt;"",R419,T419)</f>
        <v/>
      </c>
      <c r="V419" s="50">
        <f>IFERROR(FIND(".",S419),0)</f>
        <v/>
      </c>
      <c r="W419" s="50">
        <f>IF(V419&gt;0,V419-1,LEN(S419))</f>
        <v/>
      </c>
      <c r="X419" s="50">
        <f>IF(V419=0,"",IFERROR(LEFT(MID(S419,V419+1,99),FIND("-",MID(S419,V419+1,99))-1),MID(S419,V419+1,99)))</f>
        <v/>
      </c>
      <c r="Y419" s="50">
        <f>LEN(X419)</f>
        <v/>
      </c>
      <c r="Z4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419,"0",""),"1",""),"2",""),"3",""),"4",""),"5",""),"6",""),"7",""),"8",""),"9",""),"A",""),"B",""),"C",""),"D",""),"E",""),"F",""),"G",""),"H",""),"I",""),"J",""),"K",""),"L",""),"M",""),"N",""),"O",""),"P",""),"Q",""),"R",""),"S",""),"T",""),"U",""),"V",""),"W",""),"X",""),"Y",""),"Z",""),".",""),"-","")</f>
        <v/>
      </c>
      <c r="AA419" s="50">
        <f>LEN(S419)-LEN(SUBSTITUTE(S419,".",""))</f>
        <v/>
      </c>
      <c r="AB419" s="50">
        <f>AND(W419=5,Y419=4)</f>
        <v/>
      </c>
      <c r="AC419" s="50">
        <f>IF(P419="","",IF(S419="","There is no mapcode in this row, only a country code.",IF(ISNUMBER(FIND(" ",S419)),"There are too many spaces. A mapcode looks like ZAF RDD.2J: the country code, one space, then the code.",IF(Z419&lt;&gt;"","Contains characters that can't be in a mapcode: "&amp;Z419,IF(OR(AA419&lt;&gt;1,W419&lt;2,W419&gt;5,Y419&lt;2,Y419&gt;4),"This doesn't look like a mapcode. Mapcodes look like RDD.2J: 2 to 5 letters or numbers, a dot, then 2 to 4 more.",IF(AND(U419="",NOT(AB419)),"MISSING",IF(AND(U419&lt;&gt;"",OR(LEN(U419)&lt;2,LEN(U419)&gt;6,ISNUMBER(FIND(".",U419)))),"The country code """&amp;U419&amp;""" doesn't look right. Use a code like ZAF (South Africa) or US-CA (California).","")))))))</f>
        <v/>
      </c>
      <c r="AD419" s="50">
        <f>AND(R419&lt;&gt;"",T419&lt;&gt;"",R419&lt;&gt;T419)</f>
        <v/>
      </c>
    </row>
    <row r="420">
      <c r="B420" s="44" t="n"/>
      <c r="C420" s="44" t="n"/>
      <c r="D420" s="45">
        <f>IF(P420="","",IF(AC420="MISSING","MISSING COUNTRY CODE",IF(AC420&lt;&gt;"","NOT A VALID MAPCODE",IF(M420="NO CONNECTION","NO CONNECTION",IF(NOT(ISNUMBER(F420)),"NOT FOUND",IF(AD420,"CONVERTED – PLEASE CHECK","CONVERTED"))))))</f>
        <v/>
      </c>
      <c r="E420" s="46">
        <f>IF(OR(P420="",AC420&lt;&gt;""),"",TRIM(U420&amp;" "&amp;S420))</f>
        <v/>
      </c>
      <c r="F420" s="47">
        <f>IF(OR(M420="",M420="NO CONNECTION"),"",IFERROR(VALUE(SUBSTITUTE(_xlfn.FILTERXML(M420,"//latDeg"),".",MID(1/2,2,1))),""))</f>
        <v/>
      </c>
      <c r="G420" s="47">
        <f>IF(OR(M420="",M420="NO CONNECTION"),"",IFERROR(VALUE(SUBSTITUTE(_xlfn.FILTERXML(M420,"//lonDeg"),".",MID(1/2,2,1))),""))</f>
        <v/>
      </c>
      <c r="H420" s="45">
        <f>IF(ISNUMBER(F420),SUBSTITUTE(ROUND(F420,6)&amp;"",",",".")&amp;", "&amp;SUBSTITUTE(ROUND(G420,6)&amp;"",",","."),"")</f>
        <v/>
      </c>
      <c r="I420" s="46">
        <f>IF(ISNUMBER(F420),IFERROR(HYPERLINK("https://www.mymapcodes.com/go/?t="&amp;IF(U420="","AAA",U420)&amp;"&amp;ma="&amp;LEFT(S420,V420-1)&amp;"&amp;mb="&amp;MID(S420,V420+1,99),"Open on MyMapcodes →"),""),"")</f>
        <v/>
      </c>
      <c r="J420" s="48">
        <f>IF(P420="","",IF(AC420="MISSING","Add the country code: put it in front of the mapcode (e.g. ZAF RDD.2J) or in column C. ZAF = South Africa.",IF(AC420&lt;&gt;"",AC420,IF(M420="NO CONNECTION","Excel couldn't reach the mapcode service. Click the REFRESH RESULTS box just above the table.",IF(NOT(ISNUMBER(F420)),"The mapcode service doesn't recognise "&amp;E420&amp;". Check the mapcode and the country code.",IF(AD420,"Two different country codes were given, so the one in front of the mapcode ("&amp;R420&amp;") was used.",IF(E420&lt;&gt;TRIM(UPPER(B420&amp;"")),"Tidied up to "&amp;E420&amp;".","")))))))</f>
        <v/>
      </c>
      <c r="L420" s="49">
        <f>IF(E420="","",MapcodeAPI&amp;"coords/"&amp;SUBSTITUTE(E420," ","%20"))&amp;LEFT($B$13,0)</f>
        <v/>
      </c>
      <c r="M420" s="49">
        <f>IF(L420="","",IFERROR(_xlfn.WEBSERVICE(L420),IF(MapcodeAPIBackup="","NO CONNECTION",IFERROR(_xlfn.WEBSERVICE(MapcodeAPIBackup&amp;MID(L420,LEN(MapcodeAPI)+1,999)),"NO CONNECTION"))))</f>
        <v/>
      </c>
      <c r="N420" t="inlineStr">
        <is>
          <t xml:space="preserve"> </t>
        </is>
      </c>
      <c r="P420" s="50">
        <f>IFERROR(IF(AND(TRIM(B420&amp;"")="",TRIM(C420&amp;"")=""),"","#"&amp;UPPER(B420&amp;"")),"#(ERROR)")</f>
        <v/>
      </c>
      <c r="Q420" s="50">
        <f>IF(P420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420,2,999)," "," "),"﻿"," "),"​"," "),"⁠"," ")," "," ")," "," "),CHAR(9)," "),CHAR(10)," "),CHAR(13)," "),"MAPCODE"," "),CHAR(34)," "),"“"," "),"”"," "),"'"," "),"’"," "),"‘"," "),"("," "),")"," "),"["," "),"]"," "),"{"," "),"}"," "),","," "),";"," "),"|"," "),":"," "),"/"," "),"\"," ")))</f>
        <v/>
      </c>
      <c r="R420" s="50">
        <f>IF(ISNUMBER(FIND(" ",Q420)),LEFT(Q420,FIND(" ",Q420)-1),"")</f>
        <v/>
      </c>
      <c r="S420" s="50">
        <f>IF(ISNUMBER(FIND(" ",Q420)),TRIM(MID(Q420,FIND(" ",Q420)+1,999)),Q420)</f>
        <v/>
      </c>
      <c r="T4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420&amp;"")," "," "),"﻿"," "),"​"," "),"⁠"," ")," "," ")," "," "),CHAR(9)," "),CHAR(10)," "),CHAR(13)," "),"MAPCODE"," "),CHAR(34)," "),"“"," "),"”"," "),"'"," "),"’"," "),"‘"," "),"("," "),")"," "),"["," "),"]"," "),"{"," "),"}"," "),","," "),";"," "),"|"," "),":"," "),"/"," "),"\"," "))</f>
        <v/>
      </c>
      <c r="U420" s="50">
        <f>IF(R420&lt;&gt;"",R420,T420)</f>
        <v/>
      </c>
      <c r="V420" s="50">
        <f>IFERROR(FIND(".",S420),0)</f>
        <v/>
      </c>
      <c r="W420" s="50">
        <f>IF(V420&gt;0,V420-1,LEN(S420))</f>
        <v/>
      </c>
      <c r="X420" s="50">
        <f>IF(V420=0,"",IFERROR(LEFT(MID(S420,V420+1,99),FIND("-",MID(S420,V420+1,99))-1),MID(S420,V420+1,99)))</f>
        <v/>
      </c>
      <c r="Y420" s="50">
        <f>LEN(X420)</f>
        <v/>
      </c>
      <c r="Z4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420,"0",""),"1",""),"2",""),"3",""),"4",""),"5",""),"6",""),"7",""),"8",""),"9",""),"A",""),"B",""),"C",""),"D",""),"E",""),"F",""),"G",""),"H",""),"I",""),"J",""),"K",""),"L",""),"M",""),"N",""),"O",""),"P",""),"Q",""),"R",""),"S",""),"T",""),"U",""),"V",""),"W",""),"X",""),"Y",""),"Z",""),".",""),"-","")</f>
        <v/>
      </c>
      <c r="AA420" s="50">
        <f>LEN(S420)-LEN(SUBSTITUTE(S420,".",""))</f>
        <v/>
      </c>
      <c r="AB420" s="50">
        <f>AND(W420=5,Y420=4)</f>
        <v/>
      </c>
      <c r="AC420" s="50">
        <f>IF(P420="","",IF(S420="","There is no mapcode in this row, only a country code.",IF(ISNUMBER(FIND(" ",S420)),"There are too many spaces. A mapcode looks like ZAF RDD.2J: the country code, one space, then the code.",IF(Z420&lt;&gt;"","Contains characters that can't be in a mapcode: "&amp;Z420,IF(OR(AA420&lt;&gt;1,W420&lt;2,W420&gt;5,Y420&lt;2,Y420&gt;4),"This doesn't look like a mapcode. Mapcodes look like RDD.2J: 2 to 5 letters or numbers, a dot, then 2 to 4 more.",IF(AND(U420="",NOT(AB420)),"MISSING",IF(AND(U420&lt;&gt;"",OR(LEN(U420)&lt;2,LEN(U420)&gt;6,ISNUMBER(FIND(".",U420)))),"The country code """&amp;U420&amp;""" doesn't look right. Use a code like ZAF (South Africa) or US-CA (California).","")))))))</f>
        <v/>
      </c>
      <c r="AD420" s="50">
        <f>AND(R420&lt;&gt;"",T420&lt;&gt;"",R420&lt;&gt;T420)</f>
        <v/>
      </c>
    </row>
    <row r="421">
      <c r="B421" s="44" t="n"/>
      <c r="C421" s="44" t="n"/>
      <c r="D421" s="45">
        <f>IF(P421="","",IF(AC421="MISSING","MISSING COUNTRY CODE",IF(AC421&lt;&gt;"","NOT A VALID MAPCODE",IF(M421="NO CONNECTION","NO CONNECTION",IF(NOT(ISNUMBER(F421)),"NOT FOUND",IF(AD421,"CONVERTED – PLEASE CHECK","CONVERTED"))))))</f>
        <v/>
      </c>
      <c r="E421" s="46">
        <f>IF(OR(P421="",AC421&lt;&gt;""),"",TRIM(U421&amp;" "&amp;S421))</f>
        <v/>
      </c>
      <c r="F421" s="47">
        <f>IF(OR(M421="",M421="NO CONNECTION"),"",IFERROR(VALUE(SUBSTITUTE(_xlfn.FILTERXML(M421,"//latDeg"),".",MID(1/2,2,1))),""))</f>
        <v/>
      </c>
      <c r="G421" s="47">
        <f>IF(OR(M421="",M421="NO CONNECTION"),"",IFERROR(VALUE(SUBSTITUTE(_xlfn.FILTERXML(M421,"//lonDeg"),".",MID(1/2,2,1))),""))</f>
        <v/>
      </c>
      <c r="H421" s="45">
        <f>IF(ISNUMBER(F421),SUBSTITUTE(ROUND(F421,6)&amp;"",",",".")&amp;", "&amp;SUBSTITUTE(ROUND(G421,6)&amp;"",",","."),"")</f>
        <v/>
      </c>
      <c r="I421" s="46">
        <f>IF(ISNUMBER(F421),IFERROR(HYPERLINK("https://www.mymapcodes.com/go/?t="&amp;IF(U421="","AAA",U421)&amp;"&amp;ma="&amp;LEFT(S421,V421-1)&amp;"&amp;mb="&amp;MID(S421,V421+1,99),"Open on MyMapcodes →"),""),"")</f>
        <v/>
      </c>
      <c r="J421" s="48">
        <f>IF(P421="","",IF(AC421="MISSING","Add the country code: put it in front of the mapcode (e.g. ZAF RDD.2J) or in column C. ZAF = South Africa.",IF(AC421&lt;&gt;"",AC421,IF(M421="NO CONNECTION","Excel couldn't reach the mapcode service. Click the REFRESH RESULTS box just above the table.",IF(NOT(ISNUMBER(F421)),"The mapcode service doesn't recognise "&amp;E421&amp;". Check the mapcode and the country code.",IF(AD421,"Two different country codes were given, so the one in front of the mapcode ("&amp;R421&amp;") was used.",IF(E421&lt;&gt;TRIM(UPPER(B421&amp;"")),"Tidied up to "&amp;E421&amp;".","")))))))</f>
        <v/>
      </c>
      <c r="L421" s="49">
        <f>IF(E421="","",MapcodeAPI&amp;"coords/"&amp;SUBSTITUTE(E421," ","%20"))&amp;LEFT($B$13,0)</f>
        <v/>
      </c>
      <c r="M421" s="49">
        <f>IF(L421="","",IFERROR(_xlfn.WEBSERVICE(L421),IF(MapcodeAPIBackup="","NO CONNECTION",IFERROR(_xlfn.WEBSERVICE(MapcodeAPIBackup&amp;MID(L421,LEN(MapcodeAPI)+1,999)),"NO CONNECTION"))))</f>
        <v/>
      </c>
      <c r="N421" t="inlineStr">
        <is>
          <t xml:space="preserve"> </t>
        </is>
      </c>
      <c r="P421" s="50">
        <f>IFERROR(IF(AND(TRIM(B421&amp;"")="",TRIM(C421&amp;"")=""),"","#"&amp;UPPER(B421&amp;"")),"#(ERROR)")</f>
        <v/>
      </c>
      <c r="Q421" s="50">
        <f>IF(P421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421,2,999)," "," "),"﻿"," "),"​"," "),"⁠"," ")," "," ")," "," "),CHAR(9)," "),CHAR(10)," "),CHAR(13)," "),"MAPCODE"," "),CHAR(34)," "),"“"," "),"”"," "),"'"," "),"’"," "),"‘"," "),"("," "),")"," "),"["," "),"]"," "),"{"," "),"}"," "),","," "),";"," "),"|"," "),":"," "),"/"," "),"\"," ")))</f>
        <v/>
      </c>
      <c r="R421" s="50">
        <f>IF(ISNUMBER(FIND(" ",Q421)),LEFT(Q421,FIND(" ",Q421)-1),"")</f>
        <v/>
      </c>
      <c r="S421" s="50">
        <f>IF(ISNUMBER(FIND(" ",Q421)),TRIM(MID(Q421,FIND(" ",Q421)+1,999)),Q421)</f>
        <v/>
      </c>
      <c r="T4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421&amp;"")," "," "),"﻿"," "),"​"," "),"⁠"," ")," "," ")," "," "),CHAR(9)," "),CHAR(10)," "),CHAR(13)," "),"MAPCODE"," "),CHAR(34)," "),"“"," "),"”"," "),"'"," "),"’"," "),"‘"," "),"("," "),")"," "),"["," "),"]"," "),"{"," "),"}"," "),","," "),";"," "),"|"," "),":"," "),"/"," "),"\"," "))</f>
        <v/>
      </c>
      <c r="U421" s="50">
        <f>IF(R421&lt;&gt;"",R421,T421)</f>
        <v/>
      </c>
      <c r="V421" s="50">
        <f>IFERROR(FIND(".",S421),0)</f>
        <v/>
      </c>
      <c r="W421" s="50">
        <f>IF(V421&gt;0,V421-1,LEN(S421))</f>
        <v/>
      </c>
      <c r="X421" s="50">
        <f>IF(V421=0,"",IFERROR(LEFT(MID(S421,V421+1,99),FIND("-",MID(S421,V421+1,99))-1),MID(S421,V421+1,99)))</f>
        <v/>
      </c>
      <c r="Y421" s="50">
        <f>LEN(X421)</f>
        <v/>
      </c>
      <c r="Z4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421,"0",""),"1",""),"2",""),"3",""),"4",""),"5",""),"6",""),"7",""),"8",""),"9",""),"A",""),"B",""),"C",""),"D",""),"E",""),"F",""),"G",""),"H",""),"I",""),"J",""),"K",""),"L",""),"M",""),"N",""),"O",""),"P",""),"Q",""),"R",""),"S",""),"T",""),"U",""),"V",""),"W",""),"X",""),"Y",""),"Z",""),".",""),"-","")</f>
        <v/>
      </c>
      <c r="AA421" s="50">
        <f>LEN(S421)-LEN(SUBSTITUTE(S421,".",""))</f>
        <v/>
      </c>
      <c r="AB421" s="50">
        <f>AND(W421=5,Y421=4)</f>
        <v/>
      </c>
      <c r="AC421" s="50">
        <f>IF(P421="","",IF(S421="","There is no mapcode in this row, only a country code.",IF(ISNUMBER(FIND(" ",S421)),"There are too many spaces. A mapcode looks like ZAF RDD.2J: the country code, one space, then the code.",IF(Z421&lt;&gt;"","Contains characters that can't be in a mapcode: "&amp;Z421,IF(OR(AA421&lt;&gt;1,W421&lt;2,W421&gt;5,Y421&lt;2,Y421&gt;4),"This doesn't look like a mapcode. Mapcodes look like RDD.2J: 2 to 5 letters or numbers, a dot, then 2 to 4 more.",IF(AND(U421="",NOT(AB421)),"MISSING",IF(AND(U421&lt;&gt;"",OR(LEN(U421)&lt;2,LEN(U421)&gt;6,ISNUMBER(FIND(".",U421)))),"The country code """&amp;U421&amp;""" doesn't look right. Use a code like ZAF (South Africa) or US-CA (California).","")))))))</f>
        <v/>
      </c>
      <c r="AD421" s="50">
        <f>AND(R421&lt;&gt;"",T421&lt;&gt;"",R421&lt;&gt;T421)</f>
        <v/>
      </c>
    </row>
    <row r="422">
      <c r="B422" s="44" t="n"/>
      <c r="C422" s="44" t="n"/>
      <c r="D422" s="45">
        <f>IF(P422="","",IF(AC422="MISSING","MISSING COUNTRY CODE",IF(AC422&lt;&gt;"","NOT A VALID MAPCODE",IF(M422="NO CONNECTION","NO CONNECTION",IF(NOT(ISNUMBER(F422)),"NOT FOUND",IF(AD422,"CONVERTED – PLEASE CHECK","CONVERTED"))))))</f>
        <v/>
      </c>
      <c r="E422" s="46">
        <f>IF(OR(P422="",AC422&lt;&gt;""),"",TRIM(U422&amp;" "&amp;S422))</f>
        <v/>
      </c>
      <c r="F422" s="47">
        <f>IF(OR(M422="",M422="NO CONNECTION"),"",IFERROR(VALUE(SUBSTITUTE(_xlfn.FILTERXML(M422,"//latDeg"),".",MID(1/2,2,1))),""))</f>
        <v/>
      </c>
      <c r="G422" s="47">
        <f>IF(OR(M422="",M422="NO CONNECTION"),"",IFERROR(VALUE(SUBSTITUTE(_xlfn.FILTERXML(M422,"//lonDeg"),".",MID(1/2,2,1))),""))</f>
        <v/>
      </c>
      <c r="H422" s="45">
        <f>IF(ISNUMBER(F422),SUBSTITUTE(ROUND(F422,6)&amp;"",",",".")&amp;", "&amp;SUBSTITUTE(ROUND(G422,6)&amp;"",",","."),"")</f>
        <v/>
      </c>
      <c r="I422" s="46">
        <f>IF(ISNUMBER(F422),IFERROR(HYPERLINK("https://www.mymapcodes.com/go/?t="&amp;IF(U422="","AAA",U422)&amp;"&amp;ma="&amp;LEFT(S422,V422-1)&amp;"&amp;mb="&amp;MID(S422,V422+1,99),"Open on MyMapcodes →"),""),"")</f>
        <v/>
      </c>
      <c r="J422" s="48">
        <f>IF(P422="","",IF(AC422="MISSING","Add the country code: put it in front of the mapcode (e.g. ZAF RDD.2J) or in column C. ZAF = South Africa.",IF(AC422&lt;&gt;"",AC422,IF(M422="NO CONNECTION","Excel couldn't reach the mapcode service. Click the REFRESH RESULTS box just above the table.",IF(NOT(ISNUMBER(F422)),"The mapcode service doesn't recognise "&amp;E422&amp;". Check the mapcode and the country code.",IF(AD422,"Two different country codes were given, so the one in front of the mapcode ("&amp;R422&amp;") was used.",IF(E422&lt;&gt;TRIM(UPPER(B422&amp;"")),"Tidied up to "&amp;E422&amp;".","")))))))</f>
        <v/>
      </c>
      <c r="L422" s="49">
        <f>IF(E422="","",MapcodeAPI&amp;"coords/"&amp;SUBSTITUTE(E422," ","%20"))&amp;LEFT($B$13,0)</f>
        <v/>
      </c>
      <c r="M422" s="49">
        <f>IF(L422="","",IFERROR(_xlfn.WEBSERVICE(L422),IF(MapcodeAPIBackup="","NO CONNECTION",IFERROR(_xlfn.WEBSERVICE(MapcodeAPIBackup&amp;MID(L422,LEN(MapcodeAPI)+1,999)),"NO CONNECTION"))))</f>
        <v/>
      </c>
      <c r="N422" t="inlineStr">
        <is>
          <t xml:space="preserve"> </t>
        </is>
      </c>
      <c r="P422" s="50">
        <f>IFERROR(IF(AND(TRIM(B422&amp;"")="",TRIM(C422&amp;"")=""),"","#"&amp;UPPER(B422&amp;"")),"#(ERROR)")</f>
        <v/>
      </c>
      <c r="Q422" s="50">
        <f>IF(P422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422,2,999)," "," "),"﻿"," "),"​"," "),"⁠"," ")," "," ")," "," "),CHAR(9)," "),CHAR(10)," "),CHAR(13)," "),"MAPCODE"," "),CHAR(34)," "),"“"," "),"”"," "),"'"," "),"’"," "),"‘"," "),"("," "),")"," "),"["," "),"]"," "),"{"," "),"}"," "),","," "),";"," "),"|"," "),":"," "),"/"," "),"\"," ")))</f>
        <v/>
      </c>
      <c r="R422" s="50">
        <f>IF(ISNUMBER(FIND(" ",Q422)),LEFT(Q422,FIND(" ",Q422)-1),"")</f>
        <v/>
      </c>
      <c r="S422" s="50">
        <f>IF(ISNUMBER(FIND(" ",Q422)),TRIM(MID(Q422,FIND(" ",Q422)+1,999)),Q422)</f>
        <v/>
      </c>
      <c r="T4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422&amp;"")," "," "),"﻿"," "),"​"," "),"⁠"," ")," "," ")," "," "),CHAR(9)," "),CHAR(10)," "),CHAR(13)," "),"MAPCODE"," "),CHAR(34)," "),"“"," "),"”"," "),"'"," "),"’"," "),"‘"," "),"("," "),")"," "),"["," "),"]"," "),"{"," "),"}"," "),","," "),";"," "),"|"," "),":"," "),"/"," "),"\"," "))</f>
        <v/>
      </c>
      <c r="U422" s="50">
        <f>IF(R422&lt;&gt;"",R422,T422)</f>
        <v/>
      </c>
      <c r="V422" s="50">
        <f>IFERROR(FIND(".",S422),0)</f>
        <v/>
      </c>
      <c r="W422" s="50">
        <f>IF(V422&gt;0,V422-1,LEN(S422))</f>
        <v/>
      </c>
      <c r="X422" s="50">
        <f>IF(V422=0,"",IFERROR(LEFT(MID(S422,V422+1,99),FIND("-",MID(S422,V422+1,99))-1),MID(S422,V422+1,99)))</f>
        <v/>
      </c>
      <c r="Y422" s="50">
        <f>LEN(X422)</f>
        <v/>
      </c>
      <c r="Z4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422,"0",""),"1",""),"2",""),"3",""),"4",""),"5",""),"6",""),"7",""),"8",""),"9",""),"A",""),"B",""),"C",""),"D",""),"E",""),"F",""),"G",""),"H",""),"I",""),"J",""),"K",""),"L",""),"M",""),"N",""),"O",""),"P",""),"Q",""),"R",""),"S",""),"T",""),"U",""),"V",""),"W",""),"X",""),"Y",""),"Z",""),".",""),"-","")</f>
        <v/>
      </c>
      <c r="AA422" s="50">
        <f>LEN(S422)-LEN(SUBSTITUTE(S422,".",""))</f>
        <v/>
      </c>
      <c r="AB422" s="50">
        <f>AND(W422=5,Y422=4)</f>
        <v/>
      </c>
      <c r="AC422" s="50">
        <f>IF(P422="","",IF(S422="","There is no mapcode in this row, only a country code.",IF(ISNUMBER(FIND(" ",S422)),"There are too many spaces. A mapcode looks like ZAF RDD.2J: the country code, one space, then the code.",IF(Z422&lt;&gt;"","Contains characters that can't be in a mapcode: "&amp;Z422,IF(OR(AA422&lt;&gt;1,W422&lt;2,W422&gt;5,Y422&lt;2,Y422&gt;4),"This doesn't look like a mapcode. Mapcodes look like RDD.2J: 2 to 5 letters or numbers, a dot, then 2 to 4 more.",IF(AND(U422="",NOT(AB422)),"MISSING",IF(AND(U422&lt;&gt;"",OR(LEN(U422)&lt;2,LEN(U422)&gt;6,ISNUMBER(FIND(".",U422)))),"The country code """&amp;U422&amp;""" doesn't look right. Use a code like ZAF (South Africa) or US-CA (California).","")))))))</f>
        <v/>
      </c>
      <c r="AD422" s="50">
        <f>AND(R422&lt;&gt;"",T422&lt;&gt;"",R422&lt;&gt;T422)</f>
        <v/>
      </c>
    </row>
    <row r="423">
      <c r="B423" s="44" t="n"/>
      <c r="C423" s="44" t="n"/>
      <c r="D423" s="45">
        <f>IF(P423="","",IF(AC423="MISSING","MISSING COUNTRY CODE",IF(AC423&lt;&gt;"","NOT A VALID MAPCODE",IF(M423="NO CONNECTION","NO CONNECTION",IF(NOT(ISNUMBER(F423)),"NOT FOUND",IF(AD423,"CONVERTED – PLEASE CHECK","CONVERTED"))))))</f>
        <v/>
      </c>
      <c r="E423" s="46">
        <f>IF(OR(P423="",AC423&lt;&gt;""),"",TRIM(U423&amp;" "&amp;S423))</f>
        <v/>
      </c>
      <c r="F423" s="47">
        <f>IF(OR(M423="",M423="NO CONNECTION"),"",IFERROR(VALUE(SUBSTITUTE(_xlfn.FILTERXML(M423,"//latDeg"),".",MID(1/2,2,1))),""))</f>
        <v/>
      </c>
      <c r="G423" s="47">
        <f>IF(OR(M423="",M423="NO CONNECTION"),"",IFERROR(VALUE(SUBSTITUTE(_xlfn.FILTERXML(M423,"//lonDeg"),".",MID(1/2,2,1))),""))</f>
        <v/>
      </c>
      <c r="H423" s="45">
        <f>IF(ISNUMBER(F423),SUBSTITUTE(ROUND(F423,6)&amp;"",",",".")&amp;", "&amp;SUBSTITUTE(ROUND(G423,6)&amp;"",",","."),"")</f>
        <v/>
      </c>
      <c r="I423" s="46">
        <f>IF(ISNUMBER(F423),IFERROR(HYPERLINK("https://www.mymapcodes.com/go/?t="&amp;IF(U423="","AAA",U423)&amp;"&amp;ma="&amp;LEFT(S423,V423-1)&amp;"&amp;mb="&amp;MID(S423,V423+1,99),"Open on MyMapcodes →"),""),"")</f>
        <v/>
      </c>
      <c r="J423" s="48">
        <f>IF(P423="","",IF(AC423="MISSING","Add the country code: put it in front of the mapcode (e.g. ZAF RDD.2J) or in column C. ZAF = South Africa.",IF(AC423&lt;&gt;"",AC423,IF(M423="NO CONNECTION","Excel couldn't reach the mapcode service. Click the REFRESH RESULTS box just above the table.",IF(NOT(ISNUMBER(F423)),"The mapcode service doesn't recognise "&amp;E423&amp;". Check the mapcode and the country code.",IF(AD423,"Two different country codes were given, so the one in front of the mapcode ("&amp;R423&amp;") was used.",IF(E423&lt;&gt;TRIM(UPPER(B423&amp;"")),"Tidied up to "&amp;E423&amp;".","")))))))</f>
        <v/>
      </c>
      <c r="L423" s="49">
        <f>IF(E423="","",MapcodeAPI&amp;"coords/"&amp;SUBSTITUTE(E423," ","%20"))&amp;LEFT($B$13,0)</f>
        <v/>
      </c>
      <c r="M423" s="49">
        <f>IF(L423="","",IFERROR(_xlfn.WEBSERVICE(L423),IF(MapcodeAPIBackup="","NO CONNECTION",IFERROR(_xlfn.WEBSERVICE(MapcodeAPIBackup&amp;MID(L423,LEN(MapcodeAPI)+1,999)),"NO CONNECTION"))))</f>
        <v/>
      </c>
      <c r="N423" t="inlineStr">
        <is>
          <t xml:space="preserve"> </t>
        </is>
      </c>
      <c r="P423" s="50">
        <f>IFERROR(IF(AND(TRIM(B423&amp;"")="",TRIM(C423&amp;"")=""),"","#"&amp;UPPER(B423&amp;"")),"#(ERROR)")</f>
        <v/>
      </c>
      <c r="Q423" s="50">
        <f>IF(P423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423,2,999)," "," "),"﻿"," "),"​"," "),"⁠"," ")," "," ")," "," "),CHAR(9)," "),CHAR(10)," "),CHAR(13)," "),"MAPCODE"," "),CHAR(34)," "),"“"," "),"”"," "),"'"," "),"’"," "),"‘"," "),"("," "),")"," "),"["," "),"]"," "),"{"," "),"}"," "),","," "),";"," "),"|"," "),":"," "),"/"," "),"\"," ")))</f>
        <v/>
      </c>
      <c r="R423" s="50">
        <f>IF(ISNUMBER(FIND(" ",Q423)),LEFT(Q423,FIND(" ",Q423)-1),"")</f>
        <v/>
      </c>
      <c r="S423" s="50">
        <f>IF(ISNUMBER(FIND(" ",Q423)),TRIM(MID(Q423,FIND(" ",Q423)+1,999)),Q423)</f>
        <v/>
      </c>
      <c r="T4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423&amp;"")," "," "),"﻿"," "),"​"," "),"⁠"," ")," "," ")," "," "),CHAR(9)," "),CHAR(10)," "),CHAR(13)," "),"MAPCODE"," "),CHAR(34)," "),"“"," "),"”"," "),"'"," "),"’"," "),"‘"," "),"("," "),")"," "),"["," "),"]"," "),"{"," "),"}"," "),","," "),";"," "),"|"," "),":"," "),"/"," "),"\"," "))</f>
        <v/>
      </c>
      <c r="U423" s="50">
        <f>IF(R423&lt;&gt;"",R423,T423)</f>
        <v/>
      </c>
      <c r="V423" s="50">
        <f>IFERROR(FIND(".",S423),0)</f>
        <v/>
      </c>
      <c r="W423" s="50">
        <f>IF(V423&gt;0,V423-1,LEN(S423))</f>
        <v/>
      </c>
      <c r="X423" s="50">
        <f>IF(V423=0,"",IFERROR(LEFT(MID(S423,V423+1,99),FIND("-",MID(S423,V423+1,99))-1),MID(S423,V423+1,99)))</f>
        <v/>
      </c>
      <c r="Y423" s="50">
        <f>LEN(X423)</f>
        <v/>
      </c>
      <c r="Z4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423,"0",""),"1",""),"2",""),"3",""),"4",""),"5",""),"6",""),"7",""),"8",""),"9",""),"A",""),"B",""),"C",""),"D",""),"E",""),"F",""),"G",""),"H",""),"I",""),"J",""),"K",""),"L",""),"M",""),"N",""),"O",""),"P",""),"Q",""),"R",""),"S",""),"T",""),"U",""),"V",""),"W",""),"X",""),"Y",""),"Z",""),".",""),"-","")</f>
        <v/>
      </c>
      <c r="AA423" s="50">
        <f>LEN(S423)-LEN(SUBSTITUTE(S423,".",""))</f>
        <v/>
      </c>
      <c r="AB423" s="50">
        <f>AND(W423=5,Y423=4)</f>
        <v/>
      </c>
      <c r="AC423" s="50">
        <f>IF(P423="","",IF(S423="","There is no mapcode in this row, only a country code.",IF(ISNUMBER(FIND(" ",S423)),"There are too many spaces. A mapcode looks like ZAF RDD.2J: the country code, one space, then the code.",IF(Z423&lt;&gt;"","Contains characters that can't be in a mapcode: "&amp;Z423,IF(OR(AA423&lt;&gt;1,W423&lt;2,W423&gt;5,Y423&lt;2,Y423&gt;4),"This doesn't look like a mapcode. Mapcodes look like RDD.2J: 2 to 5 letters or numbers, a dot, then 2 to 4 more.",IF(AND(U423="",NOT(AB423)),"MISSING",IF(AND(U423&lt;&gt;"",OR(LEN(U423)&lt;2,LEN(U423)&gt;6,ISNUMBER(FIND(".",U423)))),"The country code """&amp;U423&amp;""" doesn't look right. Use a code like ZAF (South Africa) or US-CA (California).","")))))))</f>
        <v/>
      </c>
      <c r="AD423" s="50">
        <f>AND(R423&lt;&gt;"",T423&lt;&gt;"",R423&lt;&gt;T423)</f>
        <v/>
      </c>
    </row>
    <row r="424">
      <c r="B424" s="44" t="n"/>
      <c r="C424" s="44" t="n"/>
      <c r="D424" s="45">
        <f>IF(P424="","",IF(AC424="MISSING","MISSING COUNTRY CODE",IF(AC424&lt;&gt;"","NOT A VALID MAPCODE",IF(M424="NO CONNECTION","NO CONNECTION",IF(NOT(ISNUMBER(F424)),"NOT FOUND",IF(AD424,"CONVERTED – PLEASE CHECK","CONVERTED"))))))</f>
        <v/>
      </c>
      <c r="E424" s="46">
        <f>IF(OR(P424="",AC424&lt;&gt;""),"",TRIM(U424&amp;" "&amp;S424))</f>
        <v/>
      </c>
      <c r="F424" s="47">
        <f>IF(OR(M424="",M424="NO CONNECTION"),"",IFERROR(VALUE(SUBSTITUTE(_xlfn.FILTERXML(M424,"//latDeg"),".",MID(1/2,2,1))),""))</f>
        <v/>
      </c>
      <c r="G424" s="47">
        <f>IF(OR(M424="",M424="NO CONNECTION"),"",IFERROR(VALUE(SUBSTITUTE(_xlfn.FILTERXML(M424,"//lonDeg"),".",MID(1/2,2,1))),""))</f>
        <v/>
      </c>
      <c r="H424" s="45">
        <f>IF(ISNUMBER(F424),SUBSTITUTE(ROUND(F424,6)&amp;"",",",".")&amp;", "&amp;SUBSTITUTE(ROUND(G424,6)&amp;"",",","."),"")</f>
        <v/>
      </c>
      <c r="I424" s="46">
        <f>IF(ISNUMBER(F424),IFERROR(HYPERLINK("https://www.mymapcodes.com/go/?t="&amp;IF(U424="","AAA",U424)&amp;"&amp;ma="&amp;LEFT(S424,V424-1)&amp;"&amp;mb="&amp;MID(S424,V424+1,99),"Open on MyMapcodes →"),""),"")</f>
        <v/>
      </c>
      <c r="J424" s="48">
        <f>IF(P424="","",IF(AC424="MISSING","Add the country code: put it in front of the mapcode (e.g. ZAF RDD.2J) or in column C. ZAF = South Africa.",IF(AC424&lt;&gt;"",AC424,IF(M424="NO CONNECTION","Excel couldn't reach the mapcode service. Click the REFRESH RESULTS box just above the table.",IF(NOT(ISNUMBER(F424)),"The mapcode service doesn't recognise "&amp;E424&amp;". Check the mapcode and the country code.",IF(AD424,"Two different country codes were given, so the one in front of the mapcode ("&amp;R424&amp;") was used.",IF(E424&lt;&gt;TRIM(UPPER(B424&amp;"")),"Tidied up to "&amp;E424&amp;".","")))))))</f>
        <v/>
      </c>
      <c r="L424" s="49">
        <f>IF(E424="","",MapcodeAPI&amp;"coords/"&amp;SUBSTITUTE(E424," ","%20"))&amp;LEFT($B$13,0)</f>
        <v/>
      </c>
      <c r="M424" s="49">
        <f>IF(L424="","",IFERROR(_xlfn.WEBSERVICE(L424),IF(MapcodeAPIBackup="","NO CONNECTION",IFERROR(_xlfn.WEBSERVICE(MapcodeAPIBackup&amp;MID(L424,LEN(MapcodeAPI)+1,999)),"NO CONNECTION"))))</f>
        <v/>
      </c>
      <c r="N424" t="inlineStr">
        <is>
          <t xml:space="preserve"> </t>
        </is>
      </c>
      <c r="P424" s="50">
        <f>IFERROR(IF(AND(TRIM(B424&amp;"")="",TRIM(C424&amp;"")=""),"","#"&amp;UPPER(B424&amp;"")),"#(ERROR)")</f>
        <v/>
      </c>
      <c r="Q424" s="50">
        <f>IF(P424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424,2,999)," "," "),"﻿"," "),"​"," "),"⁠"," ")," "," ")," "," "),CHAR(9)," "),CHAR(10)," "),CHAR(13)," "),"MAPCODE"," "),CHAR(34)," "),"“"," "),"”"," "),"'"," "),"’"," "),"‘"," "),"("," "),")"," "),"["," "),"]"," "),"{"," "),"}"," "),","," "),";"," "),"|"," "),":"," "),"/"," "),"\"," ")))</f>
        <v/>
      </c>
      <c r="R424" s="50">
        <f>IF(ISNUMBER(FIND(" ",Q424)),LEFT(Q424,FIND(" ",Q424)-1),"")</f>
        <v/>
      </c>
      <c r="S424" s="50">
        <f>IF(ISNUMBER(FIND(" ",Q424)),TRIM(MID(Q424,FIND(" ",Q424)+1,999)),Q424)</f>
        <v/>
      </c>
      <c r="T4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424&amp;"")," "," "),"﻿"," "),"​"," "),"⁠"," ")," "," ")," "," "),CHAR(9)," "),CHAR(10)," "),CHAR(13)," "),"MAPCODE"," "),CHAR(34)," "),"“"," "),"”"," "),"'"," "),"’"," "),"‘"," "),"("," "),")"," "),"["," "),"]"," "),"{"," "),"}"," "),","," "),";"," "),"|"," "),":"," "),"/"," "),"\"," "))</f>
        <v/>
      </c>
      <c r="U424" s="50">
        <f>IF(R424&lt;&gt;"",R424,T424)</f>
        <v/>
      </c>
      <c r="V424" s="50">
        <f>IFERROR(FIND(".",S424),0)</f>
        <v/>
      </c>
      <c r="W424" s="50">
        <f>IF(V424&gt;0,V424-1,LEN(S424))</f>
        <v/>
      </c>
      <c r="X424" s="50">
        <f>IF(V424=0,"",IFERROR(LEFT(MID(S424,V424+1,99),FIND("-",MID(S424,V424+1,99))-1),MID(S424,V424+1,99)))</f>
        <v/>
      </c>
      <c r="Y424" s="50">
        <f>LEN(X424)</f>
        <v/>
      </c>
      <c r="Z4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424,"0",""),"1",""),"2",""),"3",""),"4",""),"5",""),"6",""),"7",""),"8",""),"9",""),"A",""),"B",""),"C",""),"D",""),"E",""),"F",""),"G",""),"H",""),"I",""),"J",""),"K",""),"L",""),"M",""),"N",""),"O",""),"P",""),"Q",""),"R",""),"S",""),"T",""),"U",""),"V",""),"W",""),"X",""),"Y",""),"Z",""),".",""),"-","")</f>
        <v/>
      </c>
      <c r="AA424" s="50">
        <f>LEN(S424)-LEN(SUBSTITUTE(S424,".",""))</f>
        <v/>
      </c>
      <c r="AB424" s="50">
        <f>AND(W424=5,Y424=4)</f>
        <v/>
      </c>
      <c r="AC424" s="50">
        <f>IF(P424="","",IF(S424="","There is no mapcode in this row, only a country code.",IF(ISNUMBER(FIND(" ",S424)),"There are too many spaces. A mapcode looks like ZAF RDD.2J: the country code, one space, then the code.",IF(Z424&lt;&gt;"","Contains characters that can't be in a mapcode: "&amp;Z424,IF(OR(AA424&lt;&gt;1,W424&lt;2,W424&gt;5,Y424&lt;2,Y424&gt;4),"This doesn't look like a mapcode. Mapcodes look like RDD.2J: 2 to 5 letters or numbers, a dot, then 2 to 4 more.",IF(AND(U424="",NOT(AB424)),"MISSING",IF(AND(U424&lt;&gt;"",OR(LEN(U424)&lt;2,LEN(U424)&gt;6,ISNUMBER(FIND(".",U424)))),"The country code """&amp;U424&amp;""" doesn't look right. Use a code like ZAF (South Africa) or US-CA (California).","")))))))</f>
        <v/>
      </c>
      <c r="AD424" s="50">
        <f>AND(R424&lt;&gt;"",T424&lt;&gt;"",R424&lt;&gt;T424)</f>
        <v/>
      </c>
    </row>
    <row r="425">
      <c r="B425" s="44" t="n"/>
      <c r="C425" s="44" t="n"/>
      <c r="D425" s="45">
        <f>IF(P425="","",IF(AC425="MISSING","MISSING COUNTRY CODE",IF(AC425&lt;&gt;"","NOT A VALID MAPCODE",IF(M425="NO CONNECTION","NO CONNECTION",IF(NOT(ISNUMBER(F425)),"NOT FOUND",IF(AD425,"CONVERTED – PLEASE CHECK","CONVERTED"))))))</f>
        <v/>
      </c>
      <c r="E425" s="46">
        <f>IF(OR(P425="",AC425&lt;&gt;""),"",TRIM(U425&amp;" "&amp;S425))</f>
        <v/>
      </c>
      <c r="F425" s="47">
        <f>IF(OR(M425="",M425="NO CONNECTION"),"",IFERROR(VALUE(SUBSTITUTE(_xlfn.FILTERXML(M425,"//latDeg"),".",MID(1/2,2,1))),""))</f>
        <v/>
      </c>
      <c r="G425" s="47">
        <f>IF(OR(M425="",M425="NO CONNECTION"),"",IFERROR(VALUE(SUBSTITUTE(_xlfn.FILTERXML(M425,"//lonDeg"),".",MID(1/2,2,1))),""))</f>
        <v/>
      </c>
      <c r="H425" s="45">
        <f>IF(ISNUMBER(F425),SUBSTITUTE(ROUND(F425,6)&amp;"",",",".")&amp;", "&amp;SUBSTITUTE(ROUND(G425,6)&amp;"",",","."),"")</f>
        <v/>
      </c>
      <c r="I425" s="46">
        <f>IF(ISNUMBER(F425),IFERROR(HYPERLINK("https://www.mymapcodes.com/go/?t="&amp;IF(U425="","AAA",U425)&amp;"&amp;ma="&amp;LEFT(S425,V425-1)&amp;"&amp;mb="&amp;MID(S425,V425+1,99),"Open on MyMapcodes →"),""),"")</f>
        <v/>
      </c>
      <c r="J425" s="48">
        <f>IF(P425="","",IF(AC425="MISSING","Add the country code: put it in front of the mapcode (e.g. ZAF RDD.2J) or in column C. ZAF = South Africa.",IF(AC425&lt;&gt;"",AC425,IF(M425="NO CONNECTION","Excel couldn't reach the mapcode service. Click the REFRESH RESULTS box just above the table.",IF(NOT(ISNUMBER(F425)),"The mapcode service doesn't recognise "&amp;E425&amp;". Check the mapcode and the country code.",IF(AD425,"Two different country codes were given, so the one in front of the mapcode ("&amp;R425&amp;") was used.",IF(E425&lt;&gt;TRIM(UPPER(B425&amp;"")),"Tidied up to "&amp;E425&amp;".","")))))))</f>
        <v/>
      </c>
      <c r="L425" s="49">
        <f>IF(E425="","",MapcodeAPI&amp;"coords/"&amp;SUBSTITUTE(E425," ","%20"))&amp;LEFT($B$13,0)</f>
        <v/>
      </c>
      <c r="M425" s="49">
        <f>IF(L425="","",IFERROR(_xlfn.WEBSERVICE(L425),IF(MapcodeAPIBackup="","NO CONNECTION",IFERROR(_xlfn.WEBSERVICE(MapcodeAPIBackup&amp;MID(L425,LEN(MapcodeAPI)+1,999)),"NO CONNECTION"))))</f>
        <v/>
      </c>
      <c r="N425" t="inlineStr">
        <is>
          <t xml:space="preserve"> </t>
        </is>
      </c>
      <c r="P425" s="50">
        <f>IFERROR(IF(AND(TRIM(B425&amp;"")="",TRIM(C425&amp;"")=""),"","#"&amp;UPPER(B425&amp;"")),"#(ERROR)")</f>
        <v/>
      </c>
      <c r="Q425" s="50">
        <f>IF(P425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425,2,999)," "," "),"﻿"," "),"​"," "),"⁠"," ")," "," ")," "," "),CHAR(9)," "),CHAR(10)," "),CHAR(13)," "),"MAPCODE"," "),CHAR(34)," "),"“"," "),"”"," "),"'"," "),"’"," "),"‘"," "),"("," "),")"," "),"["," "),"]"," "),"{"," "),"}"," "),","," "),";"," "),"|"," "),":"," "),"/"," "),"\"," ")))</f>
        <v/>
      </c>
      <c r="R425" s="50">
        <f>IF(ISNUMBER(FIND(" ",Q425)),LEFT(Q425,FIND(" ",Q425)-1),"")</f>
        <v/>
      </c>
      <c r="S425" s="50">
        <f>IF(ISNUMBER(FIND(" ",Q425)),TRIM(MID(Q425,FIND(" ",Q425)+1,999)),Q425)</f>
        <v/>
      </c>
      <c r="T4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425&amp;"")," "," "),"﻿"," "),"​"," "),"⁠"," ")," "," ")," "," "),CHAR(9)," "),CHAR(10)," "),CHAR(13)," "),"MAPCODE"," "),CHAR(34)," "),"“"," "),"”"," "),"'"," "),"’"," "),"‘"," "),"("," "),")"," "),"["," "),"]"," "),"{"," "),"}"," "),","," "),";"," "),"|"," "),":"," "),"/"," "),"\"," "))</f>
        <v/>
      </c>
      <c r="U425" s="50">
        <f>IF(R425&lt;&gt;"",R425,T425)</f>
        <v/>
      </c>
      <c r="V425" s="50">
        <f>IFERROR(FIND(".",S425),0)</f>
        <v/>
      </c>
      <c r="W425" s="50">
        <f>IF(V425&gt;0,V425-1,LEN(S425))</f>
        <v/>
      </c>
      <c r="X425" s="50">
        <f>IF(V425=0,"",IFERROR(LEFT(MID(S425,V425+1,99),FIND("-",MID(S425,V425+1,99))-1),MID(S425,V425+1,99)))</f>
        <v/>
      </c>
      <c r="Y425" s="50">
        <f>LEN(X425)</f>
        <v/>
      </c>
      <c r="Z4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425,"0",""),"1",""),"2",""),"3",""),"4",""),"5",""),"6",""),"7",""),"8",""),"9",""),"A",""),"B",""),"C",""),"D",""),"E",""),"F",""),"G",""),"H",""),"I",""),"J",""),"K",""),"L",""),"M",""),"N",""),"O",""),"P",""),"Q",""),"R",""),"S",""),"T",""),"U",""),"V",""),"W",""),"X",""),"Y",""),"Z",""),".",""),"-","")</f>
        <v/>
      </c>
      <c r="AA425" s="50">
        <f>LEN(S425)-LEN(SUBSTITUTE(S425,".",""))</f>
        <v/>
      </c>
      <c r="AB425" s="50">
        <f>AND(W425=5,Y425=4)</f>
        <v/>
      </c>
      <c r="AC425" s="50">
        <f>IF(P425="","",IF(S425="","There is no mapcode in this row, only a country code.",IF(ISNUMBER(FIND(" ",S425)),"There are too many spaces. A mapcode looks like ZAF RDD.2J: the country code, one space, then the code.",IF(Z425&lt;&gt;"","Contains characters that can't be in a mapcode: "&amp;Z425,IF(OR(AA425&lt;&gt;1,W425&lt;2,W425&gt;5,Y425&lt;2,Y425&gt;4),"This doesn't look like a mapcode. Mapcodes look like RDD.2J: 2 to 5 letters or numbers, a dot, then 2 to 4 more.",IF(AND(U425="",NOT(AB425)),"MISSING",IF(AND(U425&lt;&gt;"",OR(LEN(U425)&lt;2,LEN(U425)&gt;6,ISNUMBER(FIND(".",U425)))),"The country code """&amp;U425&amp;""" doesn't look right. Use a code like ZAF (South Africa) or US-CA (California).","")))))))</f>
        <v/>
      </c>
      <c r="AD425" s="50">
        <f>AND(R425&lt;&gt;"",T425&lt;&gt;"",R425&lt;&gt;T425)</f>
        <v/>
      </c>
    </row>
    <row r="426">
      <c r="B426" s="44" t="n"/>
      <c r="C426" s="44" t="n"/>
      <c r="D426" s="45">
        <f>IF(P426="","",IF(AC426="MISSING","MISSING COUNTRY CODE",IF(AC426&lt;&gt;"","NOT A VALID MAPCODE",IF(M426="NO CONNECTION","NO CONNECTION",IF(NOT(ISNUMBER(F426)),"NOT FOUND",IF(AD426,"CONVERTED – PLEASE CHECK","CONVERTED"))))))</f>
        <v/>
      </c>
      <c r="E426" s="46">
        <f>IF(OR(P426="",AC426&lt;&gt;""),"",TRIM(U426&amp;" "&amp;S426))</f>
        <v/>
      </c>
      <c r="F426" s="47">
        <f>IF(OR(M426="",M426="NO CONNECTION"),"",IFERROR(VALUE(SUBSTITUTE(_xlfn.FILTERXML(M426,"//latDeg"),".",MID(1/2,2,1))),""))</f>
        <v/>
      </c>
      <c r="G426" s="47">
        <f>IF(OR(M426="",M426="NO CONNECTION"),"",IFERROR(VALUE(SUBSTITUTE(_xlfn.FILTERXML(M426,"//lonDeg"),".",MID(1/2,2,1))),""))</f>
        <v/>
      </c>
      <c r="H426" s="45">
        <f>IF(ISNUMBER(F426),SUBSTITUTE(ROUND(F426,6)&amp;"",",",".")&amp;", "&amp;SUBSTITUTE(ROUND(G426,6)&amp;"",",","."),"")</f>
        <v/>
      </c>
      <c r="I426" s="46">
        <f>IF(ISNUMBER(F426),IFERROR(HYPERLINK("https://www.mymapcodes.com/go/?t="&amp;IF(U426="","AAA",U426)&amp;"&amp;ma="&amp;LEFT(S426,V426-1)&amp;"&amp;mb="&amp;MID(S426,V426+1,99),"Open on MyMapcodes →"),""),"")</f>
        <v/>
      </c>
      <c r="J426" s="48">
        <f>IF(P426="","",IF(AC426="MISSING","Add the country code: put it in front of the mapcode (e.g. ZAF RDD.2J) or in column C. ZAF = South Africa.",IF(AC426&lt;&gt;"",AC426,IF(M426="NO CONNECTION","Excel couldn't reach the mapcode service. Click the REFRESH RESULTS box just above the table.",IF(NOT(ISNUMBER(F426)),"The mapcode service doesn't recognise "&amp;E426&amp;". Check the mapcode and the country code.",IF(AD426,"Two different country codes were given, so the one in front of the mapcode ("&amp;R426&amp;") was used.",IF(E426&lt;&gt;TRIM(UPPER(B426&amp;"")),"Tidied up to "&amp;E426&amp;".","")))))))</f>
        <v/>
      </c>
      <c r="L426" s="49">
        <f>IF(E426="","",MapcodeAPI&amp;"coords/"&amp;SUBSTITUTE(E426," ","%20"))&amp;LEFT($B$13,0)</f>
        <v/>
      </c>
      <c r="M426" s="49">
        <f>IF(L426="","",IFERROR(_xlfn.WEBSERVICE(L426),IF(MapcodeAPIBackup="","NO CONNECTION",IFERROR(_xlfn.WEBSERVICE(MapcodeAPIBackup&amp;MID(L426,LEN(MapcodeAPI)+1,999)),"NO CONNECTION"))))</f>
        <v/>
      </c>
      <c r="N426" t="inlineStr">
        <is>
          <t xml:space="preserve"> </t>
        </is>
      </c>
      <c r="P426" s="50">
        <f>IFERROR(IF(AND(TRIM(B426&amp;"")="",TRIM(C426&amp;"")=""),"","#"&amp;UPPER(B426&amp;"")),"#(ERROR)")</f>
        <v/>
      </c>
      <c r="Q426" s="50">
        <f>IF(P426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426,2,999)," "," "),"﻿"," "),"​"," "),"⁠"," ")," "," ")," "," "),CHAR(9)," "),CHAR(10)," "),CHAR(13)," "),"MAPCODE"," "),CHAR(34)," "),"“"," "),"”"," "),"'"," "),"’"," "),"‘"," "),"("," "),")"," "),"["," "),"]"," "),"{"," "),"}"," "),","," "),";"," "),"|"," "),":"," "),"/"," "),"\"," ")))</f>
        <v/>
      </c>
      <c r="R426" s="50">
        <f>IF(ISNUMBER(FIND(" ",Q426)),LEFT(Q426,FIND(" ",Q426)-1),"")</f>
        <v/>
      </c>
      <c r="S426" s="50">
        <f>IF(ISNUMBER(FIND(" ",Q426)),TRIM(MID(Q426,FIND(" ",Q426)+1,999)),Q426)</f>
        <v/>
      </c>
      <c r="T4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426&amp;"")," "," "),"﻿"," "),"​"," "),"⁠"," ")," "," ")," "," "),CHAR(9)," "),CHAR(10)," "),CHAR(13)," "),"MAPCODE"," "),CHAR(34)," "),"“"," "),"”"," "),"'"," "),"’"," "),"‘"," "),"("," "),")"," "),"["," "),"]"," "),"{"," "),"}"," "),","," "),";"," "),"|"," "),":"," "),"/"," "),"\"," "))</f>
        <v/>
      </c>
      <c r="U426" s="50">
        <f>IF(R426&lt;&gt;"",R426,T426)</f>
        <v/>
      </c>
      <c r="V426" s="50">
        <f>IFERROR(FIND(".",S426),0)</f>
        <v/>
      </c>
      <c r="W426" s="50">
        <f>IF(V426&gt;0,V426-1,LEN(S426))</f>
        <v/>
      </c>
      <c r="X426" s="50">
        <f>IF(V426=0,"",IFERROR(LEFT(MID(S426,V426+1,99),FIND("-",MID(S426,V426+1,99))-1),MID(S426,V426+1,99)))</f>
        <v/>
      </c>
      <c r="Y426" s="50">
        <f>LEN(X426)</f>
        <v/>
      </c>
      <c r="Z4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426,"0",""),"1",""),"2",""),"3",""),"4",""),"5",""),"6",""),"7",""),"8",""),"9",""),"A",""),"B",""),"C",""),"D",""),"E",""),"F",""),"G",""),"H",""),"I",""),"J",""),"K",""),"L",""),"M",""),"N",""),"O",""),"P",""),"Q",""),"R",""),"S",""),"T",""),"U",""),"V",""),"W",""),"X",""),"Y",""),"Z",""),".",""),"-","")</f>
        <v/>
      </c>
      <c r="AA426" s="50">
        <f>LEN(S426)-LEN(SUBSTITUTE(S426,".",""))</f>
        <v/>
      </c>
      <c r="AB426" s="50">
        <f>AND(W426=5,Y426=4)</f>
        <v/>
      </c>
      <c r="AC426" s="50">
        <f>IF(P426="","",IF(S426="","There is no mapcode in this row, only a country code.",IF(ISNUMBER(FIND(" ",S426)),"There are too many spaces. A mapcode looks like ZAF RDD.2J: the country code, one space, then the code.",IF(Z426&lt;&gt;"","Contains characters that can't be in a mapcode: "&amp;Z426,IF(OR(AA426&lt;&gt;1,W426&lt;2,W426&gt;5,Y426&lt;2,Y426&gt;4),"This doesn't look like a mapcode. Mapcodes look like RDD.2J: 2 to 5 letters or numbers, a dot, then 2 to 4 more.",IF(AND(U426="",NOT(AB426)),"MISSING",IF(AND(U426&lt;&gt;"",OR(LEN(U426)&lt;2,LEN(U426)&gt;6,ISNUMBER(FIND(".",U426)))),"The country code """&amp;U426&amp;""" doesn't look right. Use a code like ZAF (South Africa) or US-CA (California).","")))))))</f>
        <v/>
      </c>
      <c r="AD426" s="50">
        <f>AND(R426&lt;&gt;"",T426&lt;&gt;"",R426&lt;&gt;T426)</f>
        <v/>
      </c>
    </row>
    <row r="427">
      <c r="B427" s="44" t="n"/>
      <c r="C427" s="44" t="n"/>
      <c r="D427" s="45">
        <f>IF(P427="","",IF(AC427="MISSING","MISSING COUNTRY CODE",IF(AC427&lt;&gt;"","NOT A VALID MAPCODE",IF(M427="NO CONNECTION","NO CONNECTION",IF(NOT(ISNUMBER(F427)),"NOT FOUND",IF(AD427,"CONVERTED – PLEASE CHECK","CONVERTED"))))))</f>
        <v/>
      </c>
      <c r="E427" s="46">
        <f>IF(OR(P427="",AC427&lt;&gt;""),"",TRIM(U427&amp;" "&amp;S427))</f>
        <v/>
      </c>
      <c r="F427" s="47">
        <f>IF(OR(M427="",M427="NO CONNECTION"),"",IFERROR(VALUE(SUBSTITUTE(_xlfn.FILTERXML(M427,"//latDeg"),".",MID(1/2,2,1))),""))</f>
        <v/>
      </c>
      <c r="G427" s="47">
        <f>IF(OR(M427="",M427="NO CONNECTION"),"",IFERROR(VALUE(SUBSTITUTE(_xlfn.FILTERXML(M427,"//lonDeg"),".",MID(1/2,2,1))),""))</f>
        <v/>
      </c>
      <c r="H427" s="45">
        <f>IF(ISNUMBER(F427),SUBSTITUTE(ROUND(F427,6)&amp;"",",",".")&amp;", "&amp;SUBSTITUTE(ROUND(G427,6)&amp;"",",","."),"")</f>
        <v/>
      </c>
      <c r="I427" s="46">
        <f>IF(ISNUMBER(F427),IFERROR(HYPERLINK("https://www.mymapcodes.com/go/?t="&amp;IF(U427="","AAA",U427)&amp;"&amp;ma="&amp;LEFT(S427,V427-1)&amp;"&amp;mb="&amp;MID(S427,V427+1,99),"Open on MyMapcodes →"),""),"")</f>
        <v/>
      </c>
      <c r="J427" s="48">
        <f>IF(P427="","",IF(AC427="MISSING","Add the country code: put it in front of the mapcode (e.g. ZAF RDD.2J) or in column C. ZAF = South Africa.",IF(AC427&lt;&gt;"",AC427,IF(M427="NO CONNECTION","Excel couldn't reach the mapcode service. Click the REFRESH RESULTS box just above the table.",IF(NOT(ISNUMBER(F427)),"The mapcode service doesn't recognise "&amp;E427&amp;". Check the mapcode and the country code.",IF(AD427,"Two different country codes were given, so the one in front of the mapcode ("&amp;R427&amp;") was used.",IF(E427&lt;&gt;TRIM(UPPER(B427&amp;"")),"Tidied up to "&amp;E427&amp;".","")))))))</f>
        <v/>
      </c>
      <c r="L427" s="49">
        <f>IF(E427="","",MapcodeAPI&amp;"coords/"&amp;SUBSTITUTE(E427," ","%20"))&amp;LEFT($B$13,0)</f>
        <v/>
      </c>
      <c r="M427" s="49">
        <f>IF(L427="","",IFERROR(_xlfn.WEBSERVICE(L427),IF(MapcodeAPIBackup="","NO CONNECTION",IFERROR(_xlfn.WEBSERVICE(MapcodeAPIBackup&amp;MID(L427,LEN(MapcodeAPI)+1,999)),"NO CONNECTION"))))</f>
        <v/>
      </c>
      <c r="N427" t="inlineStr">
        <is>
          <t xml:space="preserve"> </t>
        </is>
      </c>
      <c r="P427" s="50">
        <f>IFERROR(IF(AND(TRIM(B427&amp;"")="",TRIM(C427&amp;"")=""),"","#"&amp;UPPER(B427&amp;"")),"#(ERROR)")</f>
        <v/>
      </c>
      <c r="Q427" s="50">
        <f>IF(P427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427,2,999)," "," "),"﻿"," "),"​"," "),"⁠"," ")," "," ")," "," "),CHAR(9)," "),CHAR(10)," "),CHAR(13)," "),"MAPCODE"," "),CHAR(34)," "),"“"," "),"”"," "),"'"," "),"’"," "),"‘"," "),"("," "),")"," "),"["," "),"]"," "),"{"," "),"}"," "),","," "),";"," "),"|"," "),":"," "),"/"," "),"\"," ")))</f>
        <v/>
      </c>
      <c r="R427" s="50">
        <f>IF(ISNUMBER(FIND(" ",Q427)),LEFT(Q427,FIND(" ",Q427)-1),"")</f>
        <v/>
      </c>
      <c r="S427" s="50">
        <f>IF(ISNUMBER(FIND(" ",Q427)),TRIM(MID(Q427,FIND(" ",Q427)+1,999)),Q427)</f>
        <v/>
      </c>
      <c r="T4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427&amp;"")," "," "),"﻿"," "),"​"," "),"⁠"," ")," "," ")," "," "),CHAR(9)," "),CHAR(10)," "),CHAR(13)," "),"MAPCODE"," "),CHAR(34)," "),"“"," "),"”"," "),"'"," "),"’"," "),"‘"," "),"("," "),")"," "),"["," "),"]"," "),"{"," "),"}"," "),","," "),";"," "),"|"," "),":"," "),"/"," "),"\"," "))</f>
        <v/>
      </c>
      <c r="U427" s="50">
        <f>IF(R427&lt;&gt;"",R427,T427)</f>
        <v/>
      </c>
      <c r="V427" s="50">
        <f>IFERROR(FIND(".",S427),0)</f>
        <v/>
      </c>
      <c r="W427" s="50">
        <f>IF(V427&gt;0,V427-1,LEN(S427))</f>
        <v/>
      </c>
      <c r="X427" s="50">
        <f>IF(V427=0,"",IFERROR(LEFT(MID(S427,V427+1,99),FIND("-",MID(S427,V427+1,99))-1),MID(S427,V427+1,99)))</f>
        <v/>
      </c>
      <c r="Y427" s="50">
        <f>LEN(X427)</f>
        <v/>
      </c>
      <c r="Z4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427,"0",""),"1",""),"2",""),"3",""),"4",""),"5",""),"6",""),"7",""),"8",""),"9",""),"A",""),"B",""),"C",""),"D",""),"E",""),"F",""),"G",""),"H",""),"I",""),"J",""),"K",""),"L",""),"M",""),"N",""),"O",""),"P",""),"Q",""),"R",""),"S",""),"T",""),"U",""),"V",""),"W",""),"X",""),"Y",""),"Z",""),".",""),"-","")</f>
        <v/>
      </c>
      <c r="AA427" s="50">
        <f>LEN(S427)-LEN(SUBSTITUTE(S427,".",""))</f>
        <v/>
      </c>
      <c r="AB427" s="50">
        <f>AND(W427=5,Y427=4)</f>
        <v/>
      </c>
      <c r="AC427" s="50">
        <f>IF(P427="","",IF(S427="","There is no mapcode in this row, only a country code.",IF(ISNUMBER(FIND(" ",S427)),"There are too many spaces. A mapcode looks like ZAF RDD.2J: the country code, one space, then the code.",IF(Z427&lt;&gt;"","Contains characters that can't be in a mapcode: "&amp;Z427,IF(OR(AA427&lt;&gt;1,W427&lt;2,W427&gt;5,Y427&lt;2,Y427&gt;4),"This doesn't look like a mapcode. Mapcodes look like RDD.2J: 2 to 5 letters or numbers, a dot, then 2 to 4 more.",IF(AND(U427="",NOT(AB427)),"MISSING",IF(AND(U427&lt;&gt;"",OR(LEN(U427)&lt;2,LEN(U427)&gt;6,ISNUMBER(FIND(".",U427)))),"The country code """&amp;U427&amp;""" doesn't look right. Use a code like ZAF (South Africa) or US-CA (California).","")))))))</f>
        <v/>
      </c>
      <c r="AD427" s="50">
        <f>AND(R427&lt;&gt;"",T427&lt;&gt;"",R427&lt;&gt;T427)</f>
        <v/>
      </c>
    </row>
    <row r="428">
      <c r="B428" s="44" t="n"/>
      <c r="C428" s="44" t="n"/>
      <c r="D428" s="45">
        <f>IF(P428="","",IF(AC428="MISSING","MISSING COUNTRY CODE",IF(AC428&lt;&gt;"","NOT A VALID MAPCODE",IF(M428="NO CONNECTION","NO CONNECTION",IF(NOT(ISNUMBER(F428)),"NOT FOUND",IF(AD428,"CONVERTED – PLEASE CHECK","CONVERTED"))))))</f>
        <v/>
      </c>
      <c r="E428" s="46">
        <f>IF(OR(P428="",AC428&lt;&gt;""),"",TRIM(U428&amp;" "&amp;S428))</f>
        <v/>
      </c>
      <c r="F428" s="47">
        <f>IF(OR(M428="",M428="NO CONNECTION"),"",IFERROR(VALUE(SUBSTITUTE(_xlfn.FILTERXML(M428,"//latDeg"),".",MID(1/2,2,1))),""))</f>
        <v/>
      </c>
      <c r="G428" s="47">
        <f>IF(OR(M428="",M428="NO CONNECTION"),"",IFERROR(VALUE(SUBSTITUTE(_xlfn.FILTERXML(M428,"//lonDeg"),".",MID(1/2,2,1))),""))</f>
        <v/>
      </c>
      <c r="H428" s="45">
        <f>IF(ISNUMBER(F428),SUBSTITUTE(ROUND(F428,6)&amp;"",",",".")&amp;", "&amp;SUBSTITUTE(ROUND(G428,6)&amp;"",",","."),"")</f>
        <v/>
      </c>
      <c r="I428" s="46">
        <f>IF(ISNUMBER(F428),IFERROR(HYPERLINK("https://www.mymapcodes.com/go/?t="&amp;IF(U428="","AAA",U428)&amp;"&amp;ma="&amp;LEFT(S428,V428-1)&amp;"&amp;mb="&amp;MID(S428,V428+1,99),"Open on MyMapcodes →"),""),"")</f>
        <v/>
      </c>
      <c r="J428" s="48">
        <f>IF(P428="","",IF(AC428="MISSING","Add the country code: put it in front of the mapcode (e.g. ZAF RDD.2J) or in column C. ZAF = South Africa.",IF(AC428&lt;&gt;"",AC428,IF(M428="NO CONNECTION","Excel couldn't reach the mapcode service. Click the REFRESH RESULTS box just above the table.",IF(NOT(ISNUMBER(F428)),"The mapcode service doesn't recognise "&amp;E428&amp;". Check the mapcode and the country code.",IF(AD428,"Two different country codes were given, so the one in front of the mapcode ("&amp;R428&amp;") was used.",IF(E428&lt;&gt;TRIM(UPPER(B428&amp;"")),"Tidied up to "&amp;E428&amp;".","")))))))</f>
        <v/>
      </c>
      <c r="L428" s="49">
        <f>IF(E428="","",MapcodeAPI&amp;"coords/"&amp;SUBSTITUTE(E428," ","%20"))&amp;LEFT($B$13,0)</f>
        <v/>
      </c>
      <c r="M428" s="49">
        <f>IF(L428="","",IFERROR(_xlfn.WEBSERVICE(L428),IF(MapcodeAPIBackup="","NO CONNECTION",IFERROR(_xlfn.WEBSERVICE(MapcodeAPIBackup&amp;MID(L428,LEN(MapcodeAPI)+1,999)),"NO CONNECTION"))))</f>
        <v/>
      </c>
      <c r="N428" t="inlineStr">
        <is>
          <t xml:space="preserve"> </t>
        </is>
      </c>
      <c r="P428" s="50">
        <f>IFERROR(IF(AND(TRIM(B428&amp;"")="",TRIM(C428&amp;"")=""),"","#"&amp;UPPER(B428&amp;"")),"#(ERROR)")</f>
        <v/>
      </c>
      <c r="Q428" s="50">
        <f>IF(P428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428,2,999)," "," "),"﻿"," "),"​"," "),"⁠"," ")," "," ")," "," "),CHAR(9)," "),CHAR(10)," "),CHAR(13)," "),"MAPCODE"," "),CHAR(34)," "),"“"," "),"”"," "),"'"," "),"’"," "),"‘"," "),"("," "),")"," "),"["," "),"]"," "),"{"," "),"}"," "),","," "),";"," "),"|"," "),":"," "),"/"," "),"\"," ")))</f>
        <v/>
      </c>
      <c r="R428" s="50">
        <f>IF(ISNUMBER(FIND(" ",Q428)),LEFT(Q428,FIND(" ",Q428)-1),"")</f>
        <v/>
      </c>
      <c r="S428" s="50">
        <f>IF(ISNUMBER(FIND(" ",Q428)),TRIM(MID(Q428,FIND(" ",Q428)+1,999)),Q428)</f>
        <v/>
      </c>
      <c r="T4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428&amp;"")," "," "),"﻿"," "),"​"," "),"⁠"," ")," "," ")," "," "),CHAR(9)," "),CHAR(10)," "),CHAR(13)," "),"MAPCODE"," "),CHAR(34)," "),"“"," "),"”"," "),"'"," "),"’"," "),"‘"," "),"("," "),")"," "),"["," "),"]"," "),"{"," "),"}"," "),","," "),";"," "),"|"," "),":"," "),"/"," "),"\"," "))</f>
        <v/>
      </c>
      <c r="U428" s="50">
        <f>IF(R428&lt;&gt;"",R428,T428)</f>
        <v/>
      </c>
      <c r="V428" s="50">
        <f>IFERROR(FIND(".",S428),0)</f>
        <v/>
      </c>
      <c r="W428" s="50">
        <f>IF(V428&gt;0,V428-1,LEN(S428))</f>
        <v/>
      </c>
      <c r="X428" s="50">
        <f>IF(V428=0,"",IFERROR(LEFT(MID(S428,V428+1,99),FIND("-",MID(S428,V428+1,99))-1),MID(S428,V428+1,99)))</f>
        <v/>
      </c>
      <c r="Y428" s="50">
        <f>LEN(X428)</f>
        <v/>
      </c>
      <c r="Z4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428,"0",""),"1",""),"2",""),"3",""),"4",""),"5",""),"6",""),"7",""),"8",""),"9",""),"A",""),"B",""),"C",""),"D",""),"E",""),"F",""),"G",""),"H",""),"I",""),"J",""),"K",""),"L",""),"M",""),"N",""),"O",""),"P",""),"Q",""),"R",""),"S",""),"T",""),"U",""),"V",""),"W",""),"X",""),"Y",""),"Z",""),".",""),"-","")</f>
        <v/>
      </c>
      <c r="AA428" s="50">
        <f>LEN(S428)-LEN(SUBSTITUTE(S428,".",""))</f>
        <v/>
      </c>
      <c r="AB428" s="50">
        <f>AND(W428=5,Y428=4)</f>
        <v/>
      </c>
      <c r="AC428" s="50">
        <f>IF(P428="","",IF(S428="","There is no mapcode in this row, only a country code.",IF(ISNUMBER(FIND(" ",S428)),"There are too many spaces. A mapcode looks like ZAF RDD.2J: the country code, one space, then the code.",IF(Z428&lt;&gt;"","Contains characters that can't be in a mapcode: "&amp;Z428,IF(OR(AA428&lt;&gt;1,W428&lt;2,W428&gt;5,Y428&lt;2,Y428&gt;4),"This doesn't look like a mapcode. Mapcodes look like RDD.2J: 2 to 5 letters or numbers, a dot, then 2 to 4 more.",IF(AND(U428="",NOT(AB428)),"MISSING",IF(AND(U428&lt;&gt;"",OR(LEN(U428)&lt;2,LEN(U428)&gt;6,ISNUMBER(FIND(".",U428)))),"The country code """&amp;U428&amp;""" doesn't look right. Use a code like ZAF (South Africa) or US-CA (California).","")))))))</f>
        <v/>
      </c>
      <c r="AD428" s="50">
        <f>AND(R428&lt;&gt;"",T428&lt;&gt;"",R428&lt;&gt;T428)</f>
        <v/>
      </c>
    </row>
    <row r="429">
      <c r="B429" s="44" t="n"/>
      <c r="C429" s="44" t="n"/>
      <c r="D429" s="45">
        <f>IF(P429="","",IF(AC429="MISSING","MISSING COUNTRY CODE",IF(AC429&lt;&gt;"","NOT A VALID MAPCODE",IF(M429="NO CONNECTION","NO CONNECTION",IF(NOT(ISNUMBER(F429)),"NOT FOUND",IF(AD429,"CONVERTED – PLEASE CHECK","CONVERTED"))))))</f>
        <v/>
      </c>
      <c r="E429" s="46">
        <f>IF(OR(P429="",AC429&lt;&gt;""),"",TRIM(U429&amp;" "&amp;S429))</f>
        <v/>
      </c>
      <c r="F429" s="47">
        <f>IF(OR(M429="",M429="NO CONNECTION"),"",IFERROR(VALUE(SUBSTITUTE(_xlfn.FILTERXML(M429,"//latDeg"),".",MID(1/2,2,1))),""))</f>
        <v/>
      </c>
      <c r="G429" s="47">
        <f>IF(OR(M429="",M429="NO CONNECTION"),"",IFERROR(VALUE(SUBSTITUTE(_xlfn.FILTERXML(M429,"//lonDeg"),".",MID(1/2,2,1))),""))</f>
        <v/>
      </c>
      <c r="H429" s="45">
        <f>IF(ISNUMBER(F429),SUBSTITUTE(ROUND(F429,6)&amp;"",",",".")&amp;", "&amp;SUBSTITUTE(ROUND(G429,6)&amp;"",",","."),"")</f>
        <v/>
      </c>
      <c r="I429" s="46">
        <f>IF(ISNUMBER(F429),IFERROR(HYPERLINK("https://www.mymapcodes.com/go/?t="&amp;IF(U429="","AAA",U429)&amp;"&amp;ma="&amp;LEFT(S429,V429-1)&amp;"&amp;mb="&amp;MID(S429,V429+1,99),"Open on MyMapcodes →"),""),"")</f>
        <v/>
      </c>
      <c r="J429" s="48">
        <f>IF(P429="","",IF(AC429="MISSING","Add the country code: put it in front of the mapcode (e.g. ZAF RDD.2J) or in column C. ZAF = South Africa.",IF(AC429&lt;&gt;"",AC429,IF(M429="NO CONNECTION","Excel couldn't reach the mapcode service. Click the REFRESH RESULTS box just above the table.",IF(NOT(ISNUMBER(F429)),"The mapcode service doesn't recognise "&amp;E429&amp;". Check the mapcode and the country code.",IF(AD429,"Two different country codes were given, so the one in front of the mapcode ("&amp;R429&amp;") was used.",IF(E429&lt;&gt;TRIM(UPPER(B429&amp;"")),"Tidied up to "&amp;E429&amp;".","")))))))</f>
        <v/>
      </c>
      <c r="L429" s="49">
        <f>IF(E429="","",MapcodeAPI&amp;"coords/"&amp;SUBSTITUTE(E429," ","%20"))&amp;LEFT($B$13,0)</f>
        <v/>
      </c>
      <c r="M429" s="49">
        <f>IF(L429="","",IFERROR(_xlfn.WEBSERVICE(L429),IF(MapcodeAPIBackup="","NO CONNECTION",IFERROR(_xlfn.WEBSERVICE(MapcodeAPIBackup&amp;MID(L429,LEN(MapcodeAPI)+1,999)),"NO CONNECTION"))))</f>
        <v/>
      </c>
      <c r="N429" t="inlineStr">
        <is>
          <t xml:space="preserve"> </t>
        </is>
      </c>
      <c r="P429" s="50">
        <f>IFERROR(IF(AND(TRIM(B429&amp;"")="",TRIM(C429&amp;"")=""),"","#"&amp;UPPER(B429&amp;"")),"#(ERROR)")</f>
        <v/>
      </c>
      <c r="Q429" s="50">
        <f>IF(P429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429,2,999)," "," "),"﻿"," "),"​"," "),"⁠"," ")," "," ")," "," "),CHAR(9)," "),CHAR(10)," "),CHAR(13)," "),"MAPCODE"," "),CHAR(34)," "),"“"," "),"”"," "),"'"," "),"’"," "),"‘"," "),"("," "),")"," "),"["," "),"]"," "),"{"," "),"}"," "),","," "),";"," "),"|"," "),":"," "),"/"," "),"\"," ")))</f>
        <v/>
      </c>
      <c r="R429" s="50">
        <f>IF(ISNUMBER(FIND(" ",Q429)),LEFT(Q429,FIND(" ",Q429)-1),"")</f>
        <v/>
      </c>
      <c r="S429" s="50">
        <f>IF(ISNUMBER(FIND(" ",Q429)),TRIM(MID(Q429,FIND(" ",Q429)+1,999)),Q429)</f>
        <v/>
      </c>
      <c r="T4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429&amp;"")," "," "),"﻿"," "),"​"," "),"⁠"," ")," "," ")," "," "),CHAR(9)," "),CHAR(10)," "),CHAR(13)," "),"MAPCODE"," "),CHAR(34)," "),"“"," "),"”"," "),"'"," "),"’"," "),"‘"," "),"("," "),")"," "),"["," "),"]"," "),"{"," "),"}"," "),","," "),";"," "),"|"," "),":"," "),"/"," "),"\"," "))</f>
        <v/>
      </c>
      <c r="U429" s="50">
        <f>IF(R429&lt;&gt;"",R429,T429)</f>
        <v/>
      </c>
      <c r="V429" s="50">
        <f>IFERROR(FIND(".",S429),0)</f>
        <v/>
      </c>
      <c r="W429" s="50">
        <f>IF(V429&gt;0,V429-1,LEN(S429))</f>
        <v/>
      </c>
      <c r="X429" s="50">
        <f>IF(V429=0,"",IFERROR(LEFT(MID(S429,V429+1,99),FIND("-",MID(S429,V429+1,99))-1),MID(S429,V429+1,99)))</f>
        <v/>
      </c>
      <c r="Y429" s="50">
        <f>LEN(X429)</f>
        <v/>
      </c>
      <c r="Z4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429,"0",""),"1",""),"2",""),"3",""),"4",""),"5",""),"6",""),"7",""),"8",""),"9",""),"A",""),"B",""),"C",""),"D",""),"E",""),"F",""),"G",""),"H",""),"I",""),"J",""),"K",""),"L",""),"M",""),"N",""),"O",""),"P",""),"Q",""),"R",""),"S",""),"T",""),"U",""),"V",""),"W",""),"X",""),"Y",""),"Z",""),".",""),"-","")</f>
        <v/>
      </c>
      <c r="AA429" s="50">
        <f>LEN(S429)-LEN(SUBSTITUTE(S429,".",""))</f>
        <v/>
      </c>
      <c r="AB429" s="50">
        <f>AND(W429=5,Y429=4)</f>
        <v/>
      </c>
      <c r="AC429" s="50">
        <f>IF(P429="","",IF(S429="","There is no mapcode in this row, only a country code.",IF(ISNUMBER(FIND(" ",S429)),"There are too many spaces. A mapcode looks like ZAF RDD.2J: the country code, one space, then the code.",IF(Z429&lt;&gt;"","Contains characters that can't be in a mapcode: "&amp;Z429,IF(OR(AA429&lt;&gt;1,W429&lt;2,W429&gt;5,Y429&lt;2,Y429&gt;4),"This doesn't look like a mapcode. Mapcodes look like RDD.2J: 2 to 5 letters or numbers, a dot, then 2 to 4 more.",IF(AND(U429="",NOT(AB429)),"MISSING",IF(AND(U429&lt;&gt;"",OR(LEN(U429)&lt;2,LEN(U429)&gt;6,ISNUMBER(FIND(".",U429)))),"The country code """&amp;U429&amp;""" doesn't look right. Use a code like ZAF (South Africa) or US-CA (California).","")))))))</f>
        <v/>
      </c>
      <c r="AD429" s="50">
        <f>AND(R429&lt;&gt;"",T429&lt;&gt;"",R429&lt;&gt;T429)</f>
        <v/>
      </c>
    </row>
    <row r="430">
      <c r="B430" s="44" t="n"/>
      <c r="C430" s="44" t="n"/>
      <c r="D430" s="45">
        <f>IF(P430="","",IF(AC430="MISSING","MISSING COUNTRY CODE",IF(AC430&lt;&gt;"","NOT A VALID MAPCODE",IF(M430="NO CONNECTION","NO CONNECTION",IF(NOT(ISNUMBER(F430)),"NOT FOUND",IF(AD430,"CONVERTED – PLEASE CHECK","CONVERTED"))))))</f>
        <v/>
      </c>
      <c r="E430" s="46">
        <f>IF(OR(P430="",AC430&lt;&gt;""),"",TRIM(U430&amp;" "&amp;S430))</f>
        <v/>
      </c>
      <c r="F430" s="47">
        <f>IF(OR(M430="",M430="NO CONNECTION"),"",IFERROR(VALUE(SUBSTITUTE(_xlfn.FILTERXML(M430,"//latDeg"),".",MID(1/2,2,1))),""))</f>
        <v/>
      </c>
      <c r="G430" s="47">
        <f>IF(OR(M430="",M430="NO CONNECTION"),"",IFERROR(VALUE(SUBSTITUTE(_xlfn.FILTERXML(M430,"//lonDeg"),".",MID(1/2,2,1))),""))</f>
        <v/>
      </c>
      <c r="H430" s="45">
        <f>IF(ISNUMBER(F430),SUBSTITUTE(ROUND(F430,6)&amp;"",",",".")&amp;", "&amp;SUBSTITUTE(ROUND(G430,6)&amp;"",",","."),"")</f>
        <v/>
      </c>
      <c r="I430" s="46">
        <f>IF(ISNUMBER(F430),IFERROR(HYPERLINK("https://www.mymapcodes.com/go/?t="&amp;IF(U430="","AAA",U430)&amp;"&amp;ma="&amp;LEFT(S430,V430-1)&amp;"&amp;mb="&amp;MID(S430,V430+1,99),"Open on MyMapcodes →"),""),"")</f>
        <v/>
      </c>
      <c r="J430" s="48">
        <f>IF(P430="","",IF(AC430="MISSING","Add the country code: put it in front of the mapcode (e.g. ZAF RDD.2J) or in column C. ZAF = South Africa.",IF(AC430&lt;&gt;"",AC430,IF(M430="NO CONNECTION","Excel couldn't reach the mapcode service. Click the REFRESH RESULTS box just above the table.",IF(NOT(ISNUMBER(F430)),"The mapcode service doesn't recognise "&amp;E430&amp;". Check the mapcode and the country code.",IF(AD430,"Two different country codes were given, so the one in front of the mapcode ("&amp;R430&amp;") was used.",IF(E430&lt;&gt;TRIM(UPPER(B430&amp;"")),"Tidied up to "&amp;E430&amp;".","")))))))</f>
        <v/>
      </c>
      <c r="L430" s="49">
        <f>IF(E430="","",MapcodeAPI&amp;"coords/"&amp;SUBSTITUTE(E430," ","%20"))&amp;LEFT($B$13,0)</f>
        <v/>
      </c>
      <c r="M430" s="49">
        <f>IF(L430="","",IFERROR(_xlfn.WEBSERVICE(L430),IF(MapcodeAPIBackup="","NO CONNECTION",IFERROR(_xlfn.WEBSERVICE(MapcodeAPIBackup&amp;MID(L430,LEN(MapcodeAPI)+1,999)),"NO CONNECTION"))))</f>
        <v/>
      </c>
      <c r="N430" t="inlineStr">
        <is>
          <t xml:space="preserve"> </t>
        </is>
      </c>
      <c r="P430" s="50">
        <f>IFERROR(IF(AND(TRIM(B430&amp;"")="",TRIM(C430&amp;"")=""),"","#"&amp;UPPER(B430&amp;"")),"#(ERROR)")</f>
        <v/>
      </c>
      <c r="Q430" s="50">
        <f>IF(P430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430,2,999)," "," "),"﻿"," "),"​"," "),"⁠"," ")," "," ")," "," "),CHAR(9)," "),CHAR(10)," "),CHAR(13)," "),"MAPCODE"," "),CHAR(34)," "),"“"," "),"”"," "),"'"," "),"’"," "),"‘"," "),"("," "),")"," "),"["," "),"]"," "),"{"," "),"}"," "),","," "),";"," "),"|"," "),":"," "),"/"," "),"\"," ")))</f>
        <v/>
      </c>
      <c r="R430" s="50">
        <f>IF(ISNUMBER(FIND(" ",Q430)),LEFT(Q430,FIND(" ",Q430)-1),"")</f>
        <v/>
      </c>
      <c r="S430" s="50">
        <f>IF(ISNUMBER(FIND(" ",Q430)),TRIM(MID(Q430,FIND(" ",Q430)+1,999)),Q430)</f>
        <v/>
      </c>
      <c r="T4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430&amp;"")," "," "),"﻿"," "),"​"," "),"⁠"," ")," "," ")," "," "),CHAR(9)," "),CHAR(10)," "),CHAR(13)," "),"MAPCODE"," "),CHAR(34)," "),"“"," "),"”"," "),"'"," "),"’"," "),"‘"," "),"("," "),")"," "),"["," "),"]"," "),"{"," "),"}"," "),","," "),";"," "),"|"," "),":"," "),"/"," "),"\"," "))</f>
        <v/>
      </c>
      <c r="U430" s="50">
        <f>IF(R430&lt;&gt;"",R430,T430)</f>
        <v/>
      </c>
      <c r="V430" s="50">
        <f>IFERROR(FIND(".",S430),0)</f>
        <v/>
      </c>
      <c r="W430" s="50">
        <f>IF(V430&gt;0,V430-1,LEN(S430))</f>
        <v/>
      </c>
      <c r="X430" s="50">
        <f>IF(V430=0,"",IFERROR(LEFT(MID(S430,V430+1,99),FIND("-",MID(S430,V430+1,99))-1),MID(S430,V430+1,99)))</f>
        <v/>
      </c>
      <c r="Y430" s="50">
        <f>LEN(X430)</f>
        <v/>
      </c>
      <c r="Z4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430,"0",""),"1",""),"2",""),"3",""),"4",""),"5",""),"6",""),"7",""),"8",""),"9",""),"A",""),"B",""),"C",""),"D",""),"E",""),"F",""),"G",""),"H",""),"I",""),"J",""),"K",""),"L",""),"M",""),"N",""),"O",""),"P",""),"Q",""),"R",""),"S",""),"T",""),"U",""),"V",""),"W",""),"X",""),"Y",""),"Z",""),".",""),"-","")</f>
        <v/>
      </c>
      <c r="AA430" s="50">
        <f>LEN(S430)-LEN(SUBSTITUTE(S430,".",""))</f>
        <v/>
      </c>
      <c r="AB430" s="50">
        <f>AND(W430=5,Y430=4)</f>
        <v/>
      </c>
      <c r="AC430" s="50">
        <f>IF(P430="","",IF(S430="","There is no mapcode in this row, only a country code.",IF(ISNUMBER(FIND(" ",S430)),"There are too many spaces. A mapcode looks like ZAF RDD.2J: the country code, one space, then the code.",IF(Z430&lt;&gt;"","Contains characters that can't be in a mapcode: "&amp;Z430,IF(OR(AA430&lt;&gt;1,W430&lt;2,W430&gt;5,Y430&lt;2,Y430&gt;4),"This doesn't look like a mapcode. Mapcodes look like RDD.2J: 2 to 5 letters or numbers, a dot, then 2 to 4 more.",IF(AND(U430="",NOT(AB430)),"MISSING",IF(AND(U430&lt;&gt;"",OR(LEN(U430)&lt;2,LEN(U430)&gt;6,ISNUMBER(FIND(".",U430)))),"The country code """&amp;U430&amp;""" doesn't look right. Use a code like ZAF (South Africa) or US-CA (California).","")))))))</f>
        <v/>
      </c>
      <c r="AD430" s="50">
        <f>AND(R430&lt;&gt;"",T430&lt;&gt;"",R430&lt;&gt;T430)</f>
        <v/>
      </c>
    </row>
    <row r="431">
      <c r="B431" s="44" t="n"/>
      <c r="C431" s="44" t="n"/>
      <c r="D431" s="45">
        <f>IF(P431="","",IF(AC431="MISSING","MISSING COUNTRY CODE",IF(AC431&lt;&gt;"","NOT A VALID MAPCODE",IF(M431="NO CONNECTION","NO CONNECTION",IF(NOT(ISNUMBER(F431)),"NOT FOUND",IF(AD431,"CONVERTED – PLEASE CHECK","CONVERTED"))))))</f>
        <v/>
      </c>
      <c r="E431" s="46">
        <f>IF(OR(P431="",AC431&lt;&gt;""),"",TRIM(U431&amp;" "&amp;S431))</f>
        <v/>
      </c>
      <c r="F431" s="47">
        <f>IF(OR(M431="",M431="NO CONNECTION"),"",IFERROR(VALUE(SUBSTITUTE(_xlfn.FILTERXML(M431,"//latDeg"),".",MID(1/2,2,1))),""))</f>
        <v/>
      </c>
      <c r="G431" s="47">
        <f>IF(OR(M431="",M431="NO CONNECTION"),"",IFERROR(VALUE(SUBSTITUTE(_xlfn.FILTERXML(M431,"//lonDeg"),".",MID(1/2,2,1))),""))</f>
        <v/>
      </c>
      <c r="H431" s="45">
        <f>IF(ISNUMBER(F431),SUBSTITUTE(ROUND(F431,6)&amp;"",",",".")&amp;", "&amp;SUBSTITUTE(ROUND(G431,6)&amp;"",",","."),"")</f>
        <v/>
      </c>
      <c r="I431" s="46">
        <f>IF(ISNUMBER(F431),IFERROR(HYPERLINK("https://www.mymapcodes.com/go/?t="&amp;IF(U431="","AAA",U431)&amp;"&amp;ma="&amp;LEFT(S431,V431-1)&amp;"&amp;mb="&amp;MID(S431,V431+1,99),"Open on MyMapcodes →"),""),"")</f>
        <v/>
      </c>
      <c r="J431" s="48">
        <f>IF(P431="","",IF(AC431="MISSING","Add the country code: put it in front of the mapcode (e.g. ZAF RDD.2J) or in column C. ZAF = South Africa.",IF(AC431&lt;&gt;"",AC431,IF(M431="NO CONNECTION","Excel couldn't reach the mapcode service. Click the REFRESH RESULTS box just above the table.",IF(NOT(ISNUMBER(F431)),"The mapcode service doesn't recognise "&amp;E431&amp;". Check the mapcode and the country code.",IF(AD431,"Two different country codes were given, so the one in front of the mapcode ("&amp;R431&amp;") was used.",IF(E431&lt;&gt;TRIM(UPPER(B431&amp;"")),"Tidied up to "&amp;E431&amp;".","")))))))</f>
        <v/>
      </c>
      <c r="L431" s="49">
        <f>IF(E431="","",MapcodeAPI&amp;"coords/"&amp;SUBSTITUTE(E431," ","%20"))&amp;LEFT($B$13,0)</f>
        <v/>
      </c>
      <c r="M431" s="49">
        <f>IF(L431="","",IFERROR(_xlfn.WEBSERVICE(L431),IF(MapcodeAPIBackup="","NO CONNECTION",IFERROR(_xlfn.WEBSERVICE(MapcodeAPIBackup&amp;MID(L431,LEN(MapcodeAPI)+1,999)),"NO CONNECTION"))))</f>
        <v/>
      </c>
      <c r="N431" t="inlineStr">
        <is>
          <t xml:space="preserve"> </t>
        </is>
      </c>
      <c r="P431" s="50">
        <f>IFERROR(IF(AND(TRIM(B431&amp;"")="",TRIM(C431&amp;"")=""),"","#"&amp;UPPER(B431&amp;"")),"#(ERROR)")</f>
        <v/>
      </c>
      <c r="Q431" s="50">
        <f>IF(P431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431,2,999)," "," "),"﻿"," "),"​"," "),"⁠"," ")," "," ")," "," "),CHAR(9)," "),CHAR(10)," "),CHAR(13)," "),"MAPCODE"," "),CHAR(34)," "),"“"," "),"”"," "),"'"," "),"’"," "),"‘"," "),"("," "),")"," "),"["," "),"]"," "),"{"," "),"}"," "),","," "),";"," "),"|"," "),":"," "),"/"," "),"\"," ")))</f>
        <v/>
      </c>
      <c r="R431" s="50">
        <f>IF(ISNUMBER(FIND(" ",Q431)),LEFT(Q431,FIND(" ",Q431)-1),"")</f>
        <v/>
      </c>
      <c r="S431" s="50">
        <f>IF(ISNUMBER(FIND(" ",Q431)),TRIM(MID(Q431,FIND(" ",Q431)+1,999)),Q431)</f>
        <v/>
      </c>
      <c r="T4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431&amp;"")," "," "),"﻿"," "),"​"," "),"⁠"," ")," "," ")," "," "),CHAR(9)," "),CHAR(10)," "),CHAR(13)," "),"MAPCODE"," "),CHAR(34)," "),"“"," "),"”"," "),"'"," "),"’"," "),"‘"," "),"("," "),")"," "),"["," "),"]"," "),"{"," "),"}"," "),","," "),";"," "),"|"," "),":"," "),"/"," "),"\"," "))</f>
        <v/>
      </c>
      <c r="U431" s="50">
        <f>IF(R431&lt;&gt;"",R431,T431)</f>
        <v/>
      </c>
      <c r="V431" s="50">
        <f>IFERROR(FIND(".",S431),0)</f>
        <v/>
      </c>
      <c r="W431" s="50">
        <f>IF(V431&gt;0,V431-1,LEN(S431))</f>
        <v/>
      </c>
      <c r="X431" s="50">
        <f>IF(V431=0,"",IFERROR(LEFT(MID(S431,V431+1,99),FIND("-",MID(S431,V431+1,99))-1),MID(S431,V431+1,99)))</f>
        <v/>
      </c>
      <c r="Y431" s="50">
        <f>LEN(X431)</f>
        <v/>
      </c>
      <c r="Z4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431,"0",""),"1",""),"2",""),"3",""),"4",""),"5",""),"6",""),"7",""),"8",""),"9",""),"A",""),"B",""),"C",""),"D",""),"E",""),"F",""),"G",""),"H",""),"I",""),"J",""),"K",""),"L",""),"M",""),"N",""),"O",""),"P",""),"Q",""),"R",""),"S",""),"T",""),"U",""),"V",""),"W",""),"X",""),"Y",""),"Z",""),".",""),"-","")</f>
        <v/>
      </c>
      <c r="AA431" s="50">
        <f>LEN(S431)-LEN(SUBSTITUTE(S431,".",""))</f>
        <v/>
      </c>
      <c r="AB431" s="50">
        <f>AND(W431=5,Y431=4)</f>
        <v/>
      </c>
      <c r="AC431" s="50">
        <f>IF(P431="","",IF(S431="","There is no mapcode in this row, only a country code.",IF(ISNUMBER(FIND(" ",S431)),"There are too many spaces. A mapcode looks like ZAF RDD.2J: the country code, one space, then the code.",IF(Z431&lt;&gt;"","Contains characters that can't be in a mapcode: "&amp;Z431,IF(OR(AA431&lt;&gt;1,W431&lt;2,W431&gt;5,Y431&lt;2,Y431&gt;4),"This doesn't look like a mapcode. Mapcodes look like RDD.2J: 2 to 5 letters or numbers, a dot, then 2 to 4 more.",IF(AND(U431="",NOT(AB431)),"MISSING",IF(AND(U431&lt;&gt;"",OR(LEN(U431)&lt;2,LEN(U431)&gt;6,ISNUMBER(FIND(".",U431)))),"The country code """&amp;U431&amp;""" doesn't look right. Use a code like ZAF (South Africa) or US-CA (California).","")))))))</f>
        <v/>
      </c>
      <c r="AD431" s="50">
        <f>AND(R431&lt;&gt;"",T431&lt;&gt;"",R431&lt;&gt;T431)</f>
        <v/>
      </c>
    </row>
    <row r="432">
      <c r="B432" s="44" t="n"/>
      <c r="C432" s="44" t="n"/>
      <c r="D432" s="45">
        <f>IF(P432="","",IF(AC432="MISSING","MISSING COUNTRY CODE",IF(AC432&lt;&gt;"","NOT A VALID MAPCODE",IF(M432="NO CONNECTION","NO CONNECTION",IF(NOT(ISNUMBER(F432)),"NOT FOUND",IF(AD432,"CONVERTED – PLEASE CHECK","CONVERTED"))))))</f>
        <v/>
      </c>
      <c r="E432" s="46">
        <f>IF(OR(P432="",AC432&lt;&gt;""),"",TRIM(U432&amp;" "&amp;S432))</f>
        <v/>
      </c>
      <c r="F432" s="47">
        <f>IF(OR(M432="",M432="NO CONNECTION"),"",IFERROR(VALUE(SUBSTITUTE(_xlfn.FILTERXML(M432,"//latDeg"),".",MID(1/2,2,1))),""))</f>
        <v/>
      </c>
      <c r="G432" s="47">
        <f>IF(OR(M432="",M432="NO CONNECTION"),"",IFERROR(VALUE(SUBSTITUTE(_xlfn.FILTERXML(M432,"//lonDeg"),".",MID(1/2,2,1))),""))</f>
        <v/>
      </c>
      <c r="H432" s="45">
        <f>IF(ISNUMBER(F432),SUBSTITUTE(ROUND(F432,6)&amp;"",",",".")&amp;", "&amp;SUBSTITUTE(ROUND(G432,6)&amp;"",",","."),"")</f>
        <v/>
      </c>
      <c r="I432" s="46">
        <f>IF(ISNUMBER(F432),IFERROR(HYPERLINK("https://www.mymapcodes.com/go/?t="&amp;IF(U432="","AAA",U432)&amp;"&amp;ma="&amp;LEFT(S432,V432-1)&amp;"&amp;mb="&amp;MID(S432,V432+1,99),"Open on MyMapcodes →"),""),"")</f>
        <v/>
      </c>
      <c r="J432" s="48">
        <f>IF(P432="","",IF(AC432="MISSING","Add the country code: put it in front of the mapcode (e.g. ZAF RDD.2J) or in column C. ZAF = South Africa.",IF(AC432&lt;&gt;"",AC432,IF(M432="NO CONNECTION","Excel couldn't reach the mapcode service. Click the REFRESH RESULTS box just above the table.",IF(NOT(ISNUMBER(F432)),"The mapcode service doesn't recognise "&amp;E432&amp;". Check the mapcode and the country code.",IF(AD432,"Two different country codes were given, so the one in front of the mapcode ("&amp;R432&amp;") was used.",IF(E432&lt;&gt;TRIM(UPPER(B432&amp;"")),"Tidied up to "&amp;E432&amp;".","")))))))</f>
        <v/>
      </c>
      <c r="L432" s="49">
        <f>IF(E432="","",MapcodeAPI&amp;"coords/"&amp;SUBSTITUTE(E432," ","%20"))&amp;LEFT($B$13,0)</f>
        <v/>
      </c>
      <c r="M432" s="49">
        <f>IF(L432="","",IFERROR(_xlfn.WEBSERVICE(L432),IF(MapcodeAPIBackup="","NO CONNECTION",IFERROR(_xlfn.WEBSERVICE(MapcodeAPIBackup&amp;MID(L432,LEN(MapcodeAPI)+1,999)),"NO CONNECTION"))))</f>
        <v/>
      </c>
      <c r="N432" t="inlineStr">
        <is>
          <t xml:space="preserve"> </t>
        </is>
      </c>
      <c r="P432" s="50">
        <f>IFERROR(IF(AND(TRIM(B432&amp;"")="",TRIM(C432&amp;"")=""),"","#"&amp;UPPER(B432&amp;"")),"#(ERROR)")</f>
        <v/>
      </c>
      <c r="Q432" s="50">
        <f>IF(P432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432,2,999)," "," "),"﻿"," "),"​"," "),"⁠"," ")," "," ")," "," "),CHAR(9)," "),CHAR(10)," "),CHAR(13)," "),"MAPCODE"," "),CHAR(34)," "),"“"," "),"”"," "),"'"," "),"’"," "),"‘"," "),"("," "),")"," "),"["," "),"]"," "),"{"," "),"}"," "),","," "),";"," "),"|"," "),":"," "),"/"," "),"\"," ")))</f>
        <v/>
      </c>
      <c r="R432" s="50">
        <f>IF(ISNUMBER(FIND(" ",Q432)),LEFT(Q432,FIND(" ",Q432)-1),"")</f>
        <v/>
      </c>
      <c r="S432" s="50">
        <f>IF(ISNUMBER(FIND(" ",Q432)),TRIM(MID(Q432,FIND(" ",Q432)+1,999)),Q432)</f>
        <v/>
      </c>
      <c r="T4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432&amp;"")," "," "),"﻿"," "),"​"," "),"⁠"," ")," "," ")," "," "),CHAR(9)," "),CHAR(10)," "),CHAR(13)," "),"MAPCODE"," "),CHAR(34)," "),"“"," "),"”"," "),"'"," "),"’"," "),"‘"," "),"("," "),")"," "),"["," "),"]"," "),"{"," "),"}"," "),","," "),";"," "),"|"," "),":"," "),"/"," "),"\"," "))</f>
        <v/>
      </c>
      <c r="U432" s="50">
        <f>IF(R432&lt;&gt;"",R432,T432)</f>
        <v/>
      </c>
      <c r="V432" s="50">
        <f>IFERROR(FIND(".",S432),0)</f>
        <v/>
      </c>
      <c r="W432" s="50">
        <f>IF(V432&gt;0,V432-1,LEN(S432))</f>
        <v/>
      </c>
      <c r="X432" s="50">
        <f>IF(V432=0,"",IFERROR(LEFT(MID(S432,V432+1,99),FIND("-",MID(S432,V432+1,99))-1),MID(S432,V432+1,99)))</f>
        <v/>
      </c>
      <c r="Y432" s="50">
        <f>LEN(X432)</f>
        <v/>
      </c>
      <c r="Z4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432,"0",""),"1",""),"2",""),"3",""),"4",""),"5",""),"6",""),"7",""),"8",""),"9",""),"A",""),"B",""),"C",""),"D",""),"E",""),"F",""),"G",""),"H",""),"I",""),"J",""),"K",""),"L",""),"M",""),"N",""),"O",""),"P",""),"Q",""),"R",""),"S",""),"T",""),"U",""),"V",""),"W",""),"X",""),"Y",""),"Z",""),".",""),"-","")</f>
        <v/>
      </c>
      <c r="AA432" s="50">
        <f>LEN(S432)-LEN(SUBSTITUTE(S432,".",""))</f>
        <v/>
      </c>
      <c r="AB432" s="50">
        <f>AND(W432=5,Y432=4)</f>
        <v/>
      </c>
      <c r="AC432" s="50">
        <f>IF(P432="","",IF(S432="","There is no mapcode in this row, only a country code.",IF(ISNUMBER(FIND(" ",S432)),"There are too many spaces. A mapcode looks like ZAF RDD.2J: the country code, one space, then the code.",IF(Z432&lt;&gt;"","Contains characters that can't be in a mapcode: "&amp;Z432,IF(OR(AA432&lt;&gt;1,W432&lt;2,W432&gt;5,Y432&lt;2,Y432&gt;4),"This doesn't look like a mapcode. Mapcodes look like RDD.2J: 2 to 5 letters or numbers, a dot, then 2 to 4 more.",IF(AND(U432="",NOT(AB432)),"MISSING",IF(AND(U432&lt;&gt;"",OR(LEN(U432)&lt;2,LEN(U432)&gt;6,ISNUMBER(FIND(".",U432)))),"The country code """&amp;U432&amp;""" doesn't look right. Use a code like ZAF (South Africa) or US-CA (California).","")))))))</f>
        <v/>
      </c>
      <c r="AD432" s="50">
        <f>AND(R432&lt;&gt;"",T432&lt;&gt;"",R432&lt;&gt;T432)</f>
        <v/>
      </c>
    </row>
    <row r="433">
      <c r="B433" s="44" t="n"/>
      <c r="C433" s="44" t="n"/>
      <c r="D433" s="45">
        <f>IF(P433="","",IF(AC433="MISSING","MISSING COUNTRY CODE",IF(AC433&lt;&gt;"","NOT A VALID MAPCODE",IF(M433="NO CONNECTION","NO CONNECTION",IF(NOT(ISNUMBER(F433)),"NOT FOUND",IF(AD433,"CONVERTED – PLEASE CHECK","CONVERTED"))))))</f>
        <v/>
      </c>
      <c r="E433" s="46">
        <f>IF(OR(P433="",AC433&lt;&gt;""),"",TRIM(U433&amp;" "&amp;S433))</f>
        <v/>
      </c>
      <c r="F433" s="47">
        <f>IF(OR(M433="",M433="NO CONNECTION"),"",IFERROR(VALUE(SUBSTITUTE(_xlfn.FILTERXML(M433,"//latDeg"),".",MID(1/2,2,1))),""))</f>
        <v/>
      </c>
      <c r="G433" s="47">
        <f>IF(OR(M433="",M433="NO CONNECTION"),"",IFERROR(VALUE(SUBSTITUTE(_xlfn.FILTERXML(M433,"//lonDeg"),".",MID(1/2,2,1))),""))</f>
        <v/>
      </c>
      <c r="H433" s="45">
        <f>IF(ISNUMBER(F433),SUBSTITUTE(ROUND(F433,6)&amp;"",",",".")&amp;", "&amp;SUBSTITUTE(ROUND(G433,6)&amp;"",",","."),"")</f>
        <v/>
      </c>
      <c r="I433" s="46">
        <f>IF(ISNUMBER(F433),IFERROR(HYPERLINK("https://www.mymapcodes.com/go/?t="&amp;IF(U433="","AAA",U433)&amp;"&amp;ma="&amp;LEFT(S433,V433-1)&amp;"&amp;mb="&amp;MID(S433,V433+1,99),"Open on MyMapcodes →"),""),"")</f>
        <v/>
      </c>
      <c r="J433" s="48">
        <f>IF(P433="","",IF(AC433="MISSING","Add the country code: put it in front of the mapcode (e.g. ZAF RDD.2J) or in column C. ZAF = South Africa.",IF(AC433&lt;&gt;"",AC433,IF(M433="NO CONNECTION","Excel couldn't reach the mapcode service. Click the REFRESH RESULTS box just above the table.",IF(NOT(ISNUMBER(F433)),"The mapcode service doesn't recognise "&amp;E433&amp;". Check the mapcode and the country code.",IF(AD433,"Two different country codes were given, so the one in front of the mapcode ("&amp;R433&amp;") was used.",IF(E433&lt;&gt;TRIM(UPPER(B433&amp;"")),"Tidied up to "&amp;E433&amp;".","")))))))</f>
        <v/>
      </c>
      <c r="L433" s="49">
        <f>IF(E433="","",MapcodeAPI&amp;"coords/"&amp;SUBSTITUTE(E433," ","%20"))&amp;LEFT($B$13,0)</f>
        <v/>
      </c>
      <c r="M433" s="49">
        <f>IF(L433="","",IFERROR(_xlfn.WEBSERVICE(L433),IF(MapcodeAPIBackup="","NO CONNECTION",IFERROR(_xlfn.WEBSERVICE(MapcodeAPIBackup&amp;MID(L433,LEN(MapcodeAPI)+1,999)),"NO CONNECTION"))))</f>
        <v/>
      </c>
      <c r="N433" t="inlineStr">
        <is>
          <t xml:space="preserve"> </t>
        </is>
      </c>
      <c r="P433" s="50">
        <f>IFERROR(IF(AND(TRIM(B433&amp;"")="",TRIM(C433&amp;"")=""),"","#"&amp;UPPER(B433&amp;"")),"#(ERROR)")</f>
        <v/>
      </c>
      <c r="Q433" s="50">
        <f>IF(P433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433,2,999)," "," "),"﻿"," "),"​"," "),"⁠"," ")," "," ")," "," "),CHAR(9)," "),CHAR(10)," "),CHAR(13)," "),"MAPCODE"," "),CHAR(34)," "),"“"," "),"”"," "),"'"," "),"’"," "),"‘"," "),"("," "),")"," "),"["," "),"]"," "),"{"," "),"}"," "),","," "),";"," "),"|"," "),":"," "),"/"," "),"\"," ")))</f>
        <v/>
      </c>
      <c r="R433" s="50">
        <f>IF(ISNUMBER(FIND(" ",Q433)),LEFT(Q433,FIND(" ",Q433)-1),"")</f>
        <v/>
      </c>
      <c r="S433" s="50">
        <f>IF(ISNUMBER(FIND(" ",Q433)),TRIM(MID(Q433,FIND(" ",Q433)+1,999)),Q433)</f>
        <v/>
      </c>
      <c r="T4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433&amp;"")," "," "),"﻿"," "),"​"," "),"⁠"," ")," "," ")," "," "),CHAR(9)," "),CHAR(10)," "),CHAR(13)," "),"MAPCODE"," "),CHAR(34)," "),"“"," "),"”"," "),"'"," "),"’"," "),"‘"," "),"("," "),")"," "),"["," "),"]"," "),"{"," "),"}"," "),","," "),";"," "),"|"," "),":"," "),"/"," "),"\"," "))</f>
        <v/>
      </c>
      <c r="U433" s="50">
        <f>IF(R433&lt;&gt;"",R433,T433)</f>
        <v/>
      </c>
      <c r="V433" s="50">
        <f>IFERROR(FIND(".",S433),0)</f>
        <v/>
      </c>
      <c r="W433" s="50">
        <f>IF(V433&gt;0,V433-1,LEN(S433))</f>
        <v/>
      </c>
      <c r="X433" s="50">
        <f>IF(V433=0,"",IFERROR(LEFT(MID(S433,V433+1,99),FIND("-",MID(S433,V433+1,99))-1),MID(S433,V433+1,99)))</f>
        <v/>
      </c>
      <c r="Y433" s="50">
        <f>LEN(X433)</f>
        <v/>
      </c>
      <c r="Z4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433,"0",""),"1",""),"2",""),"3",""),"4",""),"5",""),"6",""),"7",""),"8",""),"9",""),"A",""),"B",""),"C",""),"D",""),"E",""),"F",""),"G",""),"H",""),"I",""),"J",""),"K",""),"L",""),"M",""),"N",""),"O",""),"P",""),"Q",""),"R",""),"S",""),"T",""),"U",""),"V",""),"W",""),"X",""),"Y",""),"Z",""),".",""),"-","")</f>
        <v/>
      </c>
      <c r="AA433" s="50">
        <f>LEN(S433)-LEN(SUBSTITUTE(S433,".",""))</f>
        <v/>
      </c>
      <c r="AB433" s="50">
        <f>AND(W433=5,Y433=4)</f>
        <v/>
      </c>
      <c r="AC433" s="50">
        <f>IF(P433="","",IF(S433="","There is no mapcode in this row, only a country code.",IF(ISNUMBER(FIND(" ",S433)),"There are too many spaces. A mapcode looks like ZAF RDD.2J: the country code, one space, then the code.",IF(Z433&lt;&gt;"","Contains characters that can't be in a mapcode: "&amp;Z433,IF(OR(AA433&lt;&gt;1,W433&lt;2,W433&gt;5,Y433&lt;2,Y433&gt;4),"This doesn't look like a mapcode. Mapcodes look like RDD.2J: 2 to 5 letters or numbers, a dot, then 2 to 4 more.",IF(AND(U433="",NOT(AB433)),"MISSING",IF(AND(U433&lt;&gt;"",OR(LEN(U433)&lt;2,LEN(U433)&gt;6,ISNUMBER(FIND(".",U433)))),"The country code """&amp;U433&amp;""" doesn't look right. Use a code like ZAF (South Africa) or US-CA (California).","")))))))</f>
        <v/>
      </c>
      <c r="AD433" s="50">
        <f>AND(R433&lt;&gt;"",T433&lt;&gt;"",R433&lt;&gt;T433)</f>
        <v/>
      </c>
    </row>
    <row r="434">
      <c r="B434" s="44" t="n"/>
      <c r="C434" s="44" t="n"/>
      <c r="D434" s="45">
        <f>IF(P434="","",IF(AC434="MISSING","MISSING COUNTRY CODE",IF(AC434&lt;&gt;"","NOT A VALID MAPCODE",IF(M434="NO CONNECTION","NO CONNECTION",IF(NOT(ISNUMBER(F434)),"NOT FOUND",IF(AD434,"CONVERTED – PLEASE CHECK","CONVERTED"))))))</f>
        <v/>
      </c>
      <c r="E434" s="46">
        <f>IF(OR(P434="",AC434&lt;&gt;""),"",TRIM(U434&amp;" "&amp;S434))</f>
        <v/>
      </c>
      <c r="F434" s="47">
        <f>IF(OR(M434="",M434="NO CONNECTION"),"",IFERROR(VALUE(SUBSTITUTE(_xlfn.FILTERXML(M434,"//latDeg"),".",MID(1/2,2,1))),""))</f>
        <v/>
      </c>
      <c r="G434" s="47">
        <f>IF(OR(M434="",M434="NO CONNECTION"),"",IFERROR(VALUE(SUBSTITUTE(_xlfn.FILTERXML(M434,"//lonDeg"),".",MID(1/2,2,1))),""))</f>
        <v/>
      </c>
      <c r="H434" s="45">
        <f>IF(ISNUMBER(F434),SUBSTITUTE(ROUND(F434,6)&amp;"",",",".")&amp;", "&amp;SUBSTITUTE(ROUND(G434,6)&amp;"",",","."),"")</f>
        <v/>
      </c>
      <c r="I434" s="46">
        <f>IF(ISNUMBER(F434),IFERROR(HYPERLINK("https://www.mymapcodes.com/go/?t="&amp;IF(U434="","AAA",U434)&amp;"&amp;ma="&amp;LEFT(S434,V434-1)&amp;"&amp;mb="&amp;MID(S434,V434+1,99),"Open on MyMapcodes →"),""),"")</f>
        <v/>
      </c>
      <c r="J434" s="48">
        <f>IF(P434="","",IF(AC434="MISSING","Add the country code: put it in front of the mapcode (e.g. ZAF RDD.2J) or in column C. ZAF = South Africa.",IF(AC434&lt;&gt;"",AC434,IF(M434="NO CONNECTION","Excel couldn't reach the mapcode service. Click the REFRESH RESULTS box just above the table.",IF(NOT(ISNUMBER(F434)),"The mapcode service doesn't recognise "&amp;E434&amp;". Check the mapcode and the country code.",IF(AD434,"Two different country codes were given, so the one in front of the mapcode ("&amp;R434&amp;") was used.",IF(E434&lt;&gt;TRIM(UPPER(B434&amp;"")),"Tidied up to "&amp;E434&amp;".","")))))))</f>
        <v/>
      </c>
      <c r="L434" s="49">
        <f>IF(E434="","",MapcodeAPI&amp;"coords/"&amp;SUBSTITUTE(E434," ","%20"))&amp;LEFT($B$13,0)</f>
        <v/>
      </c>
      <c r="M434" s="49">
        <f>IF(L434="","",IFERROR(_xlfn.WEBSERVICE(L434),IF(MapcodeAPIBackup="","NO CONNECTION",IFERROR(_xlfn.WEBSERVICE(MapcodeAPIBackup&amp;MID(L434,LEN(MapcodeAPI)+1,999)),"NO CONNECTION"))))</f>
        <v/>
      </c>
      <c r="N434" t="inlineStr">
        <is>
          <t xml:space="preserve"> </t>
        </is>
      </c>
      <c r="P434" s="50">
        <f>IFERROR(IF(AND(TRIM(B434&amp;"")="",TRIM(C434&amp;"")=""),"","#"&amp;UPPER(B434&amp;"")),"#(ERROR)")</f>
        <v/>
      </c>
      <c r="Q434" s="50">
        <f>IF(P434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434,2,999)," "," "),"﻿"," "),"​"," "),"⁠"," ")," "," ")," "," "),CHAR(9)," "),CHAR(10)," "),CHAR(13)," "),"MAPCODE"," "),CHAR(34)," "),"“"," "),"”"," "),"'"," "),"’"," "),"‘"," "),"("," "),")"," "),"["," "),"]"," "),"{"," "),"}"," "),","," "),";"," "),"|"," "),":"," "),"/"," "),"\"," ")))</f>
        <v/>
      </c>
      <c r="R434" s="50">
        <f>IF(ISNUMBER(FIND(" ",Q434)),LEFT(Q434,FIND(" ",Q434)-1),"")</f>
        <v/>
      </c>
      <c r="S434" s="50">
        <f>IF(ISNUMBER(FIND(" ",Q434)),TRIM(MID(Q434,FIND(" ",Q434)+1,999)),Q434)</f>
        <v/>
      </c>
      <c r="T4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434&amp;"")," "," "),"﻿"," "),"​"," "),"⁠"," ")," "," ")," "," "),CHAR(9)," "),CHAR(10)," "),CHAR(13)," "),"MAPCODE"," "),CHAR(34)," "),"“"," "),"”"," "),"'"," "),"’"," "),"‘"," "),"("," "),")"," "),"["," "),"]"," "),"{"," "),"}"," "),","," "),";"," "),"|"," "),":"," "),"/"," "),"\"," "))</f>
        <v/>
      </c>
      <c r="U434" s="50">
        <f>IF(R434&lt;&gt;"",R434,T434)</f>
        <v/>
      </c>
      <c r="V434" s="50">
        <f>IFERROR(FIND(".",S434),0)</f>
        <v/>
      </c>
      <c r="W434" s="50">
        <f>IF(V434&gt;0,V434-1,LEN(S434))</f>
        <v/>
      </c>
      <c r="X434" s="50">
        <f>IF(V434=0,"",IFERROR(LEFT(MID(S434,V434+1,99),FIND("-",MID(S434,V434+1,99))-1),MID(S434,V434+1,99)))</f>
        <v/>
      </c>
      <c r="Y434" s="50">
        <f>LEN(X434)</f>
        <v/>
      </c>
      <c r="Z4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434,"0",""),"1",""),"2",""),"3",""),"4",""),"5",""),"6",""),"7",""),"8",""),"9",""),"A",""),"B",""),"C",""),"D",""),"E",""),"F",""),"G",""),"H",""),"I",""),"J",""),"K",""),"L",""),"M",""),"N",""),"O",""),"P",""),"Q",""),"R",""),"S",""),"T",""),"U",""),"V",""),"W",""),"X",""),"Y",""),"Z",""),".",""),"-","")</f>
        <v/>
      </c>
      <c r="AA434" s="50">
        <f>LEN(S434)-LEN(SUBSTITUTE(S434,".",""))</f>
        <v/>
      </c>
      <c r="AB434" s="50">
        <f>AND(W434=5,Y434=4)</f>
        <v/>
      </c>
      <c r="AC434" s="50">
        <f>IF(P434="","",IF(S434="","There is no mapcode in this row, only a country code.",IF(ISNUMBER(FIND(" ",S434)),"There are too many spaces. A mapcode looks like ZAF RDD.2J: the country code, one space, then the code.",IF(Z434&lt;&gt;"","Contains characters that can't be in a mapcode: "&amp;Z434,IF(OR(AA434&lt;&gt;1,W434&lt;2,W434&gt;5,Y434&lt;2,Y434&gt;4),"This doesn't look like a mapcode. Mapcodes look like RDD.2J: 2 to 5 letters or numbers, a dot, then 2 to 4 more.",IF(AND(U434="",NOT(AB434)),"MISSING",IF(AND(U434&lt;&gt;"",OR(LEN(U434)&lt;2,LEN(U434)&gt;6,ISNUMBER(FIND(".",U434)))),"The country code """&amp;U434&amp;""" doesn't look right. Use a code like ZAF (South Africa) or US-CA (California).","")))))))</f>
        <v/>
      </c>
      <c r="AD434" s="50">
        <f>AND(R434&lt;&gt;"",T434&lt;&gt;"",R434&lt;&gt;T434)</f>
        <v/>
      </c>
    </row>
    <row r="435">
      <c r="B435" s="44" t="n"/>
      <c r="C435" s="44" t="n"/>
      <c r="D435" s="45">
        <f>IF(P435="","",IF(AC435="MISSING","MISSING COUNTRY CODE",IF(AC435&lt;&gt;"","NOT A VALID MAPCODE",IF(M435="NO CONNECTION","NO CONNECTION",IF(NOT(ISNUMBER(F435)),"NOT FOUND",IF(AD435,"CONVERTED – PLEASE CHECK","CONVERTED"))))))</f>
        <v/>
      </c>
      <c r="E435" s="46">
        <f>IF(OR(P435="",AC435&lt;&gt;""),"",TRIM(U435&amp;" "&amp;S435))</f>
        <v/>
      </c>
      <c r="F435" s="47">
        <f>IF(OR(M435="",M435="NO CONNECTION"),"",IFERROR(VALUE(SUBSTITUTE(_xlfn.FILTERXML(M435,"//latDeg"),".",MID(1/2,2,1))),""))</f>
        <v/>
      </c>
      <c r="G435" s="47">
        <f>IF(OR(M435="",M435="NO CONNECTION"),"",IFERROR(VALUE(SUBSTITUTE(_xlfn.FILTERXML(M435,"//lonDeg"),".",MID(1/2,2,1))),""))</f>
        <v/>
      </c>
      <c r="H435" s="45">
        <f>IF(ISNUMBER(F435),SUBSTITUTE(ROUND(F435,6)&amp;"",",",".")&amp;", "&amp;SUBSTITUTE(ROUND(G435,6)&amp;"",",","."),"")</f>
        <v/>
      </c>
      <c r="I435" s="46">
        <f>IF(ISNUMBER(F435),IFERROR(HYPERLINK("https://www.mymapcodes.com/go/?t="&amp;IF(U435="","AAA",U435)&amp;"&amp;ma="&amp;LEFT(S435,V435-1)&amp;"&amp;mb="&amp;MID(S435,V435+1,99),"Open on MyMapcodes →"),""),"")</f>
        <v/>
      </c>
      <c r="J435" s="48">
        <f>IF(P435="","",IF(AC435="MISSING","Add the country code: put it in front of the mapcode (e.g. ZAF RDD.2J) or in column C. ZAF = South Africa.",IF(AC435&lt;&gt;"",AC435,IF(M435="NO CONNECTION","Excel couldn't reach the mapcode service. Click the REFRESH RESULTS box just above the table.",IF(NOT(ISNUMBER(F435)),"The mapcode service doesn't recognise "&amp;E435&amp;". Check the mapcode and the country code.",IF(AD435,"Two different country codes were given, so the one in front of the mapcode ("&amp;R435&amp;") was used.",IF(E435&lt;&gt;TRIM(UPPER(B435&amp;"")),"Tidied up to "&amp;E435&amp;".","")))))))</f>
        <v/>
      </c>
      <c r="L435" s="49">
        <f>IF(E435="","",MapcodeAPI&amp;"coords/"&amp;SUBSTITUTE(E435," ","%20"))&amp;LEFT($B$13,0)</f>
        <v/>
      </c>
      <c r="M435" s="49">
        <f>IF(L435="","",IFERROR(_xlfn.WEBSERVICE(L435),IF(MapcodeAPIBackup="","NO CONNECTION",IFERROR(_xlfn.WEBSERVICE(MapcodeAPIBackup&amp;MID(L435,LEN(MapcodeAPI)+1,999)),"NO CONNECTION"))))</f>
        <v/>
      </c>
      <c r="N435" t="inlineStr">
        <is>
          <t xml:space="preserve"> </t>
        </is>
      </c>
      <c r="P435" s="50">
        <f>IFERROR(IF(AND(TRIM(B435&amp;"")="",TRIM(C435&amp;"")=""),"","#"&amp;UPPER(B435&amp;"")),"#(ERROR)")</f>
        <v/>
      </c>
      <c r="Q435" s="50">
        <f>IF(P435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435,2,999)," "," "),"﻿"," "),"​"," "),"⁠"," ")," "," ")," "," "),CHAR(9)," "),CHAR(10)," "),CHAR(13)," "),"MAPCODE"," "),CHAR(34)," "),"“"," "),"”"," "),"'"," "),"’"," "),"‘"," "),"("," "),")"," "),"["," "),"]"," "),"{"," "),"}"," "),","," "),";"," "),"|"," "),":"," "),"/"," "),"\"," ")))</f>
        <v/>
      </c>
      <c r="R435" s="50">
        <f>IF(ISNUMBER(FIND(" ",Q435)),LEFT(Q435,FIND(" ",Q435)-1),"")</f>
        <v/>
      </c>
      <c r="S435" s="50">
        <f>IF(ISNUMBER(FIND(" ",Q435)),TRIM(MID(Q435,FIND(" ",Q435)+1,999)),Q435)</f>
        <v/>
      </c>
      <c r="T4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435&amp;"")," "," "),"﻿"," "),"​"," "),"⁠"," ")," "," ")," "," "),CHAR(9)," "),CHAR(10)," "),CHAR(13)," "),"MAPCODE"," "),CHAR(34)," "),"“"," "),"”"," "),"'"," "),"’"," "),"‘"," "),"("," "),")"," "),"["," "),"]"," "),"{"," "),"}"," "),","," "),";"," "),"|"," "),":"," "),"/"," "),"\"," "))</f>
        <v/>
      </c>
      <c r="U435" s="50">
        <f>IF(R435&lt;&gt;"",R435,T435)</f>
        <v/>
      </c>
      <c r="V435" s="50">
        <f>IFERROR(FIND(".",S435),0)</f>
        <v/>
      </c>
      <c r="W435" s="50">
        <f>IF(V435&gt;0,V435-1,LEN(S435))</f>
        <v/>
      </c>
      <c r="X435" s="50">
        <f>IF(V435=0,"",IFERROR(LEFT(MID(S435,V435+1,99),FIND("-",MID(S435,V435+1,99))-1),MID(S435,V435+1,99)))</f>
        <v/>
      </c>
      <c r="Y435" s="50">
        <f>LEN(X435)</f>
        <v/>
      </c>
      <c r="Z4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435,"0",""),"1",""),"2",""),"3",""),"4",""),"5",""),"6",""),"7",""),"8",""),"9",""),"A",""),"B",""),"C",""),"D",""),"E",""),"F",""),"G",""),"H",""),"I",""),"J",""),"K",""),"L",""),"M",""),"N",""),"O",""),"P",""),"Q",""),"R",""),"S",""),"T",""),"U",""),"V",""),"W",""),"X",""),"Y",""),"Z",""),".",""),"-","")</f>
        <v/>
      </c>
      <c r="AA435" s="50">
        <f>LEN(S435)-LEN(SUBSTITUTE(S435,".",""))</f>
        <v/>
      </c>
      <c r="AB435" s="50">
        <f>AND(W435=5,Y435=4)</f>
        <v/>
      </c>
      <c r="AC435" s="50">
        <f>IF(P435="","",IF(S435="","There is no mapcode in this row, only a country code.",IF(ISNUMBER(FIND(" ",S435)),"There are too many spaces. A mapcode looks like ZAF RDD.2J: the country code, one space, then the code.",IF(Z435&lt;&gt;"","Contains characters that can't be in a mapcode: "&amp;Z435,IF(OR(AA435&lt;&gt;1,W435&lt;2,W435&gt;5,Y435&lt;2,Y435&gt;4),"This doesn't look like a mapcode. Mapcodes look like RDD.2J: 2 to 5 letters or numbers, a dot, then 2 to 4 more.",IF(AND(U435="",NOT(AB435)),"MISSING",IF(AND(U435&lt;&gt;"",OR(LEN(U435)&lt;2,LEN(U435)&gt;6,ISNUMBER(FIND(".",U435)))),"The country code """&amp;U435&amp;""" doesn't look right. Use a code like ZAF (South Africa) or US-CA (California).","")))))))</f>
        <v/>
      </c>
      <c r="AD435" s="50">
        <f>AND(R435&lt;&gt;"",T435&lt;&gt;"",R435&lt;&gt;T435)</f>
        <v/>
      </c>
    </row>
    <row r="436">
      <c r="B436" s="44" t="n"/>
      <c r="C436" s="44" t="n"/>
      <c r="D436" s="45">
        <f>IF(P436="","",IF(AC436="MISSING","MISSING COUNTRY CODE",IF(AC436&lt;&gt;"","NOT A VALID MAPCODE",IF(M436="NO CONNECTION","NO CONNECTION",IF(NOT(ISNUMBER(F436)),"NOT FOUND",IF(AD436,"CONVERTED – PLEASE CHECK","CONVERTED"))))))</f>
        <v/>
      </c>
      <c r="E436" s="46">
        <f>IF(OR(P436="",AC436&lt;&gt;""),"",TRIM(U436&amp;" "&amp;S436))</f>
        <v/>
      </c>
      <c r="F436" s="47">
        <f>IF(OR(M436="",M436="NO CONNECTION"),"",IFERROR(VALUE(SUBSTITUTE(_xlfn.FILTERXML(M436,"//latDeg"),".",MID(1/2,2,1))),""))</f>
        <v/>
      </c>
      <c r="G436" s="47">
        <f>IF(OR(M436="",M436="NO CONNECTION"),"",IFERROR(VALUE(SUBSTITUTE(_xlfn.FILTERXML(M436,"//lonDeg"),".",MID(1/2,2,1))),""))</f>
        <v/>
      </c>
      <c r="H436" s="45">
        <f>IF(ISNUMBER(F436),SUBSTITUTE(ROUND(F436,6)&amp;"",",",".")&amp;", "&amp;SUBSTITUTE(ROUND(G436,6)&amp;"",",","."),"")</f>
        <v/>
      </c>
      <c r="I436" s="46">
        <f>IF(ISNUMBER(F436),IFERROR(HYPERLINK("https://www.mymapcodes.com/go/?t="&amp;IF(U436="","AAA",U436)&amp;"&amp;ma="&amp;LEFT(S436,V436-1)&amp;"&amp;mb="&amp;MID(S436,V436+1,99),"Open on MyMapcodes →"),""),"")</f>
        <v/>
      </c>
      <c r="J436" s="48">
        <f>IF(P436="","",IF(AC436="MISSING","Add the country code: put it in front of the mapcode (e.g. ZAF RDD.2J) or in column C. ZAF = South Africa.",IF(AC436&lt;&gt;"",AC436,IF(M436="NO CONNECTION","Excel couldn't reach the mapcode service. Click the REFRESH RESULTS box just above the table.",IF(NOT(ISNUMBER(F436)),"The mapcode service doesn't recognise "&amp;E436&amp;". Check the mapcode and the country code.",IF(AD436,"Two different country codes were given, so the one in front of the mapcode ("&amp;R436&amp;") was used.",IF(E436&lt;&gt;TRIM(UPPER(B436&amp;"")),"Tidied up to "&amp;E436&amp;".","")))))))</f>
        <v/>
      </c>
      <c r="L436" s="49">
        <f>IF(E436="","",MapcodeAPI&amp;"coords/"&amp;SUBSTITUTE(E436," ","%20"))&amp;LEFT($B$13,0)</f>
        <v/>
      </c>
      <c r="M436" s="49">
        <f>IF(L436="","",IFERROR(_xlfn.WEBSERVICE(L436),IF(MapcodeAPIBackup="","NO CONNECTION",IFERROR(_xlfn.WEBSERVICE(MapcodeAPIBackup&amp;MID(L436,LEN(MapcodeAPI)+1,999)),"NO CONNECTION"))))</f>
        <v/>
      </c>
      <c r="N436" t="inlineStr">
        <is>
          <t xml:space="preserve"> </t>
        </is>
      </c>
      <c r="P436" s="50">
        <f>IFERROR(IF(AND(TRIM(B436&amp;"")="",TRIM(C436&amp;"")=""),"","#"&amp;UPPER(B436&amp;"")),"#(ERROR)")</f>
        <v/>
      </c>
      <c r="Q436" s="50">
        <f>IF(P436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436,2,999)," "," "),"﻿"," "),"​"," "),"⁠"," ")," "," ")," "," "),CHAR(9)," "),CHAR(10)," "),CHAR(13)," "),"MAPCODE"," "),CHAR(34)," "),"“"," "),"”"," "),"'"," "),"’"," "),"‘"," "),"("," "),")"," "),"["," "),"]"," "),"{"," "),"}"," "),","," "),";"," "),"|"," "),":"," "),"/"," "),"\"," ")))</f>
        <v/>
      </c>
      <c r="R436" s="50">
        <f>IF(ISNUMBER(FIND(" ",Q436)),LEFT(Q436,FIND(" ",Q436)-1),"")</f>
        <v/>
      </c>
      <c r="S436" s="50">
        <f>IF(ISNUMBER(FIND(" ",Q436)),TRIM(MID(Q436,FIND(" ",Q436)+1,999)),Q436)</f>
        <v/>
      </c>
      <c r="T4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436&amp;"")," "," "),"﻿"," "),"​"," "),"⁠"," ")," "," ")," "," "),CHAR(9)," "),CHAR(10)," "),CHAR(13)," "),"MAPCODE"," "),CHAR(34)," "),"“"," "),"”"," "),"'"," "),"’"," "),"‘"," "),"("," "),")"," "),"["," "),"]"," "),"{"," "),"}"," "),","," "),";"," "),"|"," "),":"," "),"/"," "),"\"," "))</f>
        <v/>
      </c>
      <c r="U436" s="50">
        <f>IF(R436&lt;&gt;"",R436,T436)</f>
        <v/>
      </c>
      <c r="V436" s="50">
        <f>IFERROR(FIND(".",S436),0)</f>
        <v/>
      </c>
      <c r="W436" s="50">
        <f>IF(V436&gt;0,V436-1,LEN(S436))</f>
        <v/>
      </c>
      <c r="X436" s="50">
        <f>IF(V436=0,"",IFERROR(LEFT(MID(S436,V436+1,99),FIND("-",MID(S436,V436+1,99))-1),MID(S436,V436+1,99)))</f>
        <v/>
      </c>
      <c r="Y436" s="50">
        <f>LEN(X436)</f>
        <v/>
      </c>
      <c r="Z4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436,"0",""),"1",""),"2",""),"3",""),"4",""),"5",""),"6",""),"7",""),"8",""),"9",""),"A",""),"B",""),"C",""),"D",""),"E",""),"F",""),"G",""),"H",""),"I",""),"J",""),"K",""),"L",""),"M",""),"N",""),"O",""),"P",""),"Q",""),"R",""),"S",""),"T",""),"U",""),"V",""),"W",""),"X",""),"Y",""),"Z",""),".",""),"-","")</f>
        <v/>
      </c>
      <c r="AA436" s="50">
        <f>LEN(S436)-LEN(SUBSTITUTE(S436,".",""))</f>
        <v/>
      </c>
      <c r="AB436" s="50">
        <f>AND(W436=5,Y436=4)</f>
        <v/>
      </c>
      <c r="AC436" s="50">
        <f>IF(P436="","",IF(S436="","There is no mapcode in this row, only a country code.",IF(ISNUMBER(FIND(" ",S436)),"There are too many spaces. A mapcode looks like ZAF RDD.2J: the country code, one space, then the code.",IF(Z436&lt;&gt;"","Contains characters that can't be in a mapcode: "&amp;Z436,IF(OR(AA436&lt;&gt;1,W436&lt;2,W436&gt;5,Y436&lt;2,Y436&gt;4),"This doesn't look like a mapcode. Mapcodes look like RDD.2J: 2 to 5 letters or numbers, a dot, then 2 to 4 more.",IF(AND(U436="",NOT(AB436)),"MISSING",IF(AND(U436&lt;&gt;"",OR(LEN(U436)&lt;2,LEN(U436)&gt;6,ISNUMBER(FIND(".",U436)))),"The country code """&amp;U436&amp;""" doesn't look right. Use a code like ZAF (South Africa) or US-CA (California).","")))))))</f>
        <v/>
      </c>
      <c r="AD436" s="50">
        <f>AND(R436&lt;&gt;"",T436&lt;&gt;"",R436&lt;&gt;T436)</f>
        <v/>
      </c>
    </row>
    <row r="437">
      <c r="B437" s="44" t="n"/>
      <c r="C437" s="44" t="n"/>
      <c r="D437" s="45">
        <f>IF(P437="","",IF(AC437="MISSING","MISSING COUNTRY CODE",IF(AC437&lt;&gt;"","NOT A VALID MAPCODE",IF(M437="NO CONNECTION","NO CONNECTION",IF(NOT(ISNUMBER(F437)),"NOT FOUND",IF(AD437,"CONVERTED – PLEASE CHECK","CONVERTED"))))))</f>
        <v/>
      </c>
      <c r="E437" s="46">
        <f>IF(OR(P437="",AC437&lt;&gt;""),"",TRIM(U437&amp;" "&amp;S437))</f>
        <v/>
      </c>
      <c r="F437" s="47">
        <f>IF(OR(M437="",M437="NO CONNECTION"),"",IFERROR(VALUE(SUBSTITUTE(_xlfn.FILTERXML(M437,"//latDeg"),".",MID(1/2,2,1))),""))</f>
        <v/>
      </c>
      <c r="G437" s="47">
        <f>IF(OR(M437="",M437="NO CONNECTION"),"",IFERROR(VALUE(SUBSTITUTE(_xlfn.FILTERXML(M437,"//lonDeg"),".",MID(1/2,2,1))),""))</f>
        <v/>
      </c>
      <c r="H437" s="45">
        <f>IF(ISNUMBER(F437),SUBSTITUTE(ROUND(F437,6)&amp;"",",",".")&amp;", "&amp;SUBSTITUTE(ROUND(G437,6)&amp;"",",","."),"")</f>
        <v/>
      </c>
      <c r="I437" s="46">
        <f>IF(ISNUMBER(F437),IFERROR(HYPERLINK("https://www.mymapcodes.com/go/?t="&amp;IF(U437="","AAA",U437)&amp;"&amp;ma="&amp;LEFT(S437,V437-1)&amp;"&amp;mb="&amp;MID(S437,V437+1,99),"Open on MyMapcodes →"),""),"")</f>
        <v/>
      </c>
      <c r="J437" s="48">
        <f>IF(P437="","",IF(AC437="MISSING","Add the country code: put it in front of the mapcode (e.g. ZAF RDD.2J) or in column C. ZAF = South Africa.",IF(AC437&lt;&gt;"",AC437,IF(M437="NO CONNECTION","Excel couldn't reach the mapcode service. Click the REFRESH RESULTS box just above the table.",IF(NOT(ISNUMBER(F437)),"The mapcode service doesn't recognise "&amp;E437&amp;". Check the mapcode and the country code.",IF(AD437,"Two different country codes were given, so the one in front of the mapcode ("&amp;R437&amp;") was used.",IF(E437&lt;&gt;TRIM(UPPER(B437&amp;"")),"Tidied up to "&amp;E437&amp;".","")))))))</f>
        <v/>
      </c>
      <c r="L437" s="49">
        <f>IF(E437="","",MapcodeAPI&amp;"coords/"&amp;SUBSTITUTE(E437," ","%20"))&amp;LEFT($B$13,0)</f>
        <v/>
      </c>
      <c r="M437" s="49">
        <f>IF(L437="","",IFERROR(_xlfn.WEBSERVICE(L437),IF(MapcodeAPIBackup="","NO CONNECTION",IFERROR(_xlfn.WEBSERVICE(MapcodeAPIBackup&amp;MID(L437,LEN(MapcodeAPI)+1,999)),"NO CONNECTION"))))</f>
        <v/>
      </c>
      <c r="N437" t="inlineStr">
        <is>
          <t xml:space="preserve"> </t>
        </is>
      </c>
      <c r="P437" s="50">
        <f>IFERROR(IF(AND(TRIM(B437&amp;"")="",TRIM(C437&amp;"")=""),"","#"&amp;UPPER(B437&amp;"")),"#(ERROR)")</f>
        <v/>
      </c>
      <c r="Q437" s="50">
        <f>IF(P437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437,2,999)," "," "),"﻿"," "),"​"," "),"⁠"," ")," "," ")," "," "),CHAR(9)," "),CHAR(10)," "),CHAR(13)," "),"MAPCODE"," "),CHAR(34)," "),"“"," "),"”"," "),"'"," "),"’"," "),"‘"," "),"("," "),")"," "),"["," "),"]"," "),"{"," "),"}"," "),","," "),";"," "),"|"," "),":"," "),"/"," "),"\"," ")))</f>
        <v/>
      </c>
      <c r="R437" s="50">
        <f>IF(ISNUMBER(FIND(" ",Q437)),LEFT(Q437,FIND(" ",Q437)-1),"")</f>
        <v/>
      </c>
      <c r="S437" s="50">
        <f>IF(ISNUMBER(FIND(" ",Q437)),TRIM(MID(Q437,FIND(" ",Q437)+1,999)),Q437)</f>
        <v/>
      </c>
      <c r="T4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437&amp;"")," "," "),"﻿"," "),"​"," "),"⁠"," ")," "," ")," "," "),CHAR(9)," "),CHAR(10)," "),CHAR(13)," "),"MAPCODE"," "),CHAR(34)," "),"“"," "),"”"," "),"'"," "),"’"," "),"‘"," "),"("," "),")"," "),"["," "),"]"," "),"{"," "),"}"," "),","," "),";"," "),"|"," "),":"," "),"/"," "),"\"," "))</f>
        <v/>
      </c>
      <c r="U437" s="50">
        <f>IF(R437&lt;&gt;"",R437,T437)</f>
        <v/>
      </c>
      <c r="V437" s="50">
        <f>IFERROR(FIND(".",S437),0)</f>
        <v/>
      </c>
      <c r="W437" s="50">
        <f>IF(V437&gt;0,V437-1,LEN(S437))</f>
        <v/>
      </c>
      <c r="X437" s="50">
        <f>IF(V437=0,"",IFERROR(LEFT(MID(S437,V437+1,99),FIND("-",MID(S437,V437+1,99))-1),MID(S437,V437+1,99)))</f>
        <v/>
      </c>
      <c r="Y437" s="50">
        <f>LEN(X437)</f>
        <v/>
      </c>
      <c r="Z4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437,"0",""),"1",""),"2",""),"3",""),"4",""),"5",""),"6",""),"7",""),"8",""),"9",""),"A",""),"B",""),"C",""),"D",""),"E",""),"F",""),"G",""),"H",""),"I",""),"J",""),"K",""),"L",""),"M",""),"N",""),"O",""),"P",""),"Q",""),"R",""),"S",""),"T",""),"U",""),"V",""),"W",""),"X",""),"Y",""),"Z",""),".",""),"-","")</f>
        <v/>
      </c>
      <c r="AA437" s="50">
        <f>LEN(S437)-LEN(SUBSTITUTE(S437,".",""))</f>
        <v/>
      </c>
      <c r="AB437" s="50">
        <f>AND(W437=5,Y437=4)</f>
        <v/>
      </c>
      <c r="AC437" s="50">
        <f>IF(P437="","",IF(S437="","There is no mapcode in this row, only a country code.",IF(ISNUMBER(FIND(" ",S437)),"There are too many spaces. A mapcode looks like ZAF RDD.2J: the country code, one space, then the code.",IF(Z437&lt;&gt;"","Contains characters that can't be in a mapcode: "&amp;Z437,IF(OR(AA437&lt;&gt;1,W437&lt;2,W437&gt;5,Y437&lt;2,Y437&gt;4),"This doesn't look like a mapcode. Mapcodes look like RDD.2J: 2 to 5 letters or numbers, a dot, then 2 to 4 more.",IF(AND(U437="",NOT(AB437)),"MISSING",IF(AND(U437&lt;&gt;"",OR(LEN(U437)&lt;2,LEN(U437)&gt;6,ISNUMBER(FIND(".",U437)))),"The country code """&amp;U437&amp;""" doesn't look right. Use a code like ZAF (South Africa) or US-CA (California).","")))))))</f>
        <v/>
      </c>
      <c r="AD437" s="50">
        <f>AND(R437&lt;&gt;"",T437&lt;&gt;"",R437&lt;&gt;T437)</f>
        <v/>
      </c>
    </row>
    <row r="438">
      <c r="B438" s="44" t="n"/>
      <c r="C438" s="44" t="n"/>
      <c r="D438" s="45">
        <f>IF(P438="","",IF(AC438="MISSING","MISSING COUNTRY CODE",IF(AC438&lt;&gt;"","NOT A VALID MAPCODE",IF(M438="NO CONNECTION","NO CONNECTION",IF(NOT(ISNUMBER(F438)),"NOT FOUND",IF(AD438,"CONVERTED – PLEASE CHECK","CONVERTED"))))))</f>
        <v/>
      </c>
      <c r="E438" s="46">
        <f>IF(OR(P438="",AC438&lt;&gt;""),"",TRIM(U438&amp;" "&amp;S438))</f>
        <v/>
      </c>
      <c r="F438" s="47">
        <f>IF(OR(M438="",M438="NO CONNECTION"),"",IFERROR(VALUE(SUBSTITUTE(_xlfn.FILTERXML(M438,"//latDeg"),".",MID(1/2,2,1))),""))</f>
        <v/>
      </c>
      <c r="G438" s="47">
        <f>IF(OR(M438="",M438="NO CONNECTION"),"",IFERROR(VALUE(SUBSTITUTE(_xlfn.FILTERXML(M438,"//lonDeg"),".",MID(1/2,2,1))),""))</f>
        <v/>
      </c>
      <c r="H438" s="45">
        <f>IF(ISNUMBER(F438),SUBSTITUTE(ROUND(F438,6)&amp;"",",",".")&amp;", "&amp;SUBSTITUTE(ROUND(G438,6)&amp;"",",","."),"")</f>
        <v/>
      </c>
      <c r="I438" s="46">
        <f>IF(ISNUMBER(F438),IFERROR(HYPERLINK("https://www.mymapcodes.com/go/?t="&amp;IF(U438="","AAA",U438)&amp;"&amp;ma="&amp;LEFT(S438,V438-1)&amp;"&amp;mb="&amp;MID(S438,V438+1,99),"Open on MyMapcodes →"),""),"")</f>
        <v/>
      </c>
      <c r="J438" s="48">
        <f>IF(P438="","",IF(AC438="MISSING","Add the country code: put it in front of the mapcode (e.g. ZAF RDD.2J) or in column C. ZAF = South Africa.",IF(AC438&lt;&gt;"",AC438,IF(M438="NO CONNECTION","Excel couldn't reach the mapcode service. Click the REFRESH RESULTS box just above the table.",IF(NOT(ISNUMBER(F438)),"The mapcode service doesn't recognise "&amp;E438&amp;". Check the mapcode and the country code.",IF(AD438,"Two different country codes were given, so the one in front of the mapcode ("&amp;R438&amp;") was used.",IF(E438&lt;&gt;TRIM(UPPER(B438&amp;"")),"Tidied up to "&amp;E438&amp;".","")))))))</f>
        <v/>
      </c>
      <c r="L438" s="49">
        <f>IF(E438="","",MapcodeAPI&amp;"coords/"&amp;SUBSTITUTE(E438," ","%20"))&amp;LEFT($B$13,0)</f>
        <v/>
      </c>
      <c r="M438" s="49">
        <f>IF(L438="","",IFERROR(_xlfn.WEBSERVICE(L438),IF(MapcodeAPIBackup="","NO CONNECTION",IFERROR(_xlfn.WEBSERVICE(MapcodeAPIBackup&amp;MID(L438,LEN(MapcodeAPI)+1,999)),"NO CONNECTION"))))</f>
        <v/>
      </c>
      <c r="N438" t="inlineStr">
        <is>
          <t xml:space="preserve"> </t>
        </is>
      </c>
      <c r="P438" s="50">
        <f>IFERROR(IF(AND(TRIM(B438&amp;"")="",TRIM(C438&amp;"")=""),"","#"&amp;UPPER(B438&amp;"")),"#(ERROR)")</f>
        <v/>
      </c>
      <c r="Q438" s="50">
        <f>IF(P438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438,2,999)," "," "),"﻿"," "),"​"," "),"⁠"," ")," "," ")," "," "),CHAR(9)," "),CHAR(10)," "),CHAR(13)," "),"MAPCODE"," "),CHAR(34)," "),"“"," "),"”"," "),"'"," "),"’"," "),"‘"," "),"("," "),")"," "),"["," "),"]"," "),"{"," "),"}"," "),","," "),";"," "),"|"," "),":"," "),"/"," "),"\"," ")))</f>
        <v/>
      </c>
      <c r="R438" s="50">
        <f>IF(ISNUMBER(FIND(" ",Q438)),LEFT(Q438,FIND(" ",Q438)-1),"")</f>
        <v/>
      </c>
      <c r="S438" s="50">
        <f>IF(ISNUMBER(FIND(" ",Q438)),TRIM(MID(Q438,FIND(" ",Q438)+1,999)),Q438)</f>
        <v/>
      </c>
      <c r="T4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438&amp;"")," "," "),"﻿"," "),"​"," "),"⁠"," ")," "," ")," "," "),CHAR(9)," "),CHAR(10)," "),CHAR(13)," "),"MAPCODE"," "),CHAR(34)," "),"“"," "),"”"," "),"'"," "),"’"," "),"‘"," "),"("," "),")"," "),"["," "),"]"," "),"{"," "),"}"," "),","," "),";"," "),"|"," "),":"," "),"/"," "),"\"," "))</f>
        <v/>
      </c>
      <c r="U438" s="50">
        <f>IF(R438&lt;&gt;"",R438,T438)</f>
        <v/>
      </c>
      <c r="V438" s="50">
        <f>IFERROR(FIND(".",S438),0)</f>
        <v/>
      </c>
      <c r="W438" s="50">
        <f>IF(V438&gt;0,V438-1,LEN(S438))</f>
        <v/>
      </c>
      <c r="X438" s="50">
        <f>IF(V438=0,"",IFERROR(LEFT(MID(S438,V438+1,99),FIND("-",MID(S438,V438+1,99))-1),MID(S438,V438+1,99)))</f>
        <v/>
      </c>
      <c r="Y438" s="50">
        <f>LEN(X438)</f>
        <v/>
      </c>
      <c r="Z4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438,"0",""),"1",""),"2",""),"3",""),"4",""),"5",""),"6",""),"7",""),"8",""),"9",""),"A",""),"B",""),"C",""),"D",""),"E",""),"F",""),"G",""),"H",""),"I",""),"J",""),"K",""),"L",""),"M",""),"N",""),"O",""),"P",""),"Q",""),"R",""),"S",""),"T",""),"U",""),"V",""),"W",""),"X",""),"Y",""),"Z",""),".",""),"-","")</f>
        <v/>
      </c>
      <c r="AA438" s="50">
        <f>LEN(S438)-LEN(SUBSTITUTE(S438,".",""))</f>
        <v/>
      </c>
      <c r="AB438" s="50">
        <f>AND(W438=5,Y438=4)</f>
        <v/>
      </c>
      <c r="AC438" s="50">
        <f>IF(P438="","",IF(S438="","There is no mapcode in this row, only a country code.",IF(ISNUMBER(FIND(" ",S438)),"There are too many spaces. A mapcode looks like ZAF RDD.2J: the country code, one space, then the code.",IF(Z438&lt;&gt;"","Contains characters that can't be in a mapcode: "&amp;Z438,IF(OR(AA438&lt;&gt;1,W438&lt;2,W438&gt;5,Y438&lt;2,Y438&gt;4),"This doesn't look like a mapcode. Mapcodes look like RDD.2J: 2 to 5 letters or numbers, a dot, then 2 to 4 more.",IF(AND(U438="",NOT(AB438)),"MISSING",IF(AND(U438&lt;&gt;"",OR(LEN(U438)&lt;2,LEN(U438)&gt;6,ISNUMBER(FIND(".",U438)))),"The country code """&amp;U438&amp;""" doesn't look right. Use a code like ZAF (South Africa) or US-CA (California).","")))))))</f>
        <v/>
      </c>
      <c r="AD438" s="50">
        <f>AND(R438&lt;&gt;"",T438&lt;&gt;"",R438&lt;&gt;T438)</f>
        <v/>
      </c>
    </row>
    <row r="439">
      <c r="B439" s="44" t="n"/>
      <c r="C439" s="44" t="n"/>
      <c r="D439" s="45">
        <f>IF(P439="","",IF(AC439="MISSING","MISSING COUNTRY CODE",IF(AC439&lt;&gt;"","NOT A VALID MAPCODE",IF(M439="NO CONNECTION","NO CONNECTION",IF(NOT(ISNUMBER(F439)),"NOT FOUND",IF(AD439,"CONVERTED – PLEASE CHECK","CONVERTED"))))))</f>
        <v/>
      </c>
      <c r="E439" s="46">
        <f>IF(OR(P439="",AC439&lt;&gt;""),"",TRIM(U439&amp;" "&amp;S439))</f>
        <v/>
      </c>
      <c r="F439" s="47">
        <f>IF(OR(M439="",M439="NO CONNECTION"),"",IFERROR(VALUE(SUBSTITUTE(_xlfn.FILTERXML(M439,"//latDeg"),".",MID(1/2,2,1))),""))</f>
        <v/>
      </c>
      <c r="G439" s="47">
        <f>IF(OR(M439="",M439="NO CONNECTION"),"",IFERROR(VALUE(SUBSTITUTE(_xlfn.FILTERXML(M439,"//lonDeg"),".",MID(1/2,2,1))),""))</f>
        <v/>
      </c>
      <c r="H439" s="45">
        <f>IF(ISNUMBER(F439),SUBSTITUTE(ROUND(F439,6)&amp;"",",",".")&amp;", "&amp;SUBSTITUTE(ROUND(G439,6)&amp;"",",","."),"")</f>
        <v/>
      </c>
      <c r="I439" s="46">
        <f>IF(ISNUMBER(F439),IFERROR(HYPERLINK("https://www.mymapcodes.com/go/?t="&amp;IF(U439="","AAA",U439)&amp;"&amp;ma="&amp;LEFT(S439,V439-1)&amp;"&amp;mb="&amp;MID(S439,V439+1,99),"Open on MyMapcodes →"),""),"")</f>
        <v/>
      </c>
      <c r="J439" s="48">
        <f>IF(P439="","",IF(AC439="MISSING","Add the country code: put it in front of the mapcode (e.g. ZAF RDD.2J) or in column C. ZAF = South Africa.",IF(AC439&lt;&gt;"",AC439,IF(M439="NO CONNECTION","Excel couldn't reach the mapcode service. Click the REFRESH RESULTS box just above the table.",IF(NOT(ISNUMBER(F439)),"The mapcode service doesn't recognise "&amp;E439&amp;". Check the mapcode and the country code.",IF(AD439,"Two different country codes were given, so the one in front of the mapcode ("&amp;R439&amp;") was used.",IF(E439&lt;&gt;TRIM(UPPER(B439&amp;"")),"Tidied up to "&amp;E439&amp;".","")))))))</f>
        <v/>
      </c>
      <c r="L439" s="49">
        <f>IF(E439="","",MapcodeAPI&amp;"coords/"&amp;SUBSTITUTE(E439," ","%20"))&amp;LEFT($B$13,0)</f>
        <v/>
      </c>
      <c r="M439" s="49">
        <f>IF(L439="","",IFERROR(_xlfn.WEBSERVICE(L439),IF(MapcodeAPIBackup="","NO CONNECTION",IFERROR(_xlfn.WEBSERVICE(MapcodeAPIBackup&amp;MID(L439,LEN(MapcodeAPI)+1,999)),"NO CONNECTION"))))</f>
        <v/>
      </c>
      <c r="N439" t="inlineStr">
        <is>
          <t xml:space="preserve"> </t>
        </is>
      </c>
      <c r="P439" s="50">
        <f>IFERROR(IF(AND(TRIM(B439&amp;"")="",TRIM(C439&amp;"")=""),"","#"&amp;UPPER(B439&amp;"")),"#(ERROR)")</f>
        <v/>
      </c>
      <c r="Q439" s="50">
        <f>IF(P439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439,2,999)," "," "),"﻿"," "),"​"," "),"⁠"," ")," "," ")," "," "),CHAR(9)," "),CHAR(10)," "),CHAR(13)," "),"MAPCODE"," "),CHAR(34)," "),"“"," "),"”"," "),"'"," "),"’"," "),"‘"," "),"("," "),")"," "),"["," "),"]"," "),"{"," "),"}"," "),","," "),";"," "),"|"," "),":"," "),"/"," "),"\"," ")))</f>
        <v/>
      </c>
      <c r="R439" s="50">
        <f>IF(ISNUMBER(FIND(" ",Q439)),LEFT(Q439,FIND(" ",Q439)-1),"")</f>
        <v/>
      </c>
      <c r="S439" s="50">
        <f>IF(ISNUMBER(FIND(" ",Q439)),TRIM(MID(Q439,FIND(" ",Q439)+1,999)),Q439)</f>
        <v/>
      </c>
      <c r="T4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439&amp;"")," "," "),"﻿"," "),"​"," "),"⁠"," ")," "," ")," "," "),CHAR(9)," "),CHAR(10)," "),CHAR(13)," "),"MAPCODE"," "),CHAR(34)," "),"“"," "),"”"," "),"'"," "),"’"," "),"‘"," "),"("," "),")"," "),"["," "),"]"," "),"{"," "),"}"," "),","," "),";"," "),"|"," "),":"," "),"/"," "),"\"," "))</f>
        <v/>
      </c>
      <c r="U439" s="50">
        <f>IF(R439&lt;&gt;"",R439,T439)</f>
        <v/>
      </c>
      <c r="V439" s="50">
        <f>IFERROR(FIND(".",S439),0)</f>
        <v/>
      </c>
      <c r="W439" s="50">
        <f>IF(V439&gt;0,V439-1,LEN(S439))</f>
        <v/>
      </c>
      <c r="X439" s="50">
        <f>IF(V439=0,"",IFERROR(LEFT(MID(S439,V439+1,99),FIND("-",MID(S439,V439+1,99))-1),MID(S439,V439+1,99)))</f>
        <v/>
      </c>
      <c r="Y439" s="50">
        <f>LEN(X439)</f>
        <v/>
      </c>
      <c r="Z4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439,"0",""),"1",""),"2",""),"3",""),"4",""),"5",""),"6",""),"7",""),"8",""),"9",""),"A",""),"B",""),"C",""),"D",""),"E",""),"F",""),"G",""),"H",""),"I",""),"J",""),"K",""),"L",""),"M",""),"N",""),"O",""),"P",""),"Q",""),"R",""),"S",""),"T",""),"U",""),"V",""),"W",""),"X",""),"Y",""),"Z",""),".",""),"-","")</f>
        <v/>
      </c>
      <c r="AA439" s="50">
        <f>LEN(S439)-LEN(SUBSTITUTE(S439,".",""))</f>
        <v/>
      </c>
      <c r="AB439" s="50">
        <f>AND(W439=5,Y439=4)</f>
        <v/>
      </c>
      <c r="AC439" s="50">
        <f>IF(P439="","",IF(S439="","There is no mapcode in this row, only a country code.",IF(ISNUMBER(FIND(" ",S439)),"There are too many spaces. A mapcode looks like ZAF RDD.2J: the country code, one space, then the code.",IF(Z439&lt;&gt;"","Contains characters that can't be in a mapcode: "&amp;Z439,IF(OR(AA439&lt;&gt;1,W439&lt;2,W439&gt;5,Y439&lt;2,Y439&gt;4),"This doesn't look like a mapcode. Mapcodes look like RDD.2J: 2 to 5 letters or numbers, a dot, then 2 to 4 more.",IF(AND(U439="",NOT(AB439)),"MISSING",IF(AND(U439&lt;&gt;"",OR(LEN(U439)&lt;2,LEN(U439)&gt;6,ISNUMBER(FIND(".",U439)))),"The country code """&amp;U439&amp;""" doesn't look right. Use a code like ZAF (South Africa) or US-CA (California).","")))))))</f>
        <v/>
      </c>
      <c r="AD439" s="50">
        <f>AND(R439&lt;&gt;"",T439&lt;&gt;"",R439&lt;&gt;T439)</f>
        <v/>
      </c>
    </row>
    <row r="440">
      <c r="B440" s="44" t="n"/>
      <c r="C440" s="44" t="n"/>
      <c r="D440" s="45">
        <f>IF(P440="","",IF(AC440="MISSING","MISSING COUNTRY CODE",IF(AC440&lt;&gt;"","NOT A VALID MAPCODE",IF(M440="NO CONNECTION","NO CONNECTION",IF(NOT(ISNUMBER(F440)),"NOT FOUND",IF(AD440,"CONVERTED – PLEASE CHECK","CONVERTED"))))))</f>
        <v/>
      </c>
      <c r="E440" s="46">
        <f>IF(OR(P440="",AC440&lt;&gt;""),"",TRIM(U440&amp;" "&amp;S440))</f>
        <v/>
      </c>
      <c r="F440" s="47">
        <f>IF(OR(M440="",M440="NO CONNECTION"),"",IFERROR(VALUE(SUBSTITUTE(_xlfn.FILTERXML(M440,"//latDeg"),".",MID(1/2,2,1))),""))</f>
        <v/>
      </c>
      <c r="G440" s="47">
        <f>IF(OR(M440="",M440="NO CONNECTION"),"",IFERROR(VALUE(SUBSTITUTE(_xlfn.FILTERXML(M440,"//lonDeg"),".",MID(1/2,2,1))),""))</f>
        <v/>
      </c>
      <c r="H440" s="45">
        <f>IF(ISNUMBER(F440),SUBSTITUTE(ROUND(F440,6)&amp;"",",",".")&amp;", "&amp;SUBSTITUTE(ROUND(G440,6)&amp;"",",","."),"")</f>
        <v/>
      </c>
      <c r="I440" s="46">
        <f>IF(ISNUMBER(F440),IFERROR(HYPERLINK("https://www.mymapcodes.com/go/?t="&amp;IF(U440="","AAA",U440)&amp;"&amp;ma="&amp;LEFT(S440,V440-1)&amp;"&amp;mb="&amp;MID(S440,V440+1,99),"Open on MyMapcodes →"),""),"")</f>
        <v/>
      </c>
      <c r="J440" s="48">
        <f>IF(P440="","",IF(AC440="MISSING","Add the country code: put it in front of the mapcode (e.g. ZAF RDD.2J) or in column C. ZAF = South Africa.",IF(AC440&lt;&gt;"",AC440,IF(M440="NO CONNECTION","Excel couldn't reach the mapcode service. Click the REFRESH RESULTS box just above the table.",IF(NOT(ISNUMBER(F440)),"The mapcode service doesn't recognise "&amp;E440&amp;". Check the mapcode and the country code.",IF(AD440,"Two different country codes were given, so the one in front of the mapcode ("&amp;R440&amp;") was used.",IF(E440&lt;&gt;TRIM(UPPER(B440&amp;"")),"Tidied up to "&amp;E440&amp;".","")))))))</f>
        <v/>
      </c>
      <c r="L440" s="49">
        <f>IF(E440="","",MapcodeAPI&amp;"coords/"&amp;SUBSTITUTE(E440," ","%20"))&amp;LEFT($B$13,0)</f>
        <v/>
      </c>
      <c r="M440" s="49">
        <f>IF(L440="","",IFERROR(_xlfn.WEBSERVICE(L440),IF(MapcodeAPIBackup="","NO CONNECTION",IFERROR(_xlfn.WEBSERVICE(MapcodeAPIBackup&amp;MID(L440,LEN(MapcodeAPI)+1,999)),"NO CONNECTION"))))</f>
        <v/>
      </c>
      <c r="N440" t="inlineStr">
        <is>
          <t xml:space="preserve"> </t>
        </is>
      </c>
      <c r="P440" s="50">
        <f>IFERROR(IF(AND(TRIM(B440&amp;"")="",TRIM(C440&amp;"")=""),"","#"&amp;UPPER(B440&amp;"")),"#(ERROR)")</f>
        <v/>
      </c>
      <c r="Q440" s="50">
        <f>IF(P440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440,2,999)," "," "),"﻿"," "),"​"," "),"⁠"," ")," "," ")," "," "),CHAR(9)," "),CHAR(10)," "),CHAR(13)," "),"MAPCODE"," "),CHAR(34)," "),"“"," "),"”"," "),"'"," "),"’"," "),"‘"," "),"("," "),")"," "),"["," "),"]"," "),"{"," "),"}"," "),","," "),";"," "),"|"," "),":"," "),"/"," "),"\"," ")))</f>
        <v/>
      </c>
      <c r="R440" s="50">
        <f>IF(ISNUMBER(FIND(" ",Q440)),LEFT(Q440,FIND(" ",Q440)-1),"")</f>
        <v/>
      </c>
      <c r="S440" s="50">
        <f>IF(ISNUMBER(FIND(" ",Q440)),TRIM(MID(Q440,FIND(" ",Q440)+1,999)),Q440)</f>
        <v/>
      </c>
      <c r="T4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440&amp;"")," "," "),"﻿"," "),"​"," "),"⁠"," ")," "," ")," "," "),CHAR(9)," "),CHAR(10)," "),CHAR(13)," "),"MAPCODE"," "),CHAR(34)," "),"“"," "),"”"," "),"'"," "),"’"," "),"‘"," "),"("," "),")"," "),"["," "),"]"," "),"{"," "),"}"," "),","," "),";"," "),"|"," "),":"," "),"/"," "),"\"," "))</f>
        <v/>
      </c>
      <c r="U440" s="50">
        <f>IF(R440&lt;&gt;"",R440,T440)</f>
        <v/>
      </c>
      <c r="V440" s="50">
        <f>IFERROR(FIND(".",S440),0)</f>
        <v/>
      </c>
      <c r="W440" s="50">
        <f>IF(V440&gt;0,V440-1,LEN(S440))</f>
        <v/>
      </c>
      <c r="X440" s="50">
        <f>IF(V440=0,"",IFERROR(LEFT(MID(S440,V440+1,99),FIND("-",MID(S440,V440+1,99))-1),MID(S440,V440+1,99)))</f>
        <v/>
      </c>
      <c r="Y440" s="50">
        <f>LEN(X440)</f>
        <v/>
      </c>
      <c r="Z4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440,"0",""),"1",""),"2",""),"3",""),"4",""),"5",""),"6",""),"7",""),"8",""),"9",""),"A",""),"B",""),"C",""),"D",""),"E",""),"F",""),"G",""),"H",""),"I",""),"J",""),"K",""),"L",""),"M",""),"N",""),"O",""),"P",""),"Q",""),"R",""),"S",""),"T",""),"U",""),"V",""),"W",""),"X",""),"Y",""),"Z",""),".",""),"-","")</f>
        <v/>
      </c>
      <c r="AA440" s="50">
        <f>LEN(S440)-LEN(SUBSTITUTE(S440,".",""))</f>
        <v/>
      </c>
      <c r="AB440" s="50">
        <f>AND(W440=5,Y440=4)</f>
        <v/>
      </c>
      <c r="AC440" s="50">
        <f>IF(P440="","",IF(S440="","There is no mapcode in this row, only a country code.",IF(ISNUMBER(FIND(" ",S440)),"There are too many spaces. A mapcode looks like ZAF RDD.2J: the country code, one space, then the code.",IF(Z440&lt;&gt;"","Contains characters that can't be in a mapcode: "&amp;Z440,IF(OR(AA440&lt;&gt;1,W440&lt;2,W440&gt;5,Y440&lt;2,Y440&gt;4),"This doesn't look like a mapcode. Mapcodes look like RDD.2J: 2 to 5 letters or numbers, a dot, then 2 to 4 more.",IF(AND(U440="",NOT(AB440)),"MISSING",IF(AND(U440&lt;&gt;"",OR(LEN(U440)&lt;2,LEN(U440)&gt;6,ISNUMBER(FIND(".",U440)))),"The country code """&amp;U440&amp;""" doesn't look right. Use a code like ZAF (South Africa) or US-CA (California).","")))))))</f>
        <v/>
      </c>
      <c r="AD440" s="50">
        <f>AND(R440&lt;&gt;"",T440&lt;&gt;"",R440&lt;&gt;T440)</f>
        <v/>
      </c>
    </row>
    <row r="441">
      <c r="B441" s="44" t="n"/>
      <c r="C441" s="44" t="n"/>
      <c r="D441" s="45">
        <f>IF(P441="","",IF(AC441="MISSING","MISSING COUNTRY CODE",IF(AC441&lt;&gt;"","NOT A VALID MAPCODE",IF(M441="NO CONNECTION","NO CONNECTION",IF(NOT(ISNUMBER(F441)),"NOT FOUND",IF(AD441,"CONVERTED – PLEASE CHECK","CONVERTED"))))))</f>
        <v/>
      </c>
      <c r="E441" s="46">
        <f>IF(OR(P441="",AC441&lt;&gt;""),"",TRIM(U441&amp;" "&amp;S441))</f>
        <v/>
      </c>
      <c r="F441" s="47">
        <f>IF(OR(M441="",M441="NO CONNECTION"),"",IFERROR(VALUE(SUBSTITUTE(_xlfn.FILTERXML(M441,"//latDeg"),".",MID(1/2,2,1))),""))</f>
        <v/>
      </c>
      <c r="G441" s="47">
        <f>IF(OR(M441="",M441="NO CONNECTION"),"",IFERROR(VALUE(SUBSTITUTE(_xlfn.FILTERXML(M441,"//lonDeg"),".",MID(1/2,2,1))),""))</f>
        <v/>
      </c>
      <c r="H441" s="45">
        <f>IF(ISNUMBER(F441),SUBSTITUTE(ROUND(F441,6)&amp;"",",",".")&amp;", "&amp;SUBSTITUTE(ROUND(G441,6)&amp;"",",","."),"")</f>
        <v/>
      </c>
      <c r="I441" s="46">
        <f>IF(ISNUMBER(F441),IFERROR(HYPERLINK("https://www.mymapcodes.com/go/?t="&amp;IF(U441="","AAA",U441)&amp;"&amp;ma="&amp;LEFT(S441,V441-1)&amp;"&amp;mb="&amp;MID(S441,V441+1,99),"Open on MyMapcodes →"),""),"")</f>
        <v/>
      </c>
      <c r="J441" s="48">
        <f>IF(P441="","",IF(AC441="MISSING","Add the country code: put it in front of the mapcode (e.g. ZAF RDD.2J) or in column C. ZAF = South Africa.",IF(AC441&lt;&gt;"",AC441,IF(M441="NO CONNECTION","Excel couldn't reach the mapcode service. Click the REFRESH RESULTS box just above the table.",IF(NOT(ISNUMBER(F441)),"The mapcode service doesn't recognise "&amp;E441&amp;". Check the mapcode and the country code.",IF(AD441,"Two different country codes were given, so the one in front of the mapcode ("&amp;R441&amp;") was used.",IF(E441&lt;&gt;TRIM(UPPER(B441&amp;"")),"Tidied up to "&amp;E441&amp;".","")))))))</f>
        <v/>
      </c>
      <c r="L441" s="49">
        <f>IF(E441="","",MapcodeAPI&amp;"coords/"&amp;SUBSTITUTE(E441," ","%20"))&amp;LEFT($B$13,0)</f>
        <v/>
      </c>
      <c r="M441" s="49">
        <f>IF(L441="","",IFERROR(_xlfn.WEBSERVICE(L441),IF(MapcodeAPIBackup="","NO CONNECTION",IFERROR(_xlfn.WEBSERVICE(MapcodeAPIBackup&amp;MID(L441,LEN(MapcodeAPI)+1,999)),"NO CONNECTION"))))</f>
        <v/>
      </c>
      <c r="N441" t="inlineStr">
        <is>
          <t xml:space="preserve"> </t>
        </is>
      </c>
      <c r="P441" s="50">
        <f>IFERROR(IF(AND(TRIM(B441&amp;"")="",TRIM(C441&amp;"")=""),"","#"&amp;UPPER(B441&amp;"")),"#(ERROR)")</f>
        <v/>
      </c>
      <c r="Q441" s="50">
        <f>IF(P441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441,2,999)," "," "),"﻿"," "),"​"," "),"⁠"," ")," "," ")," "," "),CHAR(9)," "),CHAR(10)," "),CHAR(13)," "),"MAPCODE"," "),CHAR(34)," "),"“"," "),"”"," "),"'"," "),"’"," "),"‘"," "),"("," "),")"," "),"["," "),"]"," "),"{"," "),"}"," "),","," "),";"," "),"|"," "),":"," "),"/"," "),"\"," ")))</f>
        <v/>
      </c>
      <c r="R441" s="50">
        <f>IF(ISNUMBER(FIND(" ",Q441)),LEFT(Q441,FIND(" ",Q441)-1),"")</f>
        <v/>
      </c>
      <c r="S441" s="50">
        <f>IF(ISNUMBER(FIND(" ",Q441)),TRIM(MID(Q441,FIND(" ",Q441)+1,999)),Q441)</f>
        <v/>
      </c>
      <c r="T4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441&amp;"")," "," "),"﻿"," "),"​"," "),"⁠"," ")," "," ")," "," "),CHAR(9)," "),CHAR(10)," "),CHAR(13)," "),"MAPCODE"," "),CHAR(34)," "),"“"," "),"”"," "),"'"," "),"’"," "),"‘"," "),"("," "),")"," "),"["," "),"]"," "),"{"," "),"}"," "),","," "),";"," "),"|"," "),":"," "),"/"," "),"\"," "))</f>
        <v/>
      </c>
      <c r="U441" s="50">
        <f>IF(R441&lt;&gt;"",R441,T441)</f>
        <v/>
      </c>
      <c r="V441" s="50">
        <f>IFERROR(FIND(".",S441),0)</f>
        <v/>
      </c>
      <c r="W441" s="50">
        <f>IF(V441&gt;0,V441-1,LEN(S441))</f>
        <v/>
      </c>
      <c r="X441" s="50">
        <f>IF(V441=0,"",IFERROR(LEFT(MID(S441,V441+1,99),FIND("-",MID(S441,V441+1,99))-1),MID(S441,V441+1,99)))</f>
        <v/>
      </c>
      <c r="Y441" s="50">
        <f>LEN(X441)</f>
        <v/>
      </c>
      <c r="Z4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441,"0",""),"1",""),"2",""),"3",""),"4",""),"5",""),"6",""),"7",""),"8",""),"9",""),"A",""),"B",""),"C",""),"D",""),"E",""),"F",""),"G",""),"H",""),"I",""),"J",""),"K",""),"L",""),"M",""),"N",""),"O",""),"P",""),"Q",""),"R",""),"S",""),"T",""),"U",""),"V",""),"W",""),"X",""),"Y",""),"Z",""),".",""),"-","")</f>
        <v/>
      </c>
      <c r="AA441" s="50">
        <f>LEN(S441)-LEN(SUBSTITUTE(S441,".",""))</f>
        <v/>
      </c>
      <c r="AB441" s="50">
        <f>AND(W441=5,Y441=4)</f>
        <v/>
      </c>
      <c r="AC441" s="50">
        <f>IF(P441="","",IF(S441="","There is no mapcode in this row, only a country code.",IF(ISNUMBER(FIND(" ",S441)),"There are too many spaces. A mapcode looks like ZAF RDD.2J: the country code, one space, then the code.",IF(Z441&lt;&gt;"","Contains characters that can't be in a mapcode: "&amp;Z441,IF(OR(AA441&lt;&gt;1,W441&lt;2,W441&gt;5,Y441&lt;2,Y441&gt;4),"This doesn't look like a mapcode. Mapcodes look like RDD.2J: 2 to 5 letters or numbers, a dot, then 2 to 4 more.",IF(AND(U441="",NOT(AB441)),"MISSING",IF(AND(U441&lt;&gt;"",OR(LEN(U441)&lt;2,LEN(U441)&gt;6,ISNUMBER(FIND(".",U441)))),"The country code """&amp;U441&amp;""" doesn't look right. Use a code like ZAF (South Africa) or US-CA (California).","")))))))</f>
        <v/>
      </c>
      <c r="AD441" s="50">
        <f>AND(R441&lt;&gt;"",T441&lt;&gt;"",R441&lt;&gt;T441)</f>
        <v/>
      </c>
    </row>
    <row r="442">
      <c r="B442" s="44" t="n"/>
      <c r="C442" s="44" t="n"/>
      <c r="D442" s="45">
        <f>IF(P442="","",IF(AC442="MISSING","MISSING COUNTRY CODE",IF(AC442&lt;&gt;"","NOT A VALID MAPCODE",IF(M442="NO CONNECTION","NO CONNECTION",IF(NOT(ISNUMBER(F442)),"NOT FOUND",IF(AD442,"CONVERTED – PLEASE CHECK","CONVERTED"))))))</f>
        <v/>
      </c>
      <c r="E442" s="46">
        <f>IF(OR(P442="",AC442&lt;&gt;""),"",TRIM(U442&amp;" "&amp;S442))</f>
        <v/>
      </c>
      <c r="F442" s="47">
        <f>IF(OR(M442="",M442="NO CONNECTION"),"",IFERROR(VALUE(SUBSTITUTE(_xlfn.FILTERXML(M442,"//latDeg"),".",MID(1/2,2,1))),""))</f>
        <v/>
      </c>
      <c r="G442" s="47">
        <f>IF(OR(M442="",M442="NO CONNECTION"),"",IFERROR(VALUE(SUBSTITUTE(_xlfn.FILTERXML(M442,"//lonDeg"),".",MID(1/2,2,1))),""))</f>
        <v/>
      </c>
      <c r="H442" s="45">
        <f>IF(ISNUMBER(F442),SUBSTITUTE(ROUND(F442,6)&amp;"",",",".")&amp;", "&amp;SUBSTITUTE(ROUND(G442,6)&amp;"",",","."),"")</f>
        <v/>
      </c>
      <c r="I442" s="46">
        <f>IF(ISNUMBER(F442),IFERROR(HYPERLINK("https://www.mymapcodes.com/go/?t="&amp;IF(U442="","AAA",U442)&amp;"&amp;ma="&amp;LEFT(S442,V442-1)&amp;"&amp;mb="&amp;MID(S442,V442+1,99),"Open on MyMapcodes →"),""),"")</f>
        <v/>
      </c>
      <c r="J442" s="48">
        <f>IF(P442="","",IF(AC442="MISSING","Add the country code: put it in front of the mapcode (e.g. ZAF RDD.2J) or in column C. ZAF = South Africa.",IF(AC442&lt;&gt;"",AC442,IF(M442="NO CONNECTION","Excel couldn't reach the mapcode service. Click the REFRESH RESULTS box just above the table.",IF(NOT(ISNUMBER(F442)),"The mapcode service doesn't recognise "&amp;E442&amp;". Check the mapcode and the country code.",IF(AD442,"Two different country codes were given, so the one in front of the mapcode ("&amp;R442&amp;") was used.",IF(E442&lt;&gt;TRIM(UPPER(B442&amp;"")),"Tidied up to "&amp;E442&amp;".","")))))))</f>
        <v/>
      </c>
      <c r="L442" s="49">
        <f>IF(E442="","",MapcodeAPI&amp;"coords/"&amp;SUBSTITUTE(E442," ","%20"))&amp;LEFT($B$13,0)</f>
        <v/>
      </c>
      <c r="M442" s="49">
        <f>IF(L442="","",IFERROR(_xlfn.WEBSERVICE(L442),IF(MapcodeAPIBackup="","NO CONNECTION",IFERROR(_xlfn.WEBSERVICE(MapcodeAPIBackup&amp;MID(L442,LEN(MapcodeAPI)+1,999)),"NO CONNECTION"))))</f>
        <v/>
      </c>
      <c r="N442" t="inlineStr">
        <is>
          <t xml:space="preserve"> </t>
        </is>
      </c>
      <c r="P442" s="50">
        <f>IFERROR(IF(AND(TRIM(B442&amp;"")="",TRIM(C442&amp;"")=""),"","#"&amp;UPPER(B442&amp;"")),"#(ERROR)")</f>
        <v/>
      </c>
      <c r="Q442" s="50">
        <f>IF(P442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442,2,999)," "," "),"﻿"," "),"​"," "),"⁠"," ")," "," ")," "," "),CHAR(9)," "),CHAR(10)," "),CHAR(13)," "),"MAPCODE"," "),CHAR(34)," "),"“"," "),"”"," "),"'"," "),"’"," "),"‘"," "),"("," "),")"," "),"["," "),"]"," "),"{"," "),"}"," "),","," "),";"," "),"|"," "),":"," "),"/"," "),"\"," ")))</f>
        <v/>
      </c>
      <c r="R442" s="50">
        <f>IF(ISNUMBER(FIND(" ",Q442)),LEFT(Q442,FIND(" ",Q442)-1),"")</f>
        <v/>
      </c>
      <c r="S442" s="50">
        <f>IF(ISNUMBER(FIND(" ",Q442)),TRIM(MID(Q442,FIND(" ",Q442)+1,999)),Q442)</f>
        <v/>
      </c>
      <c r="T4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442&amp;"")," "," "),"﻿"," "),"​"," "),"⁠"," ")," "," ")," "," "),CHAR(9)," "),CHAR(10)," "),CHAR(13)," "),"MAPCODE"," "),CHAR(34)," "),"“"," "),"”"," "),"'"," "),"’"," "),"‘"," "),"("," "),")"," "),"["," "),"]"," "),"{"," "),"}"," "),","," "),";"," "),"|"," "),":"," "),"/"," "),"\"," "))</f>
        <v/>
      </c>
      <c r="U442" s="50">
        <f>IF(R442&lt;&gt;"",R442,T442)</f>
        <v/>
      </c>
      <c r="V442" s="50">
        <f>IFERROR(FIND(".",S442),0)</f>
        <v/>
      </c>
      <c r="W442" s="50">
        <f>IF(V442&gt;0,V442-1,LEN(S442))</f>
        <v/>
      </c>
      <c r="X442" s="50">
        <f>IF(V442=0,"",IFERROR(LEFT(MID(S442,V442+1,99),FIND("-",MID(S442,V442+1,99))-1),MID(S442,V442+1,99)))</f>
        <v/>
      </c>
      <c r="Y442" s="50">
        <f>LEN(X442)</f>
        <v/>
      </c>
      <c r="Z4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442,"0",""),"1",""),"2",""),"3",""),"4",""),"5",""),"6",""),"7",""),"8",""),"9",""),"A",""),"B",""),"C",""),"D",""),"E",""),"F",""),"G",""),"H",""),"I",""),"J",""),"K",""),"L",""),"M",""),"N",""),"O",""),"P",""),"Q",""),"R",""),"S",""),"T",""),"U",""),"V",""),"W",""),"X",""),"Y",""),"Z",""),".",""),"-","")</f>
        <v/>
      </c>
      <c r="AA442" s="50">
        <f>LEN(S442)-LEN(SUBSTITUTE(S442,".",""))</f>
        <v/>
      </c>
      <c r="AB442" s="50">
        <f>AND(W442=5,Y442=4)</f>
        <v/>
      </c>
      <c r="AC442" s="50">
        <f>IF(P442="","",IF(S442="","There is no mapcode in this row, only a country code.",IF(ISNUMBER(FIND(" ",S442)),"There are too many spaces. A mapcode looks like ZAF RDD.2J: the country code, one space, then the code.",IF(Z442&lt;&gt;"","Contains characters that can't be in a mapcode: "&amp;Z442,IF(OR(AA442&lt;&gt;1,W442&lt;2,W442&gt;5,Y442&lt;2,Y442&gt;4),"This doesn't look like a mapcode. Mapcodes look like RDD.2J: 2 to 5 letters or numbers, a dot, then 2 to 4 more.",IF(AND(U442="",NOT(AB442)),"MISSING",IF(AND(U442&lt;&gt;"",OR(LEN(U442)&lt;2,LEN(U442)&gt;6,ISNUMBER(FIND(".",U442)))),"The country code """&amp;U442&amp;""" doesn't look right. Use a code like ZAF (South Africa) or US-CA (California).","")))))))</f>
        <v/>
      </c>
      <c r="AD442" s="50">
        <f>AND(R442&lt;&gt;"",T442&lt;&gt;"",R442&lt;&gt;T442)</f>
        <v/>
      </c>
    </row>
    <row r="443">
      <c r="B443" s="44" t="n"/>
      <c r="C443" s="44" t="n"/>
      <c r="D443" s="45">
        <f>IF(P443="","",IF(AC443="MISSING","MISSING COUNTRY CODE",IF(AC443&lt;&gt;"","NOT A VALID MAPCODE",IF(M443="NO CONNECTION","NO CONNECTION",IF(NOT(ISNUMBER(F443)),"NOT FOUND",IF(AD443,"CONVERTED – PLEASE CHECK","CONVERTED"))))))</f>
        <v/>
      </c>
      <c r="E443" s="46">
        <f>IF(OR(P443="",AC443&lt;&gt;""),"",TRIM(U443&amp;" "&amp;S443))</f>
        <v/>
      </c>
      <c r="F443" s="47">
        <f>IF(OR(M443="",M443="NO CONNECTION"),"",IFERROR(VALUE(SUBSTITUTE(_xlfn.FILTERXML(M443,"//latDeg"),".",MID(1/2,2,1))),""))</f>
        <v/>
      </c>
      <c r="G443" s="47">
        <f>IF(OR(M443="",M443="NO CONNECTION"),"",IFERROR(VALUE(SUBSTITUTE(_xlfn.FILTERXML(M443,"//lonDeg"),".",MID(1/2,2,1))),""))</f>
        <v/>
      </c>
      <c r="H443" s="45">
        <f>IF(ISNUMBER(F443),SUBSTITUTE(ROUND(F443,6)&amp;"",",",".")&amp;", "&amp;SUBSTITUTE(ROUND(G443,6)&amp;"",",","."),"")</f>
        <v/>
      </c>
      <c r="I443" s="46">
        <f>IF(ISNUMBER(F443),IFERROR(HYPERLINK("https://www.mymapcodes.com/go/?t="&amp;IF(U443="","AAA",U443)&amp;"&amp;ma="&amp;LEFT(S443,V443-1)&amp;"&amp;mb="&amp;MID(S443,V443+1,99),"Open on MyMapcodes →"),""),"")</f>
        <v/>
      </c>
      <c r="J443" s="48">
        <f>IF(P443="","",IF(AC443="MISSING","Add the country code: put it in front of the mapcode (e.g. ZAF RDD.2J) or in column C. ZAF = South Africa.",IF(AC443&lt;&gt;"",AC443,IF(M443="NO CONNECTION","Excel couldn't reach the mapcode service. Click the REFRESH RESULTS box just above the table.",IF(NOT(ISNUMBER(F443)),"The mapcode service doesn't recognise "&amp;E443&amp;". Check the mapcode and the country code.",IF(AD443,"Two different country codes were given, so the one in front of the mapcode ("&amp;R443&amp;") was used.",IF(E443&lt;&gt;TRIM(UPPER(B443&amp;"")),"Tidied up to "&amp;E443&amp;".","")))))))</f>
        <v/>
      </c>
      <c r="L443" s="49">
        <f>IF(E443="","",MapcodeAPI&amp;"coords/"&amp;SUBSTITUTE(E443," ","%20"))&amp;LEFT($B$13,0)</f>
        <v/>
      </c>
      <c r="M443" s="49">
        <f>IF(L443="","",IFERROR(_xlfn.WEBSERVICE(L443),IF(MapcodeAPIBackup="","NO CONNECTION",IFERROR(_xlfn.WEBSERVICE(MapcodeAPIBackup&amp;MID(L443,LEN(MapcodeAPI)+1,999)),"NO CONNECTION"))))</f>
        <v/>
      </c>
      <c r="N443" t="inlineStr">
        <is>
          <t xml:space="preserve"> </t>
        </is>
      </c>
      <c r="P443" s="50">
        <f>IFERROR(IF(AND(TRIM(B443&amp;"")="",TRIM(C443&amp;"")=""),"","#"&amp;UPPER(B443&amp;"")),"#(ERROR)")</f>
        <v/>
      </c>
      <c r="Q443" s="50">
        <f>IF(P443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443,2,999)," "," "),"﻿"," "),"​"," "),"⁠"," ")," "," ")," "," "),CHAR(9)," "),CHAR(10)," "),CHAR(13)," "),"MAPCODE"," "),CHAR(34)," "),"“"," "),"”"," "),"'"," "),"’"," "),"‘"," "),"("," "),")"," "),"["," "),"]"," "),"{"," "),"}"," "),","," "),";"," "),"|"," "),":"," "),"/"," "),"\"," ")))</f>
        <v/>
      </c>
      <c r="R443" s="50">
        <f>IF(ISNUMBER(FIND(" ",Q443)),LEFT(Q443,FIND(" ",Q443)-1),"")</f>
        <v/>
      </c>
      <c r="S443" s="50">
        <f>IF(ISNUMBER(FIND(" ",Q443)),TRIM(MID(Q443,FIND(" ",Q443)+1,999)),Q443)</f>
        <v/>
      </c>
      <c r="T4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443&amp;"")," "," "),"﻿"," "),"​"," "),"⁠"," ")," "," ")," "," "),CHAR(9)," "),CHAR(10)," "),CHAR(13)," "),"MAPCODE"," "),CHAR(34)," "),"“"," "),"”"," "),"'"," "),"’"," "),"‘"," "),"("," "),")"," "),"["," "),"]"," "),"{"," "),"}"," "),","," "),";"," "),"|"," "),":"," "),"/"," "),"\"," "))</f>
        <v/>
      </c>
      <c r="U443" s="50">
        <f>IF(R443&lt;&gt;"",R443,T443)</f>
        <v/>
      </c>
      <c r="V443" s="50">
        <f>IFERROR(FIND(".",S443),0)</f>
        <v/>
      </c>
      <c r="W443" s="50">
        <f>IF(V443&gt;0,V443-1,LEN(S443))</f>
        <v/>
      </c>
      <c r="X443" s="50">
        <f>IF(V443=0,"",IFERROR(LEFT(MID(S443,V443+1,99),FIND("-",MID(S443,V443+1,99))-1),MID(S443,V443+1,99)))</f>
        <v/>
      </c>
      <c r="Y443" s="50">
        <f>LEN(X443)</f>
        <v/>
      </c>
      <c r="Z4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443,"0",""),"1",""),"2",""),"3",""),"4",""),"5",""),"6",""),"7",""),"8",""),"9",""),"A",""),"B",""),"C",""),"D",""),"E",""),"F",""),"G",""),"H",""),"I",""),"J",""),"K",""),"L",""),"M",""),"N",""),"O",""),"P",""),"Q",""),"R",""),"S",""),"T",""),"U",""),"V",""),"W",""),"X",""),"Y",""),"Z",""),".",""),"-","")</f>
        <v/>
      </c>
      <c r="AA443" s="50">
        <f>LEN(S443)-LEN(SUBSTITUTE(S443,".",""))</f>
        <v/>
      </c>
      <c r="AB443" s="50">
        <f>AND(W443=5,Y443=4)</f>
        <v/>
      </c>
      <c r="AC443" s="50">
        <f>IF(P443="","",IF(S443="","There is no mapcode in this row, only a country code.",IF(ISNUMBER(FIND(" ",S443)),"There are too many spaces. A mapcode looks like ZAF RDD.2J: the country code, one space, then the code.",IF(Z443&lt;&gt;"","Contains characters that can't be in a mapcode: "&amp;Z443,IF(OR(AA443&lt;&gt;1,W443&lt;2,W443&gt;5,Y443&lt;2,Y443&gt;4),"This doesn't look like a mapcode. Mapcodes look like RDD.2J: 2 to 5 letters or numbers, a dot, then 2 to 4 more.",IF(AND(U443="",NOT(AB443)),"MISSING",IF(AND(U443&lt;&gt;"",OR(LEN(U443)&lt;2,LEN(U443)&gt;6,ISNUMBER(FIND(".",U443)))),"The country code """&amp;U443&amp;""" doesn't look right. Use a code like ZAF (South Africa) or US-CA (California).","")))))))</f>
        <v/>
      </c>
      <c r="AD443" s="50">
        <f>AND(R443&lt;&gt;"",T443&lt;&gt;"",R443&lt;&gt;T443)</f>
        <v/>
      </c>
    </row>
    <row r="444">
      <c r="B444" s="44" t="n"/>
      <c r="C444" s="44" t="n"/>
      <c r="D444" s="45">
        <f>IF(P444="","",IF(AC444="MISSING","MISSING COUNTRY CODE",IF(AC444&lt;&gt;"","NOT A VALID MAPCODE",IF(M444="NO CONNECTION","NO CONNECTION",IF(NOT(ISNUMBER(F444)),"NOT FOUND",IF(AD444,"CONVERTED – PLEASE CHECK","CONVERTED"))))))</f>
        <v/>
      </c>
      <c r="E444" s="46">
        <f>IF(OR(P444="",AC444&lt;&gt;""),"",TRIM(U444&amp;" "&amp;S444))</f>
        <v/>
      </c>
      <c r="F444" s="47">
        <f>IF(OR(M444="",M444="NO CONNECTION"),"",IFERROR(VALUE(SUBSTITUTE(_xlfn.FILTERXML(M444,"//latDeg"),".",MID(1/2,2,1))),""))</f>
        <v/>
      </c>
      <c r="G444" s="47">
        <f>IF(OR(M444="",M444="NO CONNECTION"),"",IFERROR(VALUE(SUBSTITUTE(_xlfn.FILTERXML(M444,"//lonDeg"),".",MID(1/2,2,1))),""))</f>
        <v/>
      </c>
      <c r="H444" s="45">
        <f>IF(ISNUMBER(F444),SUBSTITUTE(ROUND(F444,6)&amp;"",",",".")&amp;", "&amp;SUBSTITUTE(ROUND(G444,6)&amp;"",",","."),"")</f>
        <v/>
      </c>
      <c r="I444" s="46">
        <f>IF(ISNUMBER(F444),IFERROR(HYPERLINK("https://www.mymapcodes.com/go/?t="&amp;IF(U444="","AAA",U444)&amp;"&amp;ma="&amp;LEFT(S444,V444-1)&amp;"&amp;mb="&amp;MID(S444,V444+1,99),"Open on MyMapcodes →"),""),"")</f>
        <v/>
      </c>
      <c r="J444" s="48">
        <f>IF(P444="","",IF(AC444="MISSING","Add the country code: put it in front of the mapcode (e.g. ZAF RDD.2J) or in column C. ZAF = South Africa.",IF(AC444&lt;&gt;"",AC444,IF(M444="NO CONNECTION","Excel couldn't reach the mapcode service. Click the REFRESH RESULTS box just above the table.",IF(NOT(ISNUMBER(F444)),"The mapcode service doesn't recognise "&amp;E444&amp;". Check the mapcode and the country code.",IF(AD444,"Two different country codes were given, so the one in front of the mapcode ("&amp;R444&amp;") was used.",IF(E444&lt;&gt;TRIM(UPPER(B444&amp;"")),"Tidied up to "&amp;E444&amp;".","")))))))</f>
        <v/>
      </c>
      <c r="L444" s="49">
        <f>IF(E444="","",MapcodeAPI&amp;"coords/"&amp;SUBSTITUTE(E444," ","%20"))&amp;LEFT($B$13,0)</f>
        <v/>
      </c>
      <c r="M444" s="49">
        <f>IF(L444="","",IFERROR(_xlfn.WEBSERVICE(L444),IF(MapcodeAPIBackup="","NO CONNECTION",IFERROR(_xlfn.WEBSERVICE(MapcodeAPIBackup&amp;MID(L444,LEN(MapcodeAPI)+1,999)),"NO CONNECTION"))))</f>
        <v/>
      </c>
      <c r="N444" t="inlineStr">
        <is>
          <t xml:space="preserve"> </t>
        </is>
      </c>
      <c r="P444" s="50">
        <f>IFERROR(IF(AND(TRIM(B444&amp;"")="",TRIM(C444&amp;"")=""),"","#"&amp;UPPER(B444&amp;"")),"#(ERROR)")</f>
        <v/>
      </c>
      <c r="Q444" s="50">
        <f>IF(P444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444,2,999)," "," "),"﻿"," "),"​"," "),"⁠"," ")," "," ")," "," "),CHAR(9)," "),CHAR(10)," "),CHAR(13)," "),"MAPCODE"," "),CHAR(34)," "),"“"," "),"”"," "),"'"," "),"’"," "),"‘"," "),"("," "),")"," "),"["," "),"]"," "),"{"," "),"}"," "),","," "),";"," "),"|"," "),":"," "),"/"," "),"\"," ")))</f>
        <v/>
      </c>
      <c r="R444" s="50">
        <f>IF(ISNUMBER(FIND(" ",Q444)),LEFT(Q444,FIND(" ",Q444)-1),"")</f>
        <v/>
      </c>
      <c r="S444" s="50">
        <f>IF(ISNUMBER(FIND(" ",Q444)),TRIM(MID(Q444,FIND(" ",Q444)+1,999)),Q444)</f>
        <v/>
      </c>
      <c r="T4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444&amp;"")," "," "),"﻿"," "),"​"," "),"⁠"," ")," "," ")," "," "),CHAR(9)," "),CHAR(10)," "),CHAR(13)," "),"MAPCODE"," "),CHAR(34)," "),"“"," "),"”"," "),"'"," "),"’"," "),"‘"," "),"("," "),")"," "),"["," "),"]"," "),"{"," "),"}"," "),","," "),";"," "),"|"," "),":"," "),"/"," "),"\"," "))</f>
        <v/>
      </c>
      <c r="U444" s="50">
        <f>IF(R444&lt;&gt;"",R444,T444)</f>
        <v/>
      </c>
      <c r="V444" s="50">
        <f>IFERROR(FIND(".",S444),0)</f>
        <v/>
      </c>
      <c r="W444" s="50">
        <f>IF(V444&gt;0,V444-1,LEN(S444))</f>
        <v/>
      </c>
      <c r="X444" s="50">
        <f>IF(V444=0,"",IFERROR(LEFT(MID(S444,V444+1,99),FIND("-",MID(S444,V444+1,99))-1),MID(S444,V444+1,99)))</f>
        <v/>
      </c>
      <c r="Y444" s="50">
        <f>LEN(X444)</f>
        <v/>
      </c>
      <c r="Z4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444,"0",""),"1",""),"2",""),"3",""),"4",""),"5",""),"6",""),"7",""),"8",""),"9",""),"A",""),"B",""),"C",""),"D",""),"E",""),"F",""),"G",""),"H",""),"I",""),"J",""),"K",""),"L",""),"M",""),"N",""),"O",""),"P",""),"Q",""),"R",""),"S",""),"T",""),"U",""),"V",""),"W",""),"X",""),"Y",""),"Z",""),".",""),"-","")</f>
        <v/>
      </c>
      <c r="AA444" s="50">
        <f>LEN(S444)-LEN(SUBSTITUTE(S444,".",""))</f>
        <v/>
      </c>
      <c r="AB444" s="50">
        <f>AND(W444=5,Y444=4)</f>
        <v/>
      </c>
      <c r="AC444" s="50">
        <f>IF(P444="","",IF(S444="","There is no mapcode in this row, only a country code.",IF(ISNUMBER(FIND(" ",S444)),"There are too many spaces. A mapcode looks like ZAF RDD.2J: the country code, one space, then the code.",IF(Z444&lt;&gt;"","Contains characters that can't be in a mapcode: "&amp;Z444,IF(OR(AA444&lt;&gt;1,W444&lt;2,W444&gt;5,Y444&lt;2,Y444&gt;4),"This doesn't look like a mapcode. Mapcodes look like RDD.2J: 2 to 5 letters or numbers, a dot, then 2 to 4 more.",IF(AND(U444="",NOT(AB444)),"MISSING",IF(AND(U444&lt;&gt;"",OR(LEN(U444)&lt;2,LEN(U444)&gt;6,ISNUMBER(FIND(".",U444)))),"The country code """&amp;U444&amp;""" doesn't look right. Use a code like ZAF (South Africa) or US-CA (California).","")))))))</f>
        <v/>
      </c>
      <c r="AD444" s="50">
        <f>AND(R444&lt;&gt;"",T444&lt;&gt;"",R444&lt;&gt;T444)</f>
        <v/>
      </c>
    </row>
    <row r="445">
      <c r="B445" s="44" t="n"/>
      <c r="C445" s="44" t="n"/>
      <c r="D445" s="45">
        <f>IF(P445="","",IF(AC445="MISSING","MISSING COUNTRY CODE",IF(AC445&lt;&gt;"","NOT A VALID MAPCODE",IF(M445="NO CONNECTION","NO CONNECTION",IF(NOT(ISNUMBER(F445)),"NOT FOUND",IF(AD445,"CONVERTED – PLEASE CHECK","CONVERTED"))))))</f>
        <v/>
      </c>
      <c r="E445" s="46">
        <f>IF(OR(P445="",AC445&lt;&gt;""),"",TRIM(U445&amp;" "&amp;S445))</f>
        <v/>
      </c>
      <c r="F445" s="47">
        <f>IF(OR(M445="",M445="NO CONNECTION"),"",IFERROR(VALUE(SUBSTITUTE(_xlfn.FILTERXML(M445,"//latDeg"),".",MID(1/2,2,1))),""))</f>
        <v/>
      </c>
      <c r="G445" s="47">
        <f>IF(OR(M445="",M445="NO CONNECTION"),"",IFERROR(VALUE(SUBSTITUTE(_xlfn.FILTERXML(M445,"//lonDeg"),".",MID(1/2,2,1))),""))</f>
        <v/>
      </c>
      <c r="H445" s="45">
        <f>IF(ISNUMBER(F445),SUBSTITUTE(ROUND(F445,6)&amp;"",",",".")&amp;", "&amp;SUBSTITUTE(ROUND(G445,6)&amp;"",",","."),"")</f>
        <v/>
      </c>
      <c r="I445" s="46">
        <f>IF(ISNUMBER(F445),IFERROR(HYPERLINK("https://www.mymapcodes.com/go/?t="&amp;IF(U445="","AAA",U445)&amp;"&amp;ma="&amp;LEFT(S445,V445-1)&amp;"&amp;mb="&amp;MID(S445,V445+1,99),"Open on MyMapcodes →"),""),"")</f>
        <v/>
      </c>
      <c r="J445" s="48">
        <f>IF(P445="","",IF(AC445="MISSING","Add the country code: put it in front of the mapcode (e.g. ZAF RDD.2J) or in column C. ZAF = South Africa.",IF(AC445&lt;&gt;"",AC445,IF(M445="NO CONNECTION","Excel couldn't reach the mapcode service. Click the REFRESH RESULTS box just above the table.",IF(NOT(ISNUMBER(F445)),"The mapcode service doesn't recognise "&amp;E445&amp;". Check the mapcode and the country code.",IF(AD445,"Two different country codes were given, so the one in front of the mapcode ("&amp;R445&amp;") was used.",IF(E445&lt;&gt;TRIM(UPPER(B445&amp;"")),"Tidied up to "&amp;E445&amp;".","")))))))</f>
        <v/>
      </c>
      <c r="L445" s="49">
        <f>IF(E445="","",MapcodeAPI&amp;"coords/"&amp;SUBSTITUTE(E445," ","%20"))&amp;LEFT($B$13,0)</f>
        <v/>
      </c>
      <c r="M445" s="49">
        <f>IF(L445="","",IFERROR(_xlfn.WEBSERVICE(L445),IF(MapcodeAPIBackup="","NO CONNECTION",IFERROR(_xlfn.WEBSERVICE(MapcodeAPIBackup&amp;MID(L445,LEN(MapcodeAPI)+1,999)),"NO CONNECTION"))))</f>
        <v/>
      </c>
      <c r="N445" t="inlineStr">
        <is>
          <t xml:space="preserve"> </t>
        </is>
      </c>
      <c r="P445" s="50">
        <f>IFERROR(IF(AND(TRIM(B445&amp;"")="",TRIM(C445&amp;"")=""),"","#"&amp;UPPER(B445&amp;"")),"#(ERROR)")</f>
        <v/>
      </c>
      <c r="Q445" s="50">
        <f>IF(P445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445,2,999)," "," "),"﻿"," "),"​"," "),"⁠"," ")," "," ")," "," "),CHAR(9)," "),CHAR(10)," "),CHAR(13)," "),"MAPCODE"," "),CHAR(34)," "),"“"," "),"”"," "),"'"," "),"’"," "),"‘"," "),"("," "),")"," "),"["," "),"]"," "),"{"," "),"}"," "),","," "),";"," "),"|"," "),":"," "),"/"," "),"\"," ")))</f>
        <v/>
      </c>
      <c r="R445" s="50">
        <f>IF(ISNUMBER(FIND(" ",Q445)),LEFT(Q445,FIND(" ",Q445)-1),"")</f>
        <v/>
      </c>
      <c r="S445" s="50">
        <f>IF(ISNUMBER(FIND(" ",Q445)),TRIM(MID(Q445,FIND(" ",Q445)+1,999)),Q445)</f>
        <v/>
      </c>
      <c r="T4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445&amp;"")," "," "),"﻿"," "),"​"," "),"⁠"," ")," "," ")," "," "),CHAR(9)," "),CHAR(10)," "),CHAR(13)," "),"MAPCODE"," "),CHAR(34)," "),"“"," "),"”"," "),"'"," "),"’"," "),"‘"," "),"("," "),")"," "),"["," "),"]"," "),"{"," "),"}"," "),","," "),";"," "),"|"," "),":"," "),"/"," "),"\"," "))</f>
        <v/>
      </c>
      <c r="U445" s="50">
        <f>IF(R445&lt;&gt;"",R445,T445)</f>
        <v/>
      </c>
      <c r="V445" s="50">
        <f>IFERROR(FIND(".",S445),0)</f>
        <v/>
      </c>
      <c r="W445" s="50">
        <f>IF(V445&gt;0,V445-1,LEN(S445))</f>
        <v/>
      </c>
      <c r="X445" s="50">
        <f>IF(V445=0,"",IFERROR(LEFT(MID(S445,V445+1,99),FIND("-",MID(S445,V445+1,99))-1),MID(S445,V445+1,99)))</f>
        <v/>
      </c>
      <c r="Y445" s="50">
        <f>LEN(X445)</f>
        <v/>
      </c>
      <c r="Z4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445,"0",""),"1",""),"2",""),"3",""),"4",""),"5",""),"6",""),"7",""),"8",""),"9",""),"A",""),"B",""),"C",""),"D",""),"E",""),"F",""),"G",""),"H",""),"I",""),"J",""),"K",""),"L",""),"M",""),"N",""),"O",""),"P",""),"Q",""),"R",""),"S",""),"T",""),"U",""),"V",""),"W",""),"X",""),"Y",""),"Z",""),".",""),"-","")</f>
        <v/>
      </c>
      <c r="AA445" s="50">
        <f>LEN(S445)-LEN(SUBSTITUTE(S445,".",""))</f>
        <v/>
      </c>
      <c r="AB445" s="50">
        <f>AND(W445=5,Y445=4)</f>
        <v/>
      </c>
      <c r="AC445" s="50">
        <f>IF(P445="","",IF(S445="","There is no mapcode in this row, only a country code.",IF(ISNUMBER(FIND(" ",S445)),"There are too many spaces. A mapcode looks like ZAF RDD.2J: the country code, one space, then the code.",IF(Z445&lt;&gt;"","Contains characters that can't be in a mapcode: "&amp;Z445,IF(OR(AA445&lt;&gt;1,W445&lt;2,W445&gt;5,Y445&lt;2,Y445&gt;4),"This doesn't look like a mapcode. Mapcodes look like RDD.2J: 2 to 5 letters or numbers, a dot, then 2 to 4 more.",IF(AND(U445="",NOT(AB445)),"MISSING",IF(AND(U445&lt;&gt;"",OR(LEN(U445)&lt;2,LEN(U445)&gt;6,ISNUMBER(FIND(".",U445)))),"The country code """&amp;U445&amp;""" doesn't look right. Use a code like ZAF (South Africa) or US-CA (California).","")))))))</f>
        <v/>
      </c>
      <c r="AD445" s="50">
        <f>AND(R445&lt;&gt;"",T445&lt;&gt;"",R445&lt;&gt;T445)</f>
        <v/>
      </c>
    </row>
    <row r="446">
      <c r="B446" s="44" t="n"/>
      <c r="C446" s="44" t="n"/>
      <c r="D446" s="45">
        <f>IF(P446="","",IF(AC446="MISSING","MISSING COUNTRY CODE",IF(AC446&lt;&gt;"","NOT A VALID MAPCODE",IF(M446="NO CONNECTION","NO CONNECTION",IF(NOT(ISNUMBER(F446)),"NOT FOUND",IF(AD446,"CONVERTED – PLEASE CHECK","CONVERTED"))))))</f>
        <v/>
      </c>
      <c r="E446" s="46">
        <f>IF(OR(P446="",AC446&lt;&gt;""),"",TRIM(U446&amp;" "&amp;S446))</f>
        <v/>
      </c>
      <c r="F446" s="47">
        <f>IF(OR(M446="",M446="NO CONNECTION"),"",IFERROR(VALUE(SUBSTITUTE(_xlfn.FILTERXML(M446,"//latDeg"),".",MID(1/2,2,1))),""))</f>
        <v/>
      </c>
      <c r="G446" s="47">
        <f>IF(OR(M446="",M446="NO CONNECTION"),"",IFERROR(VALUE(SUBSTITUTE(_xlfn.FILTERXML(M446,"//lonDeg"),".",MID(1/2,2,1))),""))</f>
        <v/>
      </c>
      <c r="H446" s="45">
        <f>IF(ISNUMBER(F446),SUBSTITUTE(ROUND(F446,6)&amp;"",",",".")&amp;", "&amp;SUBSTITUTE(ROUND(G446,6)&amp;"",",","."),"")</f>
        <v/>
      </c>
      <c r="I446" s="46">
        <f>IF(ISNUMBER(F446),IFERROR(HYPERLINK("https://www.mymapcodes.com/go/?t="&amp;IF(U446="","AAA",U446)&amp;"&amp;ma="&amp;LEFT(S446,V446-1)&amp;"&amp;mb="&amp;MID(S446,V446+1,99),"Open on MyMapcodes →"),""),"")</f>
        <v/>
      </c>
      <c r="J446" s="48">
        <f>IF(P446="","",IF(AC446="MISSING","Add the country code: put it in front of the mapcode (e.g. ZAF RDD.2J) or in column C. ZAF = South Africa.",IF(AC446&lt;&gt;"",AC446,IF(M446="NO CONNECTION","Excel couldn't reach the mapcode service. Click the REFRESH RESULTS box just above the table.",IF(NOT(ISNUMBER(F446)),"The mapcode service doesn't recognise "&amp;E446&amp;". Check the mapcode and the country code.",IF(AD446,"Two different country codes were given, so the one in front of the mapcode ("&amp;R446&amp;") was used.",IF(E446&lt;&gt;TRIM(UPPER(B446&amp;"")),"Tidied up to "&amp;E446&amp;".","")))))))</f>
        <v/>
      </c>
      <c r="L446" s="49">
        <f>IF(E446="","",MapcodeAPI&amp;"coords/"&amp;SUBSTITUTE(E446," ","%20"))&amp;LEFT($B$13,0)</f>
        <v/>
      </c>
      <c r="M446" s="49">
        <f>IF(L446="","",IFERROR(_xlfn.WEBSERVICE(L446),IF(MapcodeAPIBackup="","NO CONNECTION",IFERROR(_xlfn.WEBSERVICE(MapcodeAPIBackup&amp;MID(L446,LEN(MapcodeAPI)+1,999)),"NO CONNECTION"))))</f>
        <v/>
      </c>
      <c r="N446" t="inlineStr">
        <is>
          <t xml:space="preserve"> </t>
        </is>
      </c>
      <c r="P446" s="50">
        <f>IFERROR(IF(AND(TRIM(B446&amp;"")="",TRIM(C446&amp;"")=""),"","#"&amp;UPPER(B446&amp;"")),"#(ERROR)")</f>
        <v/>
      </c>
      <c r="Q446" s="50">
        <f>IF(P446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446,2,999)," "," "),"﻿"," "),"​"," "),"⁠"," ")," "," ")," "," "),CHAR(9)," "),CHAR(10)," "),CHAR(13)," "),"MAPCODE"," "),CHAR(34)," "),"“"," "),"”"," "),"'"," "),"’"," "),"‘"," "),"("," "),")"," "),"["," "),"]"," "),"{"," "),"}"," "),","," "),";"," "),"|"," "),":"," "),"/"," "),"\"," ")))</f>
        <v/>
      </c>
      <c r="R446" s="50">
        <f>IF(ISNUMBER(FIND(" ",Q446)),LEFT(Q446,FIND(" ",Q446)-1),"")</f>
        <v/>
      </c>
      <c r="S446" s="50">
        <f>IF(ISNUMBER(FIND(" ",Q446)),TRIM(MID(Q446,FIND(" ",Q446)+1,999)),Q446)</f>
        <v/>
      </c>
      <c r="T4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446&amp;"")," "," "),"﻿"," "),"​"," "),"⁠"," ")," "," ")," "," "),CHAR(9)," "),CHAR(10)," "),CHAR(13)," "),"MAPCODE"," "),CHAR(34)," "),"“"," "),"”"," "),"'"," "),"’"," "),"‘"," "),"("," "),")"," "),"["," "),"]"," "),"{"," "),"}"," "),","," "),";"," "),"|"," "),":"," "),"/"," "),"\"," "))</f>
        <v/>
      </c>
      <c r="U446" s="50">
        <f>IF(R446&lt;&gt;"",R446,T446)</f>
        <v/>
      </c>
      <c r="V446" s="50">
        <f>IFERROR(FIND(".",S446),0)</f>
        <v/>
      </c>
      <c r="W446" s="50">
        <f>IF(V446&gt;0,V446-1,LEN(S446))</f>
        <v/>
      </c>
      <c r="X446" s="50">
        <f>IF(V446=0,"",IFERROR(LEFT(MID(S446,V446+1,99),FIND("-",MID(S446,V446+1,99))-1),MID(S446,V446+1,99)))</f>
        <v/>
      </c>
      <c r="Y446" s="50">
        <f>LEN(X446)</f>
        <v/>
      </c>
      <c r="Z4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446,"0",""),"1",""),"2",""),"3",""),"4",""),"5",""),"6",""),"7",""),"8",""),"9",""),"A",""),"B",""),"C",""),"D",""),"E",""),"F",""),"G",""),"H",""),"I",""),"J",""),"K",""),"L",""),"M",""),"N",""),"O",""),"P",""),"Q",""),"R",""),"S",""),"T",""),"U",""),"V",""),"W",""),"X",""),"Y",""),"Z",""),".",""),"-","")</f>
        <v/>
      </c>
      <c r="AA446" s="50">
        <f>LEN(S446)-LEN(SUBSTITUTE(S446,".",""))</f>
        <v/>
      </c>
      <c r="AB446" s="50">
        <f>AND(W446=5,Y446=4)</f>
        <v/>
      </c>
      <c r="AC446" s="50">
        <f>IF(P446="","",IF(S446="","There is no mapcode in this row, only a country code.",IF(ISNUMBER(FIND(" ",S446)),"There are too many spaces. A mapcode looks like ZAF RDD.2J: the country code, one space, then the code.",IF(Z446&lt;&gt;"","Contains characters that can't be in a mapcode: "&amp;Z446,IF(OR(AA446&lt;&gt;1,W446&lt;2,W446&gt;5,Y446&lt;2,Y446&gt;4),"This doesn't look like a mapcode. Mapcodes look like RDD.2J: 2 to 5 letters or numbers, a dot, then 2 to 4 more.",IF(AND(U446="",NOT(AB446)),"MISSING",IF(AND(U446&lt;&gt;"",OR(LEN(U446)&lt;2,LEN(U446)&gt;6,ISNUMBER(FIND(".",U446)))),"The country code """&amp;U446&amp;""" doesn't look right. Use a code like ZAF (South Africa) or US-CA (California).","")))))))</f>
        <v/>
      </c>
      <c r="AD446" s="50">
        <f>AND(R446&lt;&gt;"",T446&lt;&gt;"",R446&lt;&gt;T446)</f>
        <v/>
      </c>
    </row>
    <row r="447">
      <c r="B447" s="44" t="n"/>
      <c r="C447" s="44" t="n"/>
      <c r="D447" s="45">
        <f>IF(P447="","",IF(AC447="MISSING","MISSING COUNTRY CODE",IF(AC447&lt;&gt;"","NOT A VALID MAPCODE",IF(M447="NO CONNECTION","NO CONNECTION",IF(NOT(ISNUMBER(F447)),"NOT FOUND",IF(AD447,"CONVERTED – PLEASE CHECK","CONVERTED"))))))</f>
        <v/>
      </c>
      <c r="E447" s="46">
        <f>IF(OR(P447="",AC447&lt;&gt;""),"",TRIM(U447&amp;" "&amp;S447))</f>
        <v/>
      </c>
      <c r="F447" s="47">
        <f>IF(OR(M447="",M447="NO CONNECTION"),"",IFERROR(VALUE(SUBSTITUTE(_xlfn.FILTERXML(M447,"//latDeg"),".",MID(1/2,2,1))),""))</f>
        <v/>
      </c>
      <c r="G447" s="47">
        <f>IF(OR(M447="",M447="NO CONNECTION"),"",IFERROR(VALUE(SUBSTITUTE(_xlfn.FILTERXML(M447,"//lonDeg"),".",MID(1/2,2,1))),""))</f>
        <v/>
      </c>
      <c r="H447" s="45">
        <f>IF(ISNUMBER(F447),SUBSTITUTE(ROUND(F447,6)&amp;"",",",".")&amp;", "&amp;SUBSTITUTE(ROUND(G447,6)&amp;"",",","."),"")</f>
        <v/>
      </c>
      <c r="I447" s="46">
        <f>IF(ISNUMBER(F447),IFERROR(HYPERLINK("https://www.mymapcodes.com/go/?t="&amp;IF(U447="","AAA",U447)&amp;"&amp;ma="&amp;LEFT(S447,V447-1)&amp;"&amp;mb="&amp;MID(S447,V447+1,99),"Open on MyMapcodes →"),""),"")</f>
        <v/>
      </c>
      <c r="J447" s="48">
        <f>IF(P447="","",IF(AC447="MISSING","Add the country code: put it in front of the mapcode (e.g. ZAF RDD.2J) or in column C. ZAF = South Africa.",IF(AC447&lt;&gt;"",AC447,IF(M447="NO CONNECTION","Excel couldn't reach the mapcode service. Click the REFRESH RESULTS box just above the table.",IF(NOT(ISNUMBER(F447)),"The mapcode service doesn't recognise "&amp;E447&amp;". Check the mapcode and the country code.",IF(AD447,"Two different country codes were given, so the one in front of the mapcode ("&amp;R447&amp;") was used.",IF(E447&lt;&gt;TRIM(UPPER(B447&amp;"")),"Tidied up to "&amp;E447&amp;".","")))))))</f>
        <v/>
      </c>
      <c r="L447" s="49">
        <f>IF(E447="","",MapcodeAPI&amp;"coords/"&amp;SUBSTITUTE(E447," ","%20"))&amp;LEFT($B$13,0)</f>
        <v/>
      </c>
      <c r="M447" s="49">
        <f>IF(L447="","",IFERROR(_xlfn.WEBSERVICE(L447),IF(MapcodeAPIBackup="","NO CONNECTION",IFERROR(_xlfn.WEBSERVICE(MapcodeAPIBackup&amp;MID(L447,LEN(MapcodeAPI)+1,999)),"NO CONNECTION"))))</f>
        <v/>
      </c>
      <c r="N447" t="inlineStr">
        <is>
          <t xml:space="preserve"> </t>
        </is>
      </c>
      <c r="P447" s="50">
        <f>IFERROR(IF(AND(TRIM(B447&amp;"")="",TRIM(C447&amp;"")=""),"","#"&amp;UPPER(B447&amp;"")),"#(ERROR)")</f>
        <v/>
      </c>
      <c r="Q447" s="50">
        <f>IF(P447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447,2,999)," "," "),"﻿"," "),"​"," "),"⁠"," ")," "," ")," "," "),CHAR(9)," "),CHAR(10)," "),CHAR(13)," "),"MAPCODE"," "),CHAR(34)," "),"“"," "),"”"," "),"'"," "),"’"," "),"‘"," "),"("," "),")"," "),"["," "),"]"," "),"{"," "),"}"," "),","," "),";"," "),"|"," "),":"," "),"/"," "),"\"," ")))</f>
        <v/>
      </c>
      <c r="R447" s="50">
        <f>IF(ISNUMBER(FIND(" ",Q447)),LEFT(Q447,FIND(" ",Q447)-1),"")</f>
        <v/>
      </c>
      <c r="S447" s="50">
        <f>IF(ISNUMBER(FIND(" ",Q447)),TRIM(MID(Q447,FIND(" ",Q447)+1,999)),Q447)</f>
        <v/>
      </c>
      <c r="T4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447&amp;"")," "," "),"﻿"," "),"​"," "),"⁠"," ")," "," ")," "," "),CHAR(9)," "),CHAR(10)," "),CHAR(13)," "),"MAPCODE"," "),CHAR(34)," "),"“"," "),"”"," "),"'"," "),"’"," "),"‘"," "),"("," "),")"," "),"["," "),"]"," "),"{"," "),"}"," "),","," "),";"," "),"|"," "),":"," "),"/"," "),"\"," "))</f>
        <v/>
      </c>
      <c r="U447" s="50">
        <f>IF(R447&lt;&gt;"",R447,T447)</f>
        <v/>
      </c>
      <c r="V447" s="50">
        <f>IFERROR(FIND(".",S447),0)</f>
        <v/>
      </c>
      <c r="W447" s="50">
        <f>IF(V447&gt;0,V447-1,LEN(S447))</f>
        <v/>
      </c>
      <c r="X447" s="50">
        <f>IF(V447=0,"",IFERROR(LEFT(MID(S447,V447+1,99),FIND("-",MID(S447,V447+1,99))-1),MID(S447,V447+1,99)))</f>
        <v/>
      </c>
      <c r="Y447" s="50">
        <f>LEN(X447)</f>
        <v/>
      </c>
      <c r="Z4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447,"0",""),"1",""),"2",""),"3",""),"4",""),"5",""),"6",""),"7",""),"8",""),"9",""),"A",""),"B",""),"C",""),"D",""),"E",""),"F",""),"G",""),"H",""),"I",""),"J",""),"K",""),"L",""),"M",""),"N",""),"O",""),"P",""),"Q",""),"R",""),"S",""),"T",""),"U",""),"V",""),"W",""),"X",""),"Y",""),"Z",""),".",""),"-","")</f>
        <v/>
      </c>
      <c r="AA447" s="50">
        <f>LEN(S447)-LEN(SUBSTITUTE(S447,".",""))</f>
        <v/>
      </c>
      <c r="AB447" s="50">
        <f>AND(W447=5,Y447=4)</f>
        <v/>
      </c>
      <c r="AC447" s="50">
        <f>IF(P447="","",IF(S447="","There is no mapcode in this row, only a country code.",IF(ISNUMBER(FIND(" ",S447)),"There are too many spaces. A mapcode looks like ZAF RDD.2J: the country code, one space, then the code.",IF(Z447&lt;&gt;"","Contains characters that can't be in a mapcode: "&amp;Z447,IF(OR(AA447&lt;&gt;1,W447&lt;2,W447&gt;5,Y447&lt;2,Y447&gt;4),"This doesn't look like a mapcode. Mapcodes look like RDD.2J: 2 to 5 letters or numbers, a dot, then 2 to 4 more.",IF(AND(U447="",NOT(AB447)),"MISSING",IF(AND(U447&lt;&gt;"",OR(LEN(U447)&lt;2,LEN(U447)&gt;6,ISNUMBER(FIND(".",U447)))),"The country code """&amp;U447&amp;""" doesn't look right. Use a code like ZAF (South Africa) or US-CA (California).","")))))))</f>
        <v/>
      </c>
      <c r="AD447" s="50">
        <f>AND(R447&lt;&gt;"",T447&lt;&gt;"",R447&lt;&gt;T447)</f>
        <v/>
      </c>
    </row>
    <row r="448">
      <c r="B448" s="44" t="n"/>
      <c r="C448" s="44" t="n"/>
      <c r="D448" s="45">
        <f>IF(P448="","",IF(AC448="MISSING","MISSING COUNTRY CODE",IF(AC448&lt;&gt;"","NOT A VALID MAPCODE",IF(M448="NO CONNECTION","NO CONNECTION",IF(NOT(ISNUMBER(F448)),"NOT FOUND",IF(AD448,"CONVERTED – PLEASE CHECK","CONVERTED"))))))</f>
        <v/>
      </c>
      <c r="E448" s="46">
        <f>IF(OR(P448="",AC448&lt;&gt;""),"",TRIM(U448&amp;" "&amp;S448))</f>
        <v/>
      </c>
      <c r="F448" s="47">
        <f>IF(OR(M448="",M448="NO CONNECTION"),"",IFERROR(VALUE(SUBSTITUTE(_xlfn.FILTERXML(M448,"//latDeg"),".",MID(1/2,2,1))),""))</f>
        <v/>
      </c>
      <c r="G448" s="47">
        <f>IF(OR(M448="",M448="NO CONNECTION"),"",IFERROR(VALUE(SUBSTITUTE(_xlfn.FILTERXML(M448,"//lonDeg"),".",MID(1/2,2,1))),""))</f>
        <v/>
      </c>
      <c r="H448" s="45">
        <f>IF(ISNUMBER(F448),SUBSTITUTE(ROUND(F448,6)&amp;"",",",".")&amp;", "&amp;SUBSTITUTE(ROUND(G448,6)&amp;"",",","."),"")</f>
        <v/>
      </c>
      <c r="I448" s="46">
        <f>IF(ISNUMBER(F448),IFERROR(HYPERLINK("https://www.mymapcodes.com/go/?t="&amp;IF(U448="","AAA",U448)&amp;"&amp;ma="&amp;LEFT(S448,V448-1)&amp;"&amp;mb="&amp;MID(S448,V448+1,99),"Open on MyMapcodes →"),""),"")</f>
        <v/>
      </c>
      <c r="J448" s="48">
        <f>IF(P448="","",IF(AC448="MISSING","Add the country code: put it in front of the mapcode (e.g. ZAF RDD.2J) or in column C. ZAF = South Africa.",IF(AC448&lt;&gt;"",AC448,IF(M448="NO CONNECTION","Excel couldn't reach the mapcode service. Click the REFRESH RESULTS box just above the table.",IF(NOT(ISNUMBER(F448)),"The mapcode service doesn't recognise "&amp;E448&amp;". Check the mapcode and the country code.",IF(AD448,"Two different country codes were given, so the one in front of the mapcode ("&amp;R448&amp;") was used.",IF(E448&lt;&gt;TRIM(UPPER(B448&amp;"")),"Tidied up to "&amp;E448&amp;".","")))))))</f>
        <v/>
      </c>
      <c r="L448" s="49">
        <f>IF(E448="","",MapcodeAPI&amp;"coords/"&amp;SUBSTITUTE(E448," ","%20"))&amp;LEFT($B$13,0)</f>
        <v/>
      </c>
      <c r="M448" s="49">
        <f>IF(L448="","",IFERROR(_xlfn.WEBSERVICE(L448),IF(MapcodeAPIBackup="","NO CONNECTION",IFERROR(_xlfn.WEBSERVICE(MapcodeAPIBackup&amp;MID(L448,LEN(MapcodeAPI)+1,999)),"NO CONNECTION"))))</f>
        <v/>
      </c>
      <c r="N448" t="inlineStr">
        <is>
          <t xml:space="preserve"> </t>
        </is>
      </c>
      <c r="P448" s="50">
        <f>IFERROR(IF(AND(TRIM(B448&amp;"")="",TRIM(C448&amp;"")=""),"","#"&amp;UPPER(B448&amp;"")),"#(ERROR)")</f>
        <v/>
      </c>
      <c r="Q448" s="50">
        <f>IF(P448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448,2,999)," "," "),"﻿"," "),"​"," "),"⁠"," ")," "," ")," "," "),CHAR(9)," "),CHAR(10)," "),CHAR(13)," "),"MAPCODE"," "),CHAR(34)," "),"“"," "),"”"," "),"'"," "),"’"," "),"‘"," "),"("," "),")"," "),"["," "),"]"," "),"{"," "),"}"," "),","," "),";"," "),"|"," "),":"," "),"/"," "),"\"," ")))</f>
        <v/>
      </c>
      <c r="R448" s="50">
        <f>IF(ISNUMBER(FIND(" ",Q448)),LEFT(Q448,FIND(" ",Q448)-1),"")</f>
        <v/>
      </c>
      <c r="S448" s="50">
        <f>IF(ISNUMBER(FIND(" ",Q448)),TRIM(MID(Q448,FIND(" ",Q448)+1,999)),Q448)</f>
        <v/>
      </c>
      <c r="T4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448&amp;"")," "," "),"﻿"," "),"​"," "),"⁠"," ")," "," ")," "," "),CHAR(9)," "),CHAR(10)," "),CHAR(13)," "),"MAPCODE"," "),CHAR(34)," "),"“"," "),"”"," "),"'"," "),"’"," "),"‘"," "),"("," "),")"," "),"["," "),"]"," "),"{"," "),"}"," "),","," "),";"," "),"|"," "),":"," "),"/"," "),"\"," "))</f>
        <v/>
      </c>
      <c r="U448" s="50">
        <f>IF(R448&lt;&gt;"",R448,T448)</f>
        <v/>
      </c>
      <c r="V448" s="50">
        <f>IFERROR(FIND(".",S448),0)</f>
        <v/>
      </c>
      <c r="W448" s="50">
        <f>IF(V448&gt;0,V448-1,LEN(S448))</f>
        <v/>
      </c>
      <c r="X448" s="50">
        <f>IF(V448=0,"",IFERROR(LEFT(MID(S448,V448+1,99),FIND("-",MID(S448,V448+1,99))-1),MID(S448,V448+1,99)))</f>
        <v/>
      </c>
      <c r="Y448" s="50">
        <f>LEN(X448)</f>
        <v/>
      </c>
      <c r="Z4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448,"0",""),"1",""),"2",""),"3",""),"4",""),"5",""),"6",""),"7",""),"8",""),"9",""),"A",""),"B",""),"C",""),"D",""),"E",""),"F",""),"G",""),"H",""),"I",""),"J",""),"K",""),"L",""),"M",""),"N",""),"O",""),"P",""),"Q",""),"R",""),"S",""),"T",""),"U",""),"V",""),"W",""),"X",""),"Y",""),"Z",""),".",""),"-","")</f>
        <v/>
      </c>
      <c r="AA448" s="50">
        <f>LEN(S448)-LEN(SUBSTITUTE(S448,".",""))</f>
        <v/>
      </c>
      <c r="AB448" s="50">
        <f>AND(W448=5,Y448=4)</f>
        <v/>
      </c>
      <c r="AC448" s="50">
        <f>IF(P448="","",IF(S448="","There is no mapcode in this row, only a country code.",IF(ISNUMBER(FIND(" ",S448)),"There are too many spaces. A mapcode looks like ZAF RDD.2J: the country code, one space, then the code.",IF(Z448&lt;&gt;"","Contains characters that can't be in a mapcode: "&amp;Z448,IF(OR(AA448&lt;&gt;1,W448&lt;2,W448&gt;5,Y448&lt;2,Y448&gt;4),"This doesn't look like a mapcode. Mapcodes look like RDD.2J: 2 to 5 letters or numbers, a dot, then 2 to 4 more.",IF(AND(U448="",NOT(AB448)),"MISSING",IF(AND(U448&lt;&gt;"",OR(LEN(U448)&lt;2,LEN(U448)&gt;6,ISNUMBER(FIND(".",U448)))),"The country code """&amp;U448&amp;""" doesn't look right. Use a code like ZAF (South Africa) or US-CA (California).","")))))))</f>
        <v/>
      </c>
      <c r="AD448" s="50">
        <f>AND(R448&lt;&gt;"",T448&lt;&gt;"",R448&lt;&gt;T448)</f>
        <v/>
      </c>
    </row>
    <row r="449">
      <c r="B449" s="44" t="n"/>
      <c r="C449" s="44" t="n"/>
      <c r="D449" s="45">
        <f>IF(P449="","",IF(AC449="MISSING","MISSING COUNTRY CODE",IF(AC449&lt;&gt;"","NOT A VALID MAPCODE",IF(M449="NO CONNECTION","NO CONNECTION",IF(NOT(ISNUMBER(F449)),"NOT FOUND",IF(AD449,"CONVERTED – PLEASE CHECK","CONVERTED"))))))</f>
        <v/>
      </c>
      <c r="E449" s="46">
        <f>IF(OR(P449="",AC449&lt;&gt;""),"",TRIM(U449&amp;" "&amp;S449))</f>
        <v/>
      </c>
      <c r="F449" s="47">
        <f>IF(OR(M449="",M449="NO CONNECTION"),"",IFERROR(VALUE(SUBSTITUTE(_xlfn.FILTERXML(M449,"//latDeg"),".",MID(1/2,2,1))),""))</f>
        <v/>
      </c>
      <c r="G449" s="47">
        <f>IF(OR(M449="",M449="NO CONNECTION"),"",IFERROR(VALUE(SUBSTITUTE(_xlfn.FILTERXML(M449,"//lonDeg"),".",MID(1/2,2,1))),""))</f>
        <v/>
      </c>
      <c r="H449" s="45">
        <f>IF(ISNUMBER(F449),SUBSTITUTE(ROUND(F449,6)&amp;"",",",".")&amp;", "&amp;SUBSTITUTE(ROUND(G449,6)&amp;"",",","."),"")</f>
        <v/>
      </c>
      <c r="I449" s="46">
        <f>IF(ISNUMBER(F449),IFERROR(HYPERLINK("https://www.mymapcodes.com/go/?t="&amp;IF(U449="","AAA",U449)&amp;"&amp;ma="&amp;LEFT(S449,V449-1)&amp;"&amp;mb="&amp;MID(S449,V449+1,99),"Open on MyMapcodes →"),""),"")</f>
        <v/>
      </c>
      <c r="J449" s="48">
        <f>IF(P449="","",IF(AC449="MISSING","Add the country code: put it in front of the mapcode (e.g. ZAF RDD.2J) or in column C. ZAF = South Africa.",IF(AC449&lt;&gt;"",AC449,IF(M449="NO CONNECTION","Excel couldn't reach the mapcode service. Click the REFRESH RESULTS box just above the table.",IF(NOT(ISNUMBER(F449)),"The mapcode service doesn't recognise "&amp;E449&amp;". Check the mapcode and the country code.",IF(AD449,"Two different country codes were given, so the one in front of the mapcode ("&amp;R449&amp;") was used.",IF(E449&lt;&gt;TRIM(UPPER(B449&amp;"")),"Tidied up to "&amp;E449&amp;".","")))))))</f>
        <v/>
      </c>
      <c r="L449" s="49">
        <f>IF(E449="","",MapcodeAPI&amp;"coords/"&amp;SUBSTITUTE(E449," ","%20"))&amp;LEFT($B$13,0)</f>
        <v/>
      </c>
      <c r="M449" s="49">
        <f>IF(L449="","",IFERROR(_xlfn.WEBSERVICE(L449),IF(MapcodeAPIBackup="","NO CONNECTION",IFERROR(_xlfn.WEBSERVICE(MapcodeAPIBackup&amp;MID(L449,LEN(MapcodeAPI)+1,999)),"NO CONNECTION"))))</f>
        <v/>
      </c>
      <c r="N449" t="inlineStr">
        <is>
          <t xml:space="preserve"> </t>
        </is>
      </c>
      <c r="P449" s="50">
        <f>IFERROR(IF(AND(TRIM(B449&amp;"")="",TRIM(C449&amp;"")=""),"","#"&amp;UPPER(B449&amp;"")),"#(ERROR)")</f>
        <v/>
      </c>
      <c r="Q449" s="50">
        <f>IF(P449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449,2,999)," "," "),"﻿"," "),"​"," "),"⁠"," ")," "," ")," "," "),CHAR(9)," "),CHAR(10)," "),CHAR(13)," "),"MAPCODE"," "),CHAR(34)," "),"“"," "),"”"," "),"'"," "),"’"," "),"‘"," "),"("," "),")"," "),"["," "),"]"," "),"{"," "),"}"," "),","," "),";"," "),"|"," "),":"," "),"/"," "),"\"," ")))</f>
        <v/>
      </c>
      <c r="R449" s="50">
        <f>IF(ISNUMBER(FIND(" ",Q449)),LEFT(Q449,FIND(" ",Q449)-1),"")</f>
        <v/>
      </c>
      <c r="S449" s="50">
        <f>IF(ISNUMBER(FIND(" ",Q449)),TRIM(MID(Q449,FIND(" ",Q449)+1,999)),Q449)</f>
        <v/>
      </c>
      <c r="T4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449&amp;"")," "," "),"﻿"," "),"​"," "),"⁠"," ")," "," ")," "," "),CHAR(9)," "),CHAR(10)," "),CHAR(13)," "),"MAPCODE"," "),CHAR(34)," "),"“"," "),"”"," "),"'"," "),"’"," "),"‘"," "),"("," "),")"," "),"["," "),"]"," "),"{"," "),"}"," "),","," "),";"," "),"|"," "),":"," "),"/"," "),"\"," "))</f>
        <v/>
      </c>
      <c r="U449" s="50">
        <f>IF(R449&lt;&gt;"",R449,T449)</f>
        <v/>
      </c>
      <c r="V449" s="50">
        <f>IFERROR(FIND(".",S449),0)</f>
        <v/>
      </c>
      <c r="W449" s="50">
        <f>IF(V449&gt;0,V449-1,LEN(S449))</f>
        <v/>
      </c>
      <c r="X449" s="50">
        <f>IF(V449=0,"",IFERROR(LEFT(MID(S449,V449+1,99),FIND("-",MID(S449,V449+1,99))-1),MID(S449,V449+1,99)))</f>
        <v/>
      </c>
      <c r="Y449" s="50">
        <f>LEN(X449)</f>
        <v/>
      </c>
      <c r="Z4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449,"0",""),"1",""),"2",""),"3",""),"4",""),"5",""),"6",""),"7",""),"8",""),"9",""),"A",""),"B",""),"C",""),"D",""),"E",""),"F",""),"G",""),"H",""),"I",""),"J",""),"K",""),"L",""),"M",""),"N",""),"O",""),"P",""),"Q",""),"R",""),"S",""),"T",""),"U",""),"V",""),"W",""),"X",""),"Y",""),"Z",""),".",""),"-","")</f>
        <v/>
      </c>
      <c r="AA449" s="50">
        <f>LEN(S449)-LEN(SUBSTITUTE(S449,".",""))</f>
        <v/>
      </c>
      <c r="AB449" s="50">
        <f>AND(W449=5,Y449=4)</f>
        <v/>
      </c>
      <c r="AC449" s="50">
        <f>IF(P449="","",IF(S449="","There is no mapcode in this row, only a country code.",IF(ISNUMBER(FIND(" ",S449)),"There are too many spaces. A mapcode looks like ZAF RDD.2J: the country code, one space, then the code.",IF(Z449&lt;&gt;"","Contains characters that can't be in a mapcode: "&amp;Z449,IF(OR(AA449&lt;&gt;1,W449&lt;2,W449&gt;5,Y449&lt;2,Y449&gt;4),"This doesn't look like a mapcode. Mapcodes look like RDD.2J: 2 to 5 letters or numbers, a dot, then 2 to 4 more.",IF(AND(U449="",NOT(AB449)),"MISSING",IF(AND(U449&lt;&gt;"",OR(LEN(U449)&lt;2,LEN(U449)&gt;6,ISNUMBER(FIND(".",U449)))),"The country code """&amp;U449&amp;""" doesn't look right. Use a code like ZAF (South Africa) or US-CA (California).","")))))))</f>
        <v/>
      </c>
      <c r="AD449" s="50">
        <f>AND(R449&lt;&gt;"",T449&lt;&gt;"",R449&lt;&gt;T449)</f>
        <v/>
      </c>
    </row>
    <row r="450">
      <c r="B450" s="44" t="n"/>
      <c r="C450" s="44" t="n"/>
      <c r="D450" s="45">
        <f>IF(P450="","",IF(AC450="MISSING","MISSING COUNTRY CODE",IF(AC450&lt;&gt;"","NOT A VALID MAPCODE",IF(M450="NO CONNECTION","NO CONNECTION",IF(NOT(ISNUMBER(F450)),"NOT FOUND",IF(AD450,"CONVERTED – PLEASE CHECK","CONVERTED"))))))</f>
        <v/>
      </c>
      <c r="E450" s="46">
        <f>IF(OR(P450="",AC450&lt;&gt;""),"",TRIM(U450&amp;" "&amp;S450))</f>
        <v/>
      </c>
      <c r="F450" s="47">
        <f>IF(OR(M450="",M450="NO CONNECTION"),"",IFERROR(VALUE(SUBSTITUTE(_xlfn.FILTERXML(M450,"//latDeg"),".",MID(1/2,2,1))),""))</f>
        <v/>
      </c>
      <c r="G450" s="47">
        <f>IF(OR(M450="",M450="NO CONNECTION"),"",IFERROR(VALUE(SUBSTITUTE(_xlfn.FILTERXML(M450,"//lonDeg"),".",MID(1/2,2,1))),""))</f>
        <v/>
      </c>
      <c r="H450" s="45">
        <f>IF(ISNUMBER(F450),SUBSTITUTE(ROUND(F450,6)&amp;"",",",".")&amp;", "&amp;SUBSTITUTE(ROUND(G450,6)&amp;"",",","."),"")</f>
        <v/>
      </c>
      <c r="I450" s="46">
        <f>IF(ISNUMBER(F450),IFERROR(HYPERLINK("https://www.mymapcodes.com/go/?t="&amp;IF(U450="","AAA",U450)&amp;"&amp;ma="&amp;LEFT(S450,V450-1)&amp;"&amp;mb="&amp;MID(S450,V450+1,99),"Open on MyMapcodes →"),""),"")</f>
        <v/>
      </c>
      <c r="J450" s="48">
        <f>IF(P450="","",IF(AC450="MISSING","Add the country code: put it in front of the mapcode (e.g. ZAF RDD.2J) or in column C. ZAF = South Africa.",IF(AC450&lt;&gt;"",AC450,IF(M450="NO CONNECTION","Excel couldn't reach the mapcode service. Click the REFRESH RESULTS box just above the table.",IF(NOT(ISNUMBER(F450)),"The mapcode service doesn't recognise "&amp;E450&amp;". Check the mapcode and the country code.",IF(AD450,"Two different country codes were given, so the one in front of the mapcode ("&amp;R450&amp;") was used.",IF(E450&lt;&gt;TRIM(UPPER(B450&amp;"")),"Tidied up to "&amp;E450&amp;".","")))))))</f>
        <v/>
      </c>
      <c r="L450" s="49">
        <f>IF(E450="","",MapcodeAPI&amp;"coords/"&amp;SUBSTITUTE(E450," ","%20"))&amp;LEFT($B$13,0)</f>
        <v/>
      </c>
      <c r="M450" s="49">
        <f>IF(L450="","",IFERROR(_xlfn.WEBSERVICE(L450),IF(MapcodeAPIBackup="","NO CONNECTION",IFERROR(_xlfn.WEBSERVICE(MapcodeAPIBackup&amp;MID(L450,LEN(MapcodeAPI)+1,999)),"NO CONNECTION"))))</f>
        <v/>
      </c>
      <c r="N450" t="inlineStr">
        <is>
          <t xml:space="preserve"> </t>
        </is>
      </c>
      <c r="P450" s="50">
        <f>IFERROR(IF(AND(TRIM(B450&amp;"")="",TRIM(C450&amp;"")=""),"","#"&amp;UPPER(B450&amp;"")),"#(ERROR)")</f>
        <v/>
      </c>
      <c r="Q450" s="50">
        <f>IF(P450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450,2,999)," "," "),"﻿"," "),"​"," "),"⁠"," ")," "," ")," "," "),CHAR(9)," "),CHAR(10)," "),CHAR(13)," "),"MAPCODE"," "),CHAR(34)," "),"“"," "),"”"," "),"'"," "),"’"," "),"‘"," "),"("," "),")"," "),"["," "),"]"," "),"{"," "),"}"," "),","," "),";"," "),"|"," "),":"," "),"/"," "),"\"," ")))</f>
        <v/>
      </c>
      <c r="R450" s="50">
        <f>IF(ISNUMBER(FIND(" ",Q450)),LEFT(Q450,FIND(" ",Q450)-1),"")</f>
        <v/>
      </c>
      <c r="S450" s="50">
        <f>IF(ISNUMBER(FIND(" ",Q450)),TRIM(MID(Q450,FIND(" ",Q450)+1,999)),Q450)</f>
        <v/>
      </c>
      <c r="T4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450&amp;"")," "," "),"﻿"," "),"​"," "),"⁠"," ")," "," ")," "," "),CHAR(9)," "),CHAR(10)," "),CHAR(13)," "),"MAPCODE"," "),CHAR(34)," "),"“"," "),"”"," "),"'"," "),"’"," "),"‘"," "),"("," "),")"," "),"["," "),"]"," "),"{"," "),"}"," "),","," "),";"," "),"|"," "),":"," "),"/"," "),"\"," "))</f>
        <v/>
      </c>
      <c r="U450" s="50">
        <f>IF(R450&lt;&gt;"",R450,T450)</f>
        <v/>
      </c>
      <c r="V450" s="50">
        <f>IFERROR(FIND(".",S450),0)</f>
        <v/>
      </c>
      <c r="W450" s="50">
        <f>IF(V450&gt;0,V450-1,LEN(S450))</f>
        <v/>
      </c>
      <c r="X450" s="50">
        <f>IF(V450=0,"",IFERROR(LEFT(MID(S450,V450+1,99),FIND("-",MID(S450,V450+1,99))-1),MID(S450,V450+1,99)))</f>
        <v/>
      </c>
      <c r="Y450" s="50">
        <f>LEN(X450)</f>
        <v/>
      </c>
      <c r="Z4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450,"0",""),"1",""),"2",""),"3",""),"4",""),"5",""),"6",""),"7",""),"8",""),"9",""),"A",""),"B",""),"C",""),"D",""),"E",""),"F",""),"G",""),"H",""),"I",""),"J",""),"K",""),"L",""),"M",""),"N",""),"O",""),"P",""),"Q",""),"R",""),"S",""),"T",""),"U",""),"V",""),"W",""),"X",""),"Y",""),"Z",""),".",""),"-","")</f>
        <v/>
      </c>
      <c r="AA450" s="50">
        <f>LEN(S450)-LEN(SUBSTITUTE(S450,".",""))</f>
        <v/>
      </c>
      <c r="AB450" s="50">
        <f>AND(W450=5,Y450=4)</f>
        <v/>
      </c>
      <c r="AC450" s="50">
        <f>IF(P450="","",IF(S450="","There is no mapcode in this row, only a country code.",IF(ISNUMBER(FIND(" ",S450)),"There are too many spaces. A mapcode looks like ZAF RDD.2J: the country code, one space, then the code.",IF(Z450&lt;&gt;"","Contains characters that can't be in a mapcode: "&amp;Z450,IF(OR(AA450&lt;&gt;1,W450&lt;2,W450&gt;5,Y450&lt;2,Y450&gt;4),"This doesn't look like a mapcode. Mapcodes look like RDD.2J: 2 to 5 letters or numbers, a dot, then 2 to 4 more.",IF(AND(U450="",NOT(AB450)),"MISSING",IF(AND(U450&lt;&gt;"",OR(LEN(U450)&lt;2,LEN(U450)&gt;6,ISNUMBER(FIND(".",U450)))),"The country code """&amp;U450&amp;""" doesn't look right. Use a code like ZAF (South Africa) or US-CA (California).","")))))))</f>
        <v/>
      </c>
      <c r="AD450" s="50">
        <f>AND(R450&lt;&gt;"",T450&lt;&gt;"",R450&lt;&gt;T450)</f>
        <v/>
      </c>
    </row>
    <row r="451">
      <c r="B451" s="44" t="n"/>
      <c r="C451" s="44" t="n"/>
      <c r="D451" s="45">
        <f>IF(P451="","",IF(AC451="MISSING","MISSING COUNTRY CODE",IF(AC451&lt;&gt;"","NOT A VALID MAPCODE",IF(M451="NO CONNECTION","NO CONNECTION",IF(NOT(ISNUMBER(F451)),"NOT FOUND",IF(AD451,"CONVERTED – PLEASE CHECK","CONVERTED"))))))</f>
        <v/>
      </c>
      <c r="E451" s="46">
        <f>IF(OR(P451="",AC451&lt;&gt;""),"",TRIM(U451&amp;" "&amp;S451))</f>
        <v/>
      </c>
      <c r="F451" s="47">
        <f>IF(OR(M451="",M451="NO CONNECTION"),"",IFERROR(VALUE(SUBSTITUTE(_xlfn.FILTERXML(M451,"//latDeg"),".",MID(1/2,2,1))),""))</f>
        <v/>
      </c>
      <c r="G451" s="47">
        <f>IF(OR(M451="",M451="NO CONNECTION"),"",IFERROR(VALUE(SUBSTITUTE(_xlfn.FILTERXML(M451,"//lonDeg"),".",MID(1/2,2,1))),""))</f>
        <v/>
      </c>
      <c r="H451" s="45">
        <f>IF(ISNUMBER(F451),SUBSTITUTE(ROUND(F451,6)&amp;"",",",".")&amp;", "&amp;SUBSTITUTE(ROUND(G451,6)&amp;"",",","."),"")</f>
        <v/>
      </c>
      <c r="I451" s="46">
        <f>IF(ISNUMBER(F451),IFERROR(HYPERLINK("https://www.mymapcodes.com/go/?t="&amp;IF(U451="","AAA",U451)&amp;"&amp;ma="&amp;LEFT(S451,V451-1)&amp;"&amp;mb="&amp;MID(S451,V451+1,99),"Open on MyMapcodes →"),""),"")</f>
        <v/>
      </c>
      <c r="J451" s="48">
        <f>IF(P451="","",IF(AC451="MISSING","Add the country code: put it in front of the mapcode (e.g. ZAF RDD.2J) or in column C. ZAF = South Africa.",IF(AC451&lt;&gt;"",AC451,IF(M451="NO CONNECTION","Excel couldn't reach the mapcode service. Click the REFRESH RESULTS box just above the table.",IF(NOT(ISNUMBER(F451)),"The mapcode service doesn't recognise "&amp;E451&amp;". Check the mapcode and the country code.",IF(AD451,"Two different country codes were given, so the one in front of the mapcode ("&amp;R451&amp;") was used.",IF(E451&lt;&gt;TRIM(UPPER(B451&amp;"")),"Tidied up to "&amp;E451&amp;".","")))))))</f>
        <v/>
      </c>
      <c r="L451" s="49">
        <f>IF(E451="","",MapcodeAPI&amp;"coords/"&amp;SUBSTITUTE(E451," ","%20"))&amp;LEFT($B$13,0)</f>
        <v/>
      </c>
      <c r="M451" s="49">
        <f>IF(L451="","",IFERROR(_xlfn.WEBSERVICE(L451),IF(MapcodeAPIBackup="","NO CONNECTION",IFERROR(_xlfn.WEBSERVICE(MapcodeAPIBackup&amp;MID(L451,LEN(MapcodeAPI)+1,999)),"NO CONNECTION"))))</f>
        <v/>
      </c>
      <c r="N451" t="inlineStr">
        <is>
          <t xml:space="preserve"> </t>
        </is>
      </c>
      <c r="P451" s="50">
        <f>IFERROR(IF(AND(TRIM(B451&amp;"")="",TRIM(C451&amp;"")=""),"","#"&amp;UPPER(B451&amp;"")),"#(ERROR)")</f>
        <v/>
      </c>
      <c r="Q451" s="50">
        <f>IF(P451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451,2,999)," "," "),"﻿"," "),"​"," "),"⁠"," ")," "," ")," "," "),CHAR(9)," "),CHAR(10)," "),CHAR(13)," "),"MAPCODE"," "),CHAR(34)," "),"“"," "),"”"," "),"'"," "),"’"," "),"‘"," "),"("," "),")"," "),"["," "),"]"," "),"{"," "),"}"," "),","," "),";"," "),"|"," "),":"," "),"/"," "),"\"," ")))</f>
        <v/>
      </c>
      <c r="R451" s="50">
        <f>IF(ISNUMBER(FIND(" ",Q451)),LEFT(Q451,FIND(" ",Q451)-1),"")</f>
        <v/>
      </c>
      <c r="S451" s="50">
        <f>IF(ISNUMBER(FIND(" ",Q451)),TRIM(MID(Q451,FIND(" ",Q451)+1,999)),Q451)</f>
        <v/>
      </c>
      <c r="T4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451&amp;"")," "," "),"﻿"," "),"​"," "),"⁠"," ")," "," ")," "," "),CHAR(9)," "),CHAR(10)," "),CHAR(13)," "),"MAPCODE"," "),CHAR(34)," "),"“"," "),"”"," "),"'"," "),"’"," "),"‘"," "),"("," "),")"," "),"["," "),"]"," "),"{"," "),"}"," "),","," "),";"," "),"|"," "),":"," "),"/"," "),"\"," "))</f>
        <v/>
      </c>
      <c r="U451" s="50">
        <f>IF(R451&lt;&gt;"",R451,T451)</f>
        <v/>
      </c>
      <c r="V451" s="50">
        <f>IFERROR(FIND(".",S451),0)</f>
        <v/>
      </c>
      <c r="W451" s="50">
        <f>IF(V451&gt;0,V451-1,LEN(S451))</f>
        <v/>
      </c>
      <c r="X451" s="50">
        <f>IF(V451=0,"",IFERROR(LEFT(MID(S451,V451+1,99),FIND("-",MID(S451,V451+1,99))-1),MID(S451,V451+1,99)))</f>
        <v/>
      </c>
      <c r="Y451" s="50">
        <f>LEN(X451)</f>
        <v/>
      </c>
      <c r="Z4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451,"0",""),"1",""),"2",""),"3",""),"4",""),"5",""),"6",""),"7",""),"8",""),"9",""),"A",""),"B",""),"C",""),"D",""),"E",""),"F",""),"G",""),"H",""),"I",""),"J",""),"K",""),"L",""),"M",""),"N",""),"O",""),"P",""),"Q",""),"R",""),"S",""),"T",""),"U",""),"V",""),"W",""),"X",""),"Y",""),"Z",""),".",""),"-","")</f>
        <v/>
      </c>
      <c r="AA451" s="50">
        <f>LEN(S451)-LEN(SUBSTITUTE(S451,".",""))</f>
        <v/>
      </c>
      <c r="AB451" s="50">
        <f>AND(W451=5,Y451=4)</f>
        <v/>
      </c>
      <c r="AC451" s="50">
        <f>IF(P451="","",IF(S451="","There is no mapcode in this row, only a country code.",IF(ISNUMBER(FIND(" ",S451)),"There are too many spaces. A mapcode looks like ZAF RDD.2J: the country code, one space, then the code.",IF(Z451&lt;&gt;"","Contains characters that can't be in a mapcode: "&amp;Z451,IF(OR(AA451&lt;&gt;1,W451&lt;2,W451&gt;5,Y451&lt;2,Y451&gt;4),"This doesn't look like a mapcode. Mapcodes look like RDD.2J: 2 to 5 letters or numbers, a dot, then 2 to 4 more.",IF(AND(U451="",NOT(AB451)),"MISSING",IF(AND(U451&lt;&gt;"",OR(LEN(U451)&lt;2,LEN(U451)&gt;6,ISNUMBER(FIND(".",U451)))),"The country code """&amp;U451&amp;""" doesn't look right. Use a code like ZAF (South Africa) or US-CA (California).","")))))))</f>
        <v/>
      </c>
      <c r="AD451" s="50">
        <f>AND(R451&lt;&gt;"",T451&lt;&gt;"",R451&lt;&gt;T451)</f>
        <v/>
      </c>
    </row>
    <row r="452">
      <c r="B452" s="44" t="n"/>
      <c r="C452" s="44" t="n"/>
      <c r="D452" s="45">
        <f>IF(P452="","",IF(AC452="MISSING","MISSING COUNTRY CODE",IF(AC452&lt;&gt;"","NOT A VALID MAPCODE",IF(M452="NO CONNECTION","NO CONNECTION",IF(NOT(ISNUMBER(F452)),"NOT FOUND",IF(AD452,"CONVERTED – PLEASE CHECK","CONVERTED"))))))</f>
        <v/>
      </c>
      <c r="E452" s="46">
        <f>IF(OR(P452="",AC452&lt;&gt;""),"",TRIM(U452&amp;" "&amp;S452))</f>
        <v/>
      </c>
      <c r="F452" s="47">
        <f>IF(OR(M452="",M452="NO CONNECTION"),"",IFERROR(VALUE(SUBSTITUTE(_xlfn.FILTERXML(M452,"//latDeg"),".",MID(1/2,2,1))),""))</f>
        <v/>
      </c>
      <c r="G452" s="47">
        <f>IF(OR(M452="",M452="NO CONNECTION"),"",IFERROR(VALUE(SUBSTITUTE(_xlfn.FILTERXML(M452,"//lonDeg"),".",MID(1/2,2,1))),""))</f>
        <v/>
      </c>
      <c r="H452" s="45">
        <f>IF(ISNUMBER(F452),SUBSTITUTE(ROUND(F452,6)&amp;"",",",".")&amp;", "&amp;SUBSTITUTE(ROUND(G452,6)&amp;"",",","."),"")</f>
        <v/>
      </c>
      <c r="I452" s="46">
        <f>IF(ISNUMBER(F452),IFERROR(HYPERLINK("https://www.mymapcodes.com/go/?t="&amp;IF(U452="","AAA",U452)&amp;"&amp;ma="&amp;LEFT(S452,V452-1)&amp;"&amp;mb="&amp;MID(S452,V452+1,99),"Open on MyMapcodes →"),""),"")</f>
        <v/>
      </c>
      <c r="J452" s="48">
        <f>IF(P452="","",IF(AC452="MISSING","Add the country code: put it in front of the mapcode (e.g. ZAF RDD.2J) or in column C. ZAF = South Africa.",IF(AC452&lt;&gt;"",AC452,IF(M452="NO CONNECTION","Excel couldn't reach the mapcode service. Click the REFRESH RESULTS box just above the table.",IF(NOT(ISNUMBER(F452)),"The mapcode service doesn't recognise "&amp;E452&amp;". Check the mapcode and the country code.",IF(AD452,"Two different country codes were given, so the one in front of the mapcode ("&amp;R452&amp;") was used.",IF(E452&lt;&gt;TRIM(UPPER(B452&amp;"")),"Tidied up to "&amp;E452&amp;".","")))))))</f>
        <v/>
      </c>
      <c r="L452" s="49">
        <f>IF(E452="","",MapcodeAPI&amp;"coords/"&amp;SUBSTITUTE(E452," ","%20"))&amp;LEFT($B$13,0)</f>
        <v/>
      </c>
      <c r="M452" s="49">
        <f>IF(L452="","",IFERROR(_xlfn.WEBSERVICE(L452),IF(MapcodeAPIBackup="","NO CONNECTION",IFERROR(_xlfn.WEBSERVICE(MapcodeAPIBackup&amp;MID(L452,LEN(MapcodeAPI)+1,999)),"NO CONNECTION"))))</f>
        <v/>
      </c>
      <c r="N452" t="inlineStr">
        <is>
          <t xml:space="preserve"> </t>
        </is>
      </c>
      <c r="P452" s="50">
        <f>IFERROR(IF(AND(TRIM(B452&amp;"")="",TRIM(C452&amp;"")=""),"","#"&amp;UPPER(B452&amp;"")),"#(ERROR)")</f>
        <v/>
      </c>
      <c r="Q452" s="50">
        <f>IF(P452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452,2,999)," "," "),"﻿"," "),"​"," "),"⁠"," ")," "," ")," "," "),CHAR(9)," "),CHAR(10)," "),CHAR(13)," "),"MAPCODE"," "),CHAR(34)," "),"“"," "),"”"," "),"'"," "),"’"," "),"‘"," "),"("," "),")"," "),"["," "),"]"," "),"{"," "),"}"," "),","," "),";"," "),"|"," "),":"," "),"/"," "),"\"," ")))</f>
        <v/>
      </c>
      <c r="R452" s="50">
        <f>IF(ISNUMBER(FIND(" ",Q452)),LEFT(Q452,FIND(" ",Q452)-1),"")</f>
        <v/>
      </c>
      <c r="S452" s="50">
        <f>IF(ISNUMBER(FIND(" ",Q452)),TRIM(MID(Q452,FIND(" ",Q452)+1,999)),Q452)</f>
        <v/>
      </c>
      <c r="T4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452&amp;"")," "," "),"﻿"," "),"​"," "),"⁠"," ")," "," ")," "," "),CHAR(9)," "),CHAR(10)," "),CHAR(13)," "),"MAPCODE"," "),CHAR(34)," "),"“"," "),"”"," "),"'"," "),"’"," "),"‘"," "),"("," "),")"," "),"["," "),"]"," "),"{"," "),"}"," "),","," "),";"," "),"|"," "),":"," "),"/"," "),"\"," "))</f>
        <v/>
      </c>
      <c r="U452" s="50">
        <f>IF(R452&lt;&gt;"",R452,T452)</f>
        <v/>
      </c>
      <c r="V452" s="50">
        <f>IFERROR(FIND(".",S452),0)</f>
        <v/>
      </c>
      <c r="W452" s="50">
        <f>IF(V452&gt;0,V452-1,LEN(S452))</f>
        <v/>
      </c>
      <c r="X452" s="50">
        <f>IF(V452=0,"",IFERROR(LEFT(MID(S452,V452+1,99),FIND("-",MID(S452,V452+1,99))-1),MID(S452,V452+1,99)))</f>
        <v/>
      </c>
      <c r="Y452" s="50">
        <f>LEN(X452)</f>
        <v/>
      </c>
      <c r="Z4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452,"0",""),"1",""),"2",""),"3",""),"4",""),"5",""),"6",""),"7",""),"8",""),"9",""),"A",""),"B",""),"C",""),"D",""),"E",""),"F",""),"G",""),"H",""),"I",""),"J",""),"K",""),"L",""),"M",""),"N",""),"O",""),"P",""),"Q",""),"R",""),"S",""),"T",""),"U",""),"V",""),"W",""),"X",""),"Y",""),"Z",""),".",""),"-","")</f>
        <v/>
      </c>
      <c r="AA452" s="50">
        <f>LEN(S452)-LEN(SUBSTITUTE(S452,".",""))</f>
        <v/>
      </c>
      <c r="AB452" s="50">
        <f>AND(W452=5,Y452=4)</f>
        <v/>
      </c>
      <c r="AC452" s="50">
        <f>IF(P452="","",IF(S452="","There is no mapcode in this row, only a country code.",IF(ISNUMBER(FIND(" ",S452)),"There are too many spaces. A mapcode looks like ZAF RDD.2J: the country code, one space, then the code.",IF(Z452&lt;&gt;"","Contains characters that can't be in a mapcode: "&amp;Z452,IF(OR(AA452&lt;&gt;1,W452&lt;2,W452&gt;5,Y452&lt;2,Y452&gt;4),"This doesn't look like a mapcode. Mapcodes look like RDD.2J: 2 to 5 letters or numbers, a dot, then 2 to 4 more.",IF(AND(U452="",NOT(AB452)),"MISSING",IF(AND(U452&lt;&gt;"",OR(LEN(U452)&lt;2,LEN(U452)&gt;6,ISNUMBER(FIND(".",U452)))),"The country code """&amp;U452&amp;""" doesn't look right. Use a code like ZAF (South Africa) or US-CA (California).","")))))))</f>
        <v/>
      </c>
      <c r="AD452" s="50">
        <f>AND(R452&lt;&gt;"",T452&lt;&gt;"",R452&lt;&gt;T452)</f>
        <v/>
      </c>
    </row>
    <row r="453">
      <c r="B453" s="44" t="n"/>
      <c r="C453" s="44" t="n"/>
      <c r="D453" s="45">
        <f>IF(P453="","",IF(AC453="MISSING","MISSING COUNTRY CODE",IF(AC453&lt;&gt;"","NOT A VALID MAPCODE",IF(M453="NO CONNECTION","NO CONNECTION",IF(NOT(ISNUMBER(F453)),"NOT FOUND",IF(AD453,"CONVERTED – PLEASE CHECK","CONVERTED"))))))</f>
        <v/>
      </c>
      <c r="E453" s="46">
        <f>IF(OR(P453="",AC453&lt;&gt;""),"",TRIM(U453&amp;" "&amp;S453))</f>
        <v/>
      </c>
      <c r="F453" s="47">
        <f>IF(OR(M453="",M453="NO CONNECTION"),"",IFERROR(VALUE(SUBSTITUTE(_xlfn.FILTERXML(M453,"//latDeg"),".",MID(1/2,2,1))),""))</f>
        <v/>
      </c>
      <c r="G453" s="47">
        <f>IF(OR(M453="",M453="NO CONNECTION"),"",IFERROR(VALUE(SUBSTITUTE(_xlfn.FILTERXML(M453,"//lonDeg"),".",MID(1/2,2,1))),""))</f>
        <v/>
      </c>
      <c r="H453" s="45">
        <f>IF(ISNUMBER(F453),SUBSTITUTE(ROUND(F453,6)&amp;"",",",".")&amp;", "&amp;SUBSTITUTE(ROUND(G453,6)&amp;"",",","."),"")</f>
        <v/>
      </c>
      <c r="I453" s="46">
        <f>IF(ISNUMBER(F453),IFERROR(HYPERLINK("https://www.mymapcodes.com/go/?t="&amp;IF(U453="","AAA",U453)&amp;"&amp;ma="&amp;LEFT(S453,V453-1)&amp;"&amp;mb="&amp;MID(S453,V453+1,99),"Open on MyMapcodes →"),""),"")</f>
        <v/>
      </c>
      <c r="J453" s="48">
        <f>IF(P453="","",IF(AC453="MISSING","Add the country code: put it in front of the mapcode (e.g. ZAF RDD.2J) or in column C. ZAF = South Africa.",IF(AC453&lt;&gt;"",AC453,IF(M453="NO CONNECTION","Excel couldn't reach the mapcode service. Click the REFRESH RESULTS box just above the table.",IF(NOT(ISNUMBER(F453)),"The mapcode service doesn't recognise "&amp;E453&amp;". Check the mapcode and the country code.",IF(AD453,"Two different country codes were given, so the one in front of the mapcode ("&amp;R453&amp;") was used.",IF(E453&lt;&gt;TRIM(UPPER(B453&amp;"")),"Tidied up to "&amp;E453&amp;".","")))))))</f>
        <v/>
      </c>
      <c r="L453" s="49">
        <f>IF(E453="","",MapcodeAPI&amp;"coords/"&amp;SUBSTITUTE(E453," ","%20"))&amp;LEFT($B$13,0)</f>
        <v/>
      </c>
      <c r="M453" s="49">
        <f>IF(L453="","",IFERROR(_xlfn.WEBSERVICE(L453),IF(MapcodeAPIBackup="","NO CONNECTION",IFERROR(_xlfn.WEBSERVICE(MapcodeAPIBackup&amp;MID(L453,LEN(MapcodeAPI)+1,999)),"NO CONNECTION"))))</f>
        <v/>
      </c>
      <c r="N453" t="inlineStr">
        <is>
          <t xml:space="preserve"> </t>
        </is>
      </c>
      <c r="P453" s="50">
        <f>IFERROR(IF(AND(TRIM(B453&amp;"")="",TRIM(C453&amp;"")=""),"","#"&amp;UPPER(B453&amp;"")),"#(ERROR)")</f>
        <v/>
      </c>
      <c r="Q453" s="50">
        <f>IF(P453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453,2,999)," "," "),"﻿"," "),"​"," "),"⁠"," ")," "," ")," "," "),CHAR(9)," "),CHAR(10)," "),CHAR(13)," "),"MAPCODE"," "),CHAR(34)," "),"“"," "),"”"," "),"'"," "),"’"," "),"‘"," "),"("," "),")"," "),"["," "),"]"," "),"{"," "),"}"," "),","," "),";"," "),"|"," "),":"," "),"/"," "),"\"," ")))</f>
        <v/>
      </c>
      <c r="R453" s="50">
        <f>IF(ISNUMBER(FIND(" ",Q453)),LEFT(Q453,FIND(" ",Q453)-1),"")</f>
        <v/>
      </c>
      <c r="S453" s="50">
        <f>IF(ISNUMBER(FIND(" ",Q453)),TRIM(MID(Q453,FIND(" ",Q453)+1,999)),Q453)</f>
        <v/>
      </c>
      <c r="T4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453&amp;"")," "," "),"﻿"," "),"​"," "),"⁠"," ")," "," ")," "," "),CHAR(9)," "),CHAR(10)," "),CHAR(13)," "),"MAPCODE"," "),CHAR(34)," "),"“"," "),"”"," "),"'"," "),"’"," "),"‘"," "),"("," "),")"," "),"["," "),"]"," "),"{"," "),"}"," "),","," "),";"," "),"|"," "),":"," "),"/"," "),"\"," "))</f>
        <v/>
      </c>
      <c r="U453" s="50">
        <f>IF(R453&lt;&gt;"",R453,T453)</f>
        <v/>
      </c>
      <c r="V453" s="50">
        <f>IFERROR(FIND(".",S453),0)</f>
        <v/>
      </c>
      <c r="W453" s="50">
        <f>IF(V453&gt;0,V453-1,LEN(S453))</f>
        <v/>
      </c>
      <c r="X453" s="50">
        <f>IF(V453=0,"",IFERROR(LEFT(MID(S453,V453+1,99),FIND("-",MID(S453,V453+1,99))-1),MID(S453,V453+1,99)))</f>
        <v/>
      </c>
      <c r="Y453" s="50">
        <f>LEN(X453)</f>
        <v/>
      </c>
      <c r="Z4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453,"0",""),"1",""),"2",""),"3",""),"4",""),"5",""),"6",""),"7",""),"8",""),"9",""),"A",""),"B",""),"C",""),"D",""),"E",""),"F",""),"G",""),"H",""),"I",""),"J",""),"K",""),"L",""),"M",""),"N",""),"O",""),"P",""),"Q",""),"R",""),"S",""),"T",""),"U",""),"V",""),"W",""),"X",""),"Y",""),"Z",""),".",""),"-","")</f>
        <v/>
      </c>
      <c r="AA453" s="50">
        <f>LEN(S453)-LEN(SUBSTITUTE(S453,".",""))</f>
        <v/>
      </c>
      <c r="AB453" s="50">
        <f>AND(W453=5,Y453=4)</f>
        <v/>
      </c>
      <c r="AC453" s="50">
        <f>IF(P453="","",IF(S453="","There is no mapcode in this row, only a country code.",IF(ISNUMBER(FIND(" ",S453)),"There are too many spaces. A mapcode looks like ZAF RDD.2J: the country code, one space, then the code.",IF(Z453&lt;&gt;"","Contains characters that can't be in a mapcode: "&amp;Z453,IF(OR(AA453&lt;&gt;1,W453&lt;2,W453&gt;5,Y453&lt;2,Y453&gt;4),"This doesn't look like a mapcode. Mapcodes look like RDD.2J: 2 to 5 letters or numbers, a dot, then 2 to 4 more.",IF(AND(U453="",NOT(AB453)),"MISSING",IF(AND(U453&lt;&gt;"",OR(LEN(U453)&lt;2,LEN(U453)&gt;6,ISNUMBER(FIND(".",U453)))),"The country code """&amp;U453&amp;""" doesn't look right. Use a code like ZAF (South Africa) or US-CA (California).","")))))))</f>
        <v/>
      </c>
      <c r="AD453" s="50">
        <f>AND(R453&lt;&gt;"",T453&lt;&gt;"",R453&lt;&gt;T453)</f>
        <v/>
      </c>
    </row>
    <row r="454">
      <c r="B454" s="44" t="n"/>
      <c r="C454" s="44" t="n"/>
      <c r="D454" s="45">
        <f>IF(P454="","",IF(AC454="MISSING","MISSING COUNTRY CODE",IF(AC454&lt;&gt;"","NOT A VALID MAPCODE",IF(M454="NO CONNECTION","NO CONNECTION",IF(NOT(ISNUMBER(F454)),"NOT FOUND",IF(AD454,"CONVERTED – PLEASE CHECK","CONVERTED"))))))</f>
        <v/>
      </c>
      <c r="E454" s="46">
        <f>IF(OR(P454="",AC454&lt;&gt;""),"",TRIM(U454&amp;" "&amp;S454))</f>
        <v/>
      </c>
      <c r="F454" s="47">
        <f>IF(OR(M454="",M454="NO CONNECTION"),"",IFERROR(VALUE(SUBSTITUTE(_xlfn.FILTERXML(M454,"//latDeg"),".",MID(1/2,2,1))),""))</f>
        <v/>
      </c>
      <c r="G454" s="47">
        <f>IF(OR(M454="",M454="NO CONNECTION"),"",IFERROR(VALUE(SUBSTITUTE(_xlfn.FILTERXML(M454,"//lonDeg"),".",MID(1/2,2,1))),""))</f>
        <v/>
      </c>
      <c r="H454" s="45">
        <f>IF(ISNUMBER(F454),SUBSTITUTE(ROUND(F454,6)&amp;"",",",".")&amp;", "&amp;SUBSTITUTE(ROUND(G454,6)&amp;"",",","."),"")</f>
        <v/>
      </c>
      <c r="I454" s="46">
        <f>IF(ISNUMBER(F454),IFERROR(HYPERLINK("https://www.mymapcodes.com/go/?t="&amp;IF(U454="","AAA",U454)&amp;"&amp;ma="&amp;LEFT(S454,V454-1)&amp;"&amp;mb="&amp;MID(S454,V454+1,99),"Open on MyMapcodes →"),""),"")</f>
        <v/>
      </c>
      <c r="J454" s="48">
        <f>IF(P454="","",IF(AC454="MISSING","Add the country code: put it in front of the mapcode (e.g. ZAF RDD.2J) or in column C. ZAF = South Africa.",IF(AC454&lt;&gt;"",AC454,IF(M454="NO CONNECTION","Excel couldn't reach the mapcode service. Click the REFRESH RESULTS box just above the table.",IF(NOT(ISNUMBER(F454)),"The mapcode service doesn't recognise "&amp;E454&amp;". Check the mapcode and the country code.",IF(AD454,"Two different country codes were given, so the one in front of the mapcode ("&amp;R454&amp;") was used.",IF(E454&lt;&gt;TRIM(UPPER(B454&amp;"")),"Tidied up to "&amp;E454&amp;".","")))))))</f>
        <v/>
      </c>
      <c r="L454" s="49">
        <f>IF(E454="","",MapcodeAPI&amp;"coords/"&amp;SUBSTITUTE(E454," ","%20"))&amp;LEFT($B$13,0)</f>
        <v/>
      </c>
      <c r="M454" s="49">
        <f>IF(L454="","",IFERROR(_xlfn.WEBSERVICE(L454),IF(MapcodeAPIBackup="","NO CONNECTION",IFERROR(_xlfn.WEBSERVICE(MapcodeAPIBackup&amp;MID(L454,LEN(MapcodeAPI)+1,999)),"NO CONNECTION"))))</f>
        <v/>
      </c>
      <c r="N454" t="inlineStr">
        <is>
          <t xml:space="preserve"> </t>
        </is>
      </c>
      <c r="P454" s="50">
        <f>IFERROR(IF(AND(TRIM(B454&amp;"")="",TRIM(C454&amp;"")=""),"","#"&amp;UPPER(B454&amp;"")),"#(ERROR)")</f>
        <v/>
      </c>
      <c r="Q454" s="50">
        <f>IF(P454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454,2,999)," "," "),"﻿"," "),"​"," "),"⁠"," ")," "," ")," "," "),CHAR(9)," "),CHAR(10)," "),CHAR(13)," "),"MAPCODE"," "),CHAR(34)," "),"“"," "),"”"," "),"'"," "),"’"," "),"‘"," "),"("," "),")"," "),"["," "),"]"," "),"{"," "),"}"," "),","," "),";"," "),"|"," "),":"," "),"/"," "),"\"," ")))</f>
        <v/>
      </c>
      <c r="R454" s="50">
        <f>IF(ISNUMBER(FIND(" ",Q454)),LEFT(Q454,FIND(" ",Q454)-1),"")</f>
        <v/>
      </c>
      <c r="S454" s="50">
        <f>IF(ISNUMBER(FIND(" ",Q454)),TRIM(MID(Q454,FIND(" ",Q454)+1,999)),Q454)</f>
        <v/>
      </c>
      <c r="T4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454&amp;"")," "," "),"﻿"," "),"​"," "),"⁠"," ")," "," ")," "," "),CHAR(9)," "),CHAR(10)," "),CHAR(13)," "),"MAPCODE"," "),CHAR(34)," "),"“"," "),"”"," "),"'"," "),"’"," "),"‘"," "),"("," "),")"," "),"["," "),"]"," "),"{"," "),"}"," "),","," "),";"," "),"|"," "),":"," "),"/"," "),"\"," "))</f>
        <v/>
      </c>
      <c r="U454" s="50">
        <f>IF(R454&lt;&gt;"",R454,T454)</f>
        <v/>
      </c>
      <c r="V454" s="50">
        <f>IFERROR(FIND(".",S454),0)</f>
        <v/>
      </c>
      <c r="W454" s="50">
        <f>IF(V454&gt;0,V454-1,LEN(S454))</f>
        <v/>
      </c>
      <c r="X454" s="50">
        <f>IF(V454=0,"",IFERROR(LEFT(MID(S454,V454+1,99),FIND("-",MID(S454,V454+1,99))-1),MID(S454,V454+1,99)))</f>
        <v/>
      </c>
      <c r="Y454" s="50">
        <f>LEN(X454)</f>
        <v/>
      </c>
      <c r="Z4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454,"0",""),"1",""),"2",""),"3",""),"4",""),"5",""),"6",""),"7",""),"8",""),"9",""),"A",""),"B",""),"C",""),"D",""),"E",""),"F",""),"G",""),"H",""),"I",""),"J",""),"K",""),"L",""),"M",""),"N",""),"O",""),"P",""),"Q",""),"R",""),"S",""),"T",""),"U",""),"V",""),"W",""),"X",""),"Y",""),"Z",""),".",""),"-","")</f>
        <v/>
      </c>
      <c r="AA454" s="50">
        <f>LEN(S454)-LEN(SUBSTITUTE(S454,".",""))</f>
        <v/>
      </c>
      <c r="AB454" s="50">
        <f>AND(W454=5,Y454=4)</f>
        <v/>
      </c>
      <c r="AC454" s="50">
        <f>IF(P454="","",IF(S454="","There is no mapcode in this row, only a country code.",IF(ISNUMBER(FIND(" ",S454)),"There are too many spaces. A mapcode looks like ZAF RDD.2J: the country code, one space, then the code.",IF(Z454&lt;&gt;"","Contains characters that can't be in a mapcode: "&amp;Z454,IF(OR(AA454&lt;&gt;1,W454&lt;2,W454&gt;5,Y454&lt;2,Y454&gt;4),"This doesn't look like a mapcode. Mapcodes look like RDD.2J: 2 to 5 letters or numbers, a dot, then 2 to 4 more.",IF(AND(U454="",NOT(AB454)),"MISSING",IF(AND(U454&lt;&gt;"",OR(LEN(U454)&lt;2,LEN(U454)&gt;6,ISNUMBER(FIND(".",U454)))),"The country code """&amp;U454&amp;""" doesn't look right. Use a code like ZAF (South Africa) or US-CA (California).","")))))))</f>
        <v/>
      </c>
      <c r="AD454" s="50">
        <f>AND(R454&lt;&gt;"",T454&lt;&gt;"",R454&lt;&gt;T454)</f>
        <v/>
      </c>
    </row>
    <row r="455">
      <c r="B455" s="44" t="n"/>
      <c r="C455" s="44" t="n"/>
      <c r="D455" s="45">
        <f>IF(P455="","",IF(AC455="MISSING","MISSING COUNTRY CODE",IF(AC455&lt;&gt;"","NOT A VALID MAPCODE",IF(M455="NO CONNECTION","NO CONNECTION",IF(NOT(ISNUMBER(F455)),"NOT FOUND",IF(AD455,"CONVERTED – PLEASE CHECK","CONVERTED"))))))</f>
        <v/>
      </c>
      <c r="E455" s="46">
        <f>IF(OR(P455="",AC455&lt;&gt;""),"",TRIM(U455&amp;" "&amp;S455))</f>
        <v/>
      </c>
      <c r="F455" s="47">
        <f>IF(OR(M455="",M455="NO CONNECTION"),"",IFERROR(VALUE(SUBSTITUTE(_xlfn.FILTERXML(M455,"//latDeg"),".",MID(1/2,2,1))),""))</f>
        <v/>
      </c>
      <c r="G455" s="47">
        <f>IF(OR(M455="",M455="NO CONNECTION"),"",IFERROR(VALUE(SUBSTITUTE(_xlfn.FILTERXML(M455,"//lonDeg"),".",MID(1/2,2,1))),""))</f>
        <v/>
      </c>
      <c r="H455" s="45">
        <f>IF(ISNUMBER(F455),SUBSTITUTE(ROUND(F455,6)&amp;"",",",".")&amp;", "&amp;SUBSTITUTE(ROUND(G455,6)&amp;"",",","."),"")</f>
        <v/>
      </c>
      <c r="I455" s="46">
        <f>IF(ISNUMBER(F455),IFERROR(HYPERLINK("https://www.mymapcodes.com/go/?t="&amp;IF(U455="","AAA",U455)&amp;"&amp;ma="&amp;LEFT(S455,V455-1)&amp;"&amp;mb="&amp;MID(S455,V455+1,99),"Open on MyMapcodes →"),""),"")</f>
        <v/>
      </c>
      <c r="J455" s="48">
        <f>IF(P455="","",IF(AC455="MISSING","Add the country code: put it in front of the mapcode (e.g. ZAF RDD.2J) or in column C. ZAF = South Africa.",IF(AC455&lt;&gt;"",AC455,IF(M455="NO CONNECTION","Excel couldn't reach the mapcode service. Click the REFRESH RESULTS box just above the table.",IF(NOT(ISNUMBER(F455)),"The mapcode service doesn't recognise "&amp;E455&amp;". Check the mapcode and the country code.",IF(AD455,"Two different country codes were given, so the one in front of the mapcode ("&amp;R455&amp;") was used.",IF(E455&lt;&gt;TRIM(UPPER(B455&amp;"")),"Tidied up to "&amp;E455&amp;".","")))))))</f>
        <v/>
      </c>
      <c r="L455" s="49">
        <f>IF(E455="","",MapcodeAPI&amp;"coords/"&amp;SUBSTITUTE(E455," ","%20"))&amp;LEFT($B$13,0)</f>
        <v/>
      </c>
      <c r="M455" s="49">
        <f>IF(L455="","",IFERROR(_xlfn.WEBSERVICE(L455),IF(MapcodeAPIBackup="","NO CONNECTION",IFERROR(_xlfn.WEBSERVICE(MapcodeAPIBackup&amp;MID(L455,LEN(MapcodeAPI)+1,999)),"NO CONNECTION"))))</f>
        <v/>
      </c>
      <c r="N455" t="inlineStr">
        <is>
          <t xml:space="preserve"> </t>
        </is>
      </c>
      <c r="P455" s="50">
        <f>IFERROR(IF(AND(TRIM(B455&amp;"")="",TRIM(C455&amp;"")=""),"","#"&amp;UPPER(B455&amp;"")),"#(ERROR)")</f>
        <v/>
      </c>
      <c r="Q455" s="50">
        <f>IF(P455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455,2,999)," "," "),"﻿"," "),"​"," "),"⁠"," ")," "," ")," "," "),CHAR(9)," "),CHAR(10)," "),CHAR(13)," "),"MAPCODE"," "),CHAR(34)," "),"“"," "),"”"," "),"'"," "),"’"," "),"‘"," "),"("," "),")"," "),"["," "),"]"," "),"{"," "),"}"," "),","," "),";"," "),"|"," "),":"," "),"/"," "),"\"," ")))</f>
        <v/>
      </c>
      <c r="R455" s="50">
        <f>IF(ISNUMBER(FIND(" ",Q455)),LEFT(Q455,FIND(" ",Q455)-1),"")</f>
        <v/>
      </c>
      <c r="S455" s="50">
        <f>IF(ISNUMBER(FIND(" ",Q455)),TRIM(MID(Q455,FIND(" ",Q455)+1,999)),Q455)</f>
        <v/>
      </c>
      <c r="T4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455&amp;"")," "," "),"﻿"," "),"​"," "),"⁠"," ")," "," ")," "," "),CHAR(9)," "),CHAR(10)," "),CHAR(13)," "),"MAPCODE"," "),CHAR(34)," "),"“"," "),"”"," "),"'"," "),"’"," "),"‘"," "),"("," "),")"," "),"["," "),"]"," "),"{"," "),"}"," "),","," "),";"," "),"|"," "),":"," "),"/"," "),"\"," "))</f>
        <v/>
      </c>
      <c r="U455" s="50">
        <f>IF(R455&lt;&gt;"",R455,T455)</f>
        <v/>
      </c>
      <c r="V455" s="50">
        <f>IFERROR(FIND(".",S455),0)</f>
        <v/>
      </c>
      <c r="W455" s="50">
        <f>IF(V455&gt;0,V455-1,LEN(S455))</f>
        <v/>
      </c>
      <c r="X455" s="50">
        <f>IF(V455=0,"",IFERROR(LEFT(MID(S455,V455+1,99),FIND("-",MID(S455,V455+1,99))-1),MID(S455,V455+1,99)))</f>
        <v/>
      </c>
      <c r="Y455" s="50">
        <f>LEN(X455)</f>
        <v/>
      </c>
      <c r="Z4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455,"0",""),"1",""),"2",""),"3",""),"4",""),"5",""),"6",""),"7",""),"8",""),"9",""),"A",""),"B",""),"C",""),"D",""),"E",""),"F",""),"G",""),"H",""),"I",""),"J",""),"K",""),"L",""),"M",""),"N",""),"O",""),"P",""),"Q",""),"R",""),"S",""),"T",""),"U",""),"V",""),"W",""),"X",""),"Y",""),"Z",""),".",""),"-","")</f>
        <v/>
      </c>
      <c r="AA455" s="50">
        <f>LEN(S455)-LEN(SUBSTITUTE(S455,".",""))</f>
        <v/>
      </c>
      <c r="AB455" s="50">
        <f>AND(W455=5,Y455=4)</f>
        <v/>
      </c>
      <c r="AC455" s="50">
        <f>IF(P455="","",IF(S455="","There is no mapcode in this row, only a country code.",IF(ISNUMBER(FIND(" ",S455)),"There are too many spaces. A mapcode looks like ZAF RDD.2J: the country code, one space, then the code.",IF(Z455&lt;&gt;"","Contains characters that can't be in a mapcode: "&amp;Z455,IF(OR(AA455&lt;&gt;1,W455&lt;2,W455&gt;5,Y455&lt;2,Y455&gt;4),"This doesn't look like a mapcode. Mapcodes look like RDD.2J: 2 to 5 letters or numbers, a dot, then 2 to 4 more.",IF(AND(U455="",NOT(AB455)),"MISSING",IF(AND(U455&lt;&gt;"",OR(LEN(U455)&lt;2,LEN(U455)&gt;6,ISNUMBER(FIND(".",U455)))),"The country code """&amp;U455&amp;""" doesn't look right. Use a code like ZAF (South Africa) or US-CA (California).","")))))))</f>
        <v/>
      </c>
      <c r="AD455" s="50">
        <f>AND(R455&lt;&gt;"",T455&lt;&gt;"",R455&lt;&gt;T455)</f>
        <v/>
      </c>
    </row>
    <row r="456">
      <c r="B456" s="44" t="n"/>
      <c r="C456" s="44" t="n"/>
      <c r="D456" s="45">
        <f>IF(P456="","",IF(AC456="MISSING","MISSING COUNTRY CODE",IF(AC456&lt;&gt;"","NOT A VALID MAPCODE",IF(M456="NO CONNECTION","NO CONNECTION",IF(NOT(ISNUMBER(F456)),"NOT FOUND",IF(AD456,"CONVERTED – PLEASE CHECK","CONVERTED"))))))</f>
        <v/>
      </c>
      <c r="E456" s="46">
        <f>IF(OR(P456="",AC456&lt;&gt;""),"",TRIM(U456&amp;" "&amp;S456))</f>
        <v/>
      </c>
      <c r="F456" s="47">
        <f>IF(OR(M456="",M456="NO CONNECTION"),"",IFERROR(VALUE(SUBSTITUTE(_xlfn.FILTERXML(M456,"//latDeg"),".",MID(1/2,2,1))),""))</f>
        <v/>
      </c>
      <c r="G456" s="47">
        <f>IF(OR(M456="",M456="NO CONNECTION"),"",IFERROR(VALUE(SUBSTITUTE(_xlfn.FILTERXML(M456,"//lonDeg"),".",MID(1/2,2,1))),""))</f>
        <v/>
      </c>
      <c r="H456" s="45">
        <f>IF(ISNUMBER(F456),SUBSTITUTE(ROUND(F456,6)&amp;"",",",".")&amp;", "&amp;SUBSTITUTE(ROUND(G456,6)&amp;"",",","."),"")</f>
        <v/>
      </c>
      <c r="I456" s="46">
        <f>IF(ISNUMBER(F456),IFERROR(HYPERLINK("https://www.mymapcodes.com/go/?t="&amp;IF(U456="","AAA",U456)&amp;"&amp;ma="&amp;LEFT(S456,V456-1)&amp;"&amp;mb="&amp;MID(S456,V456+1,99),"Open on MyMapcodes →"),""),"")</f>
        <v/>
      </c>
      <c r="J456" s="48">
        <f>IF(P456="","",IF(AC456="MISSING","Add the country code: put it in front of the mapcode (e.g. ZAF RDD.2J) or in column C. ZAF = South Africa.",IF(AC456&lt;&gt;"",AC456,IF(M456="NO CONNECTION","Excel couldn't reach the mapcode service. Click the REFRESH RESULTS box just above the table.",IF(NOT(ISNUMBER(F456)),"The mapcode service doesn't recognise "&amp;E456&amp;". Check the mapcode and the country code.",IF(AD456,"Two different country codes were given, so the one in front of the mapcode ("&amp;R456&amp;") was used.",IF(E456&lt;&gt;TRIM(UPPER(B456&amp;"")),"Tidied up to "&amp;E456&amp;".","")))))))</f>
        <v/>
      </c>
      <c r="L456" s="49">
        <f>IF(E456="","",MapcodeAPI&amp;"coords/"&amp;SUBSTITUTE(E456," ","%20"))&amp;LEFT($B$13,0)</f>
        <v/>
      </c>
      <c r="M456" s="49">
        <f>IF(L456="","",IFERROR(_xlfn.WEBSERVICE(L456),IF(MapcodeAPIBackup="","NO CONNECTION",IFERROR(_xlfn.WEBSERVICE(MapcodeAPIBackup&amp;MID(L456,LEN(MapcodeAPI)+1,999)),"NO CONNECTION"))))</f>
        <v/>
      </c>
      <c r="N456" t="inlineStr">
        <is>
          <t xml:space="preserve"> </t>
        </is>
      </c>
      <c r="P456" s="50">
        <f>IFERROR(IF(AND(TRIM(B456&amp;"")="",TRIM(C456&amp;"")=""),"","#"&amp;UPPER(B456&amp;"")),"#(ERROR)")</f>
        <v/>
      </c>
      <c r="Q456" s="50">
        <f>IF(P456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456,2,999)," "," "),"﻿"," "),"​"," "),"⁠"," ")," "," ")," "," "),CHAR(9)," "),CHAR(10)," "),CHAR(13)," "),"MAPCODE"," "),CHAR(34)," "),"“"," "),"”"," "),"'"," "),"’"," "),"‘"," "),"("," "),")"," "),"["," "),"]"," "),"{"," "),"}"," "),","," "),";"," "),"|"," "),":"," "),"/"," "),"\"," ")))</f>
        <v/>
      </c>
      <c r="R456" s="50">
        <f>IF(ISNUMBER(FIND(" ",Q456)),LEFT(Q456,FIND(" ",Q456)-1),"")</f>
        <v/>
      </c>
      <c r="S456" s="50">
        <f>IF(ISNUMBER(FIND(" ",Q456)),TRIM(MID(Q456,FIND(" ",Q456)+1,999)),Q456)</f>
        <v/>
      </c>
      <c r="T4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456&amp;"")," "," "),"﻿"," "),"​"," "),"⁠"," ")," "," ")," "," "),CHAR(9)," "),CHAR(10)," "),CHAR(13)," "),"MAPCODE"," "),CHAR(34)," "),"“"," "),"”"," "),"'"," "),"’"," "),"‘"," "),"("," "),")"," "),"["," "),"]"," "),"{"," "),"}"," "),","," "),";"," "),"|"," "),":"," "),"/"," "),"\"," "))</f>
        <v/>
      </c>
      <c r="U456" s="50">
        <f>IF(R456&lt;&gt;"",R456,T456)</f>
        <v/>
      </c>
      <c r="V456" s="50">
        <f>IFERROR(FIND(".",S456),0)</f>
        <v/>
      </c>
      <c r="W456" s="50">
        <f>IF(V456&gt;0,V456-1,LEN(S456))</f>
        <v/>
      </c>
      <c r="X456" s="50">
        <f>IF(V456=0,"",IFERROR(LEFT(MID(S456,V456+1,99),FIND("-",MID(S456,V456+1,99))-1),MID(S456,V456+1,99)))</f>
        <v/>
      </c>
      <c r="Y456" s="50">
        <f>LEN(X456)</f>
        <v/>
      </c>
      <c r="Z4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456,"0",""),"1",""),"2",""),"3",""),"4",""),"5",""),"6",""),"7",""),"8",""),"9",""),"A",""),"B",""),"C",""),"D",""),"E",""),"F",""),"G",""),"H",""),"I",""),"J",""),"K",""),"L",""),"M",""),"N",""),"O",""),"P",""),"Q",""),"R",""),"S",""),"T",""),"U",""),"V",""),"W",""),"X",""),"Y",""),"Z",""),".",""),"-","")</f>
        <v/>
      </c>
      <c r="AA456" s="50">
        <f>LEN(S456)-LEN(SUBSTITUTE(S456,".",""))</f>
        <v/>
      </c>
      <c r="AB456" s="50">
        <f>AND(W456=5,Y456=4)</f>
        <v/>
      </c>
      <c r="AC456" s="50">
        <f>IF(P456="","",IF(S456="","There is no mapcode in this row, only a country code.",IF(ISNUMBER(FIND(" ",S456)),"There are too many spaces. A mapcode looks like ZAF RDD.2J: the country code, one space, then the code.",IF(Z456&lt;&gt;"","Contains characters that can't be in a mapcode: "&amp;Z456,IF(OR(AA456&lt;&gt;1,W456&lt;2,W456&gt;5,Y456&lt;2,Y456&gt;4),"This doesn't look like a mapcode. Mapcodes look like RDD.2J: 2 to 5 letters or numbers, a dot, then 2 to 4 more.",IF(AND(U456="",NOT(AB456)),"MISSING",IF(AND(U456&lt;&gt;"",OR(LEN(U456)&lt;2,LEN(U456)&gt;6,ISNUMBER(FIND(".",U456)))),"The country code """&amp;U456&amp;""" doesn't look right. Use a code like ZAF (South Africa) or US-CA (California).","")))))))</f>
        <v/>
      </c>
      <c r="AD456" s="50">
        <f>AND(R456&lt;&gt;"",T456&lt;&gt;"",R456&lt;&gt;T456)</f>
        <v/>
      </c>
    </row>
    <row r="457">
      <c r="B457" s="44" t="n"/>
      <c r="C457" s="44" t="n"/>
      <c r="D457" s="45">
        <f>IF(P457="","",IF(AC457="MISSING","MISSING COUNTRY CODE",IF(AC457&lt;&gt;"","NOT A VALID MAPCODE",IF(M457="NO CONNECTION","NO CONNECTION",IF(NOT(ISNUMBER(F457)),"NOT FOUND",IF(AD457,"CONVERTED – PLEASE CHECK","CONVERTED"))))))</f>
        <v/>
      </c>
      <c r="E457" s="46">
        <f>IF(OR(P457="",AC457&lt;&gt;""),"",TRIM(U457&amp;" "&amp;S457))</f>
        <v/>
      </c>
      <c r="F457" s="47">
        <f>IF(OR(M457="",M457="NO CONNECTION"),"",IFERROR(VALUE(SUBSTITUTE(_xlfn.FILTERXML(M457,"//latDeg"),".",MID(1/2,2,1))),""))</f>
        <v/>
      </c>
      <c r="G457" s="47">
        <f>IF(OR(M457="",M457="NO CONNECTION"),"",IFERROR(VALUE(SUBSTITUTE(_xlfn.FILTERXML(M457,"//lonDeg"),".",MID(1/2,2,1))),""))</f>
        <v/>
      </c>
      <c r="H457" s="45">
        <f>IF(ISNUMBER(F457),SUBSTITUTE(ROUND(F457,6)&amp;"",",",".")&amp;", "&amp;SUBSTITUTE(ROUND(G457,6)&amp;"",",","."),"")</f>
        <v/>
      </c>
      <c r="I457" s="46">
        <f>IF(ISNUMBER(F457),IFERROR(HYPERLINK("https://www.mymapcodes.com/go/?t="&amp;IF(U457="","AAA",U457)&amp;"&amp;ma="&amp;LEFT(S457,V457-1)&amp;"&amp;mb="&amp;MID(S457,V457+1,99),"Open on MyMapcodes →"),""),"")</f>
        <v/>
      </c>
      <c r="J457" s="48">
        <f>IF(P457="","",IF(AC457="MISSING","Add the country code: put it in front of the mapcode (e.g. ZAF RDD.2J) or in column C. ZAF = South Africa.",IF(AC457&lt;&gt;"",AC457,IF(M457="NO CONNECTION","Excel couldn't reach the mapcode service. Click the REFRESH RESULTS box just above the table.",IF(NOT(ISNUMBER(F457)),"The mapcode service doesn't recognise "&amp;E457&amp;". Check the mapcode and the country code.",IF(AD457,"Two different country codes were given, so the one in front of the mapcode ("&amp;R457&amp;") was used.",IF(E457&lt;&gt;TRIM(UPPER(B457&amp;"")),"Tidied up to "&amp;E457&amp;".","")))))))</f>
        <v/>
      </c>
      <c r="L457" s="49">
        <f>IF(E457="","",MapcodeAPI&amp;"coords/"&amp;SUBSTITUTE(E457," ","%20"))&amp;LEFT($B$13,0)</f>
        <v/>
      </c>
      <c r="M457" s="49">
        <f>IF(L457="","",IFERROR(_xlfn.WEBSERVICE(L457),IF(MapcodeAPIBackup="","NO CONNECTION",IFERROR(_xlfn.WEBSERVICE(MapcodeAPIBackup&amp;MID(L457,LEN(MapcodeAPI)+1,999)),"NO CONNECTION"))))</f>
        <v/>
      </c>
      <c r="N457" t="inlineStr">
        <is>
          <t xml:space="preserve"> </t>
        </is>
      </c>
      <c r="P457" s="50">
        <f>IFERROR(IF(AND(TRIM(B457&amp;"")="",TRIM(C457&amp;"")=""),"","#"&amp;UPPER(B457&amp;"")),"#(ERROR)")</f>
        <v/>
      </c>
      <c r="Q457" s="50">
        <f>IF(P457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457,2,999)," "," "),"﻿"," "),"​"," "),"⁠"," ")," "," ")," "," "),CHAR(9)," "),CHAR(10)," "),CHAR(13)," "),"MAPCODE"," "),CHAR(34)," "),"“"," "),"”"," "),"'"," "),"’"," "),"‘"," "),"("," "),")"," "),"["," "),"]"," "),"{"," "),"}"," "),","," "),";"," "),"|"," "),":"," "),"/"," "),"\"," ")))</f>
        <v/>
      </c>
      <c r="R457" s="50">
        <f>IF(ISNUMBER(FIND(" ",Q457)),LEFT(Q457,FIND(" ",Q457)-1),"")</f>
        <v/>
      </c>
      <c r="S457" s="50">
        <f>IF(ISNUMBER(FIND(" ",Q457)),TRIM(MID(Q457,FIND(" ",Q457)+1,999)),Q457)</f>
        <v/>
      </c>
      <c r="T4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457&amp;"")," "," "),"﻿"," "),"​"," "),"⁠"," ")," "," ")," "," "),CHAR(9)," "),CHAR(10)," "),CHAR(13)," "),"MAPCODE"," "),CHAR(34)," "),"“"," "),"”"," "),"'"," "),"’"," "),"‘"," "),"("," "),")"," "),"["," "),"]"," "),"{"," "),"}"," "),","," "),";"," "),"|"," "),":"," "),"/"," "),"\"," "))</f>
        <v/>
      </c>
      <c r="U457" s="50">
        <f>IF(R457&lt;&gt;"",R457,T457)</f>
        <v/>
      </c>
      <c r="V457" s="50">
        <f>IFERROR(FIND(".",S457),0)</f>
        <v/>
      </c>
      <c r="W457" s="50">
        <f>IF(V457&gt;0,V457-1,LEN(S457))</f>
        <v/>
      </c>
      <c r="X457" s="50">
        <f>IF(V457=0,"",IFERROR(LEFT(MID(S457,V457+1,99),FIND("-",MID(S457,V457+1,99))-1),MID(S457,V457+1,99)))</f>
        <v/>
      </c>
      <c r="Y457" s="50">
        <f>LEN(X457)</f>
        <v/>
      </c>
      <c r="Z4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457,"0",""),"1",""),"2",""),"3",""),"4",""),"5",""),"6",""),"7",""),"8",""),"9",""),"A",""),"B",""),"C",""),"D",""),"E",""),"F",""),"G",""),"H",""),"I",""),"J",""),"K",""),"L",""),"M",""),"N",""),"O",""),"P",""),"Q",""),"R",""),"S",""),"T",""),"U",""),"V",""),"W",""),"X",""),"Y",""),"Z",""),".",""),"-","")</f>
        <v/>
      </c>
      <c r="AA457" s="50">
        <f>LEN(S457)-LEN(SUBSTITUTE(S457,".",""))</f>
        <v/>
      </c>
      <c r="AB457" s="50">
        <f>AND(W457=5,Y457=4)</f>
        <v/>
      </c>
      <c r="AC457" s="50">
        <f>IF(P457="","",IF(S457="","There is no mapcode in this row, only a country code.",IF(ISNUMBER(FIND(" ",S457)),"There are too many spaces. A mapcode looks like ZAF RDD.2J: the country code, one space, then the code.",IF(Z457&lt;&gt;"","Contains characters that can't be in a mapcode: "&amp;Z457,IF(OR(AA457&lt;&gt;1,W457&lt;2,W457&gt;5,Y457&lt;2,Y457&gt;4),"This doesn't look like a mapcode. Mapcodes look like RDD.2J: 2 to 5 letters or numbers, a dot, then 2 to 4 more.",IF(AND(U457="",NOT(AB457)),"MISSING",IF(AND(U457&lt;&gt;"",OR(LEN(U457)&lt;2,LEN(U457)&gt;6,ISNUMBER(FIND(".",U457)))),"The country code """&amp;U457&amp;""" doesn't look right. Use a code like ZAF (South Africa) or US-CA (California).","")))))))</f>
        <v/>
      </c>
      <c r="AD457" s="50">
        <f>AND(R457&lt;&gt;"",T457&lt;&gt;"",R457&lt;&gt;T457)</f>
        <v/>
      </c>
    </row>
    <row r="458">
      <c r="B458" s="44" t="n"/>
      <c r="C458" s="44" t="n"/>
      <c r="D458" s="45">
        <f>IF(P458="","",IF(AC458="MISSING","MISSING COUNTRY CODE",IF(AC458&lt;&gt;"","NOT A VALID MAPCODE",IF(M458="NO CONNECTION","NO CONNECTION",IF(NOT(ISNUMBER(F458)),"NOT FOUND",IF(AD458,"CONVERTED – PLEASE CHECK","CONVERTED"))))))</f>
        <v/>
      </c>
      <c r="E458" s="46">
        <f>IF(OR(P458="",AC458&lt;&gt;""),"",TRIM(U458&amp;" "&amp;S458))</f>
        <v/>
      </c>
      <c r="F458" s="47">
        <f>IF(OR(M458="",M458="NO CONNECTION"),"",IFERROR(VALUE(SUBSTITUTE(_xlfn.FILTERXML(M458,"//latDeg"),".",MID(1/2,2,1))),""))</f>
        <v/>
      </c>
      <c r="G458" s="47">
        <f>IF(OR(M458="",M458="NO CONNECTION"),"",IFERROR(VALUE(SUBSTITUTE(_xlfn.FILTERXML(M458,"//lonDeg"),".",MID(1/2,2,1))),""))</f>
        <v/>
      </c>
      <c r="H458" s="45">
        <f>IF(ISNUMBER(F458),SUBSTITUTE(ROUND(F458,6)&amp;"",",",".")&amp;", "&amp;SUBSTITUTE(ROUND(G458,6)&amp;"",",","."),"")</f>
        <v/>
      </c>
      <c r="I458" s="46">
        <f>IF(ISNUMBER(F458),IFERROR(HYPERLINK("https://www.mymapcodes.com/go/?t="&amp;IF(U458="","AAA",U458)&amp;"&amp;ma="&amp;LEFT(S458,V458-1)&amp;"&amp;mb="&amp;MID(S458,V458+1,99),"Open on MyMapcodes →"),""),"")</f>
        <v/>
      </c>
      <c r="J458" s="48">
        <f>IF(P458="","",IF(AC458="MISSING","Add the country code: put it in front of the mapcode (e.g. ZAF RDD.2J) or in column C. ZAF = South Africa.",IF(AC458&lt;&gt;"",AC458,IF(M458="NO CONNECTION","Excel couldn't reach the mapcode service. Click the REFRESH RESULTS box just above the table.",IF(NOT(ISNUMBER(F458)),"The mapcode service doesn't recognise "&amp;E458&amp;". Check the mapcode and the country code.",IF(AD458,"Two different country codes were given, so the one in front of the mapcode ("&amp;R458&amp;") was used.",IF(E458&lt;&gt;TRIM(UPPER(B458&amp;"")),"Tidied up to "&amp;E458&amp;".","")))))))</f>
        <v/>
      </c>
      <c r="L458" s="49">
        <f>IF(E458="","",MapcodeAPI&amp;"coords/"&amp;SUBSTITUTE(E458," ","%20"))&amp;LEFT($B$13,0)</f>
        <v/>
      </c>
      <c r="M458" s="49">
        <f>IF(L458="","",IFERROR(_xlfn.WEBSERVICE(L458),IF(MapcodeAPIBackup="","NO CONNECTION",IFERROR(_xlfn.WEBSERVICE(MapcodeAPIBackup&amp;MID(L458,LEN(MapcodeAPI)+1,999)),"NO CONNECTION"))))</f>
        <v/>
      </c>
      <c r="N458" t="inlineStr">
        <is>
          <t xml:space="preserve"> </t>
        </is>
      </c>
      <c r="P458" s="50">
        <f>IFERROR(IF(AND(TRIM(B458&amp;"")="",TRIM(C458&amp;"")=""),"","#"&amp;UPPER(B458&amp;"")),"#(ERROR)")</f>
        <v/>
      </c>
      <c r="Q458" s="50">
        <f>IF(P458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458,2,999)," "," "),"﻿"," "),"​"," "),"⁠"," ")," "," ")," "," "),CHAR(9)," "),CHAR(10)," "),CHAR(13)," "),"MAPCODE"," "),CHAR(34)," "),"“"," "),"”"," "),"'"," "),"’"," "),"‘"," "),"("," "),")"," "),"["," "),"]"," "),"{"," "),"}"," "),","," "),";"," "),"|"," "),":"," "),"/"," "),"\"," ")))</f>
        <v/>
      </c>
      <c r="R458" s="50">
        <f>IF(ISNUMBER(FIND(" ",Q458)),LEFT(Q458,FIND(" ",Q458)-1),"")</f>
        <v/>
      </c>
      <c r="S458" s="50">
        <f>IF(ISNUMBER(FIND(" ",Q458)),TRIM(MID(Q458,FIND(" ",Q458)+1,999)),Q458)</f>
        <v/>
      </c>
      <c r="T4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458&amp;"")," "," "),"﻿"," "),"​"," "),"⁠"," ")," "," ")," "," "),CHAR(9)," "),CHAR(10)," "),CHAR(13)," "),"MAPCODE"," "),CHAR(34)," "),"“"," "),"”"," "),"'"," "),"’"," "),"‘"," "),"("," "),")"," "),"["," "),"]"," "),"{"," "),"}"," "),","," "),";"," "),"|"," "),":"," "),"/"," "),"\"," "))</f>
        <v/>
      </c>
      <c r="U458" s="50">
        <f>IF(R458&lt;&gt;"",R458,T458)</f>
        <v/>
      </c>
      <c r="V458" s="50">
        <f>IFERROR(FIND(".",S458),0)</f>
        <v/>
      </c>
      <c r="W458" s="50">
        <f>IF(V458&gt;0,V458-1,LEN(S458))</f>
        <v/>
      </c>
      <c r="X458" s="50">
        <f>IF(V458=0,"",IFERROR(LEFT(MID(S458,V458+1,99),FIND("-",MID(S458,V458+1,99))-1),MID(S458,V458+1,99)))</f>
        <v/>
      </c>
      <c r="Y458" s="50">
        <f>LEN(X458)</f>
        <v/>
      </c>
      <c r="Z4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458,"0",""),"1",""),"2",""),"3",""),"4",""),"5",""),"6",""),"7",""),"8",""),"9",""),"A",""),"B",""),"C",""),"D",""),"E",""),"F",""),"G",""),"H",""),"I",""),"J",""),"K",""),"L",""),"M",""),"N",""),"O",""),"P",""),"Q",""),"R",""),"S",""),"T",""),"U",""),"V",""),"W",""),"X",""),"Y",""),"Z",""),".",""),"-","")</f>
        <v/>
      </c>
      <c r="AA458" s="50">
        <f>LEN(S458)-LEN(SUBSTITUTE(S458,".",""))</f>
        <v/>
      </c>
      <c r="AB458" s="50">
        <f>AND(W458=5,Y458=4)</f>
        <v/>
      </c>
      <c r="AC458" s="50">
        <f>IF(P458="","",IF(S458="","There is no mapcode in this row, only a country code.",IF(ISNUMBER(FIND(" ",S458)),"There are too many spaces. A mapcode looks like ZAF RDD.2J: the country code, one space, then the code.",IF(Z458&lt;&gt;"","Contains characters that can't be in a mapcode: "&amp;Z458,IF(OR(AA458&lt;&gt;1,W458&lt;2,W458&gt;5,Y458&lt;2,Y458&gt;4),"This doesn't look like a mapcode. Mapcodes look like RDD.2J: 2 to 5 letters or numbers, a dot, then 2 to 4 more.",IF(AND(U458="",NOT(AB458)),"MISSING",IF(AND(U458&lt;&gt;"",OR(LEN(U458)&lt;2,LEN(U458)&gt;6,ISNUMBER(FIND(".",U458)))),"The country code """&amp;U458&amp;""" doesn't look right. Use a code like ZAF (South Africa) or US-CA (California).","")))))))</f>
        <v/>
      </c>
      <c r="AD458" s="50">
        <f>AND(R458&lt;&gt;"",T458&lt;&gt;"",R458&lt;&gt;T458)</f>
        <v/>
      </c>
    </row>
    <row r="459">
      <c r="B459" s="44" t="n"/>
      <c r="C459" s="44" t="n"/>
      <c r="D459" s="45">
        <f>IF(P459="","",IF(AC459="MISSING","MISSING COUNTRY CODE",IF(AC459&lt;&gt;"","NOT A VALID MAPCODE",IF(M459="NO CONNECTION","NO CONNECTION",IF(NOT(ISNUMBER(F459)),"NOT FOUND",IF(AD459,"CONVERTED – PLEASE CHECK","CONVERTED"))))))</f>
        <v/>
      </c>
      <c r="E459" s="46">
        <f>IF(OR(P459="",AC459&lt;&gt;""),"",TRIM(U459&amp;" "&amp;S459))</f>
        <v/>
      </c>
      <c r="F459" s="47">
        <f>IF(OR(M459="",M459="NO CONNECTION"),"",IFERROR(VALUE(SUBSTITUTE(_xlfn.FILTERXML(M459,"//latDeg"),".",MID(1/2,2,1))),""))</f>
        <v/>
      </c>
      <c r="G459" s="47">
        <f>IF(OR(M459="",M459="NO CONNECTION"),"",IFERROR(VALUE(SUBSTITUTE(_xlfn.FILTERXML(M459,"//lonDeg"),".",MID(1/2,2,1))),""))</f>
        <v/>
      </c>
      <c r="H459" s="45">
        <f>IF(ISNUMBER(F459),SUBSTITUTE(ROUND(F459,6)&amp;"",",",".")&amp;", "&amp;SUBSTITUTE(ROUND(G459,6)&amp;"",",","."),"")</f>
        <v/>
      </c>
      <c r="I459" s="46">
        <f>IF(ISNUMBER(F459),IFERROR(HYPERLINK("https://www.mymapcodes.com/go/?t="&amp;IF(U459="","AAA",U459)&amp;"&amp;ma="&amp;LEFT(S459,V459-1)&amp;"&amp;mb="&amp;MID(S459,V459+1,99),"Open on MyMapcodes →"),""),"")</f>
        <v/>
      </c>
      <c r="J459" s="48">
        <f>IF(P459="","",IF(AC459="MISSING","Add the country code: put it in front of the mapcode (e.g. ZAF RDD.2J) or in column C. ZAF = South Africa.",IF(AC459&lt;&gt;"",AC459,IF(M459="NO CONNECTION","Excel couldn't reach the mapcode service. Click the REFRESH RESULTS box just above the table.",IF(NOT(ISNUMBER(F459)),"The mapcode service doesn't recognise "&amp;E459&amp;". Check the mapcode and the country code.",IF(AD459,"Two different country codes were given, so the one in front of the mapcode ("&amp;R459&amp;") was used.",IF(E459&lt;&gt;TRIM(UPPER(B459&amp;"")),"Tidied up to "&amp;E459&amp;".","")))))))</f>
        <v/>
      </c>
      <c r="L459" s="49">
        <f>IF(E459="","",MapcodeAPI&amp;"coords/"&amp;SUBSTITUTE(E459," ","%20"))&amp;LEFT($B$13,0)</f>
        <v/>
      </c>
      <c r="M459" s="49">
        <f>IF(L459="","",IFERROR(_xlfn.WEBSERVICE(L459),IF(MapcodeAPIBackup="","NO CONNECTION",IFERROR(_xlfn.WEBSERVICE(MapcodeAPIBackup&amp;MID(L459,LEN(MapcodeAPI)+1,999)),"NO CONNECTION"))))</f>
        <v/>
      </c>
      <c r="N459" t="inlineStr">
        <is>
          <t xml:space="preserve"> </t>
        </is>
      </c>
      <c r="P459" s="50">
        <f>IFERROR(IF(AND(TRIM(B459&amp;"")="",TRIM(C459&amp;"")=""),"","#"&amp;UPPER(B459&amp;"")),"#(ERROR)")</f>
        <v/>
      </c>
      <c r="Q459" s="50">
        <f>IF(P459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459,2,999)," "," "),"﻿"," "),"​"," "),"⁠"," ")," "," ")," "," "),CHAR(9)," "),CHAR(10)," "),CHAR(13)," "),"MAPCODE"," "),CHAR(34)," "),"“"," "),"”"," "),"'"," "),"’"," "),"‘"," "),"("," "),")"," "),"["," "),"]"," "),"{"," "),"}"," "),","," "),";"," "),"|"," "),":"," "),"/"," "),"\"," ")))</f>
        <v/>
      </c>
      <c r="R459" s="50">
        <f>IF(ISNUMBER(FIND(" ",Q459)),LEFT(Q459,FIND(" ",Q459)-1),"")</f>
        <v/>
      </c>
      <c r="S459" s="50">
        <f>IF(ISNUMBER(FIND(" ",Q459)),TRIM(MID(Q459,FIND(" ",Q459)+1,999)),Q459)</f>
        <v/>
      </c>
      <c r="T4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459&amp;"")," "," "),"﻿"," "),"​"," "),"⁠"," ")," "," ")," "," "),CHAR(9)," "),CHAR(10)," "),CHAR(13)," "),"MAPCODE"," "),CHAR(34)," "),"“"," "),"”"," "),"'"," "),"’"," "),"‘"," "),"("," "),")"," "),"["," "),"]"," "),"{"," "),"}"," "),","," "),";"," "),"|"," "),":"," "),"/"," "),"\"," "))</f>
        <v/>
      </c>
      <c r="U459" s="50">
        <f>IF(R459&lt;&gt;"",R459,T459)</f>
        <v/>
      </c>
      <c r="V459" s="50">
        <f>IFERROR(FIND(".",S459),0)</f>
        <v/>
      </c>
      <c r="W459" s="50">
        <f>IF(V459&gt;0,V459-1,LEN(S459))</f>
        <v/>
      </c>
      <c r="X459" s="50">
        <f>IF(V459=0,"",IFERROR(LEFT(MID(S459,V459+1,99),FIND("-",MID(S459,V459+1,99))-1),MID(S459,V459+1,99)))</f>
        <v/>
      </c>
      <c r="Y459" s="50">
        <f>LEN(X459)</f>
        <v/>
      </c>
      <c r="Z4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459,"0",""),"1",""),"2",""),"3",""),"4",""),"5",""),"6",""),"7",""),"8",""),"9",""),"A",""),"B",""),"C",""),"D",""),"E",""),"F",""),"G",""),"H",""),"I",""),"J",""),"K",""),"L",""),"M",""),"N",""),"O",""),"P",""),"Q",""),"R",""),"S",""),"T",""),"U",""),"V",""),"W",""),"X",""),"Y",""),"Z",""),".",""),"-","")</f>
        <v/>
      </c>
      <c r="AA459" s="50">
        <f>LEN(S459)-LEN(SUBSTITUTE(S459,".",""))</f>
        <v/>
      </c>
      <c r="AB459" s="50">
        <f>AND(W459=5,Y459=4)</f>
        <v/>
      </c>
      <c r="AC459" s="50">
        <f>IF(P459="","",IF(S459="","There is no mapcode in this row, only a country code.",IF(ISNUMBER(FIND(" ",S459)),"There are too many spaces. A mapcode looks like ZAF RDD.2J: the country code, one space, then the code.",IF(Z459&lt;&gt;"","Contains characters that can't be in a mapcode: "&amp;Z459,IF(OR(AA459&lt;&gt;1,W459&lt;2,W459&gt;5,Y459&lt;2,Y459&gt;4),"This doesn't look like a mapcode. Mapcodes look like RDD.2J: 2 to 5 letters or numbers, a dot, then 2 to 4 more.",IF(AND(U459="",NOT(AB459)),"MISSING",IF(AND(U459&lt;&gt;"",OR(LEN(U459)&lt;2,LEN(U459)&gt;6,ISNUMBER(FIND(".",U459)))),"The country code """&amp;U459&amp;""" doesn't look right. Use a code like ZAF (South Africa) or US-CA (California).","")))))))</f>
        <v/>
      </c>
      <c r="AD459" s="50">
        <f>AND(R459&lt;&gt;"",T459&lt;&gt;"",R459&lt;&gt;T459)</f>
        <v/>
      </c>
    </row>
    <row r="460">
      <c r="B460" s="44" t="n"/>
      <c r="C460" s="44" t="n"/>
      <c r="D460" s="45">
        <f>IF(P460="","",IF(AC460="MISSING","MISSING COUNTRY CODE",IF(AC460&lt;&gt;"","NOT A VALID MAPCODE",IF(M460="NO CONNECTION","NO CONNECTION",IF(NOT(ISNUMBER(F460)),"NOT FOUND",IF(AD460,"CONVERTED – PLEASE CHECK","CONVERTED"))))))</f>
        <v/>
      </c>
      <c r="E460" s="46">
        <f>IF(OR(P460="",AC460&lt;&gt;""),"",TRIM(U460&amp;" "&amp;S460))</f>
        <v/>
      </c>
      <c r="F460" s="47">
        <f>IF(OR(M460="",M460="NO CONNECTION"),"",IFERROR(VALUE(SUBSTITUTE(_xlfn.FILTERXML(M460,"//latDeg"),".",MID(1/2,2,1))),""))</f>
        <v/>
      </c>
      <c r="G460" s="47">
        <f>IF(OR(M460="",M460="NO CONNECTION"),"",IFERROR(VALUE(SUBSTITUTE(_xlfn.FILTERXML(M460,"//lonDeg"),".",MID(1/2,2,1))),""))</f>
        <v/>
      </c>
      <c r="H460" s="45">
        <f>IF(ISNUMBER(F460),SUBSTITUTE(ROUND(F460,6)&amp;"",",",".")&amp;", "&amp;SUBSTITUTE(ROUND(G460,6)&amp;"",",","."),"")</f>
        <v/>
      </c>
      <c r="I460" s="46">
        <f>IF(ISNUMBER(F460),IFERROR(HYPERLINK("https://www.mymapcodes.com/go/?t="&amp;IF(U460="","AAA",U460)&amp;"&amp;ma="&amp;LEFT(S460,V460-1)&amp;"&amp;mb="&amp;MID(S460,V460+1,99),"Open on MyMapcodes →"),""),"")</f>
        <v/>
      </c>
      <c r="J460" s="48">
        <f>IF(P460="","",IF(AC460="MISSING","Add the country code: put it in front of the mapcode (e.g. ZAF RDD.2J) or in column C. ZAF = South Africa.",IF(AC460&lt;&gt;"",AC460,IF(M460="NO CONNECTION","Excel couldn't reach the mapcode service. Click the REFRESH RESULTS box just above the table.",IF(NOT(ISNUMBER(F460)),"The mapcode service doesn't recognise "&amp;E460&amp;". Check the mapcode and the country code.",IF(AD460,"Two different country codes were given, so the one in front of the mapcode ("&amp;R460&amp;") was used.",IF(E460&lt;&gt;TRIM(UPPER(B460&amp;"")),"Tidied up to "&amp;E460&amp;".","")))))))</f>
        <v/>
      </c>
      <c r="L460" s="49">
        <f>IF(E460="","",MapcodeAPI&amp;"coords/"&amp;SUBSTITUTE(E460," ","%20"))&amp;LEFT($B$13,0)</f>
        <v/>
      </c>
      <c r="M460" s="49">
        <f>IF(L460="","",IFERROR(_xlfn.WEBSERVICE(L460),IF(MapcodeAPIBackup="","NO CONNECTION",IFERROR(_xlfn.WEBSERVICE(MapcodeAPIBackup&amp;MID(L460,LEN(MapcodeAPI)+1,999)),"NO CONNECTION"))))</f>
        <v/>
      </c>
      <c r="N460" t="inlineStr">
        <is>
          <t xml:space="preserve"> </t>
        </is>
      </c>
      <c r="P460" s="50">
        <f>IFERROR(IF(AND(TRIM(B460&amp;"")="",TRIM(C460&amp;"")=""),"","#"&amp;UPPER(B460&amp;"")),"#(ERROR)")</f>
        <v/>
      </c>
      <c r="Q460" s="50">
        <f>IF(P460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460,2,999)," "," "),"﻿"," "),"​"," "),"⁠"," ")," "," ")," "," "),CHAR(9)," "),CHAR(10)," "),CHAR(13)," "),"MAPCODE"," "),CHAR(34)," "),"“"," "),"”"," "),"'"," "),"’"," "),"‘"," "),"("," "),")"," "),"["," "),"]"," "),"{"," "),"}"," "),","," "),";"," "),"|"," "),":"," "),"/"," "),"\"," ")))</f>
        <v/>
      </c>
      <c r="R460" s="50">
        <f>IF(ISNUMBER(FIND(" ",Q460)),LEFT(Q460,FIND(" ",Q460)-1),"")</f>
        <v/>
      </c>
      <c r="S460" s="50">
        <f>IF(ISNUMBER(FIND(" ",Q460)),TRIM(MID(Q460,FIND(" ",Q460)+1,999)),Q460)</f>
        <v/>
      </c>
      <c r="T4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460&amp;"")," "," "),"﻿"," "),"​"," "),"⁠"," ")," "," ")," "," "),CHAR(9)," "),CHAR(10)," "),CHAR(13)," "),"MAPCODE"," "),CHAR(34)," "),"“"," "),"”"," "),"'"," "),"’"," "),"‘"," "),"("," "),")"," "),"["," "),"]"," "),"{"," "),"}"," "),","," "),";"," "),"|"," "),":"," "),"/"," "),"\"," "))</f>
        <v/>
      </c>
      <c r="U460" s="50">
        <f>IF(R460&lt;&gt;"",R460,T460)</f>
        <v/>
      </c>
      <c r="V460" s="50">
        <f>IFERROR(FIND(".",S460),0)</f>
        <v/>
      </c>
      <c r="W460" s="50">
        <f>IF(V460&gt;0,V460-1,LEN(S460))</f>
        <v/>
      </c>
      <c r="X460" s="50">
        <f>IF(V460=0,"",IFERROR(LEFT(MID(S460,V460+1,99),FIND("-",MID(S460,V460+1,99))-1),MID(S460,V460+1,99)))</f>
        <v/>
      </c>
      <c r="Y460" s="50">
        <f>LEN(X460)</f>
        <v/>
      </c>
      <c r="Z4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460,"0",""),"1",""),"2",""),"3",""),"4",""),"5",""),"6",""),"7",""),"8",""),"9",""),"A",""),"B",""),"C",""),"D",""),"E",""),"F",""),"G",""),"H",""),"I",""),"J",""),"K",""),"L",""),"M",""),"N",""),"O",""),"P",""),"Q",""),"R",""),"S",""),"T",""),"U",""),"V",""),"W",""),"X",""),"Y",""),"Z",""),".",""),"-","")</f>
        <v/>
      </c>
      <c r="AA460" s="50">
        <f>LEN(S460)-LEN(SUBSTITUTE(S460,".",""))</f>
        <v/>
      </c>
      <c r="AB460" s="50">
        <f>AND(W460=5,Y460=4)</f>
        <v/>
      </c>
      <c r="AC460" s="50">
        <f>IF(P460="","",IF(S460="","There is no mapcode in this row, only a country code.",IF(ISNUMBER(FIND(" ",S460)),"There are too many spaces. A mapcode looks like ZAF RDD.2J: the country code, one space, then the code.",IF(Z460&lt;&gt;"","Contains characters that can't be in a mapcode: "&amp;Z460,IF(OR(AA460&lt;&gt;1,W460&lt;2,W460&gt;5,Y460&lt;2,Y460&gt;4),"This doesn't look like a mapcode. Mapcodes look like RDD.2J: 2 to 5 letters or numbers, a dot, then 2 to 4 more.",IF(AND(U460="",NOT(AB460)),"MISSING",IF(AND(U460&lt;&gt;"",OR(LEN(U460)&lt;2,LEN(U460)&gt;6,ISNUMBER(FIND(".",U460)))),"The country code """&amp;U460&amp;""" doesn't look right. Use a code like ZAF (South Africa) or US-CA (California).","")))))))</f>
        <v/>
      </c>
      <c r="AD460" s="50">
        <f>AND(R460&lt;&gt;"",T460&lt;&gt;"",R460&lt;&gt;T460)</f>
        <v/>
      </c>
    </row>
    <row r="461">
      <c r="B461" s="44" t="n"/>
      <c r="C461" s="44" t="n"/>
      <c r="D461" s="45">
        <f>IF(P461="","",IF(AC461="MISSING","MISSING COUNTRY CODE",IF(AC461&lt;&gt;"","NOT A VALID MAPCODE",IF(M461="NO CONNECTION","NO CONNECTION",IF(NOT(ISNUMBER(F461)),"NOT FOUND",IF(AD461,"CONVERTED – PLEASE CHECK","CONVERTED"))))))</f>
        <v/>
      </c>
      <c r="E461" s="46">
        <f>IF(OR(P461="",AC461&lt;&gt;""),"",TRIM(U461&amp;" "&amp;S461))</f>
        <v/>
      </c>
      <c r="F461" s="47">
        <f>IF(OR(M461="",M461="NO CONNECTION"),"",IFERROR(VALUE(SUBSTITUTE(_xlfn.FILTERXML(M461,"//latDeg"),".",MID(1/2,2,1))),""))</f>
        <v/>
      </c>
      <c r="G461" s="47">
        <f>IF(OR(M461="",M461="NO CONNECTION"),"",IFERROR(VALUE(SUBSTITUTE(_xlfn.FILTERXML(M461,"//lonDeg"),".",MID(1/2,2,1))),""))</f>
        <v/>
      </c>
      <c r="H461" s="45">
        <f>IF(ISNUMBER(F461),SUBSTITUTE(ROUND(F461,6)&amp;"",",",".")&amp;", "&amp;SUBSTITUTE(ROUND(G461,6)&amp;"",",","."),"")</f>
        <v/>
      </c>
      <c r="I461" s="46">
        <f>IF(ISNUMBER(F461),IFERROR(HYPERLINK("https://www.mymapcodes.com/go/?t="&amp;IF(U461="","AAA",U461)&amp;"&amp;ma="&amp;LEFT(S461,V461-1)&amp;"&amp;mb="&amp;MID(S461,V461+1,99),"Open on MyMapcodes →"),""),"")</f>
        <v/>
      </c>
      <c r="J461" s="48">
        <f>IF(P461="","",IF(AC461="MISSING","Add the country code: put it in front of the mapcode (e.g. ZAF RDD.2J) or in column C. ZAF = South Africa.",IF(AC461&lt;&gt;"",AC461,IF(M461="NO CONNECTION","Excel couldn't reach the mapcode service. Click the REFRESH RESULTS box just above the table.",IF(NOT(ISNUMBER(F461)),"The mapcode service doesn't recognise "&amp;E461&amp;". Check the mapcode and the country code.",IF(AD461,"Two different country codes were given, so the one in front of the mapcode ("&amp;R461&amp;") was used.",IF(E461&lt;&gt;TRIM(UPPER(B461&amp;"")),"Tidied up to "&amp;E461&amp;".","")))))))</f>
        <v/>
      </c>
      <c r="L461" s="49">
        <f>IF(E461="","",MapcodeAPI&amp;"coords/"&amp;SUBSTITUTE(E461," ","%20"))&amp;LEFT($B$13,0)</f>
        <v/>
      </c>
      <c r="M461" s="49">
        <f>IF(L461="","",IFERROR(_xlfn.WEBSERVICE(L461),IF(MapcodeAPIBackup="","NO CONNECTION",IFERROR(_xlfn.WEBSERVICE(MapcodeAPIBackup&amp;MID(L461,LEN(MapcodeAPI)+1,999)),"NO CONNECTION"))))</f>
        <v/>
      </c>
      <c r="N461" t="inlineStr">
        <is>
          <t xml:space="preserve"> </t>
        </is>
      </c>
      <c r="P461" s="50">
        <f>IFERROR(IF(AND(TRIM(B461&amp;"")="",TRIM(C461&amp;"")=""),"","#"&amp;UPPER(B461&amp;"")),"#(ERROR)")</f>
        <v/>
      </c>
      <c r="Q461" s="50">
        <f>IF(P461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461,2,999)," "," "),"﻿"," "),"​"," "),"⁠"," ")," "," ")," "," "),CHAR(9)," "),CHAR(10)," "),CHAR(13)," "),"MAPCODE"," "),CHAR(34)," "),"“"," "),"”"," "),"'"," "),"’"," "),"‘"," "),"("," "),")"," "),"["," "),"]"," "),"{"," "),"}"," "),","," "),";"," "),"|"," "),":"," "),"/"," "),"\"," ")))</f>
        <v/>
      </c>
      <c r="R461" s="50">
        <f>IF(ISNUMBER(FIND(" ",Q461)),LEFT(Q461,FIND(" ",Q461)-1),"")</f>
        <v/>
      </c>
      <c r="S461" s="50">
        <f>IF(ISNUMBER(FIND(" ",Q461)),TRIM(MID(Q461,FIND(" ",Q461)+1,999)),Q461)</f>
        <v/>
      </c>
      <c r="T4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461&amp;"")," "," "),"﻿"," "),"​"," "),"⁠"," ")," "," ")," "," "),CHAR(9)," "),CHAR(10)," "),CHAR(13)," "),"MAPCODE"," "),CHAR(34)," "),"“"," "),"”"," "),"'"," "),"’"," "),"‘"," "),"("," "),")"," "),"["," "),"]"," "),"{"," "),"}"," "),","," "),";"," "),"|"," "),":"," "),"/"," "),"\"," "))</f>
        <v/>
      </c>
      <c r="U461" s="50">
        <f>IF(R461&lt;&gt;"",R461,T461)</f>
        <v/>
      </c>
      <c r="V461" s="50">
        <f>IFERROR(FIND(".",S461),0)</f>
        <v/>
      </c>
      <c r="W461" s="50">
        <f>IF(V461&gt;0,V461-1,LEN(S461))</f>
        <v/>
      </c>
      <c r="X461" s="50">
        <f>IF(V461=0,"",IFERROR(LEFT(MID(S461,V461+1,99),FIND("-",MID(S461,V461+1,99))-1),MID(S461,V461+1,99)))</f>
        <v/>
      </c>
      <c r="Y461" s="50">
        <f>LEN(X461)</f>
        <v/>
      </c>
      <c r="Z4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461,"0",""),"1",""),"2",""),"3",""),"4",""),"5",""),"6",""),"7",""),"8",""),"9",""),"A",""),"B",""),"C",""),"D",""),"E",""),"F",""),"G",""),"H",""),"I",""),"J",""),"K",""),"L",""),"M",""),"N",""),"O",""),"P",""),"Q",""),"R",""),"S",""),"T",""),"U",""),"V",""),"W",""),"X",""),"Y",""),"Z",""),".",""),"-","")</f>
        <v/>
      </c>
      <c r="AA461" s="50">
        <f>LEN(S461)-LEN(SUBSTITUTE(S461,".",""))</f>
        <v/>
      </c>
      <c r="AB461" s="50">
        <f>AND(W461=5,Y461=4)</f>
        <v/>
      </c>
      <c r="AC461" s="50">
        <f>IF(P461="","",IF(S461="","There is no mapcode in this row, only a country code.",IF(ISNUMBER(FIND(" ",S461)),"There are too many spaces. A mapcode looks like ZAF RDD.2J: the country code, one space, then the code.",IF(Z461&lt;&gt;"","Contains characters that can't be in a mapcode: "&amp;Z461,IF(OR(AA461&lt;&gt;1,W461&lt;2,W461&gt;5,Y461&lt;2,Y461&gt;4),"This doesn't look like a mapcode. Mapcodes look like RDD.2J: 2 to 5 letters or numbers, a dot, then 2 to 4 more.",IF(AND(U461="",NOT(AB461)),"MISSING",IF(AND(U461&lt;&gt;"",OR(LEN(U461)&lt;2,LEN(U461)&gt;6,ISNUMBER(FIND(".",U461)))),"The country code """&amp;U461&amp;""" doesn't look right. Use a code like ZAF (South Africa) or US-CA (California).","")))))))</f>
        <v/>
      </c>
      <c r="AD461" s="50">
        <f>AND(R461&lt;&gt;"",T461&lt;&gt;"",R461&lt;&gt;T461)</f>
        <v/>
      </c>
    </row>
    <row r="462">
      <c r="B462" s="44" t="n"/>
      <c r="C462" s="44" t="n"/>
      <c r="D462" s="45">
        <f>IF(P462="","",IF(AC462="MISSING","MISSING COUNTRY CODE",IF(AC462&lt;&gt;"","NOT A VALID MAPCODE",IF(M462="NO CONNECTION","NO CONNECTION",IF(NOT(ISNUMBER(F462)),"NOT FOUND",IF(AD462,"CONVERTED – PLEASE CHECK","CONVERTED"))))))</f>
        <v/>
      </c>
      <c r="E462" s="46">
        <f>IF(OR(P462="",AC462&lt;&gt;""),"",TRIM(U462&amp;" "&amp;S462))</f>
        <v/>
      </c>
      <c r="F462" s="47">
        <f>IF(OR(M462="",M462="NO CONNECTION"),"",IFERROR(VALUE(SUBSTITUTE(_xlfn.FILTERXML(M462,"//latDeg"),".",MID(1/2,2,1))),""))</f>
        <v/>
      </c>
      <c r="G462" s="47">
        <f>IF(OR(M462="",M462="NO CONNECTION"),"",IFERROR(VALUE(SUBSTITUTE(_xlfn.FILTERXML(M462,"//lonDeg"),".",MID(1/2,2,1))),""))</f>
        <v/>
      </c>
      <c r="H462" s="45">
        <f>IF(ISNUMBER(F462),SUBSTITUTE(ROUND(F462,6)&amp;"",",",".")&amp;", "&amp;SUBSTITUTE(ROUND(G462,6)&amp;"",",","."),"")</f>
        <v/>
      </c>
      <c r="I462" s="46">
        <f>IF(ISNUMBER(F462),IFERROR(HYPERLINK("https://www.mymapcodes.com/go/?t="&amp;IF(U462="","AAA",U462)&amp;"&amp;ma="&amp;LEFT(S462,V462-1)&amp;"&amp;mb="&amp;MID(S462,V462+1,99),"Open on MyMapcodes →"),""),"")</f>
        <v/>
      </c>
      <c r="J462" s="48">
        <f>IF(P462="","",IF(AC462="MISSING","Add the country code: put it in front of the mapcode (e.g. ZAF RDD.2J) or in column C. ZAF = South Africa.",IF(AC462&lt;&gt;"",AC462,IF(M462="NO CONNECTION","Excel couldn't reach the mapcode service. Click the REFRESH RESULTS box just above the table.",IF(NOT(ISNUMBER(F462)),"The mapcode service doesn't recognise "&amp;E462&amp;". Check the mapcode and the country code.",IF(AD462,"Two different country codes were given, so the one in front of the mapcode ("&amp;R462&amp;") was used.",IF(E462&lt;&gt;TRIM(UPPER(B462&amp;"")),"Tidied up to "&amp;E462&amp;".","")))))))</f>
        <v/>
      </c>
      <c r="L462" s="49">
        <f>IF(E462="","",MapcodeAPI&amp;"coords/"&amp;SUBSTITUTE(E462," ","%20"))&amp;LEFT($B$13,0)</f>
        <v/>
      </c>
      <c r="M462" s="49">
        <f>IF(L462="","",IFERROR(_xlfn.WEBSERVICE(L462),IF(MapcodeAPIBackup="","NO CONNECTION",IFERROR(_xlfn.WEBSERVICE(MapcodeAPIBackup&amp;MID(L462,LEN(MapcodeAPI)+1,999)),"NO CONNECTION"))))</f>
        <v/>
      </c>
      <c r="N462" t="inlineStr">
        <is>
          <t xml:space="preserve"> </t>
        </is>
      </c>
      <c r="P462" s="50">
        <f>IFERROR(IF(AND(TRIM(B462&amp;"")="",TRIM(C462&amp;"")=""),"","#"&amp;UPPER(B462&amp;"")),"#(ERROR)")</f>
        <v/>
      </c>
      <c r="Q462" s="50">
        <f>IF(P462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462,2,999)," "," "),"﻿"," "),"​"," "),"⁠"," ")," "," ")," "," "),CHAR(9)," "),CHAR(10)," "),CHAR(13)," "),"MAPCODE"," "),CHAR(34)," "),"“"," "),"”"," "),"'"," "),"’"," "),"‘"," "),"("," "),")"," "),"["," "),"]"," "),"{"," "),"}"," "),","," "),";"," "),"|"," "),":"," "),"/"," "),"\"," ")))</f>
        <v/>
      </c>
      <c r="R462" s="50">
        <f>IF(ISNUMBER(FIND(" ",Q462)),LEFT(Q462,FIND(" ",Q462)-1),"")</f>
        <v/>
      </c>
      <c r="S462" s="50">
        <f>IF(ISNUMBER(FIND(" ",Q462)),TRIM(MID(Q462,FIND(" ",Q462)+1,999)),Q462)</f>
        <v/>
      </c>
      <c r="T4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462&amp;"")," "," "),"﻿"," "),"​"," "),"⁠"," ")," "," ")," "," "),CHAR(9)," "),CHAR(10)," "),CHAR(13)," "),"MAPCODE"," "),CHAR(34)," "),"“"," "),"”"," "),"'"," "),"’"," "),"‘"," "),"("," "),")"," "),"["," "),"]"," "),"{"," "),"}"," "),","," "),";"," "),"|"," "),":"," "),"/"," "),"\"," "))</f>
        <v/>
      </c>
      <c r="U462" s="50">
        <f>IF(R462&lt;&gt;"",R462,T462)</f>
        <v/>
      </c>
      <c r="V462" s="50">
        <f>IFERROR(FIND(".",S462),0)</f>
        <v/>
      </c>
      <c r="W462" s="50">
        <f>IF(V462&gt;0,V462-1,LEN(S462))</f>
        <v/>
      </c>
      <c r="X462" s="50">
        <f>IF(V462=0,"",IFERROR(LEFT(MID(S462,V462+1,99),FIND("-",MID(S462,V462+1,99))-1),MID(S462,V462+1,99)))</f>
        <v/>
      </c>
      <c r="Y462" s="50">
        <f>LEN(X462)</f>
        <v/>
      </c>
      <c r="Z4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462,"0",""),"1",""),"2",""),"3",""),"4",""),"5",""),"6",""),"7",""),"8",""),"9",""),"A",""),"B",""),"C",""),"D",""),"E",""),"F",""),"G",""),"H",""),"I",""),"J",""),"K",""),"L",""),"M",""),"N",""),"O",""),"P",""),"Q",""),"R",""),"S",""),"T",""),"U",""),"V",""),"W",""),"X",""),"Y",""),"Z",""),".",""),"-","")</f>
        <v/>
      </c>
      <c r="AA462" s="50">
        <f>LEN(S462)-LEN(SUBSTITUTE(S462,".",""))</f>
        <v/>
      </c>
      <c r="AB462" s="50">
        <f>AND(W462=5,Y462=4)</f>
        <v/>
      </c>
      <c r="AC462" s="50">
        <f>IF(P462="","",IF(S462="","There is no mapcode in this row, only a country code.",IF(ISNUMBER(FIND(" ",S462)),"There are too many spaces. A mapcode looks like ZAF RDD.2J: the country code, one space, then the code.",IF(Z462&lt;&gt;"","Contains characters that can't be in a mapcode: "&amp;Z462,IF(OR(AA462&lt;&gt;1,W462&lt;2,W462&gt;5,Y462&lt;2,Y462&gt;4),"This doesn't look like a mapcode. Mapcodes look like RDD.2J: 2 to 5 letters or numbers, a dot, then 2 to 4 more.",IF(AND(U462="",NOT(AB462)),"MISSING",IF(AND(U462&lt;&gt;"",OR(LEN(U462)&lt;2,LEN(U462)&gt;6,ISNUMBER(FIND(".",U462)))),"The country code """&amp;U462&amp;""" doesn't look right. Use a code like ZAF (South Africa) or US-CA (California).","")))))))</f>
        <v/>
      </c>
      <c r="AD462" s="50">
        <f>AND(R462&lt;&gt;"",T462&lt;&gt;"",R462&lt;&gt;T462)</f>
        <v/>
      </c>
    </row>
    <row r="463">
      <c r="B463" s="44" t="n"/>
      <c r="C463" s="44" t="n"/>
      <c r="D463" s="45">
        <f>IF(P463="","",IF(AC463="MISSING","MISSING COUNTRY CODE",IF(AC463&lt;&gt;"","NOT A VALID MAPCODE",IF(M463="NO CONNECTION","NO CONNECTION",IF(NOT(ISNUMBER(F463)),"NOT FOUND",IF(AD463,"CONVERTED – PLEASE CHECK","CONVERTED"))))))</f>
        <v/>
      </c>
      <c r="E463" s="46">
        <f>IF(OR(P463="",AC463&lt;&gt;""),"",TRIM(U463&amp;" "&amp;S463))</f>
        <v/>
      </c>
      <c r="F463" s="47">
        <f>IF(OR(M463="",M463="NO CONNECTION"),"",IFERROR(VALUE(SUBSTITUTE(_xlfn.FILTERXML(M463,"//latDeg"),".",MID(1/2,2,1))),""))</f>
        <v/>
      </c>
      <c r="G463" s="47">
        <f>IF(OR(M463="",M463="NO CONNECTION"),"",IFERROR(VALUE(SUBSTITUTE(_xlfn.FILTERXML(M463,"//lonDeg"),".",MID(1/2,2,1))),""))</f>
        <v/>
      </c>
      <c r="H463" s="45">
        <f>IF(ISNUMBER(F463),SUBSTITUTE(ROUND(F463,6)&amp;"",",",".")&amp;", "&amp;SUBSTITUTE(ROUND(G463,6)&amp;"",",","."),"")</f>
        <v/>
      </c>
      <c r="I463" s="46">
        <f>IF(ISNUMBER(F463),IFERROR(HYPERLINK("https://www.mymapcodes.com/go/?t="&amp;IF(U463="","AAA",U463)&amp;"&amp;ma="&amp;LEFT(S463,V463-1)&amp;"&amp;mb="&amp;MID(S463,V463+1,99),"Open on MyMapcodes →"),""),"")</f>
        <v/>
      </c>
      <c r="J463" s="48">
        <f>IF(P463="","",IF(AC463="MISSING","Add the country code: put it in front of the mapcode (e.g. ZAF RDD.2J) or in column C. ZAF = South Africa.",IF(AC463&lt;&gt;"",AC463,IF(M463="NO CONNECTION","Excel couldn't reach the mapcode service. Click the REFRESH RESULTS box just above the table.",IF(NOT(ISNUMBER(F463)),"The mapcode service doesn't recognise "&amp;E463&amp;". Check the mapcode and the country code.",IF(AD463,"Two different country codes were given, so the one in front of the mapcode ("&amp;R463&amp;") was used.",IF(E463&lt;&gt;TRIM(UPPER(B463&amp;"")),"Tidied up to "&amp;E463&amp;".","")))))))</f>
        <v/>
      </c>
      <c r="L463" s="49">
        <f>IF(E463="","",MapcodeAPI&amp;"coords/"&amp;SUBSTITUTE(E463," ","%20"))&amp;LEFT($B$13,0)</f>
        <v/>
      </c>
      <c r="M463" s="49">
        <f>IF(L463="","",IFERROR(_xlfn.WEBSERVICE(L463),IF(MapcodeAPIBackup="","NO CONNECTION",IFERROR(_xlfn.WEBSERVICE(MapcodeAPIBackup&amp;MID(L463,LEN(MapcodeAPI)+1,999)),"NO CONNECTION"))))</f>
        <v/>
      </c>
      <c r="N463" t="inlineStr">
        <is>
          <t xml:space="preserve"> </t>
        </is>
      </c>
      <c r="P463" s="50">
        <f>IFERROR(IF(AND(TRIM(B463&amp;"")="",TRIM(C463&amp;"")=""),"","#"&amp;UPPER(B463&amp;"")),"#(ERROR)")</f>
        <v/>
      </c>
      <c r="Q463" s="50">
        <f>IF(P463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463,2,999)," "," "),"﻿"," "),"​"," "),"⁠"," ")," "," ")," "," "),CHAR(9)," "),CHAR(10)," "),CHAR(13)," "),"MAPCODE"," "),CHAR(34)," "),"“"," "),"”"," "),"'"," "),"’"," "),"‘"," "),"("," "),")"," "),"["," "),"]"," "),"{"," "),"}"," "),","," "),";"," "),"|"," "),":"," "),"/"," "),"\"," ")))</f>
        <v/>
      </c>
      <c r="R463" s="50">
        <f>IF(ISNUMBER(FIND(" ",Q463)),LEFT(Q463,FIND(" ",Q463)-1),"")</f>
        <v/>
      </c>
      <c r="S463" s="50">
        <f>IF(ISNUMBER(FIND(" ",Q463)),TRIM(MID(Q463,FIND(" ",Q463)+1,999)),Q463)</f>
        <v/>
      </c>
      <c r="T4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463&amp;"")," "," "),"﻿"," "),"​"," "),"⁠"," ")," "," ")," "," "),CHAR(9)," "),CHAR(10)," "),CHAR(13)," "),"MAPCODE"," "),CHAR(34)," "),"“"," "),"”"," "),"'"," "),"’"," "),"‘"," "),"("," "),")"," "),"["," "),"]"," "),"{"," "),"}"," "),","," "),";"," "),"|"," "),":"," "),"/"," "),"\"," "))</f>
        <v/>
      </c>
      <c r="U463" s="50">
        <f>IF(R463&lt;&gt;"",R463,T463)</f>
        <v/>
      </c>
      <c r="V463" s="50">
        <f>IFERROR(FIND(".",S463),0)</f>
        <v/>
      </c>
      <c r="W463" s="50">
        <f>IF(V463&gt;0,V463-1,LEN(S463))</f>
        <v/>
      </c>
      <c r="X463" s="50">
        <f>IF(V463=0,"",IFERROR(LEFT(MID(S463,V463+1,99),FIND("-",MID(S463,V463+1,99))-1),MID(S463,V463+1,99)))</f>
        <v/>
      </c>
      <c r="Y463" s="50">
        <f>LEN(X463)</f>
        <v/>
      </c>
      <c r="Z4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463,"0",""),"1",""),"2",""),"3",""),"4",""),"5",""),"6",""),"7",""),"8",""),"9",""),"A",""),"B",""),"C",""),"D",""),"E",""),"F",""),"G",""),"H",""),"I",""),"J",""),"K",""),"L",""),"M",""),"N",""),"O",""),"P",""),"Q",""),"R",""),"S",""),"T",""),"U",""),"V",""),"W",""),"X",""),"Y",""),"Z",""),".",""),"-","")</f>
        <v/>
      </c>
      <c r="AA463" s="50">
        <f>LEN(S463)-LEN(SUBSTITUTE(S463,".",""))</f>
        <v/>
      </c>
      <c r="AB463" s="50">
        <f>AND(W463=5,Y463=4)</f>
        <v/>
      </c>
      <c r="AC463" s="50">
        <f>IF(P463="","",IF(S463="","There is no mapcode in this row, only a country code.",IF(ISNUMBER(FIND(" ",S463)),"There are too many spaces. A mapcode looks like ZAF RDD.2J: the country code, one space, then the code.",IF(Z463&lt;&gt;"","Contains characters that can't be in a mapcode: "&amp;Z463,IF(OR(AA463&lt;&gt;1,W463&lt;2,W463&gt;5,Y463&lt;2,Y463&gt;4),"This doesn't look like a mapcode. Mapcodes look like RDD.2J: 2 to 5 letters or numbers, a dot, then 2 to 4 more.",IF(AND(U463="",NOT(AB463)),"MISSING",IF(AND(U463&lt;&gt;"",OR(LEN(U463)&lt;2,LEN(U463)&gt;6,ISNUMBER(FIND(".",U463)))),"The country code """&amp;U463&amp;""" doesn't look right. Use a code like ZAF (South Africa) or US-CA (California).","")))))))</f>
        <v/>
      </c>
      <c r="AD463" s="50">
        <f>AND(R463&lt;&gt;"",T463&lt;&gt;"",R463&lt;&gt;T463)</f>
        <v/>
      </c>
    </row>
    <row r="464">
      <c r="B464" s="44" t="n"/>
      <c r="C464" s="44" t="n"/>
      <c r="D464" s="45">
        <f>IF(P464="","",IF(AC464="MISSING","MISSING COUNTRY CODE",IF(AC464&lt;&gt;"","NOT A VALID MAPCODE",IF(M464="NO CONNECTION","NO CONNECTION",IF(NOT(ISNUMBER(F464)),"NOT FOUND",IF(AD464,"CONVERTED – PLEASE CHECK","CONVERTED"))))))</f>
        <v/>
      </c>
      <c r="E464" s="46">
        <f>IF(OR(P464="",AC464&lt;&gt;""),"",TRIM(U464&amp;" "&amp;S464))</f>
        <v/>
      </c>
      <c r="F464" s="47">
        <f>IF(OR(M464="",M464="NO CONNECTION"),"",IFERROR(VALUE(SUBSTITUTE(_xlfn.FILTERXML(M464,"//latDeg"),".",MID(1/2,2,1))),""))</f>
        <v/>
      </c>
      <c r="G464" s="47">
        <f>IF(OR(M464="",M464="NO CONNECTION"),"",IFERROR(VALUE(SUBSTITUTE(_xlfn.FILTERXML(M464,"//lonDeg"),".",MID(1/2,2,1))),""))</f>
        <v/>
      </c>
      <c r="H464" s="45">
        <f>IF(ISNUMBER(F464),SUBSTITUTE(ROUND(F464,6)&amp;"",",",".")&amp;", "&amp;SUBSTITUTE(ROUND(G464,6)&amp;"",",","."),"")</f>
        <v/>
      </c>
      <c r="I464" s="46">
        <f>IF(ISNUMBER(F464),IFERROR(HYPERLINK("https://www.mymapcodes.com/go/?t="&amp;IF(U464="","AAA",U464)&amp;"&amp;ma="&amp;LEFT(S464,V464-1)&amp;"&amp;mb="&amp;MID(S464,V464+1,99),"Open on MyMapcodes →"),""),"")</f>
        <v/>
      </c>
      <c r="J464" s="48">
        <f>IF(P464="","",IF(AC464="MISSING","Add the country code: put it in front of the mapcode (e.g. ZAF RDD.2J) or in column C. ZAF = South Africa.",IF(AC464&lt;&gt;"",AC464,IF(M464="NO CONNECTION","Excel couldn't reach the mapcode service. Click the REFRESH RESULTS box just above the table.",IF(NOT(ISNUMBER(F464)),"The mapcode service doesn't recognise "&amp;E464&amp;". Check the mapcode and the country code.",IF(AD464,"Two different country codes were given, so the one in front of the mapcode ("&amp;R464&amp;") was used.",IF(E464&lt;&gt;TRIM(UPPER(B464&amp;"")),"Tidied up to "&amp;E464&amp;".","")))))))</f>
        <v/>
      </c>
      <c r="L464" s="49">
        <f>IF(E464="","",MapcodeAPI&amp;"coords/"&amp;SUBSTITUTE(E464," ","%20"))&amp;LEFT($B$13,0)</f>
        <v/>
      </c>
      <c r="M464" s="49">
        <f>IF(L464="","",IFERROR(_xlfn.WEBSERVICE(L464),IF(MapcodeAPIBackup="","NO CONNECTION",IFERROR(_xlfn.WEBSERVICE(MapcodeAPIBackup&amp;MID(L464,LEN(MapcodeAPI)+1,999)),"NO CONNECTION"))))</f>
        <v/>
      </c>
      <c r="N464" t="inlineStr">
        <is>
          <t xml:space="preserve"> </t>
        </is>
      </c>
      <c r="P464" s="50">
        <f>IFERROR(IF(AND(TRIM(B464&amp;"")="",TRIM(C464&amp;"")=""),"","#"&amp;UPPER(B464&amp;"")),"#(ERROR)")</f>
        <v/>
      </c>
      <c r="Q464" s="50">
        <f>IF(P464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464,2,999)," "," "),"﻿"," "),"​"," "),"⁠"," ")," "," ")," "," "),CHAR(9)," "),CHAR(10)," "),CHAR(13)," "),"MAPCODE"," "),CHAR(34)," "),"“"," "),"”"," "),"'"," "),"’"," "),"‘"," "),"("," "),")"," "),"["," "),"]"," "),"{"," "),"}"," "),","," "),";"," "),"|"," "),":"," "),"/"," "),"\"," ")))</f>
        <v/>
      </c>
      <c r="R464" s="50">
        <f>IF(ISNUMBER(FIND(" ",Q464)),LEFT(Q464,FIND(" ",Q464)-1),"")</f>
        <v/>
      </c>
      <c r="S464" s="50">
        <f>IF(ISNUMBER(FIND(" ",Q464)),TRIM(MID(Q464,FIND(" ",Q464)+1,999)),Q464)</f>
        <v/>
      </c>
      <c r="T4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464&amp;"")," "," "),"﻿"," "),"​"," "),"⁠"," ")," "," ")," "," "),CHAR(9)," "),CHAR(10)," "),CHAR(13)," "),"MAPCODE"," "),CHAR(34)," "),"“"," "),"”"," "),"'"," "),"’"," "),"‘"," "),"("," "),")"," "),"["," "),"]"," "),"{"," "),"}"," "),","," "),";"," "),"|"," "),":"," "),"/"," "),"\"," "))</f>
        <v/>
      </c>
      <c r="U464" s="50">
        <f>IF(R464&lt;&gt;"",R464,T464)</f>
        <v/>
      </c>
      <c r="V464" s="50">
        <f>IFERROR(FIND(".",S464),0)</f>
        <v/>
      </c>
      <c r="W464" s="50">
        <f>IF(V464&gt;0,V464-1,LEN(S464))</f>
        <v/>
      </c>
      <c r="X464" s="50">
        <f>IF(V464=0,"",IFERROR(LEFT(MID(S464,V464+1,99),FIND("-",MID(S464,V464+1,99))-1),MID(S464,V464+1,99)))</f>
        <v/>
      </c>
      <c r="Y464" s="50">
        <f>LEN(X464)</f>
        <v/>
      </c>
      <c r="Z4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464,"0",""),"1",""),"2",""),"3",""),"4",""),"5",""),"6",""),"7",""),"8",""),"9",""),"A",""),"B",""),"C",""),"D",""),"E",""),"F",""),"G",""),"H",""),"I",""),"J",""),"K",""),"L",""),"M",""),"N",""),"O",""),"P",""),"Q",""),"R",""),"S",""),"T",""),"U",""),"V",""),"W",""),"X",""),"Y",""),"Z",""),".",""),"-","")</f>
        <v/>
      </c>
      <c r="AA464" s="50">
        <f>LEN(S464)-LEN(SUBSTITUTE(S464,".",""))</f>
        <v/>
      </c>
      <c r="AB464" s="50">
        <f>AND(W464=5,Y464=4)</f>
        <v/>
      </c>
      <c r="AC464" s="50">
        <f>IF(P464="","",IF(S464="","There is no mapcode in this row, only a country code.",IF(ISNUMBER(FIND(" ",S464)),"There are too many spaces. A mapcode looks like ZAF RDD.2J: the country code, one space, then the code.",IF(Z464&lt;&gt;"","Contains characters that can't be in a mapcode: "&amp;Z464,IF(OR(AA464&lt;&gt;1,W464&lt;2,W464&gt;5,Y464&lt;2,Y464&gt;4),"This doesn't look like a mapcode. Mapcodes look like RDD.2J: 2 to 5 letters or numbers, a dot, then 2 to 4 more.",IF(AND(U464="",NOT(AB464)),"MISSING",IF(AND(U464&lt;&gt;"",OR(LEN(U464)&lt;2,LEN(U464)&gt;6,ISNUMBER(FIND(".",U464)))),"The country code """&amp;U464&amp;""" doesn't look right. Use a code like ZAF (South Africa) or US-CA (California).","")))))))</f>
        <v/>
      </c>
      <c r="AD464" s="50">
        <f>AND(R464&lt;&gt;"",T464&lt;&gt;"",R464&lt;&gt;T464)</f>
        <v/>
      </c>
    </row>
    <row r="465">
      <c r="B465" s="44" t="n"/>
      <c r="C465" s="44" t="n"/>
      <c r="D465" s="45">
        <f>IF(P465="","",IF(AC465="MISSING","MISSING COUNTRY CODE",IF(AC465&lt;&gt;"","NOT A VALID MAPCODE",IF(M465="NO CONNECTION","NO CONNECTION",IF(NOT(ISNUMBER(F465)),"NOT FOUND",IF(AD465,"CONVERTED – PLEASE CHECK","CONVERTED"))))))</f>
        <v/>
      </c>
      <c r="E465" s="46">
        <f>IF(OR(P465="",AC465&lt;&gt;""),"",TRIM(U465&amp;" "&amp;S465))</f>
        <v/>
      </c>
      <c r="F465" s="47">
        <f>IF(OR(M465="",M465="NO CONNECTION"),"",IFERROR(VALUE(SUBSTITUTE(_xlfn.FILTERXML(M465,"//latDeg"),".",MID(1/2,2,1))),""))</f>
        <v/>
      </c>
      <c r="G465" s="47">
        <f>IF(OR(M465="",M465="NO CONNECTION"),"",IFERROR(VALUE(SUBSTITUTE(_xlfn.FILTERXML(M465,"//lonDeg"),".",MID(1/2,2,1))),""))</f>
        <v/>
      </c>
      <c r="H465" s="45">
        <f>IF(ISNUMBER(F465),SUBSTITUTE(ROUND(F465,6)&amp;"",",",".")&amp;", "&amp;SUBSTITUTE(ROUND(G465,6)&amp;"",",","."),"")</f>
        <v/>
      </c>
      <c r="I465" s="46">
        <f>IF(ISNUMBER(F465),IFERROR(HYPERLINK("https://www.mymapcodes.com/go/?t="&amp;IF(U465="","AAA",U465)&amp;"&amp;ma="&amp;LEFT(S465,V465-1)&amp;"&amp;mb="&amp;MID(S465,V465+1,99),"Open on MyMapcodes →"),""),"")</f>
        <v/>
      </c>
      <c r="J465" s="48">
        <f>IF(P465="","",IF(AC465="MISSING","Add the country code: put it in front of the mapcode (e.g. ZAF RDD.2J) or in column C. ZAF = South Africa.",IF(AC465&lt;&gt;"",AC465,IF(M465="NO CONNECTION","Excel couldn't reach the mapcode service. Click the REFRESH RESULTS box just above the table.",IF(NOT(ISNUMBER(F465)),"The mapcode service doesn't recognise "&amp;E465&amp;". Check the mapcode and the country code.",IF(AD465,"Two different country codes were given, so the one in front of the mapcode ("&amp;R465&amp;") was used.",IF(E465&lt;&gt;TRIM(UPPER(B465&amp;"")),"Tidied up to "&amp;E465&amp;".","")))))))</f>
        <v/>
      </c>
      <c r="L465" s="49">
        <f>IF(E465="","",MapcodeAPI&amp;"coords/"&amp;SUBSTITUTE(E465," ","%20"))&amp;LEFT($B$13,0)</f>
        <v/>
      </c>
      <c r="M465" s="49">
        <f>IF(L465="","",IFERROR(_xlfn.WEBSERVICE(L465),IF(MapcodeAPIBackup="","NO CONNECTION",IFERROR(_xlfn.WEBSERVICE(MapcodeAPIBackup&amp;MID(L465,LEN(MapcodeAPI)+1,999)),"NO CONNECTION"))))</f>
        <v/>
      </c>
      <c r="N465" t="inlineStr">
        <is>
          <t xml:space="preserve"> </t>
        </is>
      </c>
      <c r="P465" s="50">
        <f>IFERROR(IF(AND(TRIM(B465&amp;"")="",TRIM(C465&amp;"")=""),"","#"&amp;UPPER(B465&amp;"")),"#(ERROR)")</f>
        <v/>
      </c>
      <c r="Q465" s="50">
        <f>IF(P465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465,2,999)," "," "),"﻿"," "),"​"," "),"⁠"," ")," "," ")," "," "),CHAR(9)," "),CHAR(10)," "),CHAR(13)," "),"MAPCODE"," "),CHAR(34)," "),"“"," "),"”"," "),"'"," "),"’"," "),"‘"," "),"("," "),")"," "),"["," "),"]"," "),"{"," "),"}"," "),","," "),";"," "),"|"," "),":"," "),"/"," "),"\"," ")))</f>
        <v/>
      </c>
      <c r="R465" s="50">
        <f>IF(ISNUMBER(FIND(" ",Q465)),LEFT(Q465,FIND(" ",Q465)-1),"")</f>
        <v/>
      </c>
      <c r="S465" s="50">
        <f>IF(ISNUMBER(FIND(" ",Q465)),TRIM(MID(Q465,FIND(" ",Q465)+1,999)),Q465)</f>
        <v/>
      </c>
      <c r="T4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465&amp;"")," "," "),"﻿"," "),"​"," "),"⁠"," ")," "," ")," "," "),CHAR(9)," "),CHAR(10)," "),CHAR(13)," "),"MAPCODE"," "),CHAR(34)," "),"“"," "),"”"," "),"'"," "),"’"," "),"‘"," "),"("," "),")"," "),"["," "),"]"," "),"{"," "),"}"," "),","," "),";"," "),"|"," "),":"," "),"/"," "),"\"," "))</f>
        <v/>
      </c>
      <c r="U465" s="50">
        <f>IF(R465&lt;&gt;"",R465,T465)</f>
        <v/>
      </c>
      <c r="V465" s="50">
        <f>IFERROR(FIND(".",S465),0)</f>
        <v/>
      </c>
      <c r="W465" s="50">
        <f>IF(V465&gt;0,V465-1,LEN(S465))</f>
        <v/>
      </c>
      <c r="X465" s="50">
        <f>IF(V465=0,"",IFERROR(LEFT(MID(S465,V465+1,99),FIND("-",MID(S465,V465+1,99))-1),MID(S465,V465+1,99)))</f>
        <v/>
      </c>
      <c r="Y465" s="50">
        <f>LEN(X465)</f>
        <v/>
      </c>
      <c r="Z4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465,"0",""),"1",""),"2",""),"3",""),"4",""),"5",""),"6",""),"7",""),"8",""),"9",""),"A",""),"B",""),"C",""),"D",""),"E",""),"F",""),"G",""),"H",""),"I",""),"J",""),"K",""),"L",""),"M",""),"N",""),"O",""),"P",""),"Q",""),"R",""),"S",""),"T",""),"U",""),"V",""),"W",""),"X",""),"Y",""),"Z",""),".",""),"-","")</f>
        <v/>
      </c>
      <c r="AA465" s="50">
        <f>LEN(S465)-LEN(SUBSTITUTE(S465,".",""))</f>
        <v/>
      </c>
      <c r="AB465" s="50">
        <f>AND(W465=5,Y465=4)</f>
        <v/>
      </c>
      <c r="AC465" s="50">
        <f>IF(P465="","",IF(S465="","There is no mapcode in this row, only a country code.",IF(ISNUMBER(FIND(" ",S465)),"There are too many spaces. A mapcode looks like ZAF RDD.2J: the country code, one space, then the code.",IF(Z465&lt;&gt;"","Contains characters that can't be in a mapcode: "&amp;Z465,IF(OR(AA465&lt;&gt;1,W465&lt;2,W465&gt;5,Y465&lt;2,Y465&gt;4),"This doesn't look like a mapcode. Mapcodes look like RDD.2J: 2 to 5 letters or numbers, a dot, then 2 to 4 more.",IF(AND(U465="",NOT(AB465)),"MISSING",IF(AND(U465&lt;&gt;"",OR(LEN(U465)&lt;2,LEN(U465)&gt;6,ISNUMBER(FIND(".",U465)))),"The country code """&amp;U465&amp;""" doesn't look right. Use a code like ZAF (South Africa) or US-CA (California).","")))))))</f>
        <v/>
      </c>
      <c r="AD465" s="50">
        <f>AND(R465&lt;&gt;"",T465&lt;&gt;"",R465&lt;&gt;T465)</f>
        <v/>
      </c>
    </row>
    <row r="466">
      <c r="B466" s="44" t="n"/>
      <c r="C466" s="44" t="n"/>
      <c r="D466" s="45">
        <f>IF(P466="","",IF(AC466="MISSING","MISSING COUNTRY CODE",IF(AC466&lt;&gt;"","NOT A VALID MAPCODE",IF(M466="NO CONNECTION","NO CONNECTION",IF(NOT(ISNUMBER(F466)),"NOT FOUND",IF(AD466,"CONVERTED – PLEASE CHECK","CONVERTED"))))))</f>
        <v/>
      </c>
      <c r="E466" s="46">
        <f>IF(OR(P466="",AC466&lt;&gt;""),"",TRIM(U466&amp;" "&amp;S466))</f>
        <v/>
      </c>
      <c r="F466" s="47">
        <f>IF(OR(M466="",M466="NO CONNECTION"),"",IFERROR(VALUE(SUBSTITUTE(_xlfn.FILTERXML(M466,"//latDeg"),".",MID(1/2,2,1))),""))</f>
        <v/>
      </c>
      <c r="G466" s="47">
        <f>IF(OR(M466="",M466="NO CONNECTION"),"",IFERROR(VALUE(SUBSTITUTE(_xlfn.FILTERXML(M466,"//lonDeg"),".",MID(1/2,2,1))),""))</f>
        <v/>
      </c>
      <c r="H466" s="45">
        <f>IF(ISNUMBER(F466),SUBSTITUTE(ROUND(F466,6)&amp;"",",",".")&amp;", "&amp;SUBSTITUTE(ROUND(G466,6)&amp;"",",","."),"")</f>
        <v/>
      </c>
      <c r="I466" s="46">
        <f>IF(ISNUMBER(F466),IFERROR(HYPERLINK("https://www.mymapcodes.com/go/?t="&amp;IF(U466="","AAA",U466)&amp;"&amp;ma="&amp;LEFT(S466,V466-1)&amp;"&amp;mb="&amp;MID(S466,V466+1,99),"Open on MyMapcodes →"),""),"")</f>
        <v/>
      </c>
      <c r="J466" s="48">
        <f>IF(P466="","",IF(AC466="MISSING","Add the country code: put it in front of the mapcode (e.g. ZAF RDD.2J) or in column C. ZAF = South Africa.",IF(AC466&lt;&gt;"",AC466,IF(M466="NO CONNECTION","Excel couldn't reach the mapcode service. Click the REFRESH RESULTS box just above the table.",IF(NOT(ISNUMBER(F466)),"The mapcode service doesn't recognise "&amp;E466&amp;". Check the mapcode and the country code.",IF(AD466,"Two different country codes were given, so the one in front of the mapcode ("&amp;R466&amp;") was used.",IF(E466&lt;&gt;TRIM(UPPER(B466&amp;"")),"Tidied up to "&amp;E466&amp;".","")))))))</f>
        <v/>
      </c>
      <c r="L466" s="49">
        <f>IF(E466="","",MapcodeAPI&amp;"coords/"&amp;SUBSTITUTE(E466," ","%20"))&amp;LEFT($B$13,0)</f>
        <v/>
      </c>
      <c r="M466" s="49">
        <f>IF(L466="","",IFERROR(_xlfn.WEBSERVICE(L466),IF(MapcodeAPIBackup="","NO CONNECTION",IFERROR(_xlfn.WEBSERVICE(MapcodeAPIBackup&amp;MID(L466,LEN(MapcodeAPI)+1,999)),"NO CONNECTION"))))</f>
        <v/>
      </c>
      <c r="N466" t="inlineStr">
        <is>
          <t xml:space="preserve"> </t>
        </is>
      </c>
      <c r="P466" s="50">
        <f>IFERROR(IF(AND(TRIM(B466&amp;"")="",TRIM(C466&amp;"")=""),"","#"&amp;UPPER(B466&amp;"")),"#(ERROR)")</f>
        <v/>
      </c>
      <c r="Q466" s="50">
        <f>IF(P466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466,2,999)," "," "),"﻿"," "),"​"," "),"⁠"," ")," "," ")," "," "),CHAR(9)," "),CHAR(10)," "),CHAR(13)," "),"MAPCODE"," "),CHAR(34)," "),"“"," "),"”"," "),"'"," "),"’"," "),"‘"," "),"("," "),")"," "),"["," "),"]"," "),"{"," "),"}"," "),","," "),";"," "),"|"," "),":"," "),"/"," "),"\"," ")))</f>
        <v/>
      </c>
      <c r="R466" s="50">
        <f>IF(ISNUMBER(FIND(" ",Q466)),LEFT(Q466,FIND(" ",Q466)-1),"")</f>
        <v/>
      </c>
      <c r="S466" s="50">
        <f>IF(ISNUMBER(FIND(" ",Q466)),TRIM(MID(Q466,FIND(" ",Q466)+1,999)),Q466)</f>
        <v/>
      </c>
      <c r="T4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466&amp;"")," "," "),"﻿"," "),"​"," "),"⁠"," ")," "," ")," "," "),CHAR(9)," "),CHAR(10)," "),CHAR(13)," "),"MAPCODE"," "),CHAR(34)," "),"“"," "),"”"," "),"'"," "),"’"," "),"‘"," "),"("," "),")"," "),"["," "),"]"," "),"{"," "),"}"," "),","," "),";"," "),"|"," "),":"," "),"/"," "),"\"," "))</f>
        <v/>
      </c>
      <c r="U466" s="50">
        <f>IF(R466&lt;&gt;"",R466,T466)</f>
        <v/>
      </c>
      <c r="V466" s="50">
        <f>IFERROR(FIND(".",S466),0)</f>
        <v/>
      </c>
      <c r="W466" s="50">
        <f>IF(V466&gt;0,V466-1,LEN(S466))</f>
        <v/>
      </c>
      <c r="X466" s="50">
        <f>IF(V466=0,"",IFERROR(LEFT(MID(S466,V466+1,99),FIND("-",MID(S466,V466+1,99))-1),MID(S466,V466+1,99)))</f>
        <v/>
      </c>
      <c r="Y466" s="50">
        <f>LEN(X466)</f>
        <v/>
      </c>
      <c r="Z4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466,"0",""),"1",""),"2",""),"3",""),"4",""),"5",""),"6",""),"7",""),"8",""),"9",""),"A",""),"B",""),"C",""),"D",""),"E",""),"F",""),"G",""),"H",""),"I",""),"J",""),"K",""),"L",""),"M",""),"N",""),"O",""),"P",""),"Q",""),"R",""),"S",""),"T",""),"U",""),"V",""),"W",""),"X",""),"Y",""),"Z",""),".",""),"-","")</f>
        <v/>
      </c>
      <c r="AA466" s="50">
        <f>LEN(S466)-LEN(SUBSTITUTE(S466,".",""))</f>
        <v/>
      </c>
      <c r="AB466" s="50">
        <f>AND(W466=5,Y466=4)</f>
        <v/>
      </c>
      <c r="AC466" s="50">
        <f>IF(P466="","",IF(S466="","There is no mapcode in this row, only a country code.",IF(ISNUMBER(FIND(" ",S466)),"There are too many spaces. A mapcode looks like ZAF RDD.2J: the country code, one space, then the code.",IF(Z466&lt;&gt;"","Contains characters that can't be in a mapcode: "&amp;Z466,IF(OR(AA466&lt;&gt;1,W466&lt;2,W466&gt;5,Y466&lt;2,Y466&gt;4),"This doesn't look like a mapcode. Mapcodes look like RDD.2J: 2 to 5 letters or numbers, a dot, then 2 to 4 more.",IF(AND(U466="",NOT(AB466)),"MISSING",IF(AND(U466&lt;&gt;"",OR(LEN(U466)&lt;2,LEN(U466)&gt;6,ISNUMBER(FIND(".",U466)))),"The country code """&amp;U466&amp;""" doesn't look right. Use a code like ZAF (South Africa) or US-CA (California).","")))))))</f>
        <v/>
      </c>
      <c r="AD466" s="50">
        <f>AND(R466&lt;&gt;"",T466&lt;&gt;"",R466&lt;&gt;T466)</f>
        <v/>
      </c>
    </row>
    <row r="467">
      <c r="B467" s="44" t="n"/>
      <c r="C467" s="44" t="n"/>
      <c r="D467" s="45">
        <f>IF(P467="","",IF(AC467="MISSING","MISSING COUNTRY CODE",IF(AC467&lt;&gt;"","NOT A VALID MAPCODE",IF(M467="NO CONNECTION","NO CONNECTION",IF(NOT(ISNUMBER(F467)),"NOT FOUND",IF(AD467,"CONVERTED – PLEASE CHECK","CONVERTED"))))))</f>
        <v/>
      </c>
      <c r="E467" s="46">
        <f>IF(OR(P467="",AC467&lt;&gt;""),"",TRIM(U467&amp;" "&amp;S467))</f>
        <v/>
      </c>
      <c r="F467" s="47">
        <f>IF(OR(M467="",M467="NO CONNECTION"),"",IFERROR(VALUE(SUBSTITUTE(_xlfn.FILTERXML(M467,"//latDeg"),".",MID(1/2,2,1))),""))</f>
        <v/>
      </c>
      <c r="G467" s="47">
        <f>IF(OR(M467="",M467="NO CONNECTION"),"",IFERROR(VALUE(SUBSTITUTE(_xlfn.FILTERXML(M467,"//lonDeg"),".",MID(1/2,2,1))),""))</f>
        <v/>
      </c>
      <c r="H467" s="45">
        <f>IF(ISNUMBER(F467),SUBSTITUTE(ROUND(F467,6)&amp;"",",",".")&amp;", "&amp;SUBSTITUTE(ROUND(G467,6)&amp;"",",","."),"")</f>
        <v/>
      </c>
      <c r="I467" s="46">
        <f>IF(ISNUMBER(F467),IFERROR(HYPERLINK("https://www.mymapcodes.com/go/?t="&amp;IF(U467="","AAA",U467)&amp;"&amp;ma="&amp;LEFT(S467,V467-1)&amp;"&amp;mb="&amp;MID(S467,V467+1,99),"Open on MyMapcodes →"),""),"")</f>
        <v/>
      </c>
      <c r="J467" s="48">
        <f>IF(P467="","",IF(AC467="MISSING","Add the country code: put it in front of the mapcode (e.g. ZAF RDD.2J) or in column C. ZAF = South Africa.",IF(AC467&lt;&gt;"",AC467,IF(M467="NO CONNECTION","Excel couldn't reach the mapcode service. Click the REFRESH RESULTS box just above the table.",IF(NOT(ISNUMBER(F467)),"The mapcode service doesn't recognise "&amp;E467&amp;". Check the mapcode and the country code.",IF(AD467,"Two different country codes were given, so the one in front of the mapcode ("&amp;R467&amp;") was used.",IF(E467&lt;&gt;TRIM(UPPER(B467&amp;"")),"Tidied up to "&amp;E467&amp;".","")))))))</f>
        <v/>
      </c>
      <c r="L467" s="49">
        <f>IF(E467="","",MapcodeAPI&amp;"coords/"&amp;SUBSTITUTE(E467," ","%20"))&amp;LEFT($B$13,0)</f>
        <v/>
      </c>
      <c r="M467" s="49">
        <f>IF(L467="","",IFERROR(_xlfn.WEBSERVICE(L467),IF(MapcodeAPIBackup="","NO CONNECTION",IFERROR(_xlfn.WEBSERVICE(MapcodeAPIBackup&amp;MID(L467,LEN(MapcodeAPI)+1,999)),"NO CONNECTION"))))</f>
        <v/>
      </c>
      <c r="N467" t="inlineStr">
        <is>
          <t xml:space="preserve"> </t>
        </is>
      </c>
      <c r="P467" s="50">
        <f>IFERROR(IF(AND(TRIM(B467&amp;"")="",TRIM(C467&amp;"")=""),"","#"&amp;UPPER(B467&amp;"")),"#(ERROR)")</f>
        <v/>
      </c>
      <c r="Q467" s="50">
        <f>IF(P467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467,2,999)," "," "),"﻿"," "),"​"," "),"⁠"," ")," "," ")," "," "),CHAR(9)," "),CHAR(10)," "),CHAR(13)," "),"MAPCODE"," "),CHAR(34)," "),"“"," "),"”"," "),"'"," "),"’"," "),"‘"," "),"("," "),")"," "),"["," "),"]"," "),"{"," "),"}"," "),","," "),";"," "),"|"," "),":"," "),"/"," "),"\"," ")))</f>
        <v/>
      </c>
      <c r="R467" s="50">
        <f>IF(ISNUMBER(FIND(" ",Q467)),LEFT(Q467,FIND(" ",Q467)-1),"")</f>
        <v/>
      </c>
      <c r="S467" s="50">
        <f>IF(ISNUMBER(FIND(" ",Q467)),TRIM(MID(Q467,FIND(" ",Q467)+1,999)),Q467)</f>
        <v/>
      </c>
      <c r="T4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467&amp;"")," "," "),"﻿"," "),"​"," "),"⁠"," ")," "," ")," "," "),CHAR(9)," "),CHAR(10)," "),CHAR(13)," "),"MAPCODE"," "),CHAR(34)," "),"“"," "),"”"," "),"'"," "),"’"," "),"‘"," "),"("," "),")"," "),"["," "),"]"," "),"{"," "),"}"," "),","," "),";"," "),"|"," "),":"," "),"/"," "),"\"," "))</f>
        <v/>
      </c>
      <c r="U467" s="50">
        <f>IF(R467&lt;&gt;"",R467,T467)</f>
        <v/>
      </c>
      <c r="V467" s="50">
        <f>IFERROR(FIND(".",S467),0)</f>
        <v/>
      </c>
      <c r="W467" s="50">
        <f>IF(V467&gt;0,V467-1,LEN(S467))</f>
        <v/>
      </c>
      <c r="X467" s="50">
        <f>IF(V467=0,"",IFERROR(LEFT(MID(S467,V467+1,99),FIND("-",MID(S467,V467+1,99))-1),MID(S467,V467+1,99)))</f>
        <v/>
      </c>
      <c r="Y467" s="50">
        <f>LEN(X467)</f>
        <v/>
      </c>
      <c r="Z4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467,"0",""),"1",""),"2",""),"3",""),"4",""),"5",""),"6",""),"7",""),"8",""),"9",""),"A",""),"B",""),"C",""),"D",""),"E",""),"F",""),"G",""),"H",""),"I",""),"J",""),"K",""),"L",""),"M",""),"N",""),"O",""),"P",""),"Q",""),"R",""),"S",""),"T",""),"U",""),"V",""),"W",""),"X",""),"Y",""),"Z",""),".",""),"-","")</f>
        <v/>
      </c>
      <c r="AA467" s="50">
        <f>LEN(S467)-LEN(SUBSTITUTE(S467,".",""))</f>
        <v/>
      </c>
      <c r="AB467" s="50">
        <f>AND(W467=5,Y467=4)</f>
        <v/>
      </c>
      <c r="AC467" s="50">
        <f>IF(P467="","",IF(S467="","There is no mapcode in this row, only a country code.",IF(ISNUMBER(FIND(" ",S467)),"There are too many spaces. A mapcode looks like ZAF RDD.2J: the country code, one space, then the code.",IF(Z467&lt;&gt;"","Contains characters that can't be in a mapcode: "&amp;Z467,IF(OR(AA467&lt;&gt;1,W467&lt;2,W467&gt;5,Y467&lt;2,Y467&gt;4),"This doesn't look like a mapcode. Mapcodes look like RDD.2J: 2 to 5 letters or numbers, a dot, then 2 to 4 more.",IF(AND(U467="",NOT(AB467)),"MISSING",IF(AND(U467&lt;&gt;"",OR(LEN(U467)&lt;2,LEN(U467)&gt;6,ISNUMBER(FIND(".",U467)))),"The country code """&amp;U467&amp;""" doesn't look right. Use a code like ZAF (South Africa) or US-CA (California).","")))))))</f>
        <v/>
      </c>
      <c r="AD467" s="50">
        <f>AND(R467&lt;&gt;"",T467&lt;&gt;"",R467&lt;&gt;T467)</f>
        <v/>
      </c>
    </row>
    <row r="468">
      <c r="B468" s="44" t="n"/>
      <c r="C468" s="44" t="n"/>
      <c r="D468" s="45">
        <f>IF(P468="","",IF(AC468="MISSING","MISSING COUNTRY CODE",IF(AC468&lt;&gt;"","NOT A VALID MAPCODE",IF(M468="NO CONNECTION","NO CONNECTION",IF(NOT(ISNUMBER(F468)),"NOT FOUND",IF(AD468,"CONVERTED – PLEASE CHECK","CONVERTED"))))))</f>
        <v/>
      </c>
      <c r="E468" s="46">
        <f>IF(OR(P468="",AC468&lt;&gt;""),"",TRIM(U468&amp;" "&amp;S468))</f>
        <v/>
      </c>
      <c r="F468" s="47">
        <f>IF(OR(M468="",M468="NO CONNECTION"),"",IFERROR(VALUE(SUBSTITUTE(_xlfn.FILTERXML(M468,"//latDeg"),".",MID(1/2,2,1))),""))</f>
        <v/>
      </c>
      <c r="G468" s="47">
        <f>IF(OR(M468="",M468="NO CONNECTION"),"",IFERROR(VALUE(SUBSTITUTE(_xlfn.FILTERXML(M468,"//lonDeg"),".",MID(1/2,2,1))),""))</f>
        <v/>
      </c>
      <c r="H468" s="45">
        <f>IF(ISNUMBER(F468),SUBSTITUTE(ROUND(F468,6)&amp;"",",",".")&amp;", "&amp;SUBSTITUTE(ROUND(G468,6)&amp;"",",","."),"")</f>
        <v/>
      </c>
      <c r="I468" s="46">
        <f>IF(ISNUMBER(F468),IFERROR(HYPERLINK("https://www.mymapcodes.com/go/?t="&amp;IF(U468="","AAA",U468)&amp;"&amp;ma="&amp;LEFT(S468,V468-1)&amp;"&amp;mb="&amp;MID(S468,V468+1,99),"Open on MyMapcodes →"),""),"")</f>
        <v/>
      </c>
      <c r="J468" s="48">
        <f>IF(P468="","",IF(AC468="MISSING","Add the country code: put it in front of the mapcode (e.g. ZAF RDD.2J) or in column C. ZAF = South Africa.",IF(AC468&lt;&gt;"",AC468,IF(M468="NO CONNECTION","Excel couldn't reach the mapcode service. Click the REFRESH RESULTS box just above the table.",IF(NOT(ISNUMBER(F468)),"The mapcode service doesn't recognise "&amp;E468&amp;". Check the mapcode and the country code.",IF(AD468,"Two different country codes were given, so the one in front of the mapcode ("&amp;R468&amp;") was used.",IF(E468&lt;&gt;TRIM(UPPER(B468&amp;"")),"Tidied up to "&amp;E468&amp;".","")))))))</f>
        <v/>
      </c>
      <c r="L468" s="49">
        <f>IF(E468="","",MapcodeAPI&amp;"coords/"&amp;SUBSTITUTE(E468," ","%20"))&amp;LEFT($B$13,0)</f>
        <v/>
      </c>
      <c r="M468" s="49">
        <f>IF(L468="","",IFERROR(_xlfn.WEBSERVICE(L468),IF(MapcodeAPIBackup="","NO CONNECTION",IFERROR(_xlfn.WEBSERVICE(MapcodeAPIBackup&amp;MID(L468,LEN(MapcodeAPI)+1,999)),"NO CONNECTION"))))</f>
        <v/>
      </c>
      <c r="N468" t="inlineStr">
        <is>
          <t xml:space="preserve"> </t>
        </is>
      </c>
      <c r="P468" s="50">
        <f>IFERROR(IF(AND(TRIM(B468&amp;"")="",TRIM(C468&amp;"")=""),"","#"&amp;UPPER(B468&amp;"")),"#(ERROR)")</f>
        <v/>
      </c>
      <c r="Q468" s="50">
        <f>IF(P468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468,2,999)," "," "),"﻿"," "),"​"," "),"⁠"," ")," "," ")," "," "),CHAR(9)," "),CHAR(10)," "),CHAR(13)," "),"MAPCODE"," "),CHAR(34)," "),"“"," "),"”"," "),"'"," "),"’"," "),"‘"," "),"("," "),")"," "),"["," "),"]"," "),"{"," "),"}"," "),","," "),";"," "),"|"," "),":"," "),"/"," "),"\"," ")))</f>
        <v/>
      </c>
      <c r="R468" s="50">
        <f>IF(ISNUMBER(FIND(" ",Q468)),LEFT(Q468,FIND(" ",Q468)-1),"")</f>
        <v/>
      </c>
      <c r="S468" s="50">
        <f>IF(ISNUMBER(FIND(" ",Q468)),TRIM(MID(Q468,FIND(" ",Q468)+1,999)),Q468)</f>
        <v/>
      </c>
      <c r="T4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468&amp;"")," "," "),"﻿"," "),"​"," "),"⁠"," ")," "," ")," "," "),CHAR(9)," "),CHAR(10)," "),CHAR(13)," "),"MAPCODE"," "),CHAR(34)," "),"“"," "),"”"," "),"'"," "),"’"," "),"‘"," "),"("," "),")"," "),"["," "),"]"," "),"{"," "),"}"," "),","," "),";"," "),"|"," "),":"," "),"/"," "),"\"," "))</f>
        <v/>
      </c>
      <c r="U468" s="50">
        <f>IF(R468&lt;&gt;"",R468,T468)</f>
        <v/>
      </c>
      <c r="V468" s="50">
        <f>IFERROR(FIND(".",S468),0)</f>
        <v/>
      </c>
      <c r="W468" s="50">
        <f>IF(V468&gt;0,V468-1,LEN(S468))</f>
        <v/>
      </c>
      <c r="X468" s="50">
        <f>IF(V468=0,"",IFERROR(LEFT(MID(S468,V468+1,99),FIND("-",MID(S468,V468+1,99))-1),MID(S468,V468+1,99)))</f>
        <v/>
      </c>
      <c r="Y468" s="50">
        <f>LEN(X468)</f>
        <v/>
      </c>
      <c r="Z4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468,"0",""),"1",""),"2",""),"3",""),"4",""),"5",""),"6",""),"7",""),"8",""),"9",""),"A",""),"B",""),"C",""),"D",""),"E",""),"F",""),"G",""),"H",""),"I",""),"J",""),"K",""),"L",""),"M",""),"N",""),"O",""),"P",""),"Q",""),"R",""),"S",""),"T",""),"U",""),"V",""),"W",""),"X",""),"Y",""),"Z",""),".",""),"-","")</f>
        <v/>
      </c>
      <c r="AA468" s="50">
        <f>LEN(S468)-LEN(SUBSTITUTE(S468,".",""))</f>
        <v/>
      </c>
      <c r="AB468" s="50">
        <f>AND(W468=5,Y468=4)</f>
        <v/>
      </c>
      <c r="AC468" s="50">
        <f>IF(P468="","",IF(S468="","There is no mapcode in this row, only a country code.",IF(ISNUMBER(FIND(" ",S468)),"There are too many spaces. A mapcode looks like ZAF RDD.2J: the country code, one space, then the code.",IF(Z468&lt;&gt;"","Contains characters that can't be in a mapcode: "&amp;Z468,IF(OR(AA468&lt;&gt;1,W468&lt;2,W468&gt;5,Y468&lt;2,Y468&gt;4),"This doesn't look like a mapcode. Mapcodes look like RDD.2J: 2 to 5 letters or numbers, a dot, then 2 to 4 more.",IF(AND(U468="",NOT(AB468)),"MISSING",IF(AND(U468&lt;&gt;"",OR(LEN(U468)&lt;2,LEN(U468)&gt;6,ISNUMBER(FIND(".",U468)))),"The country code """&amp;U468&amp;""" doesn't look right. Use a code like ZAF (South Africa) or US-CA (California).","")))))))</f>
        <v/>
      </c>
      <c r="AD468" s="50">
        <f>AND(R468&lt;&gt;"",T468&lt;&gt;"",R468&lt;&gt;T468)</f>
        <v/>
      </c>
    </row>
    <row r="469">
      <c r="B469" s="44" t="n"/>
      <c r="C469" s="44" t="n"/>
      <c r="D469" s="45">
        <f>IF(P469="","",IF(AC469="MISSING","MISSING COUNTRY CODE",IF(AC469&lt;&gt;"","NOT A VALID MAPCODE",IF(M469="NO CONNECTION","NO CONNECTION",IF(NOT(ISNUMBER(F469)),"NOT FOUND",IF(AD469,"CONVERTED – PLEASE CHECK","CONVERTED"))))))</f>
        <v/>
      </c>
      <c r="E469" s="46">
        <f>IF(OR(P469="",AC469&lt;&gt;""),"",TRIM(U469&amp;" "&amp;S469))</f>
        <v/>
      </c>
      <c r="F469" s="47">
        <f>IF(OR(M469="",M469="NO CONNECTION"),"",IFERROR(VALUE(SUBSTITUTE(_xlfn.FILTERXML(M469,"//latDeg"),".",MID(1/2,2,1))),""))</f>
        <v/>
      </c>
      <c r="G469" s="47">
        <f>IF(OR(M469="",M469="NO CONNECTION"),"",IFERROR(VALUE(SUBSTITUTE(_xlfn.FILTERXML(M469,"//lonDeg"),".",MID(1/2,2,1))),""))</f>
        <v/>
      </c>
      <c r="H469" s="45">
        <f>IF(ISNUMBER(F469),SUBSTITUTE(ROUND(F469,6)&amp;"",",",".")&amp;", "&amp;SUBSTITUTE(ROUND(G469,6)&amp;"",",","."),"")</f>
        <v/>
      </c>
      <c r="I469" s="46">
        <f>IF(ISNUMBER(F469),IFERROR(HYPERLINK("https://www.mymapcodes.com/go/?t="&amp;IF(U469="","AAA",U469)&amp;"&amp;ma="&amp;LEFT(S469,V469-1)&amp;"&amp;mb="&amp;MID(S469,V469+1,99),"Open on MyMapcodes →"),""),"")</f>
        <v/>
      </c>
      <c r="J469" s="48">
        <f>IF(P469="","",IF(AC469="MISSING","Add the country code: put it in front of the mapcode (e.g. ZAF RDD.2J) or in column C. ZAF = South Africa.",IF(AC469&lt;&gt;"",AC469,IF(M469="NO CONNECTION","Excel couldn't reach the mapcode service. Click the REFRESH RESULTS box just above the table.",IF(NOT(ISNUMBER(F469)),"The mapcode service doesn't recognise "&amp;E469&amp;". Check the mapcode and the country code.",IF(AD469,"Two different country codes were given, so the one in front of the mapcode ("&amp;R469&amp;") was used.",IF(E469&lt;&gt;TRIM(UPPER(B469&amp;"")),"Tidied up to "&amp;E469&amp;".","")))))))</f>
        <v/>
      </c>
      <c r="L469" s="49">
        <f>IF(E469="","",MapcodeAPI&amp;"coords/"&amp;SUBSTITUTE(E469," ","%20"))&amp;LEFT($B$13,0)</f>
        <v/>
      </c>
      <c r="M469" s="49">
        <f>IF(L469="","",IFERROR(_xlfn.WEBSERVICE(L469),IF(MapcodeAPIBackup="","NO CONNECTION",IFERROR(_xlfn.WEBSERVICE(MapcodeAPIBackup&amp;MID(L469,LEN(MapcodeAPI)+1,999)),"NO CONNECTION"))))</f>
        <v/>
      </c>
      <c r="N469" t="inlineStr">
        <is>
          <t xml:space="preserve"> </t>
        </is>
      </c>
      <c r="P469" s="50">
        <f>IFERROR(IF(AND(TRIM(B469&amp;"")="",TRIM(C469&amp;"")=""),"","#"&amp;UPPER(B469&amp;"")),"#(ERROR)")</f>
        <v/>
      </c>
      <c r="Q469" s="50">
        <f>IF(P469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469,2,999)," "," "),"﻿"," "),"​"," "),"⁠"," ")," "," ")," "," "),CHAR(9)," "),CHAR(10)," "),CHAR(13)," "),"MAPCODE"," "),CHAR(34)," "),"“"," "),"”"," "),"'"," "),"’"," "),"‘"," "),"("," "),")"," "),"["," "),"]"," "),"{"," "),"}"," "),","," "),";"," "),"|"," "),":"," "),"/"," "),"\"," ")))</f>
        <v/>
      </c>
      <c r="R469" s="50">
        <f>IF(ISNUMBER(FIND(" ",Q469)),LEFT(Q469,FIND(" ",Q469)-1),"")</f>
        <v/>
      </c>
      <c r="S469" s="50">
        <f>IF(ISNUMBER(FIND(" ",Q469)),TRIM(MID(Q469,FIND(" ",Q469)+1,999)),Q469)</f>
        <v/>
      </c>
      <c r="T4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469&amp;"")," "," "),"﻿"," "),"​"," "),"⁠"," ")," "," ")," "," "),CHAR(9)," "),CHAR(10)," "),CHAR(13)," "),"MAPCODE"," "),CHAR(34)," "),"“"," "),"”"," "),"'"," "),"’"," "),"‘"," "),"("," "),")"," "),"["," "),"]"," "),"{"," "),"}"," "),","," "),";"," "),"|"," "),":"," "),"/"," "),"\"," "))</f>
        <v/>
      </c>
      <c r="U469" s="50">
        <f>IF(R469&lt;&gt;"",R469,T469)</f>
        <v/>
      </c>
      <c r="V469" s="50">
        <f>IFERROR(FIND(".",S469),0)</f>
        <v/>
      </c>
      <c r="W469" s="50">
        <f>IF(V469&gt;0,V469-1,LEN(S469))</f>
        <v/>
      </c>
      <c r="X469" s="50">
        <f>IF(V469=0,"",IFERROR(LEFT(MID(S469,V469+1,99),FIND("-",MID(S469,V469+1,99))-1),MID(S469,V469+1,99)))</f>
        <v/>
      </c>
      <c r="Y469" s="50">
        <f>LEN(X469)</f>
        <v/>
      </c>
      <c r="Z4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469,"0",""),"1",""),"2",""),"3",""),"4",""),"5",""),"6",""),"7",""),"8",""),"9",""),"A",""),"B",""),"C",""),"D",""),"E",""),"F",""),"G",""),"H",""),"I",""),"J",""),"K",""),"L",""),"M",""),"N",""),"O",""),"P",""),"Q",""),"R",""),"S",""),"T",""),"U",""),"V",""),"W",""),"X",""),"Y",""),"Z",""),".",""),"-","")</f>
        <v/>
      </c>
      <c r="AA469" s="50">
        <f>LEN(S469)-LEN(SUBSTITUTE(S469,".",""))</f>
        <v/>
      </c>
      <c r="AB469" s="50">
        <f>AND(W469=5,Y469=4)</f>
        <v/>
      </c>
      <c r="AC469" s="50">
        <f>IF(P469="","",IF(S469="","There is no mapcode in this row, only a country code.",IF(ISNUMBER(FIND(" ",S469)),"There are too many spaces. A mapcode looks like ZAF RDD.2J: the country code, one space, then the code.",IF(Z469&lt;&gt;"","Contains characters that can't be in a mapcode: "&amp;Z469,IF(OR(AA469&lt;&gt;1,W469&lt;2,W469&gt;5,Y469&lt;2,Y469&gt;4),"This doesn't look like a mapcode. Mapcodes look like RDD.2J: 2 to 5 letters or numbers, a dot, then 2 to 4 more.",IF(AND(U469="",NOT(AB469)),"MISSING",IF(AND(U469&lt;&gt;"",OR(LEN(U469)&lt;2,LEN(U469)&gt;6,ISNUMBER(FIND(".",U469)))),"The country code """&amp;U469&amp;""" doesn't look right. Use a code like ZAF (South Africa) or US-CA (California).","")))))))</f>
        <v/>
      </c>
      <c r="AD469" s="50">
        <f>AND(R469&lt;&gt;"",T469&lt;&gt;"",R469&lt;&gt;T469)</f>
        <v/>
      </c>
    </row>
    <row r="470">
      <c r="B470" s="44" t="n"/>
      <c r="C470" s="44" t="n"/>
      <c r="D470" s="45">
        <f>IF(P470="","",IF(AC470="MISSING","MISSING COUNTRY CODE",IF(AC470&lt;&gt;"","NOT A VALID MAPCODE",IF(M470="NO CONNECTION","NO CONNECTION",IF(NOT(ISNUMBER(F470)),"NOT FOUND",IF(AD470,"CONVERTED – PLEASE CHECK","CONVERTED"))))))</f>
        <v/>
      </c>
      <c r="E470" s="46">
        <f>IF(OR(P470="",AC470&lt;&gt;""),"",TRIM(U470&amp;" "&amp;S470))</f>
        <v/>
      </c>
      <c r="F470" s="47">
        <f>IF(OR(M470="",M470="NO CONNECTION"),"",IFERROR(VALUE(SUBSTITUTE(_xlfn.FILTERXML(M470,"//latDeg"),".",MID(1/2,2,1))),""))</f>
        <v/>
      </c>
      <c r="G470" s="47">
        <f>IF(OR(M470="",M470="NO CONNECTION"),"",IFERROR(VALUE(SUBSTITUTE(_xlfn.FILTERXML(M470,"//lonDeg"),".",MID(1/2,2,1))),""))</f>
        <v/>
      </c>
      <c r="H470" s="45">
        <f>IF(ISNUMBER(F470),SUBSTITUTE(ROUND(F470,6)&amp;"",",",".")&amp;", "&amp;SUBSTITUTE(ROUND(G470,6)&amp;"",",","."),"")</f>
        <v/>
      </c>
      <c r="I470" s="46">
        <f>IF(ISNUMBER(F470),IFERROR(HYPERLINK("https://www.mymapcodes.com/go/?t="&amp;IF(U470="","AAA",U470)&amp;"&amp;ma="&amp;LEFT(S470,V470-1)&amp;"&amp;mb="&amp;MID(S470,V470+1,99),"Open on MyMapcodes →"),""),"")</f>
        <v/>
      </c>
      <c r="J470" s="48">
        <f>IF(P470="","",IF(AC470="MISSING","Add the country code: put it in front of the mapcode (e.g. ZAF RDD.2J) or in column C. ZAF = South Africa.",IF(AC470&lt;&gt;"",AC470,IF(M470="NO CONNECTION","Excel couldn't reach the mapcode service. Click the REFRESH RESULTS box just above the table.",IF(NOT(ISNUMBER(F470)),"The mapcode service doesn't recognise "&amp;E470&amp;". Check the mapcode and the country code.",IF(AD470,"Two different country codes were given, so the one in front of the mapcode ("&amp;R470&amp;") was used.",IF(E470&lt;&gt;TRIM(UPPER(B470&amp;"")),"Tidied up to "&amp;E470&amp;".","")))))))</f>
        <v/>
      </c>
      <c r="L470" s="49">
        <f>IF(E470="","",MapcodeAPI&amp;"coords/"&amp;SUBSTITUTE(E470," ","%20"))&amp;LEFT($B$13,0)</f>
        <v/>
      </c>
      <c r="M470" s="49">
        <f>IF(L470="","",IFERROR(_xlfn.WEBSERVICE(L470),IF(MapcodeAPIBackup="","NO CONNECTION",IFERROR(_xlfn.WEBSERVICE(MapcodeAPIBackup&amp;MID(L470,LEN(MapcodeAPI)+1,999)),"NO CONNECTION"))))</f>
        <v/>
      </c>
      <c r="N470" t="inlineStr">
        <is>
          <t xml:space="preserve"> </t>
        </is>
      </c>
      <c r="P470" s="50">
        <f>IFERROR(IF(AND(TRIM(B470&amp;"")="",TRIM(C470&amp;"")=""),"","#"&amp;UPPER(B470&amp;"")),"#(ERROR)")</f>
        <v/>
      </c>
      <c r="Q470" s="50">
        <f>IF(P470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470,2,999)," "," "),"﻿"," "),"​"," "),"⁠"," ")," "," ")," "," "),CHAR(9)," "),CHAR(10)," "),CHAR(13)," "),"MAPCODE"," "),CHAR(34)," "),"“"," "),"”"," "),"'"," "),"’"," "),"‘"," "),"("," "),")"," "),"["," "),"]"," "),"{"," "),"}"," "),","," "),";"," "),"|"," "),":"," "),"/"," "),"\"," ")))</f>
        <v/>
      </c>
      <c r="R470" s="50">
        <f>IF(ISNUMBER(FIND(" ",Q470)),LEFT(Q470,FIND(" ",Q470)-1),"")</f>
        <v/>
      </c>
      <c r="S470" s="50">
        <f>IF(ISNUMBER(FIND(" ",Q470)),TRIM(MID(Q470,FIND(" ",Q470)+1,999)),Q470)</f>
        <v/>
      </c>
      <c r="T4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470&amp;"")," "," "),"﻿"," "),"​"," "),"⁠"," ")," "," ")," "," "),CHAR(9)," "),CHAR(10)," "),CHAR(13)," "),"MAPCODE"," "),CHAR(34)," "),"“"," "),"”"," "),"'"," "),"’"," "),"‘"," "),"("," "),")"," "),"["," "),"]"," "),"{"," "),"}"," "),","," "),";"," "),"|"," "),":"," "),"/"," "),"\"," "))</f>
        <v/>
      </c>
      <c r="U470" s="50">
        <f>IF(R470&lt;&gt;"",R470,T470)</f>
        <v/>
      </c>
      <c r="V470" s="50">
        <f>IFERROR(FIND(".",S470),0)</f>
        <v/>
      </c>
      <c r="W470" s="50">
        <f>IF(V470&gt;0,V470-1,LEN(S470))</f>
        <v/>
      </c>
      <c r="X470" s="50">
        <f>IF(V470=0,"",IFERROR(LEFT(MID(S470,V470+1,99),FIND("-",MID(S470,V470+1,99))-1),MID(S470,V470+1,99)))</f>
        <v/>
      </c>
      <c r="Y470" s="50">
        <f>LEN(X470)</f>
        <v/>
      </c>
      <c r="Z4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470,"0",""),"1",""),"2",""),"3",""),"4",""),"5",""),"6",""),"7",""),"8",""),"9",""),"A",""),"B",""),"C",""),"D",""),"E",""),"F",""),"G",""),"H",""),"I",""),"J",""),"K",""),"L",""),"M",""),"N",""),"O",""),"P",""),"Q",""),"R",""),"S",""),"T",""),"U",""),"V",""),"W",""),"X",""),"Y",""),"Z",""),".",""),"-","")</f>
        <v/>
      </c>
      <c r="AA470" s="50">
        <f>LEN(S470)-LEN(SUBSTITUTE(S470,".",""))</f>
        <v/>
      </c>
      <c r="AB470" s="50">
        <f>AND(W470=5,Y470=4)</f>
        <v/>
      </c>
      <c r="AC470" s="50">
        <f>IF(P470="","",IF(S470="","There is no mapcode in this row, only a country code.",IF(ISNUMBER(FIND(" ",S470)),"There are too many spaces. A mapcode looks like ZAF RDD.2J: the country code, one space, then the code.",IF(Z470&lt;&gt;"","Contains characters that can't be in a mapcode: "&amp;Z470,IF(OR(AA470&lt;&gt;1,W470&lt;2,W470&gt;5,Y470&lt;2,Y470&gt;4),"This doesn't look like a mapcode. Mapcodes look like RDD.2J: 2 to 5 letters or numbers, a dot, then 2 to 4 more.",IF(AND(U470="",NOT(AB470)),"MISSING",IF(AND(U470&lt;&gt;"",OR(LEN(U470)&lt;2,LEN(U470)&gt;6,ISNUMBER(FIND(".",U470)))),"The country code """&amp;U470&amp;""" doesn't look right. Use a code like ZAF (South Africa) or US-CA (California).","")))))))</f>
        <v/>
      </c>
      <c r="AD470" s="50">
        <f>AND(R470&lt;&gt;"",T470&lt;&gt;"",R470&lt;&gt;T470)</f>
        <v/>
      </c>
    </row>
    <row r="471">
      <c r="B471" s="44" t="n"/>
      <c r="C471" s="44" t="n"/>
      <c r="D471" s="45">
        <f>IF(P471="","",IF(AC471="MISSING","MISSING COUNTRY CODE",IF(AC471&lt;&gt;"","NOT A VALID MAPCODE",IF(M471="NO CONNECTION","NO CONNECTION",IF(NOT(ISNUMBER(F471)),"NOT FOUND",IF(AD471,"CONVERTED – PLEASE CHECK","CONVERTED"))))))</f>
        <v/>
      </c>
      <c r="E471" s="46">
        <f>IF(OR(P471="",AC471&lt;&gt;""),"",TRIM(U471&amp;" "&amp;S471))</f>
        <v/>
      </c>
      <c r="F471" s="47">
        <f>IF(OR(M471="",M471="NO CONNECTION"),"",IFERROR(VALUE(SUBSTITUTE(_xlfn.FILTERXML(M471,"//latDeg"),".",MID(1/2,2,1))),""))</f>
        <v/>
      </c>
      <c r="G471" s="47">
        <f>IF(OR(M471="",M471="NO CONNECTION"),"",IFERROR(VALUE(SUBSTITUTE(_xlfn.FILTERXML(M471,"//lonDeg"),".",MID(1/2,2,1))),""))</f>
        <v/>
      </c>
      <c r="H471" s="45">
        <f>IF(ISNUMBER(F471),SUBSTITUTE(ROUND(F471,6)&amp;"",",",".")&amp;", "&amp;SUBSTITUTE(ROUND(G471,6)&amp;"",",","."),"")</f>
        <v/>
      </c>
      <c r="I471" s="46">
        <f>IF(ISNUMBER(F471),IFERROR(HYPERLINK("https://www.mymapcodes.com/go/?t="&amp;IF(U471="","AAA",U471)&amp;"&amp;ma="&amp;LEFT(S471,V471-1)&amp;"&amp;mb="&amp;MID(S471,V471+1,99),"Open on MyMapcodes →"),""),"")</f>
        <v/>
      </c>
      <c r="J471" s="48">
        <f>IF(P471="","",IF(AC471="MISSING","Add the country code: put it in front of the mapcode (e.g. ZAF RDD.2J) or in column C. ZAF = South Africa.",IF(AC471&lt;&gt;"",AC471,IF(M471="NO CONNECTION","Excel couldn't reach the mapcode service. Click the REFRESH RESULTS box just above the table.",IF(NOT(ISNUMBER(F471)),"The mapcode service doesn't recognise "&amp;E471&amp;". Check the mapcode and the country code.",IF(AD471,"Two different country codes were given, so the one in front of the mapcode ("&amp;R471&amp;") was used.",IF(E471&lt;&gt;TRIM(UPPER(B471&amp;"")),"Tidied up to "&amp;E471&amp;".","")))))))</f>
        <v/>
      </c>
      <c r="L471" s="49">
        <f>IF(E471="","",MapcodeAPI&amp;"coords/"&amp;SUBSTITUTE(E471," ","%20"))&amp;LEFT($B$13,0)</f>
        <v/>
      </c>
      <c r="M471" s="49">
        <f>IF(L471="","",IFERROR(_xlfn.WEBSERVICE(L471),IF(MapcodeAPIBackup="","NO CONNECTION",IFERROR(_xlfn.WEBSERVICE(MapcodeAPIBackup&amp;MID(L471,LEN(MapcodeAPI)+1,999)),"NO CONNECTION"))))</f>
        <v/>
      </c>
      <c r="N471" t="inlineStr">
        <is>
          <t xml:space="preserve"> </t>
        </is>
      </c>
      <c r="P471" s="50">
        <f>IFERROR(IF(AND(TRIM(B471&amp;"")="",TRIM(C471&amp;"")=""),"","#"&amp;UPPER(B471&amp;"")),"#(ERROR)")</f>
        <v/>
      </c>
      <c r="Q471" s="50">
        <f>IF(P471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471,2,999)," "," "),"﻿"," "),"​"," "),"⁠"," ")," "," ")," "," "),CHAR(9)," "),CHAR(10)," "),CHAR(13)," "),"MAPCODE"," "),CHAR(34)," "),"“"," "),"”"," "),"'"," "),"’"," "),"‘"," "),"("," "),")"," "),"["," "),"]"," "),"{"," "),"}"," "),","," "),";"," "),"|"," "),":"," "),"/"," "),"\"," ")))</f>
        <v/>
      </c>
      <c r="R471" s="50">
        <f>IF(ISNUMBER(FIND(" ",Q471)),LEFT(Q471,FIND(" ",Q471)-1),"")</f>
        <v/>
      </c>
      <c r="S471" s="50">
        <f>IF(ISNUMBER(FIND(" ",Q471)),TRIM(MID(Q471,FIND(" ",Q471)+1,999)),Q471)</f>
        <v/>
      </c>
      <c r="T4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471&amp;"")," "," "),"﻿"," "),"​"," "),"⁠"," ")," "," ")," "," "),CHAR(9)," "),CHAR(10)," "),CHAR(13)," "),"MAPCODE"," "),CHAR(34)," "),"“"," "),"”"," "),"'"," "),"’"," "),"‘"," "),"("," "),")"," "),"["," "),"]"," "),"{"," "),"}"," "),","," "),";"," "),"|"," "),":"," "),"/"," "),"\"," "))</f>
        <v/>
      </c>
      <c r="U471" s="50">
        <f>IF(R471&lt;&gt;"",R471,T471)</f>
        <v/>
      </c>
      <c r="V471" s="50">
        <f>IFERROR(FIND(".",S471),0)</f>
        <v/>
      </c>
      <c r="W471" s="50">
        <f>IF(V471&gt;0,V471-1,LEN(S471))</f>
        <v/>
      </c>
      <c r="X471" s="50">
        <f>IF(V471=0,"",IFERROR(LEFT(MID(S471,V471+1,99),FIND("-",MID(S471,V471+1,99))-1),MID(S471,V471+1,99)))</f>
        <v/>
      </c>
      <c r="Y471" s="50">
        <f>LEN(X471)</f>
        <v/>
      </c>
      <c r="Z4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471,"0",""),"1",""),"2",""),"3",""),"4",""),"5",""),"6",""),"7",""),"8",""),"9",""),"A",""),"B",""),"C",""),"D",""),"E",""),"F",""),"G",""),"H",""),"I",""),"J",""),"K",""),"L",""),"M",""),"N",""),"O",""),"P",""),"Q",""),"R",""),"S",""),"T",""),"U",""),"V",""),"W",""),"X",""),"Y",""),"Z",""),".",""),"-","")</f>
        <v/>
      </c>
      <c r="AA471" s="50">
        <f>LEN(S471)-LEN(SUBSTITUTE(S471,".",""))</f>
        <v/>
      </c>
      <c r="AB471" s="50">
        <f>AND(W471=5,Y471=4)</f>
        <v/>
      </c>
      <c r="AC471" s="50">
        <f>IF(P471="","",IF(S471="","There is no mapcode in this row, only a country code.",IF(ISNUMBER(FIND(" ",S471)),"There are too many spaces. A mapcode looks like ZAF RDD.2J: the country code, one space, then the code.",IF(Z471&lt;&gt;"","Contains characters that can't be in a mapcode: "&amp;Z471,IF(OR(AA471&lt;&gt;1,W471&lt;2,W471&gt;5,Y471&lt;2,Y471&gt;4),"This doesn't look like a mapcode. Mapcodes look like RDD.2J: 2 to 5 letters or numbers, a dot, then 2 to 4 more.",IF(AND(U471="",NOT(AB471)),"MISSING",IF(AND(U471&lt;&gt;"",OR(LEN(U471)&lt;2,LEN(U471)&gt;6,ISNUMBER(FIND(".",U471)))),"The country code """&amp;U471&amp;""" doesn't look right. Use a code like ZAF (South Africa) or US-CA (California).","")))))))</f>
        <v/>
      </c>
      <c r="AD471" s="50">
        <f>AND(R471&lt;&gt;"",T471&lt;&gt;"",R471&lt;&gt;T471)</f>
        <v/>
      </c>
    </row>
    <row r="472">
      <c r="B472" s="44" t="n"/>
      <c r="C472" s="44" t="n"/>
      <c r="D472" s="45">
        <f>IF(P472="","",IF(AC472="MISSING","MISSING COUNTRY CODE",IF(AC472&lt;&gt;"","NOT A VALID MAPCODE",IF(M472="NO CONNECTION","NO CONNECTION",IF(NOT(ISNUMBER(F472)),"NOT FOUND",IF(AD472,"CONVERTED – PLEASE CHECK","CONVERTED"))))))</f>
        <v/>
      </c>
      <c r="E472" s="46">
        <f>IF(OR(P472="",AC472&lt;&gt;""),"",TRIM(U472&amp;" "&amp;S472))</f>
        <v/>
      </c>
      <c r="F472" s="47">
        <f>IF(OR(M472="",M472="NO CONNECTION"),"",IFERROR(VALUE(SUBSTITUTE(_xlfn.FILTERXML(M472,"//latDeg"),".",MID(1/2,2,1))),""))</f>
        <v/>
      </c>
      <c r="G472" s="47">
        <f>IF(OR(M472="",M472="NO CONNECTION"),"",IFERROR(VALUE(SUBSTITUTE(_xlfn.FILTERXML(M472,"//lonDeg"),".",MID(1/2,2,1))),""))</f>
        <v/>
      </c>
      <c r="H472" s="45">
        <f>IF(ISNUMBER(F472),SUBSTITUTE(ROUND(F472,6)&amp;"",",",".")&amp;", "&amp;SUBSTITUTE(ROUND(G472,6)&amp;"",",","."),"")</f>
        <v/>
      </c>
      <c r="I472" s="46">
        <f>IF(ISNUMBER(F472),IFERROR(HYPERLINK("https://www.mymapcodes.com/go/?t="&amp;IF(U472="","AAA",U472)&amp;"&amp;ma="&amp;LEFT(S472,V472-1)&amp;"&amp;mb="&amp;MID(S472,V472+1,99),"Open on MyMapcodes →"),""),"")</f>
        <v/>
      </c>
      <c r="J472" s="48">
        <f>IF(P472="","",IF(AC472="MISSING","Add the country code: put it in front of the mapcode (e.g. ZAF RDD.2J) or in column C. ZAF = South Africa.",IF(AC472&lt;&gt;"",AC472,IF(M472="NO CONNECTION","Excel couldn't reach the mapcode service. Click the REFRESH RESULTS box just above the table.",IF(NOT(ISNUMBER(F472)),"The mapcode service doesn't recognise "&amp;E472&amp;". Check the mapcode and the country code.",IF(AD472,"Two different country codes were given, so the one in front of the mapcode ("&amp;R472&amp;") was used.",IF(E472&lt;&gt;TRIM(UPPER(B472&amp;"")),"Tidied up to "&amp;E472&amp;".","")))))))</f>
        <v/>
      </c>
      <c r="L472" s="49">
        <f>IF(E472="","",MapcodeAPI&amp;"coords/"&amp;SUBSTITUTE(E472," ","%20"))&amp;LEFT($B$13,0)</f>
        <v/>
      </c>
      <c r="M472" s="49">
        <f>IF(L472="","",IFERROR(_xlfn.WEBSERVICE(L472),IF(MapcodeAPIBackup="","NO CONNECTION",IFERROR(_xlfn.WEBSERVICE(MapcodeAPIBackup&amp;MID(L472,LEN(MapcodeAPI)+1,999)),"NO CONNECTION"))))</f>
        <v/>
      </c>
      <c r="N472" t="inlineStr">
        <is>
          <t xml:space="preserve"> </t>
        </is>
      </c>
      <c r="P472" s="50">
        <f>IFERROR(IF(AND(TRIM(B472&amp;"")="",TRIM(C472&amp;"")=""),"","#"&amp;UPPER(B472&amp;"")),"#(ERROR)")</f>
        <v/>
      </c>
      <c r="Q472" s="50">
        <f>IF(P472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472,2,999)," "," "),"﻿"," "),"​"," "),"⁠"," ")," "," ")," "," "),CHAR(9)," "),CHAR(10)," "),CHAR(13)," "),"MAPCODE"," "),CHAR(34)," "),"“"," "),"”"," "),"'"," "),"’"," "),"‘"," "),"("," "),")"," "),"["," "),"]"," "),"{"," "),"}"," "),","," "),";"," "),"|"," "),":"," "),"/"," "),"\"," ")))</f>
        <v/>
      </c>
      <c r="R472" s="50">
        <f>IF(ISNUMBER(FIND(" ",Q472)),LEFT(Q472,FIND(" ",Q472)-1),"")</f>
        <v/>
      </c>
      <c r="S472" s="50">
        <f>IF(ISNUMBER(FIND(" ",Q472)),TRIM(MID(Q472,FIND(" ",Q472)+1,999)),Q472)</f>
        <v/>
      </c>
      <c r="T4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472&amp;"")," "," "),"﻿"," "),"​"," "),"⁠"," ")," "," ")," "," "),CHAR(9)," "),CHAR(10)," "),CHAR(13)," "),"MAPCODE"," "),CHAR(34)," "),"“"," "),"”"," "),"'"," "),"’"," "),"‘"," "),"("," "),")"," "),"["," "),"]"," "),"{"," "),"}"," "),","," "),";"," "),"|"," "),":"," "),"/"," "),"\"," "))</f>
        <v/>
      </c>
      <c r="U472" s="50">
        <f>IF(R472&lt;&gt;"",R472,T472)</f>
        <v/>
      </c>
      <c r="V472" s="50">
        <f>IFERROR(FIND(".",S472),0)</f>
        <v/>
      </c>
      <c r="W472" s="50">
        <f>IF(V472&gt;0,V472-1,LEN(S472))</f>
        <v/>
      </c>
      <c r="X472" s="50">
        <f>IF(V472=0,"",IFERROR(LEFT(MID(S472,V472+1,99),FIND("-",MID(S472,V472+1,99))-1),MID(S472,V472+1,99)))</f>
        <v/>
      </c>
      <c r="Y472" s="50">
        <f>LEN(X472)</f>
        <v/>
      </c>
      <c r="Z4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472,"0",""),"1",""),"2",""),"3",""),"4",""),"5",""),"6",""),"7",""),"8",""),"9",""),"A",""),"B",""),"C",""),"D",""),"E",""),"F",""),"G",""),"H",""),"I",""),"J",""),"K",""),"L",""),"M",""),"N",""),"O",""),"P",""),"Q",""),"R",""),"S",""),"T",""),"U",""),"V",""),"W",""),"X",""),"Y",""),"Z",""),".",""),"-","")</f>
        <v/>
      </c>
      <c r="AA472" s="50">
        <f>LEN(S472)-LEN(SUBSTITUTE(S472,".",""))</f>
        <v/>
      </c>
      <c r="AB472" s="50">
        <f>AND(W472=5,Y472=4)</f>
        <v/>
      </c>
      <c r="AC472" s="50">
        <f>IF(P472="","",IF(S472="","There is no mapcode in this row, only a country code.",IF(ISNUMBER(FIND(" ",S472)),"There are too many spaces. A mapcode looks like ZAF RDD.2J: the country code, one space, then the code.",IF(Z472&lt;&gt;"","Contains characters that can't be in a mapcode: "&amp;Z472,IF(OR(AA472&lt;&gt;1,W472&lt;2,W472&gt;5,Y472&lt;2,Y472&gt;4),"This doesn't look like a mapcode. Mapcodes look like RDD.2J: 2 to 5 letters or numbers, a dot, then 2 to 4 more.",IF(AND(U472="",NOT(AB472)),"MISSING",IF(AND(U472&lt;&gt;"",OR(LEN(U472)&lt;2,LEN(U472)&gt;6,ISNUMBER(FIND(".",U472)))),"The country code """&amp;U472&amp;""" doesn't look right. Use a code like ZAF (South Africa) or US-CA (California).","")))))))</f>
        <v/>
      </c>
      <c r="AD472" s="50">
        <f>AND(R472&lt;&gt;"",T472&lt;&gt;"",R472&lt;&gt;T472)</f>
        <v/>
      </c>
    </row>
    <row r="473">
      <c r="B473" s="44" t="n"/>
      <c r="C473" s="44" t="n"/>
      <c r="D473" s="45">
        <f>IF(P473="","",IF(AC473="MISSING","MISSING COUNTRY CODE",IF(AC473&lt;&gt;"","NOT A VALID MAPCODE",IF(M473="NO CONNECTION","NO CONNECTION",IF(NOT(ISNUMBER(F473)),"NOT FOUND",IF(AD473,"CONVERTED – PLEASE CHECK","CONVERTED"))))))</f>
        <v/>
      </c>
      <c r="E473" s="46">
        <f>IF(OR(P473="",AC473&lt;&gt;""),"",TRIM(U473&amp;" "&amp;S473))</f>
        <v/>
      </c>
      <c r="F473" s="47">
        <f>IF(OR(M473="",M473="NO CONNECTION"),"",IFERROR(VALUE(SUBSTITUTE(_xlfn.FILTERXML(M473,"//latDeg"),".",MID(1/2,2,1))),""))</f>
        <v/>
      </c>
      <c r="G473" s="47">
        <f>IF(OR(M473="",M473="NO CONNECTION"),"",IFERROR(VALUE(SUBSTITUTE(_xlfn.FILTERXML(M473,"//lonDeg"),".",MID(1/2,2,1))),""))</f>
        <v/>
      </c>
      <c r="H473" s="45">
        <f>IF(ISNUMBER(F473),SUBSTITUTE(ROUND(F473,6)&amp;"",",",".")&amp;", "&amp;SUBSTITUTE(ROUND(G473,6)&amp;"",",","."),"")</f>
        <v/>
      </c>
      <c r="I473" s="46">
        <f>IF(ISNUMBER(F473),IFERROR(HYPERLINK("https://www.mymapcodes.com/go/?t="&amp;IF(U473="","AAA",U473)&amp;"&amp;ma="&amp;LEFT(S473,V473-1)&amp;"&amp;mb="&amp;MID(S473,V473+1,99),"Open on MyMapcodes →"),""),"")</f>
        <v/>
      </c>
      <c r="J473" s="48">
        <f>IF(P473="","",IF(AC473="MISSING","Add the country code: put it in front of the mapcode (e.g. ZAF RDD.2J) or in column C. ZAF = South Africa.",IF(AC473&lt;&gt;"",AC473,IF(M473="NO CONNECTION","Excel couldn't reach the mapcode service. Click the REFRESH RESULTS box just above the table.",IF(NOT(ISNUMBER(F473)),"The mapcode service doesn't recognise "&amp;E473&amp;". Check the mapcode and the country code.",IF(AD473,"Two different country codes were given, so the one in front of the mapcode ("&amp;R473&amp;") was used.",IF(E473&lt;&gt;TRIM(UPPER(B473&amp;"")),"Tidied up to "&amp;E473&amp;".","")))))))</f>
        <v/>
      </c>
      <c r="L473" s="49">
        <f>IF(E473="","",MapcodeAPI&amp;"coords/"&amp;SUBSTITUTE(E473," ","%20"))&amp;LEFT($B$13,0)</f>
        <v/>
      </c>
      <c r="M473" s="49">
        <f>IF(L473="","",IFERROR(_xlfn.WEBSERVICE(L473),IF(MapcodeAPIBackup="","NO CONNECTION",IFERROR(_xlfn.WEBSERVICE(MapcodeAPIBackup&amp;MID(L473,LEN(MapcodeAPI)+1,999)),"NO CONNECTION"))))</f>
        <v/>
      </c>
      <c r="N473" t="inlineStr">
        <is>
          <t xml:space="preserve"> </t>
        </is>
      </c>
      <c r="P473" s="50">
        <f>IFERROR(IF(AND(TRIM(B473&amp;"")="",TRIM(C473&amp;"")=""),"","#"&amp;UPPER(B473&amp;"")),"#(ERROR)")</f>
        <v/>
      </c>
      <c r="Q473" s="50">
        <f>IF(P473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473,2,999)," "," "),"﻿"," "),"​"," "),"⁠"," ")," "," ")," "," "),CHAR(9)," "),CHAR(10)," "),CHAR(13)," "),"MAPCODE"," "),CHAR(34)," "),"“"," "),"”"," "),"'"," "),"’"," "),"‘"," "),"("," "),")"," "),"["," "),"]"," "),"{"," "),"}"," "),","," "),";"," "),"|"," "),":"," "),"/"," "),"\"," ")))</f>
        <v/>
      </c>
      <c r="R473" s="50">
        <f>IF(ISNUMBER(FIND(" ",Q473)),LEFT(Q473,FIND(" ",Q473)-1),"")</f>
        <v/>
      </c>
      <c r="S473" s="50">
        <f>IF(ISNUMBER(FIND(" ",Q473)),TRIM(MID(Q473,FIND(" ",Q473)+1,999)),Q473)</f>
        <v/>
      </c>
      <c r="T4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473&amp;"")," "," "),"﻿"," "),"​"," "),"⁠"," ")," "," ")," "," "),CHAR(9)," "),CHAR(10)," "),CHAR(13)," "),"MAPCODE"," "),CHAR(34)," "),"“"," "),"”"," "),"'"," "),"’"," "),"‘"," "),"("," "),")"," "),"["," "),"]"," "),"{"," "),"}"," "),","," "),";"," "),"|"," "),":"," "),"/"," "),"\"," "))</f>
        <v/>
      </c>
      <c r="U473" s="50">
        <f>IF(R473&lt;&gt;"",R473,T473)</f>
        <v/>
      </c>
      <c r="V473" s="50">
        <f>IFERROR(FIND(".",S473),0)</f>
        <v/>
      </c>
      <c r="W473" s="50">
        <f>IF(V473&gt;0,V473-1,LEN(S473))</f>
        <v/>
      </c>
      <c r="X473" s="50">
        <f>IF(V473=0,"",IFERROR(LEFT(MID(S473,V473+1,99),FIND("-",MID(S473,V473+1,99))-1),MID(S473,V473+1,99)))</f>
        <v/>
      </c>
      <c r="Y473" s="50">
        <f>LEN(X473)</f>
        <v/>
      </c>
      <c r="Z4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473,"0",""),"1",""),"2",""),"3",""),"4",""),"5",""),"6",""),"7",""),"8",""),"9",""),"A",""),"B",""),"C",""),"D",""),"E",""),"F",""),"G",""),"H",""),"I",""),"J",""),"K",""),"L",""),"M",""),"N",""),"O",""),"P",""),"Q",""),"R",""),"S",""),"T",""),"U",""),"V",""),"W",""),"X",""),"Y",""),"Z",""),".",""),"-","")</f>
        <v/>
      </c>
      <c r="AA473" s="50">
        <f>LEN(S473)-LEN(SUBSTITUTE(S473,".",""))</f>
        <v/>
      </c>
      <c r="AB473" s="50">
        <f>AND(W473=5,Y473=4)</f>
        <v/>
      </c>
      <c r="AC473" s="50">
        <f>IF(P473="","",IF(S473="","There is no mapcode in this row, only a country code.",IF(ISNUMBER(FIND(" ",S473)),"There are too many spaces. A mapcode looks like ZAF RDD.2J: the country code, one space, then the code.",IF(Z473&lt;&gt;"","Contains characters that can't be in a mapcode: "&amp;Z473,IF(OR(AA473&lt;&gt;1,W473&lt;2,W473&gt;5,Y473&lt;2,Y473&gt;4),"This doesn't look like a mapcode. Mapcodes look like RDD.2J: 2 to 5 letters or numbers, a dot, then 2 to 4 more.",IF(AND(U473="",NOT(AB473)),"MISSING",IF(AND(U473&lt;&gt;"",OR(LEN(U473)&lt;2,LEN(U473)&gt;6,ISNUMBER(FIND(".",U473)))),"The country code """&amp;U473&amp;""" doesn't look right. Use a code like ZAF (South Africa) or US-CA (California).","")))))))</f>
        <v/>
      </c>
      <c r="AD473" s="50">
        <f>AND(R473&lt;&gt;"",T473&lt;&gt;"",R473&lt;&gt;T473)</f>
        <v/>
      </c>
    </row>
    <row r="474">
      <c r="B474" s="44" t="n"/>
      <c r="C474" s="44" t="n"/>
      <c r="D474" s="45">
        <f>IF(P474="","",IF(AC474="MISSING","MISSING COUNTRY CODE",IF(AC474&lt;&gt;"","NOT A VALID MAPCODE",IF(M474="NO CONNECTION","NO CONNECTION",IF(NOT(ISNUMBER(F474)),"NOT FOUND",IF(AD474,"CONVERTED – PLEASE CHECK","CONVERTED"))))))</f>
        <v/>
      </c>
      <c r="E474" s="46">
        <f>IF(OR(P474="",AC474&lt;&gt;""),"",TRIM(U474&amp;" "&amp;S474))</f>
        <v/>
      </c>
      <c r="F474" s="47">
        <f>IF(OR(M474="",M474="NO CONNECTION"),"",IFERROR(VALUE(SUBSTITUTE(_xlfn.FILTERXML(M474,"//latDeg"),".",MID(1/2,2,1))),""))</f>
        <v/>
      </c>
      <c r="G474" s="47">
        <f>IF(OR(M474="",M474="NO CONNECTION"),"",IFERROR(VALUE(SUBSTITUTE(_xlfn.FILTERXML(M474,"//lonDeg"),".",MID(1/2,2,1))),""))</f>
        <v/>
      </c>
      <c r="H474" s="45">
        <f>IF(ISNUMBER(F474),SUBSTITUTE(ROUND(F474,6)&amp;"",",",".")&amp;", "&amp;SUBSTITUTE(ROUND(G474,6)&amp;"",",","."),"")</f>
        <v/>
      </c>
      <c r="I474" s="46">
        <f>IF(ISNUMBER(F474),IFERROR(HYPERLINK("https://www.mymapcodes.com/go/?t="&amp;IF(U474="","AAA",U474)&amp;"&amp;ma="&amp;LEFT(S474,V474-1)&amp;"&amp;mb="&amp;MID(S474,V474+1,99),"Open on MyMapcodes →"),""),"")</f>
        <v/>
      </c>
      <c r="J474" s="48">
        <f>IF(P474="","",IF(AC474="MISSING","Add the country code: put it in front of the mapcode (e.g. ZAF RDD.2J) or in column C. ZAF = South Africa.",IF(AC474&lt;&gt;"",AC474,IF(M474="NO CONNECTION","Excel couldn't reach the mapcode service. Click the REFRESH RESULTS box just above the table.",IF(NOT(ISNUMBER(F474)),"The mapcode service doesn't recognise "&amp;E474&amp;". Check the mapcode and the country code.",IF(AD474,"Two different country codes were given, so the one in front of the mapcode ("&amp;R474&amp;") was used.",IF(E474&lt;&gt;TRIM(UPPER(B474&amp;"")),"Tidied up to "&amp;E474&amp;".","")))))))</f>
        <v/>
      </c>
      <c r="L474" s="49">
        <f>IF(E474="","",MapcodeAPI&amp;"coords/"&amp;SUBSTITUTE(E474," ","%20"))&amp;LEFT($B$13,0)</f>
        <v/>
      </c>
      <c r="M474" s="49">
        <f>IF(L474="","",IFERROR(_xlfn.WEBSERVICE(L474),IF(MapcodeAPIBackup="","NO CONNECTION",IFERROR(_xlfn.WEBSERVICE(MapcodeAPIBackup&amp;MID(L474,LEN(MapcodeAPI)+1,999)),"NO CONNECTION"))))</f>
        <v/>
      </c>
      <c r="N474" t="inlineStr">
        <is>
          <t xml:space="preserve"> </t>
        </is>
      </c>
      <c r="P474" s="50">
        <f>IFERROR(IF(AND(TRIM(B474&amp;"")="",TRIM(C474&amp;"")=""),"","#"&amp;UPPER(B474&amp;"")),"#(ERROR)")</f>
        <v/>
      </c>
      <c r="Q474" s="50">
        <f>IF(P474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474,2,999)," "," "),"﻿"," "),"​"," "),"⁠"," ")," "," ")," "," "),CHAR(9)," "),CHAR(10)," "),CHAR(13)," "),"MAPCODE"," "),CHAR(34)," "),"“"," "),"”"," "),"'"," "),"’"," "),"‘"," "),"("," "),")"," "),"["," "),"]"," "),"{"," "),"}"," "),","," "),";"," "),"|"," "),":"," "),"/"," "),"\"," ")))</f>
        <v/>
      </c>
      <c r="R474" s="50">
        <f>IF(ISNUMBER(FIND(" ",Q474)),LEFT(Q474,FIND(" ",Q474)-1),"")</f>
        <v/>
      </c>
      <c r="S474" s="50">
        <f>IF(ISNUMBER(FIND(" ",Q474)),TRIM(MID(Q474,FIND(" ",Q474)+1,999)),Q474)</f>
        <v/>
      </c>
      <c r="T4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474&amp;"")," "," "),"﻿"," "),"​"," "),"⁠"," ")," "," ")," "," "),CHAR(9)," "),CHAR(10)," "),CHAR(13)," "),"MAPCODE"," "),CHAR(34)," "),"“"," "),"”"," "),"'"," "),"’"," "),"‘"," "),"("," "),")"," "),"["," "),"]"," "),"{"," "),"}"," "),","," "),";"," "),"|"," "),":"," "),"/"," "),"\"," "))</f>
        <v/>
      </c>
      <c r="U474" s="50">
        <f>IF(R474&lt;&gt;"",R474,T474)</f>
        <v/>
      </c>
      <c r="V474" s="50">
        <f>IFERROR(FIND(".",S474),0)</f>
        <v/>
      </c>
      <c r="W474" s="50">
        <f>IF(V474&gt;0,V474-1,LEN(S474))</f>
        <v/>
      </c>
      <c r="X474" s="50">
        <f>IF(V474=0,"",IFERROR(LEFT(MID(S474,V474+1,99),FIND("-",MID(S474,V474+1,99))-1),MID(S474,V474+1,99)))</f>
        <v/>
      </c>
      <c r="Y474" s="50">
        <f>LEN(X474)</f>
        <v/>
      </c>
      <c r="Z4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474,"0",""),"1",""),"2",""),"3",""),"4",""),"5",""),"6",""),"7",""),"8",""),"9",""),"A",""),"B",""),"C",""),"D",""),"E",""),"F",""),"G",""),"H",""),"I",""),"J",""),"K",""),"L",""),"M",""),"N",""),"O",""),"P",""),"Q",""),"R",""),"S",""),"T",""),"U",""),"V",""),"W",""),"X",""),"Y",""),"Z",""),".",""),"-","")</f>
        <v/>
      </c>
      <c r="AA474" s="50">
        <f>LEN(S474)-LEN(SUBSTITUTE(S474,".",""))</f>
        <v/>
      </c>
      <c r="AB474" s="50">
        <f>AND(W474=5,Y474=4)</f>
        <v/>
      </c>
      <c r="AC474" s="50">
        <f>IF(P474="","",IF(S474="","There is no mapcode in this row, only a country code.",IF(ISNUMBER(FIND(" ",S474)),"There are too many spaces. A mapcode looks like ZAF RDD.2J: the country code, one space, then the code.",IF(Z474&lt;&gt;"","Contains characters that can't be in a mapcode: "&amp;Z474,IF(OR(AA474&lt;&gt;1,W474&lt;2,W474&gt;5,Y474&lt;2,Y474&gt;4),"This doesn't look like a mapcode. Mapcodes look like RDD.2J: 2 to 5 letters or numbers, a dot, then 2 to 4 more.",IF(AND(U474="",NOT(AB474)),"MISSING",IF(AND(U474&lt;&gt;"",OR(LEN(U474)&lt;2,LEN(U474)&gt;6,ISNUMBER(FIND(".",U474)))),"The country code """&amp;U474&amp;""" doesn't look right. Use a code like ZAF (South Africa) or US-CA (California).","")))))))</f>
        <v/>
      </c>
      <c r="AD474" s="50">
        <f>AND(R474&lt;&gt;"",T474&lt;&gt;"",R474&lt;&gt;T474)</f>
        <v/>
      </c>
    </row>
    <row r="475">
      <c r="B475" s="44" t="n"/>
      <c r="C475" s="44" t="n"/>
      <c r="D475" s="45">
        <f>IF(P475="","",IF(AC475="MISSING","MISSING COUNTRY CODE",IF(AC475&lt;&gt;"","NOT A VALID MAPCODE",IF(M475="NO CONNECTION","NO CONNECTION",IF(NOT(ISNUMBER(F475)),"NOT FOUND",IF(AD475,"CONVERTED – PLEASE CHECK","CONVERTED"))))))</f>
        <v/>
      </c>
      <c r="E475" s="46">
        <f>IF(OR(P475="",AC475&lt;&gt;""),"",TRIM(U475&amp;" "&amp;S475))</f>
        <v/>
      </c>
      <c r="F475" s="47">
        <f>IF(OR(M475="",M475="NO CONNECTION"),"",IFERROR(VALUE(SUBSTITUTE(_xlfn.FILTERXML(M475,"//latDeg"),".",MID(1/2,2,1))),""))</f>
        <v/>
      </c>
      <c r="G475" s="47">
        <f>IF(OR(M475="",M475="NO CONNECTION"),"",IFERROR(VALUE(SUBSTITUTE(_xlfn.FILTERXML(M475,"//lonDeg"),".",MID(1/2,2,1))),""))</f>
        <v/>
      </c>
      <c r="H475" s="45">
        <f>IF(ISNUMBER(F475),SUBSTITUTE(ROUND(F475,6)&amp;"",",",".")&amp;", "&amp;SUBSTITUTE(ROUND(G475,6)&amp;"",",","."),"")</f>
        <v/>
      </c>
      <c r="I475" s="46">
        <f>IF(ISNUMBER(F475),IFERROR(HYPERLINK("https://www.mymapcodes.com/go/?t="&amp;IF(U475="","AAA",U475)&amp;"&amp;ma="&amp;LEFT(S475,V475-1)&amp;"&amp;mb="&amp;MID(S475,V475+1,99),"Open on MyMapcodes →"),""),"")</f>
        <v/>
      </c>
      <c r="J475" s="48">
        <f>IF(P475="","",IF(AC475="MISSING","Add the country code: put it in front of the mapcode (e.g. ZAF RDD.2J) or in column C. ZAF = South Africa.",IF(AC475&lt;&gt;"",AC475,IF(M475="NO CONNECTION","Excel couldn't reach the mapcode service. Click the REFRESH RESULTS box just above the table.",IF(NOT(ISNUMBER(F475)),"The mapcode service doesn't recognise "&amp;E475&amp;". Check the mapcode and the country code.",IF(AD475,"Two different country codes were given, so the one in front of the mapcode ("&amp;R475&amp;") was used.",IF(E475&lt;&gt;TRIM(UPPER(B475&amp;"")),"Tidied up to "&amp;E475&amp;".","")))))))</f>
        <v/>
      </c>
      <c r="L475" s="49">
        <f>IF(E475="","",MapcodeAPI&amp;"coords/"&amp;SUBSTITUTE(E475," ","%20"))&amp;LEFT($B$13,0)</f>
        <v/>
      </c>
      <c r="M475" s="49">
        <f>IF(L475="","",IFERROR(_xlfn.WEBSERVICE(L475),IF(MapcodeAPIBackup="","NO CONNECTION",IFERROR(_xlfn.WEBSERVICE(MapcodeAPIBackup&amp;MID(L475,LEN(MapcodeAPI)+1,999)),"NO CONNECTION"))))</f>
        <v/>
      </c>
      <c r="N475" t="inlineStr">
        <is>
          <t xml:space="preserve"> </t>
        </is>
      </c>
      <c r="P475" s="50">
        <f>IFERROR(IF(AND(TRIM(B475&amp;"")="",TRIM(C475&amp;"")=""),"","#"&amp;UPPER(B475&amp;"")),"#(ERROR)")</f>
        <v/>
      </c>
      <c r="Q475" s="50">
        <f>IF(P475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475,2,999)," "," "),"﻿"," "),"​"," "),"⁠"," ")," "," ")," "," "),CHAR(9)," "),CHAR(10)," "),CHAR(13)," "),"MAPCODE"," "),CHAR(34)," "),"“"," "),"”"," "),"'"," "),"’"," "),"‘"," "),"("," "),")"," "),"["," "),"]"," "),"{"," "),"}"," "),","," "),";"," "),"|"," "),":"," "),"/"," "),"\"," ")))</f>
        <v/>
      </c>
      <c r="R475" s="50">
        <f>IF(ISNUMBER(FIND(" ",Q475)),LEFT(Q475,FIND(" ",Q475)-1),"")</f>
        <v/>
      </c>
      <c r="S475" s="50">
        <f>IF(ISNUMBER(FIND(" ",Q475)),TRIM(MID(Q475,FIND(" ",Q475)+1,999)),Q475)</f>
        <v/>
      </c>
      <c r="T4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475&amp;"")," "," "),"﻿"," "),"​"," "),"⁠"," ")," "," ")," "," "),CHAR(9)," "),CHAR(10)," "),CHAR(13)," "),"MAPCODE"," "),CHAR(34)," "),"“"," "),"”"," "),"'"," "),"’"," "),"‘"," "),"("," "),")"," "),"["," "),"]"," "),"{"," "),"}"," "),","," "),";"," "),"|"," "),":"," "),"/"," "),"\"," "))</f>
        <v/>
      </c>
      <c r="U475" s="50">
        <f>IF(R475&lt;&gt;"",R475,T475)</f>
        <v/>
      </c>
      <c r="V475" s="50">
        <f>IFERROR(FIND(".",S475),0)</f>
        <v/>
      </c>
      <c r="W475" s="50">
        <f>IF(V475&gt;0,V475-1,LEN(S475))</f>
        <v/>
      </c>
      <c r="X475" s="50">
        <f>IF(V475=0,"",IFERROR(LEFT(MID(S475,V475+1,99),FIND("-",MID(S475,V475+1,99))-1),MID(S475,V475+1,99)))</f>
        <v/>
      </c>
      <c r="Y475" s="50">
        <f>LEN(X475)</f>
        <v/>
      </c>
      <c r="Z4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475,"0",""),"1",""),"2",""),"3",""),"4",""),"5",""),"6",""),"7",""),"8",""),"9",""),"A",""),"B",""),"C",""),"D",""),"E",""),"F",""),"G",""),"H",""),"I",""),"J",""),"K",""),"L",""),"M",""),"N",""),"O",""),"P",""),"Q",""),"R",""),"S",""),"T",""),"U",""),"V",""),"W",""),"X",""),"Y",""),"Z",""),".",""),"-","")</f>
        <v/>
      </c>
      <c r="AA475" s="50">
        <f>LEN(S475)-LEN(SUBSTITUTE(S475,".",""))</f>
        <v/>
      </c>
      <c r="AB475" s="50">
        <f>AND(W475=5,Y475=4)</f>
        <v/>
      </c>
      <c r="AC475" s="50">
        <f>IF(P475="","",IF(S475="","There is no mapcode in this row, only a country code.",IF(ISNUMBER(FIND(" ",S475)),"There are too many spaces. A mapcode looks like ZAF RDD.2J: the country code, one space, then the code.",IF(Z475&lt;&gt;"","Contains characters that can't be in a mapcode: "&amp;Z475,IF(OR(AA475&lt;&gt;1,W475&lt;2,W475&gt;5,Y475&lt;2,Y475&gt;4),"This doesn't look like a mapcode. Mapcodes look like RDD.2J: 2 to 5 letters or numbers, a dot, then 2 to 4 more.",IF(AND(U475="",NOT(AB475)),"MISSING",IF(AND(U475&lt;&gt;"",OR(LEN(U475)&lt;2,LEN(U475)&gt;6,ISNUMBER(FIND(".",U475)))),"The country code """&amp;U475&amp;""" doesn't look right. Use a code like ZAF (South Africa) or US-CA (California).","")))))))</f>
        <v/>
      </c>
      <c r="AD475" s="50">
        <f>AND(R475&lt;&gt;"",T475&lt;&gt;"",R475&lt;&gt;T475)</f>
        <v/>
      </c>
    </row>
    <row r="476">
      <c r="B476" s="44" t="n"/>
      <c r="C476" s="44" t="n"/>
      <c r="D476" s="45">
        <f>IF(P476="","",IF(AC476="MISSING","MISSING COUNTRY CODE",IF(AC476&lt;&gt;"","NOT A VALID MAPCODE",IF(M476="NO CONNECTION","NO CONNECTION",IF(NOT(ISNUMBER(F476)),"NOT FOUND",IF(AD476,"CONVERTED – PLEASE CHECK","CONVERTED"))))))</f>
        <v/>
      </c>
      <c r="E476" s="46">
        <f>IF(OR(P476="",AC476&lt;&gt;""),"",TRIM(U476&amp;" "&amp;S476))</f>
        <v/>
      </c>
      <c r="F476" s="47">
        <f>IF(OR(M476="",M476="NO CONNECTION"),"",IFERROR(VALUE(SUBSTITUTE(_xlfn.FILTERXML(M476,"//latDeg"),".",MID(1/2,2,1))),""))</f>
        <v/>
      </c>
      <c r="G476" s="47">
        <f>IF(OR(M476="",M476="NO CONNECTION"),"",IFERROR(VALUE(SUBSTITUTE(_xlfn.FILTERXML(M476,"//lonDeg"),".",MID(1/2,2,1))),""))</f>
        <v/>
      </c>
      <c r="H476" s="45">
        <f>IF(ISNUMBER(F476),SUBSTITUTE(ROUND(F476,6)&amp;"",",",".")&amp;", "&amp;SUBSTITUTE(ROUND(G476,6)&amp;"",",","."),"")</f>
        <v/>
      </c>
      <c r="I476" s="46">
        <f>IF(ISNUMBER(F476),IFERROR(HYPERLINK("https://www.mymapcodes.com/go/?t="&amp;IF(U476="","AAA",U476)&amp;"&amp;ma="&amp;LEFT(S476,V476-1)&amp;"&amp;mb="&amp;MID(S476,V476+1,99),"Open on MyMapcodes →"),""),"")</f>
        <v/>
      </c>
      <c r="J476" s="48">
        <f>IF(P476="","",IF(AC476="MISSING","Add the country code: put it in front of the mapcode (e.g. ZAF RDD.2J) or in column C. ZAF = South Africa.",IF(AC476&lt;&gt;"",AC476,IF(M476="NO CONNECTION","Excel couldn't reach the mapcode service. Click the REFRESH RESULTS box just above the table.",IF(NOT(ISNUMBER(F476)),"The mapcode service doesn't recognise "&amp;E476&amp;". Check the mapcode and the country code.",IF(AD476,"Two different country codes were given, so the one in front of the mapcode ("&amp;R476&amp;") was used.",IF(E476&lt;&gt;TRIM(UPPER(B476&amp;"")),"Tidied up to "&amp;E476&amp;".","")))))))</f>
        <v/>
      </c>
      <c r="L476" s="49">
        <f>IF(E476="","",MapcodeAPI&amp;"coords/"&amp;SUBSTITUTE(E476," ","%20"))&amp;LEFT($B$13,0)</f>
        <v/>
      </c>
      <c r="M476" s="49">
        <f>IF(L476="","",IFERROR(_xlfn.WEBSERVICE(L476),IF(MapcodeAPIBackup="","NO CONNECTION",IFERROR(_xlfn.WEBSERVICE(MapcodeAPIBackup&amp;MID(L476,LEN(MapcodeAPI)+1,999)),"NO CONNECTION"))))</f>
        <v/>
      </c>
      <c r="N476" t="inlineStr">
        <is>
          <t xml:space="preserve"> </t>
        </is>
      </c>
      <c r="P476" s="50">
        <f>IFERROR(IF(AND(TRIM(B476&amp;"")="",TRIM(C476&amp;"")=""),"","#"&amp;UPPER(B476&amp;"")),"#(ERROR)")</f>
        <v/>
      </c>
      <c r="Q476" s="50">
        <f>IF(P476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476,2,999)," "," "),"﻿"," "),"​"," "),"⁠"," ")," "," ")," "," "),CHAR(9)," "),CHAR(10)," "),CHAR(13)," "),"MAPCODE"," "),CHAR(34)," "),"“"," "),"”"," "),"'"," "),"’"," "),"‘"," "),"("," "),")"," "),"["," "),"]"," "),"{"," "),"}"," "),","," "),";"," "),"|"," "),":"," "),"/"," "),"\"," ")))</f>
        <v/>
      </c>
      <c r="R476" s="50">
        <f>IF(ISNUMBER(FIND(" ",Q476)),LEFT(Q476,FIND(" ",Q476)-1),"")</f>
        <v/>
      </c>
      <c r="S476" s="50">
        <f>IF(ISNUMBER(FIND(" ",Q476)),TRIM(MID(Q476,FIND(" ",Q476)+1,999)),Q476)</f>
        <v/>
      </c>
      <c r="T4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476&amp;"")," "," "),"﻿"," "),"​"," "),"⁠"," ")," "," ")," "," "),CHAR(9)," "),CHAR(10)," "),CHAR(13)," "),"MAPCODE"," "),CHAR(34)," "),"“"," "),"”"," "),"'"," "),"’"," "),"‘"," "),"("," "),")"," "),"["," "),"]"," "),"{"," "),"}"," "),","," "),";"," "),"|"," "),":"," "),"/"," "),"\"," "))</f>
        <v/>
      </c>
      <c r="U476" s="50">
        <f>IF(R476&lt;&gt;"",R476,T476)</f>
        <v/>
      </c>
      <c r="V476" s="50">
        <f>IFERROR(FIND(".",S476),0)</f>
        <v/>
      </c>
      <c r="W476" s="50">
        <f>IF(V476&gt;0,V476-1,LEN(S476))</f>
        <v/>
      </c>
      <c r="X476" s="50">
        <f>IF(V476=0,"",IFERROR(LEFT(MID(S476,V476+1,99),FIND("-",MID(S476,V476+1,99))-1),MID(S476,V476+1,99)))</f>
        <v/>
      </c>
      <c r="Y476" s="50">
        <f>LEN(X476)</f>
        <v/>
      </c>
      <c r="Z4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476,"0",""),"1",""),"2",""),"3",""),"4",""),"5",""),"6",""),"7",""),"8",""),"9",""),"A",""),"B",""),"C",""),"D",""),"E",""),"F",""),"G",""),"H",""),"I",""),"J",""),"K",""),"L",""),"M",""),"N",""),"O",""),"P",""),"Q",""),"R",""),"S",""),"T",""),"U",""),"V",""),"W",""),"X",""),"Y",""),"Z",""),".",""),"-","")</f>
        <v/>
      </c>
      <c r="AA476" s="50">
        <f>LEN(S476)-LEN(SUBSTITUTE(S476,".",""))</f>
        <v/>
      </c>
      <c r="AB476" s="50">
        <f>AND(W476=5,Y476=4)</f>
        <v/>
      </c>
      <c r="AC476" s="50">
        <f>IF(P476="","",IF(S476="","There is no mapcode in this row, only a country code.",IF(ISNUMBER(FIND(" ",S476)),"There are too many spaces. A mapcode looks like ZAF RDD.2J: the country code, one space, then the code.",IF(Z476&lt;&gt;"","Contains characters that can't be in a mapcode: "&amp;Z476,IF(OR(AA476&lt;&gt;1,W476&lt;2,W476&gt;5,Y476&lt;2,Y476&gt;4),"This doesn't look like a mapcode. Mapcodes look like RDD.2J: 2 to 5 letters or numbers, a dot, then 2 to 4 more.",IF(AND(U476="",NOT(AB476)),"MISSING",IF(AND(U476&lt;&gt;"",OR(LEN(U476)&lt;2,LEN(U476)&gt;6,ISNUMBER(FIND(".",U476)))),"The country code """&amp;U476&amp;""" doesn't look right. Use a code like ZAF (South Africa) or US-CA (California).","")))))))</f>
        <v/>
      </c>
      <c r="AD476" s="50">
        <f>AND(R476&lt;&gt;"",T476&lt;&gt;"",R476&lt;&gt;T476)</f>
        <v/>
      </c>
    </row>
    <row r="477">
      <c r="B477" s="44" t="n"/>
      <c r="C477" s="44" t="n"/>
      <c r="D477" s="45">
        <f>IF(P477="","",IF(AC477="MISSING","MISSING COUNTRY CODE",IF(AC477&lt;&gt;"","NOT A VALID MAPCODE",IF(M477="NO CONNECTION","NO CONNECTION",IF(NOT(ISNUMBER(F477)),"NOT FOUND",IF(AD477,"CONVERTED – PLEASE CHECK","CONVERTED"))))))</f>
        <v/>
      </c>
      <c r="E477" s="46">
        <f>IF(OR(P477="",AC477&lt;&gt;""),"",TRIM(U477&amp;" "&amp;S477))</f>
        <v/>
      </c>
      <c r="F477" s="47">
        <f>IF(OR(M477="",M477="NO CONNECTION"),"",IFERROR(VALUE(SUBSTITUTE(_xlfn.FILTERXML(M477,"//latDeg"),".",MID(1/2,2,1))),""))</f>
        <v/>
      </c>
      <c r="G477" s="47">
        <f>IF(OR(M477="",M477="NO CONNECTION"),"",IFERROR(VALUE(SUBSTITUTE(_xlfn.FILTERXML(M477,"//lonDeg"),".",MID(1/2,2,1))),""))</f>
        <v/>
      </c>
      <c r="H477" s="45">
        <f>IF(ISNUMBER(F477),SUBSTITUTE(ROUND(F477,6)&amp;"",",",".")&amp;", "&amp;SUBSTITUTE(ROUND(G477,6)&amp;"",",","."),"")</f>
        <v/>
      </c>
      <c r="I477" s="46">
        <f>IF(ISNUMBER(F477),IFERROR(HYPERLINK("https://www.mymapcodes.com/go/?t="&amp;IF(U477="","AAA",U477)&amp;"&amp;ma="&amp;LEFT(S477,V477-1)&amp;"&amp;mb="&amp;MID(S477,V477+1,99),"Open on MyMapcodes →"),""),"")</f>
        <v/>
      </c>
      <c r="J477" s="48">
        <f>IF(P477="","",IF(AC477="MISSING","Add the country code: put it in front of the mapcode (e.g. ZAF RDD.2J) or in column C. ZAF = South Africa.",IF(AC477&lt;&gt;"",AC477,IF(M477="NO CONNECTION","Excel couldn't reach the mapcode service. Click the REFRESH RESULTS box just above the table.",IF(NOT(ISNUMBER(F477)),"The mapcode service doesn't recognise "&amp;E477&amp;". Check the mapcode and the country code.",IF(AD477,"Two different country codes were given, so the one in front of the mapcode ("&amp;R477&amp;") was used.",IF(E477&lt;&gt;TRIM(UPPER(B477&amp;"")),"Tidied up to "&amp;E477&amp;".","")))))))</f>
        <v/>
      </c>
      <c r="L477" s="49">
        <f>IF(E477="","",MapcodeAPI&amp;"coords/"&amp;SUBSTITUTE(E477," ","%20"))&amp;LEFT($B$13,0)</f>
        <v/>
      </c>
      <c r="M477" s="49">
        <f>IF(L477="","",IFERROR(_xlfn.WEBSERVICE(L477),IF(MapcodeAPIBackup="","NO CONNECTION",IFERROR(_xlfn.WEBSERVICE(MapcodeAPIBackup&amp;MID(L477,LEN(MapcodeAPI)+1,999)),"NO CONNECTION"))))</f>
        <v/>
      </c>
      <c r="N477" t="inlineStr">
        <is>
          <t xml:space="preserve"> </t>
        </is>
      </c>
      <c r="P477" s="50">
        <f>IFERROR(IF(AND(TRIM(B477&amp;"")="",TRIM(C477&amp;"")=""),"","#"&amp;UPPER(B477&amp;"")),"#(ERROR)")</f>
        <v/>
      </c>
      <c r="Q477" s="50">
        <f>IF(P477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477,2,999)," "," "),"﻿"," "),"​"," "),"⁠"," ")," "," ")," "," "),CHAR(9)," "),CHAR(10)," "),CHAR(13)," "),"MAPCODE"," "),CHAR(34)," "),"“"," "),"”"," "),"'"," "),"’"," "),"‘"," "),"("," "),")"," "),"["," "),"]"," "),"{"," "),"}"," "),","," "),";"," "),"|"," "),":"," "),"/"," "),"\"," ")))</f>
        <v/>
      </c>
      <c r="R477" s="50">
        <f>IF(ISNUMBER(FIND(" ",Q477)),LEFT(Q477,FIND(" ",Q477)-1),"")</f>
        <v/>
      </c>
      <c r="S477" s="50">
        <f>IF(ISNUMBER(FIND(" ",Q477)),TRIM(MID(Q477,FIND(" ",Q477)+1,999)),Q477)</f>
        <v/>
      </c>
      <c r="T4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477&amp;"")," "," "),"﻿"," "),"​"," "),"⁠"," ")," "," ")," "," "),CHAR(9)," "),CHAR(10)," "),CHAR(13)," "),"MAPCODE"," "),CHAR(34)," "),"“"," "),"”"," "),"'"," "),"’"," "),"‘"," "),"("," "),")"," "),"["," "),"]"," "),"{"," "),"}"," "),","," "),";"," "),"|"," "),":"," "),"/"," "),"\"," "))</f>
        <v/>
      </c>
      <c r="U477" s="50">
        <f>IF(R477&lt;&gt;"",R477,T477)</f>
        <v/>
      </c>
      <c r="V477" s="50">
        <f>IFERROR(FIND(".",S477),0)</f>
        <v/>
      </c>
      <c r="W477" s="50">
        <f>IF(V477&gt;0,V477-1,LEN(S477))</f>
        <v/>
      </c>
      <c r="X477" s="50">
        <f>IF(V477=0,"",IFERROR(LEFT(MID(S477,V477+1,99),FIND("-",MID(S477,V477+1,99))-1),MID(S477,V477+1,99)))</f>
        <v/>
      </c>
      <c r="Y477" s="50">
        <f>LEN(X477)</f>
        <v/>
      </c>
      <c r="Z4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477,"0",""),"1",""),"2",""),"3",""),"4",""),"5",""),"6",""),"7",""),"8",""),"9",""),"A",""),"B",""),"C",""),"D",""),"E",""),"F",""),"G",""),"H",""),"I",""),"J",""),"K",""),"L",""),"M",""),"N",""),"O",""),"P",""),"Q",""),"R",""),"S",""),"T",""),"U",""),"V",""),"W",""),"X",""),"Y",""),"Z",""),".",""),"-","")</f>
        <v/>
      </c>
      <c r="AA477" s="50">
        <f>LEN(S477)-LEN(SUBSTITUTE(S477,".",""))</f>
        <v/>
      </c>
      <c r="AB477" s="50">
        <f>AND(W477=5,Y477=4)</f>
        <v/>
      </c>
      <c r="AC477" s="50">
        <f>IF(P477="","",IF(S477="","There is no mapcode in this row, only a country code.",IF(ISNUMBER(FIND(" ",S477)),"There are too many spaces. A mapcode looks like ZAF RDD.2J: the country code, one space, then the code.",IF(Z477&lt;&gt;"","Contains characters that can't be in a mapcode: "&amp;Z477,IF(OR(AA477&lt;&gt;1,W477&lt;2,W477&gt;5,Y477&lt;2,Y477&gt;4),"This doesn't look like a mapcode. Mapcodes look like RDD.2J: 2 to 5 letters or numbers, a dot, then 2 to 4 more.",IF(AND(U477="",NOT(AB477)),"MISSING",IF(AND(U477&lt;&gt;"",OR(LEN(U477)&lt;2,LEN(U477)&gt;6,ISNUMBER(FIND(".",U477)))),"The country code """&amp;U477&amp;""" doesn't look right. Use a code like ZAF (South Africa) or US-CA (California).","")))))))</f>
        <v/>
      </c>
      <c r="AD477" s="50">
        <f>AND(R477&lt;&gt;"",T477&lt;&gt;"",R477&lt;&gt;T477)</f>
        <v/>
      </c>
    </row>
    <row r="478">
      <c r="B478" s="44" t="n"/>
      <c r="C478" s="44" t="n"/>
      <c r="D478" s="45">
        <f>IF(P478="","",IF(AC478="MISSING","MISSING COUNTRY CODE",IF(AC478&lt;&gt;"","NOT A VALID MAPCODE",IF(M478="NO CONNECTION","NO CONNECTION",IF(NOT(ISNUMBER(F478)),"NOT FOUND",IF(AD478,"CONVERTED – PLEASE CHECK","CONVERTED"))))))</f>
        <v/>
      </c>
      <c r="E478" s="46">
        <f>IF(OR(P478="",AC478&lt;&gt;""),"",TRIM(U478&amp;" "&amp;S478))</f>
        <v/>
      </c>
      <c r="F478" s="47">
        <f>IF(OR(M478="",M478="NO CONNECTION"),"",IFERROR(VALUE(SUBSTITUTE(_xlfn.FILTERXML(M478,"//latDeg"),".",MID(1/2,2,1))),""))</f>
        <v/>
      </c>
      <c r="G478" s="47">
        <f>IF(OR(M478="",M478="NO CONNECTION"),"",IFERROR(VALUE(SUBSTITUTE(_xlfn.FILTERXML(M478,"//lonDeg"),".",MID(1/2,2,1))),""))</f>
        <v/>
      </c>
      <c r="H478" s="45">
        <f>IF(ISNUMBER(F478),SUBSTITUTE(ROUND(F478,6)&amp;"",",",".")&amp;", "&amp;SUBSTITUTE(ROUND(G478,6)&amp;"",",","."),"")</f>
        <v/>
      </c>
      <c r="I478" s="46">
        <f>IF(ISNUMBER(F478),IFERROR(HYPERLINK("https://www.mymapcodes.com/go/?t="&amp;IF(U478="","AAA",U478)&amp;"&amp;ma="&amp;LEFT(S478,V478-1)&amp;"&amp;mb="&amp;MID(S478,V478+1,99),"Open on MyMapcodes →"),""),"")</f>
        <v/>
      </c>
      <c r="J478" s="48">
        <f>IF(P478="","",IF(AC478="MISSING","Add the country code: put it in front of the mapcode (e.g. ZAF RDD.2J) or in column C. ZAF = South Africa.",IF(AC478&lt;&gt;"",AC478,IF(M478="NO CONNECTION","Excel couldn't reach the mapcode service. Click the REFRESH RESULTS box just above the table.",IF(NOT(ISNUMBER(F478)),"The mapcode service doesn't recognise "&amp;E478&amp;". Check the mapcode and the country code.",IF(AD478,"Two different country codes were given, so the one in front of the mapcode ("&amp;R478&amp;") was used.",IF(E478&lt;&gt;TRIM(UPPER(B478&amp;"")),"Tidied up to "&amp;E478&amp;".","")))))))</f>
        <v/>
      </c>
      <c r="L478" s="49">
        <f>IF(E478="","",MapcodeAPI&amp;"coords/"&amp;SUBSTITUTE(E478," ","%20"))&amp;LEFT($B$13,0)</f>
        <v/>
      </c>
      <c r="M478" s="49">
        <f>IF(L478="","",IFERROR(_xlfn.WEBSERVICE(L478),IF(MapcodeAPIBackup="","NO CONNECTION",IFERROR(_xlfn.WEBSERVICE(MapcodeAPIBackup&amp;MID(L478,LEN(MapcodeAPI)+1,999)),"NO CONNECTION"))))</f>
        <v/>
      </c>
      <c r="N478" t="inlineStr">
        <is>
          <t xml:space="preserve"> </t>
        </is>
      </c>
      <c r="P478" s="50">
        <f>IFERROR(IF(AND(TRIM(B478&amp;"")="",TRIM(C478&amp;"")=""),"","#"&amp;UPPER(B478&amp;"")),"#(ERROR)")</f>
        <v/>
      </c>
      <c r="Q478" s="50">
        <f>IF(P478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478,2,999)," "," "),"﻿"," "),"​"," "),"⁠"," ")," "," ")," "," "),CHAR(9)," "),CHAR(10)," "),CHAR(13)," "),"MAPCODE"," "),CHAR(34)," "),"“"," "),"”"," "),"'"," "),"’"," "),"‘"," "),"("," "),")"," "),"["," "),"]"," "),"{"," "),"}"," "),","," "),";"," "),"|"," "),":"," "),"/"," "),"\"," ")))</f>
        <v/>
      </c>
      <c r="R478" s="50">
        <f>IF(ISNUMBER(FIND(" ",Q478)),LEFT(Q478,FIND(" ",Q478)-1),"")</f>
        <v/>
      </c>
      <c r="S478" s="50">
        <f>IF(ISNUMBER(FIND(" ",Q478)),TRIM(MID(Q478,FIND(" ",Q478)+1,999)),Q478)</f>
        <v/>
      </c>
      <c r="T4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478&amp;"")," "," "),"﻿"," "),"​"," "),"⁠"," ")," "," ")," "," "),CHAR(9)," "),CHAR(10)," "),CHAR(13)," "),"MAPCODE"," "),CHAR(34)," "),"“"," "),"”"," "),"'"," "),"’"," "),"‘"," "),"("," "),")"," "),"["," "),"]"," "),"{"," "),"}"," "),","," "),";"," "),"|"," "),":"," "),"/"," "),"\"," "))</f>
        <v/>
      </c>
      <c r="U478" s="50">
        <f>IF(R478&lt;&gt;"",R478,T478)</f>
        <v/>
      </c>
      <c r="V478" s="50">
        <f>IFERROR(FIND(".",S478),0)</f>
        <v/>
      </c>
      <c r="W478" s="50">
        <f>IF(V478&gt;0,V478-1,LEN(S478))</f>
        <v/>
      </c>
      <c r="X478" s="50">
        <f>IF(V478=0,"",IFERROR(LEFT(MID(S478,V478+1,99),FIND("-",MID(S478,V478+1,99))-1),MID(S478,V478+1,99)))</f>
        <v/>
      </c>
      <c r="Y478" s="50">
        <f>LEN(X478)</f>
        <v/>
      </c>
      <c r="Z4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478,"0",""),"1",""),"2",""),"3",""),"4",""),"5",""),"6",""),"7",""),"8",""),"9",""),"A",""),"B",""),"C",""),"D",""),"E",""),"F",""),"G",""),"H",""),"I",""),"J",""),"K",""),"L",""),"M",""),"N",""),"O",""),"P",""),"Q",""),"R",""),"S",""),"T",""),"U",""),"V",""),"W",""),"X",""),"Y",""),"Z",""),".",""),"-","")</f>
        <v/>
      </c>
      <c r="AA478" s="50">
        <f>LEN(S478)-LEN(SUBSTITUTE(S478,".",""))</f>
        <v/>
      </c>
      <c r="AB478" s="50">
        <f>AND(W478=5,Y478=4)</f>
        <v/>
      </c>
      <c r="AC478" s="50">
        <f>IF(P478="","",IF(S478="","There is no mapcode in this row, only a country code.",IF(ISNUMBER(FIND(" ",S478)),"There are too many spaces. A mapcode looks like ZAF RDD.2J: the country code, one space, then the code.",IF(Z478&lt;&gt;"","Contains characters that can't be in a mapcode: "&amp;Z478,IF(OR(AA478&lt;&gt;1,W478&lt;2,W478&gt;5,Y478&lt;2,Y478&gt;4),"This doesn't look like a mapcode. Mapcodes look like RDD.2J: 2 to 5 letters or numbers, a dot, then 2 to 4 more.",IF(AND(U478="",NOT(AB478)),"MISSING",IF(AND(U478&lt;&gt;"",OR(LEN(U478)&lt;2,LEN(U478)&gt;6,ISNUMBER(FIND(".",U478)))),"The country code """&amp;U478&amp;""" doesn't look right. Use a code like ZAF (South Africa) or US-CA (California).","")))))))</f>
        <v/>
      </c>
      <c r="AD478" s="50">
        <f>AND(R478&lt;&gt;"",T478&lt;&gt;"",R478&lt;&gt;T478)</f>
        <v/>
      </c>
    </row>
    <row r="479">
      <c r="B479" s="44" t="n"/>
      <c r="C479" s="44" t="n"/>
      <c r="D479" s="45">
        <f>IF(P479="","",IF(AC479="MISSING","MISSING COUNTRY CODE",IF(AC479&lt;&gt;"","NOT A VALID MAPCODE",IF(M479="NO CONNECTION","NO CONNECTION",IF(NOT(ISNUMBER(F479)),"NOT FOUND",IF(AD479,"CONVERTED – PLEASE CHECK","CONVERTED"))))))</f>
        <v/>
      </c>
      <c r="E479" s="46">
        <f>IF(OR(P479="",AC479&lt;&gt;""),"",TRIM(U479&amp;" "&amp;S479))</f>
        <v/>
      </c>
      <c r="F479" s="47">
        <f>IF(OR(M479="",M479="NO CONNECTION"),"",IFERROR(VALUE(SUBSTITUTE(_xlfn.FILTERXML(M479,"//latDeg"),".",MID(1/2,2,1))),""))</f>
        <v/>
      </c>
      <c r="G479" s="47">
        <f>IF(OR(M479="",M479="NO CONNECTION"),"",IFERROR(VALUE(SUBSTITUTE(_xlfn.FILTERXML(M479,"//lonDeg"),".",MID(1/2,2,1))),""))</f>
        <v/>
      </c>
      <c r="H479" s="45">
        <f>IF(ISNUMBER(F479),SUBSTITUTE(ROUND(F479,6)&amp;"",",",".")&amp;", "&amp;SUBSTITUTE(ROUND(G479,6)&amp;"",",","."),"")</f>
        <v/>
      </c>
      <c r="I479" s="46">
        <f>IF(ISNUMBER(F479),IFERROR(HYPERLINK("https://www.mymapcodes.com/go/?t="&amp;IF(U479="","AAA",U479)&amp;"&amp;ma="&amp;LEFT(S479,V479-1)&amp;"&amp;mb="&amp;MID(S479,V479+1,99),"Open on MyMapcodes →"),""),"")</f>
        <v/>
      </c>
      <c r="J479" s="48">
        <f>IF(P479="","",IF(AC479="MISSING","Add the country code: put it in front of the mapcode (e.g. ZAF RDD.2J) or in column C. ZAF = South Africa.",IF(AC479&lt;&gt;"",AC479,IF(M479="NO CONNECTION","Excel couldn't reach the mapcode service. Click the REFRESH RESULTS box just above the table.",IF(NOT(ISNUMBER(F479)),"The mapcode service doesn't recognise "&amp;E479&amp;". Check the mapcode and the country code.",IF(AD479,"Two different country codes were given, so the one in front of the mapcode ("&amp;R479&amp;") was used.",IF(E479&lt;&gt;TRIM(UPPER(B479&amp;"")),"Tidied up to "&amp;E479&amp;".","")))))))</f>
        <v/>
      </c>
      <c r="L479" s="49">
        <f>IF(E479="","",MapcodeAPI&amp;"coords/"&amp;SUBSTITUTE(E479," ","%20"))&amp;LEFT($B$13,0)</f>
        <v/>
      </c>
      <c r="M479" s="49">
        <f>IF(L479="","",IFERROR(_xlfn.WEBSERVICE(L479),IF(MapcodeAPIBackup="","NO CONNECTION",IFERROR(_xlfn.WEBSERVICE(MapcodeAPIBackup&amp;MID(L479,LEN(MapcodeAPI)+1,999)),"NO CONNECTION"))))</f>
        <v/>
      </c>
      <c r="N479" t="inlineStr">
        <is>
          <t xml:space="preserve"> </t>
        </is>
      </c>
      <c r="P479" s="50">
        <f>IFERROR(IF(AND(TRIM(B479&amp;"")="",TRIM(C479&amp;"")=""),"","#"&amp;UPPER(B479&amp;"")),"#(ERROR)")</f>
        <v/>
      </c>
      <c r="Q479" s="50">
        <f>IF(P479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479,2,999)," "," "),"﻿"," "),"​"," "),"⁠"," ")," "," ")," "," "),CHAR(9)," "),CHAR(10)," "),CHAR(13)," "),"MAPCODE"," "),CHAR(34)," "),"“"," "),"”"," "),"'"," "),"’"," "),"‘"," "),"("," "),")"," "),"["," "),"]"," "),"{"," "),"}"," "),","," "),";"," "),"|"," "),":"," "),"/"," "),"\"," ")))</f>
        <v/>
      </c>
      <c r="R479" s="50">
        <f>IF(ISNUMBER(FIND(" ",Q479)),LEFT(Q479,FIND(" ",Q479)-1),"")</f>
        <v/>
      </c>
      <c r="S479" s="50">
        <f>IF(ISNUMBER(FIND(" ",Q479)),TRIM(MID(Q479,FIND(" ",Q479)+1,999)),Q479)</f>
        <v/>
      </c>
      <c r="T4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479&amp;"")," "," "),"﻿"," "),"​"," "),"⁠"," ")," "," ")," "," "),CHAR(9)," "),CHAR(10)," "),CHAR(13)," "),"MAPCODE"," "),CHAR(34)," "),"“"," "),"”"," "),"'"," "),"’"," "),"‘"," "),"("," "),")"," "),"["," "),"]"," "),"{"," "),"}"," "),","," "),";"," "),"|"," "),":"," "),"/"," "),"\"," "))</f>
        <v/>
      </c>
      <c r="U479" s="50">
        <f>IF(R479&lt;&gt;"",R479,T479)</f>
        <v/>
      </c>
      <c r="V479" s="50">
        <f>IFERROR(FIND(".",S479),0)</f>
        <v/>
      </c>
      <c r="W479" s="50">
        <f>IF(V479&gt;0,V479-1,LEN(S479))</f>
        <v/>
      </c>
      <c r="X479" s="50">
        <f>IF(V479=0,"",IFERROR(LEFT(MID(S479,V479+1,99),FIND("-",MID(S479,V479+1,99))-1),MID(S479,V479+1,99)))</f>
        <v/>
      </c>
      <c r="Y479" s="50">
        <f>LEN(X479)</f>
        <v/>
      </c>
      <c r="Z4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479,"0",""),"1",""),"2",""),"3",""),"4",""),"5",""),"6",""),"7",""),"8",""),"9",""),"A",""),"B",""),"C",""),"D",""),"E",""),"F",""),"G",""),"H",""),"I",""),"J",""),"K",""),"L",""),"M",""),"N",""),"O",""),"P",""),"Q",""),"R",""),"S",""),"T",""),"U",""),"V",""),"W",""),"X",""),"Y",""),"Z",""),".",""),"-","")</f>
        <v/>
      </c>
      <c r="AA479" s="50">
        <f>LEN(S479)-LEN(SUBSTITUTE(S479,".",""))</f>
        <v/>
      </c>
      <c r="AB479" s="50">
        <f>AND(W479=5,Y479=4)</f>
        <v/>
      </c>
      <c r="AC479" s="50">
        <f>IF(P479="","",IF(S479="","There is no mapcode in this row, only a country code.",IF(ISNUMBER(FIND(" ",S479)),"There are too many spaces. A mapcode looks like ZAF RDD.2J: the country code, one space, then the code.",IF(Z479&lt;&gt;"","Contains characters that can't be in a mapcode: "&amp;Z479,IF(OR(AA479&lt;&gt;1,W479&lt;2,W479&gt;5,Y479&lt;2,Y479&gt;4),"This doesn't look like a mapcode. Mapcodes look like RDD.2J: 2 to 5 letters or numbers, a dot, then 2 to 4 more.",IF(AND(U479="",NOT(AB479)),"MISSING",IF(AND(U479&lt;&gt;"",OR(LEN(U479)&lt;2,LEN(U479)&gt;6,ISNUMBER(FIND(".",U479)))),"The country code """&amp;U479&amp;""" doesn't look right. Use a code like ZAF (South Africa) or US-CA (California).","")))))))</f>
        <v/>
      </c>
      <c r="AD479" s="50">
        <f>AND(R479&lt;&gt;"",T479&lt;&gt;"",R479&lt;&gt;T479)</f>
        <v/>
      </c>
    </row>
    <row r="480">
      <c r="B480" s="44" t="n"/>
      <c r="C480" s="44" t="n"/>
      <c r="D480" s="45">
        <f>IF(P480="","",IF(AC480="MISSING","MISSING COUNTRY CODE",IF(AC480&lt;&gt;"","NOT A VALID MAPCODE",IF(M480="NO CONNECTION","NO CONNECTION",IF(NOT(ISNUMBER(F480)),"NOT FOUND",IF(AD480,"CONVERTED – PLEASE CHECK","CONVERTED"))))))</f>
        <v/>
      </c>
      <c r="E480" s="46">
        <f>IF(OR(P480="",AC480&lt;&gt;""),"",TRIM(U480&amp;" "&amp;S480))</f>
        <v/>
      </c>
      <c r="F480" s="47">
        <f>IF(OR(M480="",M480="NO CONNECTION"),"",IFERROR(VALUE(SUBSTITUTE(_xlfn.FILTERXML(M480,"//latDeg"),".",MID(1/2,2,1))),""))</f>
        <v/>
      </c>
      <c r="G480" s="47">
        <f>IF(OR(M480="",M480="NO CONNECTION"),"",IFERROR(VALUE(SUBSTITUTE(_xlfn.FILTERXML(M480,"//lonDeg"),".",MID(1/2,2,1))),""))</f>
        <v/>
      </c>
      <c r="H480" s="45">
        <f>IF(ISNUMBER(F480),SUBSTITUTE(ROUND(F480,6)&amp;"",",",".")&amp;", "&amp;SUBSTITUTE(ROUND(G480,6)&amp;"",",","."),"")</f>
        <v/>
      </c>
      <c r="I480" s="46">
        <f>IF(ISNUMBER(F480),IFERROR(HYPERLINK("https://www.mymapcodes.com/go/?t="&amp;IF(U480="","AAA",U480)&amp;"&amp;ma="&amp;LEFT(S480,V480-1)&amp;"&amp;mb="&amp;MID(S480,V480+1,99),"Open on MyMapcodes →"),""),"")</f>
        <v/>
      </c>
      <c r="J480" s="48">
        <f>IF(P480="","",IF(AC480="MISSING","Add the country code: put it in front of the mapcode (e.g. ZAF RDD.2J) or in column C. ZAF = South Africa.",IF(AC480&lt;&gt;"",AC480,IF(M480="NO CONNECTION","Excel couldn't reach the mapcode service. Click the REFRESH RESULTS box just above the table.",IF(NOT(ISNUMBER(F480)),"The mapcode service doesn't recognise "&amp;E480&amp;". Check the mapcode and the country code.",IF(AD480,"Two different country codes were given, so the one in front of the mapcode ("&amp;R480&amp;") was used.",IF(E480&lt;&gt;TRIM(UPPER(B480&amp;"")),"Tidied up to "&amp;E480&amp;".","")))))))</f>
        <v/>
      </c>
      <c r="L480" s="49">
        <f>IF(E480="","",MapcodeAPI&amp;"coords/"&amp;SUBSTITUTE(E480," ","%20"))&amp;LEFT($B$13,0)</f>
        <v/>
      </c>
      <c r="M480" s="49">
        <f>IF(L480="","",IFERROR(_xlfn.WEBSERVICE(L480),IF(MapcodeAPIBackup="","NO CONNECTION",IFERROR(_xlfn.WEBSERVICE(MapcodeAPIBackup&amp;MID(L480,LEN(MapcodeAPI)+1,999)),"NO CONNECTION"))))</f>
        <v/>
      </c>
      <c r="N480" t="inlineStr">
        <is>
          <t xml:space="preserve"> </t>
        </is>
      </c>
      <c r="P480" s="50">
        <f>IFERROR(IF(AND(TRIM(B480&amp;"")="",TRIM(C480&amp;"")=""),"","#"&amp;UPPER(B480&amp;"")),"#(ERROR)")</f>
        <v/>
      </c>
      <c r="Q480" s="50">
        <f>IF(P480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480,2,999)," "," "),"﻿"," "),"​"," "),"⁠"," ")," "," ")," "," "),CHAR(9)," "),CHAR(10)," "),CHAR(13)," "),"MAPCODE"," "),CHAR(34)," "),"“"," "),"”"," "),"'"," "),"’"," "),"‘"," "),"("," "),")"," "),"["," "),"]"," "),"{"," "),"}"," "),","," "),";"," "),"|"," "),":"," "),"/"," "),"\"," ")))</f>
        <v/>
      </c>
      <c r="R480" s="50">
        <f>IF(ISNUMBER(FIND(" ",Q480)),LEFT(Q480,FIND(" ",Q480)-1),"")</f>
        <v/>
      </c>
      <c r="S480" s="50">
        <f>IF(ISNUMBER(FIND(" ",Q480)),TRIM(MID(Q480,FIND(" ",Q480)+1,999)),Q480)</f>
        <v/>
      </c>
      <c r="T4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480&amp;"")," "," "),"﻿"," "),"​"," "),"⁠"," ")," "," ")," "," "),CHAR(9)," "),CHAR(10)," "),CHAR(13)," "),"MAPCODE"," "),CHAR(34)," "),"“"," "),"”"," "),"'"," "),"’"," "),"‘"," "),"("," "),")"," "),"["," "),"]"," "),"{"," "),"}"," "),","," "),";"," "),"|"," "),":"," "),"/"," "),"\"," "))</f>
        <v/>
      </c>
      <c r="U480" s="50">
        <f>IF(R480&lt;&gt;"",R480,T480)</f>
        <v/>
      </c>
      <c r="V480" s="50">
        <f>IFERROR(FIND(".",S480),0)</f>
        <v/>
      </c>
      <c r="W480" s="50">
        <f>IF(V480&gt;0,V480-1,LEN(S480))</f>
        <v/>
      </c>
      <c r="X480" s="50">
        <f>IF(V480=0,"",IFERROR(LEFT(MID(S480,V480+1,99),FIND("-",MID(S480,V480+1,99))-1),MID(S480,V480+1,99)))</f>
        <v/>
      </c>
      <c r="Y480" s="50">
        <f>LEN(X480)</f>
        <v/>
      </c>
      <c r="Z4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480,"0",""),"1",""),"2",""),"3",""),"4",""),"5",""),"6",""),"7",""),"8",""),"9",""),"A",""),"B",""),"C",""),"D",""),"E",""),"F",""),"G",""),"H",""),"I",""),"J",""),"K",""),"L",""),"M",""),"N",""),"O",""),"P",""),"Q",""),"R",""),"S",""),"T",""),"U",""),"V",""),"W",""),"X",""),"Y",""),"Z",""),".",""),"-","")</f>
        <v/>
      </c>
      <c r="AA480" s="50">
        <f>LEN(S480)-LEN(SUBSTITUTE(S480,".",""))</f>
        <v/>
      </c>
      <c r="AB480" s="50">
        <f>AND(W480=5,Y480=4)</f>
        <v/>
      </c>
      <c r="AC480" s="50">
        <f>IF(P480="","",IF(S480="","There is no mapcode in this row, only a country code.",IF(ISNUMBER(FIND(" ",S480)),"There are too many spaces. A mapcode looks like ZAF RDD.2J: the country code, one space, then the code.",IF(Z480&lt;&gt;"","Contains characters that can't be in a mapcode: "&amp;Z480,IF(OR(AA480&lt;&gt;1,W480&lt;2,W480&gt;5,Y480&lt;2,Y480&gt;4),"This doesn't look like a mapcode. Mapcodes look like RDD.2J: 2 to 5 letters or numbers, a dot, then 2 to 4 more.",IF(AND(U480="",NOT(AB480)),"MISSING",IF(AND(U480&lt;&gt;"",OR(LEN(U480)&lt;2,LEN(U480)&gt;6,ISNUMBER(FIND(".",U480)))),"The country code """&amp;U480&amp;""" doesn't look right. Use a code like ZAF (South Africa) or US-CA (California).","")))))))</f>
        <v/>
      </c>
      <c r="AD480" s="50">
        <f>AND(R480&lt;&gt;"",T480&lt;&gt;"",R480&lt;&gt;T480)</f>
        <v/>
      </c>
    </row>
    <row r="481">
      <c r="B481" s="44" t="n"/>
      <c r="C481" s="44" t="n"/>
      <c r="D481" s="45">
        <f>IF(P481="","",IF(AC481="MISSING","MISSING COUNTRY CODE",IF(AC481&lt;&gt;"","NOT A VALID MAPCODE",IF(M481="NO CONNECTION","NO CONNECTION",IF(NOT(ISNUMBER(F481)),"NOT FOUND",IF(AD481,"CONVERTED – PLEASE CHECK","CONVERTED"))))))</f>
        <v/>
      </c>
      <c r="E481" s="46">
        <f>IF(OR(P481="",AC481&lt;&gt;""),"",TRIM(U481&amp;" "&amp;S481))</f>
        <v/>
      </c>
      <c r="F481" s="47">
        <f>IF(OR(M481="",M481="NO CONNECTION"),"",IFERROR(VALUE(SUBSTITUTE(_xlfn.FILTERXML(M481,"//latDeg"),".",MID(1/2,2,1))),""))</f>
        <v/>
      </c>
      <c r="G481" s="47">
        <f>IF(OR(M481="",M481="NO CONNECTION"),"",IFERROR(VALUE(SUBSTITUTE(_xlfn.FILTERXML(M481,"//lonDeg"),".",MID(1/2,2,1))),""))</f>
        <v/>
      </c>
      <c r="H481" s="45">
        <f>IF(ISNUMBER(F481),SUBSTITUTE(ROUND(F481,6)&amp;"",",",".")&amp;", "&amp;SUBSTITUTE(ROUND(G481,6)&amp;"",",","."),"")</f>
        <v/>
      </c>
      <c r="I481" s="46">
        <f>IF(ISNUMBER(F481),IFERROR(HYPERLINK("https://www.mymapcodes.com/go/?t="&amp;IF(U481="","AAA",U481)&amp;"&amp;ma="&amp;LEFT(S481,V481-1)&amp;"&amp;mb="&amp;MID(S481,V481+1,99),"Open on MyMapcodes →"),""),"")</f>
        <v/>
      </c>
      <c r="J481" s="48">
        <f>IF(P481="","",IF(AC481="MISSING","Add the country code: put it in front of the mapcode (e.g. ZAF RDD.2J) or in column C. ZAF = South Africa.",IF(AC481&lt;&gt;"",AC481,IF(M481="NO CONNECTION","Excel couldn't reach the mapcode service. Click the REFRESH RESULTS box just above the table.",IF(NOT(ISNUMBER(F481)),"The mapcode service doesn't recognise "&amp;E481&amp;". Check the mapcode and the country code.",IF(AD481,"Two different country codes were given, so the one in front of the mapcode ("&amp;R481&amp;") was used.",IF(E481&lt;&gt;TRIM(UPPER(B481&amp;"")),"Tidied up to "&amp;E481&amp;".","")))))))</f>
        <v/>
      </c>
      <c r="L481" s="49">
        <f>IF(E481="","",MapcodeAPI&amp;"coords/"&amp;SUBSTITUTE(E481," ","%20"))&amp;LEFT($B$13,0)</f>
        <v/>
      </c>
      <c r="M481" s="49">
        <f>IF(L481="","",IFERROR(_xlfn.WEBSERVICE(L481),IF(MapcodeAPIBackup="","NO CONNECTION",IFERROR(_xlfn.WEBSERVICE(MapcodeAPIBackup&amp;MID(L481,LEN(MapcodeAPI)+1,999)),"NO CONNECTION"))))</f>
        <v/>
      </c>
      <c r="N481" t="inlineStr">
        <is>
          <t xml:space="preserve"> </t>
        </is>
      </c>
      <c r="P481" s="50">
        <f>IFERROR(IF(AND(TRIM(B481&amp;"")="",TRIM(C481&amp;"")=""),"","#"&amp;UPPER(B481&amp;"")),"#(ERROR)")</f>
        <v/>
      </c>
      <c r="Q481" s="50">
        <f>IF(P481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481,2,999)," "," "),"﻿"," "),"​"," "),"⁠"," ")," "," ")," "," "),CHAR(9)," "),CHAR(10)," "),CHAR(13)," "),"MAPCODE"," "),CHAR(34)," "),"“"," "),"”"," "),"'"," "),"’"," "),"‘"," "),"("," "),")"," "),"["," "),"]"," "),"{"," "),"}"," "),","," "),";"," "),"|"," "),":"," "),"/"," "),"\"," ")))</f>
        <v/>
      </c>
      <c r="R481" s="50">
        <f>IF(ISNUMBER(FIND(" ",Q481)),LEFT(Q481,FIND(" ",Q481)-1),"")</f>
        <v/>
      </c>
      <c r="S481" s="50">
        <f>IF(ISNUMBER(FIND(" ",Q481)),TRIM(MID(Q481,FIND(" ",Q481)+1,999)),Q481)</f>
        <v/>
      </c>
      <c r="T4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481&amp;"")," "," "),"﻿"," "),"​"," "),"⁠"," ")," "," ")," "," "),CHAR(9)," "),CHAR(10)," "),CHAR(13)," "),"MAPCODE"," "),CHAR(34)," "),"“"," "),"”"," "),"'"," "),"’"," "),"‘"," "),"("," "),")"," "),"["," "),"]"," "),"{"," "),"}"," "),","," "),";"," "),"|"," "),":"," "),"/"," "),"\"," "))</f>
        <v/>
      </c>
      <c r="U481" s="50">
        <f>IF(R481&lt;&gt;"",R481,T481)</f>
        <v/>
      </c>
      <c r="V481" s="50">
        <f>IFERROR(FIND(".",S481),0)</f>
        <v/>
      </c>
      <c r="W481" s="50">
        <f>IF(V481&gt;0,V481-1,LEN(S481))</f>
        <v/>
      </c>
      <c r="X481" s="50">
        <f>IF(V481=0,"",IFERROR(LEFT(MID(S481,V481+1,99),FIND("-",MID(S481,V481+1,99))-1),MID(S481,V481+1,99)))</f>
        <v/>
      </c>
      <c r="Y481" s="50">
        <f>LEN(X481)</f>
        <v/>
      </c>
      <c r="Z4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481,"0",""),"1",""),"2",""),"3",""),"4",""),"5",""),"6",""),"7",""),"8",""),"9",""),"A",""),"B",""),"C",""),"D",""),"E",""),"F",""),"G",""),"H",""),"I",""),"J",""),"K",""),"L",""),"M",""),"N",""),"O",""),"P",""),"Q",""),"R",""),"S",""),"T",""),"U",""),"V",""),"W",""),"X",""),"Y",""),"Z",""),".",""),"-","")</f>
        <v/>
      </c>
      <c r="AA481" s="50">
        <f>LEN(S481)-LEN(SUBSTITUTE(S481,".",""))</f>
        <v/>
      </c>
      <c r="AB481" s="50">
        <f>AND(W481=5,Y481=4)</f>
        <v/>
      </c>
      <c r="AC481" s="50">
        <f>IF(P481="","",IF(S481="","There is no mapcode in this row, only a country code.",IF(ISNUMBER(FIND(" ",S481)),"There are too many spaces. A mapcode looks like ZAF RDD.2J: the country code, one space, then the code.",IF(Z481&lt;&gt;"","Contains characters that can't be in a mapcode: "&amp;Z481,IF(OR(AA481&lt;&gt;1,W481&lt;2,W481&gt;5,Y481&lt;2,Y481&gt;4),"This doesn't look like a mapcode. Mapcodes look like RDD.2J: 2 to 5 letters or numbers, a dot, then 2 to 4 more.",IF(AND(U481="",NOT(AB481)),"MISSING",IF(AND(U481&lt;&gt;"",OR(LEN(U481)&lt;2,LEN(U481)&gt;6,ISNUMBER(FIND(".",U481)))),"The country code """&amp;U481&amp;""" doesn't look right. Use a code like ZAF (South Africa) or US-CA (California).","")))))))</f>
        <v/>
      </c>
      <c r="AD481" s="50">
        <f>AND(R481&lt;&gt;"",T481&lt;&gt;"",R481&lt;&gt;T481)</f>
        <v/>
      </c>
    </row>
    <row r="482">
      <c r="B482" s="44" t="n"/>
      <c r="C482" s="44" t="n"/>
      <c r="D482" s="45">
        <f>IF(P482="","",IF(AC482="MISSING","MISSING COUNTRY CODE",IF(AC482&lt;&gt;"","NOT A VALID MAPCODE",IF(M482="NO CONNECTION","NO CONNECTION",IF(NOT(ISNUMBER(F482)),"NOT FOUND",IF(AD482,"CONVERTED – PLEASE CHECK","CONVERTED"))))))</f>
        <v/>
      </c>
      <c r="E482" s="46">
        <f>IF(OR(P482="",AC482&lt;&gt;""),"",TRIM(U482&amp;" "&amp;S482))</f>
        <v/>
      </c>
      <c r="F482" s="47">
        <f>IF(OR(M482="",M482="NO CONNECTION"),"",IFERROR(VALUE(SUBSTITUTE(_xlfn.FILTERXML(M482,"//latDeg"),".",MID(1/2,2,1))),""))</f>
        <v/>
      </c>
      <c r="G482" s="47">
        <f>IF(OR(M482="",M482="NO CONNECTION"),"",IFERROR(VALUE(SUBSTITUTE(_xlfn.FILTERXML(M482,"//lonDeg"),".",MID(1/2,2,1))),""))</f>
        <v/>
      </c>
      <c r="H482" s="45">
        <f>IF(ISNUMBER(F482),SUBSTITUTE(ROUND(F482,6)&amp;"",",",".")&amp;", "&amp;SUBSTITUTE(ROUND(G482,6)&amp;"",",","."),"")</f>
        <v/>
      </c>
      <c r="I482" s="46">
        <f>IF(ISNUMBER(F482),IFERROR(HYPERLINK("https://www.mymapcodes.com/go/?t="&amp;IF(U482="","AAA",U482)&amp;"&amp;ma="&amp;LEFT(S482,V482-1)&amp;"&amp;mb="&amp;MID(S482,V482+1,99),"Open on MyMapcodes →"),""),"")</f>
        <v/>
      </c>
      <c r="J482" s="48">
        <f>IF(P482="","",IF(AC482="MISSING","Add the country code: put it in front of the mapcode (e.g. ZAF RDD.2J) or in column C. ZAF = South Africa.",IF(AC482&lt;&gt;"",AC482,IF(M482="NO CONNECTION","Excel couldn't reach the mapcode service. Click the REFRESH RESULTS box just above the table.",IF(NOT(ISNUMBER(F482)),"The mapcode service doesn't recognise "&amp;E482&amp;". Check the mapcode and the country code.",IF(AD482,"Two different country codes were given, so the one in front of the mapcode ("&amp;R482&amp;") was used.",IF(E482&lt;&gt;TRIM(UPPER(B482&amp;"")),"Tidied up to "&amp;E482&amp;".","")))))))</f>
        <v/>
      </c>
      <c r="L482" s="49">
        <f>IF(E482="","",MapcodeAPI&amp;"coords/"&amp;SUBSTITUTE(E482," ","%20"))&amp;LEFT($B$13,0)</f>
        <v/>
      </c>
      <c r="M482" s="49">
        <f>IF(L482="","",IFERROR(_xlfn.WEBSERVICE(L482),IF(MapcodeAPIBackup="","NO CONNECTION",IFERROR(_xlfn.WEBSERVICE(MapcodeAPIBackup&amp;MID(L482,LEN(MapcodeAPI)+1,999)),"NO CONNECTION"))))</f>
        <v/>
      </c>
      <c r="N482" t="inlineStr">
        <is>
          <t xml:space="preserve"> </t>
        </is>
      </c>
      <c r="P482" s="50">
        <f>IFERROR(IF(AND(TRIM(B482&amp;"")="",TRIM(C482&amp;"")=""),"","#"&amp;UPPER(B482&amp;"")),"#(ERROR)")</f>
        <v/>
      </c>
      <c r="Q482" s="50">
        <f>IF(P482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482,2,999)," "," "),"﻿"," "),"​"," "),"⁠"," ")," "," ")," "," "),CHAR(9)," "),CHAR(10)," "),CHAR(13)," "),"MAPCODE"," "),CHAR(34)," "),"“"," "),"”"," "),"'"," "),"’"," "),"‘"," "),"("," "),")"," "),"["," "),"]"," "),"{"," "),"}"," "),","," "),";"," "),"|"," "),":"," "),"/"," "),"\"," ")))</f>
        <v/>
      </c>
      <c r="R482" s="50">
        <f>IF(ISNUMBER(FIND(" ",Q482)),LEFT(Q482,FIND(" ",Q482)-1),"")</f>
        <v/>
      </c>
      <c r="S482" s="50">
        <f>IF(ISNUMBER(FIND(" ",Q482)),TRIM(MID(Q482,FIND(" ",Q482)+1,999)),Q482)</f>
        <v/>
      </c>
      <c r="T4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482&amp;"")," "," "),"﻿"," "),"​"," "),"⁠"," ")," "," ")," "," "),CHAR(9)," "),CHAR(10)," "),CHAR(13)," "),"MAPCODE"," "),CHAR(34)," "),"“"," "),"”"," "),"'"," "),"’"," "),"‘"," "),"("," "),")"," "),"["," "),"]"," "),"{"," "),"}"," "),","," "),";"," "),"|"," "),":"," "),"/"," "),"\"," "))</f>
        <v/>
      </c>
      <c r="U482" s="50">
        <f>IF(R482&lt;&gt;"",R482,T482)</f>
        <v/>
      </c>
      <c r="V482" s="50">
        <f>IFERROR(FIND(".",S482),0)</f>
        <v/>
      </c>
      <c r="W482" s="50">
        <f>IF(V482&gt;0,V482-1,LEN(S482))</f>
        <v/>
      </c>
      <c r="X482" s="50">
        <f>IF(V482=0,"",IFERROR(LEFT(MID(S482,V482+1,99),FIND("-",MID(S482,V482+1,99))-1),MID(S482,V482+1,99)))</f>
        <v/>
      </c>
      <c r="Y482" s="50">
        <f>LEN(X482)</f>
        <v/>
      </c>
      <c r="Z4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482,"0",""),"1",""),"2",""),"3",""),"4",""),"5",""),"6",""),"7",""),"8",""),"9",""),"A",""),"B",""),"C",""),"D",""),"E",""),"F",""),"G",""),"H",""),"I",""),"J",""),"K",""),"L",""),"M",""),"N",""),"O",""),"P",""),"Q",""),"R",""),"S",""),"T",""),"U",""),"V",""),"W",""),"X",""),"Y",""),"Z",""),".",""),"-","")</f>
        <v/>
      </c>
      <c r="AA482" s="50">
        <f>LEN(S482)-LEN(SUBSTITUTE(S482,".",""))</f>
        <v/>
      </c>
      <c r="AB482" s="50">
        <f>AND(W482=5,Y482=4)</f>
        <v/>
      </c>
      <c r="AC482" s="50">
        <f>IF(P482="","",IF(S482="","There is no mapcode in this row, only a country code.",IF(ISNUMBER(FIND(" ",S482)),"There are too many spaces. A mapcode looks like ZAF RDD.2J: the country code, one space, then the code.",IF(Z482&lt;&gt;"","Contains characters that can't be in a mapcode: "&amp;Z482,IF(OR(AA482&lt;&gt;1,W482&lt;2,W482&gt;5,Y482&lt;2,Y482&gt;4),"This doesn't look like a mapcode. Mapcodes look like RDD.2J: 2 to 5 letters or numbers, a dot, then 2 to 4 more.",IF(AND(U482="",NOT(AB482)),"MISSING",IF(AND(U482&lt;&gt;"",OR(LEN(U482)&lt;2,LEN(U482)&gt;6,ISNUMBER(FIND(".",U482)))),"The country code """&amp;U482&amp;""" doesn't look right. Use a code like ZAF (South Africa) or US-CA (California).","")))))))</f>
        <v/>
      </c>
      <c r="AD482" s="50">
        <f>AND(R482&lt;&gt;"",T482&lt;&gt;"",R482&lt;&gt;T482)</f>
        <v/>
      </c>
    </row>
    <row r="483">
      <c r="B483" s="44" t="n"/>
      <c r="C483" s="44" t="n"/>
      <c r="D483" s="45">
        <f>IF(P483="","",IF(AC483="MISSING","MISSING COUNTRY CODE",IF(AC483&lt;&gt;"","NOT A VALID MAPCODE",IF(M483="NO CONNECTION","NO CONNECTION",IF(NOT(ISNUMBER(F483)),"NOT FOUND",IF(AD483,"CONVERTED – PLEASE CHECK","CONVERTED"))))))</f>
        <v/>
      </c>
      <c r="E483" s="46">
        <f>IF(OR(P483="",AC483&lt;&gt;""),"",TRIM(U483&amp;" "&amp;S483))</f>
        <v/>
      </c>
      <c r="F483" s="47">
        <f>IF(OR(M483="",M483="NO CONNECTION"),"",IFERROR(VALUE(SUBSTITUTE(_xlfn.FILTERXML(M483,"//latDeg"),".",MID(1/2,2,1))),""))</f>
        <v/>
      </c>
      <c r="G483" s="47">
        <f>IF(OR(M483="",M483="NO CONNECTION"),"",IFERROR(VALUE(SUBSTITUTE(_xlfn.FILTERXML(M483,"//lonDeg"),".",MID(1/2,2,1))),""))</f>
        <v/>
      </c>
      <c r="H483" s="45">
        <f>IF(ISNUMBER(F483),SUBSTITUTE(ROUND(F483,6)&amp;"",",",".")&amp;", "&amp;SUBSTITUTE(ROUND(G483,6)&amp;"",",","."),"")</f>
        <v/>
      </c>
      <c r="I483" s="46">
        <f>IF(ISNUMBER(F483),IFERROR(HYPERLINK("https://www.mymapcodes.com/go/?t="&amp;IF(U483="","AAA",U483)&amp;"&amp;ma="&amp;LEFT(S483,V483-1)&amp;"&amp;mb="&amp;MID(S483,V483+1,99),"Open on MyMapcodes →"),""),"")</f>
        <v/>
      </c>
      <c r="J483" s="48">
        <f>IF(P483="","",IF(AC483="MISSING","Add the country code: put it in front of the mapcode (e.g. ZAF RDD.2J) or in column C. ZAF = South Africa.",IF(AC483&lt;&gt;"",AC483,IF(M483="NO CONNECTION","Excel couldn't reach the mapcode service. Click the REFRESH RESULTS box just above the table.",IF(NOT(ISNUMBER(F483)),"The mapcode service doesn't recognise "&amp;E483&amp;". Check the mapcode and the country code.",IF(AD483,"Two different country codes were given, so the one in front of the mapcode ("&amp;R483&amp;") was used.",IF(E483&lt;&gt;TRIM(UPPER(B483&amp;"")),"Tidied up to "&amp;E483&amp;".","")))))))</f>
        <v/>
      </c>
      <c r="L483" s="49">
        <f>IF(E483="","",MapcodeAPI&amp;"coords/"&amp;SUBSTITUTE(E483," ","%20"))&amp;LEFT($B$13,0)</f>
        <v/>
      </c>
      <c r="M483" s="49">
        <f>IF(L483="","",IFERROR(_xlfn.WEBSERVICE(L483),IF(MapcodeAPIBackup="","NO CONNECTION",IFERROR(_xlfn.WEBSERVICE(MapcodeAPIBackup&amp;MID(L483,LEN(MapcodeAPI)+1,999)),"NO CONNECTION"))))</f>
        <v/>
      </c>
      <c r="N483" t="inlineStr">
        <is>
          <t xml:space="preserve"> </t>
        </is>
      </c>
      <c r="P483" s="50">
        <f>IFERROR(IF(AND(TRIM(B483&amp;"")="",TRIM(C483&amp;"")=""),"","#"&amp;UPPER(B483&amp;"")),"#(ERROR)")</f>
        <v/>
      </c>
      <c r="Q483" s="50">
        <f>IF(P483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483,2,999)," "," "),"﻿"," "),"​"," "),"⁠"," ")," "," ")," "," "),CHAR(9)," "),CHAR(10)," "),CHAR(13)," "),"MAPCODE"," "),CHAR(34)," "),"“"," "),"”"," "),"'"," "),"’"," "),"‘"," "),"("," "),")"," "),"["," "),"]"," "),"{"," "),"}"," "),","," "),";"," "),"|"," "),":"," "),"/"," "),"\"," ")))</f>
        <v/>
      </c>
      <c r="R483" s="50">
        <f>IF(ISNUMBER(FIND(" ",Q483)),LEFT(Q483,FIND(" ",Q483)-1),"")</f>
        <v/>
      </c>
      <c r="S483" s="50">
        <f>IF(ISNUMBER(FIND(" ",Q483)),TRIM(MID(Q483,FIND(" ",Q483)+1,999)),Q483)</f>
        <v/>
      </c>
      <c r="T4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483&amp;"")," "," "),"﻿"," "),"​"," "),"⁠"," ")," "," ")," "," "),CHAR(9)," "),CHAR(10)," "),CHAR(13)," "),"MAPCODE"," "),CHAR(34)," "),"“"," "),"”"," "),"'"," "),"’"," "),"‘"," "),"("," "),")"," "),"["," "),"]"," "),"{"," "),"}"," "),","," "),";"," "),"|"," "),":"," "),"/"," "),"\"," "))</f>
        <v/>
      </c>
      <c r="U483" s="50">
        <f>IF(R483&lt;&gt;"",R483,T483)</f>
        <v/>
      </c>
      <c r="V483" s="50">
        <f>IFERROR(FIND(".",S483),0)</f>
        <v/>
      </c>
      <c r="W483" s="50">
        <f>IF(V483&gt;0,V483-1,LEN(S483))</f>
        <v/>
      </c>
      <c r="X483" s="50">
        <f>IF(V483=0,"",IFERROR(LEFT(MID(S483,V483+1,99),FIND("-",MID(S483,V483+1,99))-1),MID(S483,V483+1,99)))</f>
        <v/>
      </c>
      <c r="Y483" s="50">
        <f>LEN(X483)</f>
        <v/>
      </c>
      <c r="Z4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483,"0",""),"1",""),"2",""),"3",""),"4",""),"5",""),"6",""),"7",""),"8",""),"9",""),"A",""),"B",""),"C",""),"D",""),"E",""),"F",""),"G",""),"H",""),"I",""),"J",""),"K",""),"L",""),"M",""),"N",""),"O",""),"P",""),"Q",""),"R",""),"S",""),"T",""),"U",""),"V",""),"W",""),"X",""),"Y",""),"Z",""),".",""),"-","")</f>
        <v/>
      </c>
      <c r="AA483" s="50">
        <f>LEN(S483)-LEN(SUBSTITUTE(S483,".",""))</f>
        <v/>
      </c>
      <c r="AB483" s="50">
        <f>AND(W483=5,Y483=4)</f>
        <v/>
      </c>
      <c r="AC483" s="50">
        <f>IF(P483="","",IF(S483="","There is no mapcode in this row, only a country code.",IF(ISNUMBER(FIND(" ",S483)),"There are too many spaces. A mapcode looks like ZAF RDD.2J: the country code, one space, then the code.",IF(Z483&lt;&gt;"","Contains characters that can't be in a mapcode: "&amp;Z483,IF(OR(AA483&lt;&gt;1,W483&lt;2,W483&gt;5,Y483&lt;2,Y483&gt;4),"This doesn't look like a mapcode. Mapcodes look like RDD.2J: 2 to 5 letters or numbers, a dot, then 2 to 4 more.",IF(AND(U483="",NOT(AB483)),"MISSING",IF(AND(U483&lt;&gt;"",OR(LEN(U483)&lt;2,LEN(U483)&gt;6,ISNUMBER(FIND(".",U483)))),"The country code """&amp;U483&amp;""" doesn't look right. Use a code like ZAF (South Africa) or US-CA (California).","")))))))</f>
        <v/>
      </c>
      <c r="AD483" s="50">
        <f>AND(R483&lt;&gt;"",T483&lt;&gt;"",R483&lt;&gt;T483)</f>
        <v/>
      </c>
    </row>
    <row r="484">
      <c r="B484" s="44" t="n"/>
      <c r="C484" s="44" t="n"/>
      <c r="D484" s="45">
        <f>IF(P484="","",IF(AC484="MISSING","MISSING COUNTRY CODE",IF(AC484&lt;&gt;"","NOT A VALID MAPCODE",IF(M484="NO CONNECTION","NO CONNECTION",IF(NOT(ISNUMBER(F484)),"NOT FOUND",IF(AD484,"CONVERTED – PLEASE CHECK","CONVERTED"))))))</f>
        <v/>
      </c>
      <c r="E484" s="46">
        <f>IF(OR(P484="",AC484&lt;&gt;""),"",TRIM(U484&amp;" "&amp;S484))</f>
        <v/>
      </c>
      <c r="F484" s="47">
        <f>IF(OR(M484="",M484="NO CONNECTION"),"",IFERROR(VALUE(SUBSTITUTE(_xlfn.FILTERXML(M484,"//latDeg"),".",MID(1/2,2,1))),""))</f>
        <v/>
      </c>
      <c r="G484" s="47">
        <f>IF(OR(M484="",M484="NO CONNECTION"),"",IFERROR(VALUE(SUBSTITUTE(_xlfn.FILTERXML(M484,"//lonDeg"),".",MID(1/2,2,1))),""))</f>
        <v/>
      </c>
      <c r="H484" s="45">
        <f>IF(ISNUMBER(F484),SUBSTITUTE(ROUND(F484,6)&amp;"",",",".")&amp;", "&amp;SUBSTITUTE(ROUND(G484,6)&amp;"",",","."),"")</f>
        <v/>
      </c>
      <c r="I484" s="46">
        <f>IF(ISNUMBER(F484),IFERROR(HYPERLINK("https://www.mymapcodes.com/go/?t="&amp;IF(U484="","AAA",U484)&amp;"&amp;ma="&amp;LEFT(S484,V484-1)&amp;"&amp;mb="&amp;MID(S484,V484+1,99),"Open on MyMapcodes →"),""),"")</f>
        <v/>
      </c>
      <c r="J484" s="48">
        <f>IF(P484="","",IF(AC484="MISSING","Add the country code: put it in front of the mapcode (e.g. ZAF RDD.2J) or in column C. ZAF = South Africa.",IF(AC484&lt;&gt;"",AC484,IF(M484="NO CONNECTION","Excel couldn't reach the mapcode service. Click the REFRESH RESULTS box just above the table.",IF(NOT(ISNUMBER(F484)),"The mapcode service doesn't recognise "&amp;E484&amp;". Check the mapcode and the country code.",IF(AD484,"Two different country codes were given, so the one in front of the mapcode ("&amp;R484&amp;") was used.",IF(E484&lt;&gt;TRIM(UPPER(B484&amp;"")),"Tidied up to "&amp;E484&amp;".","")))))))</f>
        <v/>
      </c>
      <c r="L484" s="49">
        <f>IF(E484="","",MapcodeAPI&amp;"coords/"&amp;SUBSTITUTE(E484," ","%20"))&amp;LEFT($B$13,0)</f>
        <v/>
      </c>
      <c r="M484" s="49">
        <f>IF(L484="","",IFERROR(_xlfn.WEBSERVICE(L484),IF(MapcodeAPIBackup="","NO CONNECTION",IFERROR(_xlfn.WEBSERVICE(MapcodeAPIBackup&amp;MID(L484,LEN(MapcodeAPI)+1,999)),"NO CONNECTION"))))</f>
        <v/>
      </c>
      <c r="N484" t="inlineStr">
        <is>
          <t xml:space="preserve"> </t>
        </is>
      </c>
      <c r="P484" s="50">
        <f>IFERROR(IF(AND(TRIM(B484&amp;"")="",TRIM(C484&amp;"")=""),"","#"&amp;UPPER(B484&amp;"")),"#(ERROR)")</f>
        <v/>
      </c>
      <c r="Q484" s="50">
        <f>IF(P484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484,2,999)," "," "),"﻿"," "),"​"," "),"⁠"," ")," "," ")," "," "),CHAR(9)," "),CHAR(10)," "),CHAR(13)," "),"MAPCODE"," "),CHAR(34)," "),"“"," "),"”"," "),"'"," "),"’"," "),"‘"," "),"("," "),")"," "),"["," "),"]"," "),"{"," "),"}"," "),","," "),";"," "),"|"," "),":"," "),"/"," "),"\"," ")))</f>
        <v/>
      </c>
      <c r="R484" s="50">
        <f>IF(ISNUMBER(FIND(" ",Q484)),LEFT(Q484,FIND(" ",Q484)-1),"")</f>
        <v/>
      </c>
      <c r="S484" s="50">
        <f>IF(ISNUMBER(FIND(" ",Q484)),TRIM(MID(Q484,FIND(" ",Q484)+1,999)),Q484)</f>
        <v/>
      </c>
      <c r="T4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484&amp;"")," "," "),"﻿"," "),"​"," "),"⁠"," ")," "," ")," "," "),CHAR(9)," "),CHAR(10)," "),CHAR(13)," "),"MAPCODE"," "),CHAR(34)," "),"“"," "),"”"," "),"'"," "),"’"," "),"‘"," "),"("," "),")"," "),"["," "),"]"," "),"{"," "),"}"," "),","," "),";"," "),"|"," "),":"," "),"/"," "),"\"," "))</f>
        <v/>
      </c>
      <c r="U484" s="50">
        <f>IF(R484&lt;&gt;"",R484,T484)</f>
        <v/>
      </c>
      <c r="V484" s="50">
        <f>IFERROR(FIND(".",S484),0)</f>
        <v/>
      </c>
      <c r="W484" s="50">
        <f>IF(V484&gt;0,V484-1,LEN(S484))</f>
        <v/>
      </c>
      <c r="X484" s="50">
        <f>IF(V484=0,"",IFERROR(LEFT(MID(S484,V484+1,99),FIND("-",MID(S484,V484+1,99))-1),MID(S484,V484+1,99)))</f>
        <v/>
      </c>
      <c r="Y484" s="50">
        <f>LEN(X484)</f>
        <v/>
      </c>
      <c r="Z4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484,"0",""),"1",""),"2",""),"3",""),"4",""),"5",""),"6",""),"7",""),"8",""),"9",""),"A",""),"B",""),"C",""),"D",""),"E",""),"F",""),"G",""),"H",""),"I",""),"J",""),"K",""),"L",""),"M",""),"N",""),"O",""),"P",""),"Q",""),"R",""),"S",""),"T",""),"U",""),"V",""),"W",""),"X",""),"Y",""),"Z",""),".",""),"-","")</f>
        <v/>
      </c>
      <c r="AA484" s="50">
        <f>LEN(S484)-LEN(SUBSTITUTE(S484,".",""))</f>
        <v/>
      </c>
      <c r="AB484" s="50">
        <f>AND(W484=5,Y484=4)</f>
        <v/>
      </c>
      <c r="AC484" s="50">
        <f>IF(P484="","",IF(S484="","There is no mapcode in this row, only a country code.",IF(ISNUMBER(FIND(" ",S484)),"There are too many spaces. A mapcode looks like ZAF RDD.2J: the country code, one space, then the code.",IF(Z484&lt;&gt;"","Contains characters that can't be in a mapcode: "&amp;Z484,IF(OR(AA484&lt;&gt;1,W484&lt;2,W484&gt;5,Y484&lt;2,Y484&gt;4),"This doesn't look like a mapcode. Mapcodes look like RDD.2J: 2 to 5 letters or numbers, a dot, then 2 to 4 more.",IF(AND(U484="",NOT(AB484)),"MISSING",IF(AND(U484&lt;&gt;"",OR(LEN(U484)&lt;2,LEN(U484)&gt;6,ISNUMBER(FIND(".",U484)))),"The country code """&amp;U484&amp;""" doesn't look right. Use a code like ZAF (South Africa) or US-CA (California).","")))))))</f>
        <v/>
      </c>
      <c r="AD484" s="50">
        <f>AND(R484&lt;&gt;"",T484&lt;&gt;"",R484&lt;&gt;T484)</f>
        <v/>
      </c>
    </row>
    <row r="485">
      <c r="B485" s="44" t="n"/>
      <c r="C485" s="44" t="n"/>
      <c r="D485" s="45">
        <f>IF(P485="","",IF(AC485="MISSING","MISSING COUNTRY CODE",IF(AC485&lt;&gt;"","NOT A VALID MAPCODE",IF(M485="NO CONNECTION","NO CONNECTION",IF(NOT(ISNUMBER(F485)),"NOT FOUND",IF(AD485,"CONVERTED – PLEASE CHECK","CONVERTED"))))))</f>
        <v/>
      </c>
      <c r="E485" s="46">
        <f>IF(OR(P485="",AC485&lt;&gt;""),"",TRIM(U485&amp;" "&amp;S485))</f>
        <v/>
      </c>
      <c r="F485" s="47">
        <f>IF(OR(M485="",M485="NO CONNECTION"),"",IFERROR(VALUE(SUBSTITUTE(_xlfn.FILTERXML(M485,"//latDeg"),".",MID(1/2,2,1))),""))</f>
        <v/>
      </c>
      <c r="G485" s="47">
        <f>IF(OR(M485="",M485="NO CONNECTION"),"",IFERROR(VALUE(SUBSTITUTE(_xlfn.FILTERXML(M485,"//lonDeg"),".",MID(1/2,2,1))),""))</f>
        <v/>
      </c>
      <c r="H485" s="45">
        <f>IF(ISNUMBER(F485),SUBSTITUTE(ROUND(F485,6)&amp;"",",",".")&amp;", "&amp;SUBSTITUTE(ROUND(G485,6)&amp;"",",","."),"")</f>
        <v/>
      </c>
      <c r="I485" s="46">
        <f>IF(ISNUMBER(F485),IFERROR(HYPERLINK("https://www.mymapcodes.com/go/?t="&amp;IF(U485="","AAA",U485)&amp;"&amp;ma="&amp;LEFT(S485,V485-1)&amp;"&amp;mb="&amp;MID(S485,V485+1,99),"Open on MyMapcodes →"),""),"")</f>
        <v/>
      </c>
      <c r="J485" s="48">
        <f>IF(P485="","",IF(AC485="MISSING","Add the country code: put it in front of the mapcode (e.g. ZAF RDD.2J) or in column C. ZAF = South Africa.",IF(AC485&lt;&gt;"",AC485,IF(M485="NO CONNECTION","Excel couldn't reach the mapcode service. Click the REFRESH RESULTS box just above the table.",IF(NOT(ISNUMBER(F485)),"The mapcode service doesn't recognise "&amp;E485&amp;". Check the mapcode and the country code.",IF(AD485,"Two different country codes were given, so the one in front of the mapcode ("&amp;R485&amp;") was used.",IF(E485&lt;&gt;TRIM(UPPER(B485&amp;"")),"Tidied up to "&amp;E485&amp;".","")))))))</f>
        <v/>
      </c>
      <c r="L485" s="49">
        <f>IF(E485="","",MapcodeAPI&amp;"coords/"&amp;SUBSTITUTE(E485," ","%20"))&amp;LEFT($B$13,0)</f>
        <v/>
      </c>
      <c r="M485" s="49">
        <f>IF(L485="","",IFERROR(_xlfn.WEBSERVICE(L485),IF(MapcodeAPIBackup="","NO CONNECTION",IFERROR(_xlfn.WEBSERVICE(MapcodeAPIBackup&amp;MID(L485,LEN(MapcodeAPI)+1,999)),"NO CONNECTION"))))</f>
        <v/>
      </c>
      <c r="N485" t="inlineStr">
        <is>
          <t xml:space="preserve"> </t>
        </is>
      </c>
      <c r="P485" s="50">
        <f>IFERROR(IF(AND(TRIM(B485&amp;"")="",TRIM(C485&amp;"")=""),"","#"&amp;UPPER(B485&amp;"")),"#(ERROR)")</f>
        <v/>
      </c>
      <c r="Q485" s="50">
        <f>IF(P485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485,2,999)," "," "),"﻿"," "),"​"," "),"⁠"," ")," "," ")," "," "),CHAR(9)," "),CHAR(10)," "),CHAR(13)," "),"MAPCODE"," "),CHAR(34)," "),"“"," "),"”"," "),"'"," "),"’"," "),"‘"," "),"("," "),")"," "),"["," "),"]"," "),"{"," "),"}"," "),","," "),";"," "),"|"," "),":"," "),"/"," "),"\"," ")))</f>
        <v/>
      </c>
      <c r="R485" s="50">
        <f>IF(ISNUMBER(FIND(" ",Q485)),LEFT(Q485,FIND(" ",Q485)-1),"")</f>
        <v/>
      </c>
      <c r="S485" s="50">
        <f>IF(ISNUMBER(FIND(" ",Q485)),TRIM(MID(Q485,FIND(" ",Q485)+1,999)),Q485)</f>
        <v/>
      </c>
      <c r="T4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485&amp;"")," "," "),"﻿"," "),"​"," "),"⁠"," ")," "," ")," "," "),CHAR(9)," "),CHAR(10)," "),CHAR(13)," "),"MAPCODE"," "),CHAR(34)," "),"“"," "),"”"," "),"'"," "),"’"," "),"‘"," "),"("," "),")"," "),"["," "),"]"," "),"{"," "),"}"," "),","," "),";"," "),"|"," "),":"," "),"/"," "),"\"," "))</f>
        <v/>
      </c>
      <c r="U485" s="50">
        <f>IF(R485&lt;&gt;"",R485,T485)</f>
        <v/>
      </c>
      <c r="V485" s="50">
        <f>IFERROR(FIND(".",S485),0)</f>
        <v/>
      </c>
      <c r="W485" s="50">
        <f>IF(V485&gt;0,V485-1,LEN(S485))</f>
        <v/>
      </c>
      <c r="X485" s="50">
        <f>IF(V485=0,"",IFERROR(LEFT(MID(S485,V485+1,99),FIND("-",MID(S485,V485+1,99))-1),MID(S485,V485+1,99)))</f>
        <v/>
      </c>
      <c r="Y485" s="50">
        <f>LEN(X485)</f>
        <v/>
      </c>
      <c r="Z4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485,"0",""),"1",""),"2",""),"3",""),"4",""),"5",""),"6",""),"7",""),"8",""),"9",""),"A",""),"B",""),"C",""),"D",""),"E",""),"F",""),"G",""),"H",""),"I",""),"J",""),"K",""),"L",""),"M",""),"N",""),"O",""),"P",""),"Q",""),"R",""),"S",""),"T",""),"U",""),"V",""),"W",""),"X",""),"Y",""),"Z",""),".",""),"-","")</f>
        <v/>
      </c>
      <c r="AA485" s="50">
        <f>LEN(S485)-LEN(SUBSTITUTE(S485,".",""))</f>
        <v/>
      </c>
      <c r="AB485" s="50">
        <f>AND(W485=5,Y485=4)</f>
        <v/>
      </c>
      <c r="AC485" s="50">
        <f>IF(P485="","",IF(S485="","There is no mapcode in this row, only a country code.",IF(ISNUMBER(FIND(" ",S485)),"There are too many spaces. A mapcode looks like ZAF RDD.2J: the country code, one space, then the code.",IF(Z485&lt;&gt;"","Contains characters that can't be in a mapcode: "&amp;Z485,IF(OR(AA485&lt;&gt;1,W485&lt;2,W485&gt;5,Y485&lt;2,Y485&gt;4),"This doesn't look like a mapcode. Mapcodes look like RDD.2J: 2 to 5 letters or numbers, a dot, then 2 to 4 more.",IF(AND(U485="",NOT(AB485)),"MISSING",IF(AND(U485&lt;&gt;"",OR(LEN(U485)&lt;2,LEN(U485)&gt;6,ISNUMBER(FIND(".",U485)))),"The country code """&amp;U485&amp;""" doesn't look right. Use a code like ZAF (South Africa) or US-CA (California).","")))))))</f>
        <v/>
      </c>
      <c r="AD485" s="50">
        <f>AND(R485&lt;&gt;"",T485&lt;&gt;"",R485&lt;&gt;T485)</f>
        <v/>
      </c>
    </row>
    <row r="486">
      <c r="B486" s="44" t="n"/>
      <c r="C486" s="44" t="n"/>
      <c r="D486" s="45">
        <f>IF(P486="","",IF(AC486="MISSING","MISSING COUNTRY CODE",IF(AC486&lt;&gt;"","NOT A VALID MAPCODE",IF(M486="NO CONNECTION","NO CONNECTION",IF(NOT(ISNUMBER(F486)),"NOT FOUND",IF(AD486,"CONVERTED – PLEASE CHECK","CONVERTED"))))))</f>
        <v/>
      </c>
      <c r="E486" s="46">
        <f>IF(OR(P486="",AC486&lt;&gt;""),"",TRIM(U486&amp;" "&amp;S486))</f>
        <v/>
      </c>
      <c r="F486" s="47">
        <f>IF(OR(M486="",M486="NO CONNECTION"),"",IFERROR(VALUE(SUBSTITUTE(_xlfn.FILTERXML(M486,"//latDeg"),".",MID(1/2,2,1))),""))</f>
        <v/>
      </c>
      <c r="G486" s="47">
        <f>IF(OR(M486="",M486="NO CONNECTION"),"",IFERROR(VALUE(SUBSTITUTE(_xlfn.FILTERXML(M486,"//lonDeg"),".",MID(1/2,2,1))),""))</f>
        <v/>
      </c>
      <c r="H486" s="45">
        <f>IF(ISNUMBER(F486),SUBSTITUTE(ROUND(F486,6)&amp;"",",",".")&amp;", "&amp;SUBSTITUTE(ROUND(G486,6)&amp;"",",","."),"")</f>
        <v/>
      </c>
      <c r="I486" s="46">
        <f>IF(ISNUMBER(F486),IFERROR(HYPERLINK("https://www.mymapcodes.com/go/?t="&amp;IF(U486="","AAA",U486)&amp;"&amp;ma="&amp;LEFT(S486,V486-1)&amp;"&amp;mb="&amp;MID(S486,V486+1,99),"Open on MyMapcodes →"),""),"")</f>
        <v/>
      </c>
      <c r="J486" s="48">
        <f>IF(P486="","",IF(AC486="MISSING","Add the country code: put it in front of the mapcode (e.g. ZAF RDD.2J) or in column C. ZAF = South Africa.",IF(AC486&lt;&gt;"",AC486,IF(M486="NO CONNECTION","Excel couldn't reach the mapcode service. Click the REFRESH RESULTS box just above the table.",IF(NOT(ISNUMBER(F486)),"The mapcode service doesn't recognise "&amp;E486&amp;". Check the mapcode and the country code.",IF(AD486,"Two different country codes were given, so the one in front of the mapcode ("&amp;R486&amp;") was used.",IF(E486&lt;&gt;TRIM(UPPER(B486&amp;"")),"Tidied up to "&amp;E486&amp;".","")))))))</f>
        <v/>
      </c>
      <c r="L486" s="49">
        <f>IF(E486="","",MapcodeAPI&amp;"coords/"&amp;SUBSTITUTE(E486," ","%20"))&amp;LEFT($B$13,0)</f>
        <v/>
      </c>
      <c r="M486" s="49">
        <f>IF(L486="","",IFERROR(_xlfn.WEBSERVICE(L486),IF(MapcodeAPIBackup="","NO CONNECTION",IFERROR(_xlfn.WEBSERVICE(MapcodeAPIBackup&amp;MID(L486,LEN(MapcodeAPI)+1,999)),"NO CONNECTION"))))</f>
        <v/>
      </c>
      <c r="N486" t="inlineStr">
        <is>
          <t xml:space="preserve"> </t>
        </is>
      </c>
      <c r="P486" s="50">
        <f>IFERROR(IF(AND(TRIM(B486&amp;"")="",TRIM(C486&amp;"")=""),"","#"&amp;UPPER(B486&amp;"")),"#(ERROR)")</f>
        <v/>
      </c>
      <c r="Q486" s="50">
        <f>IF(P486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486,2,999)," "," "),"﻿"," "),"​"," "),"⁠"," ")," "," ")," "," "),CHAR(9)," "),CHAR(10)," "),CHAR(13)," "),"MAPCODE"," "),CHAR(34)," "),"“"," "),"”"," "),"'"," "),"’"," "),"‘"," "),"("," "),")"," "),"["," "),"]"," "),"{"," "),"}"," "),","," "),";"," "),"|"," "),":"," "),"/"," "),"\"," ")))</f>
        <v/>
      </c>
      <c r="R486" s="50">
        <f>IF(ISNUMBER(FIND(" ",Q486)),LEFT(Q486,FIND(" ",Q486)-1),"")</f>
        <v/>
      </c>
      <c r="S486" s="50">
        <f>IF(ISNUMBER(FIND(" ",Q486)),TRIM(MID(Q486,FIND(" ",Q486)+1,999)),Q486)</f>
        <v/>
      </c>
      <c r="T4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486&amp;"")," "," "),"﻿"," "),"​"," "),"⁠"," ")," "," ")," "," "),CHAR(9)," "),CHAR(10)," "),CHAR(13)," "),"MAPCODE"," "),CHAR(34)," "),"“"," "),"”"," "),"'"," "),"’"," "),"‘"," "),"("," "),")"," "),"["," "),"]"," "),"{"," "),"}"," "),","," "),";"," "),"|"," "),":"," "),"/"," "),"\"," "))</f>
        <v/>
      </c>
      <c r="U486" s="50">
        <f>IF(R486&lt;&gt;"",R486,T486)</f>
        <v/>
      </c>
      <c r="V486" s="50">
        <f>IFERROR(FIND(".",S486),0)</f>
        <v/>
      </c>
      <c r="W486" s="50">
        <f>IF(V486&gt;0,V486-1,LEN(S486))</f>
        <v/>
      </c>
      <c r="X486" s="50">
        <f>IF(V486=0,"",IFERROR(LEFT(MID(S486,V486+1,99),FIND("-",MID(S486,V486+1,99))-1),MID(S486,V486+1,99)))</f>
        <v/>
      </c>
      <c r="Y486" s="50">
        <f>LEN(X486)</f>
        <v/>
      </c>
      <c r="Z4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486,"0",""),"1",""),"2",""),"3",""),"4",""),"5",""),"6",""),"7",""),"8",""),"9",""),"A",""),"B",""),"C",""),"D",""),"E",""),"F",""),"G",""),"H",""),"I",""),"J",""),"K",""),"L",""),"M",""),"N",""),"O",""),"P",""),"Q",""),"R",""),"S",""),"T",""),"U",""),"V",""),"W",""),"X",""),"Y",""),"Z",""),".",""),"-","")</f>
        <v/>
      </c>
      <c r="AA486" s="50">
        <f>LEN(S486)-LEN(SUBSTITUTE(S486,".",""))</f>
        <v/>
      </c>
      <c r="AB486" s="50">
        <f>AND(W486=5,Y486=4)</f>
        <v/>
      </c>
      <c r="AC486" s="50">
        <f>IF(P486="","",IF(S486="","There is no mapcode in this row, only a country code.",IF(ISNUMBER(FIND(" ",S486)),"There are too many spaces. A mapcode looks like ZAF RDD.2J: the country code, one space, then the code.",IF(Z486&lt;&gt;"","Contains characters that can't be in a mapcode: "&amp;Z486,IF(OR(AA486&lt;&gt;1,W486&lt;2,W486&gt;5,Y486&lt;2,Y486&gt;4),"This doesn't look like a mapcode. Mapcodes look like RDD.2J: 2 to 5 letters or numbers, a dot, then 2 to 4 more.",IF(AND(U486="",NOT(AB486)),"MISSING",IF(AND(U486&lt;&gt;"",OR(LEN(U486)&lt;2,LEN(U486)&gt;6,ISNUMBER(FIND(".",U486)))),"The country code """&amp;U486&amp;""" doesn't look right. Use a code like ZAF (South Africa) or US-CA (California).","")))))))</f>
        <v/>
      </c>
      <c r="AD486" s="50">
        <f>AND(R486&lt;&gt;"",T486&lt;&gt;"",R486&lt;&gt;T486)</f>
        <v/>
      </c>
    </row>
    <row r="487">
      <c r="B487" s="44" t="n"/>
      <c r="C487" s="44" t="n"/>
      <c r="D487" s="45">
        <f>IF(P487="","",IF(AC487="MISSING","MISSING COUNTRY CODE",IF(AC487&lt;&gt;"","NOT A VALID MAPCODE",IF(M487="NO CONNECTION","NO CONNECTION",IF(NOT(ISNUMBER(F487)),"NOT FOUND",IF(AD487,"CONVERTED – PLEASE CHECK","CONVERTED"))))))</f>
        <v/>
      </c>
      <c r="E487" s="46">
        <f>IF(OR(P487="",AC487&lt;&gt;""),"",TRIM(U487&amp;" "&amp;S487))</f>
        <v/>
      </c>
      <c r="F487" s="47">
        <f>IF(OR(M487="",M487="NO CONNECTION"),"",IFERROR(VALUE(SUBSTITUTE(_xlfn.FILTERXML(M487,"//latDeg"),".",MID(1/2,2,1))),""))</f>
        <v/>
      </c>
      <c r="G487" s="47">
        <f>IF(OR(M487="",M487="NO CONNECTION"),"",IFERROR(VALUE(SUBSTITUTE(_xlfn.FILTERXML(M487,"//lonDeg"),".",MID(1/2,2,1))),""))</f>
        <v/>
      </c>
      <c r="H487" s="45">
        <f>IF(ISNUMBER(F487),SUBSTITUTE(ROUND(F487,6)&amp;"",",",".")&amp;", "&amp;SUBSTITUTE(ROUND(G487,6)&amp;"",",","."),"")</f>
        <v/>
      </c>
      <c r="I487" s="46">
        <f>IF(ISNUMBER(F487),IFERROR(HYPERLINK("https://www.mymapcodes.com/go/?t="&amp;IF(U487="","AAA",U487)&amp;"&amp;ma="&amp;LEFT(S487,V487-1)&amp;"&amp;mb="&amp;MID(S487,V487+1,99),"Open on MyMapcodes →"),""),"")</f>
        <v/>
      </c>
      <c r="J487" s="48">
        <f>IF(P487="","",IF(AC487="MISSING","Add the country code: put it in front of the mapcode (e.g. ZAF RDD.2J) or in column C. ZAF = South Africa.",IF(AC487&lt;&gt;"",AC487,IF(M487="NO CONNECTION","Excel couldn't reach the mapcode service. Click the REFRESH RESULTS box just above the table.",IF(NOT(ISNUMBER(F487)),"The mapcode service doesn't recognise "&amp;E487&amp;". Check the mapcode and the country code.",IF(AD487,"Two different country codes were given, so the one in front of the mapcode ("&amp;R487&amp;") was used.",IF(E487&lt;&gt;TRIM(UPPER(B487&amp;"")),"Tidied up to "&amp;E487&amp;".","")))))))</f>
        <v/>
      </c>
      <c r="L487" s="49">
        <f>IF(E487="","",MapcodeAPI&amp;"coords/"&amp;SUBSTITUTE(E487," ","%20"))&amp;LEFT($B$13,0)</f>
        <v/>
      </c>
      <c r="M487" s="49">
        <f>IF(L487="","",IFERROR(_xlfn.WEBSERVICE(L487),IF(MapcodeAPIBackup="","NO CONNECTION",IFERROR(_xlfn.WEBSERVICE(MapcodeAPIBackup&amp;MID(L487,LEN(MapcodeAPI)+1,999)),"NO CONNECTION"))))</f>
        <v/>
      </c>
      <c r="N487" t="inlineStr">
        <is>
          <t xml:space="preserve"> </t>
        </is>
      </c>
      <c r="P487" s="50">
        <f>IFERROR(IF(AND(TRIM(B487&amp;"")="",TRIM(C487&amp;"")=""),"","#"&amp;UPPER(B487&amp;"")),"#(ERROR)")</f>
        <v/>
      </c>
      <c r="Q487" s="50">
        <f>IF(P487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487,2,999)," "," "),"﻿"," "),"​"," "),"⁠"," ")," "," ")," "," "),CHAR(9)," "),CHAR(10)," "),CHAR(13)," "),"MAPCODE"," "),CHAR(34)," "),"“"," "),"”"," "),"'"," "),"’"," "),"‘"," "),"("," "),")"," "),"["," "),"]"," "),"{"," "),"}"," "),","," "),";"," "),"|"," "),":"," "),"/"," "),"\"," ")))</f>
        <v/>
      </c>
      <c r="R487" s="50">
        <f>IF(ISNUMBER(FIND(" ",Q487)),LEFT(Q487,FIND(" ",Q487)-1),"")</f>
        <v/>
      </c>
      <c r="S487" s="50">
        <f>IF(ISNUMBER(FIND(" ",Q487)),TRIM(MID(Q487,FIND(" ",Q487)+1,999)),Q487)</f>
        <v/>
      </c>
      <c r="T4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487&amp;"")," "," "),"﻿"," "),"​"," "),"⁠"," ")," "," ")," "," "),CHAR(9)," "),CHAR(10)," "),CHAR(13)," "),"MAPCODE"," "),CHAR(34)," "),"“"," "),"”"," "),"'"," "),"’"," "),"‘"," "),"("," "),")"," "),"["," "),"]"," "),"{"," "),"}"," "),","," "),";"," "),"|"," "),":"," "),"/"," "),"\"," "))</f>
        <v/>
      </c>
      <c r="U487" s="50">
        <f>IF(R487&lt;&gt;"",R487,T487)</f>
        <v/>
      </c>
      <c r="V487" s="50">
        <f>IFERROR(FIND(".",S487),0)</f>
        <v/>
      </c>
      <c r="W487" s="50">
        <f>IF(V487&gt;0,V487-1,LEN(S487))</f>
        <v/>
      </c>
      <c r="X487" s="50">
        <f>IF(V487=0,"",IFERROR(LEFT(MID(S487,V487+1,99),FIND("-",MID(S487,V487+1,99))-1),MID(S487,V487+1,99)))</f>
        <v/>
      </c>
      <c r="Y487" s="50">
        <f>LEN(X487)</f>
        <v/>
      </c>
      <c r="Z4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487,"0",""),"1",""),"2",""),"3",""),"4",""),"5",""),"6",""),"7",""),"8",""),"9",""),"A",""),"B",""),"C",""),"D",""),"E",""),"F",""),"G",""),"H",""),"I",""),"J",""),"K",""),"L",""),"M",""),"N",""),"O",""),"P",""),"Q",""),"R",""),"S",""),"T",""),"U",""),"V",""),"W",""),"X",""),"Y",""),"Z",""),".",""),"-","")</f>
        <v/>
      </c>
      <c r="AA487" s="50">
        <f>LEN(S487)-LEN(SUBSTITUTE(S487,".",""))</f>
        <v/>
      </c>
      <c r="AB487" s="50">
        <f>AND(W487=5,Y487=4)</f>
        <v/>
      </c>
      <c r="AC487" s="50">
        <f>IF(P487="","",IF(S487="","There is no mapcode in this row, only a country code.",IF(ISNUMBER(FIND(" ",S487)),"There are too many spaces. A mapcode looks like ZAF RDD.2J: the country code, one space, then the code.",IF(Z487&lt;&gt;"","Contains characters that can't be in a mapcode: "&amp;Z487,IF(OR(AA487&lt;&gt;1,W487&lt;2,W487&gt;5,Y487&lt;2,Y487&gt;4),"This doesn't look like a mapcode. Mapcodes look like RDD.2J: 2 to 5 letters or numbers, a dot, then 2 to 4 more.",IF(AND(U487="",NOT(AB487)),"MISSING",IF(AND(U487&lt;&gt;"",OR(LEN(U487)&lt;2,LEN(U487)&gt;6,ISNUMBER(FIND(".",U487)))),"The country code """&amp;U487&amp;""" doesn't look right. Use a code like ZAF (South Africa) or US-CA (California).","")))))))</f>
        <v/>
      </c>
      <c r="AD487" s="50">
        <f>AND(R487&lt;&gt;"",T487&lt;&gt;"",R487&lt;&gt;T487)</f>
        <v/>
      </c>
    </row>
    <row r="488">
      <c r="B488" s="44" t="n"/>
      <c r="C488" s="44" t="n"/>
      <c r="D488" s="45">
        <f>IF(P488="","",IF(AC488="MISSING","MISSING COUNTRY CODE",IF(AC488&lt;&gt;"","NOT A VALID MAPCODE",IF(M488="NO CONNECTION","NO CONNECTION",IF(NOT(ISNUMBER(F488)),"NOT FOUND",IF(AD488,"CONVERTED – PLEASE CHECK","CONVERTED"))))))</f>
        <v/>
      </c>
      <c r="E488" s="46">
        <f>IF(OR(P488="",AC488&lt;&gt;""),"",TRIM(U488&amp;" "&amp;S488))</f>
        <v/>
      </c>
      <c r="F488" s="47">
        <f>IF(OR(M488="",M488="NO CONNECTION"),"",IFERROR(VALUE(SUBSTITUTE(_xlfn.FILTERXML(M488,"//latDeg"),".",MID(1/2,2,1))),""))</f>
        <v/>
      </c>
      <c r="G488" s="47">
        <f>IF(OR(M488="",M488="NO CONNECTION"),"",IFERROR(VALUE(SUBSTITUTE(_xlfn.FILTERXML(M488,"//lonDeg"),".",MID(1/2,2,1))),""))</f>
        <v/>
      </c>
      <c r="H488" s="45">
        <f>IF(ISNUMBER(F488),SUBSTITUTE(ROUND(F488,6)&amp;"",",",".")&amp;", "&amp;SUBSTITUTE(ROUND(G488,6)&amp;"",",","."),"")</f>
        <v/>
      </c>
      <c r="I488" s="46">
        <f>IF(ISNUMBER(F488),IFERROR(HYPERLINK("https://www.mymapcodes.com/go/?t="&amp;IF(U488="","AAA",U488)&amp;"&amp;ma="&amp;LEFT(S488,V488-1)&amp;"&amp;mb="&amp;MID(S488,V488+1,99),"Open on MyMapcodes →"),""),"")</f>
        <v/>
      </c>
      <c r="J488" s="48">
        <f>IF(P488="","",IF(AC488="MISSING","Add the country code: put it in front of the mapcode (e.g. ZAF RDD.2J) or in column C. ZAF = South Africa.",IF(AC488&lt;&gt;"",AC488,IF(M488="NO CONNECTION","Excel couldn't reach the mapcode service. Click the REFRESH RESULTS box just above the table.",IF(NOT(ISNUMBER(F488)),"The mapcode service doesn't recognise "&amp;E488&amp;". Check the mapcode and the country code.",IF(AD488,"Two different country codes were given, so the one in front of the mapcode ("&amp;R488&amp;") was used.",IF(E488&lt;&gt;TRIM(UPPER(B488&amp;"")),"Tidied up to "&amp;E488&amp;".","")))))))</f>
        <v/>
      </c>
      <c r="L488" s="49">
        <f>IF(E488="","",MapcodeAPI&amp;"coords/"&amp;SUBSTITUTE(E488," ","%20"))&amp;LEFT($B$13,0)</f>
        <v/>
      </c>
      <c r="M488" s="49">
        <f>IF(L488="","",IFERROR(_xlfn.WEBSERVICE(L488),IF(MapcodeAPIBackup="","NO CONNECTION",IFERROR(_xlfn.WEBSERVICE(MapcodeAPIBackup&amp;MID(L488,LEN(MapcodeAPI)+1,999)),"NO CONNECTION"))))</f>
        <v/>
      </c>
      <c r="N488" t="inlineStr">
        <is>
          <t xml:space="preserve"> </t>
        </is>
      </c>
      <c r="P488" s="50">
        <f>IFERROR(IF(AND(TRIM(B488&amp;"")="",TRIM(C488&amp;"")=""),"","#"&amp;UPPER(B488&amp;"")),"#(ERROR)")</f>
        <v/>
      </c>
      <c r="Q488" s="50">
        <f>IF(P488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488,2,999)," "," "),"﻿"," "),"​"," "),"⁠"," ")," "," ")," "," "),CHAR(9)," "),CHAR(10)," "),CHAR(13)," "),"MAPCODE"," "),CHAR(34)," "),"“"," "),"”"," "),"'"," "),"’"," "),"‘"," "),"("," "),")"," "),"["," "),"]"," "),"{"," "),"}"," "),","," "),";"," "),"|"," "),":"," "),"/"," "),"\"," ")))</f>
        <v/>
      </c>
      <c r="R488" s="50">
        <f>IF(ISNUMBER(FIND(" ",Q488)),LEFT(Q488,FIND(" ",Q488)-1),"")</f>
        <v/>
      </c>
      <c r="S488" s="50">
        <f>IF(ISNUMBER(FIND(" ",Q488)),TRIM(MID(Q488,FIND(" ",Q488)+1,999)),Q488)</f>
        <v/>
      </c>
      <c r="T4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488&amp;"")," "," "),"﻿"," "),"​"," "),"⁠"," ")," "," ")," "," "),CHAR(9)," "),CHAR(10)," "),CHAR(13)," "),"MAPCODE"," "),CHAR(34)," "),"“"," "),"”"," "),"'"," "),"’"," "),"‘"," "),"("," "),")"," "),"["," "),"]"," "),"{"," "),"}"," "),","," "),";"," "),"|"," "),":"," "),"/"," "),"\"," "))</f>
        <v/>
      </c>
      <c r="U488" s="50">
        <f>IF(R488&lt;&gt;"",R488,T488)</f>
        <v/>
      </c>
      <c r="V488" s="50">
        <f>IFERROR(FIND(".",S488),0)</f>
        <v/>
      </c>
      <c r="W488" s="50">
        <f>IF(V488&gt;0,V488-1,LEN(S488))</f>
        <v/>
      </c>
      <c r="X488" s="50">
        <f>IF(V488=0,"",IFERROR(LEFT(MID(S488,V488+1,99),FIND("-",MID(S488,V488+1,99))-1),MID(S488,V488+1,99)))</f>
        <v/>
      </c>
      <c r="Y488" s="50">
        <f>LEN(X488)</f>
        <v/>
      </c>
      <c r="Z4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488,"0",""),"1",""),"2",""),"3",""),"4",""),"5",""),"6",""),"7",""),"8",""),"9",""),"A",""),"B",""),"C",""),"D",""),"E",""),"F",""),"G",""),"H",""),"I",""),"J",""),"K",""),"L",""),"M",""),"N",""),"O",""),"P",""),"Q",""),"R",""),"S",""),"T",""),"U",""),"V",""),"W",""),"X",""),"Y",""),"Z",""),".",""),"-","")</f>
        <v/>
      </c>
      <c r="AA488" s="50">
        <f>LEN(S488)-LEN(SUBSTITUTE(S488,".",""))</f>
        <v/>
      </c>
      <c r="AB488" s="50">
        <f>AND(W488=5,Y488=4)</f>
        <v/>
      </c>
      <c r="AC488" s="50">
        <f>IF(P488="","",IF(S488="","There is no mapcode in this row, only a country code.",IF(ISNUMBER(FIND(" ",S488)),"There are too many spaces. A mapcode looks like ZAF RDD.2J: the country code, one space, then the code.",IF(Z488&lt;&gt;"","Contains characters that can't be in a mapcode: "&amp;Z488,IF(OR(AA488&lt;&gt;1,W488&lt;2,W488&gt;5,Y488&lt;2,Y488&gt;4),"This doesn't look like a mapcode. Mapcodes look like RDD.2J: 2 to 5 letters or numbers, a dot, then 2 to 4 more.",IF(AND(U488="",NOT(AB488)),"MISSING",IF(AND(U488&lt;&gt;"",OR(LEN(U488)&lt;2,LEN(U488)&gt;6,ISNUMBER(FIND(".",U488)))),"The country code """&amp;U488&amp;""" doesn't look right. Use a code like ZAF (South Africa) or US-CA (California).","")))))))</f>
        <v/>
      </c>
      <c r="AD488" s="50">
        <f>AND(R488&lt;&gt;"",T488&lt;&gt;"",R488&lt;&gt;T488)</f>
        <v/>
      </c>
    </row>
    <row r="489">
      <c r="B489" s="44" t="n"/>
      <c r="C489" s="44" t="n"/>
      <c r="D489" s="45">
        <f>IF(P489="","",IF(AC489="MISSING","MISSING COUNTRY CODE",IF(AC489&lt;&gt;"","NOT A VALID MAPCODE",IF(M489="NO CONNECTION","NO CONNECTION",IF(NOT(ISNUMBER(F489)),"NOT FOUND",IF(AD489,"CONVERTED – PLEASE CHECK","CONVERTED"))))))</f>
        <v/>
      </c>
      <c r="E489" s="46">
        <f>IF(OR(P489="",AC489&lt;&gt;""),"",TRIM(U489&amp;" "&amp;S489))</f>
        <v/>
      </c>
      <c r="F489" s="47">
        <f>IF(OR(M489="",M489="NO CONNECTION"),"",IFERROR(VALUE(SUBSTITUTE(_xlfn.FILTERXML(M489,"//latDeg"),".",MID(1/2,2,1))),""))</f>
        <v/>
      </c>
      <c r="G489" s="47">
        <f>IF(OR(M489="",M489="NO CONNECTION"),"",IFERROR(VALUE(SUBSTITUTE(_xlfn.FILTERXML(M489,"//lonDeg"),".",MID(1/2,2,1))),""))</f>
        <v/>
      </c>
      <c r="H489" s="45">
        <f>IF(ISNUMBER(F489),SUBSTITUTE(ROUND(F489,6)&amp;"",",",".")&amp;", "&amp;SUBSTITUTE(ROUND(G489,6)&amp;"",",","."),"")</f>
        <v/>
      </c>
      <c r="I489" s="46">
        <f>IF(ISNUMBER(F489),IFERROR(HYPERLINK("https://www.mymapcodes.com/go/?t="&amp;IF(U489="","AAA",U489)&amp;"&amp;ma="&amp;LEFT(S489,V489-1)&amp;"&amp;mb="&amp;MID(S489,V489+1,99),"Open on MyMapcodes →"),""),"")</f>
        <v/>
      </c>
      <c r="J489" s="48">
        <f>IF(P489="","",IF(AC489="MISSING","Add the country code: put it in front of the mapcode (e.g. ZAF RDD.2J) or in column C. ZAF = South Africa.",IF(AC489&lt;&gt;"",AC489,IF(M489="NO CONNECTION","Excel couldn't reach the mapcode service. Click the REFRESH RESULTS box just above the table.",IF(NOT(ISNUMBER(F489)),"The mapcode service doesn't recognise "&amp;E489&amp;". Check the mapcode and the country code.",IF(AD489,"Two different country codes were given, so the one in front of the mapcode ("&amp;R489&amp;") was used.",IF(E489&lt;&gt;TRIM(UPPER(B489&amp;"")),"Tidied up to "&amp;E489&amp;".","")))))))</f>
        <v/>
      </c>
      <c r="L489" s="49">
        <f>IF(E489="","",MapcodeAPI&amp;"coords/"&amp;SUBSTITUTE(E489," ","%20"))&amp;LEFT($B$13,0)</f>
        <v/>
      </c>
      <c r="M489" s="49">
        <f>IF(L489="","",IFERROR(_xlfn.WEBSERVICE(L489),IF(MapcodeAPIBackup="","NO CONNECTION",IFERROR(_xlfn.WEBSERVICE(MapcodeAPIBackup&amp;MID(L489,LEN(MapcodeAPI)+1,999)),"NO CONNECTION"))))</f>
        <v/>
      </c>
      <c r="N489" t="inlineStr">
        <is>
          <t xml:space="preserve"> </t>
        </is>
      </c>
      <c r="P489" s="50">
        <f>IFERROR(IF(AND(TRIM(B489&amp;"")="",TRIM(C489&amp;"")=""),"","#"&amp;UPPER(B489&amp;"")),"#(ERROR)")</f>
        <v/>
      </c>
      <c r="Q489" s="50">
        <f>IF(P489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489,2,999)," "," "),"﻿"," "),"​"," "),"⁠"," ")," "," ")," "," "),CHAR(9)," "),CHAR(10)," "),CHAR(13)," "),"MAPCODE"," "),CHAR(34)," "),"“"," "),"”"," "),"'"," "),"’"," "),"‘"," "),"("," "),")"," "),"["," "),"]"," "),"{"," "),"}"," "),","," "),";"," "),"|"," "),":"," "),"/"," "),"\"," ")))</f>
        <v/>
      </c>
      <c r="R489" s="50">
        <f>IF(ISNUMBER(FIND(" ",Q489)),LEFT(Q489,FIND(" ",Q489)-1),"")</f>
        <v/>
      </c>
      <c r="S489" s="50">
        <f>IF(ISNUMBER(FIND(" ",Q489)),TRIM(MID(Q489,FIND(" ",Q489)+1,999)),Q489)</f>
        <v/>
      </c>
      <c r="T4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489&amp;"")," "," "),"﻿"," "),"​"," "),"⁠"," ")," "," ")," "," "),CHAR(9)," "),CHAR(10)," "),CHAR(13)," "),"MAPCODE"," "),CHAR(34)," "),"“"," "),"”"," "),"'"," "),"’"," "),"‘"," "),"("," "),")"," "),"["," "),"]"," "),"{"," "),"}"," "),","," "),";"," "),"|"," "),":"," "),"/"," "),"\"," "))</f>
        <v/>
      </c>
      <c r="U489" s="50">
        <f>IF(R489&lt;&gt;"",R489,T489)</f>
        <v/>
      </c>
      <c r="V489" s="50">
        <f>IFERROR(FIND(".",S489),0)</f>
        <v/>
      </c>
      <c r="W489" s="50">
        <f>IF(V489&gt;0,V489-1,LEN(S489))</f>
        <v/>
      </c>
      <c r="X489" s="50">
        <f>IF(V489=0,"",IFERROR(LEFT(MID(S489,V489+1,99),FIND("-",MID(S489,V489+1,99))-1),MID(S489,V489+1,99)))</f>
        <v/>
      </c>
      <c r="Y489" s="50">
        <f>LEN(X489)</f>
        <v/>
      </c>
      <c r="Z4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489,"0",""),"1",""),"2",""),"3",""),"4",""),"5",""),"6",""),"7",""),"8",""),"9",""),"A",""),"B",""),"C",""),"D",""),"E",""),"F",""),"G",""),"H",""),"I",""),"J",""),"K",""),"L",""),"M",""),"N",""),"O",""),"P",""),"Q",""),"R",""),"S",""),"T",""),"U",""),"V",""),"W",""),"X",""),"Y",""),"Z",""),".",""),"-","")</f>
        <v/>
      </c>
      <c r="AA489" s="50">
        <f>LEN(S489)-LEN(SUBSTITUTE(S489,".",""))</f>
        <v/>
      </c>
      <c r="AB489" s="50">
        <f>AND(W489=5,Y489=4)</f>
        <v/>
      </c>
      <c r="AC489" s="50">
        <f>IF(P489="","",IF(S489="","There is no mapcode in this row, only a country code.",IF(ISNUMBER(FIND(" ",S489)),"There are too many spaces. A mapcode looks like ZAF RDD.2J: the country code, one space, then the code.",IF(Z489&lt;&gt;"","Contains characters that can't be in a mapcode: "&amp;Z489,IF(OR(AA489&lt;&gt;1,W489&lt;2,W489&gt;5,Y489&lt;2,Y489&gt;4),"This doesn't look like a mapcode. Mapcodes look like RDD.2J: 2 to 5 letters or numbers, a dot, then 2 to 4 more.",IF(AND(U489="",NOT(AB489)),"MISSING",IF(AND(U489&lt;&gt;"",OR(LEN(U489)&lt;2,LEN(U489)&gt;6,ISNUMBER(FIND(".",U489)))),"The country code """&amp;U489&amp;""" doesn't look right. Use a code like ZAF (South Africa) or US-CA (California).","")))))))</f>
        <v/>
      </c>
      <c r="AD489" s="50">
        <f>AND(R489&lt;&gt;"",T489&lt;&gt;"",R489&lt;&gt;T489)</f>
        <v/>
      </c>
    </row>
    <row r="490">
      <c r="B490" s="44" t="n"/>
      <c r="C490" s="44" t="n"/>
      <c r="D490" s="45">
        <f>IF(P490="","",IF(AC490="MISSING","MISSING COUNTRY CODE",IF(AC490&lt;&gt;"","NOT A VALID MAPCODE",IF(M490="NO CONNECTION","NO CONNECTION",IF(NOT(ISNUMBER(F490)),"NOT FOUND",IF(AD490,"CONVERTED – PLEASE CHECK","CONVERTED"))))))</f>
        <v/>
      </c>
      <c r="E490" s="46">
        <f>IF(OR(P490="",AC490&lt;&gt;""),"",TRIM(U490&amp;" "&amp;S490))</f>
        <v/>
      </c>
      <c r="F490" s="47">
        <f>IF(OR(M490="",M490="NO CONNECTION"),"",IFERROR(VALUE(SUBSTITUTE(_xlfn.FILTERXML(M490,"//latDeg"),".",MID(1/2,2,1))),""))</f>
        <v/>
      </c>
      <c r="G490" s="47">
        <f>IF(OR(M490="",M490="NO CONNECTION"),"",IFERROR(VALUE(SUBSTITUTE(_xlfn.FILTERXML(M490,"//lonDeg"),".",MID(1/2,2,1))),""))</f>
        <v/>
      </c>
      <c r="H490" s="45">
        <f>IF(ISNUMBER(F490),SUBSTITUTE(ROUND(F490,6)&amp;"",",",".")&amp;", "&amp;SUBSTITUTE(ROUND(G490,6)&amp;"",",","."),"")</f>
        <v/>
      </c>
      <c r="I490" s="46">
        <f>IF(ISNUMBER(F490),IFERROR(HYPERLINK("https://www.mymapcodes.com/go/?t="&amp;IF(U490="","AAA",U490)&amp;"&amp;ma="&amp;LEFT(S490,V490-1)&amp;"&amp;mb="&amp;MID(S490,V490+1,99),"Open on MyMapcodes →"),""),"")</f>
        <v/>
      </c>
      <c r="J490" s="48">
        <f>IF(P490="","",IF(AC490="MISSING","Add the country code: put it in front of the mapcode (e.g. ZAF RDD.2J) or in column C. ZAF = South Africa.",IF(AC490&lt;&gt;"",AC490,IF(M490="NO CONNECTION","Excel couldn't reach the mapcode service. Click the REFRESH RESULTS box just above the table.",IF(NOT(ISNUMBER(F490)),"The mapcode service doesn't recognise "&amp;E490&amp;". Check the mapcode and the country code.",IF(AD490,"Two different country codes were given, so the one in front of the mapcode ("&amp;R490&amp;") was used.",IF(E490&lt;&gt;TRIM(UPPER(B490&amp;"")),"Tidied up to "&amp;E490&amp;".","")))))))</f>
        <v/>
      </c>
      <c r="L490" s="49">
        <f>IF(E490="","",MapcodeAPI&amp;"coords/"&amp;SUBSTITUTE(E490," ","%20"))&amp;LEFT($B$13,0)</f>
        <v/>
      </c>
      <c r="M490" s="49">
        <f>IF(L490="","",IFERROR(_xlfn.WEBSERVICE(L490),IF(MapcodeAPIBackup="","NO CONNECTION",IFERROR(_xlfn.WEBSERVICE(MapcodeAPIBackup&amp;MID(L490,LEN(MapcodeAPI)+1,999)),"NO CONNECTION"))))</f>
        <v/>
      </c>
      <c r="N490" t="inlineStr">
        <is>
          <t xml:space="preserve"> </t>
        </is>
      </c>
      <c r="P490" s="50">
        <f>IFERROR(IF(AND(TRIM(B490&amp;"")="",TRIM(C490&amp;"")=""),"","#"&amp;UPPER(B490&amp;"")),"#(ERROR)")</f>
        <v/>
      </c>
      <c r="Q490" s="50">
        <f>IF(P490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490,2,999)," "," "),"﻿"," "),"​"," "),"⁠"," ")," "," ")," "," "),CHAR(9)," "),CHAR(10)," "),CHAR(13)," "),"MAPCODE"," "),CHAR(34)," "),"“"," "),"”"," "),"'"," "),"’"," "),"‘"," "),"("," "),")"," "),"["," "),"]"," "),"{"," "),"}"," "),","," "),";"," "),"|"," "),":"," "),"/"," "),"\"," ")))</f>
        <v/>
      </c>
      <c r="R490" s="50">
        <f>IF(ISNUMBER(FIND(" ",Q490)),LEFT(Q490,FIND(" ",Q490)-1),"")</f>
        <v/>
      </c>
      <c r="S490" s="50">
        <f>IF(ISNUMBER(FIND(" ",Q490)),TRIM(MID(Q490,FIND(" ",Q490)+1,999)),Q490)</f>
        <v/>
      </c>
      <c r="T4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490&amp;"")," "," "),"﻿"," "),"​"," "),"⁠"," ")," "," ")," "," "),CHAR(9)," "),CHAR(10)," "),CHAR(13)," "),"MAPCODE"," "),CHAR(34)," "),"“"," "),"”"," "),"'"," "),"’"," "),"‘"," "),"("," "),")"," "),"["," "),"]"," "),"{"," "),"}"," "),","," "),";"," "),"|"," "),":"," "),"/"," "),"\"," "))</f>
        <v/>
      </c>
      <c r="U490" s="50">
        <f>IF(R490&lt;&gt;"",R490,T490)</f>
        <v/>
      </c>
      <c r="V490" s="50">
        <f>IFERROR(FIND(".",S490),0)</f>
        <v/>
      </c>
      <c r="W490" s="50">
        <f>IF(V490&gt;0,V490-1,LEN(S490))</f>
        <v/>
      </c>
      <c r="X490" s="50">
        <f>IF(V490=0,"",IFERROR(LEFT(MID(S490,V490+1,99),FIND("-",MID(S490,V490+1,99))-1),MID(S490,V490+1,99)))</f>
        <v/>
      </c>
      <c r="Y490" s="50">
        <f>LEN(X490)</f>
        <v/>
      </c>
      <c r="Z4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490,"0",""),"1",""),"2",""),"3",""),"4",""),"5",""),"6",""),"7",""),"8",""),"9",""),"A",""),"B",""),"C",""),"D",""),"E",""),"F",""),"G",""),"H",""),"I",""),"J",""),"K",""),"L",""),"M",""),"N",""),"O",""),"P",""),"Q",""),"R",""),"S",""),"T",""),"U",""),"V",""),"W",""),"X",""),"Y",""),"Z",""),".",""),"-","")</f>
        <v/>
      </c>
      <c r="AA490" s="50">
        <f>LEN(S490)-LEN(SUBSTITUTE(S490,".",""))</f>
        <v/>
      </c>
      <c r="AB490" s="50">
        <f>AND(W490=5,Y490=4)</f>
        <v/>
      </c>
      <c r="AC490" s="50">
        <f>IF(P490="","",IF(S490="","There is no mapcode in this row, only a country code.",IF(ISNUMBER(FIND(" ",S490)),"There are too many spaces. A mapcode looks like ZAF RDD.2J: the country code, one space, then the code.",IF(Z490&lt;&gt;"","Contains characters that can't be in a mapcode: "&amp;Z490,IF(OR(AA490&lt;&gt;1,W490&lt;2,W490&gt;5,Y490&lt;2,Y490&gt;4),"This doesn't look like a mapcode. Mapcodes look like RDD.2J: 2 to 5 letters or numbers, a dot, then 2 to 4 more.",IF(AND(U490="",NOT(AB490)),"MISSING",IF(AND(U490&lt;&gt;"",OR(LEN(U490)&lt;2,LEN(U490)&gt;6,ISNUMBER(FIND(".",U490)))),"The country code """&amp;U490&amp;""" doesn't look right. Use a code like ZAF (South Africa) or US-CA (California).","")))))))</f>
        <v/>
      </c>
      <c r="AD490" s="50">
        <f>AND(R490&lt;&gt;"",T490&lt;&gt;"",R490&lt;&gt;T490)</f>
        <v/>
      </c>
    </row>
    <row r="491">
      <c r="B491" s="44" t="n"/>
      <c r="C491" s="44" t="n"/>
      <c r="D491" s="45">
        <f>IF(P491="","",IF(AC491="MISSING","MISSING COUNTRY CODE",IF(AC491&lt;&gt;"","NOT A VALID MAPCODE",IF(M491="NO CONNECTION","NO CONNECTION",IF(NOT(ISNUMBER(F491)),"NOT FOUND",IF(AD491,"CONVERTED – PLEASE CHECK","CONVERTED"))))))</f>
        <v/>
      </c>
      <c r="E491" s="46">
        <f>IF(OR(P491="",AC491&lt;&gt;""),"",TRIM(U491&amp;" "&amp;S491))</f>
        <v/>
      </c>
      <c r="F491" s="47">
        <f>IF(OR(M491="",M491="NO CONNECTION"),"",IFERROR(VALUE(SUBSTITUTE(_xlfn.FILTERXML(M491,"//latDeg"),".",MID(1/2,2,1))),""))</f>
        <v/>
      </c>
      <c r="G491" s="47">
        <f>IF(OR(M491="",M491="NO CONNECTION"),"",IFERROR(VALUE(SUBSTITUTE(_xlfn.FILTERXML(M491,"//lonDeg"),".",MID(1/2,2,1))),""))</f>
        <v/>
      </c>
      <c r="H491" s="45">
        <f>IF(ISNUMBER(F491),SUBSTITUTE(ROUND(F491,6)&amp;"",",",".")&amp;", "&amp;SUBSTITUTE(ROUND(G491,6)&amp;"",",","."),"")</f>
        <v/>
      </c>
      <c r="I491" s="46">
        <f>IF(ISNUMBER(F491),IFERROR(HYPERLINK("https://www.mymapcodes.com/go/?t="&amp;IF(U491="","AAA",U491)&amp;"&amp;ma="&amp;LEFT(S491,V491-1)&amp;"&amp;mb="&amp;MID(S491,V491+1,99),"Open on MyMapcodes →"),""),"")</f>
        <v/>
      </c>
      <c r="J491" s="48">
        <f>IF(P491="","",IF(AC491="MISSING","Add the country code: put it in front of the mapcode (e.g. ZAF RDD.2J) or in column C. ZAF = South Africa.",IF(AC491&lt;&gt;"",AC491,IF(M491="NO CONNECTION","Excel couldn't reach the mapcode service. Click the REFRESH RESULTS box just above the table.",IF(NOT(ISNUMBER(F491)),"The mapcode service doesn't recognise "&amp;E491&amp;". Check the mapcode and the country code.",IF(AD491,"Two different country codes were given, so the one in front of the mapcode ("&amp;R491&amp;") was used.",IF(E491&lt;&gt;TRIM(UPPER(B491&amp;"")),"Tidied up to "&amp;E491&amp;".","")))))))</f>
        <v/>
      </c>
      <c r="L491" s="49">
        <f>IF(E491="","",MapcodeAPI&amp;"coords/"&amp;SUBSTITUTE(E491," ","%20"))&amp;LEFT($B$13,0)</f>
        <v/>
      </c>
      <c r="M491" s="49">
        <f>IF(L491="","",IFERROR(_xlfn.WEBSERVICE(L491),IF(MapcodeAPIBackup="","NO CONNECTION",IFERROR(_xlfn.WEBSERVICE(MapcodeAPIBackup&amp;MID(L491,LEN(MapcodeAPI)+1,999)),"NO CONNECTION"))))</f>
        <v/>
      </c>
      <c r="N491" t="inlineStr">
        <is>
          <t xml:space="preserve"> </t>
        </is>
      </c>
      <c r="P491" s="50">
        <f>IFERROR(IF(AND(TRIM(B491&amp;"")="",TRIM(C491&amp;"")=""),"","#"&amp;UPPER(B491&amp;"")),"#(ERROR)")</f>
        <v/>
      </c>
      <c r="Q491" s="50">
        <f>IF(P491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491,2,999)," "," "),"﻿"," "),"​"," "),"⁠"," ")," "," ")," "," "),CHAR(9)," "),CHAR(10)," "),CHAR(13)," "),"MAPCODE"," "),CHAR(34)," "),"“"," "),"”"," "),"'"," "),"’"," "),"‘"," "),"("," "),")"," "),"["," "),"]"," "),"{"," "),"}"," "),","," "),";"," "),"|"," "),":"," "),"/"," "),"\"," ")))</f>
        <v/>
      </c>
      <c r="R491" s="50">
        <f>IF(ISNUMBER(FIND(" ",Q491)),LEFT(Q491,FIND(" ",Q491)-1),"")</f>
        <v/>
      </c>
      <c r="S491" s="50">
        <f>IF(ISNUMBER(FIND(" ",Q491)),TRIM(MID(Q491,FIND(" ",Q491)+1,999)),Q491)</f>
        <v/>
      </c>
      <c r="T4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491&amp;"")," "," "),"﻿"," "),"​"," "),"⁠"," ")," "," ")," "," "),CHAR(9)," "),CHAR(10)," "),CHAR(13)," "),"MAPCODE"," "),CHAR(34)," "),"“"," "),"”"," "),"'"," "),"’"," "),"‘"," "),"("," "),")"," "),"["," "),"]"," "),"{"," "),"}"," "),","," "),";"," "),"|"," "),":"," "),"/"," "),"\"," "))</f>
        <v/>
      </c>
      <c r="U491" s="50">
        <f>IF(R491&lt;&gt;"",R491,T491)</f>
        <v/>
      </c>
      <c r="V491" s="50">
        <f>IFERROR(FIND(".",S491),0)</f>
        <v/>
      </c>
      <c r="W491" s="50">
        <f>IF(V491&gt;0,V491-1,LEN(S491))</f>
        <v/>
      </c>
      <c r="X491" s="50">
        <f>IF(V491=0,"",IFERROR(LEFT(MID(S491,V491+1,99),FIND("-",MID(S491,V491+1,99))-1),MID(S491,V491+1,99)))</f>
        <v/>
      </c>
      <c r="Y491" s="50">
        <f>LEN(X491)</f>
        <v/>
      </c>
      <c r="Z4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491,"0",""),"1",""),"2",""),"3",""),"4",""),"5",""),"6",""),"7",""),"8",""),"9",""),"A",""),"B",""),"C",""),"D",""),"E",""),"F",""),"G",""),"H",""),"I",""),"J",""),"K",""),"L",""),"M",""),"N",""),"O",""),"P",""),"Q",""),"R",""),"S",""),"T",""),"U",""),"V",""),"W",""),"X",""),"Y",""),"Z",""),".",""),"-","")</f>
        <v/>
      </c>
      <c r="AA491" s="50">
        <f>LEN(S491)-LEN(SUBSTITUTE(S491,".",""))</f>
        <v/>
      </c>
      <c r="AB491" s="50">
        <f>AND(W491=5,Y491=4)</f>
        <v/>
      </c>
      <c r="AC491" s="50">
        <f>IF(P491="","",IF(S491="","There is no mapcode in this row, only a country code.",IF(ISNUMBER(FIND(" ",S491)),"There are too many spaces. A mapcode looks like ZAF RDD.2J: the country code, one space, then the code.",IF(Z491&lt;&gt;"","Contains characters that can't be in a mapcode: "&amp;Z491,IF(OR(AA491&lt;&gt;1,W491&lt;2,W491&gt;5,Y491&lt;2,Y491&gt;4),"This doesn't look like a mapcode. Mapcodes look like RDD.2J: 2 to 5 letters or numbers, a dot, then 2 to 4 more.",IF(AND(U491="",NOT(AB491)),"MISSING",IF(AND(U491&lt;&gt;"",OR(LEN(U491)&lt;2,LEN(U491)&gt;6,ISNUMBER(FIND(".",U491)))),"The country code """&amp;U491&amp;""" doesn't look right. Use a code like ZAF (South Africa) or US-CA (California).","")))))))</f>
        <v/>
      </c>
      <c r="AD491" s="50">
        <f>AND(R491&lt;&gt;"",T491&lt;&gt;"",R491&lt;&gt;T491)</f>
        <v/>
      </c>
    </row>
    <row r="492">
      <c r="B492" s="44" t="n"/>
      <c r="C492" s="44" t="n"/>
      <c r="D492" s="45">
        <f>IF(P492="","",IF(AC492="MISSING","MISSING COUNTRY CODE",IF(AC492&lt;&gt;"","NOT A VALID MAPCODE",IF(M492="NO CONNECTION","NO CONNECTION",IF(NOT(ISNUMBER(F492)),"NOT FOUND",IF(AD492,"CONVERTED – PLEASE CHECK","CONVERTED"))))))</f>
        <v/>
      </c>
      <c r="E492" s="46">
        <f>IF(OR(P492="",AC492&lt;&gt;""),"",TRIM(U492&amp;" "&amp;S492))</f>
        <v/>
      </c>
      <c r="F492" s="47">
        <f>IF(OR(M492="",M492="NO CONNECTION"),"",IFERROR(VALUE(SUBSTITUTE(_xlfn.FILTERXML(M492,"//latDeg"),".",MID(1/2,2,1))),""))</f>
        <v/>
      </c>
      <c r="G492" s="47">
        <f>IF(OR(M492="",M492="NO CONNECTION"),"",IFERROR(VALUE(SUBSTITUTE(_xlfn.FILTERXML(M492,"//lonDeg"),".",MID(1/2,2,1))),""))</f>
        <v/>
      </c>
      <c r="H492" s="45">
        <f>IF(ISNUMBER(F492),SUBSTITUTE(ROUND(F492,6)&amp;"",",",".")&amp;", "&amp;SUBSTITUTE(ROUND(G492,6)&amp;"",",","."),"")</f>
        <v/>
      </c>
      <c r="I492" s="46">
        <f>IF(ISNUMBER(F492),IFERROR(HYPERLINK("https://www.mymapcodes.com/go/?t="&amp;IF(U492="","AAA",U492)&amp;"&amp;ma="&amp;LEFT(S492,V492-1)&amp;"&amp;mb="&amp;MID(S492,V492+1,99),"Open on MyMapcodes →"),""),"")</f>
        <v/>
      </c>
      <c r="J492" s="48">
        <f>IF(P492="","",IF(AC492="MISSING","Add the country code: put it in front of the mapcode (e.g. ZAF RDD.2J) or in column C. ZAF = South Africa.",IF(AC492&lt;&gt;"",AC492,IF(M492="NO CONNECTION","Excel couldn't reach the mapcode service. Click the REFRESH RESULTS box just above the table.",IF(NOT(ISNUMBER(F492)),"The mapcode service doesn't recognise "&amp;E492&amp;". Check the mapcode and the country code.",IF(AD492,"Two different country codes were given, so the one in front of the mapcode ("&amp;R492&amp;") was used.",IF(E492&lt;&gt;TRIM(UPPER(B492&amp;"")),"Tidied up to "&amp;E492&amp;".","")))))))</f>
        <v/>
      </c>
      <c r="L492" s="49">
        <f>IF(E492="","",MapcodeAPI&amp;"coords/"&amp;SUBSTITUTE(E492," ","%20"))&amp;LEFT($B$13,0)</f>
        <v/>
      </c>
      <c r="M492" s="49">
        <f>IF(L492="","",IFERROR(_xlfn.WEBSERVICE(L492),IF(MapcodeAPIBackup="","NO CONNECTION",IFERROR(_xlfn.WEBSERVICE(MapcodeAPIBackup&amp;MID(L492,LEN(MapcodeAPI)+1,999)),"NO CONNECTION"))))</f>
        <v/>
      </c>
      <c r="N492" t="inlineStr">
        <is>
          <t xml:space="preserve"> </t>
        </is>
      </c>
      <c r="P492" s="50">
        <f>IFERROR(IF(AND(TRIM(B492&amp;"")="",TRIM(C492&amp;"")=""),"","#"&amp;UPPER(B492&amp;"")),"#(ERROR)")</f>
        <v/>
      </c>
      <c r="Q492" s="50">
        <f>IF(P492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492,2,999)," "," "),"﻿"," "),"​"," "),"⁠"," ")," "," ")," "," "),CHAR(9)," "),CHAR(10)," "),CHAR(13)," "),"MAPCODE"," "),CHAR(34)," "),"“"," "),"”"," "),"'"," "),"’"," "),"‘"," "),"("," "),")"," "),"["," "),"]"," "),"{"," "),"}"," "),","," "),";"," "),"|"," "),":"," "),"/"," "),"\"," ")))</f>
        <v/>
      </c>
      <c r="R492" s="50">
        <f>IF(ISNUMBER(FIND(" ",Q492)),LEFT(Q492,FIND(" ",Q492)-1),"")</f>
        <v/>
      </c>
      <c r="S492" s="50">
        <f>IF(ISNUMBER(FIND(" ",Q492)),TRIM(MID(Q492,FIND(" ",Q492)+1,999)),Q492)</f>
        <v/>
      </c>
      <c r="T4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492&amp;"")," "," "),"﻿"," "),"​"," "),"⁠"," ")," "," ")," "," "),CHAR(9)," "),CHAR(10)," "),CHAR(13)," "),"MAPCODE"," "),CHAR(34)," "),"“"," "),"”"," "),"'"," "),"’"," "),"‘"," "),"("," "),")"," "),"["," "),"]"," "),"{"," "),"}"," "),","," "),";"," "),"|"," "),":"," "),"/"," "),"\"," "))</f>
        <v/>
      </c>
      <c r="U492" s="50">
        <f>IF(R492&lt;&gt;"",R492,T492)</f>
        <v/>
      </c>
      <c r="V492" s="50">
        <f>IFERROR(FIND(".",S492),0)</f>
        <v/>
      </c>
      <c r="W492" s="50">
        <f>IF(V492&gt;0,V492-1,LEN(S492))</f>
        <v/>
      </c>
      <c r="X492" s="50">
        <f>IF(V492=0,"",IFERROR(LEFT(MID(S492,V492+1,99),FIND("-",MID(S492,V492+1,99))-1),MID(S492,V492+1,99)))</f>
        <v/>
      </c>
      <c r="Y492" s="50">
        <f>LEN(X492)</f>
        <v/>
      </c>
      <c r="Z4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492,"0",""),"1",""),"2",""),"3",""),"4",""),"5",""),"6",""),"7",""),"8",""),"9",""),"A",""),"B",""),"C",""),"D",""),"E",""),"F",""),"G",""),"H",""),"I",""),"J",""),"K",""),"L",""),"M",""),"N",""),"O",""),"P",""),"Q",""),"R",""),"S",""),"T",""),"U",""),"V",""),"W",""),"X",""),"Y",""),"Z",""),".",""),"-","")</f>
        <v/>
      </c>
      <c r="AA492" s="50">
        <f>LEN(S492)-LEN(SUBSTITUTE(S492,".",""))</f>
        <v/>
      </c>
      <c r="AB492" s="50">
        <f>AND(W492=5,Y492=4)</f>
        <v/>
      </c>
      <c r="AC492" s="50">
        <f>IF(P492="","",IF(S492="","There is no mapcode in this row, only a country code.",IF(ISNUMBER(FIND(" ",S492)),"There are too many spaces. A mapcode looks like ZAF RDD.2J: the country code, one space, then the code.",IF(Z492&lt;&gt;"","Contains characters that can't be in a mapcode: "&amp;Z492,IF(OR(AA492&lt;&gt;1,W492&lt;2,W492&gt;5,Y492&lt;2,Y492&gt;4),"This doesn't look like a mapcode. Mapcodes look like RDD.2J: 2 to 5 letters or numbers, a dot, then 2 to 4 more.",IF(AND(U492="",NOT(AB492)),"MISSING",IF(AND(U492&lt;&gt;"",OR(LEN(U492)&lt;2,LEN(U492)&gt;6,ISNUMBER(FIND(".",U492)))),"The country code """&amp;U492&amp;""" doesn't look right. Use a code like ZAF (South Africa) or US-CA (California).","")))))))</f>
        <v/>
      </c>
      <c r="AD492" s="50">
        <f>AND(R492&lt;&gt;"",T492&lt;&gt;"",R492&lt;&gt;T492)</f>
        <v/>
      </c>
    </row>
    <row r="493">
      <c r="B493" s="44" t="n"/>
      <c r="C493" s="44" t="n"/>
      <c r="D493" s="45">
        <f>IF(P493="","",IF(AC493="MISSING","MISSING COUNTRY CODE",IF(AC493&lt;&gt;"","NOT A VALID MAPCODE",IF(M493="NO CONNECTION","NO CONNECTION",IF(NOT(ISNUMBER(F493)),"NOT FOUND",IF(AD493,"CONVERTED – PLEASE CHECK","CONVERTED"))))))</f>
        <v/>
      </c>
      <c r="E493" s="46">
        <f>IF(OR(P493="",AC493&lt;&gt;""),"",TRIM(U493&amp;" "&amp;S493))</f>
        <v/>
      </c>
      <c r="F493" s="47">
        <f>IF(OR(M493="",M493="NO CONNECTION"),"",IFERROR(VALUE(SUBSTITUTE(_xlfn.FILTERXML(M493,"//latDeg"),".",MID(1/2,2,1))),""))</f>
        <v/>
      </c>
      <c r="G493" s="47">
        <f>IF(OR(M493="",M493="NO CONNECTION"),"",IFERROR(VALUE(SUBSTITUTE(_xlfn.FILTERXML(M493,"//lonDeg"),".",MID(1/2,2,1))),""))</f>
        <v/>
      </c>
      <c r="H493" s="45">
        <f>IF(ISNUMBER(F493),SUBSTITUTE(ROUND(F493,6)&amp;"",",",".")&amp;", "&amp;SUBSTITUTE(ROUND(G493,6)&amp;"",",","."),"")</f>
        <v/>
      </c>
      <c r="I493" s="46">
        <f>IF(ISNUMBER(F493),IFERROR(HYPERLINK("https://www.mymapcodes.com/go/?t="&amp;IF(U493="","AAA",U493)&amp;"&amp;ma="&amp;LEFT(S493,V493-1)&amp;"&amp;mb="&amp;MID(S493,V493+1,99),"Open on MyMapcodes →"),""),"")</f>
        <v/>
      </c>
      <c r="J493" s="48">
        <f>IF(P493="","",IF(AC493="MISSING","Add the country code: put it in front of the mapcode (e.g. ZAF RDD.2J) or in column C. ZAF = South Africa.",IF(AC493&lt;&gt;"",AC493,IF(M493="NO CONNECTION","Excel couldn't reach the mapcode service. Click the REFRESH RESULTS box just above the table.",IF(NOT(ISNUMBER(F493)),"The mapcode service doesn't recognise "&amp;E493&amp;". Check the mapcode and the country code.",IF(AD493,"Two different country codes were given, so the one in front of the mapcode ("&amp;R493&amp;") was used.",IF(E493&lt;&gt;TRIM(UPPER(B493&amp;"")),"Tidied up to "&amp;E493&amp;".","")))))))</f>
        <v/>
      </c>
      <c r="L493" s="49">
        <f>IF(E493="","",MapcodeAPI&amp;"coords/"&amp;SUBSTITUTE(E493," ","%20"))&amp;LEFT($B$13,0)</f>
        <v/>
      </c>
      <c r="M493" s="49">
        <f>IF(L493="","",IFERROR(_xlfn.WEBSERVICE(L493),IF(MapcodeAPIBackup="","NO CONNECTION",IFERROR(_xlfn.WEBSERVICE(MapcodeAPIBackup&amp;MID(L493,LEN(MapcodeAPI)+1,999)),"NO CONNECTION"))))</f>
        <v/>
      </c>
      <c r="N493" t="inlineStr">
        <is>
          <t xml:space="preserve"> </t>
        </is>
      </c>
      <c r="P493" s="50">
        <f>IFERROR(IF(AND(TRIM(B493&amp;"")="",TRIM(C493&amp;"")=""),"","#"&amp;UPPER(B493&amp;"")),"#(ERROR)")</f>
        <v/>
      </c>
      <c r="Q493" s="50">
        <f>IF(P493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493,2,999)," "," "),"﻿"," "),"​"," "),"⁠"," ")," "," ")," "," "),CHAR(9)," "),CHAR(10)," "),CHAR(13)," "),"MAPCODE"," "),CHAR(34)," "),"“"," "),"”"," "),"'"," "),"’"," "),"‘"," "),"("," "),")"," "),"["," "),"]"," "),"{"," "),"}"," "),","," "),";"," "),"|"," "),":"," "),"/"," "),"\"," ")))</f>
        <v/>
      </c>
      <c r="R493" s="50">
        <f>IF(ISNUMBER(FIND(" ",Q493)),LEFT(Q493,FIND(" ",Q493)-1),"")</f>
        <v/>
      </c>
      <c r="S493" s="50">
        <f>IF(ISNUMBER(FIND(" ",Q493)),TRIM(MID(Q493,FIND(" ",Q493)+1,999)),Q493)</f>
        <v/>
      </c>
      <c r="T4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493&amp;"")," "," "),"﻿"," "),"​"," "),"⁠"," ")," "," ")," "," "),CHAR(9)," "),CHAR(10)," "),CHAR(13)," "),"MAPCODE"," "),CHAR(34)," "),"“"," "),"”"," "),"'"," "),"’"," "),"‘"," "),"("," "),")"," "),"["," "),"]"," "),"{"," "),"}"," "),","," "),";"," "),"|"," "),":"," "),"/"," "),"\"," "))</f>
        <v/>
      </c>
      <c r="U493" s="50">
        <f>IF(R493&lt;&gt;"",R493,T493)</f>
        <v/>
      </c>
      <c r="V493" s="50">
        <f>IFERROR(FIND(".",S493),0)</f>
        <v/>
      </c>
      <c r="W493" s="50">
        <f>IF(V493&gt;0,V493-1,LEN(S493))</f>
        <v/>
      </c>
      <c r="X493" s="50">
        <f>IF(V493=0,"",IFERROR(LEFT(MID(S493,V493+1,99),FIND("-",MID(S493,V493+1,99))-1),MID(S493,V493+1,99)))</f>
        <v/>
      </c>
      <c r="Y493" s="50">
        <f>LEN(X493)</f>
        <v/>
      </c>
      <c r="Z4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493,"0",""),"1",""),"2",""),"3",""),"4",""),"5",""),"6",""),"7",""),"8",""),"9",""),"A",""),"B",""),"C",""),"D",""),"E",""),"F",""),"G",""),"H",""),"I",""),"J",""),"K",""),"L",""),"M",""),"N",""),"O",""),"P",""),"Q",""),"R",""),"S",""),"T",""),"U",""),"V",""),"W",""),"X",""),"Y",""),"Z",""),".",""),"-","")</f>
        <v/>
      </c>
      <c r="AA493" s="50">
        <f>LEN(S493)-LEN(SUBSTITUTE(S493,".",""))</f>
        <v/>
      </c>
      <c r="AB493" s="50">
        <f>AND(W493=5,Y493=4)</f>
        <v/>
      </c>
      <c r="AC493" s="50">
        <f>IF(P493="","",IF(S493="","There is no mapcode in this row, only a country code.",IF(ISNUMBER(FIND(" ",S493)),"There are too many spaces. A mapcode looks like ZAF RDD.2J: the country code, one space, then the code.",IF(Z493&lt;&gt;"","Contains characters that can't be in a mapcode: "&amp;Z493,IF(OR(AA493&lt;&gt;1,W493&lt;2,W493&gt;5,Y493&lt;2,Y493&gt;4),"This doesn't look like a mapcode. Mapcodes look like RDD.2J: 2 to 5 letters or numbers, a dot, then 2 to 4 more.",IF(AND(U493="",NOT(AB493)),"MISSING",IF(AND(U493&lt;&gt;"",OR(LEN(U493)&lt;2,LEN(U493)&gt;6,ISNUMBER(FIND(".",U493)))),"The country code """&amp;U493&amp;""" doesn't look right. Use a code like ZAF (South Africa) or US-CA (California).","")))))))</f>
        <v/>
      </c>
      <c r="AD493" s="50">
        <f>AND(R493&lt;&gt;"",T493&lt;&gt;"",R493&lt;&gt;T493)</f>
        <v/>
      </c>
    </row>
    <row r="494">
      <c r="B494" s="44" t="n"/>
      <c r="C494" s="44" t="n"/>
      <c r="D494" s="45">
        <f>IF(P494="","",IF(AC494="MISSING","MISSING COUNTRY CODE",IF(AC494&lt;&gt;"","NOT A VALID MAPCODE",IF(M494="NO CONNECTION","NO CONNECTION",IF(NOT(ISNUMBER(F494)),"NOT FOUND",IF(AD494,"CONVERTED – PLEASE CHECK","CONVERTED"))))))</f>
        <v/>
      </c>
      <c r="E494" s="46">
        <f>IF(OR(P494="",AC494&lt;&gt;""),"",TRIM(U494&amp;" "&amp;S494))</f>
        <v/>
      </c>
      <c r="F494" s="47">
        <f>IF(OR(M494="",M494="NO CONNECTION"),"",IFERROR(VALUE(SUBSTITUTE(_xlfn.FILTERXML(M494,"//latDeg"),".",MID(1/2,2,1))),""))</f>
        <v/>
      </c>
      <c r="G494" s="47">
        <f>IF(OR(M494="",M494="NO CONNECTION"),"",IFERROR(VALUE(SUBSTITUTE(_xlfn.FILTERXML(M494,"//lonDeg"),".",MID(1/2,2,1))),""))</f>
        <v/>
      </c>
      <c r="H494" s="45">
        <f>IF(ISNUMBER(F494),SUBSTITUTE(ROUND(F494,6)&amp;"",",",".")&amp;", "&amp;SUBSTITUTE(ROUND(G494,6)&amp;"",",","."),"")</f>
        <v/>
      </c>
      <c r="I494" s="46">
        <f>IF(ISNUMBER(F494),IFERROR(HYPERLINK("https://www.mymapcodes.com/go/?t="&amp;IF(U494="","AAA",U494)&amp;"&amp;ma="&amp;LEFT(S494,V494-1)&amp;"&amp;mb="&amp;MID(S494,V494+1,99),"Open on MyMapcodes →"),""),"")</f>
        <v/>
      </c>
      <c r="J494" s="48">
        <f>IF(P494="","",IF(AC494="MISSING","Add the country code: put it in front of the mapcode (e.g. ZAF RDD.2J) or in column C. ZAF = South Africa.",IF(AC494&lt;&gt;"",AC494,IF(M494="NO CONNECTION","Excel couldn't reach the mapcode service. Click the REFRESH RESULTS box just above the table.",IF(NOT(ISNUMBER(F494)),"The mapcode service doesn't recognise "&amp;E494&amp;". Check the mapcode and the country code.",IF(AD494,"Two different country codes were given, so the one in front of the mapcode ("&amp;R494&amp;") was used.",IF(E494&lt;&gt;TRIM(UPPER(B494&amp;"")),"Tidied up to "&amp;E494&amp;".","")))))))</f>
        <v/>
      </c>
      <c r="L494" s="49">
        <f>IF(E494="","",MapcodeAPI&amp;"coords/"&amp;SUBSTITUTE(E494," ","%20"))&amp;LEFT($B$13,0)</f>
        <v/>
      </c>
      <c r="M494" s="49">
        <f>IF(L494="","",IFERROR(_xlfn.WEBSERVICE(L494),IF(MapcodeAPIBackup="","NO CONNECTION",IFERROR(_xlfn.WEBSERVICE(MapcodeAPIBackup&amp;MID(L494,LEN(MapcodeAPI)+1,999)),"NO CONNECTION"))))</f>
        <v/>
      </c>
      <c r="N494" t="inlineStr">
        <is>
          <t xml:space="preserve"> </t>
        </is>
      </c>
      <c r="P494" s="50">
        <f>IFERROR(IF(AND(TRIM(B494&amp;"")="",TRIM(C494&amp;"")=""),"","#"&amp;UPPER(B494&amp;"")),"#(ERROR)")</f>
        <v/>
      </c>
      <c r="Q494" s="50">
        <f>IF(P494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494,2,999)," "," "),"﻿"," "),"​"," "),"⁠"," ")," "," ")," "," "),CHAR(9)," "),CHAR(10)," "),CHAR(13)," "),"MAPCODE"," "),CHAR(34)," "),"“"," "),"”"," "),"'"," "),"’"," "),"‘"," "),"("," "),")"," "),"["," "),"]"," "),"{"," "),"}"," "),","," "),";"," "),"|"," "),":"," "),"/"," "),"\"," ")))</f>
        <v/>
      </c>
      <c r="R494" s="50">
        <f>IF(ISNUMBER(FIND(" ",Q494)),LEFT(Q494,FIND(" ",Q494)-1),"")</f>
        <v/>
      </c>
      <c r="S494" s="50">
        <f>IF(ISNUMBER(FIND(" ",Q494)),TRIM(MID(Q494,FIND(" ",Q494)+1,999)),Q494)</f>
        <v/>
      </c>
      <c r="T4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494&amp;"")," "," "),"﻿"," "),"​"," "),"⁠"," ")," "," ")," "," "),CHAR(9)," "),CHAR(10)," "),CHAR(13)," "),"MAPCODE"," "),CHAR(34)," "),"“"," "),"”"," "),"'"," "),"’"," "),"‘"," "),"("," "),")"," "),"["," "),"]"," "),"{"," "),"}"," "),","," "),";"," "),"|"," "),":"," "),"/"," "),"\"," "))</f>
        <v/>
      </c>
      <c r="U494" s="50">
        <f>IF(R494&lt;&gt;"",R494,T494)</f>
        <v/>
      </c>
      <c r="V494" s="50">
        <f>IFERROR(FIND(".",S494),0)</f>
        <v/>
      </c>
      <c r="W494" s="50">
        <f>IF(V494&gt;0,V494-1,LEN(S494))</f>
        <v/>
      </c>
      <c r="X494" s="50">
        <f>IF(V494=0,"",IFERROR(LEFT(MID(S494,V494+1,99),FIND("-",MID(S494,V494+1,99))-1),MID(S494,V494+1,99)))</f>
        <v/>
      </c>
      <c r="Y494" s="50">
        <f>LEN(X494)</f>
        <v/>
      </c>
      <c r="Z4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494,"0",""),"1",""),"2",""),"3",""),"4",""),"5",""),"6",""),"7",""),"8",""),"9",""),"A",""),"B",""),"C",""),"D",""),"E",""),"F",""),"G",""),"H",""),"I",""),"J",""),"K",""),"L",""),"M",""),"N",""),"O",""),"P",""),"Q",""),"R",""),"S",""),"T",""),"U",""),"V",""),"W",""),"X",""),"Y",""),"Z",""),".",""),"-","")</f>
        <v/>
      </c>
      <c r="AA494" s="50">
        <f>LEN(S494)-LEN(SUBSTITUTE(S494,".",""))</f>
        <v/>
      </c>
      <c r="AB494" s="50">
        <f>AND(W494=5,Y494=4)</f>
        <v/>
      </c>
      <c r="AC494" s="50">
        <f>IF(P494="","",IF(S494="","There is no mapcode in this row, only a country code.",IF(ISNUMBER(FIND(" ",S494)),"There are too many spaces. A mapcode looks like ZAF RDD.2J: the country code, one space, then the code.",IF(Z494&lt;&gt;"","Contains characters that can't be in a mapcode: "&amp;Z494,IF(OR(AA494&lt;&gt;1,W494&lt;2,W494&gt;5,Y494&lt;2,Y494&gt;4),"This doesn't look like a mapcode. Mapcodes look like RDD.2J: 2 to 5 letters or numbers, a dot, then 2 to 4 more.",IF(AND(U494="",NOT(AB494)),"MISSING",IF(AND(U494&lt;&gt;"",OR(LEN(U494)&lt;2,LEN(U494)&gt;6,ISNUMBER(FIND(".",U494)))),"The country code """&amp;U494&amp;""" doesn't look right. Use a code like ZAF (South Africa) or US-CA (California).","")))))))</f>
        <v/>
      </c>
      <c r="AD494" s="50">
        <f>AND(R494&lt;&gt;"",T494&lt;&gt;"",R494&lt;&gt;T494)</f>
        <v/>
      </c>
    </row>
    <row r="495">
      <c r="B495" s="44" t="n"/>
      <c r="C495" s="44" t="n"/>
      <c r="D495" s="45">
        <f>IF(P495="","",IF(AC495="MISSING","MISSING COUNTRY CODE",IF(AC495&lt;&gt;"","NOT A VALID MAPCODE",IF(M495="NO CONNECTION","NO CONNECTION",IF(NOT(ISNUMBER(F495)),"NOT FOUND",IF(AD495,"CONVERTED – PLEASE CHECK","CONVERTED"))))))</f>
        <v/>
      </c>
      <c r="E495" s="46">
        <f>IF(OR(P495="",AC495&lt;&gt;""),"",TRIM(U495&amp;" "&amp;S495))</f>
        <v/>
      </c>
      <c r="F495" s="47">
        <f>IF(OR(M495="",M495="NO CONNECTION"),"",IFERROR(VALUE(SUBSTITUTE(_xlfn.FILTERXML(M495,"//latDeg"),".",MID(1/2,2,1))),""))</f>
        <v/>
      </c>
      <c r="G495" s="47">
        <f>IF(OR(M495="",M495="NO CONNECTION"),"",IFERROR(VALUE(SUBSTITUTE(_xlfn.FILTERXML(M495,"//lonDeg"),".",MID(1/2,2,1))),""))</f>
        <v/>
      </c>
      <c r="H495" s="45">
        <f>IF(ISNUMBER(F495),SUBSTITUTE(ROUND(F495,6)&amp;"",",",".")&amp;", "&amp;SUBSTITUTE(ROUND(G495,6)&amp;"",",","."),"")</f>
        <v/>
      </c>
      <c r="I495" s="46">
        <f>IF(ISNUMBER(F495),IFERROR(HYPERLINK("https://www.mymapcodes.com/go/?t="&amp;IF(U495="","AAA",U495)&amp;"&amp;ma="&amp;LEFT(S495,V495-1)&amp;"&amp;mb="&amp;MID(S495,V495+1,99),"Open on MyMapcodes →"),""),"")</f>
        <v/>
      </c>
      <c r="J495" s="48">
        <f>IF(P495="","",IF(AC495="MISSING","Add the country code: put it in front of the mapcode (e.g. ZAF RDD.2J) or in column C. ZAF = South Africa.",IF(AC495&lt;&gt;"",AC495,IF(M495="NO CONNECTION","Excel couldn't reach the mapcode service. Click the REFRESH RESULTS box just above the table.",IF(NOT(ISNUMBER(F495)),"The mapcode service doesn't recognise "&amp;E495&amp;". Check the mapcode and the country code.",IF(AD495,"Two different country codes were given, so the one in front of the mapcode ("&amp;R495&amp;") was used.",IF(E495&lt;&gt;TRIM(UPPER(B495&amp;"")),"Tidied up to "&amp;E495&amp;".","")))))))</f>
        <v/>
      </c>
      <c r="L495" s="49">
        <f>IF(E495="","",MapcodeAPI&amp;"coords/"&amp;SUBSTITUTE(E495," ","%20"))&amp;LEFT($B$13,0)</f>
        <v/>
      </c>
      <c r="M495" s="49">
        <f>IF(L495="","",IFERROR(_xlfn.WEBSERVICE(L495),IF(MapcodeAPIBackup="","NO CONNECTION",IFERROR(_xlfn.WEBSERVICE(MapcodeAPIBackup&amp;MID(L495,LEN(MapcodeAPI)+1,999)),"NO CONNECTION"))))</f>
        <v/>
      </c>
      <c r="N495" t="inlineStr">
        <is>
          <t xml:space="preserve"> </t>
        </is>
      </c>
      <c r="P495" s="50">
        <f>IFERROR(IF(AND(TRIM(B495&amp;"")="",TRIM(C495&amp;"")=""),"","#"&amp;UPPER(B495&amp;"")),"#(ERROR)")</f>
        <v/>
      </c>
      <c r="Q495" s="50">
        <f>IF(P495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495,2,999)," "," "),"﻿"," "),"​"," "),"⁠"," ")," "," ")," "," "),CHAR(9)," "),CHAR(10)," "),CHAR(13)," "),"MAPCODE"," "),CHAR(34)," "),"“"," "),"”"," "),"'"," "),"’"," "),"‘"," "),"("," "),")"," "),"["," "),"]"," "),"{"," "),"}"," "),","," "),";"," "),"|"," "),":"," "),"/"," "),"\"," ")))</f>
        <v/>
      </c>
      <c r="R495" s="50">
        <f>IF(ISNUMBER(FIND(" ",Q495)),LEFT(Q495,FIND(" ",Q495)-1),"")</f>
        <v/>
      </c>
      <c r="S495" s="50">
        <f>IF(ISNUMBER(FIND(" ",Q495)),TRIM(MID(Q495,FIND(" ",Q495)+1,999)),Q495)</f>
        <v/>
      </c>
      <c r="T4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495&amp;"")," "," "),"﻿"," "),"​"," "),"⁠"," ")," "," ")," "," "),CHAR(9)," "),CHAR(10)," "),CHAR(13)," "),"MAPCODE"," "),CHAR(34)," "),"“"," "),"”"," "),"'"," "),"’"," "),"‘"," "),"("," "),")"," "),"["," "),"]"," "),"{"," "),"}"," "),","," "),";"," "),"|"," "),":"," "),"/"," "),"\"," "))</f>
        <v/>
      </c>
      <c r="U495" s="50">
        <f>IF(R495&lt;&gt;"",R495,T495)</f>
        <v/>
      </c>
      <c r="V495" s="50">
        <f>IFERROR(FIND(".",S495),0)</f>
        <v/>
      </c>
      <c r="W495" s="50">
        <f>IF(V495&gt;0,V495-1,LEN(S495))</f>
        <v/>
      </c>
      <c r="X495" s="50">
        <f>IF(V495=0,"",IFERROR(LEFT(MID(S495,V495+1,99),FIND("-",MID(S495,V495+1,99))-1),MID(S495,V495+1,99)))</f>
        <v/>
      </c>
      <c r="Y495" s="50">
        <f>LEN(X495)</f>
        <v/>
      </c>
      <c r="Z4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495,"0",""),"1",""),"2",""),"3",""),"4",""),"5",""),"6",""),"7",""),"8",""),"9",""),"A",""),"B",""),"C",""),"D",""),"E",""),"F",""),"G",""),"H",""),"I",""),"J",""),"K",""),"L",""),"M",""),"N",""),"O",""),"P",""),"Q",""),"R",""),"S",""),"T",""),"U",""),"V",""),"W",""),"X",""),"Y",""),"Z",""),".",""),"-","")</f>
        <v/>
      </c>
      <c r="AA495" s="50">
        <f>LEN(S495)-LEN(SUBSTITUTE(S495,".",""))</f>
        <v/>
      </c>
      <c r="AB495" s="50">
        <f>AND(W495=5,Y495=4)</f>
        <v/>
      </c>
      <c r="AC495" s="50">
        <f>IF(P495="","",IF(S495="","There is no mapcode in this row, only a country code.",IF(ISNUMBER(FIND(" ",S495)),"There are too many spaces. A mapcode looks like ZAF RDD.2J: the country code, one space, then the code.",IF(Z495&lt;&gt;"","Contains characters that can't be in a mapcode: "&amp;Z495,IF(OR(AA495&lt;&gt;1,W495&lt;2,W495&gt;5,Y495&lt;2,Y495&gt;4),"This doesn't look like a mapcode. Mapcodes look like RDD.2J: 2 to 5 letters or numbers, a dot, then 2 to 4 more.",IF(AND(U495="",NOT(AB495)),"MISSING",IF(AND(U495&lt;&gt;"",OR(LEN(U495)&lt;2,LEN(U495)&gt;6,ISNUMBER(FIND(".",U495)))),"The country code """&amp;U495&amp;""" doesn't look right. Use a code like ZAF (South Africa) or US-CA (California).","")))))))</f>
        <v/>
      </c>
      <c r="AD495" s="50">
        <f>AND(R495&lt;&gt;"",T495&lt;&gt;"",R495&lt;&gt;T495)</f>
        <v/>
      </c>
    </row>
    <row r="496">
      <c r="B496" s="44" t="n"/>
      <c r="C496" s="44" t="n"/>
      <c r="D496" s="45">
        <f>IF(P496="","",IF(AC496="MISSING","MISSING COUNTRY CODE",IF(AC496&lt;&gt;"","NOT A VALID MAPCODE",IF(M496="NO CONNECTION","NO CONNECTION",IF(NOT(ISNUMBER(F496)),"NOT FOUND",IF(AD496,"CONVERTED – PLEASE CHECK","CONVERTED"))))))</f>
        <v/>
      </c>
      <c r="E496" s="46">
        <f>IF(OR(P496="",AC496&lt;&gt;""),"",TRIM(U496&amp;" "&amp;S496))</f>
        <v/>
      </c>
      <c r="F496" s="47">
        <f>IF(OR(M496="",M496="NO CONNECTION"),"",IFERROR(VALUE(SUBSTITUTE(_xlfn.FILTERXML(M496,"//latDeg"),".",MID(1/2,2,1))),""))</f>
        <v/>
      </c>
      <c r="G496" s="47">
        <f>IF(OR(M496="",M496="NO CONNECTION"),"",IFERROR(VALUE(SUBSTITUTE(_xlfn.FILTERXML(M496,"//lonDeg"),".",MID(1/2,2,1))),""))</f>
        <v/>
      </c>
      <c r="H496" s="45">
        <f>IF(ISNUMBER(F496),SUBSTITUTE(ROUND(F496,6)&amp;"",",",".")&amp;", "&amp;SUBSTITUTE(ROUND(G496,6)&amp;"",",","."),"")</f>
        <v/>
      </c>
      <c r="I496" s="46">
        <f>IF(ISNUMBER(F496),IFERROR(HYPERLINK("https://www.mymapcodes.com/go/?t="&amp;IF(U496="","AAA",U496)&amp;"&amp;ma="&amp;LEFT(S496,V496-1)&amp;"&amp;mb="&amp;MID(S496,V496+1,99),"Open on MyMapcodes →"),""),"")</f>
        <v/>
      </c>
      <c r="J496" s="48">
        <f>IF(P496="","",IF(AC496="MISSING","Add the country code: put it in front of the mapcode (e.g. ZAF RDD.2J) or in column C. ZAF = South Africa.",IF(AC496&lt;&gt;"",AC496,IF(M496="NO CONNECTION","Excel couldn't reach the mapcode service. Click the REFRESH RESULTS box just above the table.",IF(NOT(ISNUMBER(F496)),"The mapcode service doesn't recognise "&amp;E496&amp;". Check the mapcode and the country code.",IF(AD496,"Two different country codes were given, so the one in front of the mapcode ("&amp;R496&amp;") was used.",IF(E496&lt;&gt;TRIM(UPPER(B496&amp;"")),"Tidied up to "&amp;E496&amp;".","")))))))</f>
        <v/>
      </c>
      <c r="L496" s="49">
        <f>IF(E496="","",MapcodeAPI&amp;"coords/"&amp;SUBSTITUTE(E496," ","%20"))&amp;LEFT($B$13,0)</f>
        <v/>
      </c>
      <c r="M496" s="49">
        <f>IF(L496="","",IFERROR(_xlfn.WEBSERVICE(L496),IF(MapcodeAPIBackup="","NO CONNECTION",IFERROR(_xlfn.WEBSERVICE(MapcodeAPIBackup&amp;MID(L496,LEN(MapcodeAPI)+1,999)),"NO CONNECTION"))))</f>
        <v/>
      </c>
      <c r="N496" t="inlineStr">
        <is>
          <t xml:space="preserve"> </t>
        </is>
      </c>
      <c r="P496" s="50">
        <f>IFERROR(IF(AND(TRIM(B496&amp;"")="",TRIM(C496&amp;"")=""),"","#"&amp;UPPER(B496&amp;"")),"#(ERROR)")</f>
        <v/>
      </c>
      <c r="Q496" s="50">
        <f>IF(P496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496,2,999)," "," "),"﻿"," "),"​"," "),"⁠"," ")," "," ")," "," "),CHAR(9)," "),CHAR(10)," "),CHAR(13)," "),"MAPCODE"," "),CHAR(34)," "),"“"," "),"”"," "),"'"," "),"’"," "),"‘"," "),"("," "),")"," "),"["," "),"]"," "),"{"," "),"}"," "),","," "),";"," "),"|"," "),":"," "),"/"," "),"\"," ")))</f>
        <v/>
      </c>
      <c r="R496" s="50">
        <f>IF(ISNUMBER(FIND(" ",Q496)),LEFT(Q496,FIND(" ",Q496)-1),"")</f>
        <v/>
      </c>
      <c r="S496" s="50">
        <f>IF(ISNUMBER(FIND(" ",Q496)),TRIM(MID(Q496,FIND(" ",Q496)+1,999)),Q496)</f>
        <v/>
      </c>
      <c r="T4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496&amp;"")," "," "),"﻿"," "),"​"," "),"⁠"," ")," "," ")," "," "),CHAR(9)," "),CHAR(10)," "),CHAR(13)," "),"MAPCODE"," "),CHAR(34)," "),"“"," "),"”"," "),"'"," "),"’"," "),"‘"," "),"("," "),")"," "),"["," "),"]"," "),"{"," "),"}"," "),","," "),";"," "),"|"," "),":"," "),"/"," "),"\"," "))</f>
        <v/>
      </c>
      <c r="U496" s="50">
        <f>IF(R496&lt;&gt;"",R496,T496)</f>
        <v/>
      </c>
      <c r="V496" s="50">
        <f>IFERROR(FIND(".",S496),0)</f>
        <v/>
      </c>
      <c r="W496" s="50">
        <f>IF(V496&gt;0,V496-1,LEN(S496))</f>
        <v/>
      </c>
      <c r="X496" s="50">
        <f>IF(V496=0,"",IFERROR(LEFT(MID(S496,V496+1,99),FIND("-",MID(S496,V496+1,99))-1),MID(S496,V496+1,99)))</f>
        <v/>
      </c>
      <c r="Y496" s="50">
        <f>LEN(X496)</f>
        <v/>
      </c>
      <c r="Z4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496,"0",""),"1",""),"2",""),"3",""),"4",""),"5",""),"6",""),"7",""),"8",""),"9",""),"A",""),"B",""),"C",""),"D",""),"E",""),"F",""),"G",""),"H",""),"I",""),"J",""),"K",""),"L",""),"M",""),"N",""),"O",""),"P",""),"Q",""),"R",""),"S",""),"T",""),"U",""),"V",""),"W",""),"X",""),"Y",""),"Z",""),".",""),"-","")</f>
        <v/>
      </c>
      <c r="AA496" s="50">
        <f>LEN(S496)-LEN(SUBSTITUTE(S496,".",""))</f>
        <v/>
      </c>
      <c r="AB496" s="50">
        <f>AND(W496=5,Y496=4)</f>
        <v/>
      </c>
      <c r="AC496" s="50">
        <f>IF(P496="","",IF(S496="","There is no mapcode in this row, only a country code.",IF(ISNUMBER(FIND(" ",S496)),"There are too many spaces. A mapcode looks like ZAF RDD.2J: the country code, one space, then the code.",IF(Z496&lt;&gt;"","Contains characters that can't be in a mapcode: "&amp;Z496,IF(OR(AA496&lt;&gt;1,W496&lt;2,W496&gt;5,Y496&lt;2,Y496&gt;4),"This doesn't look like a mapcode. Mapcodes look like RDD.2J: 2 to 5 letters or numbers, a dot, then 2 to 4 more.",IF(AND(U496="",NOT(AB496)),"MISSING",IF(AND(U496&lt;&gt;"",OR(LEN(U496)&lt;2,LEN(U496)&gt;6,ISNUMBER(FIND(".",U496)))),"The country code """&amp;U496&amp;""" doesn't look right. Use a code like ZAF (South Africa) or US-CA (California).","")))))))</f>
        <v/>
      </c>
      <c r="AD496" s="50">
        <f>AND(R496&lt;&gt;"",T496&lt;&gt;"",R496&lt;&gt;T496)</f>
        <v/>
      </c>
    </row>
    <row r="497">
      <c r="B497" s="44" t="n"/>
      <c r="C497" s="44" t="n"/>
      <c r="D497" s="45">
        <f>IF(P497="","",IF(AC497="MISSING","MISSING COUNTRY CODE",IF(AC497&lt;&gt;"","NOT A VALID MAPCODE",IF(M497="NO CONNECTION","NO CONNECTION",IF(NOT(ISNUMBER(F497)),"NOT FOUND",IF(AD497,"CONVERTED – PLEASE CHECK","CONVERTED"))))))</f>
        <v/>
      </c>
      <c r="E497" s="46">
        <f>IF(OR(P497="",AC497&lt;&gt;""),"",TRIM(U497&amp;" "&amp;S497))</f>
        <v/>
      </c>
      <c r="F497" s="47">
        <f>IF(OR(M497="",M497="NO CONNECTION"),"",IFERROR(VALUE(SUBSTITUTE(_xlfn.FILTERXML(M497,"//latDeg"),".",MID(1/2,2,1))),""))</f>
        <v/>
      </c>
      <c r="G497" s="47">
        <f>IF(OR(M497="",M497="NO CONNECTION"),"",IFERROR(VALUE(SUBSTITUTE(_xlfn.FILTERXML(M497,"//lonDeg"),".",MID(1/2,2,1))),""))</f>
        <v/>
      </c>
      <c r="H497" s="45">
        <f>IF(ISNUMBER(F497),SUBSTITUTE(ROUND(F497,6)&amp;"",",",".")&amp;", "&amp;SUBSTITUTE(ROUND(G497,6)&amp;"",",","."),"")</f>
        <v/>
      </c>
      <c r="I497" s="46">
        <f>IF(ISNUMBER(F497),IFERROR(HYPERLINK("https://www.mymapcodes.com/go/?t="&amp;IF(U497="","AAA",U497)&amp;"&amp;ma="&amp;LEFT(S497,V497-1)&amp;"&amp;mb="&amp;MID(S497,V497+1,99),"Open on MyMapcodes →"),""),"")</f>
        <v/>
      </c>
      <c r="J497" s="48">
        <f>IF(P497="","",IF(AC497="MISSING","Add the country code: put it in front of the mapcode (e.g. ZAF RDD.2J) or in column C. ZAF = South Africa.",IF(AC497&lt;&gt;"",AC497,IF(M497="NO CONNECTION","Excel couldn't reach the mapcode service. Click the REFRESH RESULTS box just above the table.",IF(NOT(ISNUMBER(F497)),"The mapcode service doesn't recognise "&amp;E497&amp;". Check the mapcode and the country code.",IF(AD497,"Two different country codes were given, so the one in front of the mapcode ("&amp;R497&amp;") was used.",IF(E497&lt;&gt;TRIM(UPPER(B497&amp;"")),"Tidied up to "&amp;E497&amp;".","")))))))</f>
        <v/>
      </c>
      <c r="L497" s="49">
        <f>IF(E497="","",MapcodeAPI&amp;"coords/"&amp;SUBSTITUTE(E497," ","%20"))&amp;LEFT($B$13,0)</f>
        <v/>
      </c>
      <c r="M497" s="49">
        <f>IF(L497="","",IFERROR(_xlfn.WEBSERVICE(L497),IF(MapcodeAPIBackup="","NO CONNECTION",IFERROR(_xlfn.WEBSERVICE(MapcodeAPIBackup&amp;MID(L497,LEN(MapcodeAPI)+1,999)),"NO CONNECTION"))))</f>
        <v/>
      </c>
      <c r="N497" t="inlineStr">
        <is>
          <t xml:space="preserve"> </t>
        </is>
      </c>
      <c r="P497" s="50">
        <f>IFERROR(IF(AND(TRIM(B497&amp;"")="",TRIM(C497&amp;"")=""),"","#"&amp;UPPER(B497&amp;"")),"#(ERROR)")</f>
        <v/>
      </c>
      <c r="Q497" s="50">
        <f>IF(P497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497,2,999)," "," "),"﻿"," "),"​"," "),"⁠"," ")," "," ")," "," "),CHAR(9)," "),CHAR(10)," "),CHAR(13)," "),"MAPCODE"," "),CHAR(34)," "),"“"," "),"”"," "),"'"," "),"’"," "),"‘"," "),"("," "),")"," "),"["," "),"]"," "),"{"," "),"}"," "),","," "),";"," "),"|"," "),":"," "),"/"," "),"\"," ")))</f>
        <v/>
      </c>
      <c r="R497" s="50">
        <f>IF(ISNUMBER(FIND(" ",Q497)),LEFT(Q497,FIND(" ",Q497)-1),"")</f>
        <v/>
      </c>
      <c r="S497" s="50">
        <f>IF(ISNUMBER(FIND(" ",Q497)),TRIM(MID(Q497,FIND(" ",Q497)+1,999)),Q497)</f>
        <v/>
      </c>
      <c r="T4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497&amp;"")," "," "),"﻿"," "),"​"," "),"⁠"," ")," "," ")," "," "),CHAR(9)," "),CHAR(10)," "),CHAR(13)," "),"MAPCODE"," "),CHAR(34)," "),"“"," "),"”"," "),"'"," "),"’"," "),"‘"," "),"("," "),")"," "),"["," "),"]"," "),"{"," "),"}"," "),","," "),";"," "),"|"," "),":"," "),"/"," "),"\"," "))</f>
        <v/>
      </c>
      <c r="U497" s="50">
        <f>IF(R497&lt;&gt;"",R497,T497)</f>
        <v/>
      </c>
      <c r="V497" s="50">
        <f>IFERROR(FIND(".",S497),0)</f>
        <v/>
      </c>
      <c r="W497" s="50">
        <f>IF(V497&gt;0,V497-1,LEN(S497))</f>
        <v/>
      </c>
      <c r="X497" s="50">
        <f>IF(V497=0,"",IFERROR(LEFT(MID(S497,V497+1,99),FIND("-",MID(S497,V497+1,99))-1),MID(S497,V497+1,99)))</f>
        <v/>
      </c>
      <c r="Y497" s="50">
        <f>LEN(X497)</f>
        <v/>
      </c>
      <c r="Z4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497,"0",""),"1",""),"2",""),"3",""),"4",""),"5",""),"6",""),"7",""),"8",""),"9",""),"A",""),"B",""),"C",""),"D",""),"E",""),"F",""),"G",""),"H",""),"I",""),"J",""),"K",""),"L",""),"M",""),"N",""),"O",""),"P",""),"Q",""),"R",""),"S",""),"T",""),"U",""),"V",""),"W",""),"X",""),"Y",""),"Z",""),".",""),"-","")</f>
        <v/>
      </c>
      <c r="AA497" s="50">
        <f>LEN(S497)-LEN(SUBSTITUTE(S497,".",""))</f>
        <v/>
      </c>
      <c r="AB497" s="50">
        <f>AND(W497=5,Y497=4)</f>
        <v/>
      </c>
      <c r="AC497" s="50">
        <f>IF(P497="","",IF(S497="","There is no mapcode in this row, only a country code.",IF(ISNUMBER(FIND(" ",S497)),"There are too many spaces. A mapcode looks like ZAF RDD.2J: the country code, one space, then the code.",IF(Z497&lt;&gt;"","Contains characters that can't be in a mapcode: "&amp;Z497,IF(OR(AA497&lt;&gt;1,W497&lt;2,W497&gt;5,Y497&lt;2,Y497&gt;4),"This doesn't look like a mapcode. Mapcodes look like RDD.2J: 2 to 5 letters or numbers, a dot, then 2 to 4 more.",IF(AND(U497="",NOT(AB497)),"MISSING",IF(AND(U497&lt;&gt;"",OR(LEN(U497)&lt;2,LEN(U497)&gt;6,ISNUMBER(FIND(".",U497)))),"The country code """&amp;U497&amp;""" doesn't look right. Use a code like ZAF (South Africa) or US-CA (California).","")))))))</f>
        <v/>
      </c>
      <c r="AD497" s="50">
        <f>AND(R497&lt;&gt;"",T497&lt;&gt;"",R497&lt;&gt;T497)</f>
        <v/>
      </c>
    </row>
    <row r="498">
      <c r="B498" s="44" t="n"/>
      <c r="C498" s="44" t="n"/>
      <c r="D498" s="45">
        <f>IF(P498="","",IF(AC498="MISSING","MISSING COUNTRY CODE",IF(AC498&lt;&gt;"","NOT A VALID MAPCODE",IF(M498="NO CONNECTION","NO CONNECTION",IF(NOT(ISNUMBER(F498)),"NOT FOUND",IF(AD498,"CONVERTED – PLEASE CHECK","CONVERTED"))))))</f>
        <v/>
      </c>
      <c r="E498" s="46">
        <f>IF(OR(P498="",AC498&lt;&gt;""),"",TRIM(U498&amp;" "&amp;S498))</f>
        <v/>
      </c>
      <c r="F498" s="47">
        <f>IF(OR(M498="",M498="NO CONNECTION"),"",IFERROR(VALUE(SUBSTITUTE(_xlfn.FILTERXML(M498,"//latDeg"),".",MID(1/2,2,1))),""))</f>
        <v/>
      </c>
      <c r="G498" s="47">
        <f>IF(OR(M498="",M498="NO CONNECTION"),"",IFERROR(VALUE(SUBSTITUTE(_xlfn.FILTERXML(M498,"//lonDeg"),".",MID(1/2,2,1))),""))</f>
        <v/>
      </c>
      <c r="H498" s="45">
        <f>IF(ISNUMBER(F498),SUBSTITUTE(ROUND(F498,6)&amp;"",",",".")&amp;", "&amp;SUBSTITUTE(ROUND(G498,6)&amp;"",",","."),"")</f>
        <v/>
      </c>
      <c r="I498" s="46">
        <f>IF(ISNUMBER(F498),IFERROR(HYPERLINK("https://www.mymapcodes.com/go/?t="&amp;IF(U498="","AAA",U498)&amp;"&amp;ma="&amp;LEFT(S498,V498-1)&amp;"&amp;mb="&amp;MID(S498,V498+1,99),"Open on MyMapcodes →"),""),"")</f>
        <v/>
      </c>
      <c r="J498" s="48">
        <f>IF(P498="","",IF(AC498="MISSING","Add the country code: put it in front of the mapcode (e.g. ZAF RDD.2J) or in column C. ZAF = South Africa.",IF(AC498&lt;&gt;"",AC498,IF(M498="NO CONNECTION","Excel couldn't reach the mapcode service. Click the REFRESH RESULTS box just above the table.",IF(NOT(ISNUMBER(F498)),"The mapcode service doesn't recognise "&amp;E498&amp;". Check the mapcode and the country code.",IF(AD498,"Two different country codes were given, so the one in front of the mapcode ("&amp;R498&amp;") was used.",IF(E498&lt;&gt;TRIM(UPPER(B498&amp;"")),"Tidied up to "&amp;E498&amp;".","")))))))</f>
        <v/>
      </c>
      <c r="L498" s="49">
        <f>IF(E498="","",MapcodeAPI&amp;"coords/"&amp;SUBSTITUTE(E498," ","%20"))&amp;LEFT($B$13,0)</f>
        <v/>
      </c>
      <c r="M498" s="49">
        <f>IF(L498="","",IFERROR(_xlfn.WEBSERVICE(L498),IF(MapcodeAPIBackup="","NO CONNECTION",IFERROR(_xlfn.WEBSERVICE(MapcodeAPIBackup&amp;MID(L498,LEN(MapcodeAPI)+1,999)),"NO CONNECTION"))))</f>
        <v/>
      </c>
      <c r="N498" t="inlineStr">
        <is>
          <t xml:space="preserve"> </t>
        </is>
      </c>
      <c r="P498" s="50">
        <f>IFERROR(IF(AND(TRIM(B498&amp;"")="",TRIM(C498&amp;"")=""),"","#"&amp;UPPER(B498&amp;"")),"#(ERROR)")</f>
        <v/>
      </c>
      <c r="Q498" s="50">
        <f>IF(P498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498,2,999)," "," "),"﻿"," "),"​"," "),"⁠"," ")," "," ")," "," "),CHAR(9)," "),CHAR(10)," "),CHAR(13)," "),"MAPCODE"," "),CHAR(34)," "),"“"," "),"”"," "),"'"," "),"’"," "),"‘"," "),"("," "),")"," "),"["," "),"]"," "),"{"," "),"}"," "),","," "),";"," "),"|"," "),":"," "),"/"," "),"\"," ")))</f>
        <v/>
      </c>
      <c r="R498" s="50">
        <f>IF(ISNUMBER(FIND(" ",Q498)),LEFT(Q498,FIND(" ",Q498)-1),"")</f>
        <v/>
      </c>
      <c r="S498" s="50">
        <f>IF(ISNUMBER(FIND(" ",Q498)),TRIM(MID(Q498,FIND(" ",Q498)+1,999)),Q498)</f>
        <v/>
      </c>
      <c r="T4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498&amp;"")," "," "),"﻿"," "),"​"," "),"⁠"," ")," "," ")," "," "),CHAR(9)," "),CHAR(10)," "),CHAR(13)," "),"MAPCODE"," "),CHAR(34)," "),"“"," "),"”"," "),"'"," "),"’"," "),"‘"," "),"("," "),")"," "),"["," "),"]"," "),"{"," "),"}"," "),","," "),";"," "),"|"," "),":"," "),"/"," "),"\"," "))</f>
        <v/>
      </c>
      <c r="U498" s="50">
        <f>IF(R498&lt;&gt;"",R498,T498)</f>
        <v/>
      </c>
      <c r="V498" s="50">
        <f>IFERROR(FIND(".",S498),0)</f>
        <v/>
      </c>
      <c r="W498" s="50">
        <f>IF(V498&gt;0,V498-1,LEN(S498))</f>
        <v/>
      </c>
      <c r="X498" s="50">
        <f>IF(V498=0,"",IFERROR(LEFT(MID(S498,V498+1,99),FIND("-",MID(S498,V498+1,99))-1),MID(S498,V498+1,99)))</f>
        <v/>
      </c>
      <c r="Y498" s="50">
        <f>LEN(X498)</f>
        <v/>
      </c>
      <c r="Z4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498,"0",""),"1",""),"2",""),"3",""),"4",""),"5",""),"6",""),"7",""),"8",""),"9",""),"A",""),"B",""),"C",""),"D",""),"E",""),"F",""),"G",""),"H",""),"I",""),"J",""),"K",""),"L",""),"M",""),"N",""),"O",""),"P",""),"Q",""),"R",""),"S",""),"T",""),"U",""),"V",""),"W",""),"X",""),"Y",""),"Z",""),".",""),"-","")</f>
        <v/>
      </c>
      <c r="AA498" s="50">
        <f>LEN(S498)-LEN(SUBSTITUTE(S498,".",""))</f>
        <v/>
      </c>
      <c r="AB498" s="50">
        <f>AND(W498=5,Y498=4)</f>
        <v/>
      </c>
      <c r="AC498" s="50">
        <f>IF(P498="","",IF(S498="","There is no mapcode in this row, only a country code.",IF(ISNUMBER(FIND(" ",S498)),"There are too many spaces. A mapcode looks like ZAF RDD.2J: the country code, one space, then the code.",IF(Z498&lt;&gt;"","Contains characters that can't be in a mapcode: "&amp;Z498,IF(OR(AA498&lt;&gt;1,W498&lt;2,W498&gt;5,Y498&lt;2,Y498&gt;4),"This doesn't look like a mapcode. Mapcodes look like RDD.2J: 2 to 5 letters or numbers, a dot, then 2 to 4 more.",IF(AND(U498="",NOT(AB498)),"MISSING",IF(AND(U498&lt;&gt;"",OR(LEN(U498)&lt;2,LEN(U498)&gt;6,ISNUMBER(FIND(".",U498)))),"The country code """&amp;U498&amp;""" doesn't look right. Use a code like ZAF (South Africa) or US-CA (California).","")))))))</f>
        <v/>
      </c>
      <c r="AD498" s="50">
        <f>AND(R498&lt;&gt;"",T498&lt;&gt;"",R498&lt;&gt;T498)</f>
        <v/>
      </c>
    </row>
    <row r="499">
      <c r="B499" s="44" t="n"/>
      <c r="C499" s="44" t="n"/>
      <c r="D499" s="45">
        <f>IF(P499="","",IF(AC499="MISSING","MISSING COUNTRY CODE",IF(AC499&lt;&gt;"","NOT A VALID MAPCODE",IF(M499="NO CONNECTION","NO CONNECTION",IF(NOT(ISNUMBER(F499)),"NOT FOUND",IF(AD499,"CONVERTED – PLEASE CHECK","CONVERTED"))))))</f>
        <v/>
      </c>
      <c r="E499" s="46">
        <f>IF(OR(P499="",AC499&lt;&gt;""),"",TRIM(U499&amp;" "&amp;S499))</f>
        <v/>
      </c>
      <c r="F499" s="47">
        <f>IF(OR(M499="",M499="NO CONNECTION"),"",IFERROR(VALUE(SUBSTITUTE(_xlfn.FILTERXML(M499,"//latDeg"),".",MID(1/2,2,1))),""))</f>
        <v/>
      </c>
      <c r="G499" s="47">
        <f>IF(OR(M499="",M499="NO CONNECTION"),"",IFERROR(VALUE(SUBSTITUTE(_xlfn.FILTERXML(M499,"//lonDeg"),".",MID(1/2,2,1))),""))</f>
        <v/>
      </c>
      <c r="H499" s="45">
        <f>IF(ISNUMBER(F499),SUBSTITUTE(ROUND(F499,6)&amp;"",",",".")&amp;", "&amp;SUBSTITUTE(ROUND(G499,6)&amp;"",",","."),"")</f>
        <v/>
      </c>
      <c r="I499" s="46">
        <f>IF(ISNUMBER(F499),IFERROR(HYPERLINK("https://www.mymapcodes.com/go/?t="&amp;IF(U499="","AAA",U499)&amp;"&amp;ma="&amp;LEFT(S499,V499-1)&amp;"&amp;mb="&amp;MID(S499,V499+1,99),"Open on MyMapcodes →"),""),"")</f>
        <v/>
      </c>
      <c r="J499" s="48">
        <f>IF(P499="","",IF(AC499="MISSING","Add the country code: put it in front of the mapcode (e.g. ZAF RDD.2J) or in column C. ZAF = South Africa.",IF(AC499&lt;&gt;"",AC499,IF(M499="NO CONNECTION","Excel couldn't reach the mapcode service. Click the REFRESH RESULTS box just above the table.",IF(NOT(ISNUMBER(F499)),"The mapcode service doesn't recognise "&amp;E499&amp;". Check the mapcode and the country code.",IF(AD499,"Two different country codes were given, so the one in front of the mapcode ("&amp;R499&amp;") was used.",IF(E499&lt;&gt;TRIM(UPPER(B499&amp;"")),"Tidied up to "&amp;E499&amp;".","")))))))</f>
        <v/>
      </c>
      <c r="L499" s="49">
        <f>IF(E499="","",MapcodeAPI&amp;"coords/"&amp;SUBSTITUTE(E499," ","%20"))&amp;LEFT($B$13,0)</f>
        <v/>
      </c>
      <c r="M499" s="49">
        <f>IF(L499="","",IFERROR(_xlfn.WEBSERVICE(L499),IF(MapcodeAPIBackup="","NO CONNECTION",IFERROR(_xlfn.WEBSERVICE(MapcodeAPIBackup&amp;MID(L499,LEN(MapcodeAPI)+1,999)),"NO CONNECTION"))))</f>
        <v/>
      </c>
      <c r="N499" t="inlineStr">
        <is>
          <t xml:space="preserve"> </t>
        </is>
      </c>
      <c r="P499" s="50">
        <f>IFERROR(IF(AND(TRIM(B499&amp;"")="",TRIM(C499&amp;"")=""),"","#"&amp;UPPER(B499&amp;"")),"#(ERROR)")</f>
        <v/>
      </c>
      <c r="Q499" s="50">
        <f>IF(P499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499,2,999)," "," "),"﻿"," "),"​"," "),"⁠"," ")," "," ")," "," "),CHAR(9)," "),CHAR(10)," "),CHAR(13)," "),"MAPCODE"," "),CHAR(34)," "),"“"," "),"”"," "),"'"," "),"’"," "),"‘"," "),"("," "),")"," "),"["," "),"]"," "),"{"," "),"}"," "),","," "),";"," "),"|"," "),":"," "),"/"," "),"\"," ")))</f>
        <v/>
      </c>
      <c r="R499" s="50">
        <f>IF(ISNUMBER(FIND(" ",Q499)),LEFT(Q499,FIND(" ",Q499)-1),"")</f>
        <v/>
      </c>
      <c r="S499" s="50">
        <f>IF(ISNUMBER(FIND(" ",Q499)),TRIM(MID(Q499,FIND(" ",Q499)+1,999)),Q499)</f>
        <v/>
      </c>
      <c r="T4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499&amp;"")," "," "),"﻿"," "),"​"," "),"⁠"," ")," "," ")," "," "),CHAR(9)," "),CHAR(10)," "),CHAR(13)," "),"MAPCODE"," "),CHAR(34)," "),"“"," "),"”"," "),"'"," "),"’"," "),"‘"," "),"("," "),")"," "),"["," "),"]"," "),"{"," "),"}"," "),","," "),";"," "),"|"," "),":"," "),"/"," "),"\"," "))</f>
        <v/>
      </c>
      <c r="U499" s="50">
        <f>IF(R499&lt;&gt;"",R499,T499)</f>
        <v/>
      </c>
      <c r="V499" s="50">
        <f>IFERROR(FIND(".",S499),0)</f>
        <v/>
      </c>
      <c r="W499" s="50">
        <f>IF(V499&gt;0,V499-1,LEN(S499))</f>
        <v/>
      </c>
      <c r="X499" s="50">
        <f>IF(V499=0,"",IFERROR(LEFT(MID(S499,V499+1,99),FIND("-",MID(S499,V499+1,99))-1),MID(S499,V499+1,99)))</f>
        <v/>
      </c>
      <c r="Y499" s="50">
        <f>LEN(X499)</f>
        <v/>
      </c>
      <c r="Z4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499,"0",""),"1",""),"2",""),"3",""),"4",""),"5",""),"6",""),"7",""),"8",""),"9",""),"A",""),"B",""),"C",""),"D",""),"E",""),"F",""),"G",""),"H",""),"I",""),"J",""),"K",""),"L",""),"M",""),"N",""),"O",""),"P",""),"Q",""),"R",""),"S",""),"T",""),"U",""),"V",""),"W",""),"X",""),"Y",""),"Z",""),".",""),"-","")</f>
        <v/>
      </c>
      <c r="AA499" s="50">
        <f>LEN(S499)-LEN(SUBSTITUTE(S499,".",""))</f>
        <v/>
      </c>
      <c r="AB499" s="50">
        <f>AND(W499=5,Y499=4)</f>
        <v/>
      </c>
      <c r="AC499" s="50">
        <f>IF(P499="","",IF(S499="","There is no mapcode in this row, only a country code.",IF(ISNUMBER(FIND(" ",S499)),"There are too many spaces. A mapcode looks like ZAF RDD.2J: the country code, one space, then the code.",IF(Z499&lt;&gt;"","Contains characters that can't be in a mapcode: "&amp;Z499,IF(OR(AA499&lt;&gt;1,W499&lt;2,W499&gt;5,Y499&lt;2,Y499&gt;4),"This doesn't look like a mapcode. Mapcodes look like RDD.2J: 2 to 5 letters or numbers, a dot, then 2 to 4 more.",IF(AND(U499="",NOT(AB499)),"MISSING",IF(AND(U499&lt;&gt;"",OR(LEN(U499)&lt;2,LEN(U499)&gt;6,ISNUMBER(FIND(".",U499)))),"The country code """&amp;U499&amp;""" doesn't look right. Use a code like ZAF (South Africa) or US-CA (California).","")))))))</f>
        <v/>
      </c>
      <c r="AD499" s="50">
        <f>AND(R499&lt;&gt;"",T499&lt;&gt;"",R499&lt;&gt;T499)</f>
        <v/>
      </c>
    </row>
    <row r="500">
      <c r="B500" s="44" t="n"/>
      <c r="C500" s="44" t="n"/>
      <c r="D500" s="45">
        <f>IF(P500="","",IF(AC500="MISSING","MISSING COUNTRY CODE",IF(AC500&lt;&gt;"","NOT A VALID MAPCODE",IF(M500="NO CONNECTION","NO CONNECTION",IF(NOT(ISNUMBER(F500)),"NOT FOUND",IF(AD500,"CONVERTED – PLEASE CHECK","CONVERTED"))))))</f>
        <v/>
      </c>
      <c r="E500" s="46">
        <f>IF(OR(P500="",AC500&lt;&gt;""),"",TRIM(U500&amp;" "&amp;S500))</f>
        <v/>
      </c>
      <c r="F500" s="47">
        <f>IF(OR(M500="",M500="NO CONNECTION"),"",IFERROR(VALUE(SUBSTITUTE(_xlfn.FILTERXML(M500,"//latDeg"),".",MID(1/2,2,1))),""))</f>
        <v/>
      </c>
      <c r="G500" s="47">
        <f>IF(OR(M500="",M500="NO CONNECTION"),"",IFERROR(VALUE(SUBSTITUTE(_xlfn.FILTERXML(M500,"//lonDeg"),".",MID(1/2,2,1))),""))</f>
        <v/>
      </c>
      <c r="H500" s="45">
        <f>IF(ISNUMBER(F500),SUBSTITUTE(ROUND(F500,6)&amp;"",",",".")&amp;", "&amp;SUBSTITUTE(ROUND(G500,6)&amp;"",",","."),"")</f>
        <v/>
      </c>
      <c r="I500" s="46">
        <f>IF(ISNUMBER(F500),IFERROR(HYPERLINK("https://www.mymapcodes.com/go/?t="&amp;IF(U500="","AAA",U500)&amp;"&amp;ma="&amp;LEFT(S500,V500-1)&amp;"&amp;mb="&amp;MID(S500,V500+1,99),"Open on MyMapcodes →"),""),"")</f>
        <v/>
      </c>
      <c r="J500" s="48">
        <f>IF(P500="","",IF(AC500="MISSING","Add the country code: put it in front of the mapcode (e.g. ZAF RDD.2J) or in column C. ZAF = South Africa.",IF(AC500&lt;&gt;"",AC500,IF(M500="NO CONNECTION","Excel couldn't reach the mapcode service. Click the REFRESH RESULTS box just above the table.",IF(NOT(ISNUMBER(F500)),"The mapcode service doesn't recognise "&amp;E500&amp;". Check the mapcode and the country code.",IF(AD500,"Two different country codes were given, so the one in front of the mapcode ("&amp;R500&amp;") was used.",IF(E500&lt;&gt;TRIM(UPPER(B500&amp;"")),"Tidied up to "&amp;E500&amp;".","")))))))</f>
        <v/>
      </c>
      <c r="L500" s="49">
        <f>IF(E500="","",MapcodeAPI&amp;"coords/"&amp;SUBSTITUTE(E500," ","%20"))&amp;LEFT($B$13,0)</f>
        <v/>
      </c>
      <c r="M500" s="49">
        <f>IF(L500="","",IFERROR(_xlfn.WEBSERVICE(L500),IF(MapcodeAPIBackup="","NO CONNECTION",IFERROR(_xlfn.WEBSERVICE(MapcodeAPIBackup&amp;MID(L500,LEN(MapcodeAPI)+1,999)),"NO CONNECTION"))))</f>
        <v/>
      </c>
      <c r="N500" t="inlineStr">
        <is>
          <t xml:space="preserve"> </t>
        </is>
      </c>
      <c r="P500" s="50">
        <f>IFERROR(IF(AND(TRIM(B500&amp;"")="",TRIM(C500&amp;"")=""),"","#"&amp;UPPER(B500&amp;"")),"#(ERROR)")</f>
        <v/>
      </c>
      <c r="Q500" s="50">
        <f>IF(P500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500,2,999)," "," "),"﻿"," "),"​"," "),"⁠"," ")," "," ")," "," "),CHAR(9)," "),CHAR(10)," "),CHAR(13)," "),"MAPCODE"," "),CHAR(34)," "),"“"," "),"”"," "),"'"," "),"’"," "),"‘"," "),"("," "),")"," "),"["," "),"]"," "),"{"," "),"}"," "),","," "),";"," "),"|"," "),":"," "),"/"," "),"\"," ")))</f>
        <v/>
      </c>
      <c r="R500" s="50">
        <f>IF(ISNUMBER(FIND(" ",Q500)),LEFT(Q500,FIND(" ",Q500)-1),"")</f>
        <v/>
      </c>
      <c r="S500" s="50">
        <f>IF(ISNUMBER(FIND(" ",Q500)),TRIM(MID(Q500,FIND(" ",Q500)+1,999)),Q500)</f>
        <v/>
      </c>
      <c r="T5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500&amp;"")," "," "),"﻿"," "),"​"," "),"⁠"," ")," "," ")," "," "),CHAR(9)," "),CHAR(10)," "),CHAR(13)," "),"MAPCODE"," "),CHAR(34)," "),"“"," "),"”"," "),"'"," "),"’"," "),"‘"," "),"("," "),")"," "),"["," "),"]"," "),"{"," "),"}"," "),","," "),";"," "),"|"," "),":"," "),"/"," "),"\"," "))</f>
        <v/>
      </c>
      <c r="U500" s="50">
        <f>IF(R500&lt;&gt;"",R500,T500)</f>
        <v/>
      </c>
      <c r="V500" s="50">
        <f>IFERROR(FIND(".",S500),0)</f>
        <v/>
      </c>
      <c r="W500" s="50">
        <f>IF(V500&gt;0,V500-1,LEN(S500))</f>
        <v/>
      </c>
      <c r="X500" s="50">
        <f>IF(V500=0,"",IFERROR(LEFT(MID(S500,V500+1,99),FIND("-",MID(S500,V500+1,99))-1),MID(S500,V500+1,99)))</f>
        <v/>
      </c>
      <c r="Y500" s="50">
        <f>LEN(X500)</f>
        <v/>
      </c>
      <c r="Z5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500,"0",""),"1",""),"2",""),"3",""),"4",""),"5",""),"6",""),"7",""),"8",""),"9",""),"A",""),"B",""),"C",""),"D",""),"E",""),"F",""),"G",""),"H",""),"I",""),"J",""),"K",""),"L",""),"M",""),"N",""),"O",""),"P",""),"Q",""),"R",""),"S",""),"T",""),"U",""),"V",""),"W",""),"X",""),"Y",""),"Z",""),".",""),"-","")</f>
        <v/>
      </c>
      <c r="AA500" s="50">
        <f>LEN(S500)-LEN(SUBSTITUTE(S500,".",""))</f>
        <v/>
      </c>
      <c r="AB500" s="50">
        <f>AND(W500=5,Y500=4)</f>
        <v/>
      </c>
      <c r="AC500" s="50">
        <f>IF(P500="","",IF(S500="","There is no mapcode in this row, only a country code.",IF(ISNUMBER(FIND(" ",S500)),"There are too many spaces. A mapcode looks like ZAF RDD.2J: the country code, one space, then the code.",IF(Z500&lt;&gt;"","Contains characters that can't be in a mapcode: "&amp;Z500,IF(OR(AA500&lt;&gt;1,W500&lt;2,W500&gt;5,Y500&lt;2,Y500&gt;4),"This doesn't look like a mapcode. Mapcodes look like RDD.2J: 2 to 5 letters or numbers, a dot, then 2 to 4 more.",IF(AND(U500="",NOT(AB500)),"MISSING",IF(AND(U500&lt;&gt;"",OR(LEN(U500)&lt;2,LEN(U500)&gt;6,ISNUMBER(FIND(".",U500)))),"The country code """&amp;U500&amp;""" doesn't look right. Use a code like ZAF (South Africa) or US-CA (California).","")))))))</f>
        <v/>
      </c>
      <c r="AD500" s="50">
        <f>AND(R500&lt;&gt;"",T500&lt;&gt;"",R500&lt;&gt;T500)</f>
        <v/>
      </c>
    </row>
    <row r="501">
      <c r="B501" s="44" t="n"/>
      <c r="C501" s="44" t="n"/>
      <c r="D501" s="45">
        <f>IF(P501="","",IF(AC501="MISSING","MISSING COUNTRY CODE",IF(AC501&lt;&gt;"","NOT A VALID MAPCODE",IF(M501="NO CONNECTION","NO CONNECTION",IF(NOT(ISNUMBER(F501)),"NOT FOUND",IF(AD501,"CONVERTED – PLEASE CHECK","CONVERTED"))))))</f>
        <v/>
      </c>
      <c r="E501" s="46">
        <f>IF(OR(P501="",AC501&lt;&gt;""),"",TRIM(U501&amp;" "&amp;S501))</f>
        <v/>
      </c>
      <c r="F501" s="47">
        <f>IF(OR(M501="",M501="NO CONNECTION"),"",IFERROR(VALUE(SUBSTITUTE(_xlfn.FILTERXML(M501,"//latDeg"),".",MID(1/2,2,1))),""))</f>
        <v/>
      </c>
      <c r="G501" s="47">
        <f>IF(OR(M501="",M501="NO CONNECTION"),"",IFERROR(VALUE(SUBSTITUTE(_xlfn.FILTERXML(M501,"//lonDeg"),".",MID(1/2,2,1))),""))</f>
        <v/>
      </c>
      <c r="H501" s="45">
        <f>IF(ISNUMBER(F501),SUBSTITUTE(ROUND(F501,6)&amp;"",",",".")&amp;", "&amp;SUBSTITUTE(ROUND(G501,6)&amp;"",",","."),"")</f>
        <v/>
      </c>
      <c r="I501" s="46">
        <f>IF(ISNUMBER(F501),IFERROR(HYPERLINK("https://www.mymapcodes.com/go/?t="&amp;IF(U501="","AAA",U501)&amp;"&amp;ma="&amp;LEFT(S501,V501-1)&amp;"&amp;mb="&amp;MID(S501,V501+1,99),"Open on MyMapcodes →"),""),"")</f>
        <v/>
      </c>
      <c r="J501" s="48">
        <f>IF(P501="","",IF(AC501="MISSING","Add the country code: put it in front of the mapcode (e.g. ZAF RDD.2J) or in column C. ZAF = South Africa.",IF(AC501&lt;&gt;"",AC501,IF(M501="NO CONNECTION","Excel couldn't reach the mapcode service. Click the REFRESH RESULTS box just above the table.",IF(NOT(ISNUMBER(F501)),"The mapcode service doesn't recognise "&amp;E501&amp;". Check the mapcode and the country code.",IF(AD501,"Two different country codes were given, so the one in front of the mapcode ("&amp;R501&amp;") was used.",IF(E501&lt;&gt;TRIM(UPPER(B501&amp;"")),"Tidied up to "&amp;E501&amp;".","")))))))</f>
        <v/>
      </c>
      <c r="L501" s="49">
        <f>IF(E501="","",MapcodeAPI&amp;"coords/"&amp;SUBSTITUTE(E501," ","%20"))&amp;LEFT($B$13,0)</f>
        <v/>
      </c>
      <c r="M501" s="49">
        <f>IF(L501="","",IFERROR(_xlfn.WEBSERVICE(L501),IF(MapcodeAPIBackup="","NO CONNECTION",IFERROR(_xlfn.WEBSERVICE(MapcodeAPIBackup&amp;MID(L501,LEN(MapcodeAPI)+1,999)),"NO CONNECTION"))))</f>
        <v/>
      </c>
      <c r="N501" t="inlineStr">
        <is>
          <t xml:space="preserve"> </t>
        </is>
      </c>
      <c r="P501" s="50">
        <f>IFERROR(IF(AND(TRIM(B501&amp;"")="",TRIM(C501&amp;"")=""),"","#"&amp;UPPER(B501&amp;"")),"#(ERROR)")</f>
        <v/>
      </c>
      <c r="Q501" s="50">
        <f>IF(P501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501,2,999)," "," "),"﻿"," "),"​"," "),"⁠"," ")," "," ")," "," "),CHAR(9)," "),CHAR(10)," "),CHAR(13)," "),"MAPCODE"," "),CHAR(34)," "),"“"," "),"”"," "),"'"," "),"’"," "),"‘"," "),"("," "),")"," "),"["," "),"]"," "),"{"," "),"}"," "),","," "),";"," "),"|"," "),":"," "),"/"," "),"\"," ")))</f>
        <v/>
      </c>
      <c r="R501" s="50">
        <f>IF(ISNUMBER(FIND(" ",Q501)),LEFT(Q501,FIND(" ",Q501)-1),"")</f>
        <v/>
      </c>
      <c r="S501" s="50">
        <f>IF(ISNUMBER(FIND(" ",Q501)),TRIM(MID(Q501,FIND(" ",Q501)+1,999)),Q501)</f>
        <v/>
      </c>
      <c r="T5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501&amp;"")," "," "),"﻿"," "),"​"," "),"⁠"," ")," "," ")," "," "),CHAR(9)," "),CHAR(10)," "),CHAR(13)," "),"MAPCODE"," "),CHAR(34)," "),"“"," "),"”"," "),"'"," "),"’"," "),"‘"," "),"("," "),")"," "),"["," "),"]"," "),"{"," "),"}"," "),","," "),";"," "),"|"," "),":"," "),"/"," "),"\"," "))</f>
        <v/>
      </c>
      <c r="U501" s="50">
        <f>IF(R501&lt;&gt;"",R501,T501)</f>
        <v/>
      </c>
      <c r="V501" s="50">
        <f>IFERROR(FIND(".",S501),0)</f>
        <v/>
      </c>
      <c r="W501" s="50">
        <f>IF(V501&gt;0,V501-1,LEN(S501))</f>
        <v/>
      </c>
      <c r="X501" s="50">
        <f>IF(V501=0,"",IFERROR(LEFT(MID(S501,V501+1,99),FIND("-",MID(S501,V501+1,99))-1),MID(S501,V501+1,99)))</f>
        <v/>
      </c>
      <c r="Y501" s="50">
        <f>LEN(X501)</f>
        <v/>
      </c>
      <c r="Z5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501,"0",""),"1",""),"2",""),"3",""),"4",""),"5",""),"6",""),"7",""),"8",""),"9",""),"A",""),"B",""),"C",""),"D",""),"E",""),"F",""),"G",""),"H",""),"I",""),"J",""),"K",""),"L",""),"M",""),"N",""),"O",""),"P",""),"Q",""),"R",""),"S",""),"T",""),"U",""),"V",""),"W",""),"X",""),"Y",""),"Z",""),".",""),"-","")</f>
        <v/>
      </c>
      <c r="AA501" s="50">
        <f>LEN(S501)-LEN(SUBSTITUTE(S501,".",""))</f>
        <v/>
      </c>
      <c r="AB501" s="50">
        <f>AND(W501=5,Y501=4)</f>
        <v/>
      </c>
      <c r="AC501" s="50">
        <f>IF(P501="","",IF(S501="","There is no mapcode in this row, only a country code.",IF(ISNUMBER(FIND(" ",S501)),"There are too many spaces. A mapcode looks like ZAF RDD.2J: the country code, one space, then the code.",IF(Z501&lt;&gt;"","Contains characters that can't be in a mapcode: "&amp;Z501,IF(OR(AA501&lt;&gt;1,W501&lt;2,W501&gt;5,Y501&lt;2,Y501&gt;4),"This doesn't look like a mapcode. Mapcodes look like RDD.2J: 2 to 5 letters or numbers, a dot, then 2 to 4 more.",IF(AND(U501="",NOT(AB501)),"MISSING",IF(AND(U501&lt;&gt;"",OR(LEN(U501)&lt;2,LEN(U501)&gt;6,ISNUMBER(FIND(".",U501)))),"The country code """&amp;U501&amp;""" doesn't look right. Use a code like ZAF (South Africa) or US-CA (California).","")))))))</f>
        <v/>
      </c>
      <c r="AD501" s="50">
        <f>AND(R501&lt;&gt;"",T501&lt;&gt;"",R501&lt;&gt;T501)</f>
        <v/>
      </c>
    </row>
    <row r="502">
      <c r="B502" s="44" t="n"/>
      <c r="C502" s="44" t="n"/>
      <c r="D502" s="45">
        <f>IF(P502="","",IF(AC502="MISSING","MISSING COUNTRY CODE",IF(AC502&lt;&gt;"","NOT A VALID MAPCODE",IF(M502="NO CONNECTION","NO CONNECTION",IF(NOT(ISNUMBER(F502)),"NOT FOUND",IF(AD502,"CONVERTED – PLEASE CHECK","CONVERTED"))))))</f>
        <v/>
      </c>
      <c r="E502" s="46">
        <f>IF(OR(P502="",AC502&lt;&gt;""),"",TRIM(U502&amp;" "&amp;S502))</f>
        <v/>
      </c>
      <c r="F502" s="47">
        <f>IF(OR(M502="",M502="NO CONNECTION"),"",IFERROR(VALUE(SUBSTITUTE(_xlfn.FILTERXML(M502,"//latDeg"),".",MID(1/2,2,1))),""))</f>
        <v/>
      </c>
      <c r="G502" s="47">
        <f>IF(OR(M502="",M502="NO CONNECTION"),"",IFERROR(VALUE(SUBSTITUTE(_xlfn.FILTERXML(M502,"//lonDeg"),".",MID(1/2,2,1))),""))</f>
        <v/>
      </c>
      <c r="H502" s="45">
        <f>IF(ISNUMBER(F502),SUBSTITUTE(ROUND(F502,6)&amp;"",",",".")&amp;", "&amp;SUBSTITUTE(ROUND(G502,6)&amp;"",",","."),"")</f>
        <v/>
      </c>
      <c r="I502" s="46">
        <f>IF(ISNUMBER(F502),IFERROR(HYPERLINK("https://www.mymapcodes.com/go/?t="&amp;IF(U502="","AAA",U502)&amp;"&amp;ma="&amp;LEFT(S502,V502-1)&amp;"&amp;mb="&amp;MID(S502,V502+1,99),"Open on MyMapcodes →"),""),"")</f>
        <v/>
      </c>
      <c r="J502" s="48">
        <f>IF(P502="","",IF(AC502="MISSING","Add the country code: put it in front of the mapcode (e.g. ZAF RDD.2J) or in column C. ZAF = South Africa.",IF(AC502&lt;&gt;"",AC502,IF(M502="NO CONNECTION","Excel couldn't reach the mapcode service. Click the REFRESH RESULTS box just above the table.",IF(NOT(ISNUMBER(F502)),"The mapcode service doesn't recognise "&amp;E502&amp;". Check the mapcode and the country code.",IF(AD502,"Two different country codes were given, so the one in front of the mapcode ("&amp;R502&amp;") was used.",IF(E502&lt;&gt;TRIM(UPPER(B502&amp;"")),"Tidied up to "&amp;E502&amp;".","")))))))</f>
        <v/>
      </c>
      <c r="L502" s="49">
        <f>IF(E502="","",MapcodeAPI&amp;"coords/"&amp;SUBSTITUTE(E502," ","%20"))&amp;LEFT($B$13,0)</f>
        <v/>
      </c>
      <c r="M502" s="49">
        <f>IF(L502="","",IFERROR(_xlfn.WEBSERVICE(L502),IF(MapcodeAPIBackup="","NO CONNECTION",IFERROR(_xlfn.WEBSERVICE(MapcodeAPIBackup&amp;MID(L502,LEN(MapcodeAPI)+1,999)),"NO CONNECTION"))))</f>
        <v/>
      </c>
      <c r="N502" t="inlineStr">
        <is>
          <t xml:space="preserve"> </t>
        </is>
      </c>
      <c r="P502" s="50">
        <f>IFERROR(IF(AND(TRIM(B502&amp;"")="",TRIM(C502&amp;"")=""),"","#"&amp;UPPER(B502&amp;"")),"#(ERROR)")</f>
        <v/>
      </c>
      <c r="Q502" s="50">
        <f>IF(P502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502,2,999)," "," "),"﻿"," "),"​"," "),"⁠"," ")," "," ")," "," "),CHAR(9)," "),CHAR(10)," "),CHAR(13)," "),"MAPCODE"," "),CHAR(34)," "),"“"," "),"”"," "),"'"," "),"’"," "),"‘"," "),"("," "),")"," "),"["," "),"]"," "),"{"," "),"}"," "),","," "),";"," "),"|"," "),":"," "),"/"," "),"\"," ")))</f>
        <v/>
      </c>
      <c r="R502" s="50">
        <f>IF(ISNUMBER(FIND(" ",Q502)),LEFT(Q502,FIND(" ",Q502)-1),"")</f>
        <v/>
      </c>
      <c r="S502" s="50">
        <f>IF(ISNUMBER(FIND(" ",Q502)),TRIM(MID(Q502,FIND(" ",Q502)+1,999)),Q502)</f>
        <v/>
      </c>
      <c r="T5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502&amp;"")," "," "),"﻿"," "),"​"," "),"⁠"," ")," "," ")," "," "),CHAR(9)," "),CHAR(10)," "),CHAR(13)," "),"MAPCODE"," "),CHAR(34)," "),"“"," "),"”"," "),"'"," "),"’"," "),"‘"," "),"("," "),")"," "),"["," "),"]"," "),"{"," "),"}"," "),","," "),";"," "),"|"," "),":"," "),"/"," "),"\"," "))</f>
        <v/>
      </c>
      <c r="U502" s="50">
        <f>IF(R502&lt;&gt;"",R502,T502)</f>
        <v/>
      </c>
      <c r="V502" s="50">
        <f>IFERROR(FIND(".",S502),0)</f>
        <v/>
      </c>
      <c r="W502" s="50">
        <f>IF(V502&gt;0,V502-1,LEN(S502))</f>
        <v/>
      </c>
      <c r="X502" s="50">
        <f>IF(V502=0,"",IFERROR(LEFT(MID(S502,V502+1,99),FIND("-",MID(S502,V502+1,99))-1),MID(S502,V502+1,99)))</f>
        <v/>
      </c>
      <c r="Y502" s="50">
        <f>LEN(X502)</f>
        <v/>
      </c>
      <c r="Z5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502,"0",""),"1",""),"2",""),"3",""),"4",""),"5",""),"6",""),"7",""),"8",""),"9",""),"A",""),"B",""),"C",""),"D",""),"E",""),"F",""),"G",""),"H",""),"I",""),"J",""),"K",""),"L",""),"M",""),"N",""),"O",""),"P",""),"Q",""),"R",""),"S",""),"T",""),"U",""),"V",""),"W",""),"X",""),"Y",""),"Z",""),".",""),"-","")</f>
        <v/>
      </c>
      <c r="AA502" s="50">
        <f>LEN(S502)-LEN(SUBSTITUTE(S502,".",""))</f>
        <v/>
      </c>
      <c r="AB502" s="50">
        <f>AND(W502=5,Y502=4)</f>
        <v/>
      </c>
      <c r="AC502" s="50">
        <f>IF(P502="","",IF(S502="","There is no mapcode in this row, only a country code.",IF(ISNUMBER(FIND(" ",S502)),"There are too many spaces. A mapcode looks like ZAF RDD.2J: the country code, one space, then the code.",IF(Z502&lt;&gt;"","Contains characters that can't be in a mapcode: "&amp;Z502,IF(OR(AA502&lt;&gt;1,W502&lt;2,W502&gt;5,Y502&lt;2,Y502&gt;4),"This doesn't look like a mapcode. Mapcodes look like RDD.2J: 2 to 5 letters or numbers, a dot, then 2 to 4 more.",IF(AND(U502="",NOT(AB502)),"MISSING",IF(AND(U502&lt;&gt;"",OR(LEN(U502)&lt;2,LEN(U502)&gt;6,ISNUMBER(FIND(".",U502)))),"The country code """&amp;U502&amp;""" doesn't look right. Use a code like ZAF (South Africa) or US-CA (California).","")))))))</f>
        <v/>
      </c>
      <c r="AD502" s="50">
        <f>AND(R502&lt;&gt;"",T502&lt;&gt;"",R502&lt;&gt;T502)</f>
        <v/>
      </c>
    </row>
    <row r="503">
      <c r="B503" s="44" t="n"/>
      <c r="C503" s="44" t="n"/>
      <c r="D503" s="45">
        <f>IF(P503="","",IF(AC503="MISSING","MISSING COUNTRY CODE",IF(AC503&lt;&gt;"","NOT A VALID MAPCODE",IF(M503="NO CONNECTION","NO CONNECTION",IF(NOT(ISNUMBER(F503)),"NOT FOUND",IF(AD503,"CONVERTED – PLEASE CHECK","CONVERTED"))))))</f>
        <v/>
      </c>
      <c r="E503" s="46">
        <f>IF(OR(P503="",AC503&lt;&gt;""),"",TRIM(U503&amp;" "&amp;S503))</f>
        <v/>
      </c>
      <c r="F503" s="47">
        <f>IF(OR(M503="",M503="NO CONNECTION"),"",IFERROR(VALUE(SUBSTITUTE(_xlfn.FILTERXML(M503,"//latDeg"),".",MID(1/2,2,1))),""))</f>
        <v/>
      </c>
      <c r="G503" s="47">
        <f>IF(OR(M503="",M503="NO CONNECTION"),"",IFERROR(VALUE(SUBSTITUTE(_xlfn.FILTERXML(M503,"//lonDeg"),".",MID(1/2,2,1))),""))</f>
        <v/>
      </c>
      <c r="H503" s="45">
        <f>IF(ISNUMBER(F503),SUBSTITUTE(ROUND(F503,6)&amp;"",",",".")&amp;", "&amp;SUBSTITUTE(ROUND(G503,6)&amp;"",",","."),"")</f>
        <v/>
      </c>
      <c r="I503" s="46">
        <f>IF(ISNUMBER(F503),IFERROR(HYPERLINK("https://www.mymapcodes.com/go/?t="&amp;IF(U503="","AAA",U503)&amp;"&amp;ma="&amp;LEFT(S503,V503-1)&amp;"&amp;mb="&amp;MID(S503,V503+1,99),"Open on MyMapcodes →"),""),"")</f>
        <v/>
      </c>
      <c r="J503" s="48">
        <f>IF(P503="","",IF(AC503="MISSING","Add the country code: put it in front of the mapcode (e.g. ZAF RDD.2J) or in column C. ZAF = South Africa.",IF(AC503&lt;&gt;"",AC503,IF(M503="NO CONNECTION","Excel couldn't reach the mapcode service. Click the REFRESH RESULTS box just above the table.",IF(NOT(ISNUMBER(F503)),"The mapcode service doesn't recognise "&amp;E503&amp;". Check the mapcode and the country code.",IF(AD503,"Two different country codes were given, so the one in front of the mapcode ("&amp;R503&amp;") was used.",IF(E503&lt;&gt;TRIM(UPPER(B503&amp;"")),"Tidied up to "&amp;E503&amp;".","")))))))</f>
        <v/>
      </c>
      <c r="L503" s="49">
        <f>IF(E503="","",MapcodeAPI&amp;"coords/"&amp;SUBSTITUTE(E503," ","%20"))&amp;LEFT($B$13,0)</f>
        <v/>
      </c>
      <c r="M503" s="49">
        <f>IF(L503="","",IFERROR(_xlfn.WEBSERVICE(L503),IF(MapcodeAPIBackup="","NO CONNECTION",IFERROR(_xlfn.WEBSERVICE(MapcodeAPIBackup&amp;MID(L503,LEN(MapcodeAPI)+1,999)),"NO CONNECTION"))))</f>
        <v/>
      </c>
      <c r="N503" t="inlineStr">
        <is>
          <t xml:space="preserve"> </t>
        </is>
      </c>
      <c r="P503" s="50">
        <f>IFERROR(IF(AND(TRIM(B503&amp;"")="",TRIM(C503&amp;"")=""),"","#"&amp;UPPER(B503&amp;"")),"#(ERROR)")</f>
        <v/>
      </c>
      <c r="Q503" s="50">
        <f>IF(P503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503,2,999)," "," "),"﻿"," "),"​"," "),"⁠"," ")," "," ")," "," "),CHAR(9)," "),CHAR(10)," "),CHAR(13)," "),"MAPCODE"," "),CHAR(34)," "),"“"," "),"”"," "),"'"," "),"’"," "),"‘"," "),"("," "),")"," "),"["," "),"]"," "),"{"," "),"}"," "),","," "),";"," "),"|"," "),":"," "),"/"," "),"\"," ")))</f>
        <v/>
      </c>
      <c r="R503" s="50">
        <f>IF(ISNUMBER(FIND(" ",Q503)),LEFT(Q503,FIND(" ",Q503)-1),"")</f>
        <v/>
      </c>
      <c r="S503" s="50">
        <f>IF(ISNUMBER(FIND(" ",Q503)),TRIM(MID(Q503,FIND(" ",Q503)+1,999)),Q503)</f>
        <v/>
      </c>
      <c r="T5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503&amp;"")," "," "),"﻿"," "),"​"," "),"⁠"," ")," "," ")," "," "),CHAR(9)," "),CHAR(10)," "),CHAR(13)," "),"MAPCODE"," "),CHAR(34)," "),"“"," "),"”"," "),"'"," "),"’"," "),"‘"," "),"("," "),")"," "),"["," "),"]"," "),"{"," "),"}"," "),","," "),";"," "),"|"," "),":"," "),"/"," "),"\"," "))</f>
        <v/>
      </c>
      <c r="U503" s="50">
        <f>IF(R503&lt;&gt;"",R503,T503)</f>
        <v/>
      </c>
      <c r="V503" s="50">
        <f>IFERROR(FIND(".",S503),0)</f>
        <v/>
      </c>
      <c r="W503" s="50">
        <f>IF(V503&gt;0,V503-1,LEN(S503))</f>
        <v/>
      </c>
      <c r="X503" s="50">
        <f>IF(V503=0,"",IFERROR(LEFT(MID(S503,V503+1,99),FIND("-",MID(S503,V503+1,99))-1),MID(S503,V503+1,99)))</f>
        <v/>
      </c>
      <c r="Y503" s="50">
        <f>LEN(X503)</f>
        <v/>
      </c>
      <c r="Z5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503,"0",""),"1",""),"2",""),"3",""),"4",""),"5",""),"6",""),"7",""),"8",""),"9",""),"A",""),"B",""),"C",""),"D",""),"E",""),"F",""),"G",""),"H",""),"I",""),"J",""),"K",""),"L",""),"M",""),"N",""),"O",""),"P",""),"Q",""),"R",""),"S",""),"T",""),"U",""),"V",""),"W",""),"X",""),"Y",""),"Z",""),".",""),"-","")</f>
        <v/>
      </c>
      <c r="AA503" s="50">
        <f>LEN(S503)-LEN(SUBSTITUTE(S503,".",""))</f>
        <v/>
      </c>
      <c r="AB503" s="50">
        <f>AND(W503=5,Y503=4)</f>
        <v/>
      </c>
      <c r="AC503" s="50">
        <f>IF(P503="","",IF(S503="","There is no mapcode in this row, only a country code.",IF(ISNUMBER(FIND(" ",S503)),"There are too many spaces. A mapcode looks like ZAF RDD.2J: the country code, one space, then the code.",IF(Z503&lt;&gt;"","Contains characters that can't be in a mapcode: "&amp;Z503,IF(OR(AA503&lt;&gt;1,W503&lt;2,W503&gt;5,Y503&lt;2,Y503&gt;4),"This doesn't look like a mapcode. Mapcodes look like RDD.2J: 2 to 5 letters or numbers, a dot, then 2 to 4 more.",IF(AND(U503="",NOT(AB503)),"MISSING",IF(AND(U503&lt;&gt;"",OR(LEN(U503)&lt;2,LEN(U503)&gt;6,ISNUMBER(FIND(".",U503)))),"The country code """&amp;U503&amp;""" doesn't look right. Use a code like ZAF (South Africa) or US-CA (California).","")))))))</f>
        <v/>
      </c>
      <c r="AD503" s="50">
        <f>AND(R503&lt;&gt;"",T503&lt;&gt;"",R503&lt;&gt;T503)</f>
        <v/>
      </c>
    </row>
    <row r="504">
      <c r="B504" s="44" t="n"/>
      <c r="C504" s="44" t="n"/>
      <c r="D504" s="45">
        <f>IF(P504="","",IF(AC504="MISSING","MISSING COUNTRY CODE",IF(AC504&lt;&gt;"","NOT A VALID MAPCODE",IF(M504="NO CONNECTION","NO CONNECTION",IF(NOT(ISNUMBER(F504)),"NOT FOUND",IF(AD504,"CONVERTED – PLEASE CHECK","CONVERTED"))))))</f>
        <v/>
      </c>
      <c r="E504" s="46">
        <f>IF(OR(P504="",AC504&lt;&gt;""),"",TRIM(U504&amp;" "&amp;S504))</f>
        <v/>
      </c>
      <c r="F504" s="47">
        <f>IF(OR(M504="",M504="NO CONNECTION"),"",IFERROR(VALUE(SUBSTITUTE(_xlfn.FILTERXML(M504,"//latDeg"),".",MID(1/2,2,1))),""))</f>
        <v/>
      </c>
      <c r="G504" s="47">
        <f>IF(OR(M504="",M504="NO CONNECTION"),"",IFERROR(VALUE(SUBSTITUTE(_xlfn.FILTERXML(M504,"//lonDeg"),".",MID(1/2,2,1))),""))</f>
        <v/>
      </c>
      <c r="H504" s="45">
        <f>IF(ISNUMBER(F504),SUBSTITUTE(ROUND(F504,6)&amp;"",",",".")&amp;", "&amp;SUBSTITUTE(ROUND(G504,6)&amp;"",",","."),"")</f>
        <v/>
      </c>
      <c r="I504" s="46">
        <f>IF(ISNUMBER(F504),IFERROR(HYPERLINK("https://www.mymapcodes.com/go/?t="&amp;IF(U504="","AAA",U504)&amp;"&amp;ma="&amp;LEFT(S504,V504-1)&amp;"&amp;mb="&amp;MID(S504,V504+1,99),"Open on MyMapcodes →"),""),"")</f>
        <v/>
      </c>
      <c r="J504" s="48">
        <f>IF(P504="","",IF(AC504="MISSING","Add the country code: put it in front of the mapcode (e.g. ZAF RDD.2J) or in column C. ZAF = South Africa.",IF(AC504&lt;&gt;"",AC504,IF(M504="NO CONNECTION","Excel couldn't reach the mapcode service. Click the REFRESH RESULTS box just above the table.",IF(NOT(ISNUMBER(F504)),"The mapcode service doesn't recognise "&amp;E504&amp;". Check the mapcode and the country code.",IF(AD504,"Two different country codes were given, so the one in front of the mapcode ("&amp;R504&amp;") was used.",IF(E504&lt;&gt;TRIM(UPPER(B504&amp;"")),"Tidied up to "&amp;E504&amp;".","")))))))</f>
        <v/>
      </c>
      <c r="L504" s="49">
        <f>IF(E504="","",MapcodeAPI&amp;"coords/"&amp;SUBSTITUTE(E504," ","%20"))&amp;LEFT($B$13,0)</f>
        <v/>
      </c>
      <c r="M504" s="49">
        <f>IF(L504="","",IFERROR(_xlfn.WEBSERVICE(L504),IF(MapcodeAPIBackup="","NO CONNECTION",IFERROR(_xlfn.WEBSERVICE(MapcodeAPIBackup&amp;MID(L504,LEN(MapcodeAPI)+1,999)),"NO CONNECTION"))))</f>
        <v/>
      </c>
      <c r="N504" t="inlineStr">
        <is>
          <t xml:space="preserve"> </t>
        </is>
      </c>
      <c r="P504" s="50">
        <f>IFERROR(IF(AND(TRIM(B504&amp;"")="",TRIM(C504&amp;"")=""),"","#"&amp;UPPER(B504&amp;"")),"#(ERROR)")</f>
        <v/>
      </c>
      <c r="Q504" s="50">
        <f>IF(P504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504,2,999)," "," "),"﻿"," "),"​"," "),"⁠"," ")," "," ")," "," "),CHAR(9)," "),CHAR(10)," "),CHAR(13)," "),"MAPCODE"," "),CHAR(34)," "),"“"," "),"”"," "),"'"," "),"’"," "),"‘"," "),"("," "),")"," "),"["," "),"]"," "),"{"," "),"}"," "),","," "),";"," "),"|"," "),":"," "),"/"," "),"\"," ")))</f>
        <v/>
      </c>
      <c r="R504" s="50">
        <f>IF(ISNUMBER(FIND(" ",Q504)),LEFT(Q504,FIND(" ",Q504)-1),"")</f>
        <v/>
      </c>
      <c r="S504" s="50">
        <f>IF(ISNUMBER(FIND(" ",Q504)),TRIM(MID(Q504,FIND(" ",Q504)+1,999)),Q504)</f>
        <v/>
      </c>
      <c r="T5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504&amp;"")," "," "),"﻿"," "),"​"," "),"⁠"," ")," "," ")," "," "),CHAR(9)," "),CHAR(10)," "),CHAR(13)," "),"MAPCODE"," "),CHAR(34)," "),"“"," "),"”"," "),"'"," "),"’"," "),"‘"," "),"("," "),")"," "),"["," "),"]"," "),"{"," "),"}"," "),","," "),";"," "),"|"," "),":"," "),"/"," "),"\"," "))</f>
        <v/>
      </c>
      <c r="U504" s="50">
        <f>IF(R504&lt;&gt;"",R504,T504)</f>
        <v/>
      </c>
      <c r="V504" s="50">
        <f>IFERROR(FIND(".",S504),0)</f>
        <v/>
      </c>
      <c r="W504" s="50">
        <f>IF(V504&gt;0,V504-1,LEN(S504))</f>
        <v/>
      </c>
      <c r="X504" s="50">
        <f>IF(V504=0,"",IFERROR(LEFT(MID(S504,V504+1,99),FIND("-",MID(S504,V504+1,99))-1),MID(S504,V504+1,99)))</f>
        <v/>
      </c>
      <c r="Y504" s="50">
        <f>LEN(X504)</f>
        <v/>
      </c>
      <c r="Z5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504,"0",""),"1",""),"2",""),"3",""),"4",""),"5",""),"6",""),"7",""),"8",""),"9",""),"A",""),"B",""),"C",""),"D",""),"E",""),"F",""),"G",""),"H",""),"I",""),"J",""),"K",""),"L",""),"M",""),"N",""),"O",""),"P",""),"Q",""),"R",""),"S",""),"T",""),"U",""),"V",""),"W",""),"X",""),"Y",""),"Z",""),".",""),"-","")</f>
        <v/>
      </c>
      <c r="AA504" s="50">
        <f>LEN(S504)-LEN(SUBSTITUTE(S504,".",""))</f>
        <v/>
      </c>
      <c r="AB504" s="50">
        <f>AND(W504=5,Y504=4)</f>
        <v/>
      </c>
      <c r="AC504" s="50">
        <f>IF(P504="","",IF(S504="","There is no mapcode in this row, only a country code.",IF(ISNUMBER(FIND(" ",S504)),"There are too many spaces. A mapcode looks like ZAF RDD.2J: the country code, one space, then the code.",IF(Z504&lt;&gt;"","Contains characters that can't be in a mapcode: "&amp;Z504,IF(OR(AA504&lt;&gt;1,W504&lt;2,W504&gt;5,Y504&lt;2,Y504&gt;4),"This doesn't look like a mapcode. Mapcodes look like RDD.2J: 2 to 5 letters or numbers, a dot, then 2 to 4 more.",IF(AND(U504="",NOT(AB504)),"MISSING",IF(AND(U504&lt;&gt;"",OR(LEN(U504)&lt;2,LEN(U504)&gt;6,ISNUMBER(FIND(".",U504)))),"The country code """&amp;U504&amp;""" doesn't look right. Use a code like ZAF (South Africa) or US-CA (California).","")))))))</f>
        <v/>
      </c>
      <c r="AD504" s="50">
        <f>AND(R504&lt;&gt;"",T504&lt;&gt;"",R504&lt;&gt;T504)</f>
        <v/>
      </c>
    </row>
    <row r="505">
      <c r="B505" s="44" t="n"/>
      <c r="C505" s="44" t="n"/>
      <c r="D505" s="45">
        <f>IF(P505="","",IF(AC505="MISSING","MISSING COUNTRY CODE",IF(AC505&lt;&gt;"","NOT A VALID MAPCODE",IF(M505="NO CONNECTION","NO CONNECTION",IF(NOT(ISNUMBER(F505)),"NOT FOUND",IF(AD505,"CONVERTED – PLEASE CHECK","CONVERTED"))))))</f>
        <v/>
      </c>
      <c r="E505" s="46">
        <f>IF(OR(P505="",AC505&lt;&gt;""),"",TRIM(U505&amp;" "&amp;S505))</f>
        <v/>
      </c>
      <c r="F505" s="47">
        <f>IF(OR(M505="",M505="NO CONNECTION"),"",IFERROR(VALUE(SUBSTITUTE(_xlfn.FILTERXML(M505,"//latDeg"),".",MID(1/2,2,1))),""))</f>
        <v/>
      </c>
      <c r="G505" s="47">
        <f>IF(OR(M505="",M505="NO CONNECTION"),"",IFERROR(VALUE(SUBSTITUTE(_xlfn.FILTERXML(M505,"//lonDeg"),".",MID(1/2,2,1))),""))</f>
        <v/>
      </c>
      <c r="H505" s="45">
        <f>IF(ISNUMBER(F505),SUBSTITUTE(ROUND(F505,6)&amp;"",",",".")&amp;", "&amp;SUBSTITUTE(ROUND(G505,6)&amp;"",",","."),"")</f>
        <v/>
      </c>
      <c r="I505" s="46">
        <f>IF(ISNUMBER(F505),IFERROR(HYPERLINK("https://www.mymapcodes.com/go/?t="&amp;IF(U505="","AAA",U505)&amp;"&amp;ma="&amp;LEFT(S505,V505-1)&amp;"&amp;mb="&amp;MID(S505,V505+1,99),"Open on MyMapcodes →"),""),"")</f>
        <v/>
      </c>
      <c r="J505" s="48">
        <f>IF(P505="","",IF(AC505="MISSING","Add the country code: put it in front of the mapcode (e.g. ZAF RDD.2J) or in column C. ZAF = South Africa.",IF(AC505&lt;&gt;"",AC505,IF(M505="NO CONNECTION","Excel couldn't reach the mapcode service. Click the REFRESH RESULTS box just above the table.",IF(NOT(ISNUMBER(F505)),"The mapcode service doesn't recognise "&amp;E505&amp;". Check the mapcode and the country code.",IF(AD505,"Two different country codes were given, so the one in front of the mapcode ("&amp;R505&amp;") was used.",IF(E505&lt;&gt;TRIM(UPPER(B505&amp;"")),"Tidied up to "&amp;E505&amp;".","")))))))</f>
        <v/>
      </c>
      <c r="L505" s="49">
        <f>IF(E505="","",MapcodeAPI&amp;"coords/"&amp;SUBSTITUTE(E505," ","%20"))&amp;LEFT($B$13,0)</f>
        <v/>
      </c>
      <c r="M505" s="49">
        <f>IF(L505="","",IFERROR(_xlfn.WEBSERVICE(L505),IF(MapcodeAPIBackup="","NO CONNECTION",IFERROR(_xlfn.WEBSERVICE(MapcodeAPIBackup&amp;MID(L505,LEN(MapcodeAPI)+1,999)),"NO CONNECTION"))))</f>
        <v/>
      </c>
      <c r="N505" t="inlineStr">
        <is>
          <t xml:space="preserve"> </t>
        </is>
      </c>
      <c r="P505" s="50">
        <f>IFERROR(IF(AND(TRIM(B505&amp;"")="",TRIM(C505&amp;"")=""),"","#"&amp;UPPER(B505&amp;"")),"#(ERROR)")</f>
        <v/>
      </c>
      <c r="Q505" s="50">
        <f>IF(P505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505,2,999)," "," "),"﻿"," "),"​"," "),"⁠"," ")," "," ")," "," "),CHAR(9)," "),CHAR(10)," "),CHAR(13)," "),"MAPCODE"," "),CHAR(34)," "),"“"," "),"”"," "),"'"," "),"’"," "),"‘"," "),"("," "),")"," "),"["," "),"]"," "),"{"," "),"}"," "),","," "),";"," "),"|"," "),":"," "),"/"," "),"\"," ")))</f>
        <v/>
      </c>
      <c r="R505" s="50">
        <f>IF(ISNUMBER(FIND(" ",Q505)),LEFT(Q505,FIND(" ",Q505)-1),"")</f>
        <v/>
      </c>
      <c r="S505" s="50">
        <f>IF(ISNUMBER(FIND(" ",Q505)),TRIM(MID(Q505,FIND(" ",Q505)+1,999)),Q505)</f>
        <v/>
      </c>
      <c r="T5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505&amp;"")," "," "),"﻿"," "),"​"," "),"⁠"," ")," "," ")," "," "),CHAR(9)," "),CHAR(10)," "),CHAR(13)," "),"MAPCODE"," "),CHAR(34)," "),"“"," "),"”"," "),"'"," "),"’"," "),"‘"," "),"("," "),")"," "),"["," "),"]"," "),"{"," "),"}"," "),","," "),";"," "),"|"," "),":"," "),"/"," "),"\"," "))</f>
        <v/>
      </c>
      <c r="U505" s="50">
        <f>IF(R505&lt;&gt;"",R505,T505)</f>
        <v/>
      </c>
      <c r="V505" s="50">
        <f>IFERROR(FIND(".",S505),0)</f>
        <v/>
      </c>
      <c r="W505" s="50">
        <f>IF(V505&gt;0,V505-1,LEN(S505))</f>
        <v/>
      </c>
      <c r="X505" s="50">
        <f>IF(V505=0,"",IFERROR(LEFT(MID(S505,V505+1,99),FIND("-",MID(S505,V505+1,99))-1),MID(S505,V505+1,99)))</f>
        <v/>
      </c>
      <c r="Y505" s="50">
        <f>LEN(X505)</f>
        <v/>
      </c>
      <c r="Z5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505,"0",""),"1",""),"2",""),"3",""),"4",""),"5",""),"6",""),"7",""),"8",""),"9",""),"A",""),"B",""),"C",""),"D",""),"E",""),"F",""),"G",""),"H",""),"I",""),"J",""),"K",""),"L",""),"M",""),"N",""),"O",""),"P",""),"Q",""),"R",""),"S",""),"T",""),"U",""),"V",""),"W",""),"X",""),"Y",""),"Z",""),".",""),"-","")</f>
        <v/>
      </c>
      <c r="AA505" s="50">
        <f>LEN(S505)-LEN(SUBSTITUTE(S505,".",""))</f>
        <v/>
      </c>
      <c r="AB505" s="50">
        <f>AND(W505=5,Y505=4)</f>
        <v/>
      </c>
      <c r="AC505" s="50">
        <f>IF(P505="","",IF(S505="","There is no mapcode in this row, only a country code.",IF(ISNUMBER(FIND(" ",S505)),"There are too many spaces. A mapcode looks like ZAF RDD.2J: the country code, one space, then the code.",IF(Z505&lt;&gt;"","Contains characters that can't be in a mapcode: "&amp;Z505,IF(OR(AA505&lt;&gt;1,W505&lt;2,W505&gt;5,Y505&lt;2,Y505&gt;4),"This doesn't look like a mapcode. Mapcodes look like RDD.2J: 2 to 5 letters or numbers, a dot, then 2 to 4 more.",IF(AND(U505="",NOT(AB505)),"MISSING",IF(AND(U505&lt;&gt;"",OR(LEN(U505)&lt;2,LEN(U505)&gt;6,ISNUMBER(FIND(".",U505)))),"The country code """&amp;U505&amp;""" doesn't look right. Use a code like ZAF (South Africa) or US-CA (California).","")))))))</f>
        <v/>
      </c>
      <c r="AD505" s="50">
        <f>AND(R505&lt;&gt;"",T505&lt;&gt;"",R505&lt;&gt;T505)</f>
        <v/>
      </c>
    </row>
    <row r="506">
      <c r="B506" s="44" t="n"/>
      <c r="C506" s="44" t="n"/>
      <c r="D506" s="45">
        <f>IF(P506="","",IF(AC506="MISSING","MISSING COUNTRY CODE",IF(AC506&lt;&gt;"","NOT A VALID MAPCODE",IF(M506="NO CONNECTION","NO CONNECTION",IF(NOT(ISNUMBER(F506)),"NOT FOUND",IF(AD506,"CONVERTED – PLEASE CHECK","CONVERTED"))))))</f>
        <v/>
      </c>
      <c r="E506" s="46">
        <f>IF(OR(P506="",AC506&lt;&gt;""),"",TRIM(U506&amp;" "&amp;S506))</f>
        <v/>
      </c>
      <c r="F506" s="47">
        <f>IF(OR(M506="",M506="NO CONNECTION"),"",IFERROR(VALUE(SUBSTITUTE(_xlfn.FILTERXML(M506,"//latDeg"),".",MID(1/2,2,1))),""))</f>
        <v/>
      </c>
      <c r="G506" s="47">
        <f>IF(OR(M506="",M506="NO CONNECTION"),"",IFERROR(VALUE(SUBSTITUTE(_xlfn.FILTERXML(M506,"//lonDeg"),".",MID(1/2,2,1))),""))</f>
        <v/>
      </c>
      <c r="H506" s="45">
        <f>IF(ISNUMBER(F506),SUBSTITUTE(ROUND(F506,6)&amp;"",",",".")&amp;", "&amp;SUBSTITUTE(ROUND(G506,6)&amp;"",",","."),"")</f>
        <v/>
      </c>
      <c r="I506" s="46">
        <f>IF(ISNUMBER(F506),IFERROR(HYPERLINK("https://www.mymapcodes.com/go/?t="&amp;IF(U506="","AAA",U506)&amp;"&amp;ma="&amp;LEFT(S506,V506-1)&amp;"&amp;mb="&amp;MID(S506,V506+1,99),"Open on MyMapcodes →"),""),"")</f>
        <v/>
      </c>
      <c r="J506" s="48">
        <f>IF(P506="","",IF(AC506="MISSING","Add the country code: put it in front of the mapcode (e.g. ZAF RDD.2J) or in column C. ZAF = South Africa.",IF(AC506&lt;&gt;"",AC506,IF(M506="NO CONNECTION","Excel couldn't reach the mapcode service. Click the REFRESH RESULTS box just above the table.",IF(NOT(ISNUMBER(F506)),"The mapcode service doesn't recognise "&amp;E506&amp;". Check the mapcode and the country code.",IF(AD506,"Two different country codes were given, so the one in front of the mapcode ("&amp;R506&amp;") was used.",IF(E506&lt;&gt;TRIM(UPPER(B506&amp;"")),"Tidied up to "&amp;E506&amp;".","")))))))</f>
        <v/>
      </c>
      <c r="L506" s="49">
        <f>IF(E506="","",MapcodeAPI&amp;"coords/"&amp;SUBSTITUTE(E506," ","%20"))&amp;LEFT($B$13,0)</f>
        <v/>
      </c>
      <c r="M506" s="49">
        <f>IF(L506="","",IFERROR(_xlfn.WEBSERVICE(L506),IF(MapcodeAPIBackup="","NO CONNECTION",IFERROR(_xlfn.WEBSERVICE(MapcodeAPIBackup&amp;MID(L506,LEN(MapcodeAPI)+1,999)),"NO CONNECTION"))))</f>
        <v/>
      </c>
      <c r="N506" t="inlineStr">
        <is>
          <t xml:space="preserve"> </t>
        </is>
      </c>
      <c r="P506" s="50">
        <f>IFERROR(IF(AND(TRIM(B506&amp;"")="",TRIM(C506&amp;"")=""),"","#"&amp;UPPER(B506&amp;"")),"#(ERROR)")</f>
        <v/>
      </c>
      <c r="Q506" s="50">
        <f>IF(P506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506,2,999)," "," "),"﻿"," "),"​"," "),"⁠"," ")," "," ")," "," "),CHAR(9)," "),CHAR(10)," "),CHAR(13)," "),"MAPCODE"," "),CHAR(34)," "),"“"," "),"”"," "),"'"," "),"’"," "),"‘"," "),"("," "),")"," "),"["," "),"]"," "),"{"," "),"}"," "),","," "),";"," "),"|"," "),":"," "),"/"," "),"\"," ")))</f>
        <v/>
      </c>
      <c r="R506" s="50">
        <f>IF(ISNUMBER(FIND(" ",Q506)),LEFT(Q506,FIND(" ",Q506)-1),"")</f>
        <v/>
      </c>
      <c r="S506" s="50">
        <f>IF(ISNUMBER(FIND(" ",Q506)),TRIM(MID(Q506,FIND(" ",Q506)+1,999)),Q506)</f>
        <v/>
      </c>
      <c r="T5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506&amp;"")," "," "),"﻿"," "),"​"," "),"⁠"," ")," "," ")," "," "),CHAR(9)," "),CHAR(10)," "),CHAR(13)," "),"MAPCODE"," "),CHAR(34)," "),"“"," "),"”"," "),"'"," "),"’"," "),"‘"," "),"("," "),")"," "),"["," "),"]"," "),"{"," "),"}"," "),","," "),";"," "),"|"," "),":"," "),"/"," "),"\"," "))</f>
        <v/>
      </c>
      <c r="U506" s="50">
        <f>IF(R506&lt;&gt;"",R506,T506)</f>
        <v/>
      </c>
      <c r="V506" s="50">
        <f>IFERROR(FIND(".",S506),0)</f>
        <v/>
      </c>
      <c r="W506" s="50">
        <f>IF(V506&gt;0,V506-1,LEN(S506))</f>
        <v/>
      </c>
      <c r="X506" s="50">
        <f>IF(V506=0,"",IFERROR(LEFT(MID(S506,V506+1,99),FIND("-",MID(S506,V506+1,99))-1),MID(S506,V506+1,99)))</f>
        <v/>
      </c>
      <c r="Y506" s="50">
        <f>LEN(X506)</f>
        <v/>
      </c>
      <c r="Z5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506,"0",""),"1",""),"2",""),"3",""),"4",""),"5",""),"6",""),"7",""),"8",""),"9",""),"A",""),"B",""),"C",""),"D",""),"E",""),"F",""),"G",""),"H",""),"I",""),"J",""),"K",""),"L",""),"M",""),"N",""),"O",""),"P",""),"Q",""),"R",""),"S",""),"T",""),"U",""),"V",""),"W",""),"X",""),"Y",""),"Z",""),".",""),"-","")</f>
        <v/>
      </c>
      <c r="AA506" s="50">
        <f>LEN(S506)-LEN(SUBSTITUTE(S506,".",""))</f>
        <v/>
      </c>
      <c r="AB506" s="50">
        <f>AND(W506=5,Y506=4)</f>
        <v/>
      </c>
      <c r="AC506" s="50">
        <f>IF(P506="","",IF(S506="","There is no mapcode in this row, only a country code.",IF(ISNUMBER(FIND(" ",S506)),"There are too many spaces. A mapcode looks like ZAF RDD.2J: the country code, one space, then the code.",IF(Z506&lt;&gt;"","Contains characters that can't be in a mapcode: "&amp;Z506,IF(OR(AA506&lt;&gt;1,W506&lt;2,W506&gt;5,Y506&lt;2,Y506&gt;4),"This doesn't look like a mapcode. Mapcodes look like RDD.2J: 2 to 5 letters or numbers, a dot, then 2 to 4 more.",IF(AND(U506="",NOT(AB506)),"MISSING",IF(AND(U506&lt;&gt;"",OR(LEN(U506)&lt;2,LEN(U506)&gt;6,ISNUMBER(FIND(".",U506)))),"The country code """&amp;U506&amp;""" doesn't look right. Use a code like ZAF (South Africa) or US-CA (California).","")))))))</f>
        <v/>
      </c>
      <c r="AD506" s="50">
        <f>AND(R506&lt;&gt;"",T506&lt;&gt;"",R506&lt;&gt;T506)</f>
        <v/>
      </c>
    </row>
    <row r="507">
      <c r="B507" s="44" t="n"/>
      <c r="C507" s="44" t="n"/>
      <c r="D507" s="45">
        <f>IF(P507="","",IF(AC507="MISSING","MISSING COUNTRY CODE",IF(AC507&lt;&gt;"","NOT A VALID MAPCODE",IF(M507="NO CONNECTION","NO CONNECTION",IF(NOT(ISNUMBER(F507)),"NOT FOUND",IF(AD507,"CONVERTED – PLEASE CHECK","CONVERTED"))))))</f>
        <v/>
      </c>
      <c r="E507" s="46">
        <f>IF(OR(P507="",AC507&lt;&gt;""),"",TRIM(U507&amp;" "&amp;S507))</f>
        <v/>
      </c>
      <c r="F507" s="47">
        <f>IF(OR(M507="",M507="NO CONNECTION"),"",IFERROR(VALUE(SUBSTITUTE(_xlfn.FILTERXML(M507,"//latDeg"),".",MID(1/2,2,1))),""))</f>
        <v/>
      </c>
      <c r="G507" s="47">
        <f>IF(OR(M507="",M507="NO CONNECTION"),"",IFERROR(VALUE(SUBSTITUTE(_xlfn.FILTERXML(M507,"//lonDeg"),".",MID(1/2,2,1))),""))</f>
        <v/>
      </c>
      <c r="H507" s="45">
        <f>IF(ISNUMBER(F507),SUBSTITUTE(ROUND(F507,6)&amp;"",",",".")&amp;", "&amp;SUBSTITUTE(ROUND(G507,6)&amp;"",",","."),"")</f>
        <v/>
      </c>
      <c r="I507" s="46">
        <f>IF(ISNUMBER(F507),IFERROR(HYPERLINK("https://www.mymapcodes.com/go/?t="&amp;IF(U507="","AAA",U507)&amp;"&amp;ma="&amp;LEFT(S507,V507-1)&amp;"&amp;mb="&amp;MID(S507,V507+1,99),"Open on MyMapcodes →"),""),"")</f>
        <v/>
      </c>
      <c r="J507" s="48">
        <f>IF(P507="","",IF(AC507="MISSING","Add the country code: put it in front of the mapcode (e.g. ZAF RDD.2J) or in column C. ZAF = South Africa.",IF(AC507&lt;&gt;"",AC507,IF(M507="NO CONNECTION","Excel couldn't reach the mapcode service. Click the REFRESH RESULTS box just above the table.",IF(NOT(ISNUMBER(F507)),"The mapcode service doesn't recognise "&amp;E507&amp;". Check the mapcode and the country code.",IF(AD507,"Two different country codes were given, so the one in front of the mapcode ("&amp;R507&amp;") was used.",IF(E507&lt;&gt;TRIM(UPPER(B507&amp;"")),"Tidied up to "&amp;E507&amp;".","")))))))</f>
        <v/>
      </c>
      <c r="L507" s="49">
        <f>IF(E507="","",MapcodeAPI&amp;"coords/"&amp;SUBSTITUTE(E507," ","%20"))&amp;LEFT($B$13,0)</f>
        <v/>
      </c>
      <c r="M507" s="49">
        <f>IF(L507="","",IFERROR(_xlfn.WEBSERVICE(L507),IF(MapcodeAPIBackup="","NO CONNECTION",IFERROR(_xlfn.WEBSERVICE(MapcodeAPIBackup&amp;MID(L507,LEN(MapcodeAPI)+1,999)),"NO CONNECTION"))))</f>
        <v/>
      </c>
      <c r="N507" t="inlineStr">
        <is>
          <t xml:space="preserve"> </t>
        </is>
      </c>
      <c r="P507" s="50">
        <f>IFERROR(IF(AND(TRIM(B507&amp;"")="",TRIM(C507&amp;"")=""),"","#"&amp;UPPER(B507&amp;"")),"#(ERROR)")</f>
        <v/>
      </c>
      <c r="Q507" s="50">
        <f>IF(P507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507,2,999)," "," "),"﻿"," "),"​"," "),"⁠"," ")," "," ")," "," "),CHAR(9)," "),CHAR(10)," "),CHAR(13)," "),"MAPCODE"," "),CHAR(34)," "),"“"," "),"”"," "),"'"," "),"’"," "),"‘"," "),"("," "),")"," "),"["," "),"]"," "),"{"," "),"}"," "),","," "),";"," "),"|"," "),":"," "),"/"," "),"\"," ")))</f>
        <v/>
      </c>
      <c r="R507" s="50">
        <f>IF(ISNUMBER(FIND(" ",Q507)),LEFT(Q507,FIND(" ",Q507)-1),"")</f>
        <v/>
      </c>
      <c r="S507" s="50">
        <f>IF(ISNUMBER(FIND(" ",Q507)),TRIM(MID(Q507,FIND(" ",Q507)+1,999)),Q507)</f>
        <v/>
      </c>
      <c r="T5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507&amp;"")," "," "),"﻿"," "),"​"," "),"⁠"," ")," "," ")," "," "),CHAR(9)," "),CHAR(10)," "),CHAR(13)," "),"MAPCODE"," "),CHAR(34)," "),"“"," "),"”"," "),"'"," "),"’"," "),"‘"," "),"("," "),")"," "),"["," "),"]"," "),"{"," "),"}"," "),","," "),";"," "),"|"," "),":"," "),"/"," "),"\"," "))</f>
        <v/>
      </c>
      <c r="U507" s="50">
        <f>IF(R507&lt;&gt;"",R507,T507)</f>
        <v/>
      </c>
      <c r="V507" s="50">
        <f>IFERROR(FIND(".",S507),0)</f>
        <v/>
      </c>
      <c r="W507" s="50">
        <f>IF(V507&gt;0,V507-1,LEN(S507))</f>
        <v/>
      </c>
      <c r="X507" s="50">
        <f>IF(V507=0,"",IFERROR(LEFT(MID(S507,V507+1,99),FIND("-",MID(S507,V507+1,99))-1),MID(S507,V507+1,99)))</f>
        <v/>
      </c>
      <c r="Y507" s="50">
        <f>LEN(X507)</f>
        <v/>
      </c>
      <c r="Z5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507,"0",""),"1",""),"2",""),"3",""),"4",""),"5",""),"6",""),"7",""),"8",""),"9",""),"A",""),"B",""),"C",""),"D",""),"E",""),"F",""),"G",""),"H",""),"I",""),"J",""),"K",""),"L",""),"M",""),"N",""),"O",""),"P",""),"Q",""),"R",""),"S",""),"T",""),"U",""),"V",""),"W",""),"X",""),"Y",""),"Z",""),".",""),"-","")</f>
        <v/>
      </c>
      <c r="AA507" s="50">
        <f>LEN(S507)-LEN(SUBSTITUTE(S507,".",""))</f>
        <v/>
      </c>
      <c r="AB507" s="50">
        <f>AND(W507=5,Y507=4)</f>
        <v/>
      </c>
      <c r="AC507" s="50">
        <f>IF(P507="","",IF(S507="","There is no mapcode in this row, only a country code.",IF(ISNUMBER(FIND(" ",S507)),"There are too many spaces. A mapcode looks like ZAF RDD.2J: the country code, one space, then the code.",IF(Z507&lt;&gt;"","Contains characters that can't be in a mapcode: "&amp;Z507,IF(OR(AA507&lt;&gt;1,W507&lt;2,W507&gt;5,Y507&lt;2,Y507&gt;4),"This doesn't look like a mapcode. Mapcodes look like RDD.2J: 2 to 5 letters or numbers, a dot, then 2 to 4 more.",IF(AND(U507="",NOT(AB507)),"MISSING",IF(AND(U507&lt;&gt;"",OR(LEN(U507)&lt;2,LEN(U507)&gt;6,ISNUMBER(FIND(".",U507)))),"The country code """&amp;U507&amp;""" doesn't look right. Use a code like ZAF (South Africa) or US-CA (California).","")))))))</f>
        <v/>
      </c>
      <c r="AD507" s="50">
        <f>AND(R507&lt;&gt;"",T507&lt;&gt;"",R507&lt;&gt;T507)</f>
        <v/>
      </c>
    </row>
    <row r="508">
      <c r="B508" s="44" t="n"/>
      <c r="C508" s="44" t="n"/>
      <c r="D508" s="45">
        <f>IF(P508="","",IF(AC508="MISSING","MISSING COUNTRY CODE",IF(AC508&lt;&gt;"","NOT A VALID MAPCODE",IF(M508="NO CONNECTION","NO CONNECTION",IF(NOT(ISNUMBER(F508)),"NOT FOUND",IF(AD508,"CONVERTED – PLEASE CHECK","CONVERTED"))))))</f>
        <v/>
      </c>
      <c r="E508" s="46">
        <f>IF(OR(P508="",AC508&lt;&gt;""),"",TRIM(U508&amp;" "&amp;S508))</f>
        <v/>
      </c>
      <c r="F508" s="47">
        <f>IF(OR(M508="",M508="NO CONNECTION"),"",IFERROR(VALUE(SUBSTITUTE(_xlfn.FILTERXML(M508,"//latDeg"),".",MID(1/2,2,1))),""))</f>
        <v/>
      </c>
      <c r="G508" s="47">
        <f>IF(OR(M508="",M508="NO CONNECTION"),"",IFERROR(VALUE(SUBSTITUTE(_xlfn.FILTERXML(M508,"//lonDeg"),".",MID(1/2,2,1))),""))</f>
        <v/>
      </c>
      <c r="H508" s="45">
        <f>IF(ISNUMBER(F508),SUBSTITUTE(ROUND(F508,6)&amp;"",",",".")&amp;", "&amp;SUBSTITUTE(ROUND(G508,6)&amp;"",",","."),"")</f>
        <v/>
      </c>
      <c r="I508" s="46">
        <f>IF(ISNUMBER(F508),IFERROR(HYPERLINK("https://www.mymapcodes.com/go/?t="&amp;IF(U508="","AAA",U508)&amp;"&amp;ma="&amp;LEFT(S508,V508-1)&amp;"&amp;mb="&amp;MID(S508,V508+1,99),"Open on MyMapcodes →"),""),"")</f>
        <v/>
      </c>
      <c r="J508" s="48">
        <f>IF(P508="","",IF(AC508="MISSING","Add the country code: put it in front of the mapcode (e.g. ZAF RDD.2J) or in column C. ZAF = South Africa.",IF(AC508&lt;&gt;"",AC508,IF(M508="NO CONNECTION","Excel couldn't reach the mapcode service. Click the REFRESH RESULTS box just above the table.",IF(NOT(ISNUMBER(F508)),"The mapcode service doesn't recognise "&amp;E508&amp;". Check the mapcode and the country code.",IF(AD508,"Two different country codes were given, so the one in front of the mapcode ("&amp;R508&amp;") was used.",IF(E508&lt;&gt;TRIM(UPPER(B508&amp;"")),"Tidied up to "&amp;E508&amp;".","")))))))</f>
        <v/>
      </c>
      <c r="L508" s="49">
        <f>IF(E508="","",MapcodeAPI&amp;"coords/"&amp;SUBSTITUTE(E508," ","%20"))&amp;LEFT($B$13,0)</f>
        <v/>
      </c>
      <c r="M508" s="49">
        <f>IF(L508="","",IFERROR(_xlfn.WEBSERVICE(L508),IF(MapcodeAPIBackup="","NO CONNECTION",IFERROR(_xlfn.WEBSERVICE(MapcodeAPIBackup&amp;MID(L508,LEN(MapcodeAPI)+1,999)),"NO CONNECTION"))))</f>
        <v/>
      </c>
      <c r="N508" t="inlineStr">
        <is>
          <t xml:space="preserve"> </t>
        </is>
      </c>
      <c r="P508" s="50">
        <f>IFERROR(IF(AND(TRIM(B508&amp;"")="",TRIM(C508&amp;"")=""),"","#"&amp;UPPER(B508&amp;"")),"#(ERROR)")</f>
        <v/>
      </c>
      <c r="Q508" s="50">
        <f>IF(P508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508,2,999)," "," "),"﻿"," "),"​"," "),"⁠"," ")," "," ")," "," "),CHAR(9)," "),CHAR(10)," "),CHAR(13)," "),"MAPCODE"," "),CHAR(34)," "),"“"," "),"”"," "),"'"," "),"’"," "),"‘"," "),"("," "),")"," "),"["," "),"]"," "),"{"," "),"}"," "),","," "),";"," "),"|"," "),":"," "),"/"," "),"\"," ")))</f>
        <v/>
      </c>
      <c r="R508" s="50">
        <f>IF(ISNUMBER(FIND(" ",Q508)),LEFT(Q508,FIND(" ",Q508)-1),"")</f>
        <v/>
      </c>
      <c r="S508" s="50">
        <f>IF(ISNUMBER(FIND(" ",Q508)),TRIM(MID(Q508,FIND(" ",Q508)+1,999)),Q508)</f>
        <v/>
      </c>
      <c r="T5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508&amp;"")," "," "),"﻿"," "),"​"," "),"⁠"," ")," "," ")," "," "),CHAR(9)," "),CHAR(10)," "),CHAR(13)," "),"MAPCODE"," "),CHAR(34)," "),"“"," "),"”"," "),"'"," "),"’"," "),"‘"," "),"("," "),")"," "),"["," "),"]"," "),"{"," "),"}"," "),","," "),";"," "),"|"," "),":"," "),"/"," "),"\"," "))</f>
        <v/>
      </c>
      <c r="U508" s="50">
        <f>IF(R508&lt;&gt;"",R508,T508)</f>
        <v/>
      </c>
      <c r="V508" s="50">
        <f>IFERROR(FIND(".",S508),0)</f>
        <v/>
      </c>
      <c r="W508" s="50">
        <f>IF(V508&gt;0,V508-1,LEN(S508))</f>
        <v/>
      </c>
      <c r="X508" s="50">
        <f>IF(V508=0,"",IFERROR(LEFT(MID(S508,V508+1,99),FIND("-",MID(S508,V508+1,99))-1),MID(S508,V508+1,99)))</f>
        <v/>
      </c>
      <c r="Y508" s="50">
        <f>LEN(X508)</f>
        <v/>
      </c>
      <c r="Z5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508,"0",""),"1",""),"2",""),"3",""),"4",""),"5",""),"6",""),"7",""),"8",""),"9",""),"A",""),"B",""),"C",""),"D",""),"E",""),"F",""),"G",""),"H",""),"I",""),"J",""),"K",""),"L",""),"M",""),"N",""),"O",""),"P",""),"Q",""),"R",""),"S",""),"T",""),"U",""),"V",""),"W",""),"X",""),"Y",""),"Z",""),".",""),"-","")</f>
        <v/>
      </c>
      <c r="AA508" s="50">
        <f>LEN(S508)-LEN(SUBSTITUTE(S508,".",""))</f>
        <v/>
      </c>
      <c r="AB508" s="50">
        <f>AND(W508=5,Y508=4)</f>
        <v/>
      </c>
      <c r="AC508" s="50">
        <f>IF(P508="","",IF(S508="","There is no mapcode in this row, only a country code.",IF(ISNUMBER(FIND(" ",S508)),"There are too many spaces. A mapcode looks like ZAF RDD.2J: the country code, one space, then the code.",IF(Z508&lt;&gt;"","Contains characters that can't be in a mapcode: "&amp;Z508,IF(OR(AA508&lt;&gt;1,W508&lt;2,W508&gt;5,Y508&lt;2,Y508&gt;4),"This doesn't look like a mapcode. Mapcodes look like RDD.2J: 2 to 5 letters or numbers, a dot, then 2 to 4 more.",IF(AND(U508="",NOT(AB508)),"MISSING",IF(AND(U508&lt;&gt;"",OR(LEN(U508)&lt;2,LEN(U508)&gt;6,ISNUMBER(FIND(".",U508)))),"The country code """&amp;U508&amp;""" doesn't look right. Use a code like ZAF (South Africa) or US-CA (California).","")))))))</f>
        <v/>
      </c>
      <c r="AD508" s="50">
        <f>AND(R508&lt;&gt;"",T508&lt;&gt;"",R508&lt;&gt;T508)</f>
        <v/>
      </c>
    </row>
    <row r="509">
      <c r="B509" s="44" t="n"/>
      <c r="C509" s="44" t="n"/>
      <c r="D509" s="45">
        <f>IF(P509="","",IF(AC509="MISSING","MISSING COUNTRY CODE",IF(AC509&lt;&gt;"","NOT A VALID MAPCODE",IF(M509="NO CONNECTION","NO CONNECTION",IF(NOT(ISNUMBER(F509)),"NOT FOUND",IF(AD509,"CONVERTED – PLEASE CHECK","CONVERTED"))))))</f>
        <v/>
      </c>
      <c r="E509" s="46">
        <f>IF(OR(P509="",AC509&lt;&gt;""),"",TRIM(U509&amp;" "&amp;S509))</f>
        <v/>
      </c>
      <c r="F509" s="47">
        <f>IF(OR(M509="",M509="NO CONNECTION"),"",IFERROR(VALUE(SUBSTITUTE(_xlfn.FILTERXML(M509,"//latDeg"),".",MID(1/2,2,1))),""))</f>
        <v/>
      </c>
      <c r="G509" s="47">
        <f>IF(OR(M509="",M509="NO CONNECTION"),"",IFERROR(VALUE(SUBSTITUTE(_xlfn.FILTERXML(M509,"//lonDeg"),".",MID(1/2,2,1))),""))</f>
        <v/>
      </c>
      <c r="H509" s="45">
        <f>IF(ISNUMBER(F509),SUBSTITUTE(ROUND(F509,6)&amp;"",",",".")&amp;", "&amp;SUBSTITUTE(ROUND(G509,6)&amp;"",",","."),"")</f>
        <v/>
      </c>
      <c r="I509" s="46">
        <f>IF(ISNUMBER(F509),IFERROR(HYPERLINK("https://www.mymapcodes.com/go/?t="&amp;IF(U509="","AAA",U509)&amp;"&amp;ma="&amp;LEFT(S509,V509-1)&amp;"&amp;mb="&amp;MID(S509,V509+1,99),"Open on MyMapcodes →"),""),"")</f>
        <v/>
      </c>
      <c r="J509" s="48">
        <f>IF(P509="","",IF(AC509="MISSING","Add the country code: put it in front of the mapcode (e.g. ZAF RDD.2J) or in column C. ZAF = South Africa.",IF(AC509&lt;&gt;"",AC509,IF(M509="NO CONNECTION","Excel couldn't reach the mapcode service. Click the REFRESH RESULTS box just above the table.",IF(NOT(ISNUMBER(F509)),"The mapcode service doesn't recognise "&amp;E509&amp;". Check the mapcode and the country code.",IF(AD509,"Two different country codes were given, so the one in front of the mapcode ("&amp;R509&amp;") was used.",IF(E509&lt;&gt;TRIM(UPPER(B509&amp;"")),"Tidied up to "&amp;E509&amp;".","")))))))</f>
        <v/>
      </c>
      <c r="L509" s="49">
        <f>IF(E509="","",MapcodeAPI&amp;"coords/"&amp;SUBSTITUTE(E509," ","%20"))&amp;LEFT($B$13,0)</f>
        <v/>
      </c>
      <c r="M509" s="49">
        <f>IF(L509="","",IFERROR(_xlfn.WEBSERVICE(L509),IF(MapcodeAPIBackup="","NO CONNECTION",IFERROR(_xlfn.WEBSERVICE(MapcodeAPIBackup&amp;MID(L509,LEN(MapcodeAPI)+1,999)),"NO CONNECTION"))))</f>
        <v/>
      </c>
      <c r="N509" t="inlineStr">
        <is>
          <t xml:space="preserve"> </t>
        </is>
      </c>
      <c r="P509" s="50">
        <f>IFERROR(IF(AND(TRIM(B509&amp;"")="",TRIM(C509&amp;"")=""),"","#"&amp;UPPER(B509&amp;"")),"#(ERROR)")</f>
        <v/>
      </c>
      <c r="Q509" s="50">
        <f>IF(P509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509,2,999)," "," "),"﻿"," "),"​"," "),"⁠"," ")," "," ")," "," "),CHAR(9)," "),CHAR(10)," "),CHAR(13)," "),"MAPCODE"," "),CHAR(34)," "),"“"," "),"”"," "),"'"," "),"’"," "),"‘"," "),"("," "),")"," "),"["," "),"]"," "),"{"," "),"}"," "),","," "),";"," "),"|"," "),":"," "),"/"," "),"\"," ")))</f>
        <v/>
      </c>
      <c r="R509" s="50">
        <f>IF(ISNUMBER(FIND(" ",Q509)),LEFT(Q509,FIND(" ",Q509)-1),"")</f>
        <v/>
      </c>
      <c r="S509" s="50">
        <f>IF(ISNUMBER(FIND(" ",Q509)),TRIM(MID(Q509,FIND(" ",Q509)+1,999)),Q509)</f>
        <v/>
      </c>
      <c r="T5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509&amp;"")," "," "),"﻿"," "),"​"," "),"⁠"," ")," "," ")," "," "),CHAR(9)," "),CHAR(10)," "),CHAR(13)," "),"MAPCODE"," "),CHAR(34)," "),"“"," "),"”"," "),"'"," "),"’"," "),"‘"," "),"("," "),")"," "),"["," "),"]"," "),"{"," "),"}"," "),","," "),";"," "),"|"," "),":"," "),"/"," "),"\"," "))</f>
        <v/>
      </c>
      <c r="U509" s="50">
        <f>IF(R509&lt;&gt;"",R509,T509)</f>
        <v/>
      </c>
      <c r="V509" s="50">
        <f>IFERROR(FIND(".",S509),0)</f>
        <v/>
      </c>
      <c r="W509" s="50">
        <f>IF(V509&gt;0,V509-1,LEN(S509))</f>
        <v/>
      </c>
      <c r="X509" s="50">
        <f>IF(V509=0,"",IFERROR(LEFT(MID(S509,V509+1,99),FIND("-",MID(S509,V509+1,99))-1),MID(S509,V509+1,99)))</f>
        <v/>
      </c>
      <c r="Y509" s="50">
        <f>LEN(X509)</f>
        <v/>
      </c>
      <c r="Z5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509,"0",""),"1",""),"2",""),"3",""),"4",""),"5",""),"6",""),"7",""),"8",""),"9",""),"A",""),"B",""),"C",""),"D",""),"E",""),"F",""),"G",""),"H",""),"I",""),"J",""),"K",""),"L",""),"M",""),"N",""),"O",""),"P",""),"Q",""),"R",""),"S",""),"T",""),"U",""),"V",""),"W",""),"X",""),"Y",""),"Z",""),".",""),"-","")</f>
        <v/>
      </c>
      <c r="AA509" s="50">
        <f>LEN(S509)-LEN(SUBSTITUTE(S509,".",""))</f>
        <v/>
      </c>
      <c r="AB509" s="50">
        <f>AND(W509=5,Y509=4)</f>
        <v/>
      </c>
      <c r="AC509" s="50">
        <f>IF(P509="","",IF(S509="","There is no mapcode in this row, only a country code.",IF(ISNUMBER(FIND(" ",S509)),"There are too many spaces. A mapcode looks like ZAF RDD.2J: the country code, one space, then the code.",IF(Z509&lt;&gt;"","Contains characters that can't be in a mapcode: "&amp;Z509,IF(OR(AA509&lt;&gt;1,W509&lt;2,W509&gt;5,Y509&lt;2,Y509&gt;4),"This doesn't look like a mapcode. Mapcodes look like RDD.2J: 2 to 5 letters or numbers, a dot, then 2 to 4 more.",IF(AND(U509="",NOT(AB509)),"MISSING",IF(AND(U509&lt;&gt;"",OR(LEN(U509)&lt;2,LEN(U509)&gt;6,ISNUMBER(FIND(".",U509)))),"The country code """&amp;U509&amp;""" doesn't look right. Use a code like ZAF (South Africa) or US-CA (California).","")))))))</f>
        <v/>
      </c>
      <c r="AD509" s="50">
        <f>AND(R509&lt;&gt;"",T509&lt;&gt;"",R509&lt;&gt;T509)</f>
        <v/>
      </c>
    </row>
    <row r="510">
      <c r="B510" s="44" t="n"/>
      <c r="C510" s="44" t="n"/>
      <c r="D510" s="45">
        <f>IF(P510="","",IF(AC510="MISSING","MISSING COUNTRY CODE",IF(AC510&lt;&gt;"","NOT A VALID MAPCODE",IF(M510="NO CONNECTION","NO CONNECTION",IF(NOT(ISNUMBER(F510)),"NOT FOUND",IF(AD510,"CONVERTED – PLEASE CHECK","CONVERTED"))))))</f>
        <v/>
      </c>
      <c r="E510" s="46">
        <f>IF(OR(P510="",AC510&lt;&gt;""),"",TRIM(U510&amp;" "&amp;S510))</f>
        <v/>
      </c>
      <c r="F510" s="47">
        <f>IF(OR(M510="",M510="NO CONNECTION"),"",IFERROR(VALUE(SUBSTITUTE(_xlfn.FILTERXML(M510,"//latDeg"),".",MID(1/2,2,1))),""))</f>
        <v/>
      </c>
      <c r="G510" s="47">
        <f>IF(OR(M510="",M510="NO CONNECTION"),"",IFERROR(VALUE(SUBSTITUTE(_xlfn.FILTERXML(M510,"//lonDeg"),".",MID(1/2,2,1))),""))</f>
        <v/>
      </c>
      <c r="H510" s="45">
        <f>IF(ISNUMBER(F510),SUBSTITUTE(ROUND(F510,6)&amp;"",",",".")&amp;", "&amp;SUBSTITUTE(ROUND(G510,6)&amp;"",",","."),"")</f>
        <v/>
      </c>
      <c r="I510" s="46">
        <f>IF(ISNUMBER(F510),IFERROR(HYPERLINK("https://www.mymapcodes.com/go/?t="&amp;IF(U510="","AAA",U510)&amp;"&amp;ma="&amp;LEFT(S510,V510-1)&amp;"&amp;mb="&amp;MID(S510,V510+1,99),"Open on MyMapcodes →"),""),"")</f>
        <v/>
      </c>
      <c r="J510" s="48">
        <f>IF(P510="","",IF(AC510="MISSING","Add the country code: put it in front of the mapcode (e.g. ZAF RDD.2J) or in column C. ZAF = South Africa.",IF(AC510&lt;&gt;"",AC510,IF(M510="NO CONNECTION","Excel couldn't reach the mapcode service. Click the REFRESH RESULTS box just above the table.",IF(NOT(ISNUMBER(F510)),"The mapcode service doesn't recognise "&amp;E510&amp;". Check the mapcode and the country code.",IF(AD510,"Two different country codes were given, so the one in front of the mapcode ("&amp;R510&amp;") was used.",IF(E510&lt;&gt;TRIM(UPPER(B510&amp;"")),"Tidied up to "&amp;E510&amp;".","")))))))</f>
        <v/>
      </c>
      <c r="L510" s="49">
        <f>IF(E510="","",MapcodeAPI&amp;"coords/"&amp;SUBSTITUTE(E510," ","%20"))&amp;LEFT($B$13,0)</f>
        <v/>
      </c>
      <c r="M510" s="49">
        <f>IF(L510="","",IFERROR(_xlfn.WEBSERVICE(L510),IF(MapcodeAPIBackup="","NO CONNECTION",IFERROR(_xlfn.WEBSERVICE(MapcodeAPIBackup&amp;MID(L510,LEN(MapcodeAPI)+1,999)),"NO CONNECTION"))))</f>
        <v/>
      </c>
      <c r="N510" t="inlineStr">
        <is>
          <t xml:space="preserve"> </t>
        </is>
      </c>
      <c r="P510" s="50">
        <f>IFERROR(IF(AND(TRIM(B510&amp;"")="",TRIM(C510&amp;"")=""),"","#"&amp;UPPER(B510&amp;"")),"#(ERROR)")</f>
        <v/>
      </c>
      <c r="Q510" s="50">
        <f>IF(P510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510,2,999)," "," "),"﻿"," "),"​"," "),"⁠"," ")," "," ")," "," "),CHAR(9)," "),CHAR(10)," "),CHAR(13)," "),"MAPCODE"," "),CHAR(34)," "),"“"," "),"”"," "),"'"," "),"’"," "),"‘"," "),"("," "),")"," "),"["," "),"]"," "),"{"," "),"}"," "),","," "),";"," "),"|"," "),":"," "),"/"," "),"\"," ")))</f>
        <v/>
      </c>
      <c r="R510" s="50">
        <f>IF(ISNUMBER(FIND(" ",Q510)),LEFT(Q510,FIND(" ",Q510)-1),"")</f>
        <v/>
      </c>
      <c r="S510" s="50">
        <f>IF(ISNUMBER(FIND(" ",Q510)),TRIM(MID(Q510,FIND(" ",Q510)+1,999)),Q510)</f>
        <v/>
      </c>
      <c r="T5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510&amp;"")," "," "),"﻿"," "),"​"," "),"⁠"," ")," "," ")," "," "),CHAR(9)," "),CHAR(10)," "),CHAR(13)," "),"MAPCODE"," "),CHAR(34)," "),"“"," "),"”"," "),"'"," "),"’"," "),"‘"," "),"("," "),")"," "),"["," "),"]"," "),"{"," "),"}"," "),","," "),";"," "),"|"," "),":"," "),"/"," "),"\"," "))</f>
        <v/>
      </c>
      <c r="U510" s="50">
        <f>IF(R510&lt;&gt;"",R510,T510)</f>
        <v/>
      </c>
      <c r="V510" s="50">
        <f>IFERROR(FIND(".",S510),0)</f>
        <v/>
      </c>
      <c r="W510" s="50">
        <f>IF(V510&gt;0,V510-1,LEN(S510))</f>
        <v/>
      </c>
      <c r="X510" s="50">
        <f>IF(V510=0,"",IFERROR(LEFT(MID(S510,V510+1,99),FIND("-",MID(S510,V510+1,99))-1),MID(S510,V510+1,99)))</f>
        <v/>
      </c>
      <c r="Y510" s="50">
        <f>LEN(X510)</f>
        <v/>
      </c>
      <c r="Z5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510,"0",""),"1",""),"2",""),"3",""),"4",""),"5",""),"6",""),"7",""),"8",""),"9",""),"A",""),"B",""),"C",""),"D",""),"E",""),"F",""),"G",""),"H",""),"I",""),"J",""),"K",""),"L",""),"M",""),"N",""),"O",""),"P",""),"Q",""),"R",""),"S",""),"T",""),"U",""),"V",""),"W",""),"X",""),"Y",""),"Z",""),".",""),"-","")</f>
        <v/>
      </c>
      <c r="AA510" s="50">
        <f>LEN(S510)-LEN(SUBSTITUTE(S510,".",""))</f>
        <v/>
      </c>
      <c r="AB510" s="50">
        <f>AND(W510=5,Y510=4)</f>
        <v/>
      </c>
      <c r="AC510" s="50">
        <f>IF(P510="","",IF(S510="","There is no mapcode in this row, only a country code.",IF(ISNUMBER(FIND(" ",S510)),"There are too many spaces. A mapcode looks like ZAF RDD.2J: the country code, one space, then the code.",IF(Z510&lt;&gt;"","Contains characters that can't be in a mapcode: "&amp;Z510,IF(OR(AA510&lt;&gt;1,W510&lt;2,W510&gt;5,Y510&lt;2,Y510&gt;4),"This doesn't look like a mapcode. Mapcodes look like RDD.2J: 2 to 5 letters or numbers, a dot, then 2 to 4 more.",IF(AND(U510="",NOT(AB510)),"MISSING",IF(AND(U510&lt;&gt;"",OR(LEN(U510)&lt;2,LEN(U510)&gt;6,ISNUMBER(FIND(".",U510)))),"The country code """&amp;U510&amp;""" doesn't look right. Use a code like ZAF (South Africa) or US-CA (California).","")))))))</f>
        <v/>
      </c>
      <c r="AD510" s="50">
        <f>AND(R510&lt;&gt;"",T510&lt;&gt;"",R510&lt;&gt;T510)</f>
        <v/>
      </c>
    </row>
    <row r="511">
      <c r="B511" s="44" t="n"/>
      <c r="C511" s="44" t="n"/>
      <c r="D511" s="45">
        <f>IF(P511="","",IF(AC511="MISSING","MISSING COUNTRY CODE",IF(AC511&lt;&gt;"","NOT A VALID MAPCODE",IF(M511="NO CONNECTION","NO CONNECTION",IF(NOT(ISNUMBER(F511)),"NOT FOUND",IF(AD511,"CONVERTED – PLEASE CHECK","CONVERTED"))))))</f>
        <v/>
      </c>
      <c r="E511" s="46">
        <f>IF(OR(P511="",AC511&lt;&gt;""),"",TRIM(U511&amp;" "&amp;S511))</f>
        <v/>
      </c>
      <c r="F511" s="47">
        <f>IF(OR(M511="",M511="NO CONNECTION"),"",IFERROR(VALUE(SUBSTITUTE(_xlfn.FILTERXML(M511,"//latDeg"),".",MID(1/2,2,1))),""))</f>
        <v/>
      </c>
      <c r="G511" s="47">
        <f>IF(OR(M511="",M511="NO CONNECTION"),"",IFERROR(VALUE(SUBSTITUTE(_xlfn.FILTERXML(M511,"//lonDeg"),".",MID(1/2,2,1))),""))</f>
        <v/>
      </c>
      <c r="H511" s="45">
        <f>IF(ISNUMBER(F511),SUBSTITUTE(ROUND(F511,6)&amp;"",",",".")&amp;", "&amp;SUBSTITUTE(ROUND(G511,6)&amp;"",",","."),"")</f>
        <v/>
      </c>
      <c r="I511" s="46">
        <f>IF(ISNUMBER(F511),IFERROR(HYPERLINK("https://www.mymapcodes.com/go/?t="&amp;IF(U511="","AAA",U511)&amp;"&amp;ma="&amp;LEFT(S511,V511-1)&amp;"&amp;mb="&amp;MID(S511,V511+1,99),"Open on MyMapcodes →"),""),"")</f>
        <v/>
      </c>
      <c r="J511" s="48">
        <f>IF(P511="","",IF(AC511="MISSING","Add the country code: put it in front of the mapcode (e.g. ZAF RDD.2J) or in column C. ZAF = South Africa.",IF(AC511&lt;&gt;"",AC511,IF(M511="NO CONNECTION","Excel couldn't reach the mapcode service. Click the REFRESH RESULTS box just above the table.",IF(NOT(ISNUMBER(F511)),"The mapcode service doesn't recognise "&amp;E511&amp;". Check the mapcode and the country code.",IF(AD511,"Two different country codes were given, so the one in front of the mapcode ("&amp;R511&amp;") was used.",IF(E511&lt;&gt;TRIM(UPPER(B511&amp;"")),"Tidied up to "&amp;E511&amp;".","")))))))</f>
        <v/>
      </c>
      <c r="L511" s="49">
        <f>IF(E511="","",MapcodeAPI&amp;"coords/"&amp;SUBSTITUTE(E511," ","%20"))&amp;LEFT($B$13,0)</f>
        <v/>
      </c>
      <c r="M511" s="49">
        <f>IF(L511="","",IFERROR(_xlfn.WEBSERVICE(L511),IF(MapcodeAPIBackup="","NO CONNECTION",IFERROR(_xlfn.WEBSERVICE(MapcodeAPIBackup&amp;MID(L511,LEN(MapcodeAPI)+1,999)),"NO CONNECTION"))))</f>
        <v/>
      </c>
      <c r="N511" t="inlineStr">
        <is>
          <t xml:space="preserve"> </t>
        </is>
      </c>
      <c r="P511" s="50">
        <f>IFERROR(IF(AND(TRIM(B511&amp;"")="",TRIM(C511&amp;"")=""),"","#"&amp;UPPER(B511&amp;"")),"#(ERROR)")</f>
        <v/>
      </c>
      <c r="Q511" s="50">
        <f>IF(P511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511,2,999)," "," "),"﻿"," "),"​"," "),"⁠"," ")," "," ")," "," "),CHAR(9)," "),CHAR(10)," "),CHAR(13)," "),"MAPCODE"," "),CHAR(34)," "),"“"," "),"”"," "),"'"," "),"’"," "),"‘"," "),"("," "),")"," "),"["," "),"]"," "),"{"," "),"}"," "),","," "),";"," "),"|"," "),":"," "),"/"," "),"\"," ")))</f>
        <v/>
      </c>
      <c r="R511" s="50">
        <f>IF(ISNUMBER(FIND(" ",Q511)),LEFT(Q511,FIND(" ",Q511)-1),"")</f>
        <v/>
      </c>
      <c r="S511" s="50">
        <f>IF(ISNUMBER(FIND(" ",Q511)),TRIM(MID(Q511,FIND(" ",Q511)+1,999)),Q511)</f>
        <v/>
      </c>
      <c r="T5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511&amp;"")," "," "),"﻿"," "),"​"," "),"⁠"," ")," "," ")," "," "),CHAR(9)," "),CHAR(10)," "),CHAR(13)," "),"MAPCODE"," "),CHAR(34)," "),"“"," "),"”"," "),"'"," "),"’"," "),"‘"," "),"("," "),")"," "),"["," "),"]"," "),"{"," "),"}"," "),","," "),";"," "),"|"," "),":"," "),"/"," "),"\"," "))</f>
        <v/>
      </c>
      <c r="U511" s="50">
        <f>IF(R511&lt;&gt;"",R511,T511)</f>
        <v/>
      </c>
      <c r="V511" s="50">
        <f>IFERROR(FIND(".",S511),0)</f>
        <v/>
      </c>
      <c r="W511" s="50">
        <f>IF(V511&gt;0,V511-1,LEN(S511))</f>
        <v/>
      </c>
      <c r="X511" s="50">
        <f>IF(V511=0,"",IFERROR(LEFT(MID(S511,V511+1,99),FIND("-",MID(S511,V511+1,99))-1),MID(S511,V511+1,99)))</f>
        <v/>
      </c>
      <c r="Y511" s="50">
        <f>LEN(X511)</f>
        <v/>
      </c>
      <c r="Z5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511,"0",""),"1",""),"2",""),"3",""),"4",""),"5",""),"6",""),"7",""),"8",""),"9",""),"A",""),"B",""),"C",""),"D",""),"E",""),"F",""),"G",""),"H",""),"I",""),"J",""),"K",""),"L",""),"M",""),"N",""),"O",""),"P",""),"Q",""),"R",""),"S",""),"T",""),"U",""),"V",""),"W",""),"X",""),"Y",""),"Z",""),".",""),"-","")</f>
        <v/>
      </c>
      <c r="AA511" s="50">
        <f>LEN(S511)-LEN(SUBSTITUTE(S511,".",""))</f>
        <v/>
      </c>
      <c r="AB511" s="50">
        <f>AND(W511=5,Y511=4)</f>
        <v/>
      </c>
      <c r="AC511" s="50">
        <f>IF(P511="","",IF(S511="","There is no mapcode in this row, only a country code.",IF(ISNUMBER(FIND(" ",S511)),"There are too many spaces. A mapcode looks like ZAF RDD.2J: the country code, one space, then the code.",IF(Z511&lt;&gt;"","Contains characters that can't be in a mapcode: "&amp;Z511,IF(OR(AA511&lt;&gt;1,W511&lt;2,W511&gt;5,Y511&lt;2,Y511&gt;4),"This doesn't look like a mapcode. Mapcodes look like RDD.2J: 2 to 5 letters or numbers, a dot, then 2 to 4 more.",IF(AND(U511="",NOT(AB511)),"MISSING",IF(AND(U511&lt;&gt;"",OR(LEN(U511)&lt;2,LEN(U511)&gt;6,ISNUMBER(FIND(".",U511)))),"The country code """&amp;U511&amp;""" doesn't look right. Use a code like ZAF (South Africa) or US-CA (California).","")))))))</f>
        <v/>
      </c>
      <c r="AD511" s="50">
        <f>AND(R511&lt;&gt;"",T511&lt;&gt;"",R511&lt;&gt;T511)</f>
        <v/>
      </c>
    </row>
    <row r="512">
      <c r="B512" s="44" t="n"/>
      <c r="C512" s="44" t="n"/>
      <c r="D512" s="45">
        <f>IF(P512="","",IF(AC512="MISSING","MISSING COUNTRY CODE",IF(AC512&lt;&gt;"","NOT A VALID MAPCODE",IF(M512="NO CONNECTION","NO CONNECTION",IF(NOT(ISNUMBER(F512)),"NOT FOUND",IF(AD512,"CONVERTED – PLEASE CHECK","CONVERTED"))))))</f>
        <v/>
      </c>
      <c r="E512" s="46">
        <f>IF(OR(P512="",AC512&lt;&gt;""),"",TRIM(U512&amp;" "&amp;S512))</f>
        <v/>
      </c>
      <c r="F512" s="47">
        <f>IF(OR(M512="",M512="NO CONNECTION"),"",IFERROR(VALUE(SUBSTITUTE(_xlfn.FILTERXML(M512,"//latDeg"),".",MID(1/2,2,1))),""))</f>
        <v/>
      </c>
      <c r="G512" s="47">
        <f>IF(OR(M512="",M512="NO CONNECTION"),"",IFERROR(VALUE(SUBSTITUTE(_xlfn.FILTERXML(M512,"//lonDeg"),".",MID(1/2,2,1))),""))</f>
        <v/>
      </c>
      <c r="H512" s="45">
        <f>IF(ISNUMBER(F512),SUBSTITUTE(ROUND(F512,6)&amp;"",",",".")&amp;", "&amp;SUBSTITUTE(ROUND(G512,6)&amp;"",",","."),"")</f>
        <v/>
      </c>
      <c r="I512" s="46">
        <f>IF(ISNUMBER(F512),IFERROR(HYPERLINK("https://www.mymapcodes.com/go/?t="&amp;IF(U512="","AAA",U512)&amp;"&amp;ma="&amp;LEFT(S512,V512-1)&amp;"&amp;mb="&amp;MID(S512,V512+1,99),"Open on MyMapcodes →"),""),"")</f>
        <v/>
      </c>
      <c r="J512" s="48">
        <f>IF(P512="","",IF(AC512="MISSING","Add the country code: put it in front of the mapcode (e.g. ZAF RDD.2J) or in column C. ZAF = South Africa.",IF(AC512&lt;&gt;"",AC512,IF(M512="NO CONNECTION","Excel couldn't reach the mapcode service. Click the REFRESH RESULTS box just above the table.",IF(NOT(ISNUMBER(F512)),"The mapcode service doesn't recognise "&amp;E512&amp;". Check the mapcode and the country code.",IF(AD512,"Two different country codes were given, so the one in front of the mapcode ("&amp;R512&amp;") was used.",IF(E512&lt;&gt;TRIM(UPPER(B512&amp;"")),"Tidied up to "&amp;E512&amp;".","")))))))</f>
        <v/>
      </c>
      <c r="L512" s="49">
        <f>IF(E512="","",MapcodeAPI&amp;"coords/"&amp;SUBSTITUTE(E512," ","%20"))&amp;LEFT($B$13,0)</f>
        <v/>
      </c>
      <c r="M512" s="49">
        <f>IF(L512="","",IFERROR(_xlfn.WEBSERVICE(L512),IF(MapcodeAPIBackup="","NO CONNECTION",IFERROR(_xlfn.WEBSERVICE(MapcodeAPIBackup&amp;MID(L512,LEN(MapcodeAPI)+1,999)),"NO CONNECTION"))))</f>
        <v/>
      </c>
      <c r="N512" t="inlineStr">
        <is>
          <t xml:space="preserve"> </t>
        </is>
      </c>
      <c r="P512" s="50">
        <f>IFERROR(IF(AND(TRIM(B512&amp;"")="",TRIM(C512&amp;"")=""),"","#"&amp;UPPER(B512&amp;"")),"#(ERROR)")</f>
        <v/>
      </c>
      <c r="Q512" s="50">
        <f>IF(P512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512,2,999)," "," "),"﻿"," "),"​"," "),"⁠"," ")," "," ")," "," "),CHAR(9)," "),CHAR(10)," "),CHAR(13)," "),"MAPCODE"," "),CHAR(34)," "),"“"," "),"”"," "),"'"," "),"’"," "),"‘"," "),"("," "),")"," "),"["," "),"]"," "),"{"," "),"}"," "),","," "),";"," "),"|"," "),":"," "),"/"," "),"\"," ")))</f>
        <v/>
      </c>
      <c r="R512" s="50">
        <f>IF(ISNUMBER(FIND(" ",Q512)),LEFT(Q512,FIND(" ",Q512)-1),"")</f>
        <v/>
      </c>
      <c r="S512" s="50">
        <f>IF(ISNUMBER(FIND(" ",Q512)),TRIM(MID(Q512,FIND(" ",Q512)+1,999)),Q512)</f>
        <v/>
      </c>
      <c r="T5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512&amp;"")," "," "),"﻿"," "),"​"," "),"⁠"," ")," "," ")," "," "),CHAR(9)," "),CHAR(10)," "),CHAR(13)," "),"MAPCODE"," "),CHAR(34)," "),"“"," "),"”"," "),"'"," "),"’"," "),"‘"," "),"("," "),")"," "),"["," "),"]"," "),"{"," "),"}"," "),","," "),";"," "),"|"," "),":"," "),"/"," "),"\"," "))</f>
        <v/>
      </c>
      <c r="U512" s="50">
        <f>IF(R512&lt;&gt;"",R512,T512)</f>
        <v/>
      </c>
      <c r="V512" s="50">
        <f>IFERROR(FIND(".",S512),0)</f>
        <v/>
      </c>
      <c r="W512" s="50">
        <f>IF(V512&gt;0,V512-1,LEN(S512))</f>
        <v/>
      </c>
      <c r="X512" s="50">
        <f>IF(V512=0,"",IFERROR(LEFT(MID(S512,V512+1,99),FIND("-",MID(S512,V512+1,99))-1),MID(S512,V512+1,99)))</f>
        <v/>
      </c>
      <c r="Y512" s="50">
        <f>LEN(X512)</f>
        <v/>
      </c>
      <c r="Z5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512,"0",""),"1",""),"2",""),"3",""),"4",""),"5",""),"6",""),"7",""),"8",""),"9",""),"A",""),"B",""),"C",""),"D",""),"E",""),"F",""),"G",""),"H",""),"I",""),"J",""),"K",""),"L",""),"M",""),"N",""),"O",""),"P",""),"Q",""),"R",""),"S",""),"T",""),"U",""),"V",""),"W",""),"X",""),"Y",""),"Z",""),".",""),"-","")</f>
        <v/>
      </c>
      <c r="AA512" s="50">
        <f>LEN(S512)-LEN(SUBSTITUTE(S512,".",""))</f>
        <v/>
      </c>
      <c r="AB512" s="50">
        <f>AND(W512=5,Y512=4)</f>
        <v/>
      </c>
      <c r="AC512" s="50">
        <f>IF(P512="","",IF(S512="","There is no mapcode in this row, only a country code.",IF(ISNUMBER(FIND(" ",S512)),"There are too many spaces. A mapcode looks like ZAF RDD.2J: the country code, one space, then the code.",IF(Z512&lt;&gt;"","Contains characters that can't be in a mapcode: "&amp;Z512,IF(OR(AA512&lt;&gt;1,W512&lt;2,W512&gt;5,Y512&lt;2,Y512&gt;4),"This doesn't look like a mapcode. Mapcodes look like RDD.2J: 2 to 5 letters or numbers, a dot, then 2 to 4 more.",IF(AND(U512="",NOT(AB512)),"MISSING",IF(AND(U512&lt;&gt;"",OR(LEN(U512)&lt;2,LEN(U512)&gt;6,ISNUMBER(FIND(".",U512)))),"The country code """&amp;U512&amp;""" doesn't look right. Use a code like ZAF (South Africa) or US-CA (California).","")))))))</f>
        <v/>
      </c>
      <c r="AD512" s="50">
        <f>AND(R512&lt;&gt;"",T512&lt;&gt;"",R512&lt;&gt;T512)</f>
        <v/>
      </c>
    </row>
    <row r="513">
      <c r="B513" s="44" t="n"/>
      <c r="C513" s="44" t="n"/>
      <c r="D513" s="45">
        <f>IF(P513="","",IF(AC513="MISSING","MISSING COUNTRY CODE",IF(AC513&lt;&gt;"","NOT A VALID MAPCODE",IF(M513="NO CONNECTION","NO CONNECTION",IF(NOT(ISNUMBER(F513)),"NOT FOUND",IF(AD513,"CONVERTED – PLEASE CHECK","CONVERTED"))))))</f>
        <v/>
      </c>
      <c r="E513" s="46">
        <f>IF(OR(P513="",AC513&lt;&gt;""),"",TRIM(U513&amp;" "&amp;S513))</f>
        <v/>
      </c>
      <c r="F513" s="47">
        <f>IF(OR(M513="",M513="NO CONNECTION"),"",IFERROR(VALUE(SUBSTITUTE(_xlfn.FILTERXML(M513,"//latDeg"),".",MID(1/2,2,1))),""))</f>
        <v/>
      </c>
      <c r="G513" s="47">
        <f>IF(OR(M513="",M513="NO CONNECTION"),"",IFERROR(VALUE(SUBSTITUTE(_xlfn.FILTERXML(M513,"//lonDeg"),".",MID(1/2,2,1))),""))</f>
        <v/>
      </c>
      <c r="H513" s="45">
        <f>IF(ISNUMBER(F513),SUBSTITUTE(ROUND(F513,6)&amp;"",",",".")&amp;", "&amp;SUBSTITUTE(ROUND(G513,6)&amp;"",",","."),"")</f>
        <v/>
      </c>
      <c r="I513" s="46">
        <f>IF(ISNUMBER(F513),IFERROR(HYPERLINK("https://www.mymapcodes.com/go/?t="&amp;IF(U513="","AAA",U513)&amp;"&amp;ma="&amp;LEFT(S513,V513-1)&amp;"&amp;mb="&amp;MID(S513,V513+1,99),"Open on MyMapcodes →"),""),"")</f>
        <v/>
      </c>
      <c r="J513" s="48">
        <f>IF(P513="","",IF(AC513="MISSING","Add the country code: put it in front of the mapcode (e.g. ZAF RDD.2J) or in column C. ZAF = South Africa.",IF(AC513&lt;&gt;"",AC513,IF(M513="NO CONNECTION","Excel couldn't reach the mapcode service. Click the REFRESH RESULTS box just above the table.",IF(NOT(ISNUMBER(F513)),"The mapcode service doesn't recognise "&amp;E513&amp;". Check the mapcode and the country code.",IF(AD513,"Two different country codes were given, so the one in front of the mapcode ("&amp;R513&amp;") was used.",IF(E513&lt;&gt;TRIM(UPPER(B513&amp;"")),"Tidied up to "&amp;E513&amp;".","")))))))</f>
        <v/>
      </c>
      <c r="L513" s="49">
        <f>IF(E513="","",MapcodeAPI&amp;"coords/"&amp;SUBSTITUTE(E513," ","%20"))&amp;LEFT($B$13,0)</f>
        <v/>
      </c>
      <c r="M513" s="49">
        <f>IF(L513="","",IFERROR(_xlfn.WEBSERVICE(L513),IF(MapcodeAPIBackup="","NO CONNECTION",IFERROR(_xlfn.WEBSERVICE(MapcodeAPIBackup&amp;MID(L513,LEN(MapcodeAPI)+1,999)),"NO CONNECTION"))))</f>
        <v/>
      </c>
      <c r="N513" t="inlineStr">
        <is>
          <t xml:space="preserve"> </t>
        </is>
      </c>
      <c r="P513" s="50">
        <f>IFERROR(IF(AND(TRIM(B513&amp;"")="",TRIM(C513&amp;"")=""),"","#"&amp;UPPER(B513&amp;"")),"#(ERROR)")</f>
        <v/>
      </c>
      <c r="Q513" s="50">
        <f>IF(P513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513,2,999)," "," "),"﻿"," "),"​"," "),"⁠"," ")," "," ")," "," "),CHAR(9)," "),CHAR(10)," "),CHAR(13)," "),"MAPCODE"," "),CHAR(34)," "),"“"," "),"”"," "),"'"," "),"’"," "),"‘"," "),"("," "),")"," "),"["," "),"]"," "),"{"," "),"}"," "),","," "),";"," "),"|"," "),":"," "),"/"," "),"\"," ")))</f>
        <v/>
      </c>
      <c r="R513" s="50">
        <f>IF(ISNUMBER(FIND(" ",Q513)),LEFT(Q513,FIND(" ",Q513)-1),"")</f>
        <v/>
      </c>
      <c r="S513" s="50">
        <f>IF(ISNUMBER(FIND(" ",Q513)),TRIM(MID(Q513,FIND(" ",Q513)+1,999)),Q513)</f>
        <v/>
      </c>
      <c r="T5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513&amp;"")," "," "),"﻿"," "),"​"," "),"⁠"," ")," "," ")," "," "),CHAR(9)," "),CHAR(10)," "),CHAR(13)," "),"MAPCODE"," "),CHAR(34)," "),"“"," "),"”"," "),"'"," "),"’"," "),"‘"," "),"("," "),")"," "),"["," "),"]"," "),"{"," "),"}"," "),","," "),";"," "),"|"," "),":"," "),"/"," "),"\"," "))</f>
        <v/>
      </c>
      <c r="U513" s="50">
        <f>IF(R513&lt;&gt;"",R513,T513)</f>
        <v/>
      </c>
      <c r="V513" s="50">
        <f>IFERROR(FIND(".",S513),0)</f>
        <v/>
      </c>
      <c r="W513" s="50">
        <f>IF(V513&gt;0,V513-1,LEN(S513))</f>
        <v/>
      </c>
      <c r="X513" s="50">
        <f>IF(V513=0,"",IFERROR(LEFT(MID(S513,V513+1,99),FIND("-",MID(S513,V513+1,99))-1),MID(S513,V513+1,99)))</f>
        <v/>
      </c>
      <c r="Y513" s="50">
        <f>LEN(X513)</f>
        <v/>
      </c>
      <c r="Z5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513,"0",""),"1",""),"2",""),"3",""),"4",""),"5",""),"6",""),"7",""),"8",""),"9",""),"A",""),"B",""),"C",""),"D",""),"E",""),"F",""),"G",""),"H",""),"I",""),"J",""),"K",""),"L",""),"M",""),"N",""),"O",""),"P",""),"Q",""),"R",""),"S",""),"T",""),"U",""),"V",""),"W",""),"X",""),"Y",""),"Z",""),".",""),"-","")</f>
        <v/>
      </c>
      <c r="AA513" s="50">
        <f>LEN(S513)-LEN(SUBSTITUTE(S513,".",""))</f>
        <v/>
      </c>
      <c r="AB513" s="50">
        <f>AND(W513=5,Y513=4)</f>
        <v/>
      </c>
      <c r="AC513" s="50">
        <f>IF(P513="","",IF(S513="","There is no mapcode in this row, only a country code.",IF(ISNUMBER(FIND(" ",S513)),"There are too many spaces. A mapcode looks like ZAF RDD.2J: the country code, one space, then the code.",IF(Z513&lt;&gt;"","Contains characters that can't be in a mapcode: "&amp;Z513,IF(OR(AA513&lt;&gt;1,W513&lt;2,W513&gt;5,Y513&lt;2,Y513&gt;4),"This doesn't look like a mapcode. Mapcodes look like RDD.2J: 2 to 5 letters or numbers, a dot, then 2 to 4 more.",IF(AND(U513="",NOT(AB513)),"MISSING",IF(AND(U513&lt;&gt;"",OR(LEN(U513)&lt;2,LEN(U513)&gt;6,ISNUMBER(FIND(".",U513)))),"The country code """&amp;U513&amp;""" doesn't look right. Use a code like ZAF (South Africa) or US-CA (California).","")))))))</f>
        <v/>
      </c>
      <c r="AD513" s="50">
        <f>AND(R513&lt;&gt;"",T513&lt;&gt;"",R513&lt;&gt;T513)</f>
        <v/>
      </c>
    </row>
    <row r="514">
      <c r="B514" s="44" t="n"/>
      <c r="C514" s="44" t="n"/>
      <c r="D514" s="45">
        <f>IF(P514="","",IF(AC514="MISSING","MISSING COUNTRY CODE",IF(AC514&lt;&gt;"","NOT A VALID MAPCODE",IF(M514="NO CONNECTION","NO CONNECTION",IF(NOT(ISNUMBER(F514)),"NOT FOUND",IF(AD514,"CONVERTED – PLEASE CHECK","CONVERTED"))))))</f>
        <v/>
      </c>
      <c r="E514" s="46">
        <f>IF(OR(P514="",AC514&lt;&gt;""),"",TRIM(U514&amp;" "&amp;S514))</f>
        <v/>
      </c>
      <c r="F514" s="47">
        <f>IF(OR(M514="",M514="NO CONNECTION"),"",IFERROR(VALUE(SUBSTITUTE(_xlfn.FILTERXML(M514,"//latDeg"),".",MID(1/2,2,1))),""))</f>
        <v/>
      </c>
      <c r="G514" s="47">
        <f>IF(OR(M514="",M514="NO CONNECTION"),"",IFERROR(VALUE(SUBSTITUTE(_xlfn.FILTERXML(M514,"//lonDeg"),".",MID(1/2,2,1))),""))</f>
        <v/>
      </c>
      <c r="H514" s="45">
        <f>IF(ISNUMBER(F514),SUBSTITUTE(ROUND(F514,6)&amp;"",",",".")&amp;", "&amp;SUBSTITUTE(ROUND(G514,6)&amp;"",",","."),"")</f>
        <v/>
      </c>
      <c r="I514" s="46">
        <f>IF(ISNUMBER(F514),IFERROR(HYPERLINK("https://www.mymapcodes.com/go/?t="&amp;IF(U514="","AAA",U514)&amp;"&amp;ma="&amp;LEFT(S514,V514-1)&amp;"&amp;mb="&amp;MID(S514,V514+1,99),"Open on MyMapcodes →"),""),"")</f>
        <v/>
      </c>
      <c r="J514" s="48">
        <f>IF(P514="","",IF(AC514="MISSING","Add the country code: put it in front of the mapcode (e.g. ZAF RDD.2J) or in column C. ZAF = South Africa.",IF(AC514&lt;&gt;"",AC514,IF(M514="NO CONNECTION","Excel couldn't reach the mapcode service. Click the REFRESH RESULTS box just above the table.",IF(NOT(ISNUMBER(F514)),"The mapcode service doesn't recognise "&amp;E514&amp;". Check the mapcode and the country code.",IF(AD514,"Two different country codes were given, so the one in front of the mapcode ("&amp;R514&amp;") was used.",IF(E514&lt;&gt;TRIM(UPPER(B514&amp;"")),"Tidied up to "&amp;E514&amp;".","")))))))</f>
        <v/>
      </c>
      <c r="L514" s="49">
        <f>IF(E514="","",MapcodeAPI&amp;"coords/"&amp;SUBSTITUTE(E514," ","%20"))&amp;LEFT($B$13,0)</f>
        <v/>
      </c>
      <c r="M514" s="49">
        <f>IF(L514="","",IFERROR(_xlfn.WEBSERVICE(L514),IF(MapcodeAPIBackup="","NO CONNECTION",IFERROR(_xlfn.WEBSERVICE(MapcodeAPIBackup&amp;MID(L514,LEN(MapcodeAPI)+1,999)),"NO CONNECTION"))))</f>
        <v/>
      </c>
      <c r="N514" t="inlineStr">
        <is>
          <t xml:space="preserve"> </t>
        </is>
      </c>
      <c r="P514" s="50">
        <f>IFERROR(IF(AND(TRIM(B514&amp;"")="",TRIM(C514&amp;"")=""),"","#"&amp;UPPER(B514&amp;"")),"#(ERROR)")</f>
        <v/>
      </c>
      <c r="Q514" s="50">
        <f>IF(P514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514,2,999)," "," "),"﻿"," "),"​"," "),"⁠"," ")," "," ")," "," "),CHAR(9)," "),CHAR(10)," "),CHAR(13)," "),"MAPCODE"," "),CHAR(34)," "),"“"," "),"”"," "),"'"," "),"’"," "),"‘"," "),"("," "),")"," "),"["," "),"]"," "),"{"," "),"}"," "),","," "),";"," "),"|"," "),":"," "),"/"," "),"\"," ")))</f>
        <v/>
      </c>
      <c r="R514" s="50">
        <f>IF(ISNUMBER(FIND(" ",Q514)),LEFT(Q514,FIND(" ",Q514)-1),"")</f>
        <v/>
      </c>
      <c r="S514" s="50">
        <f>IF(ISNUMBER(FIND(" ",Q514)),TRIM(MID(Q514,FIND(" ",Q514)+1,999)),Q514)</f>
        <v/>
      </c>
      <c r="T5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514&amp;"")," "," "),"﻿"," "),"​"," "),"⁠"," ")," "," ")," "," "),CHAR(9)," "),CHAR(10)," "),CHAR(13)," "),"MAPCODE"," "),CHAR(34)," "),"“"," "),"”"," "),"'"," "),"’"," "),"‘"," "),"("," "),")"," "),"["," "),"]"," "),"{"," "),"}"," "),","," "),";"," "),"|"," "),":"," "),"/"," "),"\"," "))</f>
        <v/>
      </c>
      <c r="U514" s="50">
        <f>IF(R514&lt;&gt;"",R514,T514)</f>
        <v/>
      </c>
      <c r="V514" s="50">
        <f>IFERROR(FIND(".",S514),0)</f>
        <v/>
      </c>
      <c r="W514" s="50">
        <f>IF(V514&gt;0,V514-1,LEN(S514))</f>
        <v/>
      </c>
      <c r="X514" s="50">
        <f>IF(V514=0,"",IFERROR(LEFT(MID(S514,V514+1,99),FIND("-",MID(S514,V514+1,99))-1),MID(S514,V514+1,99)))</f>
        <v/>
      </c>
      <c r="Y514" s="50">
        <f>LEN(X514)</f>
        <v/>
      </c>
      <c r="Z5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514,"0",""),"1",""),"2",""),"3",""),"4",""),"5",""),"6",""),"7",""),"8",""),"9",""),"A",""),"B",""),"C",""),"D",""),"E",""),"F",""),"G",""),"H",""),"I",""),"J",""),"K",""),"L",""),"M",""),"N",""),"O",""),"P",""),"Q",""),"R",""),"S",""),"T",""),"U",""),"V",""),"W",""),"X",""),"Y",""),"Z",""),".",""),"-","")</f>
        <v/>
      </c>
      <c r="AA514" s="50">
        <f>LEN(S514)-LEN(SUBSTITUTE(S514,".",""))</f>
        <v/>
      </c>
      <c r="AB514" s="50">
        <f>AND(W514=5,Y514=4)</f>
        <v/>
      </c>
      <c r="AC514" s="50">
        <f>IF(P514="","",IF(S514="","There is no mapcode in this row, only a country code.",IF(ISNUMBER(FIND(" ",S514)),"There are too many spaces. A mapcode looks like ZAF RDD.2J: the country code, one space, then the code.",IF(Z514&lt;&gt;"","Contains characters that can't be in a mapcode: "&amp;Z514,IF(OR(AA514&lt;&gt;1,W514&lt;2,W514&gt;5,Y514&lt;2,Y514&gt;4),"This doesn't look like a mapcode. Mapcodes look like RDD.2J: 2 to 5 letters or numbers, a dot, then 2 to 4 more.",IF(AND(U514="",NOT(AB514)),"MISSING",IF(AND(U514&lt;&gt;"",OR(LEN(U514)&lt;2,LEN(U514)&gt;6,ISNUMBER(FIND(".",U514)))),"The country code """&amp;U514&amp;""" doesn't look right. Use a code like ZAF (South Africa) or US-CA (California).","")))))))</f>
        <v/>
      </c>
      <c r="AD514" s="50">
        <f>AND(R514&lt;&gt;"",T514&lt;&gt;"",R514&lt;&gt;T514)</f>
        <v/>
      </c>
    </row>
    <row r="515">
      <c r="B515" s="44" t="n"/>
      <c r="C515" s="44" t="n"/>
      <c r="D515" s="45">
        <f>IF(P515="","",IF(AC515="MISSING","MISSING COUNTRY CODE",IF(AC515&lt;&gt;"","NOT A VALID MAPCODE",IF(M515="NO CONNECTION","NO CONNECTION",IF(NOT(ISNUMBER(F515)),"NOT FOUND",IF(AD515,"CONVERTED – PLEASE CHECK","CONVERTED"))))))</f>
        <v/>
      </c>
      <c r="E515" s="46">
        <f>IF(OR(P515="",AC515&lt;&gt;""),"",TRIM(U515&amp;" "&amp;S515))</f>
        <v/>
      </c>
      <c r="F515" s="47">
        <f>IF(OR(M515="",M515="NO CONNECTION"),"",IFERROR(VALUE(SUBSTITUTE(_xlfn.FILTERXML(M515,"//latDeg"),".",MID(1/2,2,1))),""))</f>
        <v/>
      </c>
      <c r="G515" s="47">
        <f>IF(OR(M515="",M515="NO CONNECTION"),"",IFERROR(VALUE(SUBSTITUTE(_xlfn.FILTERXML(M515,"//lonDeg"),".",MID(1/2,2,1))),""))</f>
        <v/>
      </c>
      <c r="H515" s="45">
        <f>IF(ISNUMBER(F515),SUBSTITUTE(ROUND(F515,6)&amp;"",",",".")&amp;", "&amp;SUBSTITUTE(ROUND(G515,6)&amp;"",",","."),"")</f>
        <v/>
      </c>
      <c r="I515" s="46">
        <f>IF(ISNUMBER(F515),IFERROR(HYPERLINK("https://www.mymapcodes.com/go/?t="&amp;IF(U515="","AAA",U515)&amp;"&amp;ma="&amp;LEFT(S515,V515-1)&amp;"&amp;mb="&amp;MID(S515,V515+1,99),"Open on MyMapcodes →"),""),"")</f>
        <v/>
      </c>
      <c r="J515" s="48">
        <f>IF(P515="","",IF(AC515="MISSING","Add the country code: put it in front of the mapcode (e.g. ZAF RDD.2J) or in column C. ZAF = South Africa.",IF(AC515&lt;&gt;"",AC515,IF(M515="NO CONNECTION","Excel couldn't reach the mapcode service. Click the REFRESH RESULTS box just above the table.",IF(NOT(ISNUMBER(F515)),"The mapcode service doesn't recognise "&amp;E515&amp;". Check the mapcode and the country code.",IF(AD515,"Two different country codes were given, so the one in front of the mapcode ("&amp;R515&amp;") was used.",IF(E515&lt;&gt;TRIM(UPPER(B515&amp;"")),"Tidied up to "&amp;E515&amp;".","")))))))</f>
        <v/>
      </c>
      <c r="L515" s="49">
        <f>IF(E515="","",MapcodeAPI&amp;"coords/"&amp;SUBSTITUTE(E515," ","%20"))&amp;LEFT($B$13,0)</f>
        <v/>
      </c>
      <c r="M515" s="49">
        <f>IF(L515="","",IFERROR(_xlfn.WEBSERVICE(L515),IF(MapcodeAPIBackup="","NO CONNECTION",IFERROR(_xlfn.WEBSERVICE(MapcodeAPIBackup&amp;MID(L515,LEN(MapcodeAPI)+1,999)),"NO CONNECTION"))))</f>
        <v/>
      </c>
      <c r="N515" t="inlineStr">
        <is>
          <t xml:space="preserve"> </t>
        </is>
      </c>
      <c r="P515" s="50">
        <f>IFERROR(IF(AND(TRIM(B515&amp;"")="",TRIM(C515&amp;"")=""),"","#"&amp;UPPER(B515&amp;"")),"#(ERROR)")</f>
        <v/>
      </c>
      <c r="Q515" s="50">
        <f>IF(P515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515,2,999)," "," "),"﻿"," "),"​"," "),"⁠"," ")," "," ")," "," "),CHAR(9)," "),CHAR(10)," "),CHAR(13)," "),"MAPCODE"," "),CHAR(34)," "),"“"," "),"”"," "),"'"," "),"’"," "),"‘"," "),"("," "),")"," "),"["," "),"]"," "),"{"," "),"}"," "),","," "),";"," "),"|"," "),":"," "),"/"," "),"\"," ")))</f>
        <v/>
      </c>
      <c r="R515" s="50">
        <f>IF(ISNUMBER(FIND(" ",Q515)),LEFT(Q515,FIND(" ",Q515)-1),"")</f>
        <v/>
      </c>
      <c r="S515" s="50">
        <f>IF(ISNUMBER(FIND(" ",Q515)),TRIM(MID(Q515,FIND(" ",Q515)+1,999)),Q515)</f>
        <v/>
      </c>
      <c r="T5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515&amp;"")," "," "),"﻿"," "),"​"," "),"⁠"," ")," "," ")," "," "),CHAR(9)," "),CHAR(10)," "),CHAR(13)," "),"MAPCODE"," "),CHAR(34)," "),"“"," "),"”"," "),"'"," "),"’"," "),"‘"," "),"("," "),")"," "),"["," "),"]"," "),"{"," "),"}"," "),","," "),";"," "),"|"," "),":"," "),"/"," "),"\"," "))</f>
        <v/>
      </c>
      <c r="U515" s="50">
        <f>IF(R515&lt;&gt;"",R515,T515)</f>
        <v/>
      </c>
      <c r="V515" s="50">
        <f>IFERROR(FIND(".",S515),0)</f>
        <v/>
      </c>
      <c r="W515" s="50">
        <f>IF(V515&gt;0,V515-1,LEN(S515))</f>
        <v/>
      </c>
      <c r="X515" s="50">
        <f>IF(V515=0,"",IFERROR(LEFT(MID(S515,V515+1,99),FIND("-",MID(S515,V515+1,99))-1),MID(S515,V515+1,99)))</f>
        <v/>
      </c>
      <c r="Y515" s="50">
        <f>LEN(X515)</f>
        <v/>
      </c>
      <c r="Z5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515,"0",""),"1",""),"2",""),"3",""),"4",""),"5",""),"6",""),"7",""),"8",""),"9",""),"A",""),"B",""),"C",""),"D",""),"E",""),"F",""),"G",""),"H",""),"I",""),"J",""),"K",""),"L",""),"M",""),"N",""),"O",""),"P",""),"Q",""),"R",""),"S",""),"T",""),"U",""),"V",""),"W",""),"X",""),"Y",""),"Z",""),".",""),"-","")</f>
        <v/>
      </c>
      <c r="AA515" s="50">
        <f>LEN(S515)-LEN(SUBSTITUTE(S515,".",""))</f>
        <v/>
      </c>
      <c r="AB515" s="50">
        <f>AND(W515=5,Y515=4)</f>
        <v/>
      </c>
      <c r="AC515" s="50">
        <f>IF(P515="","",IF(S515="","There is no mapcode in this row, only a country code.",IF(ISNUMBER(FIND(" ",S515)),"There are too many spaces. A mapcode looks like ZAF RDD.2J: the country code, one space, then the code.",IF(Z515&lt;&gt;"","Contains characters that can't be in a mapcode: "&amp;Z515,IF(OR(AA515&lt;&gt;1,W515&lt;2,W515&gt;5,Y515&lt;2,Y515&gt;4),"This doesn't look like a mapcode. Mapcodes look like RDD.2J: 2 to 5 letters or numbers, a dot, then 2 to 4 more.",IF(AND(U515="",NOT(AB515)),"MISSING",IF(AND(U515&lt;&gt;"",OR(LEN(U515)&lt;2,LEN(U515)&gt;6,ISNUMBER(FIND(".",U515)))),"The country code """&amp;U515&amp;""" doesn't look right. Use a code like ZAF (South Africa) or US-CA (California).","")))))))</f>
        <v/>
      </c>
      <c r="AD515" s="50">
        <f>AND(R515&lt;&gt;"",T515&lt;&gt;"",R515&lt;&gt;T515)</f>
        <v/>
      </c>
    </row>
    <row r="516">
      <c r="B516" s="44" t="n"/>
      <c r="C516" s="44" t="n"/>
      <c r="D516" s="45">
        <f>IF(P516="","",IF(AC516="MISSING","MISSING COUNTRY CODE",IF(AC516&lt;&gt;"","NOT A VALID MAPCODE",IF(M516="NO CONNECTION","NO CONNECTION",IF(NOT(ISNUMBER(F516)),"NOT FOUND",IF(AD516,"CONVERTED – PLEASE CHECK","CONVERTED"))))))</f>
        <v/>
      </c>
      <c r="E516" s="46">
        <f>IF(OR(P516="",AC516&lt;&gt;""),"",TRIM(U516&amp;" "&amp;S516))</f>
        <v/>
      </c>
      <c r="F516" s="47">
        <f>IF(OR(M516="",M516="NO CONNECTION"),"",IFERROR(VALUE(SUBSTITUTE(_xlfn.FILTERXML(M516,"//latDeg"),".",MID(1/2,2,1))),""))</f>
        <v/>
      </c>
      <c r="G516" s="47">
        <f>IF(OR(M516="",M516="NO CONNECTION"),"",IFERROR(VALUE(SUBSTITUTE(_xlfn.FILTERXML(M516,"//lonDeg"),".",MID(1/2,2,1))),""))</f>
        <v/>
      </c>
      <c r="H516" s="45">
        <f>IF(ISNUMBER(F516),SUBSTITUTE(ROUND(F516,6)&amp;"",",",".")&amp;", "&amp;SUBSTITUTE(ROUND(G516,6)&amp;"",",","."),"")</f>
        <v/>
      </c>
      <c r="I516" s="46">
        <f>IF(ISNUMBER(F516),IFERROR(HYPERLINK("https://www.mymapcodes.com/go/?t="&amp;IF(U516="","AAA",U516)&amp;"&amp;ma="&amp;LEFT(S516,V516-1)&amp;"&amp;mb="&amp;MID(S516,V516+1,99),"Open on MyMapcodes →"),""),"")</f>
        <v/>
      </c>
      <c r="J516" s="48">
        <f>IF(P516="","",IF(AC516="MISSING","Add the country code: put it in front of the mapcode (e.g. ZAF RDD.2J) or in column C. ZAF = South Africa.",IF(AC516&lt;&gt;"",AC516,IF(M516="NO CONNECTION","Excel couldn't reach the mapcode service. Click the REFRESH RESULTS box just above the table.",IF(NOT(ISNUMBER(F516)),"The mapcode service doesn't recognise "&amp;E516&amp;". Check the mapcode and the country code.",IF(AD516,"Two different country codes were given, so the one in front of the mapcode ("&amp;R516&amp;") was used.",IF(E516&lt;&gt;TRIM(UPPER(B516&amp;"")),"Tidied up to "&amp;E516&amp;".","")))))))</f>
        <v/>
      </c>
      <c r="L516" s="49">
        <f>IF(E516="","",MapcodeAPI&amp;"coords/"&amp;SUBSTITUTE(E516," ","%20"))&amp;LEFT($B$13,0)</f>
        <v/>
      </c>
      <c r="M516" s="49">
        <f>IF(L516="","",IFERROR(_xlfn.WEBSERVICE(L516),IF(MapcodeAPIBackup="","NO CONNECTION",IFERROR(_xlfn.WEBSERVICE(MapcodeAPIBackup&amp;MID(L516,LEN(MapcodeAPI)+1,999)),"NO CONNECTION"))))</f>
        <v/>
      </c>
      <c r="N516" t="inlineStr">
        <is>
          <t xml:space="preserve"> </t>
        </is>
      </c>
      <c r="P516" s="50">
        <f>IFERROR(IF(AND(TRIM(B516&amp;"")="",TRIM(C516&amp;"")=""),"","#"&amp;UPPER(B516&amp;"")),"#(ERROR)")</f>
        <v/>
      </c>
      <c r="Q516" s="50">
        <f>IF(P516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516,2,999)," "," "),"﻿"," "),"​"," "),"⁠"," ")," "," ")," "," "),CHAR(9)," "),CHAR(10)," "),CHAR(13)," "),"MAPCODE"," "),CHAR(34)," "),"“"," "),"”"," "),"'"," "),"’"," "),"‘"," "),"("," "),")"," "),"["," "),"]"," "),"{"," "),"}"," "),","," "),";"," "),"|"," "),":"," "),"/"," "),"\"," ")))</f>
        <v/>
      </c>
      <c r="R516" s="50">
        <f>IF(ISNUMBER(FIND(" ",Q516)),LEFT(Q516,FIND(" ",Q516)-1),"")</f>
        <v/>
      </c>
      <c r="S516" s="50">
        <f>IF(ISNUMBER(FIND(" ",Q516)),TRIM(MID(Q516,FIND(" ",Q516)+1,999)),Q516)</f>
        <v/>
      </c>
      <c r="T5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516&amp;"")," "," "),"﻿"," "),"​"," "),"⁠"," ")," "," ")," "," "),CHAR(9)," "),CHAR(10)," "),CHAR(13)," "),"MAPCODE"," "),CHAR(34)," "),"“"," "),"”"," "),"'"," "),"’"," "),"‘"," "),"("," "),")"," "),"["," "),"]"," "),"{"," "),"}"," "),","," "),";"," "),"|"," "),":"," "),"/"," "),"\"," "))</f>
        <v/>
      </c>
      <c r="U516" s="50">
        <f>IF(R516&lt;&gt;"",R516,T516)</f>
        <v/>
      </c>
      <c r="V516" s="50">
        <f>IFERROR(FIND(".",S516),0)</f>
        <v/>
      </c>
      <c r="W516" s="50">
        <f>IF(V516&gt;0,V516-1,LEN(S516))</f>
        <v/>
      </c>
      <c r="X516" s="50">
        <f>IF(V516=0,"",IFERROR(LEFT(MID(S516,V516+1,99),FIND("-",MID(S516,V516+1,99))-1),MID(S516,V516+1,99)))</f>
        <v/>
      </c>
      <c r="Y516" s="50">
        <f>LEN(X516)</f>
        <v/>
      </c>
      <c r="Z5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516,"0",""),"1",""),"2",""),"3",""),"4",""),"5",""),"6",""),"7",""),"8",""),"9",""),"A",""),"B",""),"C",""),"D",""),"E",""),"F",""),"G",""),"H",""),"I",""),"J",""),"K",""),"L",""),"M",""),"N",""),"O",""),"P",""),"Q",""),"R",""),"S",""),"T",""),"U",""),"V",""),"W",""),"X",""),"Y",""),"Z",""),".",""),"-","")</f>
        <v/>
      </c>
      <c r="AA516" s="50">
        <f>LEN(S516)-LEN(SUBSTITUTE(S516,".",""))</f>
        <v/>
      </c>
      <c r="AB516" s="50">
        <f>AND(W516=5,Y516=4)</f>
        <v/>
      </c>
      <c r="AC516" s="50">
        <f>IF(P516="","",IF(S516="","There is no mapcode in this row, only a country code.",IF(ISNUMBER(FIND(" ",S516)),"There are too many spaces. A mapcode looks like ZAF RDD.2J: the country code, one space, then the code.",IF(Z516&lt;&gt;"","Contains characters that can't be in a mapcode: "&amp;Z516,IF(OR(AA516&lt;&gt;1,W516&lt;2,W516&gt;5,Y516&lt;2,Y516&gt;4),"This doesn't look like a mapcode. Mapcodes look like RDD.2J: 2 to 5 letters or numbers, a dot, then 2 to 4 more.",IF(AND(U516="",NOT(AB516)),"MISSING",IF(AND(U516&lt;&gt;"",OR(LEN(U516)&lt;2,LEN(U516)&gt;6,ISNUMBER(FIND(".",U516)))),"The country code """&amp;U516&amp;""" doesn't look right. Use a code like ZAF (South Africa) or US-CA (California).","")))))))</f>
        <v/>
      </c>
      <c r="AD516" s="50">
        <f>AND(R516&lt;&gt;"",T516&lt;&gt;"",R516&lt;&gt;T516)</f>
        <v/>
      </c>
    </row>
    <row r="517">
      <c r="B517" s="44" t="n"/>
      <c r="C517" s="44" t="n"/>
      <c r="D517" s="45">
        <f>IF(P517="","",IF(AC517="MISSING","MISSING COUNTRY CODE",IF(AC517&lt;&gt;"","NOT A VALID MAPCODE",IF(M517="NO CONNECTION","NO CONNECTION",IF(NOT(ISNUMBER(F517)),"NOT FOUND",IF(AD517,"CONVERTED – PLEASE CHECK","CONVERTED"))))))</f>
        <v/>
      </c>
      <c r="E517" s="46">
        <f>IF(OR(P517="",AC517&lt;&gt;""),"",TRIM(U517&amp;" "&amp;S517))</f>
        <v/>
      </c>
      <c r="F517" s="47">
        <f>IF(OR(M517="",M517="NO CONNECTION"),"",IFERROR(VALUE(SUBSTITUTE(_xlfn.FILTERXML(M517,"//latDeg"),".",MID(1/2,2,1))),""))</f>
        <v/>
      </c>
      <c r="G517" s="47">
        <f>IF(OR(M517="",M517="NO CONNECTION"),"",IFERROR(VALUE(SUBSTITUTE(_xlfn.FILTERXML(M517,"//lonDeg"),".",MID(1/2,2,1))),""))</f>
        <v/>
      </c>
      <c r="H517" s="45">
        <f>IF(ISNUMBER(F517),SUBSTITUTE(ROUND(F517,6)&amp;"",",",".")&amp;", "&amp;SUBSTITUTE(ROUND(G517,6)&amp;"",",","."),"")</f>
        <v/>
      </c>
      <c r="I517" s="46">
        <f>IF(ISNUMBER(F517),IFERROR(HYPERLINK("https://www.mymapcodes.com/go/?t="&amp;IF(U517="","AAA",U517)&amp;"&amp;ma="&amp;LEFT(S517,V517-1)&amp;"&amp;mb="&amp;MID(S517,V517+1,99),"Open on MyMapcodes →"),""),"")</f>
        <v/>
      </c>
      <c r="J517" s="48">
        <f>IF(P517="","",IF(AC517="MISSING","Add the country code: put it in front of the mapcode (e.g. ZAF RDD.2J) or in column C. ZAF = South Africa.",IF(AC517&lt;&gt;"",AC517,IF(M517="NO CONNECTION","Excel couldn't reach the mapcode service. Click the REFRESH RESULTS box just above the table.",IF(NOT(ISNUMBER(F517)),"The mapcode service doesn't recognise "&amp;E517&amp;". Check the mapcode and the country code.",IF(AD517,"Two different country codes were given, so the one in front of the mapcode ("&amp;R517&amp;") was used.",IF(E517&lt;&gt;TRIM(UPPER(B517&amp;"")),"Tidied up to "&amp;E517&amp;".","")))))))</f>
        <v/>
      </c>
      <c r="L517" s="49">
        <f>IF(E517="","",MapcodeAPI&amp;"coords/"&amp;SUBSTITUTE(E517," ","%20"))&amp;LEFT($B$13,0)</f>
        <v/>
      </c>
      <c r="M517" s="49">
        <f>IF(L517="","",IFERROR(_xlfn.WEBSERVICE(L517),IF(MapcodeAPIBackup="","NO CONNECTION",IFERROR(_xlfn.WEBSERVICE(MapcodeAPIBackup&amp;MID(L517,LEN(MapcodeAPI)+1,999)),"NO CONNECTION"))))</f>
        <v/>
      </c>
      <c r="N517" t="inlineStr">
        <is>
          <t xml:space="preserve"> </t>
        </is>
      </c>
      <c r="P517" s="50">
        <f>IFERROR(IF(AND(TRIM(B517&amp;"")="",TRIM(C517&amp;"")=""),"","#"&amp;UPPER(B517&amp;"")),"#(ERROR)")</f>
        <v/>
      </c>
      <c r="Q517" s="50">
        <f>IF(P517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517,2,999)," "," "),"﻿"," "),"​"," "),"⁠"," ")," "," ")," "," "),CHAR(9)," "),CHAR(10)," "),CHAR(13)," "),"MAPCODE"," "),CHAR(34)," "),"“"," "),"”"," "),"'"," "),"’"," "),"‘"," "),"("," "),")"," "),"["," "),"]"," "),"{"," "),"}"," "),","," "),";"," "),"|"," "),":"," "),"/"," "),"\"," ")))</f>
        <v/>
      </c>
      <c r="R517" s="50">
        <f>IF(ISNUMBER(FIND(" ",Q517)),LEFT(Q517,FIND(" ",Q517)-1),"")</f>
        <v/>
      </c>
      <c r="S517" s="50">
        <f>IF(ISNUMBER(FIND(" ",Q517)),TRIM(MID(Q517,FIND(" ",Q517)+1,999)),Q517)</f>
        <v/>
      </c>
      <c r="T5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517&amp;"")," "," "),"﻿"," "),"​"," "),"⁠"," ")," "," ")," "," "),CHAR(9)," "),CHAR(10)," "),CHAR(13)," "),"MAPCODE"," "),CHAR(34)," "),"“"," "),"”"," "),"'"," "),"’"," "),"‘"," "),"("," "),")"," "),"["," "),"]"," "),"{"," "),"}"," "),","," "),";"," "),"|"," "),":"," "),"/"," "),"\"," "))</f>
        <v/>
      </c>
      <c r="U517" s="50">
        <f>IF(R517&lt;&gt;"",R517,T517)</f>
        <v/>
      </c>
      <c r="V517" s="50">
        <f>IFERROR(FIND(".",S517),0)</f>
        <v/>
      </c>
      <c r="W517" s="50">
        <f>IF(V517&gt;0,V517-1,LEN(S517))</f>
        <v/>
      </c>
      <c r="X517" s="50">
        <f>IF(V517=0,"",IFERROR(LEFT(MID(S517,V517+1,99),FIND("-",MID(S517,V517+1,99))-1),MID(S517,V517+1,99)))</f>
        <v/>
      </c>
      <c r="Y517" s="50">
        <f>LEN(X517)</f>
        <v/>
      </c>
      <c r="Z5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517,"0",""),"1",""),"2",""),"3",""),"4",""),"5",""),"6",""),"7",""),"8",""),"9",""),"A",""),"B",""),"C",""),"D",""),"E",""),"F",""),"G",""),"H",""),"I",""),"J",""),"K",""),"L",""),"M",""),"N",""),"O",""),"P",""),"Q",""),"R",""),"S",""),"T",""),"U",""),"V",""),"W",""),"X",""),"Y",""),"Z",""),".",""),"-","")</f>
        <v/>
      </c>
      <c r="AA517" s="50">
        <f>LEN(S517)-LEN(SUBSTITUTE(S517,".",""))</f>
        <v/>
      </c>
      <c r="AB517" s="50">
        <f>AND(W517=5,Y517=4)</f>
        <v/>
      </c>
      <c r="AC517" s="50">
        <f>IF(P517="","",IF(S517="","There is no mapcode in this row, only a country code.",IF(ISNUMBER(FIND(" ",S517)),"There are too many spaces. A mapcode looks like ZAF RDD.2J: the country code, one space, then the code.",IF(Z517&lt;&gt;"","Contains characters that can't be in a mapcode: "&amp;Z517,IF(OR(AA517&lt;&gt;1,W517&lt;2,W517&gt;5,Y517&lt;2,Y517&gt;4),"This doesn't look like a mapcode. Mapcodes look like RDD.2J: 2 to 5 letters or numbers, a dot, then 2 to 4 more.",IF(AND(U517="",NOT(AB517)),"MISSING",IF(AND(U517&lt;&gt;"",OR(LEN(U517)&lt;2,LEN(U517)&gt;6,ISNUMBER(FIND(".",U517)))),"The country code """&amp;U517&amp;""" doesn't look right. Use a code like ZAF (South Africa) or US-CA (California).","")))))))</f>
        <v/>
      </c>
      <c r="AD517" s="50">
        <f>AND(R517&lt;&gt;"",T517&lt;&gt;"",R517&lt;&gt;T517)</f>
        <v/>
      </c>
    </row>
    <row r="518">
      <c r="B518" s="44" t="n"/>
      <c r="C518" s="44" t="n"/>
      <c r="D518" s="45">
        <f>IF(P518="","",IF(AC518="MISSING","MISSING COUNTRY CODE",IF(AC518&lt;&gt;"","NOT A VALID MAPCODE",IF(M518="NO CONNECTION","NO CONNECTION",IF(NOT(ISNUMBER(F518)),"NOT FOUND",IF(AD518,"CONVERTED – PLEASE CHECK","CONVERTED"))))))</f>
        <v/>
      </c>
      <c r="E518" s="46">
        <f>IF(OR(P518="",AC518&lt;&gt;""),"",TRIM(U518&amp;" "&amp;S518))</f>
        <v/>
      </c>
      <c r="F518" s="47">
        <f>IF(OR(M518="",M518="NO CONNECTION"),"",IFERROR(VALUE(SUBSTITUTE(_xlfn.FILTERXML(M518,"//latDeg"),".",MID(1/2,2,1))),""))</f>
        <v/>
      </c>
      <c r="G518" s="47">
        <f>IF(OR(M518="",M518="NO CONNECTION"),"",IFERROR(VALUE(SUBSTITUTE(_xlfn.FILTERXML(M518,"//lonDeg"),".",MID(1/2,2,1))),""))</f>
        <v/>
      </c>
      <c r="H518" s="45">
        <f>IF(ISNUMBER(F518),SUBSTITUTE(ROUND(F518,6)&amp;"",",",".")&amp;", "&amp;SUBSTITUTE(ROUND(G518,6)&amp;"",",","."),"")</f>
        <v/>
      </c>
      <c r="I518" s="46">
        <f>IF(ISNUMBER(F518),IFERROR(HYPERLINK("https://www.mymapcodes.com/go/?t="&amp;IF(U518="","AAA",U518)&amp;"&amp;ma="&amp;LEFT(S518,V518-1)&amp;"&amp;mb="&amp;MID(S518,V518+1,99),"Open on MyMapcodes →"),""),"")</f>
        <v/>
      </c>
      <c r="J518" s="48">
        <f>IF(P518="","",IF(AC518="MISSING","Add the country code: put it in front of the mapcode (e.g. ZAF RDD.2J) or in column C. ZAF = South Africa.",IF(AC518&lt;&gt;"",AC518,IF(M518="NO CONNECTION","Excel couldn't reach the mapcode service. Click the REFRESH RESULTS box just above the table.",IF(NOT(ISNUMBER(F518)),"The mapcode service doesn't recognise "&amp;E518&amp;". Check the mapcode and the country code.",IF(AD518,"Two different country codes were given, so the one in front of the mapcode ("&amp;R518&amp;") was used.",IF(E518&lt;&gt;TRIM(UPPER(B518&amp;"")),"Tidied up to "&amp;E518&amp;".","")))))))</f>
        <v/>
      </c>
      <c r="L518" s="49">
        <f>IF(E518="","",MapcodeAPI&amp;"coords/"&amp;SUBSTITUTE(E518," ","%20"))&amp;LEFT($B$13,0)</f>
        <v/>
      </c>
      <c r="M518" s="49">
        <f>IF(L518="","",IFERROR(_xlfn.WEBSERVICE(L518),IF(MapcodeAPIBackup="","NO CONNECTION",IFERROR(_xlfn.WEBSERVICE(MapcodeAPIBackup&amp;MID(L518,LEN(MapcodeAPI)+1,999)),"NO CONNECTION"))))</f>
        <v/>
      </c>
      <c r="N518" t="inlineStr">
        <is>
          <t xml:space="preserve"> </t>
        </is>
      </c>
      <c r="P518" s="50">
        <f>IFERROR(IF(AND(TRIM(B518&amp;"")="",TRIM(C518&amp;"")=""),"","#"&amp;UPPER(B518&amp;"")),"#(ERROR)")</f>
        <v/>
      </c>
      <c r="Q518" s="50">
        <f>IF(P518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518,2,999)," "," "),"﻿"," "),"​"," "),"⁠"," ")," "," ")," "," "),CHAR(9)," "),CHAR(10)," "),CHAR(13)," "),"MAPCODE"," "),CHAR(34)," "),"“"," "),"”"," "),"'"," "),"’"," "),"‘"," "),"("," "),")"," "),"["," "),"]"," "),"{"," "),"}"," "),","," "),";"," "),"|"," "),":"," "),"/"," "),"\"," ")))</f>
        <v/>
      </c>
      <c r="R518" s="50">
        <f>IF(ISNUMBER(FIND(" ",Q518)),LEFT(Q518,FIND(" ",Q518)-1),"")</f>
        <v/>
      </c>
      <c r="S518" s="50">
        <f>IF(ISNUMBER(FIND(" ",Q518)),TRIM(MID(Q518,FIND(" ",Q518)+1,999)),Q518)</f>
        <v/>
      </c>
      <c r="T5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518&amp;"")," "," "),"﻿"," "),"​"," "),"⁠"," ")," "," ")," "," "),CHAR(9)," "),CHAR(10)," "),CHAR(13)," "),"MAPCODE"," "),CHAR(34)," "),"“"," "),"”"," "),"'"," "),"’"," "),"‘"," "),"("," "),")"," "),"["," "),"]"," "),"{"," "),"}"," "),","," "),";"," "),"|"," "),":"," "),"/"," "),"\"," "))</f>
        <v/>
      </c>
      <c r="U518" s="50">
        <f>IF(R518&lt;&gt;"",R518,T518)</f>
        <v/>
      </c>
      <c r="V518" s="50">
        <f>IFERROR(FIND(".",S518),0)</f>
        <v/>
      </c>
      <c r="W518" s="50">
        <f>IF(V518&gt;0,V518-1,LEN(S518))</f>
        <v/>
      </c>
      <c r="X518" s="50">
        <f>IF(V518=0,"",IFERROR(LEFT(MID(S518,V518+1,99),FIND("-",MID(S518,V518+1,99))-1),MID(S518,V518+1,99)))</f>
        <v/>
      </c>
      <c r="Y518" s="50">
        <f>LEN(X518)</f>
        <v/>
      </c>
      <c r="Z5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518,"0",""),"1",""),"2",""),"3",""),"4",""),"5",""),"6",""),"7",""),"8",""),"9",""),"A",""),"B",""),"C",""),"D",""),"E",""),"F",""),"G",""),"H",""),"I",""),"J",""),"K",""),"L",""),"M",""),"N",""),"O",""),"P",""),"Q",""),"R",""),"S",""),"T",""),"U",""),"V",""),"W",""),"X",""),"Y",""),"Z",""),".",""),"-","")</f>
        <v/>
      </c>
      <c r="AA518" s="50">
        <f>LEN(S518)-LEN(SUBSTITUTE(S518,".",""))</f>
        <v/>
      </c>
      <c r="AB518" s="50">
        <f>AND(W518=5,Y518=4)</f>
        <v/>
      </c>
      <c r="AC518" s="50">
        <f>IF(P518="","",IF(S518="","There is no mapcode in this row, only a country code.",IF(ISNUMBER(FIND(" ",S518)),"There are too many spaces. A mapcode looks like ZAF RDD.2J: the country code, one space, then the code.",IF(Z518&lt;&gt;"","Contains characters that can't be in a mapcode: "&amp;Z518,IF(OR(AA518&lt;&gt;1,W518&lt;2,W518&gt;5,Y518&lt;2,Y518&gt;4),"This doesn't look like a mapcode. Mapcodes look like RDD.2J: 2 to 5 letters or numbers, a dot, then 2 to 4 more.",IF(AND(U518="",NOT(AB518)),"MISSING",IF(AND(U518&lt;&gt;"",OR(LEN(U518)&lt;2,LEN(U518)&gt;6,ISNUMBER(FIND(".",U518)))),"The country code """&amp;U518&amp;""" doesn't look right. Use a code like ZAF (South Africa) or US-CA (California).","")))))))</f>
        <v/>
      </c>
      <c r="AD518" s="50">
        <f>AND(R518&lt;&gt;"",T518&lt;&gt;"",R518&lt;&gt;T518)</f>
        <v/>
      </c>
    </row>
    <row r="519">
      <c r="B519" s="44" t="n"/>
      <c r="C519" s="44" t="n"/>
      <c r="D519" s="45">
        <f>IF(P519="","",IF(AC519="MISSING","MISSING COUNTRY CODE",IF(AC519&lt;&gt;"","NOT A VALID MAPCODE",IF(M519="NO CONNECTION","NO CONNECTION",IF(NOT(ISNUMBER(F519)),"NOT FOUND",IF(AD519,"CONVERTED – PLEASE CHECK","CONVERTED"))))))</f>
        <v/>
      </c>
      <c r="E519" s="46">
        <f>IF(OR(P519="",AC519&lt;&gt;""),"",TRIM(U519&amp;" "&amp;S519))</f>
        <v/>
      </c>
      <c r="F519" s="47">
        <f>IF(OR(M519="",M519="NO CONNECTION"),"",IFERROR(VALUE(SUBSTITUTE(_xlfn.FILTERXML(M519,"//latDeg"),".",MID(1/2,2,1))),""))</f>
        <v/>
      </c>
      <c r="G519" s="47">
        <f>IF(OR(M519="",M519="NO CONNECTION"),"",IFERROR(VALUE(SUBSTITUTE(_xlfn.FILTERXML(M519,"//lonDeg"),".",MID(1/2,2,1))),""))</f>
        <v/>
      </c>
      <c r="H519" s="45">
        <f>IF(ISNUMBER(F519),SUBSTITUTE(ROUND(F519,6)&amp;"",",",".")&amp;", "&amp;SUBSTITUTE(ROUND(G519,6)&amp;"",",","."),"")</f>
        <v/>
      </c>
      <c r="I519" s="46">
        <f>IF(ISNUMBER(F519),IFERROR(HYPERLINK("https://www.mymapcodes.com/go/?t="&amp;IF(U519="","AAA",U519)&amp;"&amp;ma="&amp;LEFT(S519,V519-1)&amp;"&amp;mb="&amp;MID(S519,V519+1,99),"Open on MyMapcodes →"),""),"")</f>
        <v/>
      </c>
      <c r="J519" s="48">
        <f>IF(P519="","",IF(AC519="MISSING","Add the country code: put it in front of the mapcode (e.g. ZAF RDD.2J) or in column C. ZAF = South Africa.",IF(AC519&lt;&gt;"",AC519,IF(M519="NO CONNECTION","Excel couldn't reach the mapcode service. Click the REFRESH RESULTS box just above the table.",IF(NOT(ISNUMBER(F519)),"The mapcode service doesn't recognise "&amp;E519&amp;". Check the mapcode and the country code.",IF(AD519,"Two different country codes were given, so the one in front of the mapcode ("&amp;R519&amp;") was used.",IF(E519&lt;&gt;TRIM(UPPER(B519&amp;"")),"Tidied up to "&amp;E519&amp;".","")))))))</f>
        <v/>
      </c>
      <c r="L519" s="49">
        <f>IF(E519="","",MapcodeAPI&amp;"coords/"&amp;SUBSTITUTE(E519," ","%20"))&amp;LEFT($B$13,0)</f>
        <v/>
      </c>
      <c r="M519" s="49">
        <f>IF(L519="","",IFERROR(_xlfn.WEBSERVICE(L519),IF(MapcodeAPIBackup="","NO CONNECTION",IFERROR(_xlfn.WEBSERVICE(MapcodeAPIBackup&amp;MID(L519,LEN(MapcodeAPI)+1,999)),"NO CONNECTION"))))</f>
        <v/>
      </c>
      <c r="N519" t="inlineStr">
        <is>
          <t xml:space="preserve"> </t>
        </is>
      </c>
      <c r="P519" s="50">
        <f>IFERROR(IF(AND(TRIM(B519&amp;"")="",TRIM(C519&amp;"")=""),"","#"&amp;UPPER(B519&amp;"")),"#(ERROR)")</f>
        <v/>
      </c>
      <c r="Q519" s="50">
        <f>IF(P519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519,2,999)," "," "),"﻿"," "),"​"," "),"⁠"," ")," "," ")," "," "),CHAR(9)," "),CHAR(10)," "),CHAR(13)," "),"MAPCODE"," "),CHAR(34)," "),"“"," "),"”"," "),"'"," "),"’"," "),"‘"," "),"("," "),")"," "),"["," "),"]"," "),"{"," "),"}"," "),","," "),";"," "),"|"," "),":"," "),"/"," "),"\"," ")))</f>
        <v/>
      </c>
      <c r="R519" s="50">
        <f>IF(ISNUMBER(FIND(" ",Q519)),LEFT(Q519,FIND(" ",Q519)-1),"")</f>
        <v/>
      </c>
      <c r="S519" s="50">
        <f>IF(ISNUMBER(FIND(" ",Q519)),TRIM(MID(Q519,FIND(" ",Q519)+1,999)),Q519)</f>
        <v/>
      </c>
      <c r="T5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519&amp;"")," "," "),"﻿"," "),"​"," "),"⁠"," ")," "," ")," "," "),CHAR(9)," "),CHAR(10)," "),CHAR(13)," "),"MAPCODE"," "),CHAR(34)," "),"“"," "),"”"," "),"'"," "),"’"," "),"‘"," "),"("," "),")"," "),"["," "),"]"," "),"{"," "),"}"," "),","," "),";"," "),"|"," "),":"," "),"/"," "),"\"," "))</f>
        <v/>
      </c>
      <c r="U519" s="50">
        <f>IF(R519&lt;&gt;"",R519,T519)</f>
        <v/>
      </c>
      <c r="V519" s="50">
        <f>IFERROR(FIND(".",S519),0)</f>
        <v/>
      </c>
      <c r="W519" s="50">
        <f>IF(V519&gt;0,V519-1,LEN(S519))</f>
        <v/>
      </c>
      <c r="X519" s="50">
        <f>IF(V519=0,"",IFERROR(LEFT(MID(S519,V519+1,99),FIND("-",MID(S519,V519+1,99))-1),MID(S519,V519+1,99)))</f>
        <v/>
      </c>
      <c r="Y519" s="50">
        <f>LEN(X519)</f>
        <v/>
      </c>
      <c r="Z5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519,"0",""),"1",""),"2",""),"3",""),"4",""),"5",""),"6",""),"7",""),"8",""),"9",""),"A",""),"B",""),"C",""),"D",""),"E",""),"F",""),"G",""),"H",""),"I",""),"J",""),"K",""),"L",""),"M",""),"N",""),"O",""),"P",""),"Q",""),"R",""),"S",""),"T",""),"U",""),"V",""),"W",""),"X",""),"Y",""),"Z",""),".",""),"-","")</f>
        <v/>
      </c>
      <c r="AA519" s="50">
        <f>LEN(S519)-LEN(SUBSTITUTE(S519,".",""))</f>
        <v/>
      </c>
      <c r="AB519" s="50">
        <f>AND(W519=5,Y519=4)</f>
        <v/>
      </c>
      <c r="AC519" s="50">
        <f>IF(P519="","",IF(S519="","There is no mapcode in this row, only a country code.",IF(ISNUMBER(FIND(" ",S519)),"There are too many spaces. A mapcode looks like ZAF RDD.2J: the country code, one space, then the code.",IF(Z519&lt;&gt;"","Contains characters that can't be in a mapcode: "&amp;Z519,IF(OR(AA519&lt;&gt;1,W519&lt;2,W519&gt;5,Y519&lt;2,Y519&gt;4),"This doesn't look like a mapcode. Mapcodes look like RDD.2J: 2 to 5 letters or numbers, a dot, then 2 to 4 more.",IF(AND(U519="",NOT(AB519)),"MISSING",IF(AND(U519&lt;&gt;"",OR(LEN(U519)&lt;2,LEN(U519)&gt;6,ISNUMBER(FIND(".",U519)))),"The country code """&amp;U519&amp;""" doesn't look right. Use a code like ZAF (South Africa) or US-CA (California).","")))))))</f>
        <v/>
      </c>
      <c r="AD519" s="50">
        <f>AND(R519&lt;&gt;"",T519&lt;&gt;"",R519&lt;&gt;T519)</f>
        <v/>
      </c>
    </row>
    <row r="520">
      <c r="B520" s="44" t="n"/>
      <c r="C520" s="44" t="n"/>
      <c r="D520" s="45">
        <f>IF(P520="","",IF(AC520="MISSING","MISSING COUNTRY CODE",IF(AC520&lt;&gt;"","NOT A VALID MAPCODE",IF(M520="NO CONNECTION","NO CONNECTION",IF(NOT(ISNUMBER(F520)),"NOT FOUND",IF(AD520,"CONVERTED – PLEASE CHECK","CONVERTED"))))))</f>
        <v/>
      </c>
      <c r="E520" s="46">
        <f>IF(OR(P520="",AC520&lt;&gt;""),"",TRIM(U520&amp;" "&amp;S520))</f>
        <v/>
      </c>
      <c r="F520" s="47">
        <f>IF(OR(M520="",M520="NO CONNECTION"),"",IFERROR(VALUE(SUBSTITUTE(_xlfn.FILTERXML(M520,"//latDeg"),".",MID(1/2,2,1))),""))</f>
        <v/>
      </c>
      <c r="G520" s="47">
        <f>IF(OR(M520="",M520="NO CONNECTION"),"",IFERROR(VALUE(SUBSTITUTE(_xlfn.FILTERXML(M520,"//lonDeg"),".",MID(1/2,2,1))),""))</f>
        <v/>
      </c>
      <c r="H520" s="45">
        <f>IF(ISNUMBER(F520),SUBSTITUTE(ROUND(F520,6)&amp;"",",",".")&amp;", "&amp;SUBSTITUTE(ROUND(G520,6)&amp;"",",","."),"")</f>
        <v/>
      </c>
      <c r="I520" s="46">
        <f>IF(ISNUMBER(F520),IFERROR(HYPERLINK("https://www.mymapcodes.com/go/?t="&amp;IF(U520="","AAA",U520)&amp;"&amp;ma="&amp;LEFT(S520,V520-1)&amp;"&amp;mb="&amp;MID(S520,V520+1,99),"Open on MyMapcodes →"),""),"")</f>
        <v/>
      </c>
      <c r="J520" s="48">
        <f>IF(P520="","",IF(AC520="MISSING","Add the country code: put it in front of the mapcode (e.g. ZAF RDD.2J) or in column C. ZAF = South Africa.",IF(AC520&lt;&gt;"",AC520,IF(M520="NO CONNECTION","Excel couldn't reach the mapcode service. Click the REFRESH RESULTS box just above the table.",IF(NOT(ISNUMBER(F520)),"The mapcode service doesn't recognise "&amp;E520&amp;". Check the mapcode and the country code.",IF(AD520,"Two different country codes were given, so the one in front of the mapcode ("&amp;R520&amp;") was used.",IF(E520&lt;&gt;TRIM(UPPER(B520&amp;"")),"Tidied up to "&amp;E520&amp;".","")))))))</f>
        <v/>
      </c>
      <c r="L520" s="49">
        <f>IF(E520="","",MapcodeAPI&amp;"coords/"&amp;SUBSTITUTE(E520," ","%20"))&amp;LEFT($B$13,0)</f>
        <v/>
      </c>
      <c r="M520" s="49">
        <f>IF(L520="","",IFERROR(_xlfn.WEBSERVICE(L520),IF(MapcodeAPIBackup="","NO CONNECTION",IFERROR(_xlfn.WEBSERVICE(MapcodeAPIBackup&amp;MID(L520,LEN(MapcodeAPI)+1,999)),"NO CONNECTION"))))</f>
        <v/>
      </c>
      <c r="N520" t="inlineStr">
        <is>
          <t xml:space="preserve"> </t>
        </is>
      </c>
      <c r="P520" s="50">
        <f>IFERROR(IF(AND(TRIM(B520&amp;"")="",TRIM(C520&amp;"")=""),"","#"&amp;UPPER(B520&amp;"")),"#(ERROR)")</f>
        <v/>
      </c>
      <c r="Q520" s="50">
        <f>IF(P520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520,2,999)," "," "),"﻿"," "),"​"," "),"⁠"," ")," "," ")," "," "),CHAR(9)," "),CHAR(10)," "),CHAR(13)," "),"MAPCODE"," "),CHAR(34)," "),"“"," "),"”"," "),"'"," "),"’"," "),"‘"," "),"("," "),")"," "),"["," "),"]"," "),"{"," "),"}"," "),","," "),";"," "),"|"," "),":"," "),"/"," "),"\"," ")))</f>
        <v/>
      </c>
      <c r="R520" s="50">
        <f>IF(ISNUMBER(FIND(" ",Q520)),LEFT(Q520,FIND(" ",Q520)-1),"")</f>
        <v/>
      </c>
      <c r="S520" s="50">
        <f>IF(ISNUMBER(FIND(" ",Q520)),TRIM(MID(Q520,FIND(" ",Q520)+1,999)),Q520)</f>
        <v/>
      </c>
      <c r="T5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520&amp;"")," "," "),"﻿"," "),"​"," "),"⁠"," ")," "," ")," "," "),CHAR(9)," "),CHAR(10)," "),CHAR(13)," "),"MAPCODE"," "),CHAR(34)," "),"“"," "),"”"," "),"'"," "),"’"," "),"‘"," "),"("," "),")"," "),"["," "),"]"," "),"{"," "),"}"," "),","," "),";"," "),"|"," "),":"," "),"/"," "),"\"," "))</f>
        <v/>
      </c>
      <c r="U520" s="50">
        <f>IF(R520&lt;&gt;"",R520,T520)</f>
        <v/>
      </c>
      <c r="V520" s="50">
        <f>IFERROR(FIND(".",S520),0)</f>
        <v/>
      </c>
      <c r="W520" s="50">
        <f>IF(V520&gt;0,V520-1,LEN(S520))</f>
        <v/>
      </c>
      <c r="X520" s="50">
        <f>IF(V520=0,"",IFERROR(LEFT(MID(S520,V520+1,99),FIND("-",MID(S520,V520+1,99))-1),MID(S520,V520+1,99)))</f>
        <v/>
      </c>
      <c r="Y520" s="50">
        <f>LEN(X520)</f>
        <v/>
      </c>
      <c r="Z5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520,"0",""),"1",""),"2",""),"3",""),"4",""),"5",""),"6",""),"7",""),"8",""),"9",""),"A",""),"B",""),"C",""),"D",""),"E",""),"F",""),"G",""),"H",""),"I",""),"J",""),"K",""),"L",""),"M",""),"N",""),"O",""),"P",""),"Q",""),"R",""),"S",""),"T",""),"U",""),"V",""),"W",""),"X",""),"Y",""),"Z",""),".",""),"-","")</f>
        <v/>
      </c>
      <c r="AA520" s="50">
        <f>LEN(S520)-LEN(SUBSTITUTE(S520,".",""))</f>
        <v/>
      </c>
      <c r="AB520" s="50">
        <f>AND(W520=5,Y520=4)</f>
        <v/>
      </c>
      <c r="AC520" s="50">
        <f>IF(P520="","",IF(S520="","There is no mapcode in this row, only a country code.",IF(ISNUMBER(FIND(" ",S520)),"There are too many spaces. A mapcode looks like ZAF RDD.2J: the country code, one space, then the code.",IF(Z520&lt;&gt;"","Contains characters that can't be in a mapcode: "&amp;Z520,IF(OR(AA520&lt;&gt;1,W520&lt;2,W520&gt;5,Y520&lt;2,Y520&gt;4),"This doesn't look like a mapcode. Mapcodes look like RDD.2J: 2 to 5 letters or numbers, a dot, then 2 to 4 more.",IF(AND(U520="",NOT(AB520)),"MISSING",IF(AND(U520&lt;&gt;"",OR(LEN(U520)&lt;2,LEN(U520)&gt;6,ISNUMBER(FIND(".",U520)))),"The country code """&amp;U520&amp;""" doesn't look right. Use a code like ZAF (South Africa) or US-CA (California).","")))))))</f>
        <v/>
      </c>
      <c r="AD520" s="50">
        <f>AND(R520&lt;&gt;"",T520&lt;&gt;"",R520&lt;&gt;T520)</f>
        <v/>
      </c>
    </row>
    <row r="521">
      <c r="B521" s="44" t="n"/>
      <c r="C521" s="44" t="n"/>
      <c r="D521" s="45">
        <f>IF(P521="","",IF(AC521="MISSING","MISSING COUNTRY CODE",IF(AC521&lt;&gt;"","NOT A VALID MAPCODE",IF(M521="NO CONNECTION","NO CONNECTION",IF(NOT(ISNUMBER(F521)),"NOT FOUND",IF(AD521,"CONVERTED – PLEASE CHECK","CONVERTED"))))))</f>
        <v/>
      </c>
      <c r="E521" s="46">
        <f>IF(OR(P521="",AC521&lt;&gt;""),"",TRIM(U521&amp;" "&amp;S521))</f>
        <v/>
      </c>
      <c r="F521" s="47">
        <f>IF(OR(M521="",M521="NO CONNECTION"),"",IFERROR(VALUE(SUBSTITUTE(_xlfn.FILTERXML(M521,"//latDeg"),".",MID(1/2,2,1))),""))</f>
        <v/>
      </c>
      <c r="G521" s="47">
        <f>IF(OR(M521="",M521="NO CONNECTION"),"",IFERROR(VALUE(SUBSTITUTE(_xlfn.FILTERXML(M521,"//lonDeg"),".",MID(1/2,2,1))),""))</f>
        <v/>
      </c>
      <c r="H521" s="45">
        <f>IF(ISNUMBER(F521),SUBSTITUTE(ROUND(F521,6)&amp;"",",",".")&amp;", "&amp;SUBSTITUTE(ROUND(G521,6)&amp;"",",","."),"")</f>
        <v/>
      </c>
      <c r="I521" s="46">
        <f>IF(ISNUMBER(F521),IFERROR(HYPERLINK("https://www.mymapcodes.com/go/?t="&amp;IF(U521="","AAA",U521)&amp;"&amp;ma="&amp;LEFT(S521,V521-1)&amp;"&amp;mb="&amp;MID(S521,V521+1,99),"Open on MyMapcodes →"),""),"")</f>
        <v/>
      </c>
      <c r="J521" s="48">
        <f>IF(P521="","",IF(AC521="MISSING","Add the country code: put it in front of the mapcode (e.g. ZAF RDD.2J) or in column C. ZAF = South Africa.",IF(AC521&lt;&gt;"",AC521,IF(M521="NO CONNECTION","Excel couldn't reach the mapcode service. Click the REFRESH RESULTS box just above the table.",IF(NOT(ISNUMBER(F521)),"The mapcode service doesn't recognise "&amp;E521&amp;". Check the mapcode and the country code.",IF(AD521,"Two different country codes were given, so the one in front of the mapcode ("&amp;R521&amp;") was used.",IF(E521&lt;&gt;TRIM(UPPER(B521&amp;"")),"Tidied up to "&amp;E521&amp;".","")))))))</f>
        <v/>
      </c>
      <c r="L521" s="49">
        <f>IF(E521="","",MapcodeAPI&amp;"coords/"&amp;SUBSTITUTE(E521," ","%20"))&amp;LEFT($B$13,0)</f>
        <v/>
      </c>
      <c r="M521" s="49">
        <f>IF(L521="","",IFERROR(_xlfn.WEBSERVICE(L521),IF(MapcodeAPIBackup="","NO CONNECTION",IFERROR(_xlfn.WEBSERVICE(MapcodeAPIBackup&amp;MID(L521,LEN(MapcodeAPI)+1,999)),"NO CONNECTION"))))</f>
        <v/>
      </c>
      <c r="N521" t="inlineStr">
        <is>
          <t xml:space="preserve"> </t>
        </is>
      </c>
      <c r="P521" s="50">
        <f>IFERROR(IF(AND(TRIM(B521&amp;"")="",TRIM(C521&amp;"")=""),"","#"&amp;UPPER(B521&amp;"")),"#(ERROR)")</f>
        <v/>
      </c>
      <c r="Q521" s="50">
        <f>IF(P521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521,2,999)," "," "),"﻿"," "),"​"," "),"⁠"," ")," "," ")," "," "),CHAR(9)," "),CHAR(10)," "),CHAR(13)," "),"MAPCODE"," "),CHAR(34)," "),"“"," "),"”"," "),"'"," "),"’"," "),"‘"," "),"("," "),")"," "),"["," "),"]"," "),"{"," "),"}"," "),","," "),";"," "),"|"," "),":"," "),"/"," "),"\"," ")))</f>
        <v/>
      </c>
      <c r="R521" s="50">
        <f>IF(ISNUMBER(FIND(" ",Q521)),LEFT(Q521,FIND(" ",Q521)-1),"")</f>
        <v/>
      </c>
      <c r="S521" s="50">
        <f>IF(ISNUMBER(FIND(" ",Q521)),TRIM(MID(Q521,FIND(" ",Q521)+1,999)),Q521)</f>
        <v/>
      </c>
      <c r="T5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521&amp;"")," "," "),"﻿"," "),"​"," "),"⁠"," ")," "," ")," "," "),CHAR(9)," "),CHAR(10)," "),CHAR(13)," "),"MAPCODE"," "),CHAR(34)," "),"“"," "),"”"," "),"'"," "),"’"," "),"‘"," "),"("," "),")"," "),"["," "),"]"," "),"{"," "),"}"," "),","," "),";"," "),"|"," "),":"," "),"/"," "),"\"," "))</f>
        <v/>
      </c>
      <c r="U521" s="50">
        <f>IF(R521&lt;&gt;"",R521,T521)</f>
        <v/>
      </c>
      <c r="V521" s="50">
        <f>IFERROR(FIND(".",S521),0)</f>
        <v/>
      </c>
      <c r="W521" s="50">
        <f>IF(V521&gt;0,V521-1,LEN(S521))</f>
        <v/>
      </c>
      <c r="X521" s="50">
        <f>IF(V521=0,"",IFERROR(LEFT(MID(S521,V521+1,99),FIND("-",MID(S521,V521+1,99))-1),MID(S521,V521+1,99)))</f>
        <v/>
      </c>
      <c r="Y521" s="50">
        <f>LEN(X521)</f>
        <v/>
      </c>
      <c r="Z5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521,"0",""),"1",""),"2",""),"3",""),"4",""),"5",""),"6",""),"7",""),"8",""),"9",""),"A",""),"B",""),"C",""),"D",""),"E",""),"F",""),"G",""),"H",""),"I",""),"J",""),"K",""),"L",""),"M",""),"N",""),"O",""),"P",""),"Q",""),"R",""),"S",""),"T",""),"U",""),"V",""),"W",""),"X",""),"Y",""),"Z",""),".",""),"-","")</f>
        <v/>
      </c>
      <c r="AA521" s="50">
        <f>LEN(S521)-LEN(SUBSTITUTE(S521,".",""))</f>
        <v/>
      </c>
      <c r="AB521" s="50">
        <f>AND(W521=5,Y521=4)</f>
        <v/>
      </c>
      <c r="AC521" s="50">
        <f>IF(P521="","",IF(S521="","There is no mapcode in this row, only a country code.",IF(ISNUMBER(FIND(" ",S521)),"There are too many spaces. A mapcode looks like ZAF RDD.2J: the country code, one space, then the code.",IF(Z521&lt;&gt;"","Contains characters that can't be in a mapcode: "&amp;Z521,IF(OR(AA521&lt;&gt;1,W521&lt;2,W521&gt;5,Y521&lt;2,Y521&gt;4),"This doesn't look like a mapcode. Mapcodes look like RDD.2J: 2 to 5 letters or numbers, a dot, then 2 to 4 more.",IF(AND(U521="",NOT(AB521)),"MISSING",IF(AND(U521&lt;&gt;"",OR(LEN(U521)&lt;2,LEN(U521)&gt;6,ISNUMBER(FIND(".",U521)))),"The country code """&amp;U521&amp;""" doesn't look right. Use a code like ZAF (South Africa) or US-CA (California).","")))))))</f>
        <v/>
      </c>
      <c r="AD521" s="50">
        <f>AND(R521&lt;&gt;"",T521&lt;&gt;"",R521&lt;&gt;T521)</f>
        <v/>
      </c>
    </row>
    <row r="522">
      <c r="B522" s="44" t="n"/>
      <c r="C522" s="44" t="n"/>
      <c r="D522" s="45">
        <f>IF(P522="","",IF(AC522="MISSING","MISSING COUNTRY CODE",IF(AC522&lt;&gt;"","NOT A VALID MAPCODE",IF(M522="NO CONNECTION","NO CONNECTION",IF(NOT(ISNUMBER(F522)),"NOT FOUND",IF(AD522,"CONVERTED – PLEASE CHECK","CONVERTED"))))))</f>
        <v/>
      </c>
      <c r="E522" s="46">
        <f>IF(OR(P522="",AC522&lt;&gt;""),"",TRIM(U522&amp;" "&amp;S522))</f>
        <v/>
      </c>
      <c r="F522" s="47">
        <f>IF(OR(M522="",M522="NO CONNECTION"),"",IFERROR(VALUE(SUBSTITUTE(_xlfn.FILTERXML(M522,"//latDeg"),".",MID(1/2,2,1))),""))</f>
        <v/>
      </c>
      <c r="G522" s="47">
        <f>IF(OR(M522="",M522="NO CONNECTION"),"",IFERROR(VALUE(SUBSTITUTE(_xlfn.FILTERXML(M522,"//lonDeg"),".",MID(1/2,2,1))),""))</f>
        <v/>
      </c>
      <c r="H522" s="45">
        <f>IF(ISNUMBER(F522),SUBSTITUTE(ROUND(F522,6)&amp;"",",",".")&amp;", "&amp;SUBSTITUTE(ROUND(G522,6)&amp;"",",","."),"")</f>
        <v/>
      </c>
      <c r="I522" s="46">
        <f>IF(ISNUMBER(F522),IFERROR(HYPERLINK("https://www.mymapcodes.com/go/?t="&amp;IF(U522="","AAA",U522)&amp;"&amp;ma="&amp;LEFT(S522,V522-1)&amp;"&amp;mb="&amp;MID(S522,V522+1,99),"Open on MyMapcodes →"),""),"")</f>
        <v/>
      </c>
      <c r="J522" s="48">
        <f>IF(P522="","",IF(AC522="MISSING","Add the country code: put it in front of the mapcode (e.g. ZAF RDD.2J) or in column C. ZAF = South Africa.",IF(AC522&lt;&gt;"",AC522,IF(M522="NO CONNECTION","Excel couldn't reach the mapcode service. Click the REFRESH RESULTS box just above the table.",IF(NOT(ISNUMBER(F522)),"The mapcode service doesn't recognise "&amp;E522&amp;". Check the mapcode and the country code.",IF(AD522,"Two different country codes were given, so the one in front of the mapcode ("&amp;R522&amp;") was used.",IF(E522&lt;&gt;TRIM(UPPER(B522&amp;"")),"Tidied up to "&amp;E522&amp;".","")))))))</f>
        <v/>
      </c>
      <c r="L522" s="49">
        <f>IF(E522="","",MapcodeAPI&amp;"coords/"&amp;SUBSTITUTE(E522," ","%20"))&amp;LEFT($B$13,0)</f>
        <v/>
      </c>
      <c r="M522" s="49">
        <f>IF(L522="","",IFERROR(_xlfn.WEBSERVICE(L522),IF(MapcodeAPIBackup="","NO CONNECTION",IFERROR(_xlfn.WEBSERVICE(MapcodeAPIBackup&amp;MID(L522,LEN(MapcodeAPI)+1,999)),"NO CONNECTION"))))</f>
        <v/>
      </c>
      <c r="N522" t="inlineStr">
        <is>
          <t xml:space="preserve"> </t>
        </is>
      </c>
      <c r="P522" s="50">
        <f>IFERROR(IF(AND(TRIM(B522&amp;"")="",TRIM(C522&amp;"")=""),"","#"&amp;UPPER(B522&amp;"")),"#(ERROR)")</f>
        <v/>
      </c>
      <c r="Q522" s="50">
        <f>IF(P522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522,2,999)," "," "),"﻿"," "),"​"," "),"⁠"," ")," "," ")," "," "),CHAR(9)," "),CHAR(10)," "),CHAR(13)," "),"MAPCODE"," "),CHAR(34)," "),"“"," "),"”"," "),"'"," "),"’"," "),"‘"," "),"("," "),")"," "),"["," "),"]"," "),"{"," "),"}"," "),","," "),";"," "),"|"," "),":"," "),"/"," "),"\"," ")))</f>
        <v/>
      </c>
      <c r="R522" s="50">
        <f>IF(ISNUMBER(FIND(" ",Q522)),LEFT(Q522,FIND(" ",Q522)-1),"")</f>
        <v/>
      </c>
      <c r="S522" s="50">
        <f>IF(ISNUMBER(FIND(" ",Q522)),TRIM(MID(Q522,FIND(" ",Q522)+1,999)),Q522)</f>
        <v/>
      </c>
      <c r="T5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522&amp;"")," "," "),"﻿"," "),"​"," "),"⁠"," ")," "," ")," "," "),CHAR(9)," "),CHAR(10)," "),CHAR(13)," "),"MAPCODE"," "),CHAR(34)," "),"“"," "),"”"," "),"'"," "),"’"," "),"‘"," "),"("," "),")"," "),"["," "),"]"," "),"{"," "),"}"," "),","," "),";"," "),"|"," "),":"," "),"/"," "),"\"," "))</f>
        <v/>
      </c>
      <c r="U522" s="50">
        <f>IF(R522&lt;&gt;"",R522,T522)</f>
        <v/>
      </c>
      <c r="V522" s="50">
        <f>IFERROR(FIND(".",S522),0)</f>
        <v/>
      </c>
      <c r="W522" s="50">
        <f>IF(V522&gt;0,V522-1,LEN(S522))</f>
        <v/>
      </c>
      <c r="X522" s="50">
        <f>IF(V522=0,"",IFERROR(LEFT(MID(S522,V522+1,99),FIND("-",MID(S522,V522+1,99))-1),MID(S522,V522+1,99)))</f>
        <v/>
      </c>
      <c r="Y522" s="50">
        <f>LEN(X522)</f>
        <v/>
      </c>
      <c r="Z5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522,"0",""),"1",""),"2",""),"3",""),"4",""),"5",""),"6",""),"7",""),"8",""),"9",""),"A",""),"B",""),"C",""),"D",""),"E",""),"F",""),"G",""),"H",""),"I",""),"J",""),"K",""),"L",""),"M",""),"N",""),"O",""),"P",""),"Q",""),"R",""),"S",""),"T",""),"U",""),"V",""),"W",""),"X",""),"Y",""),"Z",""),".",""),"-","")</f>
        <v/>
      </c>
      <c r="AA522" s="50">
        <f>LEN(S522)-LEN(SUBSTITUTE(S522,".",""))</f>
        <v/>
      </c>
      <c r="AB522" s="50">
        <f>AND(W522=5,Y522=4)</f>
        <v/>
      </c>
      <c r="AC522" s="50">
        <f>IF(P522="","",IF(S522="","There is no mapcode in this row, only a country code.",IF(ISNUMBER(FIND(" ",S522)),"There are too many spaces. A mapcode looks like ZAF RDD.2J: the country code, one space, then the code.",IF(Z522&lt;&gt;"","Contains characters that can't be in a mapcode: "&amp;Z522,IF(OR(AA522&lt;&gt;1,W522&lt;2,W522&gt;5,Y522&lt;2,Y522&gt;4),"This doesn't look like a mapcode. Mapcodes look like RDD.2J: 2 to 5 letters or numbers, a dot, then 2 to 4 more.",IF(AND(U522="",NOT(AB522)),"MISSING",IF(AND(U522&lt;&gt;"",OR(LEN(U522)&lt;2,LEN(U522)&gt;6,ISNUMBER(FIND(".",U522)))),"The country code """&amp;U522&amp;""" doesn't look right. Use a code like ZAF (South Africa) or US-CA (California).","")))))))</f>
        <v/>
      </c>
      <c r="AD522" s="50">
        <f>AND(R522&lt;&gt;"",T522&lt;&gt;"",R522&lt;&gt;T522)</f>
        <v/>
      </c>
    </row>
    <row r="523">
      <c r="B523" s="44" t="n"/>
      <c r="C523" s="44" t="n"/>
      <c r="D523" s="45">
        <f>IF(P523="","",IF(AC523="MISSING","MISSING COUNTRY CODE",IF(AC523&lt;&gt;"","NOT A VALID MAPCODE",IF(M523="NO CONNECTION","NO CONNECTION",IF(NOT(ISNUMBER(F523)),"NOT FOUND",IF(AD523,"CONVERTED – PLEASE CHECK","CONVERTED"))))))</f>
        <v/>
      </c>
      <c r="E523" s="46">
        <f>IF(OR(P523="",AC523&lt;&gt;""),"",TRIM(U523&amp;" "&amp;S523))</f>
        <v/>
      </c>
      <c r="F523" s="47">
        <f>IF(OR(M523="",M523="NO CONNECTION"),"",IFERROR(VALUE(SUBSTITUTE(_xlfn.FILTERXML(M523,"//latDeg"),".",MID(1/2,2,1))),""))</f>
        <v/>
      </c>
      <c r="G523" s="47">
        <f>IF(OR(M523="",M523="NO CONNECTION"),"",IFERROR(VALUE(SUBSTITUTE(_xlfn.FILTERXML(M523,"//lonDeg"),".",MID(1/2,2,1))),""))</f>
        <v/>
      </c>
      <c r="H523" s="45">
        <f>IF(ISNUMBER(F523),SUBSTITUTE(ROUND(F523,6)&amp;"",",",".")&amp;", "&amp;SUBSTITUTE(ROUND(G523,6)&amp;"",",","."),"")</f>
        <v/>
      </c>
      <c r="I523" s="46">
        <f>IF(ISNUMBER(F523),IFERROR(HYPERLINK("https://www.mymapcodes.com/go/?t="&amp;IF(U523="","AAA",U523)&amp;"&amp;ma="&amp;LEFT(S523,V523-1)&amp;"&amp;mb="&amp;MID(S523,V523+1,99),"Open on MyMapcodes →"),""),"")</f>
        <v/>
      </c>
      <c r="J523" s="48">
        <f>IF(P523="","",IF(AC523="MISSING","Add the country code: put it in front of the mapcode (e.g. ZAF RDD.2J) or in column C. ZAF = South Africa.",IF(AC523&lt;&gt;"",AC523,IF(M523="NO CONNECTION","Excel couldn't reach the mapcode service. Click the REFRESH RESULTS box just above the table.",IF(NOT(ISNUMBER(F523)),"The mapcode service doesn't recognise "&amp;E523&amp;". Check the mapcode and the country code.",IF(AD523,"Two different country codes were given, so the one in front of the mapcode ("&amp;R523&amp;") was used.",IF(E523&lt;&gt;TRIM(UPPER(B523&amp;"")),"Tidied up to "&amp;E523&amp;".","")))))))</f>
        <v/>
      </c>
      <c r="L523" s="49">
        <f>IF(E523="","",MapcodeAPI&amp;"coords/"&amp;SUBSTITUTE(E523," ","%20"))&amp;LEFT($B$13,0)</f>
        <v/>
      </c>
      <c r="M523" s="49">
        <f>IF(L523="","",IFERROR(_xlfn.WEBSERVICE(L523),IF(MapcodeAPIBackup="","NO CONNECTION",IFERROR(_xlfn.WEBSERVICE(MapcodeAPIBackup&amp;MID(L523,LEN(MapcodeAPI)+1,999)),"NO CONNECTION"))))</f>
        <v/>
      </c>
      <c r="N523" t="inlineStr">
        <is>
          <t xml:space="preserve"> </t>
        </is>
      </c>
      <c r="P523" s="50">
        <f>IFERROR(IF(AND(TRIM(B523&amp;"")="",TRIM(C523&amp;"")=""),"","#"&amp;UPPER(B523&amp;"")),"#(ERROR)")</f>
        <v/>
      </c>
      <c r="Q523" s="50">
        <f>IF(P523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523,2,999)," "," "),"﻿"," "),"​"," "),"⁠"," ")," "," ")," "," "),CHAR(9)," "),CHAR(10)," "),CHAR(13)," "),"MAPCODE"," "),CHAR(34)," "),"“"," "),"”"," "),"'"," "),"’"," "),"‘"," "),"("," "),")"," "),"["," "),"]"," "),"{"," "),"}"," "),","," "),";"," "),"|"," "),":"," "),"/"," "),"\"," ")))</f>
        <v/>
      </c>
      <c r="R523" s="50">
        <f>IF(ISNUMBER(FIND(" ",Q523)),LEFT(Q523,FIND(" ",Q523)-1),"")</f>
        <v/>
      </c>
      <c r="S523" s="50">
        <f>IF(ISNUMBER(FIND(" ",Q523)),TRIM(MID(Q523,FIND(" ",Q523)+1,999)),Q523)</f>
        <v/>
      </c>
      <c r="T5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523&amp;"")," "," "),"﻿"," "),"​"," "),"⁠"," ")," "," ")," "," "),CHAR(9)," "),CHAR(10)," "),CHAR(13)," "),"MAPCODE"," "),CHAR(34)," "),"“"," "),"”"," "),"'"," "),"’"," "),"‘"," "),"("," "),")"," "),"["," "),"]"," "),"{"," "),"}"," "),","," "),";"," "),"|"," "),":"," "),"/"," "),"\"," "))</f>
        <v/>
      </c>
      <c r="U523" s="50">
        <f>IF(R523&lt;&gt;"",R523,T523)</f>
        <v/>
      </c>
      <c r="V523" s="50">
        <f>IFERROR(FIND(".",S523),0)</f>
        <v/>
      </c>
      <c r="W523" s="50">
        <f>IF(V523&gt;0,V523-1,LEN(S523))</f>
        <v/>
      </c>
      <c r="X523" s="50">
        <f>IF(V523=0,"",IFERROR(LEFT(MID(S523,V523+1,99),FIND("-",MID(S523,V523+1,99))-1),MID(S523,V523+1,99)))</f>
        <v/>
      </c>
      <c r="Y523" s="50">
        <f>LEN(X523)</f>
        <v/>
      </c>
      <c r="Z5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523,"0",""),"1",""),"2",""),"3",""),"4",""),"5",""),"6",""),"7",""),"8",""),"9",""),"A",""),"B",""),"C",""),"D",""),"E",""),"F",""),"G",""),"H",""),"I",""),"J",""),"K",""),"L",""),"M",""),"N",""),"O",""),"P",""),"Q",""),"R",""),"S",""),"T",""),"U",""),"V",""),"W",""),"X",""),"Y",""),"Z",""),".",""),"-","")</f>
        <v/>
      </c>
      <c r="AA523" s="50">
        <f>LEN(S523)-LEN(SUBSTITUTE(S523,".",""))</f>
        <v/>
      </c>
      <c r="AB523" s="50">
        <f>AND(W523=5,Y523=4)</f>
        <v/>
      </c>
      <c r="AC523" s="50">
        <f>IF(P523="","",IF(S523="","There is no mapcode in this row, only a country code.",IF(ISNUMBER(FIND(" ",S523)),"There are too many spaces. A mapcode looks like ZAF RDD.2J: the country code, one space, then the code.",IF(Z523&lt;&gt;"","Contains characters that can't be in a mapcode: "&amp;Z523,IF(OR(AA523&lt;&gt;1,W523&lt;2,W523&gt;5,Y523&lt;2,Y523&gt;4),"This doesn't look like a mapcode. Mapcodes look like RDD.2J: 2 to 5 letters or numbers, a dot, then 2 to 4 more.",IF(AND(U523="",NOT(AB523)),"MISSING",IF(AND(U523&lt;&gt;"",OR(LEN(U523)&lt;2,LEN(U523)&gt;6,ISNUMBER(FIND(".",U523)))),"The country code """&amp;U523&amp;""" doesn't look right. Use a code like ZAF (South Africa) or US-CA (California).","")))))))</f>
        <v/>
      </c>
      <c r="AD523" s="50">
        <f>AND(R523&lt;&gt;"",T523&lt;&gt;"",R523&lt;&gt;T523)</f>
        <v/>
      </c>
    </row>
    <row r="524">
      <c r="B524" s="44" t="n"/>
      <c r="C524" s="44" t="n"/>
      <c r="D524" s="45">
        <f>IF(P524="","",IF(AC524="MISSING","MISSING COUNTRY CODE",IF(AC524&lt;&gt;"","NOT A VALID MAPCODE",IF(M524="NO CONNECTION","NO CONNECTION",IF(NOT(ISNUMBER(F524)),"NOT FOUND",IF(AD524,"CONVERTED – PLEASE CHECK","CONVERTED"))))))</f>
        <v/>
      </c>
      <c r="E524" s="46">
        <f>IF(OR(P524="",AC524&lt;&gt;""),"",TRIM(U524&amp;" "&amp;S524))</f>
        <v/>
      </c>
      <c r="F524" s="47">
        <f>IF(OR(M524="",M524="NO CONNECTION"),"",IFERROR(VALUE(SUBSTITUTE(_xlfn.FILTERXML(M524,"//latDeg"),".",MID(1/2,2,1))),""))</f>
        <v/>
      </c>
      <c r="G524" s="47">
        <f>IF(OR(M524="",M524="NO CONNECTION"),"",IFERROR(VALUE(SUBSTITUTE(_xlfn.FILTERXML(M524,"//lonDeg"),".",MID(1/2,2,1))),""))</f>
        <v/>
      </c>
      <c r="H524" s="45">
        <f>IF(ISNUMBER(F524),SUBSTITUTE(ROUND(F524,6)&amp;"",",",".")&amp;", "&amp;SUBSTITUTE(ROUND(G524,6)&amp;"",",","."),"")</f>
        <v/>
      </c>
      <c r="I524" s="46">
        <f>IF(ISNUMBER(F524),IFERROR(HYPERLINK("https://www.mymapcodes.com/go/?t="&amp;IF(U524="","AAA",U524)&amp;"&amp;ma="&amp;LEFT(S524,V524-1)&amp;"&amp;mb="&amp;MID(S524,V524+1,99),"Open on MyMapcodes →"),""),"")</f>
        <v/>
      </c>
      <c r="J524" s="48">
        <f>IF(P524="","",IF(AC524="MISSING","Add the country code: put it in front of the mapcode (e.g. ZAF RDD.2J) or in column C. ZAF = South Africa.",IF(AC524&lt;&gt;"",AC524,IF(M524="NO CONNECTION","Excel couldn't reach the mapcode service. Click the REFRESH RESULTS box just above the table.",IF(NOT(ISNUMBER(F524)),"The mapcode service doesn't recognise "&amp;E524&amp;". Check the mapcode and the country code.",IF(AD524,"Two different country codes were given, so the one in front of the mapcode ("&amp;R524&amp;") was used.",IF(E524&lt;&gt;TRIM(UPPER(B524&amp;"")),"Tidied up to "&amp;E524&amp;".","")))))))</f>
        <v/>
      </c>
      <c r="L524" s="49">
        <f>IF(E524="","",MapcodeAPI&amp;"coords/"&amp;SUBSTITUTE(E524," ","%20"))&amp;LEFT($B$13,0)</f>
        <v/>
      </c>
      <c r="M524" s="49">
        <f>IF(L524="","",IFERROR(_xlfn.WEBSERVICE(L524),IF(MapcodeAPIBackup="","NO CONNECTION",IFERROR(_xlfn.WEBSERVICE(MapcodeAPIBackup&amp;MID(L524,LEN(MapcodeAPI)+1,999)),"NO CONNECTION"))))</f>
        <v/>
      </c>
      <c r="N524" t="inlineStr">
        <is>
          <t xml:space="preserve"> </t>
        </is>
      </c>
      <c r="P524" s="50">
        <f>IFERROR(IF(AND(TRIM(B524&amp;"")="",TRIM(C524&amp;"")=""),"","#"&amp;UPPER(B524&amp;"")),"#(ERROR)")</f>
        <v/>
      </c>
      <c r="Q524" s="50">
        <f>IF(P524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524,2,999)," "," "),"﻿"," "),"​"," "),"⁠"," ")," "," ")," "," "),CHAR(9)," "),CHAR(10)," "),CHAR(13)," "),"MAPCODE"," "),CHAR(34)," "),"“"," "),"”"," "),"'"," "),"’"," "),"‘"," "),"("," "),")"," "),"["," "),"]"," "),"{"," "),"}"," "),","," "),";"," "),"|"," "),":"," "),"/"," "),"\"," ")))</f>
        <v/>
      </c>
      <c r="R524" s="50">
        <f>IF(ISNUMBER(FIND(" ",Q524)),LEFT(Q524,FIND(" ",Q524)-1),"")</f>
        <v/>
      </c>
      <c r="S524" s="50">
        <f>IF(ISNUMBER(FIND(" ",Q524)),TRIM(MID(Q524,FIND(" ",Q524)+1,999)),Q524)</f>
        <v/>
      </c>
      <c r="T5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524&amp;"")," "," "),"﻿"," "),"​"," "),"⁠"," ")," "," ")," "," "),CHAR(9)," "),CHAR(10)," "),CHAR(13)," "),"MAPCODE"," "),CHAR(34)," "),"“"," "),"”"," "),"'"," "),"’"," "),"‘"," "),"("," "),")"," "),"["," "),"]"," "),"{"," "),"}"," "),","," "),";"," "),"|"," "),":"," "),"/"," "),"\"," "))</f>
        <v/>
      </c>
      <c r="U524" s="50">
        <f>IF(R524&lt;&gt;"",R524,T524)</f>
        <v/>
      </c>
      <c r="V524" s="50">
        <f>IFERROR(FIND(".",S524),0)</f>
        <v/>
      </c>
      <c r="W524" s="50">
        <f>IF(V524&gt;0,V524-1,LEN(S524))</f>
        <v/>
      </c>
      <c r="X524" s="50">
        <f>IF(V524=0,"",IFERROR(LEFT(MID(S524,V524+1,99),FIND("-",MID(S524,V524+1,99))-1),MID(S524,V524+1,99)))</f>
        <v/>
      </c>
      <c r="Y524" s="50">
        <f>LEN(X524)</f>
        <v/>
      </c>
      <c r="Z5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524,"0",""),"1",""),"2",""),"3",""),"4",""),"5",""),"6",""),"7",""),"8",""),"9",""),"A",""),"B",""),"C",""),"D",""),"E",""),"F",""),"G",""),"H",""),"I",""),"J",""),"K",""),"L",""),"M",""),"N",""),"O",""),"P",""),"Q",""),"R",""),"S",""),"T",""),"U",""),"V",""),"W",""),"X",""),"Y",""),"Z",""),".",""),"-","")</f>
        <v/>
      </c>
      <c r="AA524" s="50">
        <f>LEN(S524)-LEN(SUBSTITUTE(S524,".",""))</f>
        <v/>
      </c>
      <c r="AB524" s="50">
        <f>AND(W524=5,Y524=4)</f>
        <v/>
      </c>
      <c r="AC524" s="50">
        <f>IF(P524="","",IF(S524="","There is no mapcode in this row, only a country code.",IF(ISNUMBER(FIND(" ",S524)),"There are too many spaces. A mapcode looks like ZAF RDD.2J: the country code, one space, then the code.",IF(Z524&lt;&gt;"","Contains characters that can't be in a mapcode: "&amp;Z524,IF(OR(AA524&lt;&gt;1,W524&lt;2,W524&gt;5,Y524&lt;2,Y524&gt;4),"This doesn't look like a mapcode. Mapcodes look like RDD.2J: 2 to 5 letters or numbers, a dot, then 2 to 4 more.",IF(AND(U524="",NOT(AB524)),"MISSING",IF(AND(U524&lt;&gt;"",OR(LEN(U524)&lt;2,LEN(U524)&gt;6,ISNUMBER(FIND(".",U524)))),"The country code """&amp;U524&amp;""" doesn't look right. Use a code like ZAF (South Africa) or US-CA (California).","")))))))</f>
        <v/>
      </c>
      <c r="AD524" s="50">
        <f>AND(R524&lt;&gt;"",T524&lt;&gt;"",R524&lt;&gt;T524)</f>
        <v/>
      </c>
    </row>
    <row r="525">
      <c r="B525" s="44" t="n"/>
      <c r="C525" s="44" t="n"/>
      <c r="D525" s="45">
        <f>IF(P525="","",IF(AC525="MISSING","MISSING COUNTRY CODE",IF(AC525&lt;&gt;"","NOT A VALID MAPCODE",IF(M525="NO CONNECTION","NO CONNECTION",IF(NOT(ISNUMBER(F525)),"NOT FOUND",IF(AD525,"CONVERTED – PLEASE CHECK","CONVERTED"))))))</f>
        <v/>
      </c>
      <c r="E525" s="46">
        <f>IF(OR(P525="",AC525&lt;&gt;""),"",TRIM(U525&amp;" "&amp;S525))</f>
        <v/>
      </c>
      <c r="F525" s="47">
        <f>IF(OR(M525="",M525="NO CONNECTION"),"",IFERROR(VALUE(SUBSTITUTE(_xlfn.FILTERXML(M525,"//latDeg"),".",MID(1/2,2,1))),""))</f>
        <v/>
      </c>
      <c r="G525" s="47">
        <f>IF(OR(M525="",M525="NO CONNECTION"),"",IFERROR(VALUE(SUBSTITUTE(_xlfn.FILTERXML(M525,"//lonDeg"),".",MID(1/2,2,1))),""))</f>
        <v/>
      </c>
      <c r="H525" s="45">
        <f>IF(ISNUMBER(F525),SUBSTITUTE(ROUND(F525,6)&amp;"",",",".")&amp;", "&amp;SUBSTITUTE(ROUND(G525,6)&amp;"",",","."),"")</f>
        <v/>
      </c>
      <c r="I525" s="46">
        <f>IF(ISNUMBER(F525),IFERROR(HYPERLINK("https://www.mymapcodes.com/go/?t="&amp;IF(U525="","AAA",U525)&amp;"&amp;ma="&amp;LEFT(S525,V525-1)&amp;"&amp;mb="&amp;MID(S525,V525+1,99),"Open on MyMapcodes →"),""),"")</f>
        <v/>
      </c>
      <c r="J525" s="48">
        <f>IF(P525="","",IF(AC525="MISSING","Add the country code: put it in front of the mapcode (e.g. ZAF RDD.2J) or in column C. ZAF = South Africa.",IF(AC525&lt;&gt;"",AC525,IF(M525="NO CONNECTION","Excel couldn't reach the mapcode service. Click the REFRESH RESULTS box just above the table.",IF(NOT(ISNUMBER(F525)),"The mapcode service doesn't recognise "&amp;E525&amp;". Check the mapcode and the country code.",IF(AD525,"Two different country codes were given, so the one in front of the mapcode ("&amp;R525&amp;") was used.",IF(E525&lt;&gt;TRIM(UPPER(B525&amp;"")),"Tidied up to "&amp;E525&amp;".","")))))))</f>
        <v/>
      </c>
      <c r="L525" s="49">
        <f>IF(E525="","",MapcodeAPI&amp;"coords/"&amp;SUBSTITUTE(E525," ","%20"))&amp;LEFT($B$13,0)</f>
        <v/>
      </c>
      <c r="M525" s="49">
        <f>IF(L525="","",IFERROR(_xlfn.WEBSERVICE(L525),IF(MapcodeAPIBackup="","NO CONNECTION",IFERROR(_xlfn.WEBSERVICE(MapcodeAPIBackup&amp;MID(L525,LEN(MapcodeAPI)+1,999)),"NO CONNECTION"))))</f>
        <v/>
      </c>
      <c r="N525" t="inlineStr">
        <is>
          <t xml:space="preserve"> </t>
        </is>
      </c>
      <c r="P525" s="50">
        <f>IFERROR(IF(AND(TRIM(B525&amp;"")="",TRIM(C525&amp;"")=""),"","#"&amp;UPPER(B525&amp;"")),"#(ERROR)")</f>
        <v/>
      </c>
      <c r="Q525" s="50">
        <f>IF(P525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525,2,999)," "," "),"﻿"," "),"​"," "),"⁠"," ")," "," ")," "," "),CHAR(9)," "),CHAR(10)," "),CHAR(13)," "),"MAPCODE"," "),CHAR(34)," "),"“"," "),"”"," "),"'"," "),"’"," "),"‘"," "),"("," "),")"," "),"["," "),"]"," "),"{"," "),"}"," "),","," "),";"," "),"|"," "),":"," "),"/"," "),"\"," ")))</f>
        <v/>
      </c>
      <c r="R525" s="50">
        <f>IF(ISNUMBER(FIND(" ",Q525)),LEFT(Q525,FIND(" ",Q525)-1),"")</f>
        <v/>
      </c>
      <c r="S525" s="50">
        <f>IF(ISNUMBER(FIND(" ",Q525)),TRIM(MID(Q525,FIND(" ",Q525)+1,999)),Q525)</f>
        <v/>
      </c>
      <c r="T5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525&amp;"")," "," "),"﻿"," "),"​"," "),"⁠"," ")," "," ")," "," "),CHAR(9)," "),CHAR(10)," "),CHAR(13)," "),"MAPCODE"," "),CHAR(34)," "),"“"," "),"”"," "),"'"," "),"’"," "),"‘"," "),"("," "),")"," "),"["," "),"]"," "),"{"," "),"}"," "),","," "),";"," "),"|"," "),":"," "),"/"," "),"\"," "))</f>
        <v/>
      </c>
      <c r="U525" s="50">
        <f>IF(R525&lt;&gt;"",R525,T525)</f>
        <v/>
      </c>
      <c r="V525" s="50">
        <f>IFERROR(FIND(".",S525),0)</f>
        <v/>
      </c>
      <c r="W525" s="50">
        <f>IF(V525&gt;0,V525-1,LEN(S525))</f>
        <v/>
      </c>
      <c r="X525" s="50">
        <f>IF(V525=0,"",IFERROR(LEFT(MID(S525,V525+1,99),FIND("-",MID(S525,V525+1,99))-1),MID(S525,V525+1,99)))</f>
        <v/>
      </c>
      <c r="Y525" s="50">
        <f>LEN(X525)</f>
        <v/>
      </c>
      <c r="Z5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525,"0",""),"1",""),"2",""),"3",""),"4",""),"5",""),"6",""),"7",""),"8",""),"9",""),"A",""),"B",""),"C",""),"D",""),"E",""),"F",""),"G",""),"H",""),"I",""),"J",""),"K",""),"L",""),"M",""),"N",""),"O",""),"P",""),"Q",""),"R",""),"S",""),"T",""),"U",""),"V",""),"W",""),"X",""),"Y",""),"Z",""),".",""),"-","")</f>
        <v/>
      </c>
      <c r="AA525" s="50">
        <f>LEN(S525)-LEN(SUBSTITUTE(S525,".",""))</f>
        <v/>
      </c>
      <c r="AB525" s="50">
        <f>AND(W525=5,Y525=4)</f>
        <v/>
      </c>
      <c r="AC525" s="50">
        <f>IF(P525="","",IF(S525="","There is no mapcode in this row, only a country code.",IF(ISNUMBER(FIND(" ",S525)),"There are too many spaces. A mapcode looks like ZAF RDD.2J: the country code, one space, then the code.",IF(Z525&lt;&gt;"","Contains characters that can't be in a mapcode: "&amp;Z525,IF(OR(AA525&lt;&gt;1,W525&lt;2,W525&gt;5,Y525&lt;2,Y525&gt;4),"This doesn't look like a mapcode. Mapcodes look like RDD.2J: 2 to 5 letters or numbers, a dot, then 2 to 4 more.",IF(AND(U525="",NOT(AB525)),"MISSING",IF(AND(U525&lt;&gt;"",OR(LEN(U525)&lt;2,LEN(U525)&gt;6,ISNUMBER(FIND(".",U525)))),"The country code """&amp;U525&amp;""" doesn't look right. Use a code like ZAF (South Africa) or US-CA (California).","")))))))</f>
        <v/>
      </c>
      <c r="AD525" s="50">
        <f>AND(R525&lt;&gt;"",T525&lt;&gt;"",R525&lt;&gt;T525)</f>
        <v/>
      </c>
    </row>
    <row r="526">
      <c r="B526" s="44" t="n"/>
      <c r="C526" s="44" t="n"/>
      <c r="D526" s="45">
        <f>IF(P526="","",IF(AC526="MISSING","MISSING COUNTRY CODE",IF(AC526&lt;&gt;"","NOT A VALID MAPCODE",IF(M526="NO CONNECTION","NO CONNECTION",IF(NOT(ISNUMBER(F526)),"NOT FOUND",IF(AD526,"CONVERTED – PLEASE CHECK","CONVERTED"))))))</f>
        <v/>
      </c>
      <c r="E526" s="46">
        <f>IF(OR(P526="",AC526&lt;&gt;""),"",TRIM(U526&amp;" "&amp;S526))</f>
        <v/>
      </c>
      <c r="F526" s="47">
        <f>IF(OR(M526="",M526="NO CONNECTION"),"",IFERROR(VALUE(SUBSTITUTE(_xlfn.FILTERXML(M526,"//latDeg"),".",MID(1/2,2,1))),""))</f>
        <v/>
      </c>
      <c r="G526" s="47">
        <f>IF(OR(M526="",M526="NO CONNECTION"),"",IFERROR(VALUE(SUBSTITUTE(_xlfn.FILTERXML(M526,"//lonDeg"),".",MID(1/2,2,1))),""))</f>
        <v/>
      </c>
      <c r="H526" s="45">
        <f>IF(ISNUMBER(F526),SUBSTITUTE(ROUND(F526,6)&amp;"",",",".")&amp;", "&amp;SUBSTITUTE(ROUND(G526,6)&amp;"",",","."),"")</f>
        <v/>
      </c>
      <c r="I526" s="46">
        <f>IF(ISNUMBER(F526),IFERROR(HYPERLINK("https://www.mymapcodes.com/go/?t="&amp;IF(U526="","AAA",U526)&amp;"&amp;ma="&amp;LEFT(S526,V526-1)&amp;"&amp;mb="&amp;MID(S526,V526+1,99),"Open on MyMapcodes →"),""),"")</f>
        <v/>
      </c>
      <c r="J526" s="48">
        <f>IF(P526="","",IF(AC526="MISSING","Add the country code: put it in front of the mapcode (e.g. ZAF RDD.2J) or in column C. ZAF = South Africa.",IF(AC526&lt;&gt;"",AC526,IF(M526="NO CONNECTION","Excel couldn't reach the mapcode service. Click the REFRESH RESULTS box just above the table.",IF(NOT(ISNUMBER(F526)),"The mapcode service doesn't recognise "&amp;E526&amp;". Check the mapcode and the country code.",IF(AD526,"Two different country codes were given, so the one in front of the mapcode ("&amp;R526&amp;") was used.",IF(E526&lt;&gt;TRIM(UPPER(B526&amp;"")),"Tidied up to "&amp;E526&amp;".","")))))))</f>
        <v/>
      </c>
      <c r="L526" s="49">
        <f>IF(E526="","",MapcodeAPI&amp;"coords/"&amp;SUBSTITUTE(E526," ","%20"))&amp;LEFT($B$13,0)</f>
        <v/>
      </c>
      <c r="M526" s="49">
        <f>IF(L526="","",IFERROR(_xlfn.WEBSERVICE(L526),IF(MapcodeAPIBackup="","NO CONNECTION",IFERROR(_xlfn.WEBSERVICE(MapcodeAPIBackup&amp;MID(L526,LEN(MapcodeAPI)+1,999)),"NO CONNECTION"))))</f>
        <v/>
      </c>
      <c r="N526" t="inlineStr">
        <is>
          <t xml:space="preserve"> </t>
        </is>
      </c>
      <c r="P526" s="50">
        <f>IFERROR(IF(AND(TRIM(B526&amp;"")="",TRIM(C526&amp;"")=""),"","#"&amp;UPPER(B526&amp;"")),"#(ERROR)")</f>
        <v/>
      </c>
      <c r="Q526" s="50">
        <f>IF(P526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526,2,999)," "," "),"﻿"," "),"​"," "),"⁠"," ")," "," ")," "," "),CHAR(9)," "),CHAR(10)," "),CHAR(13)," "),"MAPCODE"," "),CHAR(34)," "),"“"," "),"”"," "),"'"," "),"’"," "),"‘"," "),"("," "),")"," "),"["," "),"]"," "),"{"," "),"}"," "),","," "),";"," "),"|"," "),":"," "),"/"," "),"\"," ")))</f>
        <v/>
      </c>
      <c r="R526" s="50">
        <f>IF(ISNUMBER(FIND(" ",Q526)),LEFT(Q526,FIND(" ",Q526)-1),"")</f>
        <v/>
      </c>
      <c r="S526" s="50">
        <f>IF(ISNUMBER(FIND(" ",Q526)),TRIM(MID(Q526,FIND(" ",Q526)+1,999)),Q526)</f>
        <v/>
      </c>
      <c r="T5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526&amp;"")," "," "),"﻿"," "),"​"," "),"⁠"," ")," "," ")," "," "),CHAR(9)," "),CHAR(10)," "),CHAR(13)," "),"MAPCODE"," "),CHAR(34)," "),"“"," "),"”"," "),"'"," "),"’"," "),"‘"," "),"("," "),")"," "),"["," "),"]"," "),"{"," "),"}"," "),","," "),";"," "),"|"," "),":"," "),"/"," "),"\"," "))</f>
        <v/>
      </c>
      <c r="U526" s="50">
        <f>IF(R526&lt;&gt;"",R526,T526)</f>
        <v/>
      </c>
      <c r="V526" s="50">
        <f>IFERROR(FIND(".",S526),0)</f>
        <v/>
      </c>
      <c r="W526" s="50">
        <f>IF(V526&gt;0,V526-1,LEN(S526))</f>
        <v/>
      </c>
      <c r="X526" s="50">
        <f>IF(V526=0,"",IFERROR(LEFT(MID(S526,V526+1,99),FIND("-",MID(S526,V526+1,99))-1),MID(S526,V526+1,99)))</f>
        <v/>
      </c>
      <c r="Y526" s="50">
        <f>LEN(X526)</f>
        <v/>
      </c>
      <c r="Z5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526,"0",""),"1",""),"2",""),"3",""),"4",""),"5",""),"6",""),"7",""),"8",""),"9",""),"A",""),"B",""),"C",""),"D",""),"E",""),"F",""),"G",""),"H",""),"I",""),"J",""),"K",""),"L",""),"M",""),"N",""),"O",""),"P",""),"Q",""),"R",""),"S",""),"T",""),"U",""),"V",""),"W",""),"X",""),"Y",""),"Z",""),".",""),"-","")</f>
        <v/>
      </c>
      <c r="AA526" s="50">
        <f>LEN(S526)-LEN(SUBSTITUTE(S526,".",""))</f>
        <v/>
      </c>
      <c r="AB526" s="50">
        <f>AND(W526=5,Y526=4)</f>
        <v/>
      </c>
      <c r="AC526" s="50">
        <f>IF(P526="","",IF(S526="","There is no mapcode in this row, only a country code.",IF(ISNUMBER(FIND(" ",S526)),"There are too many spaces. A mapcode looks like ZAF RDD.2J: the country code, one space, then the code.",IF(Z526&lt;&gt;"","Contains characters that can't be in a mapcode: "&amp;Z526,IF(OR(AA526&lt;&gt;1,W526&lt;2,W526&gt;5,Y526&lt;2,Y526&gt;4),"This doesn't look like a mapcode. Mapcodes look like RDD.2J: 2 to 5 letters or numbers, a dot, then 2 to 4 more.",IF(AND(U526="",NOT(AB526)),"MISSING",IF(AND(U526&lt;&gt;"",OR(LEN(U526)&lt;2,LEN(U526)&gt;6,ISNUMBER(FIND(".",U526)))),"The country code """&amp;U526&amp;""" doesn't look right. Use a code like ZAF (South Africa) or US-CA (California).","")))))))</f>
        <v/>
      </c>
      <c r="AD526" s="50">
        <f>AND(R526&lt;&gt;"",T526&lt;&gt;"",R526&lt;&gt;T526)</f>
        <v/>
      </c>
    </row>
    <row r="527">
      <c r="B527" s="44" t="n"/>
      <c r="C527" s="44" t="n"/>
      <c r="D527" s="45">
        <f>IF(P527="","",IF(AC527="MISSING","MISSING COUNTRY CODE",IF(AC527&lt;&gt;"","NOT A VALID MAPCODE",IF(M527="NO CONNECTION","NO CONNECTION",IF(NOT(ISNUMBER(F527)),"NOT FOUND",IF(AD527,"CONVERTED – PLEASE CHECK","CONVERTED"))))))</f>
        <v/>
      </c>
      <c r="E527" s="46">
        <f>IF(OR(P527="",AC527&lt;&gt;""),"",TRIM(U527&amp;" "&amp;S527))</f>
        <v/>
      </c>
      <c r="F527" s="47">
        <f>IF(OR(M527="",M527="NO CONNECTION"),"",IFERROR(VALUE(SUBSTITUTE(_xlfn.FILTERXML(M527,"//latDeg"),".",MID(1/2,2,1))),""))</f>
        <v/>
      </c>
      <c r="G527" s="47">
        <f>IF(OR(M527="",M527="NO CONNECTION"),"",IFERROR(VALUE(SUBSTITUTE(_xlfn.FILTERXML(M527,"//lonDeg"),".",MID(1/2,2,1))),""))</f>
        <v/>
      </c>
      <c r="H527" s="45">
        <f>IF(ISNUMBER(F527),SUBSTITUTE(ROUND(F527,6)&amp;"",",",".")&amp;", "&amp;SUBSTITUTE(ROUND(G527,6)&amp;"",",","."),"")</f>
        <v/>
      </c>
      <c r="I527" s="46">
        <f>IF(ISNUMBER(F527),IFERROR(HYPERLINK("https://www.mymapcodes.com/go/?t="&amp;IF(U527="","AAA",U527)&amp;"&amp;ma="&amp;LEFT(S527,V527-1)&amp;"&amp;mb="&amp;MID(S527,V527+1,99),"Open on MyMapcodes →"),""),"")</f>
        <v/>
      </c>
      <c r="J527" s="48">
        <f>IF(P527="","",IF(AC527="MISSING","Add the country code: put it in front of the mapcode (e.g. ZAF RDD.2J) or in column C. ZAF = South Africa.",IF(AC527&lt;&gt;"",AC527,IF(M527="NO CONNECTION","Excel couldn't reach the mapcode service. Click the REFRESH RESULTS box just above the table.",IF(NOT(ISNUMBER(F527)),"The mapcode service doesn't recognise "&amp;E527&amp;". Check the mapcode and the country code.",IF(AD527,"Two different country codes were given, so the one in front of the mapcode ("&amp;R527&amp;") was used.",IF(E527&lt;&gt;TRIM(UPPER(B527&amp;"")),"Tidied up to "&amp;E527&amp;".","")))))))</f>
        <v/>
      </c>
      <c r="L527" s="49">
        <f>IF(E527="","",MapcodeAPI&amp;"coords/"&amp;SUBSTITUTE(E527," ","%20"))&amp;LEFT($B$13,0)</f>
        <v/>
      </c>
      <c r="M527" s="49">
        <f>IF(L527="","",IFERROR(_xlfn.WEBSERVICE(L527),IF(MapcodeAPIBackup="","NO CONNECTION",IFERROR(_xlfn.WEBSERVICE(MapcodeAPIBackup&amp;MID(L527,LEN(MapcodeAPI)+1,999)),"NO CONNECTION"))))</f>
        <v/>
      </c>
      <c r="N527" t="inlineStr">
        <is>
          <t xml:space="preserve"> </t>
        </is>
      </c>
      <c r="P527" s="50">
        <f>IFERROR(IF(AND(TRIM(B527&amp;"")="",TRIM(C527&amp;"")=""),"","#"&amp;UPPER(B527&amp;"")),"#(ERROR)")</f>
        <v/>
      </c>
      <c r="Q527" s="50">
        <f>IF(P527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527,2,999)," "," "),"﻿"," "),"​"," "),"⁠"," ")," "," ")," "," "),CHAR(9)," "),CHAR(10)," "),CHAR(13)," "),"MAPCODE"," "),CHAR(34)," "),"“"," "),"”"," "),"'"," "),"’"," "),"‘"," "),"("," "),")"," "),"["," "),"]"," "),"{"," "),"}"," "),","," "),";"," "),"|"," "),":"," "),"/"," "),"\"," ")))</f>
        <v/>
      </c>
      <c r="R527" s="50">
        <f>IF(ISNUMBER(FIND(" ",Q527)),LEFT(Q527,FIND(" ",Q527)-1),"")</f>
        <v/>
      </c>
      <c r="S527" s="50">
        <f>IF(ISNUMBER(FIND(" ",Q527)),TRIM(MID(Q527,FIND(" ",Q527)+1,999)),Q527)</f>
        <v/>
      </c>
      <c r="T5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527&amp;"")," "," "),"﻿"," "),"​"," "),"⁠"," ")," "," ")," "," "),CHAR(9)," "),CHAR(10)," "),CHAR(13)," "),"MAPCODE"," "),CHAR(34)," "),"“"," "),"”"," "),"'"," "),"’"," "),"‘"," "),"("," "),")"," "),"["," "),"]"," "),"{"," "),"}"," "),","," "),";"," "),"|"," "),":"," "),"/"," "),"\"," "))</f>
        <v/>
      </c>
      <c r="U527" s="50">
        <f>IF(R527&lt;&gt;"",R527,T527)</f>
        <v/>
      </c>
      <c r="V527" s="50">
        <f>IFERROR(FIND(".",S527),0)</f>
        <v/>
      </c>
      <c r="W527" s="50">
        <f>IF(V527&gt;0,V527-1,LEN(S527))</f>
        <v/>
      </c>
      <c r="X527" s="50">
        <f>IF(V527=0,"",IFERROR(LEFT(MID(S527,V527+1,99),FIND("-",MID(S527,V527+1,99))-1),MID(S527,V527+1,99)))</f>
        <v/>
      </c>
      <c r="Y527" s="50">
        <f>LEN(X527)</f>
        <v/>
      </c>
      <c r="Z5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527,"0",""),"1",""),"2",""),"3",""),"4",""),"5",""),"6",""),"7",""),"8",""),"9",""),"A",""),"B",""),"C",""),"D",""),"E",""),"F",""),"G",""),"H",""),"I",""),"J",""),"K",""),"L",""),"M",""),"N",""),"O",""),"P",""),"Q",""),"R",""),"S",""),"T",""),"U",""),"V",""),"W",""),"X",""),"Y",""),"Z",""),".",""),"-","")</f>
        <v/>
      </c>
      <c r="AA527" s="50">
        <f>LEN(S527)-LEN(SUBSTITUTE(S527,".",""))</f>
        <v/>
      </c>
      <c r="AB527" s="50">
        <f>AND(W527=5,Y527=4)</f>
        <v/>
      </c>
      <c r="AC527" s="50">
        <f>IF(P527="","",IF(S527="","There is no mapcode in this row, only a country code.",IF(ISNUMBER(FIND(" ",S527)),"There are too many spaces. A mapcode looks like ZAF RDD.2J: the country code, one space, then the code.",IF(Z527&lt;&gt;"","Contains characters that can't be in a mapcode: "&amp;Z527,IF(OR(AA527&lt;&gt;1,W527&lt;2,W527&gt;5,Y527&lt;2,Y527&gt;4),"This doesn't look like a mapcode. Mapcodes look like RDD.2J: 2 to 5 letters or numbers, a dot, then 2 to 4 more.",IF(AND(U527="",NOT(AB527)),"MISSING",IF(AND(U527&lt;&gt;"",OR(LEN(U527)&lt;2,LEN(U527)&gt;6,ISNUMBER(FIND(".",U527)))),"The country code """&amp;U527&amp;""" doesn't look right. Use a code like ZAF (South Africa) or US-CA (California).","")))))))</f>
        <v/>
      </c>
      <c r="AD527" s="50">
        <f>AND(R527&lt;&gt;"",T527&lt;&gt;"",R527&lt;&gt;T527)</f>
        <v/>
      </c>
    </row>
    <row r="528">
      <c r="B528" s="44" t="n"/>
      <c r="C528" s="44" t="n"/>
      <c r="D528" s="45">
        <f>IF(P528="","",IF(AC528="MISSING","MISSING COUNTRY CODE",IF(AC528&lt;&gt;"","NOT A VALID MAPCODE",IF(M528="NO CONNECTION","NO CONNECTION",IF(NOT(ISNUMBER(F528)),"NOT FOUND",IF(AD528,"CONVERTED – PLEASE CHECK","CONVERTED"))))))</f>
        <v/>
      </c>
      <c r="E528" s="46">
        <f>IF(OR(P528="",AC528&lt;&gt;""),"",TRIM(U528&amp;" "&amp;S528))</f>
        <v/>
      </c>
      <c r="F528" s="47">
        <f>IF(OR(M528="",M528="NO CONNECTION"),"",IFERROR(VALUE(SUBSTITUTE(_xlfn.FILTERXML(M528,"//latDeg"),".",MID(1/2,2,1))),""))</f>
        <v/>
      </c>
      <c r="G528" s="47">
        <f>IF(OR(M528="",M528="NO CONNECTION"),"",IFERROR(VALUE(SUBSTITUTE(_xlfn.FILTERXML(M528,"//lonDeg"),".",MID(1/2,2,1))),""))</f>
        <v/>
      </c>
      <c r="H528" s="45">
        <f>IF(ISNUMBER(F528),SUBSTITUTE(ROUND(F528,6)&amp;"",",",".")&amp;", "&amp;SUBSTITUTE(ROUND(G528,6)&amp;"",",","."),"")</f>
        <v/>
      </c>
      <c r="I528" s="46">
        <f>IF(ISNUMBER(F528),IFERROR(HYPERLINK("https://www.mymapcodes.com/go/?t="&amp;IF(U528="","AAA",U528)&amp;"&amp;ma="&amp;LEFT(S528,V528-1)&amp;"&amp;mb="&amp;MID(S528,V528+1,99),"Open on MyMapcodes →"),""),"")</f>
        <v/>
      </c>
      <c r="J528" s="48">
        <f>IF(P528="","",IF(AC528="MISSING","Add the country code: put it in front of the mapcode (e.g. ZAF RDD.2J) or in column C. ZAF = South Africa.",IF(AC528&lt;&gt;"",AC528,IF(M528="NO CONNECTION","Excel couldn't reach the mapcode service. Click the REFRESH RESULTS box just above the table.",IF(NOT(ISNUMBER(F528)),"The mapcode service doesn't recognise "&amp;E528&amp;". Check the mapcode and the country code.",IF(AD528,"Two different country codes were given, so the one in front of the mapcode ("&amp;R528&amp;") was used.",IF(E528&lt;&gt;TRIM(UPPER(B528&amp;"")),"Tidied up to "&amp;E528&amp;".","")))))))</f>
        <v/>
      </c>
      <c r="L528" s="49">
        <f>IF(E528="","",MapcodeAPI&amp;"coords/"&amp;SUBSTITUTE(E528," ","%20"))&amp;LEFT($B$13,0)</f>
        <v/>
      </c>
      <c r="M528" s="49">
        <f>IF(L528="","",IFERROR(_xlfn.WEBSERVICE(L528),IF(MapcodeAPIBackup="","NO CONNECTION",IFERROR(_xlfn.WEBSERVICE(MapcodeAPIBackup&amp;MID(L528,LEN(MapcodeAPI)+1,999)),"NO CONNECTION"))))</f>
        <v/>
      </c>
      <c r="N528" t="inlineStr">
        <is>
          <t xml:space="preserve"> </t>
        </is>
      </c>
      <c r="P528" s="50">
        <f>IFERROR(IF(AND(TRIM(B528&amp;"")="",TRIM(C528&amp;"")=""),"","#"&amp;UPPER(B528&amp;"")),"#(ERROR)")</f>
        <v/>
      </c>
      <c r="Q528" s="50">
        <f>IF(P528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528,2,999)," "," "),"﻿"," "),"​"," "),"⁠"," ")," "," ")," "," "),CHAR(9)," "),CHAR(10)," "),CHAR(13)," "),"MAPCODE"," "),CHAR(34)," "),"“"," "),"”"," "),"'"," "),"’"," "),"‘"," "),"("," "),")"," "),"["," "),"]"," "),"{"," "),"}"," "),","," "),";"," "),"|"," "),":"," "),"/"," "),"\"," ")))</f>
        <v/>
      </c>
      <c r="R528" s="50">
        <f>IF(ISNUMBER(FIND(" ",Q528)),LEFT(Q528,FIND(" ",Q528)-1),"")</f>
        <v/>
      </c>
      <c r="S528" s="50">
        <f>IF(ISNUMBER(FIND(" ",Q528)),TRIM(MID(Q528,FIND(" ",Q528)+1,999)),Q528)</f>
        <v/>
      </c>
      <c r="T5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528&amp;"")," "," "),"﻿"," "),"​"," "),"⁠"," ")," "," ")," "," "),CHAR(9)," "),CHAR(10)," "),CHAR(13)," "),"MAPCODE"," "),CHAR(34)," "),"“"," "),"”"," "),"'"," "),"’"," "),"‘"," "),"("," "),")"," "),"["," "),"]"," "),"{"," "),"}"," "),","," "),";"," "),"|"," "),":"," "),"/"," "),"\"," "))</f>
        <v/>
      </c>
      <c r="U528" s="50">
        <f>IF(R528&lt;&gt;"",R528,T528)</f>
        <v/>
      </c>
      <c r="V528" s="50">
        <f>IFERROR(FIND(".",S528),0)</f>
        <v/>
      </c>
      <c r="W528" s="50">
        <f>IF(V528&gt;0,V528-1,LEN(S528))</f>
        <v/>
      </c>
      <c r="X528" s="50">
        <f>IF(V528=0,"",IFERROR(LEFT(MID(S528,V528+1,99),FIND("-",MID(S528,V528+1,99))-1),MID(S528,V528+1,99)))</f>
        <v/>
      </c>
      <c r="Y528" s="50">
        <f>LEN(X528)</f>
        <v/>
      </c>
      <c r="Z5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528,"0",""),"1",""),"2",""),"3",""),"4",""),"5",""),"6",""),"7",""),"8",""),"9",""),"A",""),"B",""),"C",""),"D",""),"E",""),"F",""),"G",""),"H",""),"I",""),"J",""),"K",""),"L",""),"M",""),"N",""),"O",""),"P",""),"Q",""),"R",""),"S",""),"T",""),"U",""),"V",""),"W",""),"X",""),"Y",""),"Z",""),".",""),"-","")</f>
        <v/>
      </c>
      <c r="AA528" s="50">
        <f>LEN(S528)-LEN(SUBSTITUTE(S528,".",""))</f>
        <v/>
      </c>
      <c r="AB528" s="50">
        <f>AND(W528=5,Y528=4)</f>
        <v/>
      </c>
      <c r="AC528" s="50">
        <f>IF(P528="","",IF(S528="","There is no mapcode in this row, only a country code.",IF(ISNUMBER(FIND(" ",S528)),"There are too many spaces. A mapcode looks like ZAF RDD.2J: the country code, one space, then the code.",IF(Z528&lt;&gt;"","Contains characters that can't be in a mapcode: "&amp;Z528,IF(OR(AA528&lt;&gt;1,W528&lt;2,W528&gt;5,Y528&lt;2,Y528&gt;4),"This doesn't look like a mapcode. Mapcodes look like RDD.2J: 2 to 5 letters or numbers, a dot, then 2 to 4 more.",IF(AND(U528="",NOT(AB528)),"MISSING",IF(AND(U528&lt;&gt;"",OR(LEN(U528)&lt;2,LEN(U528)&gt;6,ISNUMBER(FIND(".",U528)))),"The country code """&amp;U528&amp;""" doesn't look right. Use a code like ZAF (South Africa) or US-CA (California).","")))))))</f>
        <v/>
      </c>
      <c r="AD528" s="50">
        <f>AND(R528&lt;&gt;"",T528&lt;&gt;"",R528&lt;&gt;T528)</f>
        <v/>
      </c>
    </row>
    <row r="529">
      <c r="B529" s="44" t="n"/>
      <c r="C529" s="44" t="n"/>
      <c r="D529" s="45">
        <f>IF(P529="","",IF(AC529="MISSING","MISSING COUNTRY CODE",IF(AC529&lt;&gt;"","NOT A VALID MAPCODE",IF(M529="NO CONNECTION","NO CONNECTION",IF(NOT(ISNUMBER(F529)),"NOT FOUND",IF(AD529,"CONVERTED – PLEASE CHECK","CONVERTED"))))))</f>
        <v/>
      </c>
      <c r="E529" s="46">
        <f>IF(OR(P529="",AC529&lt;&gt;""),"",TRIM(U529&amp;" "&amp;S529))</f>
        <v/>
      </c>
      <c r="F529" s="47">
        <f>IF(OR(M529="",M529="NO CONNECTION"),"",IFERROR(VALUE(SUBSTITUTE(_xlfn.FILTERXML(M529,"//latDeg"),".",MID(1/2,2,1))),""))</f>
        <v/>
      </c>
      <c r="G529" s="47">
        <f>IF(OR(M529="",M529="NO CONNECTION"),"",IFERROR(VALUE(SUBSTITUTE(_xlfn.FILTERXML(M529,"//lonDeg"),".",MID(1/2,2,1))),""))</f>
        <v/>
      </c>
      <c r="H529" s="45">
        <f>IF(ISNUMBER(F529),SUBSTITUTE(ROUND(F529,6)&amp;"",",",".")&amp;", "&amp;SUBSTITUTE(ROUND(G529,6)&amp;"",",","."),"")</f>
        <v/>
      </c>
      <c r="I529" s="46">
        <f>IF(ISNUMBER(F529),IFERROR(HYPERLINK("https://www.mymapcodes.com/go/?t="&amp;IF(U529="","AAA",U529)&amp;"&amp;ma="&amp;LEFT(S529,V529-1)&amp;"&amp;mb="&amp;MID(S529,V529+1,99),"Open on MyMapcodes →"),""),"")</f>
        <v/>
      </c>
      <c r="J529" s="48">
        <f>IF(P529="","",IF(AC529="MISSING","Add the country code: put it in front of the mapcode (e.g. ZAF RDD.2J) or in column C. ZAF = South Africa.",IF(AC529&lt;&gt;"",AC529,IF(M529="NO CONNECTION","Excel couldn't reach the mapcode service. Click the REFRESH RESULTS box just above the table.",IF(NOT(ISNUMBER(F529)),"The mapcode service doesn't recognise "&amp;E529&amp;". Check the mapcode and the country code.",IF(AD529,"Two different country codes were given, so the one in front of the mapcode ("&amp;R529&amp;") was used.",IF(E529&lt;&gt;TRIM(UPPER(B529&amp;"")),"Tidied up to "&amp;E529&amp;".","")))))))</f>
        <v/>
      </c>
      <c r="L529" s="49">
        <f>IF(E529="","",MapcodeAPI&amp;"coords/"&amp;SUBSTITUTE(E529," ","%20"))&amp;LEFT($B$13,0)</f>
        <v/>
      </c>
      <c r="M529" s="49">
        <f>IF(L529="","",IFERROR(_xlfn.WEBSERVICE(L529),IF(MapcodeAPIBackup="","NO CONNECTION",IFERROR(_xlfn.WEBSERVICE(MapcodeAPIBackup&amp;MID(L529,LEN(MapcodeAPI)+1,999)),"NO CONNECTION"))))</f>
        <v/>
      </c>
      <c r="N529" t="inlineStr">
        <is>
          <t xml:space="preserve"> </t>
        </is>
      </c>
      <c r="P529" s="50">
        <f>IFERROR(IF(AND(TRIM(B529&amp;"")="",TRIM(C529&amp;"")=""),"","#"&amp;UPPER(B529&amp;"")),"#(ERROR)")</f>
        <v/>
      </c>
      <c r="Q529" s="50">
        <f>IF(P529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529,2,999)," "," "),"﻿"," "),"​"," "),"⁠"," ")," "," ")," "," "),CHAR(9)," "),CHAR(10)," "),CHAR(13)," "),"MAPCODE"," "),CHAR(34)," "),"“"," "),"”"," "),"'"," "),"’"," "),"‘"," "),"("," "),")"," "),"["," "),"]"," "),"{"," "),"}"," "),","," "),";"," "),"|"," "),":"," "),"/"," "),"\"," ")))</f>
        <v/>
      </c>
      <c r="R529" s="50">
        <f>IF(ISNUMBER(FIND(" ",Q529)),LEFT(Q529,FIND(" ",Q529)-1),"")</f>
        <v/>
      </c>
      <c r="S529" s="50">
        <f>IF(ISNUMBER(FIND(" ",Q529)),TRIM(MID(Q529,FIND(" ",Q529)+1,999)),Q529)</f>
        <v/>
      </c>
      <c r="T5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529&amp;"")," "," "),"﻿"," "),"​"," "),"⁠"," ")," "," ")," "," "),CHAR(9)," "),CHAR(10)," "),CHAR(13)," "),"MAPCODE"," "),CHAR(34)," "),"“"," "),"”"," "),"'"," "),"’"," "),"‘"," "),"("," "),")"," "),"["," "),"]"," "),"{"," "),"}"," "),","," "),";"," "),"|"," "),":"," "),"/"," "),"\"," "))</f>
        <v/>
      </c>
      <c r="U529" s="50">
        <f>IF(R529&lt;&gt;"",R529,T529)</f>
        <v/>
      </c>
      <c r="V529" s="50">
        <f>IFERROR(FIND(".",S529),0)</f>
        <v/>
      </c>
      <c r="W529" s="50">
        <f>IF(V529&gt;0,V529-1,LEN(S529))</f>
        <v/>
      </c>
      <c r="X529" s="50">
        <f>IF(V529=0,"",IFERROR(LEFT(MID(S529,V529+1,99),FIND("-",MID(S529,V529+1,99))-1),MID(S529,V529+1,99)))</f>
        <v/>
      </c>
      <c r="Y529" s="50">
        <f>LEN(X529)</f>
        <v/>
      </c>
      <c r="Z5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529,"0",""),"1",""),"2",""),"3",""),"4",""),"5",""),"6",""),"7",""),"8",""),"9",""),"A",""),"B",""),"C",""),"D",""),"E",""),"F",""),"G",""),"H",""),"I",""),"J",""),"K",""),"L",""),"M",""),"N",""),"O",""),"P",""),"Q",""),"R",""),"S",""),"T",""),"U",""),"V",""),"W",""),"X",""),"Y",""),"Z",""),".",""),"-","")</f>
        <v/>
      </c>
      <c r="AA529" s="50">
        <f>LEN(S529)-LEN(SUBSTITUTE(S529,".",""))</f>
        <v/>
      </c>
      <c r="AB529" s="50">
        <f>AND(W529=5,Y529=4)</f>
        <v/>
      </c>
      <c r="AC529" s="50">
        <f>IF(P529="","",IF(S529="","There is no mapcode in this row, only a country code.",IF(ISNUMBER(FIND(" ",S529)),"There are too many spaces. A mapcode looks like ZAF RDD.2J: the country code, one space, then the code.",IF(Z529&lt;&gt;"","Contains characters that can't be in a mapcode: "&amp;Z529,IF(OR(AA529&lt;&gt;1,W529&lt;2,W529&gt;5,Y529&lt;2,Y529&gt;4),"This doesn't look like a mapcode. Mapcodes look like RDD.2J: 2 to 5 letters or numbers, a dot, then 2 to 4 more.",IF(AND(U529="",NOT(AB529)),"MISSING",IF(AND(U529&lt;&gt;"",OR(LEN(U529)&lt;2,LEN(U529)&gt;6,ISNUMBER(FIND(".",U529)))),"The country code """&amp;U529&amp;""" doesn't look right. Use a code like ZAF (South Africa) or US-CA (California).","")))))))</f>
        <v/>
      </c>
      <c r="AD529" s="50">
        <f>AND(R529&lt;&gt;"",T529&lt;&gt;"",R529&lt;&gt;T529)</f>
        <v/>
      </c>
    </row>
    <row r="530">
      <c r="B530" s="44" t="n"/>
      <c r="C530" s="44" t="n"/>
      <c r="D530" s="45">
        <f>IF(P530="","",IF(AC530="MISSING","MISSING COUNTRY CODE",IF(AC530&lt;&gt;"","NOT A VALID MAPCODE",IF(M530="NO CONNECTION","NO CONNECTION",IF(NOT(ISNUMBER(F530)),"NOT FOUND",IF(AD530,"CONVERTED – PLEASE CHECK","CONVERTED"))))))</f>
        <v/>
      </c>
      <c r="E530" s="46">
        <f>IF(OR(P530="",AC530&lt;&gt;""),"",TRIM(U530&amp;" "&amp;S530))</f>
        <v/>
      </c>
      <c r="F530" s="47">
        <f>IF(OR(M530="",M530="NO CONNECTION"),"",IFERROR(VALUE(SUBSTITUTE(_xlfn.FILTERXML(M530,"//latDeg"),".",MID(1/2,2,1))),""))</f>
        <v/>
      </c>
      <c r="G530" s="47">
        <f>IF(OR(M530="",M530="NO CONNECTION"),"",IFERROR(VALUE(SUBSTITUTE(_xlfn.FILTERXML(M530,"//lonDeg"),".",MID(1/2,2,1))),""))</f>
        <v/>
      </c>
      <c r="H530" s="45">
        <f>IF(ISNUMBER(F530),SUBSTITUTE(ROUND(F530,6)&amp;"",",",".")&amp;", "&amp;SUBSTITUTE(ROUND(G530,6)&amp;"",",","."),"")</f>
        <v/>
      </c>
      <c r="I530" s="46">
        <f>IF(ISNUMBER(F530),IFERROR(HYPERLINK("https://www.mymapcodes.com/go/?t="&amp;IF(U530="","AAA",U530)&amp;"&amp;ma="&amp;LEFT(S530,V530-1)&amp;"&amp;mb="&amp;MID(S530,V530+1,99),"Open on MyMapcodes →"),""),"")</f>
        <v/>
      </c>
      <c r="J530" s="48">
        <f>IF(P530="","",IF(AC530="MISSING","Add the country code: put it in front of the mapcode (e.g. ZAF RDD.2J) or in column C. ZAF = South Africa.",IF(AC530&lt;&gt;"",AC530,IF(M530="NO CONNECTION","Excel couldn't reach the mapcode service. Click the REFRESH RESULTS box just above the table.",IF(NOT(ISNUMBER(F530)),"The mapcode service doesn't recognise "&amp;E530&amp;". Check the mapcode and the country code.",IF(AD530,"Two different country codes were given, so the one in front of the mapcode ("&amp;R530&amp;") was used.",IF(E530&lt;&gt;TRIM(UPPER(B530&amp;"")),"Tidied up to "&amp;E530&amp;".","")))))))</f>
        <v/>
      </c>
      <c r="L530" s="49">
        <f>IF(E530="","",MapcodeAPI&amp;"coords/"&amp;SUBSTITUTE(E530," ","%20"))&amp;LEFT($B$13,0)</f>
        <v/>
      </c>
      <c r="M530" s="49">
        <f>IF(L530="","",IFERROR(_xlfn.WEBSERVICE(L530),IF(MapcodeAPIBackup="","NO CONNECTION",IFERROR(_xlfn.WEBSERVICE(MapcodeAPIBackup&amp;MID(L530,LEN(MapcodeAPI)+1,999)),"NO CONNECTION"))))</f>
        <v/>
      </c>
      <c r="N530" t="inlineStr">
        <is>
          <t xml:space="preserve"> </t>
        </is>
      </c>
      <c r="P530" s="50">
        <f>IFERROR(IF(AND(TRIM(B530&amp;"")="",TRIM(C530&amp;"")=""),"","#"&amp;UPPER(B530&amp;"")),"#(ERROR)")</f>
        <v/>
      </c>
      <c r="Q530" s="50">
        <f>IF(P530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530,2,999)," "," "),"﻿"," "),"​"," "),"⁠"," ")," "," ")," "," "),CHAR(9)," "),CHAR(10)," "),CHAR(13)," "),"MAPCODE"," "),CHAR(34)," "),"“"," "),"”"," "),"'"," "),"’"," "),"‘"," "),"("," "),")"," "),"["," "),"]"," "),"{"," "),"}"," "),","," "),";"," "),"|"," "),":"," "),"/"," "),"\"," ")))</f>
        <v/>
      </c>
      <c r="R530" s="50">
        <f>IF(ISNUMBER(FIND(" ",Q530)),LEFT(Q530,FIND(" ",Q530)-1),"")</f>
        <v/>
      </c>
      <c r="S530" s="50">
        <f>IF(ISNUMBER(FIND(" ",Q530)),TRIM(MID(Q530,FIND(" ",Q530)+1,999)),Q530)</f>
        <v/>
      </c>
      <c r="T5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530&amp;"")," "," "),"﻿"," "),"​"," "),"⁠"," ")," "," ")," "," "),CHAR(9)," "),CHAR(10)," "),CHAR(13)," "),"MAPCODE"," "),CHAR(34)," "),"“"," "),"”"," "),"'"," "),"’"," "),"‘"," "),"("," "),")"," "),"["," "),"]"," "),"{"," "),"}"," "),","," "),";"," "),"|"," "),":"," "),"/"," "),"\"," "))</f>
        <v/>
      </c>
      <c r="U530" s="50">
        <f>IF(R530&lt;&gt;"",R530,T530)</f>
        <v/>
      </c>
      <c r="V530" s="50">
        <f>IFERROR(FIND(".",S530),0)</f>
        <v/>
      </c>
      <c r="W530" s="50">
        <f>IF(V530&gt;0,V530-1,LEN(S530))</f>
        <v/>
      </c>
      <c r="X530" s="50">
        <f>IF(V530=0,"",IFERROR(LEFT(MID(S530,V530+1,99),FIND("-",MID(S530,V530+1,99))-1),MID(S530,V530+1,99)))</f>
        <v/>
      </c>
      <c r="Y530" s="50">
        <f>LEN(X530)</f>
        <v/>
      </c>
      <c r="Z5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530,"0",""),"1",""),"2",""),"3",""),"4",""),"5",""),"6",""),"7",""),"8",""),"9",""),"A",""),"B",""),"C",""),"D",""),"E",""),"F",""),"G",""),"H",""),"I",""),"J",""),"K",""),"L",""),"M",""),"N",""),"O",""),"P",""),"Q",""),"R",""),"S",""),"T",""),"U",""),"V",""),"W",""),"X",""),"Y",""),"Z",""),".",""),"-","")</f>
        <v/>
      </c>
      <c r="AA530" s="50">
        <f>LEN(S530)-LEN(SUBSTITUTE(S530,".",""))</f>
        <v/>
      </c>
      <c r="AB530" s="50">
        <f>AND(W530=5,Y530=4)</f>
        <v/>
      </c>
      <c r="AC530" s="50">
        <f>IF(P530="","",IF(S530="","There is no mapcode in this row, only a country code.",IF(ISNUMBER(FIND(" ",S530)),"There are too many spaces. A mapcode looks like ZAF RDD.2J: the country code, one space, then the code.",IF(Z530&lt;&gt;"","Contains characters that can't be in a mapcode: "&amp;Z530,IF(OR(AA530&lt;&gt;1,W530&lt;2,W530&gt;5,Y530&lt;2,Y530&gt;4),"This doesn't look like a mapcode. Mapcodes look like RDD.2J: 2 to 5 letters or numbers, a dot, then 2 to 4 more.",IF(AND(U530="",NOT(AB530)),"MISSING",IF(AND(U530&lt;&gt;"",OR(LEN(U530)&lt;2,LEN(U530)&gt;6,ISNUMBER(FIND(".",U530)))),"The country code """&amp;U530&amp;""" doesn't look right. Use a code like ZAF (South Africa) or US-CA (California).","")))))))</f>
        <v/>
      </c>
      <c r="AD530" s="50">
        <f>AND(R530&lt;&gt;"",T530&lt;&gt;"",R530&lt;&gt;T530)</f>
        <v/>
      </c>
    </row>
    <row r="531">
      <c r="B531" s="44" t="n"/>
      <c r="C531" s="44" t="n"/>
      <c r="D531" s="45">
        <f>IF(P531="","",IF(AC531="MISSING","MISSING COUNTRY CODE",IF(AC531&lt;&gt;"","NOT A VALID MAPCODE",IF(M531="NO CONNECTION","NO CONNECTION",IF(NOT(ISNUMBER(F531)),"NOT FOUND",IF(AD531,"CONVERTED – PLEASE CHECK","CONVERTED"))))))</f>
        <v/>
      </c>
      <c r="E531" s="46">
        <f>IF(OR(P531="",AC531&lt;&gt;""),"",TRIM(U531&amp;" "&amp;S531))</f>
        <v/>
      </c>
      <c r="F531" s="47">
        <f>IF(OR(M531="",M531="NO CONNECTION"),"",IFERROR(VALUE(SUBSTITUTE(_xlfn.FILTERXML(M531,"//latDeg"),".",MID(1/2,2,1))),""))</f>
        <v/>
      </c>
      <c r="G531" s="47">
        <f>IF(OR(M531="",M531="NO CONNECTION"),"",IFERROR(VALUE(SUBSTITUTE(_xlfn.FILTERXML(M531,"//lonDeg"),".",MID(1/2,2,1))),""))</f>
        <v/>
      </c>
      <c r="H531" s="45">
        <f>IF(ISNUMBER(F531),SUBSTITUTE(ROUND(F531,6)&amp;"",",",".")&amp;", "&amp;SUBSTITUTE(ROUND(G531,6)&amp;"",",","."),"")</f>
        <v/>
      </c>
      <c r="I531" s="46">
        <f>IF(ISNUMBER(F531),IFERROR(HYPERLINK("https://www.mymapcodes.com/go/?t="&amp;IF(U531="","AAA",U531)&amp;"&amp;ma="&amp;LEFT(S531,V531-1)&amp;"&amp;mb="&amp;MID(S531,V531+1,99),"Open on MyMapcodes →"),""),"")</f>
        <v/>
      </c>
      <c r="J531" s="48">
        <f>IF(P531="","",IF(AC531="MISSING","Add the country code: put it in front of the mapcode (e.g. ZAF RDD.2J) or in column C. ZAF = South Africa.",IF(AC531&lt;&gt;"",AC531,IF(M531="NO CONNECTION","Excel couldn't reach the mapcode service. Click the REFRESH RESULTS box just above the table.",IF(NOT(ISNUMBER(F531)),"The mapcode service doesn't recognise "&amp;E531&amp;". Check the mapcode and the country code.",IF(AD531,"Two different country codes were given, so the one in front of the mapcode ("&amp;R531&amp;") was used.",IF(E531&lt;&gt;TRIM(UPPER(B531&amp;"")),"Tidied up to "&amp;E531&amp;".","")))))))</f>
        <v/>
      </c>
      <c r="L531" s="49">
        <f>IF(E531="","",MapcodeAPI&amp;"coords/"&amp;SUBSTITUTE(E531," ","%20"))&amp;LEFT($B$13,0)</f>
        <v/>
      </c>
      <c r="M531" s="49">
        <f>IF(L531="","",IFERROR(_xlfn.WEBSERVICE(L531),IF(MapcodeAPIBackup="","NO CONNECTION",IFERROR(_xlfn.WEBSERVICE(MapcodeAPIBackup&amp;MID(L531,LEN(MapcodeAPI)+1,999)),"NO CONNECTION"))))</f>
        <v/>
      </c>
      <c r="N531" t="inlineStr">
        <is>
          <t xml:space="preserve"> </t>
        </is>
      </c>
      <c r="P531" s="50">
        <f>IFERROR(IF(AND(TRIM(B531&amp;"")="",TRIM(C531&amp;"")=""),"","#"&amp;UPPER(B531&amp;"")),"#(ERROR)")</f>
        <v/>
      </c>
      <c r="Q531" s="50">
        <f>IF(P531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531,2,999)," "," "),"﻿"," "),"​"," "),"⁠"," ")," "," ")," "," "),CHAR(9)," "),CHAR(10)," "),CHAR(13)," "),"MAPCODE"," "),CHAR(34)," "),"“"," "),"”"," "),"'"," "),"’"," "),"‘"," "),"("," "),")"," "),"["," "),"]"," "),"{"," "),"}"," "),","," "),";"," "),"|"," "),":"," "),"/"," "),"\"," ")))</f>
        <v/>
      </c>
      <c r="R531" s="50">
        <f>IF(ISNUMBER(FIND(" ",Q531)),LEFT(Q531,FIND(" ",Q531)-1),"")</f>
        <v/>
      </c>
      <c r="S531" s="50">
        <f>IF(ISNUMBER(FIND(" ",Q531)),TRIM(MID(Q531,FIND(" ",Q531)+1,999)),Q531)</f>
        <v/>
      </c>
      <c r="T5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531&amp;"")," "," "),"﻿"," "),"​"," "),"⁠"," ")," "," ")," "," "),CHAR(9)," "),CHAR(10)," "),CHAR(13)," "),"MAPCODE"," "),CHAR(34)," "),"“"," "),"”"," "),"'"," "),"’"," "),"‘"," "),"("," "),")"," "),"["," "),"]"," "),"{"," "),"}"," "),","," "),";"," "),"|"," "),":"," "),"/"," "),"\"," "))</f>
        <v/>
      </c>
      <c r="U531" s="50">
        <f>IF(R531&lt;&gt;"",R531,T531)</f>
        <v/>
      </c>
      <c r="V531" s="50">
        <f>IFERROR(FIND(".",S531),0)</f>
        <v/>
      </c>
      <c r="W531" s="50">
        <f>IF(V531&gt;0,V531-1,LEN(S531))</f>
        <v/>
      </c>
      <c r="X531" s="50">
        <f>IF(V531=0,"",IFERROR(LEFT(MID(S531,V531+1,99),FIND("-",MID(S531,V531+1,99))-1),MID(S531,V531+1,99)))</f>
        <v/>
      </c>
      <c r="Y531" s="50">
        <f>LEN(X531)</f>
        <v/>
      </c>
      <c r="Z5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531,"0",""),"1",""),"2",""),"3",""),"4",""),"5",""),"6",""),"7",""),"8",""),"9",""),"A",""),"B",""),"C",""),"D",""),"E",""),"F",""),"G",""),"H",""),"I",""),"J",""),"K",""),"L",""),"M",""),"N",""),"O",""),"P",""),"Q",""),"R",""),"S",""),"T",""),"U",""),"V",""),"W",""),"X",""),"Y",""),"Z",""),".",""),"-","")</f>
        <v/>
      </c>
      <c r="AA531" s="50">
        <f>LEN(S531)-LEN(SUBSTITUTE(S531,".",""))</f>
        <v/>
      </c>
      <c r="AB531" s="50">
        <f>AND(W531=5,Y531=4)</f>
        <v/>
      </c>
      <c r="AC531" s="50">
        <f>IF(P531="","",IF(S531="","There is no mapcode in this row, only a country code.",IF(ISNUMBER(FIND(" ",S531)),"There are too many spaces. A mapcode looks like ZAF RDD.2J: the country code, one space, then the code.",IF(Z531&lt;&gt;"","Contains characters that can't be in a mapcode: "&amp;Z531,IF(OR(AA531&lt;&gt;1,W531&lt;2,W531&gt;5,Y531&lt;2,Y531&gt;4),"This doesn't look like a mapcode. Mapcodes look like RDD.2J: 2 to 5 letters or numbers, a dot, then 2 to 4 more.",IF(AND(U531="",NOT(AB531)),"MISSING",IF(AND(U531&lt;&gt;"",OR(LEN(U531)&lt;2,LEN(U531)&gt;6,ISNUMBER(FIND(".",U531)))),"The country code """&amp;U531&amp;""" doesn't look right. Use a code like ZAF (South Africa) or US-CA (California).","")))))))</f>
        <v/>
      </c>
      <c r="AD531" s="50">
        <f>AND(R531&lt;&gt;"",T531&lt;&gt;"",R531&lt;&gt;T531)</f>
        <v/>
      </c>
    </row>
    <row r="532">
      <c r="B532" s="44" t="n"/>
      <c r="C532" s="44" t="n"/>
      <c r="D532" s="45">
        <f>IF(P532="","",IF(AC532="MISSING","MISSING COUNTRY CODE",IF(AC532&lt;&gt;"","NOT A VALID MAPCODE",IF(M532="NO CONNECTION","NO CONNECTION",IF(NOT(ISNUMBER(F532)),"NOT FOUND",IF(AD532,"CONVERTED – PLEASE CHECK","CONVERTED"))))))</f>
        <v/>
      </c>
      <c r="E532" s="46">
        <f>IF(OR(P532="",AC532&lt;&gt;""),"",TRIM(U532&amp;" "&amp;S532))</f>
        <v/>
      </c>
      <c r="F532" s="47">
        <f>IF(OR(M532="",M532="NO CONNECTION"),"",IFERROR(VALUE(SUBSTITUTE(_xlfn.FILTERXML(M532,"//latDeg"),".",MID(1/2,2,1))),""))</f>
        <v/>
      </c>
      <c r="G532" s="47">
        <f>IF(OR(M532="",M532="NO CONNECTION"),"",IFERROR(VALUE(SUBSTITUTE(_xlfn.FILTERXML(M532,"//lonDeg"),".",MID(1/2,2,1))),""))</f>
        <v/>
      </c>
      <c r="H532" s="45">
        <f>IF(ISNUMBER(F532),SUBSTITUTE(ROUND(F532,6)&amp;"",",",".")&amp;", "&amp;SUBSTITUTE(ROUND(G532,6)&amp;"",",","."),"")</f>
        <v/>
      </c>
      <c r="I532" s="46">
        <f>IF(ISNUMBER(F532),IFERROR(HYPERLINK("https://www.mymapcodes.com/go/?t="&amp;IF(U532="","AAA",U532)&amp;"&amp;ma="&amp;LEFT(S532,V532-1)&amp;"&amp;mb="&amp;MID(S532,V532+1,99),"Open on MyMapcodes →"),""),"")</f>
        <v/>
      </c>
      <c r="J532" s="48">
        <f>IF(P532="","",IF(AC532="MISSING","Add the country code: put it in front of the mapcode (e.g. ZAF RDD.2J) or in column C. ZAF = South Africa.",IF(AC532&lt;&gt;"",AC532,IF(M532="NO CONNECTION","Excel couldn't reach the mapcode service. Click the REFRESH RESULTS box just above the table.",IF(NOT(ISNUMBER(F532)),"The mapcode service doesn't recognise "&amp;E532&amp;". Check the mapcode and the country code.",IF(AD532,"Two different country codes were given, so the one in front of the mapcode ("&amp;R532&amp;") was used.",IF(E532&lt;&gt;TRIM(UPPER(B532&amp;"")),"Tidied up to "&amp;E532&amp;".","")))))))</f>
        <v/>
      </c>
      <c r="L532" s="49">
        <f>IF(E532="","",MapcodeAPI&amp;"coords/"&amp;SUBSTITUTE(E532," ","%20"))&amp;LEFT($B$13,0)</f>
        <v/>
      </c>
      <c r="M532" s="49">
        <f>IF(L532="","",IFERROR(_xlfn.WEBSERVICE(L532),IF(MapcodeAPIBackup="","NO CONNECTION",IFERROR(_xlfn.WEBSERVICE(MapcodeAPIBackup&amp;MID(L532,LEN(MapcodeAPI)+1,999)),"NO CONNECTION"))))</f>
        <v/>
      </c>
      <c r="N532" t="inlineStr">
        <is>
          <t xml:space="preserve"> </t>
        </is>
      </c>
      <c r="P532" s="50">
        <f>IFERROR(IF(AND(TRIM(B532&amp;"")="",TRIM(C532&amp;"")=""),"","#"&amp;UPPER(B532&amp;"")),"#(ERROR)")</f>
        <v/>
      </c>
      <c r="Q532" s="50">
        <f>IF(P532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532,2,999)," "," "),"﻿"," "),"​"," "),"⁠"," ")," "," ")," "," "),CHAR(9)," "),CHAR(10)," "),CHAR(13)," "),"MAPCODE"," "),CHAR(34)," "),"“"," "),"”"," "),"'"," "),"’"," "),"‘"," "),"("," "),")"," "),"["," "),"]"," "),"{"," "),"}"," "),","," "),";"," "),"|"," "),":"," "),"/"," "),"\"," ")))</f>
        <v/>
      </c>
      <c r="R532" s="50">
        <f>IF(ISNUMBER(FIND(" ",Q532)),LEFT(Q532,FIND(" ",Q532)-1),"")</f>
        <v/>
      </c>
      <c r="S532" s="50">
        <f>IF(ISNUMBER(FIND(" ",Q532)),TRIM(MID(Q532,FIND(" ",Q532)+1,999)),Q532)</f>
        <v/>
      </c>
      <c r="T5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532&amp;"")," "," "),"﻿"," "),"​"," "),"⁠"," ")," "," ")," "," "),CHAR(9)," "),CHAR(10)," "),CHAR(13)," "),"MAPCODE"," "),CHAR(34)," "),"“"," "),"”"," "),"'"," "),"’"," "),"‘"," "),"("," "),")"," "),"["," "),"]"," "),"{"," "),"}"," "),","," "),";"," "),"|"," "),":"," "),"/"," "),"\"," "))</f>
        <v/>
      </c>
      <c r="U532" s="50">
        <f>IF(R532&lt;&gt;"",R532,T532)</f>
        <v/>
      </c>
      <c r="V532" s="50">
        <f>IFERROR(FIND(".",S532),0)</f>
        <v/>
      </c>
      <c r="W532" s="50">
        <f>IF(V532&gt;0,V532-1,LEN(S532))</f>
        <v/>
      </c>
      <c r="X532" s="50">
        <f>IF(V532=0,"",IFERROR(LEFT(MID(S532,V532+1,99),FIND("-",MID(S532,V532+1,99))-1),MID(S532,V532+1,99)))</f>
        <v/>
      </c>
      <c r="Y532" s="50">
        <f>LEN(X532)</f>
        <v/>
      </c>
      <c r="Z5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532,"0",""),"1",""),"2",""),"3",""),"4",""),"5",""),"6",""),"7",""),"8",""),"9",""),"A",""),"B",""),"C",""),"D",""),"E",""),"F",""),"G",""),"H",""),"I",""),"J",""),"K",""),"L",""),"M",""),"N",""),"O",""),"P",""),"Q",""),"R",""),"S",""),"T",""),"U",""),"V",""),"W",""),"X",""),"Y",""),"Z",""),".",""),"-","")</f>
        <v/>
      </c>
      <c r="AA532" s="50">
        <f>LEN(S532)-LEN(SUBSTITUTE(S532,".",""))</f>
        <v/>
      </c>
      <c r="AB532" s="50">
        <f>AND(W532=5,Y532=4)</f>
        <v/>
      </c>
      <c r="AC532" s="50">
        <f>IF(P532="","",IF(S532="","There is no mapcode in this row, only a country code.",IF(ISNUMBER(FIND(" ",S532)),"There are too many spaces. A mapcode looks like ZAF RDD.2J: the country code, one space, then the code.",IF(Z532&lt;&gt;"","Contains characters that can't be in a mapcode: "&amp;Z532,IF(OR(AA532&lt;&gt;1,W532&lt;2,W532&gt;5,Y532&lt;2,Y532&gt;4),"This doesn't look like a mapcode. Mapcodes look like RDD.2J: 2 to 5 letters or numbers, a dot, then 2 to 4 more.",IF(AND(U532="",NOT(AB532)),"MISSING",IF(AND(U532&lt;&gt;"",OR(LEN(U532)&lt;2,LEN(U532)&gt;6,ISNUMBER(FIND(".",U532)))),"The country code """&amp;U532&amp;""" doesn't look right. Use a code like ZAF (South Africa) or US-CA (California).","")))))))</f>
        <v/>
      </c>
      <c r="AD532" s="50">
        <f>AND(R532&lt;&gt;"",T532&lt;&gt;"",R532&lt;&gt;T532)</f>
        <v/>
      </c>
    </row>
    <row r="533">
      <c r="B533" s="44" t="n"/>
      <c r="C533" s="44" t="n"/>
      <c r="D533" s="45">
        <f>IF(P533="","",IF(AC533="MISSING","MISSING COUNTRY CODE",IF(AC533&lt;&gt;"","NOT A VALID MAPCODE",IF(M533="NO CONNECTION","NO CONNECTION",IF(NOT(ISNUMBER(F533)),"NOT FOUND",IF(AD533,"CONVERTED – PLEASE CHECK","CONVERTED"))))))</f>
        <v/>
      </c>
      <c r="E533" s="46">
        <f>IF(OR(P533="",AC533&lt;&gt;""),"",TRIM(U533&amp;" "&amp;S533))</f>
        <v/>
      </c>
      <c r="F533" s="47">
        <f>IF(OR(M533="",M533="NO CONNECTION"),"",IFERROR(VALUE(SUBSTITUTE(_xlfn.FILTERXML(M533,"//latDeg"),".",MID(1/2,2,1))),""))</f>
        <v/>
      </c>
      <c r="G533" s="47">
        <f>IF(OR(M533="",M533="NO CONNECTION"),"",IFERROR(VALUE(SUBSTITUTE(_xlfn.FILTERXML(M533,"//lonDeg"),".",MID(1/2,2,1))),""))</f>
        <v/>
      </c>
      <c r="H533" s="45">
        <f>IF(ISNUMBER(F533),SUBSTITUTE(ROUND(F533,6)&amp;"",",",".")&amp;", "&amp;SUBSTITUTE(ROUND(G533,6)&amp;"",",","."),"")</f>
        <v/>
      </c>
      <c r="I533" s="46">
        <f>IF(ISNUMBER(F533),IFERROR(HYPERLINK("https://www.mymapcodes.com/go/?t="&amp;IF(U533="","AAA",U533)&amp;"&amp;ma="&amp;LEFT(S533,V533-1)&amp;"&amp;mb="&amp;MID(S533,V533+1,99),"Open on MyMapcodes →"),""),"")</f>
        <v/>
      </c>
      <c r="J533" s="48">
        <f>IF(P533="","",IF(AC533="MISSING","Add the country code: put it in front of the mapcode (e.g. ZAF RDD.2J) or in column C. ZAF = South Africa.",IF(AC533&lt;&gt;"",AC533,IF(M533="NO CONNECTION","Excel couldn't reach the mapcode service. Click the REFRESH RESULTS box just above the table.",IF(NOT(ISNUMBER(F533)),"The mapcode service doesn't recognise "&amp;E533&amp;". Check the mapcode and the country code.",IF(AD533,"Two different country codes were given, so the one in front of the mapcode ("&amp;R533&amp;") was used.",IF(E533&lt;&gt;TRIM(UPPER(B533&amp;"")),"Tidied up to "&amp;E533&amp;".","")))))))</f>
        <v/>
      </c>
      <c r="L533" s="49">
        <f>IF(E533="","",MapcodeAPI&amp;"coords/"&amp;SUBSTITUTE(E533," ","%20"))&amp;LEFT($B$13,0)</f>
        <v/>
      </c>
      <c r="M533" s="49">
        <f>IF(L533="","",IFERROR(_xlfn.WEBSERVICE(L533),IF(MapcodeAPIBackup="","NO CONNECTION",IFERROR(_xlfn.WEBSERVICE(MapcodeAPIBackup&amp;MID(L533,LEN(MapcodeAPI)+1,999)),"NO CONNECTION"))))</f>
        <v/>
      </c>
      <c r="N533" t="inlineStr">
        <is>
          <t xml:space="preserve"> </t>
        </is>
      </c>
      <c r="P533" s="50">
        <f>IFERROR(IF(AND(TRIM(B533&amp;"")="",TRIM(C533&amp;"")=""),"","#"&amp;UPPER(B533&amp;"")),"#(ERROR)")</f>
        <v/>
      </c>
      <c r="Q533" s="50">
        <f>IF(P533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533,2,999)," "," "),"﻿"," "),"​"," "),"⁠"," ")," "," ")," "," "),CHAR(9)," "),CHAR(10)," "),CHAR(13)," "),"MAPCODE"," "),CHAR(34)," "),"“"," "),"”"," "),"'"," "),"’"," "),"‘"," "),"("," "),")"," "),"["," "),"]"," "),"{"," "),"}"," "),","," "),";"," "),"|"," "),":"," "),"/"," "),"\"," ")))</f>
        <v/>
      </c>
      <c r="R533" s="50">
        <f>IF(ISNUMBER(FIND(" ",Q533)),LEFT(Q533,FIND(" ",Q533)-1),"")</f>
        <v/>
      </c>
      <c r="S533" s="50">
        <f>IF(ISNUMBER(FIND(" ",Q533)),TRIM(MID(Q533,FIND(" ",Q533)+1,999)),Q533)</f>
        <v/>
      </c>
      <c r="T5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533&amp;"")," "," "),"﻿"," "),"​"," "),"⁠"," ")," "," ")," "," "),CHAR(9)," "),CHAR(10)," "),CHAR(13)," "),"MAPCODE"," "),CHAR(34)," "),"“"," "),"”"," "),"'"," "),"’"," "),"‘"," "),"("," "),")"," "),"["," "),"]"," "),"{"," "),"}"," "),","," "),";"," "),"|"," "),":"," "),"/"," "),"\"," "))</f>
        <v/>
      </c>
      <c r="U533" s="50">
        <f>IF(R533&lt;&gt;"",R533,T533)</f>
        <v/>
      </c>
      <c r="V533" s="50">
        <f>IFERROR(FIND(".",S533),0)</f>
        <v/>
      </c>
      <c r="W533" s="50">
        <f>IF(V533&gt;0,V533-1,LEN(S533))</f>
        <v/>
      </c>
      <c r="X533" s="50">
        <f>IF(V533=0,"",IFERROR(LEFT(MID(S533,V533+1,99),FIND("-",MID(S533,V533+1,99))-1),MID(S533,V533+1,99)))</f>
        <v/>
      </c>
      <c r="Y533" s="50">
        <f>LEN(X533)</f>
        <v/>
      </c>
      <c r="Z5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533,"0",""),"1",""),"2",""),"3",""),"4",""),"5",""),"6",""),"7",""),"8",""),"9",""),"A",""),"B",""),"C",""),"D",""),"E",""),"F",""),"G",""),"H",""),"I",""),"J",""),"K",""),"L",""),"M",""),"N",""),"O",""),"P",""),"Q",""),"R",""),"S",""),"T",""),"U",""),"V",""),"W",""),"X",""),"Y",""),"Z",""),".",""),"-","")</f>
        <v/>
      </c>
      <c r="AA533" s="50">
        <f>LEN(S533)-LEN(SUBSTITUTE(S533,".",""))</f>
        <v/>
      </c>
      <c r="AB533" s="50">
        <f>AND(W533=5,Y533=4)</f>
        <v/>
      </c>
      <c r="AC533" s="50">
        <f>IF(P533="","",IF(S533="","There is no mapcode in this row, only a country code.",IF(ISNUMBER(FIND(" ",S533)),"There are too many spaces. A mapcode looks like ZAF RDD.2J: the country code, one space, then the code.",IF(Z533&lt;&gt;"","Contains characters that can't be in a mapcode: "&amp;Z533,IF(OR(AA533&lt;&gt;1,W533&lt;2,W533&gt;5,Y533&lt;2,Y533&gt;4),"This doesn't look like a mapcode. Mapcodes look like RDD.2J: 2 to 5 letters or numbers, a dot, then 2 to 4 more.",IF(AND(U533="",NOT(AB533)),"MISSING",IF(AND(U533&lt;&gt;"",OR(LEN(U533)&lt;2,LEN(U533)&gt;6,ISNUMBER(FIND(".",U533)))),"The country code """&amp;U533&amp;""" doesn't look right. Use a code like ZAF (South Africa) or US-CA (California).","")))))))</f>
        <v/>
      </c>
      <c r="AD533" s="50">
        <f>AND(R533&lt;&gt;"",T533&lt;&gt;"",R533&lt;&gt;T533)</f>
        <v/>
      </c>
    </row>
    <row r="534">
      <c r="B534" s="44" t="n"/>
      <c r="C534" s="44" t="n"/>
      <c r="D534" s="45">
        <f>IF(P534="","",IF(AC534="MISSING","MISSING COUNTRY CODE",IF(AC534&lt;&gt;"","NOT A VALID MAPCODE",IF(M534="NO CONNECTION","NO CONNECTION",IF(NOT(ISNUMBER(F534)),"NOT FOUND",IF(AD534,"CONVERTED – PLEASE CHECK","CONVERTED"))))))</f>
        <v/>
      </c>
      <c r="E534" s="46">
        <f>IF(OR(P534="",AC534&lt;&gt;""),"",TRIM(U534&amp;" "&amp;S534))</f>
        <v/>
      </c>
      <c r="F534" s="47">
        <f>IF(OR(M534="",M534="NO CONNECTION"),"",IFERROR(VALUE(SUBSTITUTE(_xlfn.FILTERXML(M534,"//latDeg"),".",MID(1/2,2,1))),""))</f>
        <v/>
      </c>
      <c r="G534" s="47">
        <f>IF(OR(M534="",M534="NO CONNECTION"),"",IFERROR(VALUE(SUBSTITUTE(_xlfn.FILTERXML(M534,"//lonDeg"),".",MID(1/2,2,1))),""))</f>
        <v/>
      </c>
      <c r="H534" s="45">
        <f>IF(ISNUMBER(F534),SUBSTITUTE(ROUND(F534,6)&amp;"",",",".")&amp;", "&amp;SUBSTITUTE(ROUND(G534,6)&amp;"",",","."),"")</f>
        <v/>
      </c>
      <c r="I534" s="46">
        <f>IF(ISNUMBER(F534),IFERROR(HYPERLINK("https://www.mymapcodes.com/go/?t="&amp;IF(U534="","AAA",U534)&amp;"&amp;ma="&amp;LEFT(S534,V534-1)&amp;"&amp;mb="&amp;MID(S534,V534+1,99),"Open on MyMapcodes →"),""),"")</f>
        <v/>
      </c>
      <c r="J534" s="48">
        <f>IF(P534="","",IF(AC534="MISSING","Add the country code: put it in front of the mapcode (e.g. ZAF RDD.2J) or in column C. ZAF = South Africa.",IF(AC534&lt;&gt;"",AC534,IF(M534="NO CONNECTION","Excel couldn't reach the mapcode service. Click the REFRESH RESULTS box just above the table.",IF(NOT(ISNUMBER(F534)),"The mapcode service doesn't recognise "&amp;E534&amp;". Check the mapcode and the country code.",IF(AD534,"Two different country codes were given, so the one in front of the mapcode ("&amp;R534&amp;") was used.",IF(E534&lt;&gt;TRIM(UPPER(B534&amp;"")),"Tidied up to "&amp;E534&amp;".","")))))))</f>
        <v/>
      </c>
      <c r="L534" s="49">
        <f>IF(E534="","",MapcodeAPI&amp;"coords/"&amp;SUBSTITUTE(E534," ","%20"))&amp;LEFT($B$13,0)</f>
        <v/>
      </c>
      <c r="M534" s="49">
        <f>IF(L534="","",IFERROR(_xlfn.WEBSERVICE(L534),IF(MapcodeAPIBackup="","NO CONNECTION",IFERROR(_xlfn.WEBSERVICE(MapcodeAPIBackup&amp;MID(L534,LEN(MapcodeAPI)+1,999)),"NO CONNECTION"))))</f>
        <v/>
      </c>
      <c r="N534" t="inlineStr">
        <is>
          <t xml:space="preserve"> </t>
        </is>
      </c>
      <c r="P534" s="50">
        <f>IFERROR(IF(AND(TRIM(B534&amp;"")="",TRIM(C534&amp;"")=""),"","#"&amp;UPPER(B534&amp;"")),"#(ERROR)")</f>
        <v/>
      </c>
      <c r="Q534" s="50">
        <f>IF(P534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534,2,999)," "," "),"﻿"," "),"​"," "),"⁠"," ")," "," ")," "," "),CHAR(9)," "),CHAR(10)," "),CHAR(13)," "),"MAPCODE"," "),CHAR(34)," "),"“"," "),"”"," "),"'"," "),"’"," "),"‘"," "),"("," "),")"," "),"["," "),"]"," "),"{"," "),"}"," "),","," "),";"," "),"|"," "),":"," "),"/"," "),"\"," ")))</f>
        <v/>
      </c>
      <c r="R534" s="50">
        <f>IF(ISNUMBER(FIND(" ",Q534)),LEFT(Q534,FIND(" ",Q534)-1),"")</f>
        <v/>
      </c>
      <c r="S534" s="50">
        <f>IF(ISNUMBER(FIND(" ",Q534)),TRIM(MID(Q534,FIND(" ",Q534)+1,999)),Q534)</f>
        <v/>
      </c>
      <c r="T5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534&amp;"")," "," "),"﻿"," "),"​"," "),"⁠"," ")," "," ")," "," "),CHAR(9)," "),CHAR(10)," "),CHAR(13)," "),"MAPCODE"," "),CHAR(34)," "),"“"," "),"”"," "),"'"," "),"’"," "),"‘"," "),"("," "),")"," "),"["," "),"]"," "),"{"," "),"}"," "),","," "),";"," "),"|"," "),":"," "),"/"," "),"\"," "))</f>
        <v/>
      </c>
      <c r="U534" s="50">
        <f>IF(R534&lt;&gt;"",R534,T534)</f>
        <v/>
      </c>
      <c r="V534" s="50">
        <f>IFERROR(FIND(".",S534),0)</f>
        <v/>
      </c>
      <c r="W534" s="50">
        <f>IF(V534&gt;0,V534-1,LEN(S534))</f>
        <v/>
      </c>
      <c r="X534" s="50">
        <f>IF(V534=0,"",IFERROR(LEFT(MID(S534,V534+1,99),FIND("-",MID(S534,V534+1,99))-1),MID(S534,V534+1,99)))</f>
        <v/>
      </c>
      <c r="Y534" s="50">
        <f>LEN(X534)</f>
        <v/>
      </c>
      <c r="Z5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534,"0",""),"1",""),"2",""),"3",""),"4",""),"5",""),"6",""),"7",""),"8",""),"9",""),"A",""),"B",""),"C",""),"D",""),"E",""),"F",""),"G",""),"H",""),"I",""),"J",""),"K",""),"L",""),"M",""),"N",""),"O",""),"P",""),"Q",""),"R",""),"S",""),"T",""),"U",""),"V",""),"W",""),"X",""),"Y",""),"Z",""),".",""),"-","")</f>
        <v/>
      </c>
      <c r="AA534" s="50">
        <f>LEN(S534)-LEN(SUBSTITUTE(S534,".",""))</f>
        <v/>
      </c>
      <c r="AB534" s="50">
        <f>AND(W534=5,Y534=4)</f>
        <v/>
      </c>
      <c r="AC534" s="50">
        <f>IF(P534="","",IF(S534="","There is no mapcode in this row, only a country code.",IF(ISNUMBER(FIND(" ",S534)),"There are too many spaces. A mapcode looks like ZAF RDD.2J: the country code, one space, then the code.",IF(Z534&lt;&gt;"","Contains characters that can't be in a mapcode: "&amp;Z534,IF(OR(AA534&lt;&gt;1,W534&lt;2,W534&gt;5,Y534&lt;2,Y534&gt;4),"This doesn't look like a mapcode. Mapcodes look like RDD.2J: 2 to 5 letters or numbers, a dot, then 2 to 4 more.",IF(AND(U534="",NOT(AB534)),"MISSING",IF(AND(U534&lt;&gt;"",OR(LEN(U534)&lt;2,LEN(U534)&gt;6,ISNUMBER(FIND(".",U534)))),"The country code """&amp;U534&amp;""" doesn't look right. Use a code like ZAF (South Africa) or US-CA (California).","")))))))</f>
        <v/>
      </c>
      <c r="AD534" s="50">
        <f>AND(R534&lt;&gt;"",T534&lt;&gt;"",R534&lt;&gt;T534)</f>
        <v/>
      </c>
    </row>
    <row r="535">
      <c r="B535" s="44" t="n"/>
      <c r="C535" s="44" t="n"/>
      <c r="D535" s="45">
        <f>IF(P535="","",IF(AC535="MISSING","MISSING COUNTRY CODE",IF(AC535&lt;&gt;"","NOT A VALID MAPCODE",IF(M535="NO CONNECTION","NO CONNECTION",IF(NOT(ISNUMBER(F535)),"NOT FOUND",IF(AD535,"CONVERTED – PLEASE CHECK","CONVERTED"))))))</f>
        <v/>
      </c>
      <c r="E535" s="46">
        <f>IF(OR(P535="",AC535&lt;&gt;""),"",TRIM(U535&amp;" "&amp;S535))</f>
        <v/>
      </c>
      <c r="F535" s="47">
        <f>IF(OR(M535="",M535="NO CONNECTION"),"",IFERROR(VALUE(SUBSTITUTE(_xlfn.FILTERXML(M535,"//latDeg"),".",MID(1/2,2,1))),""))</f>
        <v/>
      </c>
      <c r="G535" s="47">
        <f>IF(OR(M535="",M535="NO CONNECTION"),"",IFERROR(VALUE(SUBSTITUTE(_xlfn.FILTERXML(M535,"//lonDeg"),".",MID(1/2,2,1))),""))</f>
        <v/>
      </c>
      <c r="H535" s="45">
        <f>IF(ISNUMBER(F535),SUBSTITUTE(ROUND(F535,6)&amp;"",",",".")&amp;", "&amp;SUBSTITUTE(ROUND(G535,6)&amp;"",",","."),"")</f>
        <v/>
      </c>
      <c r="I535" s="46">
        <f>IF(ISNUMBER(F535),IFERROR(HYPERLINK("https://www.mymapcodes.com/go/?t="&amp;IF(U535="","AAA",U535)&amp;"&amp;ma="&amp;LEFT(S535,V535-1)&amp;"&amp;mb="&amp;MID(S535,V535+1,99),"Open on MyMapcodes →"),""),"")</f>
        <v/>
      </c>
      <c r="J535" s="48">
        <f>IF(P535="","",IF(AC535="MISSING","Add the country code: put it in front of the mapcode (e.g. ZAF RDD.2J) or in column C. ZAF = South Africa.",IF(AC535&lt;&gt;"",AC535,IF(M535="NO CONNECTION","Excel couldn't reach the mapcode service. Click the REFRESH RESULTS box just above the table.",IF(NOT(ISNUMBER(F535)),"The mapcode service doesn't recognise "&amp;E535&amp;". Check the mapcode and the country code.",IF(AD535,"Two different country codes were given, so the one in front of the mapcode ("&amp;R535&amp;") was used.",IF(E535&lt;&gt;TRIM(UPPER(B535&amp;"")),"Tidied up to "&amp;E535&amp;".","")))))))</f>
        <v/>
      </c>
      <c r="L535" s="49">
        <f>IF(E535="","",MapcodeAPI&amp;"coords/"&amp;SUBSTITUTE(E535," ","%20"))&amp;LEFT($B$13,0)</f>
        <v/>
      </c>
      <c r="M535" s="49">
        <f>IF(L535="","",IFERROR(_xlfn.WEBSERVICE(L535),IF(MapcodeAPIBackup="","NO CONNECTION",IFERROR(_xlfn.WEBSERVICE(MapcodeAPIBackup&amp;MID(L535,LEN(MapcodeAPI)+1,999)),"NO CONNECTION"))))</f>
        <v/>
      </c>
      <c r="N535" t="inlineStr">
        <is>
          <t xml:space="preserve"> </t>
        </is>
      </c>
      <c r="P535" s="50">
        <f>IFERROR(IF(AND(TRIM(B535&amp;"")="",TRIM(C535&amp;"")=""),"","#"&amp;UPPER(B535&amp;"")),"#(ERROR)")</f>
        <v/>
      </c>
      <c r="Q535" s="50">
        <f>IF(P535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535,2,999)," "," "),"﻿"," "),"​"," "),"⁠"," ")," "," ")," "," "),CHAR(9)," "),CHAR(10)," "),CHAR(13)," "),"MAPCODE"," "),CHAR(34)," "),"“"," "),"”"," "),"'"," "),"’"," "),"‘"," "),"("," "),")"," "),"["," "),"]"," "),"{"," "),"}"," "),","," "),";"," "),"|"," "),":"," "),"/"," "),"\"," ")))</f>
        <v/>
      </c>
      <c r="R535" s="50">
        <f>IF(ISNUMBER(FIND(" ",Q535)),LEFT(Q535,FIND(" ",Q535)-1),"")</f>
        <v/>
      </c>
      <c r="S535" s="50">
        <f>IF(ISNUMBER(FIND(" ",Q535)),TRIM(MID(Q535,FIND(" ",Q535)+1,999)),Q535)</f>
        <v/>
      </c>
      <c r="T5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535&amp;"")," "," "),"﻿"," "),"​"," "),"⁠"," ")," "," ")," "," "),CHAR(9)," "),CHAR(10)," "),CHAR(13)," "),"MAPCODE"," "),CHAR(34)," "),"“"," "),"”"," "),"'"," "),"’"," "),"‘"," "),"("," "),")"," "),"["," "),"]"," "),"{"," "),"}"," "),","," "),";"," "),"|"," "),":"," "),"/"," "),"\"," "))</f>
        <v/>
      </c>
      <c r="U535" s="50">
        <f>IF(R535&lt;&gt;"",R535,T535)</f>
        <v/>
      </c>
      <c r="V535" s="50">
        <f>IFERROR(FIND(".",S535),0)</f>
        <v/>
      </c>
      <c r="W535" s="50">
        <f>IF(V535&gt;0,V535-1,LEN(S535))</f>
        <v/>
      </c>
      <c r="X535" s="50">
        <f>IF(V535=0,"",IFERROR(LEFT(MID(S535,V535+1,99),FIND("-",MID(S535,V535+1,99))-1),MID(S535,V535+1,99)))</f>
        <v/>
      </c>
      <c r="Y535" s="50">
        <f>LEN(X535)</f>
        <v/>
      </c>
      <c r="Z5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535,"0",""),"1",""),"2",""),"3",""),"4",""),"5",""),"6",""),"7",""),"8",""),"9",""),"A",""),"B",""),"C",""),"D",""),"E",""),"F",""),"G",""),"H",""),"I",""),"J",""),"K",""),"L",""),"M",""),"N",""),"O",""),"P",""),"Q",""),"R",""),"S",""),"T",""),"U",""),"V",""),"W",""),"X",""),"Y",""),"Z",""),".",""),"-","")</f>
        <v/>
      </c>
      <c r="AA535" s="50">
        <f>LEN(S535)-LEN(SUBSTITUTE(S535,".",""))</f>
        <v/>
      </c>
      <c r="AB535" s="50">
        <f>AND(W535=5,Y535=4)</f>
        <v/>
      </c>
      <c r="AC535" s="50">
        <f>IF(P535="","",IF(S535="","There is no mapcode in this row, only a country code.",IF(ISNUMBER(FIND(" ",S535)),"There are too many spaces. A mapcode looks like ZAF RDD.2J: the country code, one space, then the code.",IF(Z535&lt;&gt;"","Contains characters that can't be in a mapcode: "&amp;Z535,IF(OR(AA535&lt;&gt;1,W535&lt;2,W535&gt;5,Y535&lt;2,Y535&gt;4),"This doesn't look like a mapcode. Mapcodes look like RDD.2J: 2 to 5 letters or numbers, a dot, then 2 to 4 more.",IF(AND(U535="",NOT(AB535)),"MISSING",IF(AND(U535&lt;&gt;"",OR(LEN(U535)&lt;2,LEN(U535)&gt;6,ISNUMBER(FIND(".",U535)))),"The country code """&amp;U535&amp;""" doesn't look right. Use a code like ZAF (South Africa) or US-CA (California).","")))))))</f>
        <v/>
      </c>
      <c r="AD535" s="50">
        <f>AND(R535&lt;&gt;"",T535&lt;&gt;"",R535&lt;&gt;T535)</f>
        <v/>
      </c>
    </row>
    <row r="536">
      <c r="B536" s="44" t="n"/>
      <c r="C536" s="44" t="n"/>
      <c r="D536" s="45">
        <f>IF(P536="","",IF(AC536="MISSING","MISSING COUNTRY CODE",IF(AC536&lt;&gt;"","NOT A VALID MAPCODE",IF(M536="NO CONNECTION","NO CONNECTION",IF(NOT(ISNUMBER(F536)),"NOT FOUND",IF(AD536,"CONVERTED – PLEASE CHECK","CONVERTED"))))))</f>
        <v/>
      </c>
      <c r="E536" s="46">
        <f>IF(OR(P536="",AC536&lt;&gt;""),"",TRIM(U536&amp;" "&amp;S536))</f>
        <v/>
      </c>
      <c r="F536" s="47">
        <f>IF(OR(M536="",M536="NO CONNECTION"),"",IFERROR(VALUE(SUBSTITUTE(_xlfn.FILTERXML(M536,"//latDeg"),".",MID(1/2,2,1))),""))</f>
        <v/>
      </c>
      <c r="G536" s="47">
        <f>IF(OR(M536="",M536="NO CONNECTION"),"",IFERROR(VALUE(SUBSTITUTE(_xlfn.FILTERXML(M536,"//lonDeg"),".",MID(1/2,2,1))),""))</f>
        <v/>
      </c>
      <c r="H536" s="45">
        <f>IF(ISNUMBER(F536),SUBSTITUTE(ROUND(F536,6)&amp;"",",",".")&amp;", "&amp;SUBSTITUTE(ROUND(G536,6)&amp;"",",","."),"")</f>
        <v/>
      </c>
      <c r="I536" s="46">
        <f>IF(ISNUMBER(F536),IFERROR(HYPERLINK("https://www.mymapcodes.com/go/?t="&amp;IF(U536="","AAA",U536)&amp;"&amp;ma="&amp;LEFT(S536,V536-1)&amp;"&amp;mb="&amp;MID(S536,V536+1,99),"Open on MyMapcodes →"),""),"")</f>
        <v/>
      </c>
      <c r="J536" s="48">
        <f>IF(P536="","",IF(AC536="MISSING","Add the country code: put it in front of the mapcode (e.g. ZAF RDD.2J) or in column C. ZAF = South Africa.",IF(AC536&lt;&gt;"",AC536,IF(M536="NO CONNECTION","Excel couldn't reach the mapcode service. Click the REFRESH RESULTS box just above the table.",IF(NOT(ISNUMBER(F536)),"The mapcode service doesn't recognise "&amp;E536&amp;". Check the mapcode and the country code.",IF(AD536,"Two different country codes were given, so the one in front of the mapcode ("&amp;R536&amp;") was used.",IF(E536&lt;&gt;TRIM(UPPER(B536&amp;"")),"Tidied up to "&amp;E536&amp;".","")))))))</f>
        <v/>
      </c>
      <c r="L536" s="49">
        <f>IF(E536="","",MapcodeAPI&amp;"coords/"&amp;SUBSTITUTE(E536," ","%20"))&amp;LEFT($B$13,0)</f>
        <v/>
      </c>
      <c r="M536" s="49">
        <f>IF(L536="","",IFERROR(_xlfn.WEBSERVICE(L536),IF(MapcodeAPIBackup="","NO CONNECTION",IFERROR(_xlfn.WEBSERVICE(MapcodeAPIBackup&amp;MID(L536,LEN(MapcodeAPI)+1,999)),"NO CONNECTION"))))</f>
        <v/>
      </c>
      <c r="N536" t="inlineStr">
        <is>
          <t xml:space="preserve"> </t>
        </is>
      </c>
      <c r="P536" s="50">
        <f>IFERROR(IF(AND(TRIM(B536&amp;"")="",TRIM(C536&amp;"")=""),"","#"&amp;UPPER(B536&amp;"")),"#(ERROR)")</f>
        <v/>
      </c>
      <c r="Q536" s="50">
        <f>IF(P536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536,2,999)," "," "),"﻿"," "),"​"," "),"⁠"," ")," "," ")," "," "),CHAR(9)," "),CHAR(10)," "),CHAR(13)," "),"MAPCODE"," "),CHAR(34)," "),"“"," "),"”"," "),"'"," "),"’"," "),"‘"," "),"("," "),")"," "),"["," "),"]"," "),"{"," "),"}"," "),","," "),";"," "),"|"," "),":"," "),"/"," "),"\"," ")))</f>
        <v/>
      </c>
      <c r="R536" s="50">
        <f>IF(ISNUMBER(FIND(" ",Q536)),LEFT(Q536,FIND(" ",Q536)-1),"")</f>
        <v/>
      </c>
      <c r="S536" s="50">
        <f>IF(ISNUMBER(FIND(" ",Q536)),TRIM(MID(Q536,FIND(" ",Q536)+1,999)),Q536)</f>
        <v/>
      </c>
      <c r="T5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536&amp;"")," "," "),"﻿"," "),"​"," "),"⁠"," ")," "," ")," "," "),CHAR(9)," "),CHAR(10)," "),CHAR(13)," "),"MAPCODE"," "),CHAR(34)," "),"“"," "),"”"," "),"'"," "),"’"," "),"‘"," "),"("," "),")"," "),"["," "),"]"," "),"{"," "),"}"," "),","," "),";"," "),"|"," "),":"," "),"/"," "),"\"," "))</f>
        <v/>
      </c>
      <c r="U536" s="50">
        <f>IF(R536&lt;&gt;"",R536,T536)</f>
        <v/>
      </c>
      <c r="V536" s="50">
        <f>IFERROR(FIND(".",S536),0)</f>
        <v/>
      </c>
      <c r="W536" s="50">
        <f>IF(V536&gt;0,V536-1,LEN(S536))</f>
        <v/>
      </c>
      <c r="X536" s="50">
        <f>IF(V536=0,"",IFERROR(LEFT(MID(S536,V536+1,99),FIND("-",MID(S536,V536+1,99))-1),MID(S536,V536+1,99)))</f>
        <v/>
      </c>
      <c r="Y536" s="50">
        <f>LEN(X536)</f>
        <v/>
      </c>
      <c r="Z5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536,"0",""),"1",""),"2",""),"3",""),"4",""),"5",""),"6",""),"7",""),"8",""),"9",""),"A",""),"B",""),"C",""),"D",""),"E",""),"F",""),"G",""),"H",""),"I",""),"J",""),"K",""),"L",""),"M",""),"N",""),"O",""),"P",""),"Q",""),"R",""),"S",""),"T",""),"U",""),"V",""),"W",""),"X",""),"Y",""),"Z",""),".",""),"-","")</f>
        <v/>
      </c>
      <c r="AA536" s="50">
        <f>LEN(S536)-LEN(SUBSTITUTE(S536,".",""))</f>
        <v/>
      </c>
      <c r="AB536" s="50">
        <f>AND(W536=5,Y536=4)</f>
        <v/>
      </c>
      <c r="AC536" s="50">
        <f>IF(P536="","",IF(S536="","There is no mapcode in this row, only a country code.",IF(ISNUMBER(FIND(" ",S536)),"There are too many spaces. A mapcode looks like ZAF RDD.2J: the country code, one space, then the code.",IF(Z536&lt;&gt;"","Contains characters that can't be in a mapcode: "&amp;Z536,IF(OR(AA536&lt;&gt;1,W536&lt;2,W536&gt;5,Y536&lt;2,Y536&gt;4),"This doesn't look like a mapcode. Mapcodes look like RDD.2J: 2 to 5 letters or numbers, a dot, then 2 to 4 more.",IF(AND(U536="",NOT(AB536)),"MISSING",IF(AND(U536&lt;&gt;"",OR(LEN(U536)&lt;2,LEN(U536)&gt;6,ISNUMBER(FIND(".",U536)))),"The country code """&amp;U536&amp;""" doesn't look right. Use a code like ZAF (South Africa) or US-CA (California).","")))))))</f>
        <v/>
      </c>
      <c r="AD536" s="50">
        <f>AND(R536&lt;&gt;"",T536&lt;&gt;"",R536&lt;&gt;T536)</f>
        <v/>
      </c>
    </row>
    <row r="537">
      <c r="B537" s="44" t="n"/>
      <c r="C537" s="44" t="n"/>
      <c r="D537" s="45">
        <f>IF(P537="","",IF(AC537="MISSING","MISSING COUNTRY CODE",IF(AC537&lt;&gt;"","NOT A VALID MAPCODE",IF(M537="NO CONNECTION","NO CONNECTION",IF(NOT(ISNUMBER(F537)),"NOT FOUND",IF(AD537,"CONVERTED – PLEASE CHECK","CONVERTED"))))))</f>
        <v/>
      </c>
      <c r="E537" s="46">
        <f>IF(OR(P537="",AC537&lt;&gt;""),"",TRIM(U537&amp;" "&amp;S537))</f>
        <v/>
      </c>
      <c r="F537" s="47">
        <f>IF(OR(M537="",M537="NO CONNECTION"),"",IFERROR(VALUE(SUBSTITUTE(_xlfn.FILTERXML(M537,"//latDeg"),".",MID(1/2,2,1))),""))</f>
        <v/>
      </c>
      <c r="G537" s="47">
        <f>IF(OR(M537="",M537="NO CONNECTION"),"",IFERROR(VALUE(SUBSTITUTE(_xlfn.FILTERXML(M537,"//lonDeg"),".",MID(1/2,2,1))),""))</f>
        <v/>
      </c>
      <c r="H537" s="45">
        <f>IF(ISNUMBER(F537),SUBSTITUTE(ROUND(F537,6)&amp;"",",",".")&amp;", "&amp;SUBSTITUTE(ROUND(G537,6)&amp;"",",","."),"")</f>
        <v/>
      </c>
      <c r="I537" s="46">
        <f>IF(ISNUMBER(F537),IFERROR(HYPERLINK("https://www.mymapcodes.com/go/?t="&amp;IF(U537="","AAA",U537)&amp;"&amp;ma="&amp;LEFT(S537,V537-1)&amp;"&amp;mb="&amp;MID(S537,V537+1,99),"Open on MyMapcodes →"),""),"")</f>
        <v/>
      </c>
      <c r="J537" s="48">
        <f>IF(P537="","",IF(AC537="MISSING","Add the country code: put it in front of the mapcode (e.g. ZAF RDD.2J) or in column C. ZAF = South Africa.",IF(AC537&lt;&gt;"",AC537,IF(M537="NO CONNECTION","Excel couldn't reach the mapcode service. Click the REFRESH RESULTS box just above the table.",IF(NOT(ISNUMBER(F537)),"The mapcode service doesn't recognise "&amp;E537&amp;". Check the mapcode and the country code.",IF(AD537,"Two different country codes were given, so the one in front of the mapcode ("&amp;R537&amp;") was used.",IF(E537&lt;&gt;TRIM(UPPER(B537&amp;"")),"Tidied up to "&amp;E537&amp;".","")))))))</f>
        <v/>
      </c>
      <c r="L537" s="49">
        <f>IF(E537="","",MapcodeAPI&amp;"coords/"&amp;SUBSTITUTE(E537," ","%20"))&amp;LEFT($B$13,0)</f>
        <v/>
      </c>
      <c r="M537" s="49">
        <f>IF(L537="","",IFERROR(_xlfn.WEBSERVICE(L537),IF(MapcodeAPIBackup="","NO CONNECTION",IFERROR(_xlfn.WEBSERVICE(MapcodeAPIBackup&amp;MID(L537,LEN(MapcodeAPI)+1,999)),"NO CONNECTION"))))</f>
        <v/>
      </c>
      <c r="N537" t="inlineStr">
        <is>
          <t xml:space="preserve"> </t>
        </is>
      </c>
      <c r="P537" s="50">
        <f>IFERROR(IF(AND(TRIM(B537&amp;"")="",TRIM(C537&amp;"")=""),"","#"&amp;UPPER(B537&amp;"")),"#(ERROR)")</f>
        <v/>
      </c>
      <c r="Q537" s="50">
        <f>IF(P537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537,2,999)," "," "),"﻿"," "),"​"," "),"⁠"," ")," "," ")," "," "),CHAR(9)," "),CHAR(10)," "),CHAR(13)," "),"MAPCODE"," "),CHAR(34)," "),"“"," "),"”"," "),"'"," "),"’"," "),"‘"," "),"("," "),")"," "),"["," "),"]"," "),"{"," "),"}"," "),","," "),";"," "),"|"," "),":"," "),"/"," "),"\"," ")))</f>
        <v/>
      </c>
      <c r="R537" s="50">
        <f>IF(ISNUMBER(FIND(" ",Q537)),LEFT(Q537,FIND(" ",Q537)-1),"")</f>
        <v/>
      </c>
      <c r="S537" s="50">
        <f>IF(ISNUMBER(FIND(" ",Q537)),TRIM(MID(Q537,FIND(" ",Q537)+1,999)),Q537)</f>
        <v/>
      </c>
      <c r="T5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537&amp;"")," "," "),"﻿"," "),"​"," "),"⁠"," ")," "," ")," "," "),CHAR(9)," "),CHAR(10)," "),CHAR(13)," "),"MAPCODE"," "),CHAR(34)," "),"“"," "),"”"," "),"'"," "),"’"," "),"‘"," "),"("," "),")"," "),"["," "),"]"," "),"{"," "),"}"," "),","," "),";"," "),"|"," "),":"," "),"/"," "),"\"," "))</f>
        <v/>
      </c>
      <c r="U537" s="50">
        <f>IF(R537&lt;&gt;"",R537,T537)</f>
        <v/>
      </c>
      <c r="V537" s="50">
        <f>IFERROR(FIND(".",S537),0)</f>
        <v/>
      </c>
      <c r="W537" s="50">
        <f>IF(V537&gt;0,V537-1,LEN(S537))</f>
        <v/>
      </c>
      <c r="X537" s="50">
        <f>IF(V537=0,"",IFERROR(LEFT(MID(S537,V537+1,99),FIND("-",MID(S537,V537+1,99))-1),MID(S537,V537+1,99)))</f>
        <v/>
      </c>
      <c r="Y537" s="50">
        <f>LEN(X537)</f>
        <v/>
      </c>
      <c r="Z5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537,"0",""),"1",""),"2",""),"3",""),"4",""),"5",""),"6",""),"7",""),"8",""),"9",""),"A",""),"B",""),"C",""),"D",""),"E",""),"F",""),"G",""),"H",""),"I",""),"J",""),"K",""),"L",""),"M",""),"N",""),"O",""),"P",""),"Q",""),"R",""),"S",""),"T",""),"U",""),"V",""),"W",""),"X",""),"Y",""),"Z",""),".",""),"-","")</f>
        <v/>
      </c>
      <c r="AA537" s="50">
        <f>LEN(S537)-LEN(SUBSTITUTE(S537,".",""))</f>
        <v/>
      </c>
      <c r="AB537" s="50">
        <f>AND(W537=5,Y537=4)</f>
        <v/>
      </c>
      <c r="AC537" s="50">
        <f>IF(P537="","",IF(S537="","There is no mapcode in this row, only a country code.",IF(ISNUMBER(FIND(" ",S537)),"There are too many spaces. A mapcode looks like ZAF RDD.2J: the country code, one space, then the code.",IF(Z537&lt;&gt;"","Contains characters that can't be in a mapcode: "&amp;Z537,IF(OR(AA537&lt;&gt;1,W537&lt;2,W537&gt;5,Y537&lt;2,Y537&gt;4),"This doesn't look like a mapcode. Mapcodes look like RDD.2J: 2 to 5 letters or numbers, a dot, then 2 to 4 more.",IF(AND(U537="",NOT(AB537)),"MISSING",IF(AND(U537&lt;&gt;"",OR(LEN(U537)&lt;2,LEN(U537)&gt;6,ISNUMBER(FIND(".",U537)))),"The country code """&amp;U537&amp;""" doesn't look right. Use a code like ZAF (South Africa) or US-CA (California).","")))))))</f>
        <v/>
      </c>
      <c r="AD537" s="50">
        <f>AND(R537&lt;&gt;"",T537&lt;&gt;"",R537&lt;&gt;T537)</f>
        <v/>
      </c>
    </row>
    <row r="538">
      <c r="B538" s="44" t="n"/>
      <c r="C538" s="44" t="n"/>
      <c r="D538" s="45">
        <f>IF(P538="","",IF(AC538="MISSING","MISSING COUNTRY CODE",IF(AC538&lt;&gt;"","NOT A VALID MAPCODE",IF(M538="NO CONNECTION","NO CONNECTION",IF(NOT(ISNUMBER(F538)),"NOT FOUND",IF(AD538,"CONVERTED – PLEASE CHECK","CONVERTED"))))))</f>
        <v/>
      </c>
      <c r="E538" s="46">
        <f>IF(OR(P538="",AC538&lt;&gt;""),"",TRIM(U538&amp;" "&amp;S538))</f>
        <v/>
      </c>
      <c r="F538" s="47">
        <f>IF(OR(M538="",M538="NO CONNECTION"),"",IFERROR(VALUE(SUBSTITUTE(_xlfn.FILTERXML(M538,"//latDeg"),".",MID(1/2,2,1))),""))</f>
        <v/>
      </c>
      <c r="G538" s="47">
        <f>IF(OR(M538="",M538="NO CONNECTION"),"",IFERROR(VALUE(SUBSTITUTE(_xlfn.FILTERXML(M538,"//lonDeg"),".",MID(1/2,2,1))),""))</f>
        <v/>
      </c>
      <c r="H538" s="45">
        <f>IF(ISNUMBER(F538),SUBSTITUTE(ROUND(F538,6)&amp;"",",",".")&amp;", "&amp;SUBSTITUTE(ROUND(G538,6)&amp;"",",","."),"")</f>
        <v/>
      </c>
      <c r="I538" s="46">
        <f>IF(ISNUMBER(F538),IFERROR(HYPERLINK("https://www.mymapcodes.com/go/?t="&amp;IF(U538="","AAA",U538)&amp;"&amp;ma="&amp;LEFT(S538,V538-1)&amp;"&amp;mb="&amp;MID(S538,V538+1,99),"Open on MyMapcodes →"),""),"")</f>
        <v/>
      </c>
      <c r="J538" s="48">
        <f>IF(P538="","",IF(AC538="MISSING","Add the country code: put it in front of the mapcode (e.g. ZAF RDD.2J) or in column C. ZAF = South Africa.",IF(AC538&lt;&gt;"",AC538,IF(M538="NO CONNECTION","Excel couldn't reach the mapcode service. Click the REFRESH RESULTS box just above the table.",IF(NOT(ISNUMBER(F538)),"The mapcode service doesn't recognise "&amp;E538&amp;". Check the mapcode and the country code.",IF(AD538,"Two different country codes were given, so the one in front of the mapcode ("&amp;R538&amp;") was used.",IF(E538&lt;&gt;TRIM(UPPER(B538&amp;"")),"Tidied up to "&amp;E538&amp;".","")))))))</f>
        <v/>
      </c>
      <c r="L538" s="49">
        <f>IF(E538="","",MapcodeAPI&amp;"coords/"&amp;SUBSTITUTE(E538," ","%20"))&amp;LEFT($B$13,0)</f>
        <v/>
      </c>
      <c r="M538" s="49">
        <f>IF(L538="","",IFERROR(_xlfn.WEBSERVICE(L538),IF(MapcodeAPIBackup="","NO CONNECTION",IFERROR(_xlfn.WEBSERVICE(MapcodeAPIBackup&amp;MID(L538,LEN(MapcodeAPI)+1,999)),"NO CONNECTION"))))</f>
        <v/>
      </c>
      <c r="N538" t="inlineStr">
        <is>
          <t xml:space="preserve"> </t>
        </is>
      </c>
      <c r="P538" s="50">
        <f>IFERROR(IF(AND(TRIM(B538&amp;"")="",TRIM(C538&amp;"")=""),"","#"&amp;UPPER(B538&amp;"")),"#(ERROR)")</f>
        <v/>
      </c>
      <c r="Q538" s="50">
        <f>IF(P538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538,2,999)," "," "),"﻿"," "),"​"," "),"⁠"," ")," "," ")," "," "),CHAR(9)," "),CHAR(10)," "),CHAR(13)," "),"MAPCODE"," "),CHAR(34)," "),"“"," "),"”"," "),"'"," "),"’"," "),"‘"," "),"("," "),")"," "),"["," "),"]"," "),"{"," "),"}"," "),","," "),";"," "),"|"," "),":"," "),"/"," "),"\"," ")))</f>
        <v/>
      </c>
      <c r="R538" s="50">
        <f>IF(ISNUMBER(FIND(" ",Q538)),LEFT(Q538,FIND(" ",Q538)-1),"")</f>
        <v/>
      </c>
      <c r="S538" s="50">
        <f>IF(ISNUMBER(FIND(" ",Q538)),TRIM(MID(Q538,FIND(" ",Q538)+1,999)),Q538)</f>
        <v/>
      </c>
      <c r="T5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538&amp;"")," "," "),"﻿"," "),"​"," "),"⁠"," ")," "," ")," "," "),CHAR(9)," "),CHAR(10)," "),CHAR(13)," "),"MAPCODE"," "),CHAR(34)," "),"“"," "),"”"," "),"'"," "),"’"," "),"‘"," "),"("," "),")"," "),"["," "),"]"," "),"{"," "),"}"," "),","," "),";"," "),"|"," "),":"," "),"/"," "),"\"," "))</f>
        <v/>
      </c>
      <c r="U538" s="50">
        <f>IF(R538&lt;&gt;"",R538,T538)</f>
        <v/>
      </c>
      <c r="V538" s="50">
        <f>IFERROR(FIND(".",S538),0)</f>
        <v/>
      </c>
      <c r="W538" s="50">
        <f>IF(V538&gt;0,V538-1,LEN(S538))</f>
        <v/>
      </c>
      <c r="X538" s="50">
        <f>IF(V538=0,"",IFERROR(LEFT(MID(S538,V538+1,99),FIND("-",MID(S538,V538+1,99))-1),MID(S538,V538+1,99)))</f>
        <v/>
      </c>
      <c r="Y538" s="50">
        <f>LEN(X538)</f>
        <v/>
      </c>
      <c r="Z5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538,"0",""),"1",""),"2",""),"3",""),"4",""),"5",""),"6",""),"7",""),"8",""),"9",""),"A",""),"B",""),"C",""),"D",""),"E",""),"F",""),"G",""),"H",""),"I",""),"J",""),"K",""),"L",""),"M",""),"N",""),"O",""),"P",""),"Q",""),"R",""),"S",""),"T",""),"U",""),"V",""),"W",""),"X",""),"Y",""),"Z",""),".",""),"-","")</f>
        <v/>
      </c>
      <c r="AA538" s="50">
        <f>LEN(S538)-LEN(SUBSTITUTE(S538,".",""))</f>
        <v/>
      </c>
      <c r="AB538" s="50">
        <f>AND(W538=5,Y538=4)</f>
        <v/>
      </c>
      <c r="AC538" s="50">
        <f>IF(P538="","",IF(S538="","There is no mapcode in this row, only a country code.",IF(ISNUMBER(FIND(" ",S538)),"There are too many spaces. A mapcode looks like ZAF RDD.2J: the country code, one space, then the code.",IF(Z538&lt;&gt;"","Contains characters that can't be in a mapcode: "&amp;Z538,IF(OR(AA538&lt;&gt;1,W538&lt;2,W538&gt;5,Y538&lt;2,Y538&gt;4),"This doesn't look like a mapcode. Mapcodes look like RDD.2J: 2 to 5 letters or numbers, a dot, then 2 to 4 more.",IF(AND(U538="",NOT(AB538)),"MISSING",IF(AND(U538&lt;&gt;"",OR(LEN(U538)&lt;2,LEN(U538)&gt;6,ISNUMBER(FIND(".",U538)))),"The country code """&amp;U538&amp;""" doesn't look right. Use a code like ZAF (South Africa) or US-CA (California).","")))))))</f>
        <v/>
      </c>
      <c r="AD538" s="50">
        <f>AND(R538&lt;&gt;"",T538&lt;&gt;"",R538&lt;&gt;T538)</f>
        <v/>
      </c>
    </row>
    <row r="539">
      <c r="B539" s="44" t="n"/>
      <c r="C539" s="44" t="n"/>
      <c r="D539" s="45">
        <f>IF(P539="","",IF(AC539="MISSING","MISSING COUNTRY CODE",IF(AC539&lt;&gt;"","NOT A VALID MAPCODE",IF(M539="NO CONNECTION","NO CONNECTION",IF(NOT(ISNUMBER(F539)),"NOT FOUND",IF(AD539,"CONVERTED – PLEASE CHECK","CONVERTED"))))))</f>
        <v/>
      </c>
      <c r="E539" s="46">
        <f>IF(OR(P539="",AC539&lt;&gt;""),"",TRIM(U539&amp;" "&amp;S539))</f>
        <v/>
      </c>
      <c r="F539" s="47">
        <f>IF(OR(M539="",M539="NO CONNECTION"),"",IFERROR(VALUE(SUBSTITUTE(_xlfn.FILTERXML(M539,"//latDeg"),".",MID(1/2,2,1))),""))</f>
        <v/>
      </c>
      <c r="G539" s="47">
        <f>IF(OR(M539="",M539="NO CONNECTION"),"",IFERROR(VALUE(SUBSTITUTE(_xlfn.FILTERXML(M539,"//lonDeg"),".",MID(1/2,2,1))),""))</f>
        <v/>
      </c>
      <c r="H539" s="45">
        <f>IF(ISNUMBER(F539),SUBSTITUTE(ROUND(F539,6)&amp;"",",",".")&amp;", "&amp;SUBSTITUTE(ROUND(G539,6)&amp;"",",","."),"")</f>
        <v/>
      </c>
      <c r="I539" s="46">
        <f>IF(ISNUMBER(F539),IFERROR(HYPERLINK("https://www.mymapcodes.com/go/?t="&amp;IF(U539="","AAA",U539)&amp;"&amp;ma="&amp;LEFT(S539,V539-1)&amp;"&amp;mb="&amp;MID(S539,V539+1,99),"Open on MyMapcodes →"),""),"")</f>
        <v/>
      </c>
      <c r="J539" s="48">
        <f>IF(P539="","",IF(AC539="MISSING","Add the country code: put it in front of the mapcode (e.g. ZAF RDD.2J) or in column C. ZAF = South Africa.",IF(AC539&lt;&gt;"",AC539,IF(M539="NO CONNECTION","Excel couldn't reach the mapcode service. Click the REFRESH RESULTS box just above the table.",IF(NOT(ISNUMBER(F539)),"The mapcode service doesn't recognise "&amp;E539&amp;". Check the mapcode and the country code.",IF(AD539,"Two different country codes were given, so the one in front of the mapcode ("&amp;R539&amp;") was used.",IF(E539&lt;&gt;TRIM(UPPER(B539&amp;"")),"Tidied up to "&amp;E539&amp;".","")))))))</f>
        <v/>
      </c>
      <c r="L539" s="49">
        <f>IF(E539="","",MapcodeAPI&amp;"coords/"&amp;SUBSTITUTE(E539," ","%20"))&amp;LEFT($B$13,0)</f>
        <v/>
      </c>
      <c r="M539" s="49">
        <f>IF(L539="","",IFERROR(_xlfn.WEBSERVICE(L539),IF(MapcodeAPIBackup="","NO CONNECTION",IFERROR(_xlfn.WEBSERVICE(MapcodeAPIBackup&amp;MID(L539,LEN(MapcodeAPI)+1,999)),"NO CONNECTION"))))</f>
        <v/>
      </c>
      <c r="N539" t="inlineStr">
        <is>
          <t xml:space="preserve"> </t>
        </is>
      </c>
      <c r="P539" s="50">
        <f>IFERROR(IF(AND(TRIM(B539&amp;"")="",TRIM(C539&amp;"")=""),"","#"&amp;UPPER(B539&amp;"")),"#(ERROR)")</f>
        <v/>
      </c>
      <c r="Q539" s="50">
        <f>IF(P539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539,2,999)," "," "),"﻿"," "),"​"," "),"⁠"," ")," "," ")," "," "),CHAR(9)," "),CHAR(10)," "),CHAR(13)," "),"MAPCODE"," "),CHAR(34)," "),"“"," "),"”"," "),"'"," "),"’"," "),"‘"," "),"("," "),")"," "),"["," "),"]"," "),"{"," "),"}"," "),","," "),";"," "),"|"," "),":"," "),"/"," "),"\"," ")))</f>
        <v/>
      </c>
      <c r="R539" s="50">
        <f>IF(ISNUMBER(FIND(" ",Q539)),LEFT(Q539,FIND(" ",Q539)-1),"")</f>
        <v/>
      </c>
      <c r="S539" s="50">
        <f>IF(ISNUMBER(FIND(" ",Q539)),TRIM(MID(Q539,FIND(" ",Q539)+1,999)),Q539)</f>
        <v/>
      </c>
      <c r="T5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539&amp;"")," "," "),"﻿"," "),"​"," "),"⁠"," ")," "," ")," "," "),CHAR(9)," "),CHAR(10)," "),CHAR(13)," "),"MAPCODE"," "),CHAR(34)," "),"“"," "),"”"," "),"'"," "),"’"," "),"‘"," "),"("," "),")"," "),"["," "),"]"," "),"{"," "),"}"," "),","," "),";"," "),"|"," "),":"," "),"/"," "),"\"," "))</f>
        <v/>
      </c>
      <c r="U539" s="50">
        <f>IF(R539&lt;&gt;"",R539,T539)</f>
        <v/>
      </c>
      <c r="V539" s="50">
        <f>IFERROR(FIND(".",S539),0)</f>
        <v/>
      </c>
      <c r="W539" s="50">
        <f>IF(V539&gt;0,V539-1,LEN(S539))</f>
        <v/>
      </c>
      <c r="X539" s="50">
        <f>IF(V539=0,"",IFERROR(LEFT(MID(S539,V539+1,99),FIND("-",MID(S539,V539+1,99))-1),MID(S539,V539+1,99)))</f>
        <v/>
      </c>
      <c r="Y539" s="50">
        <f>LEN(X539)</f>
        <v/>
      </c>
      <c r="Z5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539,"0",""),"1",""),"2",""),"3",""),"4",""),"5",""),"6",""),"7",""),"8",""),"9",""),"A",""),"B",""),"C",""),"D",""),"E",""),"F",""),"G",""),"H",""),"I",""),"J",""),"K",""),"L",""),"M",""),"N",""),"O",""),"P",""),"Q",""),"R",""),"S",""),"T",""),"U",""),"V",""),"W",""),"X",""),"Y",""),"Z",""),".",""),"-","")</f>
        <v/>
      </c>
      <c r="AA539" s="50">
        <f>LEN(S539)-LEN(SUBSTITUTE(S539,".",""))</f>
        <v/>
      </c>
      <c r="AB539" s="50">
        <f>AND(W539=5,Y539=4)</f>
        <v/>
      </c>
      <c r="AC539" s="50">
        <f>IF(P539="","",IF(S539="","There is no mapcode in this row, only a country code.",IF(ISNUMBER(FIND(" ",S539)),"There are too many spaces. A mapcode looks like ZAF RDD.2J: the country code, one space, then the code.",IF(Z539&lt;&gt;"","Contains characters that can't be in a mapcode: "&amp;Z539,IF(OR(AA539&lt;&gt;1,W539&lt;2,W539&gt;5,Y539&lt;2,Y539&gt;4),"This doesn't look like a mapcode. Mapcodes look like RDD.2J: 2 to 5 letters or numbers, a dot, then 2 to 4 more.",IF(AND(U539="",NOT(AB539)),"MISSING",IF(AND(U539&lt;&gt;"",OR(LEN(U539)&lt;2,LEN(U539)&gt;6,ISNUMBER(FIND(".",U539)))),"The country code """&amp;U539&amp;""" doesn't look right. Use a code like ZAF (South Africa) or US-CA (California).","")))))))</f>
        <v/>
      </c>
      <c r="AD539" s="50">
        <f>AND(R539&lt;&gt;"",T539&lt;&gt;"",R539&lt;&gt;T539)</f>
        <v/>
      </c>
    </row>
    <row r="540">
      <c r="B540" s="44" t="n"/>
      <c r="C540" s="44" t="n"/>
      <c r="D540" s="45">
        <f>IF(P540="","",IF(AC540="MISSING","MISSING COUNTRY CODE",IF(AC540&lt;&gt;"","NOT A VALID MAPCODE",IF(M540="NO CONNECTION","NO CONNECTION",IF(NOT(ISNUMBER(F540)),"NOT FOUND",IF(AD540,"CONVERTED – PLEASE CHECK","CONVERTED"))))))</f>
        <v/>
      </c>
      <c r="E540" s="46">
        <f>IF(OR(P540="",AC540&lt;&gt;""),"",TRIM(U540&amp;" "&amp;S540))</f>
        <v/>
      </c>
      <c r="F540" s="47">
        <f>IF(OR(M540="",M540="NO CONNECTION"),"",IFERROR(VALUE(SUBSTITUTE(_xlfn.FILTERXML(M540,"//latDeg"),".",MID(1/2,2,1))),""))</f>
        <v/>
      </c>
      <c r="G540" s="47">
        <f>IF(OR(M540="",M540="NO CONNECTION"),"",IFERROR(VALUE(SUBSTITUTE(_xlfn.FILTERXML(M540,"//lonDeg"),".",MID(1/2,2,1))),""))</f>
        <v/>
      </c>
      <c r="H540" s="45">
        <f>IF(ISNUMBER(F540),SUBSTITUTE(ROUND(F540,6)&amp;"",",",".")&amp;", "&amp;SUBSTITUTE(ROUND(G540,6)&amp;"",",","."),"")</f>
        <v/>
      </c>
      <c r="I540" s="46">
        <f>IF(ISNUMBER(F540),IFERROR(HYPERLINK("https://www.mymapcodes.com/go/?t="&amp;IF(U540="","AAA",U540)&amp;"&amp;ma="&amp;LEFT(S540,V540-1)&amp;"&amp;mb="&amp;MID(S540,V540+1,99),"Open on MyMapcodes →"),""),"")</f>
        <v/>
      </c>
      <c r="J540" s="48">
        <f>IF(P540="","",IF(AC540="MISSING","Add the country code: put it in front of the mapcode (e.g. ZAF RDD.2J) or in column C. ZAF = South Africa.",IF(AC540&lt;&gt;"",AC540,IF(M540="NO CONNECTION","Excel couldn't reach the mapcode service. Click the REFRESH RESULTS box just above the table.",IF(NOT(ISNUMBER(F540)),"The mapcode service doesn't recognise "&amp;E540&amp;". Check the mapcode and the country code.",IF(AD540,"Two different country codes were given, so the one in front of the mapcode ("&amp;R540&amp;") was used.",IF(E540&lt;&gt;TRIM(UPPER(B540&amp;"")),"Tidied up to "&amp;E540&amp;".","")))))))</f>
        <v/>
      </c>
      <c r="L540" s="49">
        <f>IF(E540="","",MapcodeAPI&amp;"coords/"&amp;SUBSTITUTE(E540," ","%20"))&amp;LEFT($B$13,0)</f>
        <v/>
      </c>
      <c r="M540" s="49">
        <f>IF(L540="","",IFERROR(_xlfn.WEBSERVICE(L540),IF(MapcodeAPIBackup="","NO CONNECTION",IFERROR(_xlfn.WEBSERVICE(MapcodeAPIBackup&amp;MID(L540,LEN(MapcodeAPI)+1,999)),"NO CONNECTION"))))</f>
        <v/>
      </c>
      <c r="N540" t="inlineStr">
        <is>
          <t xml:space="preserve"> </t>
        </is>
      </c>
      <c r="P540" s="50">
        <f>IFERROR(IF(AND(TRIM(B540&amp;"")="",TRIM(C540&amp;"")=""),"","#"&amp;UPPER(B540&amp;"")),"#(ERROR)")</f>
        <v/>
      </c>
      <c r="Q540" s="50">
        <f>IF(P540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540,2,999)," "," "),"﻿"," "),"​"," "),"⁠"," ")," "," ")," "," "),CHAR(9)," "),CHAR(10)," "),CHAR(13)," "),"MAPCODE"," "),CHAR(34)," "),"“"," "),"”"," "),"'"," "),"’"," "),"‘"," "),"("," "),")"," "),"["," "),"]"," "),"{"," "),"}"," "),","," "),";"," "),"|"," "),":"," "),"/"," "),"\"," ")))</f>
        <v/>
      </c>
      <c r="R540" s="50">
        <f>IF(ISNUMBER(FIND(" ",Q540)),LEFT(Q540,FIND(" ",Q540)-1),"")</f>
        <v/>
      </c>
      <c r="S540" s="50">
        <f>IF(ISNUMBER(FIND(" ",Q540)),TRIM(MID(Q540,FIND(" ",Q540)+1,999)),Q540)</f>
        <v/>
      </c>
      <c r="T5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540&amp;"")," "," "),"﻿"," "),"​"," "),"⁠"," ")," "," ")," "," "),CHAR(9)," "),CHAR(10)," "),CHAR(13)," "),"MAPCODE"," "),CHAR(34)," "),"“"," "),"”"," "),"'"," "),"’"," "),"‘"," "),"("," "),")"," "),"["," "),"]"," "),"{"," "),"}"," "),","," "),";"," "),"|"," "),":"," "),"/"," "),"\"," "))</f>
        <v/>
      </c>
      <c r="U540" s="50">
        <f>IF(R540&lt;&gt;"",R540,T540)</f>
        <v/>
      </c>
      <c r="V540" s="50">
        <f>IFERROR(FIND(".",S540),0)</f>
        <v/>
      </c>
      <c r="W540" s="50">
        <f>IF(V540&gt;0,V540-1,LEN(S540))</f>
        <v/>
      </c>
      <c r="X540" s="50">
        <f>IF(V540=0,"",IFERROR(LEFT(MID(S540,V540+1,99),FIND("-",MID(S540,V540+1,99))-1),MID(S540,V540+1,99)))</f>
        <v/>
      </c>
      <c r="Y540" s="50">
        <f>LEN(X540)</f>
        <v/>
      </c>
      <c r="Z5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540,"0",""),"1",""),"2",""),"3",""),"4",""),"5",""),"6",""),"7",""),"8",""),"9",""),"A",""),"B",""),"C",""),"D",""),"E",""),"F",""),"G",""),"H",""),"I",""),"J",""),"K",""),"L",""),"M",""),"N",""),"O",""),"P",""),"Q",""),"R",""),"S",""),"T",""),"U",""),"V",""),"W",""),"X",""),"Y",""),"Z",""),".",""),"-","")</f>
        <v/>
      </c>
      <c r="AA540" s="50">
        <f>LEN(S540)-LEN(SUBSTITUTE(S540,".",""))</f>
        <v/>
      </c>
      <c r="AB540" s="50">
        <f>AND(W540=5,Y540=4)</f>
        <v/>
      </c>
      <c r="AC540" s="50">
        <f>IF(P540="","",IF(S540="","There is no mapcode in this row, only a country code.",IF(ISNUMBER(FIND(" ",S540)),"There are too many spaces. A mapcode looks like ZAF RDD.2J: the country code, one space, then the code.",IF(Z540&lt;&gt;"","Contains characters that can't be in a mapcode: "&amp;Z540,IF(OR(AA540&lt;&gt;1,W540&lt;2,W540&gt;5,Y540&lt;2,Y540&gt;4),"This doesn't look like a mapcode. Mapcodes look like RDD.2J: 2 to 5 letters or numbers, a dot, then 2 to 4 more.",IF(AND(U540="",NOT(AB540)),"MISSING",IF(AND(U540&lt;&gt;"",OR(LEN(U540)&lt;2,LEN(U540)&gt;6,ISNUMBER(FIND(".",U540)))),"The country code """&amp;U540&amp;""" doesn't look right. Use a code like ZAF (South Africa) or US-CA (California).","")))))))</f>
        <v/>
      </c>
      <c r="AD540" s="50">
        <f>AND(R540&lt;&gt;"",T540&lt;&gt;"",R540&lt;&gt;T540)</f>
        <v/>
      </c>
    </row>
    <row r="541">
      <c r="B541" s="44" t="n"/>
      <c r="C541" s="44" t="n"/>
      <c r="D541" s="45">
        <f>IF(P541="","",IF(AC541="MISSING","MISSING COUNTRY CODE",IF(AC541&lt;&gt;"","NOT A VALID MAPCODE",IF(M541="NO CONNECTION","NO CONNECTION",IF(NOT(ISNUMBER(F541)),"NOT FOUND",IF(AD541,"CONVERTED – PLEASE CHECK","CONVERTED"))))))</f>
        <v/>
      </c>
      <c r="E541" s="46">
        <f>IF(OR(P541="",AC541&lt;&gt;""),"",TRIM(U541&amp;" "&amp;S541))</f>
        <v/>
      </c>
      <c r="F541" s="47">
        <f>IF(OR(M541="",M541="NO CONNECTION"),"",IFERROR(VALUE(SUBSTITUTE(_xlfn.FILTERXML(M541,"//latDeg"),".",MID(1/2,2,1))),""))</f>
        <v/>
      </c>
      <c r="G541" s="47">
        <f>IF(OR(M541="",M541="NO CONNECTION"),"",IFERROR(VALUE(SUBSTITUTE(_xlfn.FILTERXML(M541,"//lonDeg"),".",MID(1/2,2,1))),""))</f>
        <v/>
      </c>
      <c r="H541" s="45">
        <f>IF(ISNUMBER(F541),SUBSTITUTE(ROUND(F541,6)&amp;"",",",".")&amp;", "&amp;SUBSTITUTE(ROUND(G541,6)&amp;"",",","."),"")</f>
        <v/>
      </c>
      <c r="I541" s="46">
        <f>IF(ISNUMBER(F541),IFERROR(HYPERLINK("https://www.mymapcodes.com/go/?t="&amp;IF(U541="","AAA",U541)&amp;"&amp;ma="&amp;LEFT(S541,V541-1)&amp;"&amp;mb="&amp;MID(S541,V541+1,99),"Open on MyMapcodes →"),""),"")</f>
        <v/>
      </c>
      <c r="J541" s="48">
        <f>IF(P541="","",IF(AC541="MISSING","Add the country code: put it in front of the mapcode (e.g. ZAF RDD.2J) or in column C. ZAF = South Africa.",IF(AC541&lt;&gt;"",AC541,IF(M541="NO CONNECTION","Excel couldn't reach the mapcode service. Click the REFRESH RESULTS box just above the table.",IF(NOT(ISNUMBER(F541)),"The mapcode service doesn't recognise "&amp;E541&amp;". Check the mapcode and the country code.",IF(AD541,"Two different country codes were given, so the one in front of the mapcode ("&amp;R541&amp;") was used.",IF(E541&lt;&gt;TRIM(UPPER(B541&amp;"")),"Tidied up to "&amp;E541&amp;".","")))))))</f>
        <v/>
      </c>
      <c r="L541" s="49">
        <f>IF(E541="","",MapcodeAPI&amp;"coords/"&amp;SUBSTITUTE(E541," ","%20"))&amp;LEFT($B$13,0)</f>
        <v/>
      </c>
      <c r="M541" s="49">
        <f>IF(L541="","",IFERROR(_xlfn.WEBSERVICE(L541),IF(MapcodeAPIBackup="","NO CONNECTION",IFERROR(_xlfn.WEBSERVICE(MapcodeAPIBackup&amp;MID(L541,LEN(MapcodeAPI)+1,999)),"NO CONNECTION"))))</f>
        <v/>
      </c>
      <c r="N541" t="inlineStr">
        <is>
          <t xml:space="preserve"> </t>
        </is>
      </c>
      <c r="P541" s="50">
        <f>IFERROR(IF(AND(TRIM(B541&amp;"")="",TRIM(C541&amp;"")=""),"","#"&amp;UPPER(B541&amp;"")),"#(ERROR)")</f>
        <v/>
      </c>
      <c r="Q541" s="50">
        <f>IF(P541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541,2,999)," "," "),"﻿"," "),"​"," "),"⁠"," ")," "," ")," "," "),CHAR(9)," "),CHAR(10)," "),CHAR(13)," "),"MAPCODE"," "),CHAR(34)," "),"“"," "),"”"," "),"'"," "),"’"," "),"‘"," "),"("," "),")"," "),"["," "),"]"," "),"{"," "),"}"," "),","," "),";"," "),"|"," "),":"," "),"/"," "),"\"," ")))</f>
        <v/>
      </c>
      <c r="R541" s="50">
        <f>IF(ISNUMBER(FIND(" ",Q541)),LEFT(Q541,FIND(" ",Q541)-1),"")</f>
        <v/>
      </c>
      <c r="S541" s="50">
        <f>IF(ISNUMBER(FIND(" ",Q541)),TRIM(MID(Q541,FIND(" ",Q541)+1,999)),Q541)</f>
        <v/>
      </c>
      <c r="T5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541&amp;"")," "," "),"﻿"," "),"​"," "),"⁠"," ")," "," ")," "," "),CHAR(9)," "),CHAR(10)," "),CHAR(13)," "),"MAPCODE"," "),CHAR(34)," "),"“"," "),"”"," "),"'"," "),"’"," "),"‘"," "),"("," "),")"," "),"["," "),"]"," "),"{"," "),"}"," "),","," "),";"," "),"|"," "),":"," "),"/"," "),"\"," "))</f>
        <v/>
      </c>
      <c r="U541" s="50">
        <f>IF(R541&lt;&gt;"",R541,T541)</f>
        <v/>
      </c>
      <c r="V541" s="50">
        <f>IFERROR(FIND(".",S541),0)</f>
        <v/>
      </c>
      <c r="W541" s="50">
        <f>IF(V541&gt;0,V541-1,LEN(S541))</f>
        <v/>
      </c>
      <c r="X541" s="50">
        <f>IF(V541=0,"",IFERROR(LEFT(MID(S541,V541+1,99),FIND("-",MID(S541,V541+1,99))-1),MID(S541,V541+1,99)))</f>
        <v/>
      </c>
      <c r="Y541" s="50">
        <f>LEN(X541)</f>
        <v/>
      </c>
      <c r="Z5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541,"0",""),"1",""),"2",""),"3",""),"4",""),"5",""),"6",""),"7",""),"8",""),"9",""),"A",""),"B",""),"C",""),"D",""),"E",""),"F",""),"G",""),"H",""),"I",""),"J",""),"K",""),"L",""),"M",""),"N",""),"O",""),"P",""),"Q",""),"R",""),"S",""),"T",""),"U",""),"V",""),"W",""),"X",""),"Y",""),"Z",""),".",""),"-","")</f>
        <v/>
      </c>
      <c r="AA541" s="50">
        <f>LEN(S541)-LEN(SUBSTITUTE(S541,".",""))</f>
        <v/>
      </c>
      <c r="AB541" s="50">
        <f>AND(W541=5,Y541=4)</f>
        <v/>
      </c>
      <c r="AC541" s="50">
        <f>IF(P541="","",IF(S541="","There is no mapcode in this row, only a country code.",IF(ISNUMBER(FIND(" ",S541)),"There are too many spaces. A mapcode looks like ZAF RDD.2J: the country code, one space, then the code.",IF(Z541&lt;&gt;"","Contains characters that can't be in a mapcode: "&amp;Z541,IF(OR(AA541&lt;&gt;1,W541&lt;2,W541&gt;5,Y541&lt;2,Y541&gt;4),"This doesn't look like a mapcode. Mapcodes look like RDD.2J: 2 to 5 letters or numbers, a dot, then 2 to 4 more.",IF(AND(U541="",NOT(AB541)),"MISSING",IF(AND(U541&lt;&gt;"",OR(LEN(U541)&lt;2,LEN(U541)&gt;6,ISNUMBER(FIND(".",U541)))),"The country code """&amp;U541&amp;""" doesn't look right. Use a code like ZAF (South Africa) or US-CA (California).","")))))))</f>
        <v/>
      </c>
      <c r="AD541" s="50">
        <f>AND(R541&lt;&gt;"",T541&lt;&gt;"",R541&lt;&gt;T541)</f>
        <v/>
      </c>
    </row>
    <row r="542">
      <c r="B542" s="44" t="n"/>
      <c r="C542" s="44" t="n"/>
      <c r="D542" s="45">
        <f>IF(P542="","",IF(AC542="MISSING","MISSING COUNTRY CODE",IF(AC542&lt;&gt;"","NOT A VALID MAPCODE",IF(M542="NO CONNECTION","NO CONNECTION",IF(NOT(ISNUMBER(F542)),"NOT FOUND",IF(AD542,"CONVERTED – PLEASE CHECK","CONVERTED"))))))</f>
        <v/>
      </c>
      <c r="E542" s="46">
        <f>IF(OR(P542="",AC542&lt;&gt;""),"",TRIM(U542&amp;" "&amp;S542))</f>
        <v/>
      </c>
      <c r="F542" s="47">
        <f>IF(OR(M542="",M542="NO CONNECTION"),"",IFERROR(VALUE(SUBSTITUTE(_xlfn.FILTERXML(M542,"//latDeg"),".",MID(1/2,2,1))),""))</f>
        <v/>
      </c>
      <c r="G542" s="47">
        <f>IF(OR(M542="",M542="NO CONNECTION"),"",IFERROR(VALUE(SUBSTITUTE(_xlfn.FILTERXML(M542,"//lonDeg"),".",MID(1/2,2,1))),""))</f>
        <v/>
      </c>
      <c r="H542" s="45">
        <f>IF(ISNUMBER(F542),SUBSTITUTE(ROUND(F542,6)&amp;"",",",".")&amp;", "&amp;SUBSTITUTE(ROUND(G542,6)&amp;"",",","."),"")</f>
        <v/>
      </c>
      <c r="I542" s="46">
        <f>IF(ISNUMBER(F542),IFERROR(HYPERLINK("https://www.mymapcodes.com/go/?t="&amp;IF(U542="","AAA",U542)&amp;"&amp;ma="&amp;LEFT(S542,V542-1)&amp;"&amp;mb="&amp;MID(S542,V542+1,99),"Open on MyMapcodes →"),""),"")</f>
        <v/>
      </c>
      <c r="J542" s="48">
        <f>IF(P542="","",IF(AC542="MISSING","Add the country code: put it in front of the mapcode (e.g. ZAF RDD.2J) or in column C. ZAF = South Africa.",IF(AC542&lt;&gt;"",AC542,IF(M542="NO CONNECTION","Excel couldn't reach the mapcode service. Click the REFRESH RESULTS box just above the table.",IF(NOT(ISNUMBER(F542)),"The mapcode service doesn't recognise "&amp;E542&amp;". Check the mapcode and the country code.",IF(AD542,"Two different country codes were given, so the one in front of the mapcode ("&amp;R542&amp;") was used.",IF(E542&lt;&gt;TRIM(UPPER(B542&amp;"")),"Tidied up to "&amp;E542&amp;".","")))))))</f>
        <v/>
      </c>
      <c r="L542" s="49">
        <f>IF(E542="","",MapcodeAPI&amp;"coords/"&amp;SUBSTITUTE(E542," ","%20"))&amp;LEFT($B$13,0)</f>
        <v/>
      </c>
      <c r="M542" s="49">
        <f>IF(L542="","",IFERROR(_xlfn.WEBSERVICE(L542),IF(MapcodeAPIBackup="","NO CONNECTION",IFERROR(_xlfn.WEBSERVICE(MapcodeAPIBackup&amp;MID(L542,LEN(MapcodeAPI)+1,999)),"NO CONNECTION"))))</f>
        <v/>
      </c>
      <c r="N542" t="inlineStr">
        <is>
          <t xml:space="preserve"> </t>
        </is>
      </c>
      <c r="P542" s="50">
        <f>IFERROR(IF(AND(TRIM(B542&amp;"")="",TRIM(C542&amp;"")=""),"","#"&amp;UPPER(B542&amp;"")),"#(ERROR)")</f>
        <v/>
      </c>
      <c r="Q542" s="50">
        <f>IF(P542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542,2,999)," "," "),"﻿"," "),"​"," "),"⁠"," ")," "," ")," "," "),CHAR(9)," "),CHAR(10)," "),CHAR(13)," "),"MAPCODE"," "),CHAR(34)," "),"“"," "),"”"," "),"'"," "),"’"," "),"‘"," "),"("," "),")"," "),"["," "),"]"," "),"{"," "),"}"," "),","," "),";"," "),"|"," "),":"," "),"/"," "),"\"," ")))</f>
        <v/>
      </c>
      <c r="R542" s="50">
        <f>IF(ISNUMBER(FIND(" ",Q542)),LEFT(Q542,FIND(" ",Q542)-1),"")</f>
        <v/>
      </c>
      <c r="S542" s="50">
        <f>IF(ISNUMBER(FIND(" ",Q542)),TRIM(MID(Q542,FIND(" ",Q542)+1,999)),Q542)</f>
        <v/>
      </c>
      <c r="T5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542&amp;"")," "," "),"﻿"," "),"​"," "),"⁠"," ")," "," ")," "," "),CHAR(9)," "),CHAR(10)," "),CHAR(13)," "),"MAPCODE"," "),CHAR(34)," "),"“"," "),"”"," "),"'"," "),"’"," "),"‘"," "),"("," "),")"," "),"["," "),"]"," "),"{"," "),"}"," "),","," "),";"," "),"|"," "),":"," "),"/"," "),"\"," "))</f>
        <v/>
      </c>
      <c r="U542" s="50">
        <f>IF(R542&lt;&gt;"",R542,T542)</f>
        <v/>
      </c>
      <c r="V542" s="50">
        <f>IFERROR(FIND(".",S542),0)</f>
        <v/>
      </c>
      <c r="W542" s="50">
        <f>IF(V542&gt;0,V542-1,LEN(S542))</f>
        <v/>
      </c>
      <c r="X542" s="50">
        <f>IF(V542=0,"",IFERROR(LEFT(MID(S542,V542+1,99),FIND("-",MID(S542,V542+1,99))-1),MID(S542,V542+1,99)))</f>
        <v/>
      </c>
      <c r="Y542" s="50">
        <f>LEN(X542)</f>
        <v/>
      </c>
      <c r="Z5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542,"0",""),"1",""),"2",""),"3",""),"4",""),"5",""),"6",""),"7",""),"8",""),"9",""),"A",""),"B",""),"C",""),"D",""),"E",""),"F",""),"G",""),"H",""),"I",""),"J",""),"K",""),"L",""),"M",""),"N",""),"O",""),"P",""),"Q",""),"R",""),"S",""),"T",""),"U",""),"V",""),"W",""),"X",""),"Y",""),"Z",""),".",""),"-","")</f>
        <v/>
      </c>
      <c r="AA542" s="50">
        <f>LEN(S542)-LEN(SUBSTITUTE(S542,".",""))</f>
        <v/>
      </c>
      <c r="AB542" s="50">
        <f>AND(W542=5,Y542=4)</f>
        <v/>
      </c>
      <c r="AC542" s="50">
        <f>IF(P542="","",IF(S542="","There is no mapcode in this row, only a country code.",IF(ISNUMBER(FIND(" ",S542)),"There are too many spaces. A mapcode looks like ZAF RDD.2J: the country code, one space, then the code.",IF(Z542&lt;&gt;"","Contains characters that can't be in a mapcode: "&amp;Z542,IF(OR(AA542&lt;&gt;1,W542&lt;2,W542&gt;5,Y542&lt;2,Y542&gt;4),"This doesn't look like a mapcode. Mapcodes look like RDD.2J: 2 to 5 letters or numbers, a dot, then 2 to 4 more.",IF(AND(U542="",NOT(AB542)),"MISSING",IF(AND(U542&lt;&gt;"",OR(LEN(U542)&lt;2,LEN(U542)&gt;6,ISNUMBER(FIND(".",U542)))),"The country code """&amp;U542&amp;""" doesn't look right. Use a code like ZAF (South Africa) or US-CA (California).","")))))))</f>
        <v/>
      </c>
      <c r="AD542" s="50">
        <f>AND(R542&lt;&gt;"",T542&lt;&gt;"",R542&lt;&gt;T542)</f>
        <v/>
      </c>
    </row>
    <row r="543">
      <c r="B543" s="44" t="n"/>
      <c r="C543" s="44" t="n"/>
      <c r="D543" s="45">
        <f>IF(P543="","",IF(AC543="MISSING","MISSING COUNTRY CODE",IF(AC543&lt;&gt;"","NOT A VALID MAPCODE",IF(M543="NO CONNECTION","NO CONNECTION",IF(NOT(ISNUMBER(F543)),"NOT FOUND",IF(AD543,"CONVERTED – PLEASE CHECK","CONVERTED"))))))</f>
        <v/>
      </c>
      <c r="E543" s="46">
        <f>IF(OR(P543="",AC543&lt;&gt;""),"",TRIM(U543&amp;" "&amp;S543))</f>
        <v/>
      </c>
      <c r="F543" s="47">
        <f>IF(OR(M543="",M543="NO CONNECTION"),"",IFERROR(VALUE(SUBSTITUTE(_xlfn.FILTERXML(M543,"//latDeg"),".",MID(1/2,2,1))),""))</f>
        <v/>
      </c>
      <c r="G543" s="47">
        <f>IF(OR(M543="",M543="NO CONNECTION"),"",IFERROR(VALUE(SUBSTITUTE(_xlfn.FILTERXML(M543,"//lonDeg"),".",MID(1/2,2,1))),""))</f>
        <v/>
      </c>
      <c r="H543" s="45">
        <f>IF(ISNUMBER(F543),SUBSTITUTE(ROUND(F543,6)&amp;"",",",".")&amp;", "&amp;SUBSTITUTE(ROUND(G543,6)&amp;"",",","."),"")</f>
        <v/>
      </c>
      <c r="I543" s="46">
        <f>IF(ISNUMBER(F543),IFERROR(HYPERLINK("https://www.mymapcodes.com/go/?t="&amp;IF(U543="","AAA",U543)&amp;"&amp;ma="&amp;LEFT(S543,V543-1)&amp;"&amp;mb="&amp;MID(S543,V543+1,99),"Open on MyMapcodes →"),""),"")</f>
        <v/>
      </c>
      <c r="J543" s="48">
        <f>IF(P543="","",IF(AC543="MISSING","Add the country code: put it in front of the mapcode (e.g. ZAF RDD.2J) or in column C. ZAF = South Africa.",IF(AC543&lt;&gt;"",AC543,IF(M543="NO CONNECTION","Excel couldn't reach the mapcode service. Click the REFRESH RESULTS box just above the table.",IF(NOT(ISNUMBER(F543)),"The mapcode service doesn't recognise "&amp;E543&amp;". Check the mapcode and the country code.",IF(AD543,"Two different country codes were given, so the one in front of the mapcode ("&amp;R543&amp;") was used.",IF(E543&lt;&gt;TRIM(UPPER(B543&amp;"")),"Tidied up to "&amp;E543&amp;".","")))))))</f>
        <v/>
      </c>
      <c r="L543" s="49">
        <f>IF(E543="","",MapcodeAPI&amp;"coords/"&amp;SUBSTITUTE(E543," ","%20"))&amp;LEFT($B$13,0)</f>
        <v/>
      </c>
      <c r="M543" s="49">
        <f>IF(L543="","",IFERROR(_xlfn.WEBSERVICE(L543),IF(MapcodeAPIBackup="","NO CONNECTION",IFERROR(_xlfn.WEBSERVICE(MapcodeAPIBackup&amp;MID(L543,LEN(MapcodeAPI)+1,999)),"NO CONNECTION"))))</f>
        <v/>
      </c>
      <c r="N543" t="inlineStr">
        <is>
          <t xml:space="preserve"> </t>
        </is>
      </c>
      <c r="P543" s="50">
        <f>IFERROR(IF(AND(TRIM(B543&amp;"")="",TRIM(C543&amp;"")=""),"","#"&amp;UPPER(B543&amp;"")),"#(ERROR)")</f>
        <v/>
      </c>
      <c r="Q543" s="50">
        <f>IF(P543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543,2,999)," "," "),"﻿"," "),"​"," "),"⁠"," ")," "," ")," "," "),CHAR(9)," "),CHAR(10)," "),CHAR(13)," "),"MAPCODE"," "),CHAR(34)," "),"“"," "),"”"," "),"'"," "),"’"," "),"‘"," "),"("," "),")"," "),"["," "),"]"," "),"{"," "),"}"," "),","," "),";"," "),"|"," "),":"," "),"/"," "),"\"," ")))</f>
        <v/>
      </c>
      <c r="R543" s="50">
        <f>IF(ISNUMBER(FIND(" ",Q543)),LEFT(Q543,FIND(" ",Q543)-1),"")</f>
        <v/>
      </c>
      <c r="S543" s="50">
        <f>IF(ISNUMBER(FIND(" ",Q543)),TRIM(MID(Q543,FIND(" ",Q543)+1,999)),Q543)</f>
        <v/>
      </c>
      <c r="T5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543&amp;"")," "," "),"﻿"," "),"​"," "),"⁠"," ")," "," ")," "," "),CHAR(9)," "),CHAR(10)," "),CHAR(13)," "),"MAPCODE"," "),CHAR(34)," "),"“"," "),"”"," "),"'"," "),"’"," "),"‘"," "),"("," "),")"," "),"["," "),"]"," "),"{"," "),"}"," "),","," "),";"," "),"|"," "),":"," "),"/"," "),"\"," "))</f>
        <v/>
      </c>
      <c r="U543" s="50">
        <f>IF(R543&lt;&gt;"",R543,T543)</f>
        <v/>
      </c>
      <c r="V543" s="50">
        <f>IFERROR(FIND(".",S543),0)</f>
        <v/>
      </c>
      <c r="W543" s="50">
        <f>IF(V543&gt;0,V543-1,LEN(S543))</f>
        <v/>
      </c>
      <c r="X543" s="50">
        <f>IF(V543=0,"",IFERROR(LEFT(MID(S543,V543+1,99),FIND("-",MID(S543,V543+1,99))-1),MID(S543,V543+1,99)))</f>
        <v/>
      </c>
      <c r="Y543" s="50">
        <f>LEN(X543)</f>
        <v/>
      </c>
      <c r="Z5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543,"0",""),"1",""),"2",""),"3",""),"4",""),"5",""),"6",""),"7",""),"8",""),"9",""),"A",""),"B",""),"C",""),"D",""),"E",""),"F",""),"G",""),"H",""),"I",""),"J",""),"K",""),"L",""),"M",""),"N",""),"O",""),"P",""),"Q",""),"R",""),"S",""),"T",""),"U",""),"V",""),"W",""),"X",""),"Y",""),"Z",""),".",""),"-","")</f>
        <v/>
      </c>
      <c r="AA543" s="50">
        <f>LEN(S543)-LEN(SUBSTITUTE(S543,".",""))</f>
        <v/>
      </c>
      <c r="AB543" s="50">
        <f>AND(W543=5,Y543=4)</f>
        <v/>
      </c>
      <c r="AC543" s="50">
        <f>IF(P543="","",IF(S543="","There is no mapcode in this row, only a country code.",IF(ISNUMBER(FIND(" ",S543)),"There are too many spaces. A mapcode looks like ZAF RDD.2J: the country code, one space, then the code.",IF(Z543&lt;&gt;"","Contains characters that can't be in a mapcode: "&amp;Z543,IF(OR(AA543&lt;&gt;1,W543&lt;2,W543&gt;5,Y543&lt;2,Y543&gt;4),"This doesn't look like a mapcode. Mapcodes look like RDD.2J: 2 to 5 letters or numbers, a dot, then 2 to 4 more.",IF(AND(U543="",NOT(AB543)),"MISSING",IF(AND(U543&lt;&gt;"",OR(LEN(U543)&lt;2,LEN(U543)&gt;6,ISNUMBER(FIND(".",U543)))),"The country code """&amp;U543&amp;""" doesn't look right. Use a code like ZAF (South Africa) or US-CA (California).","")))))))</f>
        <v/>
      </c>
      <c r="AD543" s="50">
        <f>AND(R543&lt;&gt;"",T543&lt;&gt;"",R543&lt;&gt;T543)</f>
        <v/>
      </c>
    </row>
    <row r="544">
      <c r="B544" s="44" t="n"/>
      <c r="C544" s="44" t="n"/>
      <c r="D544" s="45">
        <f>IF(P544="","",IF(AC544="MISSING","MISSING COUNTRY CODE",IF(AC544&lt;&gt;"","NOT A VALID MAPCODE",IF(M544="NO CONNECTION","NO CONNECTION",IF(NOT(ISNUMBER(F544)),"NOT FOUND",IF(AD544,"CONVERTED – PLEASE CHECK","CONVERTED"))))))</f>
        <v/>
      </c>
      <c r="E544" s="46">
        <f>IF(OR(P544="",AC544&lt;&gt;""),"",TRIM(U544&amp;" "&amp;S544))</f>
        <v/>
      </c>
      <c r="F544" s="47">
        <f>IF(OR(M544="",M544="NO CONNECTION"),"",IFERROR(VALUE(SUBSTITUTE(_xlfn.FILTERXML(M544,"//latDeg"),".",MID(1/2,2,1))),""))</f>
        <v/>
      </c>
      <c r="G544" s="47">
        <f>IF(OR(M544="",M544="NO CONNECTION"),"",IFERROR(VALUE(SUBSTITUTE(_xlfn.FILTERXML(M544,"//lonDeg"),".",MID(1/2,2,1))),""))</f>
        <v/>
      </c>
      <c r="H544" s="45">
        <f>IF(ISNUMBER(F544),SUBSTITUTE(ROUND(F544,6)&amp;"",",",".")&amp;", "&amp;SUBSTITUTE(ROUND(G544,6)&amp;"",",","."),"")</f>
        <v/>
      </c>
      <c r="I544" s="46">
        <f>IF(ISNUMBER(F544),IFERROR(HYPERLINK("https://www.mymapcodes.com/go/?t="&amp;IF(U544="","AAA",U544)&amp;"&amp;ma="&amp;LEFT(S544,V544-1)&amp;"&amp;mb="&amp;MID(S544,V544+1,99),"Open on MyMapcodes →"),""),"")</f>
        <v/>
      </c>
      <c r="J544" s="48">
        <f>IF(P544="","",IF(AC544="MISSING","Add the country code: put it in front of the mapcode (e.g. ZAF RDD.2J) or in column C. ZAF = South Africa.",IF(AC544&lt;&gt;"",AC544,IF(M544="NO CONNECTION","Excel couldn't reach the mapcode service. Click the REFRESH RESULTS box just above the table.",IF(NOT(ISNUMBER(F544)),"The mapcode service doesn't recognise "&amp;E544&amp;". Check the mapcode and the country code.",IF(AD544,"Two different country codes were given, so the one in front of the mapcode ("&amp;R544&amp;") was used.",IF(E544&lt;&gt;TRIM(UPPER(B544&amp;"")),"Tidied up to "&amp;E544&amp;".","")))))))</f>
        <v/>
      </c>
      <c r="L544" s="49">
        <f>IF(E544="","",MapcodeAPI&amp;"coords/"&amp;SUBSTITUTE(E544," ","%20"))&amp;LEFT($B$13,0)</f>
        <v/>
      </c>
      <c r="M544" s="49">
        <f>IF(L544="","",IFERROR(_xlfn.WEBSERVICE(L544),IF(MapcodeAPIBackup="","NO CONNECTION",IFERROR(_xlfn.WEBSERVICE(MapcodeAPIBackup&amp;MID(L544,LEN(MapcodeAPI)+1,999)),"NO CONNECTION"))))</f>
        <v/>
      </c>
      <c r="N544" t="inlineStr">
        <is>
          <t xml:space="preserve"> </t>
        </is>
      </c>
      <c r="P544" s="50">
        <f>IFERROR(IF(AND(TRIM(B544&amp;"")="",TRIM(C544&amp;"")=""),"","#"&amp;UPPER(B544&amp;"")),"#(ERROR)")</f>
        <v/>
      </c>
      <c r="Q544" s="50">
        <f>IF(P544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544,2,999)," "," "),"﻿"," "),"​"," "),"⁠"," ")," "," ")," "," "),CHAR(9)," "),CHAR(10)," "),CHAR(13)," "),"MAPCODE"," "),CHAR(34)," "),"“"," "),"”"," "),"'"," "),"’"," "),"‘"," "),"("," "),")"," "),"["," "),"]"," "),"{"," "),"}"," "),","," "),";"," "),"|"," "),":"," "),"/"," "),"\"," ")))</f>
        <v/>
      </c>
      <c r="R544" s="50">
        <f>IF(ISNUMBER(FIND(" ",Q544)),LEFT(Q544,FIND(" ",Q544)-1),"")</f>
        <v/>
      </c>
      <c r="S544" s="50">
        <f>IF(ISNUMBER(FIND(" ",Q544)),TRIM(MID(Q544,FIND(" ",Q544)+1,999)),Q544)</f>
        <v/>
      </c>
      <c r="T5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544&amp;"")," "," "),"﻿"," "),"​"," "),"⁠"," ")," "," ")," "," "),CHAR(9)," "),CHAR(10)," "),CHAR(13)," "),"MAPCODE"," "),CHAR(34)," "),"“"," "),"”"," "),"'"," "),"’"," "),"‘"," "),"("," "),")"," "),"["," "),"]"," "),"{"," "),"}"," "),","," "),";"," "),"|"," "),":"," "),"/"," "),"\"," "))</f>
        <v/>
      </c>
      <c r="U544" s="50">
        <f>IF(R544&lt;&gt;"",R544,T544)</f>
        <v/>
      </c>
      <c r="V544" s="50">
        <f>IFERROR(FIND(".",S544),0)</f>
        <v/>
      </c>
      <c r="W544" s="50">
        <f>IF(V544&gt;0,V544-1,LEN(S544))</f>
        <v/>
      </c>
      <c r="X544" s="50">
        <f>IF(V544=0,"",IFERROR(LEFT(MID(S544,V544+1,99),FIND("-",MID(S544,V544+1,99))-1),MID(S544,V544+1,99)))</f>
        <v/>
      </c>
      <c r="Y544" s="50">
        <f>LEN(X544)</f>
        <v/>
      </c>
      <c r="Z5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544,"0",""),"1",""),"2",""),"3",""),"4",""),"5",""),"6",""),"7",""),"8",""),"9",""),"A",""),"B",""),"C",""),"D",""),"E",""),"F",""),"G",""),"H",""),"I",""),"J",""),"K",""),"L",""),"M",""),"N",""),"O",""),"P",""),"Q",""),"R",""),"S",""),"T",""),"U",""),"V",""),"W",""),"X",""),"Y",""),"Z",""),".",""),"-","")</f>
        <v/>
      </c>
      <c r="AA544" s="50">
        <f>LEN(S544)-LEN(SUBSTITUTE(S544,".",""))</f>
        <v/>
      </c>
      <c r="AB544" s="50">
        <f>AND(W544=5,Y544=4)</f>
        <v/>
      </c>
      <c r="AC544" s="50">
        <f>IF(P544="","",IF(S544="","There is no mapcode in this row, only a country code.",IF(ISNUMBER(FIND(" ",S544)),"There are too many spaces. A mapcode looks like ZAF RDD.2J: the country code, one space, then the code.",IF(Z544&lt;&gt;"","Contains characters that can't be in a mapcode: "&amp;Z544,IF(OR(AA544&lt;&gt;1,W544&lt;2,W544&gt;5,Y544&lt;2,Y544&gt;4),"This doesn't look like a mapcode. Mapcodes look like RDD.2J: 2 to 5 letters or numbers, a dot, then 2 to 4 more.",IF(AND(U544="",NOT(AB544)),"MISSING",IF(AND(U544&lt;&gt;"",OR(LEN(U544)&lt;2,LEN(U544)&gt;6,ISNUMBER(FIND(".",U544)))),"The country code """&amp;U544&amp;""" doesn't look right. Use a code like ZAF (South Africa) or US-CA (California).","")))))))</f>
        <v/>
      </c>
      <c r="AD544" s="50">
        <f>AND(R544&lt;&gt;"",T544&lt;&gt;"",R544&lt;&gt;T544)</f>
        <v/>
      </c>
    </row>
    <row r="545">
      <c r="B545" s="44" t="n"/>
      <c r="C545" s="44" t="n"/>
      <c r="D545" s="45">
        <f>IF(P545="","",IF(AC545="MISSING","MISSING COUNTRY CODE",IF(AC545&lt;&gt;"","NOT A VALID MAPCODE",IF(M545="NO CONNECTION","NO CONNECTION",IF(NOT(ISNUMBER(F545)),"NOT FOUND",IF(AD545,"CONVERTED – PLEASE CHECK","CONVERTED"))))))</f>
        <v/>
      </c>
      <c r="E545" s="46">
        <f>IF(OR(P545="",AC545&lt;&gt;""),"",TRIM(U545&amp;" "&amp;S545))</f>
        <v/>
      </c>
      <c r="F545" s="47">
        <f>IF(OR(M545="",M545="NO CONNECTION"),"",IFERROR(VALUE(SUBSTITUTE(_xlfn.FILTERXML(M545,"//latDeg"),".",MID(1/2,2,1))),""))</f>
        <v/>
      </c>
      <c r="G545" s="47">
        <f>IF(OR(M545="",M545="NO CONNECTION"),"",IFERROR(VALUE(SUBSTITUTE(_xlfn.FILTERXML(M545,"//lonDeg"),".",MID(1/2,2,1))),""))</f>
        <v/>
      </c>
      <c r="H545" s="45">
        <f>IF(ISNUMBER(F545),SUBSTITUTE(ROUND(F545,6)&amp;"",",",".")&amp;", "&amp;SUBSTITUTE(ROUND(G545,6)&amp;"",",","."),"")</f>
        <v/>
      </c>
      <c r="I545" s="46">
        <f>IF(ISNUMBER(F545),IFERROR(HYPERLINK("https://www.mymapcodes.com/go/?t="&amp;IF(U545="","AAA",U545)&amp;"&amp;ma="&amp;LEFT(S545,V545-1)&amp;"&amp;mb="&amp;MID(S545,V545+1,99),"Open on MyMapcodes →"),""),"")</f>
        <v/>
      </c>
      <c r="J545" s="48">
        <f>IF(P545="","",IF(AC545="MISSING","Add the country code: put it in front of the mapcode (e.g. ZAF RDD.2J) or in column C. ZAF = South Africa.",IF(AC545&lt;&gt;"",AC545,IF(M545="NO CONNECTION","Excel couldn't reach the mapcode service. Click the REFRESH RESULTS box just above the table.",IF(NOT(ISNUMBER(F545)),"The mapcode service doesn't recognise "&amp;E545&amp;". Check the mapcode and the country code.",IF(AD545,"Two different country codes were given, so the one in front of the mapcode ("&amp;R545&amp;") was used.",IF(E545&lt;&gt;TRIM(UPPER(B545&amp;"")),"Tidied up to "&amp;E545&amp;".","")))))))</f>
        <v/>
      </c>
      <c r="L545" s="49">
        <f>IF(E545="","",MapcodeAPI&amp;"coords/"&amp;SUBSTITUTE(E545," ","%20"))&amp;LEFT($B$13,0)</f>
        <v/>
      </c>
      <c r="M545" s="49">
        <f>IF(L545="","",IFERROR(_xlfn.WEBSERVICE(L545),IF(MapcodeAPIBackup="","NO CONNECTION",IFERROR(_xlfn.WEBSERVICE(MapcodeAPIBackup&amp;MID(L545,LEN(MapcodeAPI)+1,999)),"NO CONNECTION"))))</f>
        <v/>
      </c>
      <c r="N545" t="inlineStr">
        <is>
          <t xml:space="preserve"> </t>
        </is>
      </c>
      <c r="P545" s="50">
        <f>IFERROR(IF(AND(TRIM(B545&amp;"")="",TRIM(C545&amp;"")=""),"","#"&amp;UPPER(B545&amp;"")),"#(ERROR)")</f>
        <v/>
      </c>
      <c r="Q545" s="50">
        <f>IF(P545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545,2,999)," "," "),"﻿"," "),"​"," "),"⁠"," ")," "," ")," "," "),CHAR(9)," "),CHAR(10)," "),CHAR(13)," "),"MAPCODE"," "),CHAR(34)," "),"“"," "),"”"," "),"'"," "),"’"," "),"‘"," "),"("," "),")"," "),"["," "),"]"," "),"{"," "),"}"," "),","," "),";"," "),"|"," "),":"," "),"/"," "),"\"," ")))</f>
        <v/>
      </c>
      <c r="R545" s="50">
        <f>IF(ISNUMBER(FIND(" ",Q545)),LEFT(Q545,FIND(" ",Q545)-1),"")</f>
        <v/>
      </c>
      <c r="S545" s="50">
        <f>IF(ISNUMBER(FIND(" ",Q545)),TRIM(MID(Q545,FIND(" ",Q545)+1,999)),Q545)</f>
        <v/>
      </c>
      <c r="T5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545&amp;"")," "," "),"﻿"," "),"​"," "),"⁠"," ")," "," ")," "," "),CHAR(9)," "),CHAR(10)," "),CHAR(13)," "),"MAPCODE"," "),CHAR(34)," "),"“"," "),"”"," "),"'"," "),"’"," "),"‘"," "),"("," "),")"," "),"["," "),"]"," "),"{"," "),"}"," "),","," "),";"," "),"|"," "),":"," "),"/"," "),"\"," "))</f>
        <v/>
      </c>
      <c r="U545" s="50">
        <f>IF(R545&lt;&gt;"",R545,T545)</f>
        <v/>
      </c>
      <c r="V545" s="50">
        <f>IFERROR(FIND(".",S545),0)</f>
        <v/>
      </c>
      <c r="W545" s="50">
        <f>IF(V545&gt;0,V545-1,LEN(S545))</f>
        <v/>
      </c>
      <c r="X545" s="50">
        <f>IF(V545=0,"",IFERROR(LEFT(MID(S545,V545+1,99),FIND("-",MID(S545,V545+1,99))-1),MID(S545,V545+1,99)))</f>
        <v/>
      </c>
      <c r="Y545" s="50">
        <f>LEN(X545)</f>
        <v/>
      </c>
      <c r="Z5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545,"0",""),"1",""),"2",""),"3",""),"4",""),"5",""),"6",""),"7",""),"8",""),"9",""),"A",""),"B",""),"C",""),"D",""),"E",""),"F",""),"G",""),"H",""),"I",""),"J",""),"K",""),"L",""),"M",""),"N",""),"O",""),"P",""),"Q",""),"R",""),"S",""),"T",""),"U",""),"V",""),"W",""),"X",""),"Y",""),"Z",""),".",""),"-","")</f>
        <v/>
      </c>
      <c r="AA545" s="50">
        <f>LEN(S545)-LEN(SUBSTITUTE(S545,".",""))</f>
        <v/>
      </c>
      <c r="AB545" s="50">
        <f>AND(W545=5,Y545=4)</f>
        <v/>
      </c>
      <c r="AC545" s="50">
        <f>IF(P545="","",IF(S545="","There is no mapcode in this row, only a country code.",IF(ISNUMBER(FIND(" ",S545)),"There are too many spaces. A mapcode looks like ZAF RDD.2J: the country code, one space, then the code.",IF(Z545&lt;&gt;"","Contains characters that can't be in a mapcode: "&amp;Z545,IF(OR(AA545&lt;&gt;1,W545&lt;2,W545&gt;5,Y545&lt;2,Y545&gt;4),"This doesn't look like a mapcode. Mapcodes look like RDD.2J: 2 to 5 letters or numbers, a dot, then 2 to 4 more.",IF(AND(U545="",NOT(AB545)),"MISSING",IF(AND(U545&lt;&gt;"",OR(LEN(U545)&lt;2,LEN(U545)&gt;6,ISNUMBER(FIND(".",U545)))),"The country code """&amp;U545&amp;""" doesn't look right. Use a code like ZAF (South Africa) or US-CA (California).","")))))))</f>
        <v/>
      </c>
      <c r="AD545" s="50">
        <f>AND(R545&lt;&gt;"",T545&lt;&gt;"",R545&lt;&gt;T545)</f>
        <v/>
      </c>
    </row>
    <row r="546">
      <c r="B546" s="44" t="n"/>
      <c r="C546" s="44" t="n"/>
      <c r="D546" s="45">
        <f>IF(P546="","",IF(AC546="MISSING","MISSING COUNTRY CODE",IF(AC546&lt;&gt;"","NOT A VALID MAPCODE",IF(M546="NO CONNECTION","NO CONNECTION",IF(NOT(ISNUMBER(F546)),"NOT FOUND",IF(AD546,"CONVERTED – PLEASE CHECK","CONVERTED"))))))</f>
        <v/>
      </c>
      <c r="E546" s="46">
        <f>IF(OR(P546="",AC546&lt;&gt;""),"",TRIM(U546&amp;" "&amp;S546))</f>
        <v/>
      </c>
      <c r="F546" s="47">
        <f>IF(OR(M546="",M546="NO CONNECTION"),"",IFERROR(VALUE(SUBSTITUTE(_xlfn.FILTERXML(M546,"//latDeg"),".",MID(1/2,2,1))),""))</f>
        <v/>
      </c>
      <c r="G546" s="47">
        <f>IF(OR(M546="",M546="NO CONNECTION"),"",IFERROR(VALUE(SUBSTITUTE(_xlfn.FILTERXML(M546,"//lonDeg"),".",MID(1/2,2,1))),""))</f>
        <v/>
      </c>
      <c r="H546" s="45">
        <f>IF(ISNUMBER(F546),SUBSTITUTE(ROUND(F546,6)&amp;"",",",".")&amp;", "&amp;SUBSTITUTE(ROUND(G546,6)&amp;"",",","."),"")</f>
        <v/>
      </c>
      <c r="I546" s="46">
        <f>IF(ISNUMBER(F546),IFERROR(HYPERLINK("https://www.mymapcodes.com/go/?t="&amp;IF(U546="","AAA",U546)&amp;"&amp;ma="&amp;LEFT(S546,V546-1)&amp;"&amp;mb="&amp;MID(S546,V546+1,99),"Open on MyMapcodes →"),""),"")</f>
        <v/>
      </c>
      <c r="J546" s="48">
        <f>IF(P546="","",IF(AC546="MISSING","Add the country code: put it in front of the mapcode (e.g. ZAF RDD.2J) or in column C. ZAF = South Africa.",IF(AC546&lt;&gt;"",AC546,IF(M546="NO CONNECTION","Excel couldn't reach the mapcode service. Click the REFRESH RESULTS box just above the table.",IF(NOT(ISNUMBER(F546)),"The mapcode service doesn't recognise "&amp;E546&amp;". Check the mapcode and the country code.",IF(AD546,"Two different country codes were given, so the one in front of the mapcode ("&amp;R546&amp;") was used.",IF(E546&lt;&gt;TRIM(UPPER(B546&amp;"")),"Tidied up to "&amp;E546&amp;".","")))))))</f>
        <v/>
      </c>
      <c r="L546" s="49">
        <f>IF(E546="","",MapcodeAPI&amp;"coords/"&amp;SUBSTITUTE(E546," ","%20"))&amp;LEFT($B$13,0)</f>
        <v/>
      </c>
      <c r="M546" s="49">
        <f>IF(L546="","",IFERROR(_xlfn.WEBSERVICE(L546),IF(MapcodeAPIBackup="","NO CONNECTION",IFERROR(_xlfn.WEBSERVICE(MapcodeAPIBackup&amp;MID(L546,LEN(MapcodeAPI)+1,999)),"NO CONNECTION"))))</f>
        <v/>
      </c>
      <c r="N546" t="inlineStr">
        <is>
          <t xml:space="preserve"> </t>
        </is>
      </c>
      <c r="P546" s="50">
        <f>IFERROR(IF(AND(TRIM(B546&amp;"")="",TRIM(C546&amp;"")=""),"","#"&amp;UPPER(B546&amp;"")),"#(ERROR)")</f>
        <v/>
      </c>
      <c r="Q546" s="50">
        <f>IF(P546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546,2,999)," "," "),"﻿"," "),"​"," "),"⁠"," ")," "," ")," "," "),CHAR(9)," "),CHAR(10)," "),CHAR(13)," "),"MAPCODE"," "),CHAR(34)," "),"“"," "),"”"," "),"'"," "),"’"," "),"‘"," "),"("," "),")"," "),"["," "),"]"," "),"{"," "),"}"," "),","," "),";"," "),"|"," "),":"," "),"/"," "),"\"," ")))</f>
        <v/>
      </c>
      <c r="R546" s="50">
        <f>IF(ISNUMBER(FIND(" ",Q546)),LEFT(Q546,FIND(" ",Q546)-1),"")</f>
        <v/>
      </c>
      <c r="S546" s="50">
        <f>IF(ISNUMBER(FIND(" ",Q546)),TRIM(MID(Q546,FIND(" ",Q546)+1,999)),Q546)</f>
        <v/>
      </c>
      <c r="T5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546&amp;"")," "," "),"﻿"," "),"​"," "),"⁠"," ")," "," ")," "," "),CHAR(9)," "),CHAR(10)," "),CHAR(13)," "),"MAPCODE"," "),CHAR(34)," "),"“"," "),"”"," "),"'"," "),"’"," "),"‘"," "),"("," "),")"," "),"["," "),"]"," "),"{"," "),"}"," "),","," "),";"," "),"|"," "),":"," "),"/"," "),"\"," "))</f>
        <v/>
      </c>
      <c r="U546" s="50">
        <f>IF(R546&lt;&gt;"",R546,T546)</f>
        <v/>
      </c>
      <c r="V546" s="50">
        <f>IFERROR(FIND(".",S546),0)</f>
        <v/>
      </c>
      <c r="W546" s="50">
        <f>IF(V546&gt;0,V546-1,LEN(S546))</f>
        <v/>
      </c>
      <c r="X546" s="50">
        <f>IF(V546=0,"",IFERROR(LEFT(MID(S546,V546+1,99),FIND("-",MID(S546,V546+1,99))-1),MID(S546,V546+1,99)))</f>
        <v/>
      </c>
      <c r="Y546" s="50">
        <f>LEN(X546)</f>
        <v/>
      </c>
      <c r="Z5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546,"0",""),"1",""),"2",""),"3",""),"4",""),"5",""),"6",""),"7",""),"8",""),"9",""),"A",""),"B",""),"C",""),"D",""),"E",""),"F",""),"G",""),"H",""),"I",""),"J",""),"K",""),"L",""),"M",""),"N",""),"O",""),"P",""),"Q",""),"R",""),"S",""),"T",""),"U",""),"V",""),"W",""),"X",""),"Y",""),"Z",""),".",""),"-","")</f>
        <v/>
      </c>
      <c r="AA546" s="50">
        <f>LEN(S546)-LEN(SUBSTITUTE(S546,".",""))</f>
        <v/>
      </c>
      <c r="AB546" s="50">
        <f>AND(W546=5,Y546=4)</f>
        <v/>
      </c>
      <c r="AC546" s="50">
        <f>IF(P546="","",IF(S546="","There is no mapcode in this row, only a country code.",IF(ISNUMBER(FIND(" ",S546)),"There are too many spaces. A mapcode looks like ZAF RDD.2J: the country code, one space, then the code.",IF(Z546&lt;&gt;"","Contains characters that can't be in a mapcode: "&amp;Z546,IF(OR(AA546&lt;&gt;1,W546&lt;2,W546&gt;5,Y546&lt;2,Y546&gt;4),"This doesn't look like a mapcode. Mapcodes look like RDD.2J: 2 to 5 letters or numbers, a dot, then 2 to 4 more.",IF(AND(U546="",NOT(AB546)),"MISSING",IF(AND(U546&lt;&gt;"",OR(LEN(U546)&lt;2,LEN(U546)&gt;6,ISNUMBER(FIND(".",U546)))),"The country code """&amp;U546&amp;""" doesn't look right. Use a code like ZAF (South Africa) or US-CA (California).","")))))))</f>
        <v/>
      </c>
      <c r="AD546" s="50">
        <f>AND(R546&lt;&gt;"",T546&lt;&gt;"",R546&lt;&gt;T546)</f>
        <v/>
      </c>
    </row>
    <row r="547">
      <c r="B547" s="44" t="n"/>
      <c r="C547" s="44" t="n"/>
      <c r="D547" s="45">
        <f>IF(P547="","",IF(AC547="MISSING","MISSING COUNTRY CODE",IF(AC547&lt;&gt;"","NOT A VALID MAPCODE",IF(M547="NO CONNECTION","NO CONNECTION",IF(NOT(ISNUMBER(F547)),"NOT FOUND",IF(AD547,"CONVERTED – PLEASE CHECK","CONVERTED"))))))</f>
        <v/>
      </c>
      <c r="E547" s="46">
        <f>IF(OR(P547="",AC547&lt;&gt;""),"",TRIM(U547&amp;" "&amp;S547))</f>
        <v/>
      </c>
      <c r="F547" s="47">
        <f>IF(OR(M547="",M547="NO CONNECTION"),"",IFERROR(VALUE(SUBSTITUTE(_xlfn.FILTERXML(M547,"//latDeg"),".",MID(1/2,2,1))),""))</f>
        <v/>
      </c>
      <c r="G547" s="47">
        <f>IF(OR(M547="",M547="NO CONNECTION"),"",IFERROR(VALUE(SUBSTITUTE(_xlfn.FILTERXML(M547,"//lonDeg"),".",MID(1/2,2,1))),""))</f>
        <v/>
      </c>
      <c r="H547" s="45">
        <f>IF(ISNUMBER(F547),SUBSTITUTE(ROUND(F547,6)&amp;"",",",".")&amp;", "&amp;SUBSTITUTE(ROUND(G547,6)&amp;"",",","."),"")</f>
        <v/>
      </c>
      <c r="I547" s="46">
        <f>IF(ISNUMBER(F547),IFERROR(HYPERLINK("https://www.mymapcodes.com/go/?t="&amp;IF(U547="","AAA",U547)&amp;"&amp;ma="&amp;LEFT(S547,V547-1)&amp;"&amp;mb="&amp;MID(S547,V547+1,99),"Open on MyMapcodes →"),""),"")</f>
        <v/>
      </c>
      <c r="J547" s="48">
        <f>IF(P547="","",IF(AC547="MISSING","Add the country code: put it in front of the mapcode (e.g. ZAF RDD.2J) or in column C. ZAF = South Africa.",IF(AC547&lt;&gt;"",AC547,IF(M547="NO CONNECTION","Excel couldn't reach the mapcode service. Click the REFRESH RESULTS box just above the table.",IF(NOT(ISNUMBER(F547)),"The mapcode service doesn't recognise "&amp;E547&amp;". Check the mapcode and the country code.",IF(AD547,"Two different country codes were given, so the one in front of the mapcode ("&amp;R547&amp;") was used.",IF(E547&lt;&gt;TRIM(UPPER(B547&amp;"")),"Tidied up to "&amp;E547&amp;".","")))))))</f>
        <v/>
      </c>
      <c r="L547" s="49">
        <f>IF(E547="","",MapcodeAPI&amp;"coords/"&amp;SUBSTITUTE(E547," ","%20"))&amp;LEFT($B$13,0)</f>
        <v/>
      </c>
      <c r="M547" s="49">
        <f>IF(L547="","",IFERROR(_xlfn.WEBSERVICE(L547),IF(MapcodeAPIBackup="","NO CONNECTION",IFERROR(_xlfn.WEBSERVICE(MapcodeAPIBackup&amp;MID(L547,LEN(MapcodeAPI)+1,999)),"NO CONNECTION"))))</f>
        <v/>
      </c>
      <c r="N547" t="inlineStr">
        <is>
          <t xml:space="preserve"> </t>
        </is>
      </c>
      <c r="P547" s="50">
        <f>IFERROR(IF(AND(TRIM(B547&amp;"")="",TRIM(C547&amp;"")=""),"","#"&amp;UPPER(B547&amp;"")),"#(ERROR)")</f>
        <v/>
      </c>
      <c r="Q547" s="50">
        <f>IF(P547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547,2,999)," "," "),"﻿"," "),"​"," "),"⁠"," ")," "," ")," "," "),CHAR(9)," "),CHAR(10)," "),CHAR(13)," "),"MAPCODE"," "),CHAR(34)," "),"“"," "),"”"," "),"'"," "),"’"," "),"‘"," "),"("," "),")"," "),"["," "),"]"," "),"{"," "),"}"," "),","," "),";"," "),"|"," "),":"," "),"/"," "),"\"," ")))</f>
        <v/>
      </c>
      <c r="R547" s="50">
        <f>IF(ISNUMBER(FIND(" ",Q547)),LEFT(Q547,FIND(" ",Q547)-1),"")</f>
        <v/>
      </c>
      <c r="S547" s="50">
        <f>IF(ISNUMBER(FIND(" ",Q547)),TRIM(MID(Q547,FIND(" ",Q547)+1,999)),Q547)</f>
        <v/>
      </c>
      <c r="T5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547&amp;"")," "," "),"﻿"," "),"​"," "),"⁠"," ")," "," ")," "," "),CHAR(9)," "),CHAR(10)," "),CHAR(13)," "),"MAPCODE"," "),CHAR(34)," "),"“"," "),"”"," "),"'"," "),"’"," "),"‘"," "),"("," "),")"," "),"["," "),"]"," "),"{"," "),"}"," "),","," "),";"," "),"|"," "),":"," "),"/"," "),"\"," "))</f>
        <v/>
      </c>
      <c r="U547" s="50">
        <f>IF(R547&lt;&gt;"",R547,T547)</f>
        <v/>
      </c>
      <c r="V547" s="50">
        <f>IFERROR(FIND(".",S547),0)</f>
        <v/>
      </c>
      <c r="W547" s="50">
        <f>IF(V547&gt;0,V547-1,LEN(S547))</f>
        <v/>
      </c>
      <c r="X547" s="50">
        <f>IF(V547=0,"",IFERROR(LEFT(MID(S547,V547+1,99),FIND("-",MID(S547,V547+1,99))-1),MID(S547,V547+1,99)))</f>
        <v/>
      </c>
      <c r="Y547" s="50">
        <f>LEN(X547)</f>
        <v/>
      </c>
      <c r="Z5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547,"0",""),"1",""),"2",""),"3",""),"4",""),"5",""),"6",""),"7",""),"8",""),"9",""),"A",""),"B",""),"C",""),"D",""),"E",""),"F",""),"G",""),"H",""),"I",""),"J",""),"K",""),"L",""),"M",""),"N",""),"O",""),"P",""),"Q",""),"R",""),"S",""),"T",""),"U",""),"V",""),"W",""),"X",""),"Y",""),"Z",""),".",""),"-","")</f>
        <v/>
      </c>
      <c r="AA547" s="50">
        <f>LEN(S547)-LEN(SUBSTITUTE(S547,".",""))</f>
        <v/>
      </c>
      <c r="AB547" s="50">
        <f>AND(W547=5,Y547=4)</f>
        <v/>
      </c>
      <c r="AC547" s="50">
        <f>IF(P547="","",IF(S547="","There is no mapcode in this row, only a country code.",IF(ISNUMBER(FIND(" ",S547)),"There are too many spaces. A mapcode looks like ZAF RDD.2J: the country code, one space, then the code.",IF(Z547&lt;&gt;"","Contains characters that can't be in a mapcode: "&amp;Z547,IF(OR(AA547&lt;&gt;1,W547&lt;2,W547&gt;5,Y547&lt;2,Y547&gt;4),"This doesn't look like a mapcode. Mapcodes look like RDD.2J: 2 to 5 letters or numbers, a dot, then 2 to 4 more.",IF(AND(U547="",NOT(AB547)),"MISSING",IF(AND(U547&lt;&gt;"",OR(LEN(U547)&lt;2,LEN(U547)&gt;6,ISNUMBER(FIND(".",U547)))),"The country code """&amp;U547&amp;""" doesn't look right. Use a code like ZAF (South Africa) or US-CA (California).","")))))))</f>
        <v/>
      </c>
      <c r="AD547" s="50">
        <f>AND(R547&lt;&gt;"",T547&lt;&gt;"",R547&lt;&gt;T547)</f>
        <v/>
      </c>
    </row>
    <row r="548">
      <c r="B548" s="44" t="n"/>
      <c r="C548" s="44" t="n"/>
      <c r="D548" s="45">
        <f>IF(P548="","",IF(AC548="MISSING","MISSING COUNTRY CODE",IF(AC548&lt;&gt;"","NOT A VALID MAPCODE",IF(M548="NO CONNECTION","NO CONNECTION",IF(NOT(ISNUMBER(F548)),"NOT FOUND",IF(AD548,"CONVERTED – PLEASE CHECK","CONVERTED"))))))</f>
        <v/>
      </c>
      <c r="E548" s="46">
        <f>IF(OR(P548="",AC548&lt;&gt;""),"",TRIM(U548&amp;" "&amp;S548))</f>
        <v/>
      </c>
      <c r="F548" s="47">
        <f>IF(OR(M548="",M548="NO CONNECTION"),"",IFERROR(VALUE(SUBSTITUTE(_xlfn.FILTERXML(M548,"//latDeg"),".",MID(1/2,2,1))),""))</f>
        <v/>
      </c>
      <c r="G548" s="47">
        <f>IF(OR(M548="",M548="NO CONNECTION"),"",IFERROR(VALUE(SUBSTITUTE(_xlfn.FILTERXML(M548,"//lonDeg"),".",MID(1/2,2,1))),""))</f>
        <v/>
      </c>
      <c r="H548" s="45">
        <f>IF(ISNUMBER(F548),SUBSTITUTE(ROUND(F548,6)&amp;"",",",".")&amp;", "&amp;SUBSTITUTE(ROUND(G548,6)&amp;"",",","."),"")</f>
        <v/>
      </c>
      <c r="I548" s="46">
        <f>IF(ISNUMBER(F548),IFERROR(HYPERLINK("https://www.mymapcodes.com/go/?t="&amp;IF(U548="","AAA",U548)&amp;"&amp;ma="&amp;LEFT(S548,V548-1)&amp;"&amp;mb="&amp;MID(S548,V548+1,99),"Open on MyMapcodes →"),""),"")</f>
        <v/>
      </c>
      <c r="J548" s="48">
        <f>IF(P548="","",IF(AC548="MISSING","Add the country code: put it in front of the mapcode (e.g. ZAF RDD.2J) or in column C. ZAF = South Africa.",IF(AC548&lt;&gt;"",AC548,IF(M548="NO CONNECTION","Excel couldn't reach the mapcode service. Click the REFRESH RESULTS box just above the table.",IF(NOT(ISNUMBER(F548)),"The mapcode service doesn't recognise "&amp;E548&amp;". Check the mapcode and the country code.",IF(AD548,"Two different country codes were given, so the one in front of the mapcode ("&amp;R548&amp;") was used.",IF(E548&lt;&gt;TRIM(UPPER(B548&amp;"")),"Tidied up to "&amp;E548&amp;".","")))))))</f>
        <v/>
      </c>
      <c r="L548" s="49">
        <f>IF(E548="","",MapcodeAPI&amp;"coords/"&amp;SUBSTITUTE(E548," ","%20"))&amp;LEFT($B$13,0)</f>
        <v/>
      </c>
      <c r="M548" s="49">
        <f>IF(L548="","",IFERROR(_xlfn.WEBSERVICE(L548),IF(MapcodeAPIBackup="","NO CONNECTION",IFERROR(_xlfn.WEBSERVICE(MapcodeAPIBackup&amp;MID(L548,LEN(MapcodeAPI)+1,999)),"NO CONNECTION"))))</f>
        <v/>
      </c>
      <c r="N548" t="inlineStr">
        <is>
          <t xml:space="preserve"> </t>
        </is>
      </c>
      <c r="P548" s="50">
        <f>IFERROR(IF(AND(TRIM(B548&amp;"")="",TRIM(C548&amp;"")=""),"","#"&amp;UPPER(B548&amp;"")),"#(ERROR)")</f>
        <v/>
      </c>
      <c r="Q548" s="50">
        <f>IF(P548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548,2,999)," "," "),"﻿"," "),"​"," "),"⁠"," ")," "," ")," "," "),CHAR(9)," "),CHAR(10)," "),CHAR(13)," "),"MAPCODE"," "),CHAR(34)," "),"“"," "),"”"," "),"'"," "),"’"," "),"‘"," "),"("," "),")"," "),"["," "),"]"," "),"{"," "),"}"," "),","," "),";"," "),"|"," "),":"," "),"/"," "),"\"," ")))</f>
        <v/>
      </c>
      <c r="R548" s="50">
        <f>IF(ISNUMBER(FIND(" ",Q548)),LEFT(Q548,FIND(" ",Q548)-1),"")</f>
        <v/>
      </c>
      <c r="S548" s="50">
        <f>IF(ISNUMBER(FIND(" ",Q548)),TRIM(MID(Q548,FIND(" ",Q548)+1,999)),Q548)</f>
        <v/>
      </c>
      <c r="T5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548&amp;"")," "," "),"﻿"," "),"​"," "),"⁠"," ")," "," ")," "," "),CHAR(9)," "),CHAR(10)," "),CHAR(13)," "),"MAPCODE"," "),CHAR(34)," "),"“"," "),"”"," "),"'"," "),"’"," "),"‘"," "),"("," "),")"," "),"["," "),"]"," "),"{"," "),"}"," "),","," "),";"," "),"|"," "),":"," "),"/"," "),"\"," "))</f>
        <v/>
      </c>
      <c r="U548" s="50">
        <f>IF(R548&lt;&gt;"",R548,T548)</f>
        <v/>
      </c>
      <c r="V548" s="50">
        <f>IFERROR(FIND(".",S548),0)</f>
        <v/>
      </c>
      <c r="W548" s="50">
        <f>IF(V548&gt;0,V548-1,LEN(S548))</f>
        <v/>
      </c>
      <c r="X548" s="50">
        <f>IF(V548=0,"",IFERROR(LEFT(MID(S548,V548+1,99),FIND("-",MID(S548,V548+1,99))-1),MID(S548,V548+1,99)))</f>
        <v/>
      </c>
      <c r="Y548" s="50">
        <f>LEN(X548)</f>
        <v/>
      </c>
      <c r="Z5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548,"0",""),"1",""),"2",""),"3",""),"4",""),"5",""),"6",""),"7",""),"8",""),"9",""),"A",""),"B",""),"C",""),"D",""),"E",""),"F",""),"G",""),"H",""),"I",""),"J",""),"K",""),"L",""),"M",""),"N",""),"O",""),"P",""),"Q",""),"R",""),"S",""),"T",""),"U",""),"V",""),"W",""),"X",""),"Y",""),"Z",""),".",""),"-","")</f>
        <v/>
      </c>
      <c r="AA548" s="50">
        <f>LEN(S548)-LEN(SUBSTITUTE(S548,".",""))</f>
        <v/>
      </c>
      <c r="AB548" s="50">
        <f>AND(W548=5,Y548=4)</f>
        <v/>
      </c>
      <c r="AC548" s="50">
        <f>IF(P548="","",IF(S548="","There is no mapcode in this row, only a country code.",IF(ISNUMBER(FIND(" ",S548)),"There are too many spaces. A mapcode looks like ZAF RDD.2J: the country code, one space, then the code.",IF(Z548&lt;&gt;"","Contains characters that can't be in a mapcode: "&amp;Z548,IF(OR(AA548&lt;&gt;1,W548&lt;2,W548&gt;5,Y548&lt;2,Y548&gt;4),"This doesn't look like a mapcode. Mapcodes look like RDD.2J: 2 to 5 letters or numbers, a dot, then 2 to 4 more.",IF(AND(U548="",NOT(AB548)),"MISSING",IF(AND(U548&lt;&gt;"",OR(LEN(U548)&lt;2,LEN(U548)&gt;6,ISNUMBER(FIND(".",U548)))),"The country code """&amp;U548&amp;""" doesn't look right. Use a code like ZAF (South Africa) or US-CA (California).","")))))))</f>
        <v/>
      </c>
      <c r="AD548" s="50">
        <f>AND(R548&lt;&gt;"",T548&lt;&gt;"",R548&lt;&gt;T548)</f>
        <v/>
      </c>
    </row>
    <row r="549">
      <c r="B549" s="44" t="n"/>
      <c r="C549" s="44" t="n"/>
      <c r="D549" s="45">
        <f>IF(P549="","",IF(AC549="MISSING","MISSING COUNTRY CODE",IF(AC549&lt;&gt;"","NOT A VALID MAPCODE",IF(M549="NO CONNECTION","NO CONNECTION",IF(NOT(ISNUMBER(F549)),"NOT FOUND",IF(AD549,"CONVERTED – PLEASE CHECK","CONVERTED"))))))</f>
        <v/>
      </c>
      <c r="E549" s="46">
        <f>IF(OR(P549="",AC549&lt;&gt;""),"",TRIM(U549&amp;" "&amp;S549))</f>
        <v/>
      </c>
      <c r="F549" s="47">
        <f>IF(OR(M549="",M549="NO CONNECTION"),"",IFERROR(VALUE(SUBSTITUTE(_xlfn.FILTERXML(M549,"//latDeg"),".",MID(1/2,2,1))),""))</f>
        <v/>
      </c>
      <c r="G549" s="47">
        <f>IF(OR(M549="",M549="NO CONNECTION"),"",IFERROR(VALUE(SUBSTITUTE(_xlfn.FILTERXML(M549,"//lonDeg"),".",MID(1/2,2,1))),""))</f>
        <v/>
      </c>
      <c r="H549" s="45">
        <f>IF(ISNUMBER(F549),SUBSTITUTE(ROUND(F549,6)&amp;"",",",".")&amp;", "&amp;SUBSTITUTE(ROUND(G549,6)&amp;"",",","."),"")</f>
        <v/>
      </c>
      <c r="I549" s="46">
        <f>IF(ISNUMBER(F549),IFERROR(HYPERLINK("https://www.mymapcodes.com/go/?t="&amp;IF(U549="","AAA",U549)&amp;"&amp;ma="&amp;LEFT(S549,V549-1)&amp;"&amp;mb="&amp;MID(S549,V549+1,99),"Open on MyMapcodes →"),""),"")</f>
        <v/>
      </c>
      <c r="J549" s="48">
        <f>IF(P549="","",IF(AC549="MISSING","Add the country code: put it in front of the mapcode (e.g. ZAF RDD.2J) or in column C. ZAF = South Africa.",IF(AC549&lt;&gt;"",AC549,IF(M549="NO CONNECTION","Excel couldn't reach the mapcode service. Click the REFRESH RESULTS box just above the table.",IF(NOT(ISNUMBER(F549)),"The mapcode service doesn't recognise "&amp;E549&amp;". Check the mapcode and the country code.",IF(AD549,"Two different country codes were given, so the one in front of the mapcode ("&amp;R549&amp;") was used.",IF(E549&lt;&gt;TRIM(UPPER(B549&amp;"")),"Tidied up to "&amp;E549&amp;".","")))))))</f>
        <v/>
      </c>
      <c r="L549" s="49">
        <f>IF(E549="","",MapcodeAPI&amp;"coords/"&amp;SUBSTITUTE(E549," ","%20"))&amp;LEFT($B$13,0)</f>
        <v/>
      </c>
      <c r="M549" s="49">
        <f>IF(L549="","",IFERROR(_xlfn.WEBSERVICE(L549),IF(MapcodeAPIBackup="","NO CONNECTION",IFERROR(_xlfn.WEBSERVICE(MapcodeAPIBackup&amp;MID(L549,LEN(MapcodeAPI)+1,999)),"NO CONNECTION"))))</f>
        <v/>
      </c>
      <c r="N549" t="inlineStr">
        <is>
          <t xml:space="preserve"> </t>
        </is>
      </c>
      <c r="P549" s="50">
        <f>IFERROR(IF(AND(TRIM(B549&amp;"")="",TRIM(C549&amp;"")=""),"","#"&amp;UPPER(B549&amp;"")),"#(ERROR)")</f>
        <v/>
      </c>
      <c r="Q549" s="50">
        <f>IF(P549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549,2,999)," "," "),"﻿"," "),"​"," "),"⁠"," ")," "," ")," "," "),CHAR(9)," "),CHAR(10)," "),CHAR(13)," "),"MAPCODE"," "),CHAR(34)," "),"“"," "),"”"," "),"'"," "),"’"," "),"‘"," "),"("," "),")"," "),"["," "),"]"," "),"{"," "),"}"," "),","," "),";"," "),"|"," "),":"," "),"/"," "),"\"," ")))</f>
        <v/>
      </c>
      <c r="R549" s="50">
        <f>IF(ISNUMBER(FIND(" ",Q549)),LEFT(Q549,FIND(" ",Q549)-1),"")</f>
        <v/>
      </c>
      <c r="S549" s="50">
        <f>IF(ISNUMBER(FIND(" ",Q549)),TRIM(MID(Q549,FIND(" ",Q549)+1,999)),Q549)</f>
        <v/>
      </c>
      <c r="T5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549&amp;"")," "," "),"﻿"," "),"​"," "),"⁠"," ")," "," ")," "," "),CHAR(9)," "),CHAR(10)," "),CHAR(13)," "),"MAPCODE"," "),CHAR(34)," "),"“"," "),"”"," "),"'"," "),"’"," "),"‘"," "),"("," "),")"," "),"["," "),"]"," "),"{"," "),"}"," "),","," "),";"," "),"|"," "),":"," "),"/"," "),"\"," "))</f>
        <v/>
      </c>
      <c r="U549" s="50">
        <f>IF(R549&lt;&gt;"",R549,T549)</f>
        <v/>
      </c>
      <c r="V549" s="50">
        <f>IFERROR(FIND(".",S549),0)</f>
        <v/>
      </c>
      <c r="W549" s="50">
        <f>IF(V549&gt;0,V549-1,LEN(S549))</f>
        <v/>
      </c>
      <c r="X549" s="50">
        <f>IF(V549=0,"",IFERROR(LEFT(MID(S549,V549+1,99),FIND("-",MID(S549,V549+1,99))-1),MID(S549,V549+1,99)))</f>
        <v/>
      </c>
      <c r="Y549" s="50">
        <f>LEN(X549)</f>
        <v/>
      </c>
      <c r="Z5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549,"0",""),"1",""),"2",""),"3",""),"4",""),"5",""),"6",""),"7",""),"8",""),"9",""),"A",""),"B",""),"C",""),"D",""),"E",""),"F",""),"G",""),"H",""),"I",""),"J",""),"K",""),"L",""),"M",""),"N",""),"O",""),"P",""),"Q",""),"R",""),"S",""),"T",""),"U",""),"V",""),"W",""),"X",""),"Y",""),"Z",""),".",""),"-","")</f>
        <v/>
      </c>
      <c r="AA549" s="50">
        <f>LEN(S549)-LEN(SUBSTITUTE(S549,".",""))</f>
        <v/>
      </c>
      <c r="AB549" s="50">
        <f>AND(W549=5,Y549=4)</f>
        <v/>
      </c>
      <c r="AC549" s="50">
        <f>IF(P549="","",IF(S549="","There is no mapcode in this row, only a country code.",IF(ISNUMBER(FIND(" ",S549)),"There are too many spaces. A mapcode looks like ZAF RDD.2J: the country code, one space, then the code.",IF(Z549&lt;&gt;"","Contains characters that can't be in a mapcode: "&amp;Z549,IF(OR(AA549&lt;&gt;1,W549&lt;2,W549&gt;5,Y549&lt;2,Y549&gt;4),"This doesn't look like a mapcode. Mapcodes look like RDD.2J: 2 to 5 letters or numbers, a dot, then 2 to 4 more.",IF(AND(U549="",NOT(AB549)),"MISSING",IF(AND(U549&lt;&gt;"",OR(LEN(U549)&lt;2,LEN(U549)&gt;6,ISNUMBER(FIND(".",U549)))),"The country code """&amp;U549&amp;""" doesn't look right. Use a code like ZAF (South Africa) or US-CA (California).","")))))))</f>
        <v/>
      </c>
      <c r="AD549" s="50">
        <f>AND(R549&lt;&gt;"",T549&lt;&gt;"",R549&lt;&gt;T549)</f>
        <v/>
      </c>
    </row>
    <row r="550">
      <c r="B550" s="44" t="n"/>
      <c r="C550" s="44" t="n"/>
      <c r="D550" s="45">
        <f>IF(P550="","",IF(AC550="MISSING","MISSING COUNTRY CODE",IF(AC550&lt;&gt;"","NOT A VALID MAPCODE",IF(M550="NO CONNECTION","NO CONNECTION",IF(NOT(ISNUMBER(F550)),"NOT FOUND",IF(AD550,"CONVERTED – PLEASE CHECK","CONVERTED"))))))</f>
        <v/>
      </c>
      <c r="E550" s="46">
        <f>IF(OR(P550="",AC550&lt;&gt;""),"",TRIM(U550&amp;" "&amp;S550))</f>
        <v/>
      </c>
      <c r="F550" s="47">
        <f>IF(OR(M550="",M550="NO CONNECTION"),"",IFERROR(VALUE(SUBSTITUTE(_xlfn.FILTERXML(M550,"//latDeg"),".",MID(1/2,2,1))),""))</f>
        <v/>
      </c>
      <c r="G550" s="47">
        <f>IF(OR(M550="",M550="NO CONNECTION"),"",IFERROR(VALUE(SUBSTITUTE(_xlfn.FILTERXML(M550,"//lonDeg"),".",MID(1/2,2,1))),""))</f>
        <v/>
      </c>
      <c r="H550" s="45">
        <f>IF(ISNUMBER(F550),SUBSTITUTE(ROUND(F550,6)&amp;"",",",".")&amp;", "&amp;SUBSTITUTE(ROUND(G550,6)&amp;"",",","."),"")</f>
        <v/>
      </c>
      <c r="I550" s="46">
        <f>IF(ISNUMBER(F550),IFERROR(HYPERLINK("https://www.mymapcodes.com/go/?t="&amp;IF(U550="","AAA",U550)&amp;"&amp;ma="&amp;LEFT(S550,V550-1)&amp;"&amp;mb="&amp;MID(S550,V550+1,99),"Open on MyMapcodes →"),""),"")</f>
        <v/>
      </c>
      <c r="J550" s="48">
        <f>IF(P550="","",IF(AC550="MISSING","Add the country code: put it in front of the mapcode (e.g. ZAF RDD.2J) or in column C. ZAF = South Africa.",IF(AC550&lt;&gt;"",AC550,IF(M550="NO CONNECTION","Excel couldn't reach the mapcode service. Click the REFRESH RESULTS box just above the table.",IF(NOT(ISNUMBER(F550)),"The mapcode service doesn't recognise "&amp;E550&amp;". Check the mapcode and the country code.",IF(AD550,"Two different country codes were given, so the one in front of the mapcode ("&amp;R550&amp;") was used.",IF(E550&lt;&gt;TRIM(UPPER(B550&amp;"")),"Tidied up to "&amp;E550&amp;".","")))))))</f>
        <v/>
      </c>
      <c r="L550" s="49">
        <f>IF(E550="","",MapcodeAPI&amp;"coords/"&amp;SUBSTITUTE(E550," ","%20"))&amp;LEFT($B$13,0)</f>
        <v/>
      </c>
      <c r="M550" s="49">
        <f>IF(L550="","",IFERROR(_xlfn.WEBSERVICE(L550),IF(MapcodeAPIBackup="","NO CONNECTION",IFERROR(_xlfn.WEBSERVICE(MapcodeAPIBackup&amp;MID(L550,LEN(MapcodeAPI)+1,999)),"NO CONNECTION"))))</f>
        <v/>
      </c>
      <c r="N550" t="inlineStr">
        <is>
          <t xml:space="preserve"> </t>
        </is>
      </c>
      <c r="P550" s="50">
        <f>IFERROR(IF(AND(TRIM(B550&amp;"")="",TRIM(C550&amp;"")=""),"","#"&amp;UPPER(B550&amp;"")),"#(ERROR)")</f>
        <v/>
      </c>
      <c r="Q550" s="50">
        <f>IF(P550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550,2,999)," "," "),"﻿"," "),"​"," "),"⁠"," ")," "," ")," "," "),CHAR(9)," "),CHAR(10)," "),CHAR(13)," "),"MAPCODE"," "),CHAR(34)," "),"“"," "),"”"," "),"'"," "),"’"," "),"‘"," "),"("," "),")"," "),"["," "),"]"," "),"{"," "),"}"," "),","," "),";"," "),"|"," "),":"," "),"/"," "),"\"," ")))</f>
        <v/>
      </c>
      <c r="R550" s="50">
        <f>IF(ISNUMBER(FIND(" ",Q550)),LEFT(Q550,FIND(" ",Q550)-1),"")</f>
        <v/>
      </c>
      <c r="S550" s="50">
        <f>IF(ISNUMBER(FIND(" ",Q550)),TRIM(MID(Q550,FIND(" ",Q550)+1,999)),Q550)</f>
        <v/>
      </c>
      <c r="T5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550&amp;"")," "," "),"﻿"," "),"​"," "),"⁠"," ")," "," ")," "," "),CHAR(9)," "),CHAR(10)," "),CHAR(13)," "),"MAPCODE"," "),CHAR(34)," "),"“"," "),"”"," "),"'"," "),"’"," "),"‘"," "),"("," "),")"," "),"["," "),"]"," "),"{"," "),"}"," "),","," "),";"," "),"|"," "),":"," "),"/"," "),"\"," "))</f>
        <v/>
      </c>
      <c r="U550" s="50">
        <f>IF(R550&lt;&gt;"",R550,T550)</f>
        <v/>
      </c>
      <c r="V550" s="50">
        <f>IFERROR(FIND(".",S550),0)</f>
        <v/>
      </c>
      <c r="W550" s="50">
        <f>IF(V550&gt;0,V550-1,LEN(S550))</f>
        <v/>
      </c>
      <c r="X550" s="50">
        <f>IF(V550=0,"",IFERROR(LEFT(MID(S550,V550+1,99),FIND("-",MID(S550,V550+1,99))-1),MID(S550,V550+1,99)))</f>
        <v/>
      </c>
      <c r="Y550" s="50">
        <f>LEN(X550)</f>
        <v/>
      </c>
      <c r="Z5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550,"0",""),"1",""),"2",""),"3",""),"4",""),"5",""),"6",""),"7",""),"8",""),"9",""),"A",""),"B",""),"C",""),"D",""),"E",""),"F",""),"G",""),"H",""),"I",""),"J",""),"K",""),"L",""),"M",""),"N",""),"O",""),"P",""),"Q",""),"R",""),"S",""),"T",""),"U",""),"V",""),"W",""),"X",""),"Y",""),"Z",""),".",""),"-","")</f>
        <v/>
      </c>
      <c r="AA550" s="50">
        <f>LEN(S550)-LEN(SUBSTITUTE(S550,".",""))</f>
        <v/>
      </c>
      <c r="AB550" s="50">
        <f>AND(W550=5,Y550=4)</f>
        <v/>
      </c>
      <c r="AC550" s="50">
        <f>IF(P550="","",IF(S550="","There is no mapcode in this row, only a country code.",IF(ISNUMBER(FIND(" ",S550)),"There are too many spaces. A mapcode looks like ZAF RDD.2J: the country code, one space, then the code.",IF(Z550&lt;&gt;"","Contains characters that can't be in a mapcode: "&amp;Z550,IF(OR(AA550&lt;&gt;1,W550&lt;2,W550&gt;5,Y550&lt;2,Y550&gt;4),"This doesn't look like a mapcode. Mapcodes look like RDD.2J: 2 to 5 letters or numbers, a dot, then 2 to 4 more.",IF(AND(U550="",NOT(AB550)),"MISSING",IF(AND(U550&lt;&gt;"",OR(LEN(U550)&lt;2,LEN(U550)&gt;6,ISNUMBER(FIND(".",U550)))),"The country code """&amp;U550&amp;""" doesn't look right. Use a code like ZAF (South Africa) or US-CA (California).","")))))))</f>
        <v/>
      </c>
      <c r="AD550" s="50">
        <f>AND(R550&lt;&gt;"",T550&lt;&gt;"",R550&lt;&gt;T550)</f>
        <v/>
      </c>
    </row>
    <row r="551">
      <c r="B551" s="44" t="n"/>
      <c r="C551" s="44" t="n"/>
      <c r="D551" s="45">
        <f>IF(P551="","",IF(AC551="MISSING","MISSING COUNTRY CODE",IF(AC551&lt;&gt;"","NOT A VALID MAPCODE",IF(M551="NO CONNECTION","NO CONNECTION",IF(NOT(ISNUMBER(F551)),"NOT FOUND",IF(AD551,"CONVERTED – PLEASE CHECK","CONVERTED"))))))</f>
        <v/>
      </c>
      <c r="E551" s="46">
        <f>IF(OR(P551="",AC551&lt;&gt;""),"",TRIM(U551&amp;" "&amp;S551))</f>
        <v/>
      </c>
      <c r="F551" s="47">
        <f>IF(OR(M551="",M551="NO CONNECTION"),"",IFERROR(VALUE(SUBSTITUTE(_xlfn.FILTERXML(M551,"//latDeg"),".",MID(1/2,2,1))),""))</f>
        <v/>
      </c>
      <c r="G551" s="47">
        <f>IF(OR(M551="",M551="NO CONNECTION"),"",IFERROR(VALUE(SUBSTITUTE(_xlfn.FILTERXML(M551,"//lonDeg"),".",MID(1/2,2,1))),""))</f>
        <v/>
      </c>
      <c r="H551" s="45">
        <f>IF(ISNUMBER(F551),SUBSTITUTE(ROUND(F551,6)&amp;"",",",".")&amp;", "&amp;SUBSTITUTE(ROUND(G551,6)&amp;"",",","."),"")</f>
        <v/>
      </c>
      <c r="I551" s="46">
        <f>IF(ISNUMBER(F551),IFERROR(HYPERLINK("https://www.mymapcodes.com/go/?t="&amp;IF(U551="","AAA",U551)&amp;"&amp;ma="&amp;LEFT(S551,V551-1)&amp;"&amp;mb="&amp;MID(S551,V551+1,99),"Open on MyMapcodes →"),""),"")</f>
        <v/>
      </c>
      <c r="J551" s="48">
        <f>IF(P551="","",IF(AC551="MISSING","Add the country code: put it in front of the mapcode (e.g. ZAF RDD.2J) or in column C. ZAF = South Africa.",IF(AC551&lt;&gt;"",AC551,IF(M551="NO CONNECTION","Excel couldn't reach the mapcode service. Click the REFRESH RESULTS box just above the table.",IF(NOT(ISNUMBER(F551)),"The mapcode service doesn't recognise "&amp;E551&amp;". Check the mapcode and the country code.",IF(AD551,"Two different country codes were given, so the one in front of the mapcode ("&amp;R551&amp;") was used.",IF(E551&lt;&gt;TRIM(UPPER(B551&amp;"")),"Tidied up to "&amp;E551&amp;".","")))))))</f>
        <v/>
      </c>
      <c r="L551" s="49">
        <f>IF(E551="","",MapcodeAPI&amp;"coords/"&amp;SUBSTITUTE(E551," ","%20"))&amp;LEFT($B$13,0)</f>
        <v/>
      </c>
      <c r="M551" s="49">
        <f>IF(L551="","",IFERROR(_xlfn.WEBSERVICE(L551),IF(MapcodeAPIBackup="","NO CONNECTION",IFERROR(_xlfn.WEBSERVICE(MapcodeAPIBackup&amp;MID(L551,LEN(MapcodeAPI)+1,999)),"NO CONNECTION"))))</f>
        <v/>
      </c>
      <c r="N551" t="inlineStr">
        <is>
          <t xml:space="preserve"> </t>
        </is>
      </c>
      <c r="P551" s="50">
        <f>IFERROR(IF(AND(TRIM(B551&amp;"")="",TRIM(C551&amp;"")=""),"","#"&amp;UPPER(B551&amp;"")),"#(ERROR)")</f>
        <v/>
      </c>
      <c r="Q551" s="50">
        <f>IF(P551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551,2,999)," "," "),"﻿"," "),"​"," "),"⁠"," ")," "," ")," "," "),CHAR(9)," "),CHAR(10)," "),CHAR(13)," "),"MAPCODE"," "),CHAR(34)," "),"“"," "),"”"," "),"'"," "),"’"," "),"‘"," "),"("," "),")"," "),"["," "),"]"," "),"{"," "),"}"," "),","," "),";"," "),"|"," "),":"," "),"/"," "),"\"," ")))</f>
        <v/>
      </c>
      <c r="R551" s="50">
        <f>IF(ISNUMBER(FIND(" ",Q551)),LEFT(Q551,FIND(" ",Q551)-1),"")</f>
        <v/>
      </c>
      <c r="S551" s="50">
        <f>IF(ISNUMBER(FIND(" ",Q551)),TRIM(MID(Q551,FIND(" ",Q551)+1,999)),Q551)</f>
        <v/>
      </c>
      <c r="T5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551&amp;"")," "," "),"﻿"," "),"​"," "),"⁠"," ")," "," ")," "," "),CHAR(9)," "),CHAR(10)," "),CHAR(13)," "),"MAPCODE"," "),CHAR(34)," "),"“"," "),"”"," "),"'"," "),"’"," "),"‘"," "),"("," "),")"," "),"["," "),"]"," "),"{"," "),"}"," "),","," "),";"," "),"|"," "),":"," "),"/"," "),"\"," "))</f>
        <v/>
      </c>
      <c r="U551" s="50">
        <f>IF(R551&lt;&gt;"",R551,T551)</f>
        <v/>
      </c>
      <c r="V551" s="50">
        <f>IFERROR(FIND(".",S551),0)</f>
        <v/>
      </c>
      <c r="W551" s="50">
        <f>IF(V551&gt;0,V551-1,LEN(S551))</f>
        <v/>
      </c>
      <c r="X551" s="50">
        <f>IF(V551=0,"",IFERROR(LEFT(MID(S551,V551+1,99),FIND("-",MID(S551,V551+1,99))-1),MID(S551,V551+1,99)))</f>
        <v/>
      </c>
      <c r="Y551" s="50">
        <f>LEN(X551)</f>
        <v/>
      </c>
      <c r="Z5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551,"0",""),"1",""),"2",""),"3",""),"4",""),"5",""),"6",""),"7",""),"8",""),"9",""),"A",""),"B",""),"C",""),"D",""),"E",""),"F",""),"G",""),"H",""),"I",""),"J",""),"K",""),"L",""),"M",""),"N",""),"O",""),"P",""),"Q",""),"R",""),"S",""),"T",""),"U",""),"V",""),"W",""),"X",""),"Y",""),"Z",""),".",""),"-","")</f>
        <v/>
      </c>
      <c r="AA551" s="50">
        <f>LEN(S551)-LEN(SUBSTITUTE(S551,".",""))</f>
        <v/>
      </c>
      <c r="AB551" s="50">
        <f>AND(W551=5,Y551=4)</f>
        <v/>
      </c>
      <c r="AC551" s="50">
        <f>IF(P551="","",IF(S551="","There is no mapcode in this row, only a country code.",IF(ISNUMBER(FIND(" ",S551)),"There are too many spaces. A mapcode looks like ZAF RDD.2J: the country code, one space, then the code.",IF(Z551&lt;&gt;"","Contains characters that can't be in a mapcode: "&amp;Z551,IF(OR(AA551&lt;&gt;1,W551&lt;2,W551&gt;5,Y551&lt;2,Y551&gt;4),"This doesn't look like a mapcode. Mapcodes look like RDD.2J: 2 to 5 letters or numbers, a dot, then 2 to 4 more.",IF(AND(U551="",NOT(AB551)),"MISSING",IF(AND(U551&lt;&gt;"",OR(LEN(U551)&lt;2,LEN(U551)&gt;6,ISNUMBER(FIND(".",U551)))),"The country code """&amp;U551&amp;""" doesn't look right. Use a code like ZAF (South Africa) or US-CA (California).","")))))))</f>
        <v/>
      </c>
      <c r="AD551" s="50">
        <f>AND(R551&lt;&gt;"",T551&lt;&gt;"",R551&lt;&gt;T551)</f>
        <v/>
      </c>
    </row>
    <row r="552">
      <c r="B552" s="44" t="n"/>
      <c r="C552" s="44" t="n"/>
      <c r="D552" s="45">
        <f>IF(P552="","",IF(AC552="MISSING","MISSING COUNTRY CODE",IF(AC552&lt;&gt;"","NOT A VALID MAPCODE",IF(M552="NO CONNECTION","NO CONNECTION",IF(NOT(ISNUMBER(F552)),"NOT FOUND",IF(AD552,"CONVERTED – PLEASE CHECK","CONVERTED"))))))</f>
        <v/>
      </c>
      <c r="E552" s="46">
        <f>IF(OR(P552="",AC552&lt;&gt;""),"",TRIM(U552&amp;" "&amp;S552))</f>
        <v/>
      </c>
      <c r="F552" s="47">
        <f>IF(OR(M552="",M552="NO CONNECTION"),"",IFERROR(VALUE(SUBSTITUTE(_xlfn.FILTERXML(M552,"//latDeg"),".",MID(1/2,2,1))),""))</f>
        <v/>
      </c>
      <c r="G552" s="47">
        <f>IF(OR(M552="",M552="NO CONNECTION"),"",IFERROR(VALUE(SUBSTITUTE(_xlfn.FILTERXML(M552,"//lonDeg"),".",MID(1/2,2,1))),""))</f>
        <v/>
      </c>
      <c r="H552" s="45">
        <f>IF(ISNUMBER(F552),SUBSTITUTE(ROUND(F552,6)&amp;"",",",".")&amp;", "&amp;SUBSTITUTE(ROUND(G552,6)&amp;"",",","."),"")</f>
        <v/>
      </c>
      <c r="I552" s="46">
        <f>IF(ISNUMBER(F552),IFERROR(HYPERLINK("https://www.mymapcodes.com/go/?t="&amp;IF(U552="","AAA",U552)&amp;"&amp;ma="&amp;LEFT(S552,V552-1)&amp;"&amp;mb="&amp;MID(S552,V552+1,99),"Open on MyMapcodes →"),""),"")</f>
        <v/>
      </c>
      <c r="J552" s="48">
        <f>IF(P552="","",IF(AC552="MISSING","Add the country code: put it in front of the mapcode (e.g. ZAF RDD.2J) or in column C. ZAF = South Africa.",IF(AC552&lt;&gt;"",AC552,IF(M552="NO CONNECTION","Excel couldn't reach the mapcode service. Click the REFRESH RESULTS box just above the table.",IF(NOT(ISNUMBER(F552)),"The mapcode service doesn't recognise "&amp;E552&amp;". Check the mapcode and the country code.",IF(AD552,"Two different country codes were given, so the one in front of the mapcode ("&amp;R552&amp;") was used.",IF(E552&lt;&gt;TRIM(UPPER(B552&amp;"")),"Tidied up to "&amp;E552&amp;".","")))))))</f>
        <v/>
      </c>
      <c r="L552" s="49">
        <f>IF(E552="","",MapcodeAPI&amp;"coords/"&amp;SUBSTITUTE(E552," ","%20"))&amp;LEFT($B$13,0)</f>
        <v/>
      </c>
      <c r="M552" s="49">
        <f>IF(L552="","",IFERROR(_xlfn.WEBSERVICE(L552),IF(MapcodeAPIBackup="","NO CONNECTION",IFERROR(_xlfn.WEBSERVICE(MapcodeAPIBackup&amp;MID(L552,LEN(MapcodeAPI)+1,999)),"NO CONNECTION"))))</f>
        <v/>
      </c>
      <c r="N552" t="inlineStr">
        <is>
          <t xml:space="preserve"> </t>
        </is>
      </c>
      <c r="P552" s="50">
        <f>IFERROR(IF(AND(TRIM(B552&amp;"")="",TRIM(C552&amp;"")=""),"","#"&amp;UPPER(B552&amp;"")),"#(ERROR)")</f>
        <v/>
      </c>
      <c r="Q552" s="50">
        <f>IF(P552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552,2,999)," "," "),"﻿"," "),"​"," "),"⁠"," ")," "," ")," "," "),CHAR(9)," "),CHAR(10)," "),CHAR(13)," "),"MAPCODE"," "),CHAR(34)," "),"“"," "),"”"," "),"'"," "),"’"," "),"‘"," "),"("," "),")"," "),"["," "),"]"," "),"{"," "),"}"," "),","," "),";"," "),"|"," "),":"," "),"/"," "),"\"," ")))</f>
        <v/>
      </c>
      <c r="R552" s="50">
        <f>IF(ISNUMBER(FIND(" ",Q552)),LEFT(Q552,FIND(" ",Q552)-1),"")</f>
        <v/>
      </c>
      <c r="S552" s="50">
        <f>IF(ISNUMBER(FIND(" ",Q552)),TRIM(MID(Q552,FIND(" ",Q552)+1,999)),Q552)</f>
        <v/>
      </c>
      <c r="T5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552&amp;"")," "," "),"﻿"," "),"​"," "),"⁠"," ")," "," ")," "," "),CHAR(9)," "),CHAR(10)," "),CHAR(13)," "),"MAPCODE"," "),CHAR(34)," "),"“"," "),"”"," "),"'"," "),"’"," "),"‘"," "),"("," "),")"," "),"["," "),"]"," "),"{"," "),"}"," "),","," "),";"," "),"|"," "),":"," "),"/"," "),"\"," "))</f>
        <v/>
      </c>
      <c r="U552" s="50">
        <f>IF(R552&lt;&gt;"",R552,T552)</f>
        <v/>
      </c>
      <c r="V552" s="50">
        <f>IFERROR(FIND(".",S552),0)</f>
        <v/>
      </c>
      <c r="W552" s="50">
        <f>IF(V552&gt;0,V552-1,LEN(S552))</f>
        <v/>
      </c>
      <c r="X552" s="50">
        <f>IF(V552=0,"",IFERROR(LEFT(MID(S552,V552+1,99),FIND("-",MID(S552,V552+1,99))-1),MID(S552,V552+1,99)))</f>
        <v/>
      </c>
      <c r="Y552" s="50">
        <f>LEN(X552)</f>
        <v/>
      </c>
      <c r="Z5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552,"0",""),"1",""),"2",""),"3",""),"4",""),"5",""),"6",""),"7",""),"8",""),"9",""),"A",""),"B",""),"C",""),"D",""),"E",""),"F",""),"G",""),"H",""),"I",""),"J",""),"K",""),"L",""),"M",""),"N",""),"O",""),"P",""),"Q",""),"R",""),"S",""),"T",""),"U",""),"V",""),"W",""),"X",""),"Y",""),"Z",""),".",""),"-","")</f>
        <v/>
      </c>
      <c r="AA552" s="50">
        <f>LEN(S552)-LEN(SUBSTITUTE(S552,".",""))</f>
        <v/>
      </c>
      <c r="AB552" s="50">
        <f>AND(W552=5,Y552=4)</f>
        <v/>
      </c>
      <c r="AC552" s="50">
        <f>IF(P552="","",IF(S552="","There is no mapcode in this row, only a country code.",IF(ISNUMBER(FIND(" ",S552)),"There are too many spaces. A mapcode looks like ZAF RDD.2J: the country code, one space, then the code.",IF(Z552&lt;&gt;"","Contains characters that can't be in a mapcode: "&amp;Z552,IF(OR(AA552&lt;&gt;1,W552&lt;2,W552&gt;5,Y552&lt;2,Y552&gt;4),"This doesn't look like a mapcode. Mapcodes look like RDD.2J: 2 to 5 letters or numbers, a dot, then 2 to 4 more.",IF(AND(U552="",NOT(AB552)),"MISSING",IF(AND(U552&lt;&gt;"",OR(LEN(U552)&lt;2,LEN(U552)&gt;6,ISNUMBER(FIND(".",U552)))),"The country code """&amp;U552&amp;""" doesn't look right. Use a code like ZAF (South Africa) or US-CA (California).","")))))))</f>
        <v/>
      </c>
      <c r="AD552" s="50">
        <f>AND(R552&lt;&gt;"",T552&lt;&gt;"",R552&lt;&gt;T552)</f>
        <v/>
      </c>
    </row>
    <row r="553">
      <c r="B553" s="44" t="n"/>
      <c r="C553" s="44" t="n"/>
      <c r="D553" s="45">
        <f>IF(P553="","",IF(AC553="MISSING","MISSING COUNTRY CODE",IF(AC553&lt;&gt;"","NOT A VALID MAPCODE",IF(M553="NO CONNECTION","NO CONNECTION",IF(NOT(ISNUMBER(F553)),"NOT FOUND",IF(AD553,"CONVERTED – PLEASE CHECK","CONVERTED"))))))</f>
        <v/>
      </c>
      <c r="E553" s="46">
        <f>IF(OR(P553="",AC553&lt;&gt;""),"",TRIM(U553&amp;" "&amp;S553))</f>
        <v/>
      </c>
      <c r="F553" s="47">
        <f>IF(OR(M553="",M553="NO CONNECTION"),"",IFERROR(VALUE(SUBSTITUTE(_xlfn.FILTERXML(M553,"//latDeg"),".",MID(1/2,2,1))),""))</f>
        <v/>
      </c>
      <c r="G553" s="47">
        <f>IF(OR(M553="",M553="NO CONNECTION"),"",IFERROR(VALUE(SUBSTITUTE(_xlfn.FILTERXML(M553,"//lonDeg"),".",MID(1/2,2,1))),""))</f>
        <v/>
      </c>
      <c r="H553" s="45">
        <f>IF(ISNUMBER(F553),SUBSTITUTE(ROUND(F553,6)&amp;"",",",".")&amp;", "&amp;SUBSTITUTE(ROUND(G553,6)&amp;"",",","."),"")</f>
        <v/>
      </c>
      <c r="I553" s="46">
        <f>IF(ISNUMBER(F553),IFERROR(HYPERLINK("https://www.mymapcodes.com/go/?t="&amp;IF(U553="","AAA",U553)&amp;"&amp;ma="&amp;LEFT(S553,V553-1)&amp;"&amp;mb="&amp;MID(S553,V553+1,99),"Open on MyMapcodes →"),""),"")</f>
        <v/>
      </c>
      <c r="J553" s="48">
        <f>IF(P553="","",IF(AC553="MISSING","Add the country code: put it in front of the mapcode (e.g. ZAF RDD.2J) or in column C. ZAF = South Africa.",IF(AC553&lt;&gt;"",AC553,IF(M553="NO CONNECTION","Excel couldn't reach the mapcode service. Click the REFRESH RESULTS box just above the table.",IF(NOT(ISNUMBER(F553)),"The mapcode service doesn't recognise "&amp;E553&amp;". Check the mapcode and the country code.",IF(AD553,"Two different country codes were given, so the one in front of the mapcode ("&amp;R553&amp;") was used.",IF(E553&lt;&gt;TRIM(UPPER(B553&amp;"")),"Tidied up to "&amp;E553&amp;".","")))))))</f>
        <v/>
      </c>
      <c r="L553" s="49">
        <f>IF(E553="","",MapcodeAPI&amp;"coords/"&amp;SUBSTITUTE(E553," ","%20"))&amp;LEFT($B$13,0)</f>
        <v/>
      </c>
      <c r="M553" s="49">
        <f>IF(L553="","",IFERROR(_xlfn.WEBSERVICE(L553),IF(MapcodeAPIBackup="","NO CONNECTION",IFERROR(_xlfn.WEBSERVICE(MapcodeAPIBackup&amp;MID(L553,LEN(MapcodeAPI)+1,999)),"NO CONNECTION"))))</f>
        <v/>
      </c>
      <c r="N553" t="inlineStr">
        <is>
          <t xml:space="preserve"> </t>
        </is>
      </c>
      <c r="P553" s="50">
        <f>IFERROR(IF(AND(TRIM(B553&amp;"")="",TRIM(C553&amp;"")=""),"","#"&amp;UPPER(B553&amp;"")),"#(ERROR)")</f>
        <v/>
      </c>
      <c r="Q553" s="50">
        <f>IF(P553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553,2,999)," "," "),"﻿"," "),"​"," "),"⁠"," ")," "," ")," "," "),CHAR(9)," "),CHAR(10)," "),CHAR(13)," "),"MAPCODE"," "),CHAR(34)," "),"“"," "),"”"," "),"'"," "),"’"," "),"‘"," "),"("," "),")"," "),"["," "),"]"," "),"{"," "),"}"," "),","," "),";"," "),"|"," "),":"," "),"/"," "),"\"," ")))</f>
        <v/>
      </c>
      <c r="R553" s="50">
        <f>IF(ISNUMBER(FIND(" ",Q553)),LEFT(Q553,FIND(" ",Q553)-1),"")</f>
        <v/>
      </c>
      <c r="S553" s="50">
        <f>IF(ISNUMBER(FIND(" ",Q553)),TRIM(MID(Q553,FIND(" ",Q553)+1,999)),Q553)</f>
        <v/>
      </c>
      <c r="T5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553&amp;"")," "," "),"﻿"," "),"​"," "),"⁠"," ")," "," ")," "," "),CHAR(9)," "),CHAR(10)," "),CHAR(13)," "),"MAPCODE"," "),CHAR(34)," "),"“"," "),"”"," "),"'"," "),"’"," "),"‘"," "),"("," "),")"," "),"["," "),"]"," "),"{"," "),"}"," "),","," "),";"," "),"|"," "),":"," "),"/"," "),"\"," "))</f>
        <v/>
      </c>
      <c r="U553" s="50">
        <f>IF(R553&lt;&gt;"",R553,T553)</f>
        <v/>
      </c>
      <c r="V553" s="50">
        <f>IFERROR(FIND(".",S553),0)</f>
        <v/>
      </c>
      <c r="W553" s="50">
        <f>IF(V553&gt;0,V553-1,LEN(S553))</f>
        <v/>
      </c>
      <c r="X553" s="50">
        <f>IF(V553=0,"",IFERROR(LEFT(MID(S553,V553+1,99),FIND("-",MID(S553,V553+1,99))-1),MID(S553,V553+1,99)))</f>
        <v/>
      </c>
      <c r="Y553" s="50">
        <f>LEN(X553)</f>
        <v/>
      </c>
      <c r="Z5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553,"0",""),"1",""),"2",""),"3",""),"4",""),"5",""),"6",""),"7",""),"8",""),"9",""),"A",""),"B",""),"C",""),"D",""),"E",""),"F",""),"G",""),"H",""),"I",""),"J",""),"K",""),"L",""),"M",""),"N",""),"O",""),"P",""),"Q",""),"R",""),"S",""),"T",""),"U",""),"V",""),"W",""),"X",""),"Y",""),"Z",""),".",""),"-","")</f>
        <v/>
      </c>
      <c r="AA553" s="50">
        <f>LEN(S553)-LEN(SUBSTITUTE(S553,".",""))</f>
        <v/>
      </c>
      <c r="AB553" s="50">
        <f>AND(W553=5,Y553=4)</f>
        <v/>
      </c>
      <c r="AC553" s="50">
        <f>IF(P553="","",IF(S553="","There is no mapcode in this row, only a country code.",IF(ISNUMBER(FIND(" ",S553)),"There are too many spaces. A mapcode looks like ZAF RDD.2J: the country code, one space, then the code.",IF(Z553&lt;&gt;"","Contains characters that can't be in a mapcode: "&amp;Z553,IF(OR(AA553&lt;&gt;1,W553&lt;2,W553&gt;5,Y553&lt;2,Y553&gt;4),"This doesn't look like a mapcode. Mapcodes look like RDD.2J: 2 to 5 letters or numbers, a dot, then 2 to 4 more.",IF(AND(U553="",NOT(AB553)),"MISSING",IF(AND(U553&lt;&gt;"",OR(LEN(U553)&lt;2,LEN(U553)&gt;6,ISNUMBER(FIND(".",U553)))),"The country code """&amp;U553&amp;""" doesn't look right. Use a code like ZAF (South Africa) or US-CA (California).","")))))))</f>
        <v/>
      </c>
      <c r="AD553" s="50">
        <f>AND(R553&lt;&gt;"",T553&lt;&gt;"",R553&lt;&gt;T553)</f>
        <v/>
      </c>
    </row>
    <row r="554">
      <c r="B554" s="44" t="n"/>
      <c r="C554" s="44" t="n"/>
      <c r="D554" s="45">
        <f>IF(P554="","",IF(AC554="MISSING","MISSING COUNTRY CODE",IF(AC554&lt;&gt;"","NOT A VALID MAPCODE",IF(M554="NO CONNECTION","NO CONNECTION",IF(NOT(ISNUMBER(F554)),"NOT FOUND",IF(AD554,"CONVERTED – PLEASE CHECK","CONVERTED"))))))</f>
        <v/>
      </c>
      <c r="E554" s="46">
        <f>IF(OR(P554="",AC554&lt;&gt;""),"",TRIM(U554&amp;" "&amp;S554))</f>
        <v/>
      </c>
      <c r="F554" s="47">
        <f>IF(OR(M554="",M554="NO CONNECTION"),"",IFERROR(VALUE(SUBSTITUTE(_xlfn.FILTERXML(M554,"//latDeg"),".",MID(1/2,2,1))),""))</f>
        <v/>
      </c>
      <c r="G554" s="47">
        <f>IF(OR(M554="",M554="NO CONNECTION"),"",IFERROR(VALUE(SUBSTITUTE(_xlfn.FILTERXML(M554,"//lonDeg"),".",MID(1/2,2,1))),""))</f>
        <v/>
      </c>
      <c r="H554" s="45">
        <f>IF(ISNUMBER(F554),SUBSTITUTE(ROUND(F554,6)&amp;"",",",".")&amp;", "&amp;SUBSTITUTE(ROUND(G554,6)&amp;"",",","."),"")</f>
        <v/>
      </c>
      <c r="I554" s="46">
        <f>IF(ISNUMBER(F554),IFERROR(HYPERLINK("https://www.mymapcodes.com/go/?t="&amp;IF(U554="","AAA",U554)&amp;"&amp;ma="&amp;LEFT(S554,V554-1)&amp;"&amp;mb="&amp;MID(S554,V554+1,99),"Open on MyMapcodes →"),""),"")</f>
        <v/>
      </c>
      <c r="J554" s="48">
        <f>IF(P554="","",IF(AC554="MISSING","Add the country code: put it in front of the mapcode (e.g. ZAF RDD.2J) or in column C. ZAF = South Africa.",IF(AC554&lt;&gt;"",AC554,IF(M554="NO CONNECTION","Excel couldn't reach the mapcode service. Click the REFRESH RESULTS box just above the table.",IF(NOT(ISNUMBER(F554)),"The mapcode service doesn't recognise "&amp;E554&amp;". Check the mapcode and the country code.",IF(AD554,"Two different country codes were given, so the one in front of the mapcode ("&amp;R554&amp;") was used.",IF(E554&lt;&gt;TRIM(UPPER(B554&amp;"")),"Tidied up to "&amp;E554&amp;".","")))))))</f>
        <v/>
      </c>
      <c r="L554" s="49">
        <f>IF(E554="","",MapcodeAPI&amp;"coords/"&amp;SUBSTITUTE(E554," ","%20"))&amp;LEFT($B$13,0)</f>
        <v/>
      </c>
      <c r="M554" s="49">
        <f>IF(L554="","",IFERROR(_xlfn.WEBSERVICE(L554),IF(MapcodeAPIBackup="","NO CONNECTION",IFERROR(_xlfn.WEBSERVICE(MapcodeAPIBackup&amp;MID(L554,LEN(MapcodeAPI)+1,999)),"NO CONNECTION"))))</f>
        <v/>
      </c>
      <c r="N554" t="inlineStr">
        <is>
          <t xml:space="preserve"> </t>
        </is>
      </c>
      <c r="P554" s="50">
        <f>IFERROR(IF(AND(TRIM(B554&amp;"")="",TRIM(C554&amp;"")=""),"","#"&amp;UPPER(B554&amp;"")),"#(ERROR)")</f>
        <v/>
      </c>
      <c r="Q554" s="50">
        <f>IF(P554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554,2,999)," "," "),"﻿"," "),"​"," "),"⁠"," ")," "," ")," "," "),CHAR(9)," "),CHAR(10)," "),CHAR(13)," "),"MAPCODE"," "),CHAR(34)," "),"“"," "),"”"," "),"'"," "),"’"," "),"‘"," "),"("," "),")"," "),"["," "),"]"," "),"{"," "),"}"," "),","," "),";"," "),"|"," "),":"," "),"/"," "),"\"," ")))</f>
        <v/>
      </c>
      <c r="R554" s="50">
        <f>IF(ISNUMBER(FIND(" ",Q554)),LEFT(Q554,FIND(" ",Q554)-1),"")</f>
        <v/>
      </c>
      <c r="S554" s="50">
        <f>IF(ISNUMBER(FIND(" ",Q554)),TRIM(MID(Q554,FIND(" ",Q554)+1,999)),Q554)</f>
        <v/>
      </c>
      <c r="T5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554&amp;"")," "," "),"﻿"," "),"​"," "),"⁠"," ")," "," ")," "," "),CHAR(9)," "),CHAR(10)," "),CHAR(13)," "),"MAPCODE"," "),CHAR(34)," "),"“"," "),"”"," "),"'"," "),"’"," "),"‘"," "),"("," "),")"," "),"["," "),"]"," "),"{"," "),"}"," "),","," "),";"," "),"|"," "),":"," "),"/"," "),"\"," "))</f>
        <v/>
      </c>
      <c r="U554" s="50">
        <f>IF(R554&lt;&gt;"",R554,T554)</f>
        <v/>
      </c>
      <c r="V554" s="50">
        <f>IFERROR(FIND(".",S554),0)</f>
        <v/>
      </c>
      <c r="W554" s="50">
        <f>IF(V554&gt;0,V554-1,LEN(S554))</f>
        <v/>
      </c>
      <c r="X554" s="50">
        <f>IF(V554=0,"",IFERROR(LEFT(MID(S554,V554+1,99),FIND("-",MID(S554,V554+1,99))-1),MID(S554,V554+1,99)))</f>
        <v/>
      </c>
      <c r="Y554" s="50">
        <f>LEN(X554)</f>
        <v/>
      </c>
      <c r="Z5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554,"0",""),"1",""),"2",""),"3",""),"4",""),"5",""),"6",""),"7",""),"8",""),"9",""),"A",""),"B",""),"C",""),"D",""),"E",""),"F",""),"G",""),"H",""),"I",""),"J",""),"K",""),"L",""),"M",""),"N",""),"O",""),"P",""),"Q",""),"R",""),"S",""),"T",""),"U",""),"V",""),"W",""),"X",""),"Y",""),"Z",""),".",""),"-","")</f>
        <v/>
      </c>
      <c r="AA554" s="50">
        <f>LEN(S554)-LEN(SUBSTITUTE(S554,".",""))</f>
        <v/>
      </c>
      <c r="AB554" s="50">
        <f>AND(W554=5,Y554=4)</f>
        <v/>
      </c>
      <c r="AC554" s="50">
        <f>IF(P554="","",IF(S554="","There is no mapcode in this row, only a country code.",IF(ISNUMBER(FIND(" ",S554)),"There are too many spaces. A mapcode looks like ZAF RDD.2J: the country code, one space, then the code.",IF(Z554&lt;&gt;"","Contains characters that can't be in a mapcode: "&amp;Z554,IF(OR(AA554&lt;&gt;1,W554&lt;2,W554&gt;5,Y554&lt;2,Y554&gt;4),"This doesn't look like a mapcode. Mapcodes look like RDD.2J: 2 to 5 letters or numbers, a dot, then 2 to 4 more.",IF(AND(U554="",NOT(AB554)),"MISSING",IF(AND(U554&lt;&gt;"",OR(LEN(U554)&lt;2,LEN(U554)&gt;6,ISNUMBER(FIND(".",U554)))),"The country code """&amp;U554&amp;""" doesn't look right. Use a code like ZAF (South Africa) or US-CA (California).","")))))))</f>
        <v/>
      </c>
      <c r="AD554" s="50">
        <f>AND(R554&lt;&gt;"",T554&lt;&gt;"",R554&lt;&gt;T554)</f>
        <v/>
      </c>
    </row>
    <row r="555">
      <c r="B555" s="44" t="n"/>
      <c r="C555" s="44" t="n"/>
      <c r="D555" s="45">
        <f>IF(P555="","",IF(AC555="MISSING","MISSING COUNTRY CODE",IF(AC555&lt;&gt;"","NOT A VALID MAPCODE",IF(M555="NO CONNECTION","NO CONNECTION",IF(NOT(ISNUMBER(F555)),"NOT FOUND",IF(AD555,"CONVERTED – PLEASE CHECK","CONVERTED"))))))</f>
        <v/>
      </c>
      <c r="E555" s="46">
        <f>IF(OR(P555="",AC555&lt;&gt;""),"",TRIM(U555&amp;" "&amp;S555))</f>
        <v/>
      </c>
      <c r="F555" s="47">
        <f>IF(OR(M555="",M555="NO CONNECTION"),"",IFERROR(VALUE(SUBSTITUTE(_xlfn.FILTERXML(M555,"//latDeg"),".",MID(1/2,2,1))),""))</f>
        <v/>
      </c>
      <c r="G555" s="47">
        <f>IF(OR(M555="",M555="NO CONNECTION"),"",IFERROR(VALUE(SUBSTITUTE(_xlfn.FILTERXML(M555,"//lonDeg"),".",MID(1/2,2,1))),""))</f>
        <v/>
      </c>
      <c r="H555" s="45">
        <f>IF(ISNUMBER(F555),SUBSTITUTE(ROUND(F555,6)&amp;"",",",".")&amp;", "&amp;SUBSTITUTE(ROUND(G555,6)&amp;"",",","."),"")</f>
        <v/>
      </c>
      <c r="I555" s="46">
        <f>IF(ISNUMBER(F555),IFERROR(HYPERLINK("https://www.mymapcodes.com/go/?t="&amp;IF(U555="","AAA",U555)&amp;"&amp;ma="&amp;LEFT(S555,V555-1)&amp;"&amp;mb="&amp;MID(S555,V555+1,99),"Open on MyMapcodes →"),""),"")</f>
        <v/>
      </c>
      <c r="J555" s="48">
        <f>IF(P555="","",IF(AC555="MISSING","Add the country code: put it in front of the mapcode (e.g. ZAF RDD.2J) or in column C. ZAF = South Africa.",IF(AC555&lt;&gt;"",AC555,IF(M555="NO CONNECTION","Excel couldn't reach the mapcode service. Click the REFRESH RESULTS box just above the table.",IF(NOT(ISNUMBER(F555)),"The mapcode service doesn't recognise "&amp;E555&amp;". Check the mapcode and the country code.",IF(AD555,"Two different country codes were given, so the one in front of the mapcode ("&amp;R555&amp;") was used.",IF(E555&lt;&gt;TRIM(UPPER(B555&amp;"")),"Tidied up to "&amp;E555&amp;".","")))))))</f>
        <v/>
      </c>
      <c r="L555" s="49">
        <f>IF(E555="","",MapcodeAPI&amp;"coords/"&amp;SUBSTITUTE(E555," ","%20"))&amp;LEFT($B$13,0)</f>
        <v/>
      </c>
      <c r="M555" s="49">
        <f>IF(L555="","",IFERROR(_xlfn.WEBSERVICE(L555),IF(MapcodeAPIBackup="","NO CONNECTION",IFERROR(_xlfn.WEBSERVICE(MapcodeAPIBackup&amp;MID(L555,LEN(MapcodeAPI)+1,999)),"NO CONNECTION"))))</f>
        <v/>
      </c>
      <c r="N555" t="inlineStr">
        <is>
          <t xml:space="preserve"> </t>
        </is>
      </c>
      <c r="P555" s="50">
        <f>IFERROR(IF(AND(TRIM(B555&amp;"")="",TRIM(C555&amp;"")=""),"","#"&amp;UPPER(B555&amp;"")),"#(ERROR)")</f>
        <v/>
      </c>
      <c r="Q555" s="50">
        <f>IF(P555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555,2,999)," "," "),"﻿"," "),"​"," "),"⁠"," ")," "," ")," "," "),CHAR(9)," "),CHAR(10)," "),CHAR(13)," "),"MAPCODE"," "),CHAR(34)," "),"“"," "),"”"," "),"'"," "),"’"," "),"‘"," "),"("," "),")"," "),"["," "),"]"," "),"{"," "),"}"," "),","," "),";"," "),"|"," "),":"," "),"/"," "),"\"," ")))</f>
        <v/>
      </c>
      <c r="R555" s="50">
        <f>IF(ISNUMBER(FIND(" ",Q555)),LEFT(Q555,FIND(" ",Q555)-1),"")</f>
        <v/>
      </c>
      <c r="S555" s="50">
        <f>IF(ISNUMBER(FIND(" ",Q555)),TRIM(MID(Q555,FIND(" ",Q555)+1,999)),Q555)</f>
        <v/>
      </c>
      <c r="T5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555&amp;"")," "," "),"﻿"," "),"​"," "),"⁠"," ")," "," ")," "," "),CHAR(9)," "),CHAR(10)," "),CHAR(13)," "),"MAPCODE"," "),CHAR(34)," "),"“"," "),"”"," "),"'"," "),"’"," "),"‘"," "),"("," "),")"," "),"["," "),"]"," "),"{"," "),"}"," "),","," "),";"," "),"|"," "),":"," "),"/"," "),"\"," "))</f>
        <v/>
      </c>
      <c r="U555" s="50">
        <f>IF(R555&lt;&gt;"",R555,T555)</f>
        <v/>
      </c>
      <c r="V555" s="50">
        <f>IFERROR(FIND(".",S555),0)</f>
        <v/>
      </c>
      <c r="W555" s="50">
        <f>IF(V555&gt;0,V555-1,LEN(S555))</f>
        <v/>
      </c>
      <c r="X555" s="50">
        <f>IF(V555=0,"",IFERROR(LEFT(MID(S555,V555+1,99),FIND("-",MID(S555,V555+1,99))-1),MID(S555,V555+1,99)))</f>
        <v/>
      </c>
      <c r="Y555" s="50">
        <f>LEN(X555)</f>
        <v/>
      </c>
      <c r="Z5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555,"0",""),"1",""),"2",""),"3",""),"4",""),"5",""),"6",""),"7",""),"8",""),"9",""),"A",""),"B",""),"C",""),"D",""),"E",""),"F",""),"G",""),"H",""),"I",""),"J",""),"K",""),"L",""),"M",""),"N",""),"O",""),"P",""),"Q",""),"R",""),"S",""),"T",""),"U",""),"V",""),"W",""),"X",""),"Y",""),"Z",""),".",""),"-","")</f>
        <v/>
      </c>
      <c r="AA555" s="50">
        <f>LEN(S555)-LEN(SUBSTITUTE(S555,".",""))</f>
        <v/>
      </c>
      <c r="AB555" s="50">
        <f>AND(W555=5,Y555=4)</f>
        <v/>
      </c>
      <c r="AC555" s="50">
        <f>IF(P555="","",IF(S555="","There is no mapcode in this row, only a country code.",IF(ISNUMBER(FIND(" ",S555)),"There are too many spaces. A mapcode looks like ZAF RDD.2J: the country code, one space, then the code.",IF(Z555&lt;&gt;"","Contains characters that can't be in a mapcode: "&amp;Z555,IF(OR(AA555&lt;&gt;1,W555&lt;2,W555&gt;5,Y555&lt;2,Y555&gt;4),"This doesn't look like a mapcode. Mapcodes look like RDD.2J: 2 to 5 letters or numbers, a dot, then 2 to 4 more.",IF(AND(U555="",NOT(AB555)),"MISSING",IF(AND(U555&lt;&gt;"",OR(LEN(U555)&lt;2,LEN(U555)&gt;6,ISNUMBER(FIND(".",U555)))),"The country code """&amp;U555&amp;""" doesn't look right. Use a code like ZAF (South Africa) or US-CA (California).","")))))))</f>
        <v/>
      </c>
      <c r="AD555" s="50">
        <f>AND(R555&lt;&gt;"",T555&lt;&gt;"",R555&lt;&gt;T555)</f>
        <v/>
      </c>
    </row>
    <row r="556">
      <c r="B556" s="44" t="n"/>
      <c r="C556" s="44" t="n"/>
      <c r="D556" s="45">
        <f>IF(P556="","",IF(AC556="MISSING","MISSING COUNTRY CODE",IF(AC556&lt;&gt;"","NOT A VALID MAPCODE",IF(M556="NO CONNECTION","NO CONNECTION",IF(NOT(ISNUMBER(F556)),"NOT FOUND",IF(AD556,"CONVERTED – PLEASE CHECK","CONVERTED"))))))</f>
        <v/>
      </c>
      <c r="E556" s="46">
        <f>IF(OR(P556="",AC556&lt;&gt;""),"",TRIM(U556&amp;" "&amp;S556))</f>
        <v/>
      </c>
      <c r="F556" s="47">
        <f>IF(OR(M556="",M556="NO CONNECTION"),"",IFERROR(VALUE(SUBSTITUTE(_xlfn.FILTERXML(M556,"//latDeg"),".",MID(1/2,2,1))),""))</f>
        <v/>
      </c>
      <c r="G556" s="47">
        <f>IF(OR(M556="",M556="NO CONNECTION"),"",IFERROR(VALUE(SUBSTITUTE(_xlfn.FILTERXML(M556,"//lonDeg"),".",MID(1/2,2,1))),""))</f>
        <v/>
      </c>
      <c r="H556" s="45">
        <f>IF(ISNUMBER(F556),SUBSTITUTE(ROUND(F556,6)&amp;"",",",".")&amp;", "&amp;SUBSTITUTE(ROUND(G556,6)&amp;"",",","."),"")</f>
        <v/>
      </c>
      <c r="I556" s="46">
        <f>IF(ISNUMBER(F556),IFERROR(HYPERLINK("https://www.mymapcodes.com/go/?t="&amp;IF(U556="","AAA",U556)&amp;"&amp;ma="&amp;LEFT(S556,V556-1)&amp;"&amp;mb="&amp;MID(S556,V556+1,99),"Open on MyMapcodes →"),""),"")</f>
        <v/>
      </c>
      <c r="J556" s="48">
        <f>IF(P556="","",IF(AC556="MISSING","Add the country code: put it in front of the mapcode (e.g. ZAF RDD.2J) or in column C. ZAF = South Africa.",IF(AC556&lt;&gt;"",AC556,IF(M556="NO CONNECTION","Excel couldn't reach the mapcode service. Click the REFRESH RESULTS box just above the table.",IF(NOT(ISNUMBER(F556)),"The mapcode service doesn't recognise "&amp;E556&amp;". Check the mapcode and the country code.",IF(AD556,"Two different country codes were given, so the one in front of the mapcode ("&amp;R556&amp;") was used.",IF(E556&lt;&gt;TRIM(UPPER(B556&amp;"")),"Tidied up to "&amp;E556&amp;".","")))))))</f>
        <v/>
      </c>
      <c r="L556" s="49">
        <f>IF(E556="","",MapcodeAPI&amp;"coords/"&amp;SUBSTITUTE(E556," ","%20"))&amp;LEFT($B$13,0)</f>
        <v/>
      </c>
      <c r="M556" s="49">
        <f>IF(L556="","",IFERROR(_xlfn.WEBSERVICE(L556),IF(MapcodeAPIBackup="","NO CONNECTION",IFERROR(_xlfn.WEBSERVICE(MapcodeAPIBackup&amp;MID(L556,LEN(MapcodeAPI)+1,999)),"NO CONNECTION"))))</f>
        <v/>
      </c>
      <c r="N556" t="inlineStr">
        <is>
          <t xml:space="preserve"> </t>
        </is>
      </c>
      <c r="P556" s="50">
        <f>IFERROR(IF(AND(TRIM(B556&amp;"")="",TRIM(C556&amp;"")=""),"","#"&amp;UPPER(B556&amp;"")),"#(ERROR)")</f>
        <v/>
      </c>
      <c r="Q556" s="50">
        <f>IF(P556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556,2,999)," "," "),"﻿"," "),"​"," "),"⁠"," ")," "," ")," "," "),CHAR(9)," "),CHAR(10)," "),CHAR(13)," "),"MAPCODE"," "),CHAR(34)," "),"“"," "),"”"," "),"'"," "),"’"," "),"‘"," "),"("," "),")"," "),"["," "),"]"," "),"{"," "),"}"," "),","," "),";"," "),"|"," "),":"," "),"/"," "),"\"," ")))</f>
        <v/>
      </c>
      <c r="R556" s="50">
        <f>IF(ISNUMBER(FIND(" ",Q556)),LEFT(Q556,FIND(" ",Q556)-1),"")</f>
        <v/>
      </c>
      <c r="S556" s="50">
        <f>IF(ISNUMBER(FIND(" ",Q556)),TRIM(MID(Q556,FIND(" ",Q556)+1,999)),Q556)</f>
        <v/>
      </c>
      <c r="T5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556&amp;"")," "," "),"﻿"," "),"​"," "),"⁠"," ")," "," ")," "," "),CHAR(9)," "),CHAR(10)," "),CHAR(13)," "),"MAPCODE"," "),CHAR(34)," "),"“"," "),"”"," "),"'"," "),"’"," "),"‘"," "),"("," "),")"," "),"["," "),"]"," "),"{"," "),"}"," "),","," "),";"," "),"|"," "),":"," "),"/"," "),"\"," "))</f>
        <v/>
      </c>
      <c r="U556" s="50">
        <f>IF(R556&lt;&gt;"",R556,T556)</f>
        <v/>
      </c>
      <c r="V556" s="50">
        <f>IFERROR(FIND(".",S556),0)</f>
        <v/>
      </c>
      <c r="W556" s="50">
        <f>IF(V556&gt;0,V556-1,LEN(S556))</f>
        <v/>
      </c>
      <c r="X556" s="50">
        <f>IF(V556=0,"",IFERROR(LEFT(MID(S556,V556+1,99),FIND("-",MID(S556,V556+1,99))-1),MID(S556,V556+1,99)))</f>
        <v/>
      </c>
      <c r="Y556" s="50">
        <f>LEN(X556)</f>
        <v/>
      </c>
      <c r="Z5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556,"0",""),"1",""),"2",""),"3",""),"4",""),"5",""),"6",""),"7",""),"8",""),"9",""),"A",""),"B",""),"C",""),"D",""),"E",""),"F",""),"G",""),"H",""),"I",""),"J",""),"K",""),"L",""),"M",""),"N",""),"O",""),"P",""),"Q",""),"R",""),"S",""),"T",""),"U",""),"V",""),"W",""),"X",""),"Y",""),"Z",""),".",""),"-","")</f>
        <v/>
      </c>
      <c r="AA556" s="50">
        <f>LEN(S556)-LEN(SUBSTITUTE(S556,".",""))</f>
        <v/>
      </c>
      <c r="AB556" s="50">
        <f>AND(W556=5,Y556=4)</f>
        <v/>
      </c>
      <c r="AC556" s="50">
        <f>IF(P556="","",IF(S556="","There is no mapcode in this row, only a country code.",IF(ISNUMBER(FIND(" ",S556)),"There are too many spaces. A mapcode looks like ZAF RDD.2J: the country code, one space, then the code.",IF(Z556&lt;&gt;"","Contains characters that can't be in a mapcode: "&amp;Z556,IF(OR(AA556&lt;&gt;1,W556&lt;2,W556&gt;5,Y556&lt;2,Y556&gt;4),"This doesn't look like a mapcode. Mapcodes look like RDD.2J: 2 to 5 letters or numbers, a dot, then 2 to 4 more.",IF(AND(U556="",NOT(AB556)),"MISSING",IF(AND(U556&lt;&gt;"",OR(LEN(U556)&lt;2,LEN(U556)&gt;6,ISNUMBER(FIND(".",U556)))),"The country code """&amp;U556&amp;""" doesn't look right. Use a code like ZAF (South Africa) or US-CA (California).","")))))))</f>
        <v/>
      </c>
      <c r="AD556" s="50">
        <f>AND(R556&lt;&gt;"",T556&lt;&gt;"",R556&lt;&gt;T556)</f>
        <v/>
      </c>
    </row>
    <row r="557">
      <c r="B557" s="44" t="n"/>
      <c r="C557" s="44" t="n"/>
      <c r="D557" s="45">
        <f>IF(P557="","",IF(AC557="MISSING","MISSING COUNTRY CODE",IF(AC557&lt;&gt;"","NOT A VALID MAPCODE",IF(M557="NO CONNECTION","NO CONNECTION",IF(NOT(ISNUMBER(F557)),"NOT FOUND",IF(AD557,"CONVERTED – PLEASE CHECK","CONVERTED"))))))</f>
        <v/>
      </c>
      <c r="E557" s="46">
        <f>IF(OR(P557="",AC557&lt;&gt;""),"",TRIM(U557&amp;" "&amp;S557))</f>
        <v/>
      </c>
      <c r="F557" s="47">
        <f>IF(OR(M557="",M557="NO CONNECTION"),"",IFERROR(VALUE(SUBSTITUTE(_xlfn.FILTERXML(M557,"//latDeg"),".",MID(1/2,2,1))),""))</f>
        <v/>
      </c>
      <c r="G557" s="47">
        <f>IF(OR(M557="",M557="NO CONNECTION"),"",IFERROR(VALUE(SUBSTITUTE(_xlfn.FILTERXML(M557,"//lonDeg"),".",MID(1/2,2,1))),""))</f>
        <v/>
      </c>
      <c r="H557" s="45">
        <f>IF(ISNUMBER(F557),SUBSTITUTE(ROUND(F557,6)&amp;"",",",".")&amp;", "&amp;SUBSTITUTE(ROUND(G557,6)&amp;"",",","."),"")</f>
        <v/>
      </c>
      <c r="I557" s="46">
        <f>IF(ISNUMBER(F557),IFERROR(HYPERLINK("https://www.mymapcodes.com/go/?t="&amp;IF(U557="","AAA",U557)&amp;"&amp;ma="&amp;LEFT(S557,V557-1)&amp;"&amp;mb="&amp;MID(S557,V557+1,99),"Open on MyMapcodes →"),""),"")</f>
        <v/>
      </c>
      <c r="J557" s="48">
        <f>IF(P557="","",IF(AC557="MISSING","Add the country code: put it in front of the mapcode (e.g. ZAF RDD.2J) or in column C. ZAF = South Africa.",IF(AC557&lt;&gt;"",AC557,IF(M557="NO CONNECTION","Excel couldn't reach the mapcode service. Click the REFRESH RESULTS box just above the table.",IF(NOT(ISNUMBER(F557)),"The mapcode service doesn't recognise "&amp;E557&amp;". Check the mapcode and the country code.",IF(AD557,"Two different country codes were given, so the one in front of the mapcode ("&amp;R557&amp;") was used.",IF(E557&lt;&gt;TRIM(UPPER(B557&amp;"")),"Tidied up to "&amp;E557&amp;".","")))))))</f>
        <v/>
      </c>
      <c r="L557" s="49">
        <f>IF(E557="","",MapcodeAPI&amp;"coords/"&amp;SUBSTITUTE(E557," ","%20"))&amp;LEFT($B$13,0)</f>
        <v/>
      </c>
      <c r="M557" s="49">
        <f>IF(L557="","",IFERROR(_xlfn.WEBSERVICE(L557),IF(MapcodeAPIBackup="","NO CONNECTION",IFERROR(_xlfn.WEBSERVICE(MapcodeAPIBackup&amp;MID(L557,LEN(MapcodeAPI)+1,999)),"NO CONNECTION"))))</f>
        <v/>
      </c>
      <c r="N557" t="inlineStr">
        <is>
          <t xml:space="preserve"> </t>
        </is>
      </c>
      <c r="P557" s="50">
        <f>IFERROR(IF(AND(TRIM(B557&amp;"")="",TRIM(C557&amp;"")=""),"","#"&amp;UPPER(B557&amp;"")),"#(ERROR)")</f>
        <v/>
      </c>
      <c r="Q557" s="50">
        <f>IF(P557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557,2,999)," "," "),"﻿"," "),"​"," "),"⁠"," ")," "," ")," "," "),CHAR(9)," "),CHAR(10)," "),CHAR(13)," "),"MAPCODE"," "),CHAR(34)," "),"“"," "),"”"," "),"'"," "),"’"," "),"‘"," "),"("," "),")"," "),"["," "),"]"," "),"{"," "),"}"," "),","," "),";"," "),"|"," "),":"," "),"/"," "),"\"," ")))</f>
        <v/>
      </c>
      <c r="R557" s="50">
        <f>IF(ISNUMBER(FIND(" ",Q557)),LEFT(Q557,FIND(" ",Q557)-1),"")</f>
        <v/>
      </c>
      <c r="S557" s="50">
        <f>IF(ISNUMBER(FIND(" ",Q557)),TRIM(MID(Q557,FIND(" ",Q557)+1,999)),Q557)</f>
        <v/>
      </c>
      <c r="T5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557&amp;"")," "," "),"﻿"," "),"​"," "),"⁠"," ")," "," ")," "," "),CHAR(9)," "),CHAR(10)," "),CHAR(13)," "),"MAPCODE"," "),CHAR(34)," "),"“"," "),"”"," "),"'"," "),"’"," "),"‘"," "),"("," "),")"," "),"["," "),"]"," "),"{"," "),"}"," "),","," "),";"," "),"|"," "),":"," "),"/"," "),"\"," "))</f>
        <v/>
      </c>
      <c r="U557" s="50">
        <f>IF(R557&lt;&gt;"",R557,T557)</f>
        <v/>
      </c>
      <c r="V557" s="50">
        <f>IFERROR(FIND(".",S557),0)</f>
        <v/>
      </c>
      <c r="W557" s="50">
        <f>IF(V557&gt;0,V557-1,LEN(S557))</f>
        <v/>
      </c>
      <c r="X557" s="50">
        <f>IF(V557=0,"",IFERROR(LEFT(MID(S557,V557+1,99),FIND("-",MID(S557,V557+1,99))-1),MID(S557,V557+1,99)))</f>
        <v/>
      </c>
      <c r="Y557" s="50">
        <f>LEN(X557)</f>
        <v/>
      </c>
      <c r="Z5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557,"0",""),"1",""),"2",""),"3",""),"4",""),"5",""),"6",""),"7",""),"8",""),"9",""),"A",""),"B",""),"C",""),"D",""),"E",""),"F",""),"G",""),"H",""),"I",""),"J",""),"K",""),"L",""),"M",""),"N",""),"O",""),"P",""),"Q",""),"R",""),"S",""),"T",""),"U",""),"V",""),"W",""),"X",""),"Y",""),"Z",""),".",""),"-","")</f>
        <v/>
      </c>
      <c r="AA557" s="50">
        <f>LEN(S557)-LEN(SUBSTITUTE(S557,".",""))</f>
        <v/>
      </c>
      <c r="AB557" s="50">
        <f>AND(W557=5,Y557=4)</f>
        <v/>
      </c>
      <c r="AC557" s="50">
        <f>IF(P557="","",IF(S557="","There is no mapcode in this row, only a country code.",IF(ISNUMBER(FIND(" ",S557)),"There are too many spaces. A mapcode looks like ZAF RDD.2J: the country code, one space, then the code.",IF(Z557&lt;&gt;"","Contains characters that can't be in a mapcode: "&amp;Z557,IF(OR(AA557&lt;&gt;1,W557&lt;2,W557&gt;5,Y557&lt;2,Y557&gt;4),"This doesn't look like a mapcode. Mapcodes look like RDD.2J: 2 to 5 letters or numbers, a dot, then 2 to 4 more.",IF(AND(U557="",NOT(AB557)),"MISSING",IF(AND(U557&lt;&gt;"",OR(LEN(U557)&lt;2,LEN(U557)&gt;6,ISNUMBER(FIND(".",U557)))),"The country code """&amp;U557&amp;""" doesn't look right. Use a code like ZAF (South Africa) or US-CA (California).","")))))))</f>
        <v/>
      </c>
      <c r="AD557" s="50">
        <f>AND(R557&lt;&gt;"",T557&lt;&gt;"",R557&lt;&gt;T557)</f>
        <v/>
      </c>
    </row>
    <row r="558">
      <c r="B558" s="44" t="n"/>
      <c r="C558" s="44" t="n"/>
      <c r="D558" s="45">
        <f>IF(P558="","",IF(AC558="MISSING","MISSING COUNTRY CODE",IF(AC558&lt;&gt;"","NOT A VALID MAPCODE",IF(M558="NO CONNECTION","NO CONNECTION",IF(NOT(ISNUMBER(F558)),"NOT FOUND",IF(AD558,"CONVERTED – PLEASE CHECK","CONVERTED"))))))</f>
        <v/>
      </c>
      <c r="E558" s="46">
        <f>IF(OR(P558="",AC558&lt;&gt;""),"",TRIM(U558&amp;" "&amp;S558))</f>
        <v/>
      </c>
      <c r="F558" s="47">
        <f>IF(OR(M558="",M558="NO CONNECTION"),"",IFERROR(VALUE(SUBSTITUTE(_xlfn.FILTERXML(M558,"//latDeg"),".",MID(1/2,2,1))),""))</f>
        <v/>
      </c>
      <c r="G558" s="47">
        <f>IF(OR(M558="",M558="NO CONNECTION"),"",IFERROR(VALUE(SUBSTITUTE(_xlfn.FILTERXML(M558,"//lonDeg"),".",MID(1/2,2,1))),""))</f>
        <v/>
      </c>
      <c r="H558" s="45">
        <f>IF(ISNUMBER(F558),SUBSTITUTE(ROUND(F558,6)&amp;"",",",".")&amp;", "&amp;SUBSTITUTE(ROUND(G558,6)&amp;"",",","."),"")</f>
        <v/>
      </c>
      <c r="I558" s="46">
        <f>IF(ISNUMBER(F558),IFERROR(HYPERLINK("https://www.mymapcodes.com/go/?t="&amp;IF(U558="","AAA",U558)&amp;"&amp;ma="&amp;LEFT(S558,V558-1)&amp;"&amp;mb="&amp;MID(S558,V558+1,99),"Open on MyMapcodes →"),""),"")</f>
        <v/>
      </c>
      <c r="J558" s="48">
        <f>IF(P558="","",IF(AC558="MISSING","Add the country code: put it in front of the mapcode (e.g. ZAF RDD.2J) or in column C. ZAF = South Africa.",IF(AC558&lt;&gt;"",AC558,IF(M558="NO CONNECTION","Excel couldn't reach the mapcode service. Click the REFRESH RESULTS box just above the table.",IF(NOT(ISNUMBER(F558)),"The mapcode service doesn't recognise "&amp;E558&amp;". Check the mapcode and the country code.",IF(AD558,"Two different country codes were given, so the one in front of the mapcode ("&amp;R558&amp;") was used.",IF(E558&lt;&gt;TRIM(UPPER(B558&amp;"")),"Tidied up to "&amp;E558&amp;".","")))))))</f>
        <v/>
      </c>
      <c r="L558" s="49">
        <f>IF(E558="","",MapcodeAPI&amp;"coords/"&amp;SUBSTITUTE(E558," ","%20"))&amp;LEFT($B$13,0)</f>
        <v/>
      </c>
      <c r="M558" s="49">
        <f>IF(L558="","",IFERROR(_xlfn.WEBSERVICE(L558),IF(MapcodeAPIBackup="","NO CONNECTION",IFERROR(_xlfn.WEBSERVICE(MapcodeAPIBackup&amp;MID(L558,LEN(MapcodeAPI)+1,999)),"NO CONNECTION"))))</f>
        <v/>
      </c>
      <c r="N558" t="inlineStr">
        <is>
          <t xml:space="preserve"> </t>
        </is>
      </c>
      <c r="P558" s="50">
        <f>IFERROR(IF(AND(TRIM(B558&amp;"")="",TRIM(C558&amp;"")=""),"","#"&amp;UPPER(B558&amp;"")),"#(ERROR)")</f>
        <v/>
      </c>
      <c r="Q558" s="50">
        <f>IF(P558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558,2,999)," "," "),"﻿"," "),"​"," "),"⁠"," ")," "," ")," "," "),CHAR(9)," "),CHAR(10)," "),CHAR(13)," "),"MAPCODE"," "),CHAR(34)," "),"“"," "),"”"," "),"'"," "),"’"," "),"‘"," "),"("," "),")"," "),"["," "),"]"," "),"{"," "),"}"," "),","," "),";"," "),"|"," "),":"," "),"/"," "),"\"," ")))</f>
        <v/>
      </c>
      <c r="R558" s="50">
        <f>IF(ISNUMBER(FIND(" ",Q558)),LEFT(Q558,FIND(" ",Q558)-1),"")</f>
        <v/>
      </c>
      <c r="S558" s="50">
        <f>IF(ISNUMBER(FIND(" ",Q558)),TRIM(MID(Q558,FIND(" ",Q558)+1,999)),Q558)</f>
        <v/>
      </c>
      <c r="T5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558&amp;"")," "," "),"﻿"," "),"​"," "),"⁠"," ")," "," ")," "," "),CHAR(9)," "),CHAR(10)," "),CHAR(13)," "),"MAPCODE"," "),CHAR(34)," "),"“"," "),"”"," "),"'"," "),"’"," "),"‘"," "),"("," "),")"," "),"["," "),"]"," "),"{"," "),"}"," "),","," "),";"," "),"|"," "),":"," "),"/"," "),"\"," "))</f>
        <v/>
      </c>
      <c r="U558" s="50">
        <f>IF(R558&lt;&gt;"",R558,T558)</f>
        <v/>
      </c>
      <c r="V558" s="50">
        <f>IFERROR(FIND(".",S558),0)</f>
        <v/>
      </c>
      <c r="W558" s="50">
        <f>IF(V558&gt;0,V558-1,LEN(S558))</f>
        <v/>
      </c>
      <c r="X558" s="50">
        <f>IF(V558=0,"",IFERROR(LEFT(MID(S558,V558+1,99),FIND("-",MID(S558,V558+1,99))-1),MID(S558,V558+1,99)))</f>
        <v/>
      </c>
      <c r="Y558" s="50">
        <f>LEN(X558)</f>
        <v/>
      </c>
      <c r="Z5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558,"0",""),"1",""),"2",""),"3",""),"4",""),"5",""),"6",""),"7",""),"8",""),"9",""),"A",""),"B",""),"C",""),"D",""),"E",""),"F",""),"G",""),"H",""),"I",""),"J",""),"K",""),"L",""),"M",""),"N",""),"O",""),"P",""),"Q",""),"R",""),"S",""),"T",""),"U",""),"V",""),"W",""),"X",""),"Y",""),"Z",""),".",""),"-","")</f>
        <v/>
      </c>
      <c r="AA558" s="50">
        <f>LEN(S558)-LEN(SUBSTITUTE(S558,".",""))</f>
        <v/>
      </c>
      <c r="AB558" s="50">
        <f>AND(W558=5,Y558=4)</f>
        <v/>
      </c>
      <c r="AC558" s="50">
        <f>IF(P558="","",IF(S558="","There is no mapcode in this row, only a country code.",IF(ISNUMBER(FIND(" ",S558)),"There are too many spaces. A mapcode looks like ZAF RDD.2J: the country code, one space, then the code.",IF(Z558&lt;&gt;"","Contains characters that can't be in a mapcode: "&amp;Z558,IF(OR(AA558&lt;&gt;1,W558&lt;2,W558&gt;5,Y558&lt;2,Y558&gt;4),"This doesn't look like a mapcode. Mapcodes look like RDD.2J: 2 to 5 letters or numbers, a dot, then 2 to 4 more.",IF(AND(U558="",NOT(AB558)),"MISSING",IF(AND(U558&lt;&gt;"",OR(LEN(U558)&lt;2,LEN(U558)&gt;6,ISNUMBER(FIND(".",U558)))),"The country code """&amp;U558&amp;""" doesn't look right. Use a code like ZAF (South Africa) or US-CA (California).","")))))))</f>
        <v/>
      </c>
      <c r="AD558" s="50">
        <f>AND(R558&lt;&gt;"",T558&lt;&gt;"",R558&lt;&gt;T558)</f>
        <v/>
      </c>
    </row>
    <row r="559">
      <c r="B559" s="44" t="n"/>
      <c r="C559" s="44" t="n"/>
      <c r="D559" s="45">
        <f>IF(P559="","",IF(AC559="MISSING","MISSING COUNTRY CODE",IF(AC559&lt;&gt;"","NOT A VALID MAPCODE",IF(M559="NO CONNECTION","NO CONNECTION",IF(NOT(ISNUMBER(F559)),"NOT FOUND",IF(AD559,"CONVERTED – PLEASE CHECK","CONVERTED"))))))</f>
        <v/>
      </c>
      <c r="E559" s="46">
        <f>IF(OR(P559="",AC559&lt;&gt;""),"",TRIM(U559&amp;" "&amp;S559))</f>
        <v/>
      </c>
      <c r="F559" s="47">
        <f>IF(OR(M559="",M559="NO CONNECTION"),"",IFERROR(VALUE(SUBSTITUTE(_xlfn.FILTERXML(M559,"//latDeg"),".",MID(1/2,2,1))),""))</f>
        <v/>
      </c>
      <c r="G559" s="47">
        <f>IF(OR(M559="",M559="NO CONNECTION"),"",IFERROR(VALUE(SUBSTITUTE(_xlfn.FILTERXML(M559,"//lonDeg"),".",MID(1/2,2,1))),""))</f>
        <v/>
      </c>
      <c r="H559" s="45">
        <f>IF(ISNUMBER(F559),SUBSTITUTE(ROUND(F559,6)&amp;"",",",".")&amp;", "&amp;SUBSTITUTE(ROUND(G559,6)&amp;"",",","."),"")</f>
        <v/>
      </c>
      <c r="I559" s="46">
        <f>IF(ISNUMBER(F559),IFERROR(HYPERLINK("https://www.mymapcodes.com/go/?t="&amp;IF(U559="","AAA",U559)&amp;"&amp;ma="&amp;LEFT(S559,V559-1)&amp;"&amp;mb="&amp;MID(S559,V559+1,99),"Open on MyMapcodes →"),""),"")</f>
        <v/>
      </c>
      <c r="J559" s="48">
        <f>IF(P559="","",IF(AC559="MISSING","Add the country code: put it in front of the mapcode (e.g. ZAF RDD.2J) or in column C. ZAF = South Africa.",IF(AC559&lt;&gt;"",AC559,IF(M559="NO CONNECTION","Excel couldn't reach the mapcode service. Click the REFRESH RESULTS box just above the table.",IF(NOT(ISNUMBER(F559)),"The mapcode service doesn't recognise "&amp;E559&amp;". Check the mapcode and the country code.",IF(AD559,"Two different country codes were given, so the one in front of the mapcode ("&amp;R559&amp;") was used.",IF(E559&lt;&gt;TRIM(UPPER(B559&amp;"")),"Tidied up to "&amp;E559&amp;".","")))))))</f>
        <v/>
      </c>
      <c r="L559" s="49">
        <f>IF(E559="","",MapcodeAPI&amp;"coords/"&amp;SUBSTITUTE(E559," ","%20"))&amp;LEFT($B$13,0)</f>
        <v/>
      </c>
      <c r="M559" s="49">
        <f>IF(L559="","",IFERROR(_xlfn.WEBSERVICE(L559),IF(MapcodeAPIBackup="","NO CONNECTION",IFERROR(_xlfn.WEBSERVICE(MapcodeAPIBackup&amp;MID(L559,LEN(MapcodeAPI)+1,999)),"NO CONNECTION"))))</f>
        <v/>
      </c>
      <c r="N559" t="inlineStr">
        <is>
          <t xml:space="preserve"> </t>
        </is>
      </c>
      <c r="P559" s="50">
        <f>IFERROR(IF(AND(TRIM(B559&amp;"")="",TRIM(C559&amp;"")=""),"","#"&amp;UPPER(B559&amp;"")),"#(ERROR)")</f>
        <v/>
      </c>
      <c r="Q559" s="50">
        <f>IF(P559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559,2,999)," "," "),"﻿"," "),"​"," "),"⁠"," ")," "," ")," "," "),CHAR(9)," "),CHAR(10)," "),CHAR(13)," "),"MAPCODE"," "),CHAR(34)," "),"“"," "),"”"," "),"'"," "),"’"," "),"‘"," "),"("," "),")"," "),"["," "),"]"," "),"{"," "),"}"," "),","," "),";"," "),"|"," "),":"," "),"/"," "),"\"," ")))</f>
        <v/>
      </c>
      <c r="R559" s="50">
        <f>IF(ISNUMBER(FIND(" ",Q559)),LEFT(Q559,FIND(" ",Q559)-1),"")</f>
        <v/>
      </c>
      <c r="S559" s="50">
        <f>IF(ISNUMBER(FIND(" ",Q559)),TRIM(MID(Q559,FIND(" ",Q559)+1,999)),Q559)</f>
        <v/>
      </c>
      <c r="T5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559&amp;"")," "," "),"﻿"," "),"​"," "),"⁠"," ")," "," ")," "," "),CHAR(9)," "),CHAR(10)," "),CHAR(13)," "),"MAPCODE"," "),CHAR(34)," "),"“"," "),"”"," "),"'"," "),"’"," "),"‘"," "),"("," "),")"," "),"["," "),"]"," "),"{"," "),"}"," "),","," "),";"," "),"|"," "),":"," "),"/"," "),"\"," "))</f>
        <v/>
      </c>
      <c r="U559" s="50">
        <f>IF(R559&lt;&gt;"",R559,T559)</f>
        <v/>
      </c>
      <c r="V559" s="50">
        <f>IFERROR(FIND(".",S559),0)</f>
        <v/>
      </c>
      <c r="W559" s="50">
        <f>IF(V559&gt;0,V559-1,LEN(S559))</f>
        <v/>
      </c>
      <c r="X559" s="50">
        <f>IF(V559=0,"",IFERROR(LEFT(MID(S559,V559+1,99),FIND("-",MID(S559,V559+1,99))-1),MID(S559,V559+1,99)))</f>
        <v/>
      </c>
      <c r="Y559" s="50">
        <f>LEN(X559)</f>
        <v/>
      </c>
      <c r="Z5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559,"0",""),"1",""),"2",""),"3",""),"4",""),"5",""),"6",""),"7",""),"8",""),"9",""),"A",""),"B",""),"C",""),"D",""),"E",""),"F",""),"G",""),"H",""),"I",""),"J",""),"K",""),"L",""),"M",""),"N",""),"O",""),"P",""),"Q",""),"R",""),"S",""),"T",""),"U",""),"V",""),"W",""),"X",""),"Y",""),"Z",""),".",""),"-","")</f>
        <v/>
      </c>
      <c r="AA559" s="50">
        <f>LEN(S559)-LEN(SUBSTITUTE(S559,".",""))</f>
        <v/>
      </c>
      <c r="AB559" s="50">
        <f>AND(W559=5,Y559=4)</f>
        <v/>
      </c>
      <c r="AC559" s="50">
        <f>IF(P559="","",IF(S559="","There is no mapcode in this row, only a country code.",IF(ISNUMBER(FIND(" ",S559)),"There are too many spaces. A mapcode looks like ZAF RDD.2J: the country code, one space, then the code.",IF(Z559&lt;&gt;"","Contains characters that can't be in a mapcode: "&amp;Z559,IF(OR(AA559&lt;&gt;1,W559&lt;2,W559&gt;5,Y559&lt;2,Y559&gt;4),"This doesn't look like a mapcode. Mapcodes look like RDD.2J: 2 to 5 letters or numbers, a dot, then 2 to 4 more.",IF(AND(U559="",NOT(AB559)),"MISSING",IF(AND(U559&lt;&gt;"",OR(LEN(U559)&lt;2,LEN(U559)&gt;6,ISNUMBER(FIND(".",U559)))),"The country code """&amp;U559&amp;""" doesn't look right. Use a code like ZAF (South Africa) or US-CA (California).","")))))))</f>
        <v/>
      </c>
      <c r="AD559" s="50">
        <f>AND(R559&lt;&gt;"",T559&lt;&gt;"",R559&lt;&gt;T559)</f>
        <v/>
      </c>
    </row>
    <row r="560">
      <c r="B560" s="44" t="n"/>
      <c r="C560" s="44" t="n"/>
      <c r="D560" s="45">
        <f>IF(P560="","",IF(AC560="MISSING","MISSING COUNTRY CODE",IF(AC560&lt;&gt;"","NOT A VALID MAPCODE",IF(M560="NO CONNECTION","NO CONNECTION",IF(NOT(ISNUMBER(F560)),"NOT FOUND",IF(AD560,"CONVERTED – PLEASE CHECK","CONVERTED"))))))</f>
        <v/>
      </c>
      <c r="E560" s="46">
        <f>IF(OR(P560="",AC560&lt;&gt;""),"",TRIM(U560&amp;" "&amp;S560))</f>
        <v/>
      </c>
      <c r="F560" s="47">
        <f>IF(OR(M560="",M560="NO CONNECTION"),"",IFERROR(VALUE(SUBSTITUTE(_xlfn.FILTERXML(M560,"//latDeg"),".",MID(1/2,2,1))),""))</f>
        <v/>
      </c>
      <c r="G560" s="47">
        <f>IF(OR(M560="",M560="NO CONNECTION"),"",IFERROR(VALUE(SUBSTITUTE(_xlfn.FILTERXML(M560,"//lonDeg"),".",MID(1/2,2,1))),""))</f>
        <v/>
      </c>
      <c r="H560" s="45">
        <f>IF(ISNUMBER(F560),SUBSTITUTE(ROUND(F560,6)&amp;"",",",".")&amp;", "&amp;SUBSTITUTE(ROUND(G560,6)&amp;"",",","."),"")</f>
        <v/>
      </c>
      <c r="I560" s="46">
        <f>IF(ISNUMBER(F560),IFERROR(HYPERLINK("https://www.mymapcodes.com/go/?t="&amp;IF(U560="","AAA",U560)&amp;"&amp;ma="&amp;LEFT(S560,V560-1)&amp;"&amp;mb="&amp;MID(S560,V560+1,99),"Open on MyMapcodes →"),""),"")</f>
        <v/>
      </c>
      <c r="J560" s="48">
        <f>IF(P560="","",IF(AC560="MISSING","Add the country code: put it in front of the mapcode (e.g. ZAF RDD.2J) or in column C. ZAF = South Africa.",IF(AC560&lt;&gt;"",AC560,IF(M560="NO CONNECTION","Excel couldn't reach the mapcode service. Click the REFRESH RESULTS box just above the table.",IF(NOT(ISNUMBER(F560)),"The mapcode service doesn't recognise "&amp;E560&amp;". Check the mapcode and the country code.",IF(AD560,"Two different country codes were given, so the one in front of the mapcode ("&amp;R560&amp;") was used.",IF(E560&lt;&gt;TRIM(UPPER(B560&amp;"")),"Tidied up to "&amp;E560&amp;".","")))))))</f>
        <v/>
      </c>
      <c r="L560" s="49">
        <f>IF(E560="","",MapcodeAPI&amp;"coords/"&amp;SUBSTITUTE(E560," ","%20"))&amp;LEFT($B$13,0)</f>
        <v/>
      </c>
      <c r="M560" s="49">
        <f>IF(L560="","",IFERROR(_xlfn.WEBSERVICE(L560),IF(MapcodeAPIBackup="","NO CONNECTION",IFERROR(_xlfn.WEBSERVICE(MapcodeAPIBackup&amp;MID(L560,LEN(MapcodeAPI)+1,999)),"NO CONNECTION"))))</f>
        <v/>
      </c>
      <c r="N560" t="inlineStr">
        <is>
          <t xml:space="preserve"> </t>
        </is>
      </c>
      <c r="P560" s="50">
        <f>IFERROR(IF(AND(TRIM(B560&amp;"")="",TRIM(C560&amp;"")=""),"","#"&amp;UPPER(B560&amp;"")),"#(ERROR)")</f>
        <v/>
      </c>
      <c r="Q560" s="50">
        <f>IF(P560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560,2,999)," "," "),"﻿"," "),"​"," "),"⁠"," ")," "," ")," "," "),CHAR(9)," "),CHAR(10)," "),CHAR(13)," "),"MAPCODE"," "),CHAR(34)," "),"“"," "),"”"," "),"'"," "),"’"," "),"‘"," "),"("," "),")"," "),"["," "),"]"," "),"{"," "),"}"," "),","," "),";"," "),"|"," "),":"," "),"/"," "),"\"," ")))</f>
        <v/>
      </c>
      <c r="R560" s="50">
        <f>IF(ISNUMBER(FIND(" ",Q560)),LEFT(Q560,FIND(" ",Q560)-1),"")</f>
        <v/>
      </c>
      <c r="S560" s="50">
        <f>IF(ISNUMBER(FIND(" ",Q560)),TRIM(MID(Q560,FIND(" ",Q560)+1,999)),Q560)</f>
        <v/>
      </c>
      <c r="T5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560&amp;"")," "," "),"﻿"," "),"​"," "),"⁠"," ")," "," ")," "," "),CHAR(9)," "),CHAR(10)," "),CHAR(13)," "),"MAPCODE"," "),CHAR(34)," "),"“"," "),"”"," "),"'"," "),"’"," "),"‘"," "),"("," "),")"," "),"["," "),"]"," "),"{"," "),"}"," "),","," "),";"," "),"|"," "),":"," "),"/"," "),"\"," "))</f>
        <v/>
      </c>
      <c r="U560" s="50">
        <f>IF(R560&lt;&gt;"",R560,T560)</f>
        <v/>
      </c>
      <c r="V560" s="50">
        <f>IFERROR(FIND(".",S560),0)</f>
        <v/>
      </c>
      <c r="W560" s="50">
        <f>IF(V560&gt;0,V560-1,LEN(S560))</f>
        <v/>
      </c>
      <c r="X560" s="50">
        <f>IF(V560=0,"",IFERROR(LEFT(MID(S560,V560+1,99),FIND("-",MID(S560,V560+1,99))-1),MID(S560,V560+1,99)))</f>
        <v/>
      </c>
      <c r="Y560" s="50">
        <f>LEN(X560)</f>
        <v/>
      </c>
      <c r="Z5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560,"0",""),"1",""),"2",""),"3",""),"4",""),"5",""),"6",""),"7",""),"8",""),"9",""),"A",""),"B",""),"C",""),"D",""),"E",""),"F",""),"G",""),"H",""),"I",""),"J",""),"K",""),"L",""),"M",""),"N",""),"O",""),"P",""),"Q",""),"R",""),"S",""),"T",""),"U",""),"V",""),"W",""),"X",""),"Y",""),"Z",""),".",""),"-","")</f>
        <v/>
      </c>
      <c r="AA560" s="50">
        <f>LEN(S560)-LEN(SUBSTITUTE(S560,".",""))</f>
        <v/>
      </c>
      <c r="AB560" s="50">
        <f>AND(W560=5,Y560=4)</f>
        <v/>
      </c>
      <c r="AC560" s="50">
        <f>IF(P560="","",IF(S560="","There is no mapcode in this row, only a country code.",IF(ISNUMBER(FIND(" ",S560)),"There are too many spaces. A mapcode looks like ZAF RDD.2J: the country code, one space, then the code.",IF(Z560&lt;&gt;"","Contains characters that can't be in a mapcode: "&amp;Z560,IF(OR(AA560&lt;&gt;1,W560&lt;2,W560&gt;5,Y560&lt;2,Y560&gt;4),"This doesn't look like a mapcode. Mapcodes look like RDD.2J: 2 to 5 letters or numbers, a dot, then 2 to 4 more.",IF(AND(U560="",NOT(AB560)),"MISSING",IF(AND(U560&lt;&gt;"",OR(LEN(U560)&lt;2,LEN(U560)&gt;6,ISNUMBER(FIND(".",U560)))),"The country code """&amp;U560&amp;""" doesn't look right. Use a code like ZAF (South Africa) or US-CA (California).","")))))))</f>
        <v/>
      </c>
      <c r="AD560" s="50">
        <f>AND(R560&lt;&gt;"",T560&lt;&gt;"",R560&lt;&gt;T560)</f>
        <v/>
      </c>
    </row>
    <row r="561">
      <c r="B561" s="44" t="n"/>
      <c r="C561" s="44" t="n"/>
      <c r="D561" s="45">
        <f>IF(P561="","",IF(AC561="MISSING","MISSING COUNTRY CODE",IF(AC561&lt;&gt;"","NOT A VALID MAPCODE",IF(M561="NO CONNECTION","NO CONNECTION",IF(NOT(ISNUMBER(F561)),"NOT FOUND",IF(AD561,"CONVERTED – PLEASE CHECK","CONVERTED"))))))</f>
        <v/>
      </c>
      <c r="E561" s="46">
        <f>IF(OR(P561="",AC561&lt;&gt;""),"",TRIM(U561&amp;" "&amp;S561))</f>
        <v/>
      </c>
      <c r="F561" s="47">
        <f>IF(OR(M561="",M561="NO CONNECTION"),"",IFERROR(VALUE(SUBSTITUTE(_xlfn.FILTERXML(M561,"//latDeg"),".",MID(1/2,2,1))),""))</f>
        <v/>
      </c>
      <c r="G561" s="47">
        <f>IF(OR(M561="",M561="NO CONNECTION"),"",IFERROR(VALUE(SUBSTITUTE(_xlfn.FILTERXML(M561,"//lonDeg"),".",MID(1/2,2,1))),""))</f>
        <v/>
      </c>
      <c r="H561" s="45">
        <f>IF(ISNUMBER(F561),SUBSTITUTE(ROUND(F561,6)&amp;"",",",".")&amp;", "&amp;SUBSTITUTE(ROUND(G561,6)&amp;"",",","."),"")</f>
        <v/>
      </c>
      <c r="I561" s="46">
        <f>IF(ISNUMBER(F561),IFERROR(HYPERLINK("https://www.mymapcodes.com/go/?t="&amp;IF(U561="","AAA",U561)&amp;"&amp;ma="&amp;LEFT(S561,V561-1)&amp;"&amp;mb="&amp;MID(S561,V561+1,99),"Open on MyMapcodes →"),""),"")</f>
        <v/>
      </c>
      <c r="J561" s="48">
        <f>IF(P561="","",IF(AC561="MISSING","Add the country code: put it in front of the mapcode (e.g. ZAF RDD.2J) or in column C. ZAF = South Africa.",IF(AC561&lt;&gt;"",AC561,IF(M561="NO CONNECTION","Excel couldn't reach the mapcode service. Click the REFRESH RESULTS box just above the table.",IF(NOT(ISNUMBER(F561)),"The mapcode service doesn't recognise "&amp;E561&amp;". Check the mapcode and the country code.",IF(AD561,"Two different country codes were given, so the one in front of the mapcode ("&amp;R561&amp;") was used.",IF(E561&lt;&gt;TRIM(UPPER(B561&amp;"")),"Tidied up to "&amp;E561&amp;".","")))))))</f>
        <v/>
      </c>
      <c r="L561" s="49">
        <f>IF(E561="","",MapcodeAPI&amp;"coords/"&amp;SUBSTITUTE(E561," ","%20"))&amp;LEFT($B$13,0)</f>
        <v/>
      </c>
      <c r="M561" s="49">
        <f>IF(L561="","",IFERROR(_xlfn.WEBSERVICE(L561),IF(MapcodeAPIBackup="","NO CONNECTION",IFERROR(_xlfn.WEBSERVICE(MapcodeAPIBackup&amp;MID(L561,LEN(MapcodeAPI)+1,999)),"NO CONNECTION"))))</f>
        <v/>
      </c>
      <c r="N561" t="inlineStr">
        <is>
          <t xml:space="preserve"> </t>
        </is>
      </c>
      <c r="P561" s="50">
        <f>IFERROR(IF(AND(TRIM(B561&amp;"")="",TRIM(C561&amp;"")=""),"","#"&amp;UPPER(B561&amp;"")),"#(ERROR)")</f>
        <v/>
      </c>
      <c r="Q561" s="50">
        <f>IF(P561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561,2,999)," "," "),"﻿"," "),"​"," "),"⁠"," ")," "," ")," "," "),CHAR(9)," "),CHAR(10)," "),CHAR(13)," "),"MAPCODE"," "),CHAR(34)," "),"“"," "),"”"," "),"'"," "),"’"," "),"‘"," "),"("," "),")"," "),"["," "),"]"," "),"{"," "),"}"," "),","," "),";"," "),"|"," "),":"," "),"/"," "),"\"," ")))</f>
        <v/>
      </c>
      <c r="R561" s="50">
        <f>IF(ISNUMBER(FIND(" ",Q561)),LEFT(Q561,FIND(" ",Q561)-1),"")</f>
        <v/>
      </c>
      <c r="S561" s="50">
        <f>IF(ISNUMBER(FIND(" ",Q561)),TRIM(MID(Q561,FIND(" ",Q561)+1,999)),Q561)</f>
        <v/>
      </c>
      <c r="T5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561&amp;"")," "," "),"﻿"," "),"​"," "),"⁠"," ")," "," ")," "," "),CHAR(9)," "),CHAR(10)," "),CHAR(13)," "),"MAPCODE"," "),CHAR(34)," "),"“"," "),"”"," "),"'"," "),"’"," "),"‘"," "),"("," "),")"," "),"["," "),"]"," "),"{"," "),"}"," "),","," "),";"," "),"|"," "),":"," "),"/"," "),"\"," "))</f>
        <v/>
      </c>
      <c r="U561" s="50">
        <f>IF(R561&lt;&gt;"",R561,T561)</f>
        <v/>
      </c>
      <c r="V561" s="50">
        <f>IFERROR(FIND(".",S561),0)</f>
        <v/>
      </c>
      <c r="W561" s="50">
        <f>IF(V561&gt;0,V561-1,LEN(S561))</f>
        <v/>
      </c>
      <c r="X561" s="50">
        <f>IF(V561=0,"",IFERROR(LEFT(MID(S561,V561+1,99),FIND("-",MID(S561,V561+1,99))-1),MID(S561,V561+1,99)))</f>
        <v/>
      </c>
      <c r="Y561" s="50">
        <f>LEN(X561)</f>
        <v/>
      </c>
      <c r="Z5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561,"0",""),"1",""),"2",""),"3",""),"4",""),"5",""),"6",""),"7",""),"8",""),"9",""),"A",""),"B",""),"C",""),"D",""),"E",""),"F",""),"G",""),"H",""),"I",""),"J",""),"K",""),"L",""),"M",""),"N",""),"O",""),"P",""),"Q",""),"R",""),"S",""),"T",""),"U",""),"V",""),"W",""),"X",""),"Y",""),"Z",""),".",""),"-","")</f>
        <v/>
      </c>
      <c r="AA561" s="50">
        <f>LEN(S561)-LEN(SUBSTITUTE(S561,".",""))</f>
        <v/>
      </c>
      <c r="AB561" s="50">
        <f>AND(W561=5,Y561=4)</f>
        <v/>
      </c>
      <c r="AC561" s="50">
        <f>IF(P561="","",IF(S561="","There is no mapcode in this row, only a country code.",IF(ISNUMBER(FIND(" ",S561)),"There are too many spaces. A mapcode looks like ZAF RDD.2J: the country code, one space, then the code.",IF(Z561&lt;&gt;"","Contains characters that can't be in a mapcode: "&amp;Z561,IF(OR(AA561&lt;&gt;1,W561&lt;2,W561&gt;5,Y561&lt;2,Y561&gt;4),"This doesn't look like a mapcode. Mapcodes look like RDD.2J: 2 to 5 letters or numbers, a dot, then 2 to 4 more.",IF(AND(U561="",NOT(AB561)),"MISSING",IF(AND(U561&lt;&gt;"",OR(LEN(U561)&lt;2,LEN(U561)&gt;6,ISNUMBER(FIND(".",U561)))),"The country code """&amp;U561&amp;""" doesn't look right. Use a code like ZAF (South Africa) or US-CA (California).","")))))))</f>
        <v/>
      </c>
      <c r="AD561" s="50">
        <f>AND(R561&lt;&gt;"",T561&lt;&gt;"",R561&lt;&gt;T561)</f>
        <v/>
      </c>
    </row>
    <row r="562">
      <c r="B562" s="44" t="n"/>
      <c r="C562" s="44" t="n"/>
      <c r="D562" s="45">
        <f>IF(P562="","",IF(AC562="MISSING","MISSING COUNTRY CODE",IF(AC562&lt;&gt;"","NOT A VALID MAPCODE",IF(M562="NO CONNECTION","NO CONNECTION",IF(NOT(ISNUMBER(F562)),"NOT FOUND",IF(AD562,"CONVERTED – PLEASE CHECK","CONVERTED"))))))</f>
        <v/>
      </c>
      <c r="E562" s="46">
        <f>IF(OR(P562="",AC562&lt;&gt;""),"",TRIM(U562&amp;" "&amp;S562))</f>
        <v/>
      </c>
      <c r="F562" s="47">
        <f>IF(OR(M562="",M562="NO CONNECTION"),"",IFERROR(VALUE(SUBSTITUTE(_xlfn.FILTERXML(M562,"//latDeg"),".",MID(1/2,2,1))),""))</f>
        <v/>
      </c>
      <c r="G562" s="47">
        <f>IF(OR(M562="",M562="NO CONNECTION"),"",IFERROR(VALUE(SUBSTITUTE(_xlfn.FILTERXML(M562,"//lonDeg"),".",MID(1/2,2,1))),""))</f>
        <v/>
      </c>
      <c r="H562" s="45">
        <f>IF(ISNUMBER(F562),SUBSTITUTE(ROUND(F562,6)&amp;"",",",".")&amp;", "&amp;SUBSTITUTE(ROUND(G562,6)&amp;"",",","."),"")</f>
        <v/>
      </c>
      <c r="I562" s="46">
        <f>IF(ISNUMBER(F562),IFERROR(HYPERLINK("https://www.mymapcodes.com/go/?t="&amp;IF(U562="","AAA",U562)&amp;"&amp;ma="&amp;LEFT(S562,V562-1)&amp;"&amp;mb="&amp;MID(S562,V562+1,99),"Open on MyMapcodes →"),""),"")</f>
        <v/>
      </c>
      <c r="J562" s="48">
        <f>IF(P562="","",IF(AC562="MISSING","Add the country code: put it in front of the mapcode (e.g. ZAF RDD.2J) or in column C. ZAF = South Africa.",IF(AC562&lt;&gt;"",AC562,IF(M562="NO CONNECTION","Excel couldn't reach the mapcode service. Click the REFRESH RESULTS box just above the table.",IF(NOT(ISNUMBER(F562)),"The mapcode service doesn't recognise "&amp;E562&amp;". Check the mapcode and the country code.",IF(AD562,"Two different country codes were given, so the one in front of the mapcode ("&amp;R562&amp;") was used.",IF(E562&lt;&gt;TRIM(UPPER(B562&amp;"")),"Tidied up to "&amp;E562&amp;".","")))))))</f>
        <v/>
      </c>
      <c r="L562" s="49">
        <f>IF(E562="","",MapcodeAPI&amp;"coords/"&amp;SUBSTITUTE(E562," ","%20"))&amp;LEFT($B$13,0)</f>
        <v/>
      </c>
      <c r="M562" s="49">
        <f>IF(L562="","",IFERROR(_xlfn.WEBSERVICE(L562),IF(MapcodeAPIBackup="","NO CONNECTION",IFERROR(_xlfn.WEBSERVICE(MapcodeAPIBackup&amp;MID(L562,LEN(MapcodeAPI)+1,999)),"NO CONNECTION"))))</f>
        <v/>
      </c>
      <c r="N562" t="inlineStr">
        <is>
          <t xml:space="preserve"> </t>
        </is>
      </c>
      <c r="P562" s="50">
        <f>IFERROR(IF(AND(TRIM(B562&amp;"")="",TRIM(C562&amp;"")=""),"","#"&amp;UPPER(B562&amp;"")),"#(ERROR)")</f>
        <v/>
      </c>
      <c r="Q562" s="50">
        <f>IF(P562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562,2,999)," "," "),"﻿"," "),"​"," "),"⁠"," ")," "," ")," "," "),CHAR(9)," "),CHAR(10)," "),CHAR(13)," "),"MAPCODE"," "),CHAR(34)," "),"“"," "),"”"," "),"'"," "),"’"," "),"‘"," "),"("," "),")"," "),"["," "),"]"," "),"{"," "),"}"," "),","," "),";"," "),"|"," "),":"," "),"/"," "),"\"," ")))</f>
        <v/>
      </c>
      <c r="R562" s="50">
        <f>IF(ISNUMBER(FIND(" ",Q562)),LEFT(Q562,FIND(" ",Q562)-1),"")</f>
        <v/>
      </c>
      <c r="S562" s="50">
        <f>IF(ISNUMBER(FIND(" ",Q562)),TRIM(MID(Q562,FIND(" ",Q562)+1,999)),Q562)</f>
        <v/>
      </c>
      <c r="T5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562&amp;"")," "," "),"﻿"," "),"​"," "),"⁠"," ")," "," ")," "," "),CHAR(9)," "),CHAR(10)," "),CHAR(13)," "),"MAPCODE"," "),CHAR(34)," "),"“"," "),"”"," "),"'"," "),"’"," "),"‘"," "),"("," "),")"," "),"["," "),"]"," "),"{"," "),"}"," "),","," "),";"," "),"|"," "),":"," "),"/"," "),"\"," "))</f>
        <v/>
      </c>
      <c r="U562" s="50">
        <f>IF(R562&lt;&gt;"",R562,T562)</f>
        <v/>
      </c>
      <c r="V562" s="50">
        <f>IFERROR(FIND(".",S562),0)</f>
        <v/>
      </c>
      <c r="W562" s="50">
        <f>IF(V562&gt;0,V562-1,LEN(S562))</f>
        <v/>
      </c>
      <c r="X562" s="50">
        <f>IF(V562=0,"",IFERROR(LEFT(MID(S562,V562+1,99),FIND("-",MID(S562,V562+1,99))-1),MID(S562,V562+1,99)))</f>
        <v/>
      </c>
      <c r="Y562" s="50">
        <f>LEN(X562)</f>
        <v/>
      </c>
      <c r="Z5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562,"0",""),"1",""),"2",""),"3",""),"4",""),"5",""),"6",""),"7",""),"8",""),"9",""),"A",""),"B",""),"C",""),"D",""),"E",""),"F",""),"G",""),"H",""),"I",""),"J",""),"K",""),"L",""),"M",""),"N",""),"O",""),"P",""),"Q",""),"R",""),"S",""),"T",""),"U",""),"V",""),"W",""),"X",""),"Y",""),"Z",""),".",""),"-","")</f>
        <v/>
      </c>
      <c r="AA562" s="50">
        <f>LEN(S562)-LEN(SUBSTITUTE(S562,".",""))</f>
        <v/>
      </c>
      <c r="AB562" s="50">
        <f>AND(W562=5,Y562=4)</f>
        <v/>
      </c>
      <c r="AC562" s="50">
        <f>IF(P562="","",IF(S562="","There is no mapcode in this row, only a country code.",IF(ISNUMBER(FIND(" ",S562)),"There are too many spaces. A mapcode looks like ZAF RDD.2J: the country code, one space, then the code.",IF(Z562&lt;&gt;"","Contains characters that can't be in a mapcode: "&amp;Z562,IF(OR(AA562&lt;&gt;1,W562&lt;2,W562&gt;5,Y562&lt;2,Y562&gt;4),"This doesn't look like a mapcode. Mapcodes look like RDD.2J: 2 to 5 letters or numbers, a dot, then 2 to 4 more.",IF(AND(U562="",NOT(AB562)),"MISSING",IF(AND(U562&lt;&gt;"",OR(LEN(U562)&lt;2,LEN(U562)&gt;6,ISNUMBER(FIND(".",U562)))),"The country code """&amp;U562&amp;""" doesn't look right. Use a code like ZAF (South Africa) or US-CA (California).","")))))))</f>
        <v/>
      </c>
      <c r="AD562" s="50">
        <f>AND(R562&lt;&gt;"",T562&lt;&gt;"",R562&lt;&gt;T562)</f>
        <v/>
      </c>
    </row>
    <row r="563">
      <c r="B563" s="44" t="n"/>
      <c r="C563" s="44" t="n"/>
      <c r="D563" s="45">
        <f>IF(P563="","",IF(AC563="MISSING","MISSING COUNTRY CODE",IF(AC563&lt;&gt;"","NOT A VALID MAPCODE",IF(M563="NO CONNECTION","NO CONNECTION",IF(NOT(ISNUMBER(F563)),"NOT FOUND",IF(AD563,"CONVERTED – PLEASE CHECK","CONVERTED"))))))</f>
        <v/>
      </c>
      <c r="E563" s="46">
        <f>IF(OR(P563="",AC563&lt;&gt;""),"",TRIM(U563&amp;" "&amp;S563))</f>
        <v/>
      </c>
      <c r="F563" s="47">
        <f>IF(OR(M563="",M563="NO CONNECTION"),"",IFERROR(VALUE(SUBSTITUTE(_xlfn.FILTERXML(M563,"//latDeg"),".",MID(1/2,2,1))),""))</f>
        <v/>
      </c>
      <c r="G563" s="47">
        <f>IF(OR(M563="",M563="NO CONNECTION"),"",IFERROR(VALUE(SUBSTITUTE(_xlfn.FILTERXML(M563,"//lonDeg"),".",MID(1/2,2,1))),""))</f>
        <v/>
      </c>
      <c r="H563" s="45">
        <f>IF(ISNUMBER(F563),SUBSTITUTE(ROUND(F563,6)&amp;"",",",".")&amp;", "&amp;SUBSTITUTE(ROUND(G563,6)&amp;"",",","."),"")</f>
        <v/>
      </c>
      <c r="I563" s="46">
        <f>IF(ISNUMBER(F563),IFERROR(HYPERLINK("https://www.mymapcodes.com/go/?t="&amp;IF(U563="","AAA",U563)&amp;"&amp;ma="&amp;LEFT(S563,V563-1)&amp;"&amp;mb="&amp;MID(S563,V563+1,99),"Open on MyMapcodes →"),""),"")</f>
        <v/>
      </c>
      <c r="J563" s="48">
        <f>IF(P563="","",IF(AC563="MISSING","Add the country code: put it in front of the mapcode (e.g. ZAF RDD.2J) or in column C. ZAF = South Africa.",IF(AC563&lt;&gt;"",AC563,IF(M563="NO CONNECTION","Excel couldn't reach the mapcode service. Click the REFRESH RESULTS box just above the table.",IF(NOT(ISNUMBER(F563)),"The mapcode service doesn't recognise "&amp;E563&amp;". Check the mapcode and the country code.",IF(AD563,"Two different country codes were given, so the one in front of the mapcode ("&amp;R563&amp;") was used.",IF(E563&lt;&gt;TRIM(UPPER(B563&amp;"")),"Tidied up to "&amp;E563&amp;".","")))))))</f>
        <v/>
      </c>
      <c r="L563" s="49">
        <f>IF(E563="","",MapcodeAPI&amp;"coords/"&amp;SUBSTITUTE(E563," ","%20"))&amp;LEFT($B$13,0)</f>
        <v/>
      </c>
      <c r="M563" s="49">
        <f>IF(L563="","",IFERROR(_xlfn.WEBSERVICE(L563),IF(MapcodeAPIBackup="","NO CONNECTION",IFERROR(_xlfn.WEBSERVICE(MapcodeAPIBackup&amp;MID(L563,LEN(MapcodeAPI)+1,999)),"NO CONNECTION"))))</f>
        <v/>
      </c>
      <c r="N563" t="inlineStr">
        <is>
          <t xml:space="preserve"> </t>
        </is>
      </c>
      <c r="P563" s="50">
        <f>IFERROR(IF(AND(TRIM(B563&amp;"")="",TRIM(C563&amp;"")=""),"","#"&amp;UPPER(B563&amp;"")),"#(ERROR)")</f>
        <v/>
      </c>
      <c r="Q563" s="50">
        <f>IF(P563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563,2,999)," "," "),"﻿"," "),"​"," "),"⁠"," ")," "," ")," "," "),CHAR(9)," "),CHAR(10)," "),CHAR(13)," "),"MAPCODE"," "),CHAR(34)," "),"“"," "),"”"," "),"'"," "),"’"," "),"‘"," "),"("," "),")"," "),"["," "),"]"," "),"{"," "),"}"," "),","," "),";"," "),"|"," "),":"," "),"/"," "),"\"," ")))</f>
        <v/>
      </c>
      <c r="R563" s="50">
        <f>IF(ISNUMBER(FIND(" ",Q563)),LEFT(Q563,FIND(" ",Q563)-1),"")</f>
        <v/>
      </c>
      <c r="S563" s="50">
        <f>IF(ISNUMBER(FIND(" ",Q563)),TRIM(MID(Q563,FIND(" ",Q563)+1,999)),Q563)</f>
        <v/>
      </c>
      <c r="T5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563&amp;"")," "," "),"﻿"," "),"​"," "),"⁠"," ")," "," ")," "," "),CHAR(9)," "),CHAR(10)," "),CHAR(13)," "),"MAPCODE"," "),CHAR(34)," "),"“"," "),"”"," "),"'"," "),"’"," "),"‘"," "),"("," "),")"," "),"["," "),"]"," "),"{"," "),"}"," "),","," "),";"," "),"|"," "),":"," "),"/"," "),"\"," "))</f>
        <v/>
      </c>
      <c r="U563" s="50">
        <f>IF(R563&lt;&gt;"",R563,T563)</f>
        <v/>
      </c>
      <c r="V563" s="50">
        <f>IFERROR(FIND(".",S563),0)</f>
        <v/>
      </c>
      <c r="W563" s="50">
        <f>IF(V563&gt;0,V563-1,LEN(S563))</f>
        <v/>
      </c>
      <c r="X563" s="50">
        <f>IF(V563=0,"",IFERROR(LEFT(MID(S563,V563+1,99),FIND("-",MID(S563,V563+1,99))-1),MID(S563,V563+1,99)))</f>
        <v/>
      </c>
      <c r="Y563" s="50">
        <f>LEN(X563)</f>
        <v/>
      </c>
      <c r="Z5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563,"0",""),"1",""),"2",""),"3",""),"4",""),"5",""),"6",""),"7",""),"8",""),"9",""),"A",""),"B",""),"C",""),"D",""),"E",""),"F",""),"G",""),"H",""),"I",""),"J",""),"K",""),"L",""),"M",""),"N",""),"O",""),"P",""),"Q",""),"R",""),"S",""),"T",""),"U",""),"V",""),"W",""),"X",""),"Y",""),"Z",""),".",""),"-","")</f>
        <v/>
      </c>
      <c r="AA563" s="50">
        <f>LEN(S563)-LEN(SUBSTITUTE(S563,".",""))</f>
        <v/>
      </c>
      <c r="AB563" s="50">
        <f>AND(W563=5,Y563=4)</f>
        <v/>
      </c>
      <c r="AC563" s="50">
        <f>IF(P563="","",IF(S563="","There is no mapcode in this row, only a country code.",IF(ISNUMBER(FIND(" ",S563)),"There are too many spaces. A mapcode looks like ZAF RDD.2J: the country code, one space, then the code.",IF(Z563&lt;&gt;"","Contains characters that can't be in a mapcode: "&amp;Z563,IF(OR(AA563&lt;&gt;1,W563&lt;2,W563&gt;5,Y563&lt;2,Y563&gt;4),"This doesn't look like a mapcode. Mapcodes look like RDD.2J: 2 to 5 letters or numbers, a dot, then 2 to 4 more.",IF(AND(U563="",NOT(AB563)),"MISSING",IF(AND(U563&lt;&gt;"",OR(LEN(U563)&lt;2,LEN(U563)&gt;6,ISNUMBER(FIND(".",U563)))),"The country code """&amp;U563&amp;""" doesn't look right. Use a code like ZAF (South Africa) or US-CA (California).","")))))))</f>
        <v/>
      </c>
      <c r="AD563" s="50">
        <f>AND(R563&lt;&gt;"",T563&lt;&gt;"",R563&lt;&gt;T563)</f>
        <v/>
      </c>
    </row>
    <row r="564">
      <c r="B564" s="44" t="n"/>
      <c r="C564" s="44" t="n"/>
      <c r="D564" s="45">
        <f>IF(P564="","",IF(AC564="MISSING","MISSING COUNTRY CODE",IF(AC564&lt;&gt;"","NOT A VALID MAPCODE",IF(M564="NO CONNECTION","NO CONNECTION",IF(NOT(ISNUMBER(F564)),"NOT FOUND",IF(AD564,"CONVERTED – PLEASE CHECK","CONVERTED"))))))</f>
        <v/>
      </c>
      <c r="E564" s="46">
        <f>IF(OR(P564="",AC564&lt;&gt;""),"",TRIM(U564&amp;" "&amp;S564))</f>
        <v/>
      </c>
      <c r="F564" s="47">
        <f>IF(OR(M564="",M564="NO CONNECTION"),"",IFERROR(VALUE(SUBSTITUTE(_xlfn.FILTERXML(M564,"//latDeg"),".",MID(1/2,2,1))),""))</f>
        <v/>
      </c>
      <c r="G564" s="47">
        <f>IF(OR(M564="",M564="NO CONNECTION"),"",IFERROR(VALUE(SUBSTITUTE(_xlfn.FILTERXML(M564,"//lonDeg"),".",MID(1/2,2,1))),""))</f>
        <v/>
      </c>
      <c r="H564" s="45">
        <f>IF(ISNUMBER(F564),SUBSTITUTE(ROUND(F564,6)&amp;"",",",".")&amp;", "&amp;SUBSTITUTE(ROUND(G564,6)&amp;"",",","."),"")</f>
        <v/>
      </c>
      <c r="I564" s="46">
        <f>IF(ISNUMBER(F564),IFERROR(HYPERLINK("https://www.mymapcodes.com/go/?t="&amp;IF(U564="","AAA",U564)&amp;"&amp;ma="&amp;LEFT(S564,V564-1)&amp;"&amp;mb="&amp;MID(S564,V564+1,99),"Open on MyMapcodes →"),""),"")</f>
        <v/>
      </c>
      <c r="J564" s="48">
        <f>IF(P564="","",IF(AC564="MISSING","Add the country code: put it in front of the mapcode (e.g. ZAF RDD.2J) or in column C. ZAF = South Africa.",IF(AC564&lt;&gt;"",AC564,IF(M564="NO CONNECTION","Excel couldn't reach the mapcode service. Click the REFRESH RESULTS box just above the table.",IF(NOT(ISNUMBER(F564)),"The mapcode service doesn't recognise "&amp;E564&amp;". Check the mapcode and the country code.",IF(AD564,"Two different country codes were given, so the one in front of the mapcode ("&amp;R564&amp;") was used.",IF(E564&lt;&gt;TRIM(UPPER(B564&amp;"")),"Tidied up to "&amp;E564&amp;".","")))))))</f>
        <v/>
      </c>
      <c r="L564" s="49">
        <f>IF(E564="","",MapcodeAPI&amp;"coords/"&amp;SUBSTITUTE(E564," ","%20"))&amp;LEFT($B$13,0)</f>
        <v/>
      </c>
      <c r="M564" s="49">
        <f>IF(L564="","",IFERROR(_xlfn.WEBSERVICE(L564),IF(MapcodeAPIBackup="","NO CONNECTION",IFERROR(_xlfn.WEBSERVICE(MapcodeAPIBackup&amp;MID(L564,LEN(MapcodeAPI)+1,999)),"NO CONNECTION"))))</f>
        <v/>
      </c>
      <c r="N564" t="inlineStr">
        <is>
          <t xml:space="preserve"> </t>
        </is>
      </c>
      <c r="P564" s="50">
        <f>IFERROR(IF(AND(TRIM(B564&amp;"")="",TRIM(C564&amp;"")=""),"","#"&amp;UPPER(B564&amp;"")),"#(ERROR)")</f>
        <v/>
      </c>
      <c r="Q564" s="50">
        <f>IF(P564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564,2,999)," "," "),"﻿"," "),"​"," "),"⁠"," ")," "," ")," "," "),CHAR(9)," "),CHAR(10)," "),CHAR(13)," "),"MAPCODE"," "),CHAR(34)," "),"“"," "),"”"," "),"'"," "),"’"," "),"‘"," "),"("," "),")"," "),"["," "),"]"," "),"{"," "),"}"," "),","," "),";"," "),"|"," "),":"," "),"/"," "),"\"," ")))</f>
        <v/>
      </c>
      <c r="R564" s="50">
        <f>IF(ISNUMBER(FIND(" ",Q564)),LEFT(Q564,FIND(" ",Q564)-1),"")</f>
        <v/>
      </c>
      <c r="S564" s="50">
        <f>IF(ISNUMBER(FIND(" ",Q564)),TRIM(MID(Q564,FIND(" ",Q564)+1,999)),Q564)</f>
        <v/>
      </c>
      <c r="T5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564&amp;"")," "," "),"﻿"," "),"​"," "),"⁠"," ")," "," ")," "," "),CHAR(9)," "),CHAR(10)," "),CHAR(13)," "),"MAPCODE"," "),CHAR(34)," "),"“"," "),"”"," "),"'"," "),"’"," "),"‘"," "),"("," "),")"," "),"["," "),"]"," "),"{"," "),"}"," "),","," "),";"," "),"|"," "),":"," "),"/"," "),"\"," "))</f>
        <v/>
      </c>
      <c r="U564" s="50">
        <f>IF(R564&lt;&gt;"",R564,T564)</f>
        <v/>
      </c>
      <c r="V564" s="50">
        <f>IFERROR(FIND(".",S564),0)</f>
        <v/>
      </c>
      <c r="W564" s="50">
        <f>IF(V564&gt;0,V564-1,LEN(S564))</f>
        <v/>
      </c>
      <c r="X564" s="50">
        <f>IF(V564=0,"",IFERROR(LEFT(MID(S564,V564+1,99),FIND("-",MID(S564,V564+1,99))-1),MID(S564,V564+1,99)))</f>
        <v/>
      </c>
      <c r="Y564" s="50">
        <f>LEN(X564)</f>
        <v/>
      </c>
      <c r="Z5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564,"0",""),"1",""),"2",""),"3",""),"4",""),"5",""),"6",""),"7",""),"8",""),"9",""),"A",""),"B",""),"C",""),"D",""),"E",""),"F",""),"G",""),"H",""),"I",""),"J",""),"K",""),"L",""),"M",""),"N",""),"O",""),"P",""),"Q",""),"R",""),"S",""),"T",""),"U",""),"V",""),"W",""),"X",""),"Y",""),"Z",""),".",""),"-","")</f>
        <v/>
      </c>
      <c r="AA564" s="50">
        <f>LEN(S564)-LEN(SUBSTITUTE(S564,".",""))</f>
        <v/>
      </c>
      <c r="AB564" s="50">
        <f>AND(W564=5,Y564=4)</f>
        <v/>
      </c>
      <c r="AC564" s="50">
        <f>IF(P564="","",IF(S564="","There is no mapcode in this row, only a country code.",IF(ISNUMBER(FIND(" ",S564)),"There are too many spaces. A mapcode looks like ZAF RDD.2J: the country code, one space, then the code.",IF(Z564&lt;&gt;"","Contains characters that can't be in a mapcode: "&amp;Z564,IF(OR(AA564&lt;&gt;1,W564&lt;2,W564&gt;5,Y564&lt;2,Y564&gt;4),"This doesn't look like a mapcode. Mapcodes look like RDD.2J: 2 to 5 letters or numbers, a dot, then 2 to 4 more.",IF(AND(U564="",NOT(AB564)),"MISSING",IF(AND(U564&lt;&gt;"",OR(LEN(U564)&lt;2,LEN(U564)&gt;6,ISNUMBER(FIND(".",U564)))),"The country code """&amp;U564&amp;""" doesn't look right. Use a code like ZAF (South Africa) or US-CA (California).","")))))))</f>
        <v/>
      </c>
      <c r="AD564" s="50">
        <f>AND(R564&lt;&gt;"",T564&lt;&gt;"",R564&lt;&gt;T564)</f>
        <v/>
      </c>
    </row>
    <row r="565">
      <c r="B565" s="44" t="n"/>
      <c r="C565" s="44" t="n"/>
      <c r="D565" s="45">
        <f>IF(P565="","",IF(AC565="MISSING","MISSING COUNTRY CODE",IF(AC565&lt;&gt;"","NOT A VALID MAPCODE",IF(M565="NO CONNECTION","NO CONNECTION",IF(NOT(ISNUMBER(F565)),"NOT FOUND",IF(AD565,"CONVERTED – PLEASE CHECK","CONVERTED"))))))</f>
        <v/>
      </c>
      <c r="E565" s="46">
        <f>IF(OR(P565="",AC565&lt;&gt;""),"",TRIM(U565&amp;" "&amp;S565))</f>
        <v/>
      </c>
      <c r="F565" s="47">
        <f>IF(OR(M565="",M565="NO CONNECTION"),"",IFERROR(VALUE(SUBSTITUTE(_xlfn.FILTERXML(M565,"//latDeg"),".",MID(1/2,2,1))),""))</f>
        <v/>
      </c>
      <c r="G565" s="47">
        <f>IF(OR(M565="",M565="NO CONNECTION"),"",IFERROR(VALUE(SUBSTITUTE(_xlfn.FILTERXML(M565,"//lonDeg"),".",MID(1/2,2,1))),""))</f>
        <v/>
      </c>
      <c r="H565" s="45">
        <f>IF(ISNUMBER(F565),SUBSTITUTE(ROUND(F565,6)&amp;"",",",".")&amp;", "&amp;SUBSTITUTE(ROUND(G565,6)&amp;"",",","."),"")</f>
        <v/>
      </c>
      <c r="I565" s="46">
        <f>IF(ISNUMBER(F565),IFERROR(HYPERLINK("https://www.mymapcodes.com/go/?t="&amp;IF(U565="","AAA",U565)&amp;"&amp;ma="&amp;LEFT(S565,V565-1)&amp;"&amp;mb="&amp;MID(S565,V565+1,99),"Open on MyMapcodes →"),""),"")</f>
        <v/>
      </c>
      <c r="J565" s="48">
        <f>IF(P565="","",IF(AC565="MISSING","Add the country code: put it in front of the mapcode (e.g. ZAF RDD.2J) or in column C. ZAF = South Africa.",IF(AC565&lt;&gt;"",AC565,IF(M565="NO CONNECTION","Excel couldn't reach the mapcode service. Click the REFRESH RESULTS box just above the table.",IF(NOT(ISNUMBER(F565)),"The mapcode service doesn't recognise "&amp;E565&amp;". Check the mapcode and the country code.",IF(AD565,"Two different country codes were given, so the one in front of the mapcode ("&amp;R565&amp;") was used.",IF(E565&lt;&gt;TRIM(UPPER(B565&amp;"")),"Tidied up to "&amp;E565&amp;".","")))))))</f>
        <v/>
      </c>
      <c r="L565" s="49">
        <f>IF(E565="","",MapcodeAPI&amp;"coords/"&amp;SUBSTITUTE(E565," ","%20"))&amp;LEFT($B$13,0)</f>
        <v/>
      </c>
      <c r="M565" s="49">
        <f>IF(L565="","",IFERROR(_xlfn.WEBSERVICE(L565),IF(MapcodeAPIBackup="","NO CONNECTION",IFERROR(_xlfn.WEBSERVICE(MapcodeAPIBackup&amp;MID(L565,LEN(MapcodeAPI)+1,999)),"NO CONNECTION"))))</f>
        <v/>
      </c>
      <c r="N565" t="inlineStr">
        <is>
          <t xml:space="preserve"> </t>
        </is>
      </c>
      <c r="P565" s="50">
        <f>IFERROR(IF(AND(TRIM(B565&amp;"")="",TRIM(C565&amp;"")=""),"","#"&amp;UPPER(B565&amp;"")),"#(ERROR)")</f>
        <v/>
      </c>
      <c r="Q565" s="50">
        <f>IF(P565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565,2,999)," "," "),"﻿"," "),"​"," "),"⁠"," ")," "," ")," "," "),CHAR(9)," "),CHAR(10)," "),CHAR(13)," "),"MAPCODE"," "),CHAR(34)," "),"“"," "),"”"," "),"'"," "),"’"," "),"‘"," "),"("," "),")"," "),"["," "),"]"," "),"{"," "),"}"," "),","," "),";"," "),"|"," "),":"," "),"/"," "),"\"," ")))</f>
        <v/>
      </c>
      <c r="R565" s="50">
        <f>IF(ISNUMBER(FIND(" ",Q565)),LEFT(Q565,FIND(" ",Q565)-1),"")</f>
        <v/>
      </c>
      <c r="S565" s="50">
        <f>IF(ISNUMBER(FIND(" ",Q565)),TRIM(MID(Q565,FIND(" ",Q565)+1,999)),Q565)</f>
        <v/>
      </c>
      <c r="T5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565&amp;"")," "," "),"﻿"," "),"​"," "),"⁠"," ")," "," ")," "," "),CHAR(9)," "),CHAR(10)," "),CHAR(13)," "),"MAPCODE"," "),CHAR(34)," "),"“"," "),"”"," "),"'"," "),"’"," "),"‘"," "),"("," "),")"," "),"["," "),"]"," "),"{"," "),"}"," "),","," "),";"," "),"|"," "),":"," "),"/"," "),"\"," "))</f>
        <v/>
      </c>
      <c r="U565" s="50">
        <f>IF(R565&lt;&gt;"",R565,T565)</f>
        <v/>
      </c>
      <c r="V565" s="50">
        <f>IFERROR(FIND(".",S565),0)</f>
        <v/>
      </c>
      <c r="W565" s="50">
        <f>IF(V565&gt;0,V565-1,LEN(S565))</f>
        <v/>
      </c>
      <c r="X565" s="50">
        <f>IF(V565=0,"",IFERROR(LEFT(MID(S565,V565+1,99),FIND("-",MID(S565,V565+1,99))-1),MID(S565,V565+1,99)))</f>
        <v/>
      </c>
      <c r="Y565" s="50">
        <f>LEN(X565)</f>
        <v/>
      </c>
      <c r="Z5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565,"0",""),"1",""),"2",""),"3",""),"4",""),"5",""),"6",""),"7",""),"8",""),"9",""),"A",""),"B",""),"C",""),"D",""),"E",""),"F",""),"G",""),"H",""),"I",""),"J",""),"K",""),"L",""),"M",""),"N",""),"O",""),"P",""),"Q",""),"R",""),"S",""),"T",""),"U",""),"V",""),"W",""),"X",""),"Y",""),"Z",""),".",""),"-","")</f>
        <v/>
      </c>
      <c r="AA565" s="50">
        <f>LEN(S565)-LEN(SUBSTITUTE(S565,".",""))</f>
        <v/>
      </c>
      <c r="AB565" s="50">
        <f>AND(W565=5,Y565=4)</f>
        <v/>
      </c>
      <c r="AC565" s="50">
        <f>IF(P565="","",IF(S565="","There is no mapcode in this row, only a country code.",IF(ISNUMBER(FIND(" ",S565)),"There are too many spaces. A mapcode looks like ZAF RDD.2J: the country code, one space, then the code.",IF(Z565&lt;&gt;"","Contains characters that can't be in a mapcode: "&amp;Z565,IF(OR(AA565&lt;&gt;1,W565&lt;2,W565&gt;5,Y565&lt;2,Y565&gt;4),"This doesn't look like a mapcode. Mapcodes look like RDD.2J: 2 to 5 letters or numbers, a dot, then 2 to 4 more.",IF(AND(U565="",NOT(AB565)),"MISSING",IF(AND(U565&lt;&gt;"",OR(LEN(U565)&lt;2,LEN(U565)&gt;6,ISNUMBER(FIND(".",U565)))),"The country code """&amp;U565&amp;""" doesn't look right. Use a code like ZAF (South Africa) or US-CA (California).","")))))))</f>
        <v/>
      </c>
      <c r="AD565" s="50">
        <f>AND(R565&lt;&gt;"",T565&lt;&gt;"",R565&lt;&gt;T565)</f>
        <v/>
      </c>
    </row>
    <row r="566">
      <c r="B566" s="44" t="n"/>
      <c r="C566" s="44" t="n"/>
      <c r="D566" s="45">
        <f>IF(P566="","",IF(AC566="MISSING","MISSING COUNTRY CODE",IF(AC566&lt;&gt;"","NOT A VALID MAPCODE",IF(M566="NO CONNECTION","NO CONNECTION",IF(NOT(ISNUMBER(F566)),"NOT FOUND",IF(AD566,"CONVERTED – PLEASE CHECK","CONVERTED"))))))</f>
        <v/>
      </c>
      <c r="E566" s="46">
        <f>IF(OR(P566="",AC566&lt;&gt;""),"",TRIM(U566&amp;" "&amp;S566))</f>
        <v/>
      </c>
      <c r="F566" s="47">
        <f>IF(OR(M566="",M566="NO CONNECTION"),"",IFERROR(VALUE(SUBSTITUTE(_xlfn.FILTERXML(M566,"//latDeg"),".",MID(1/2,2,1))),""))</f>
        <v/>
      </c>
      <c r="G566" s="47">
        <f>IF(OR(M566="",M566="NO CONNECTION"),"",IFERROR(VALUE(SUBSTITUTE(_xlfn.FILTERXML(M566,"//lonDeg"),".",MID(1/2,2,1))),""))</f>
        <v/>
      </c>
      <c r="H566" s="45">
        <f>IF(ISNUMBER(F566),SUBSTITUTE(ROUND(F566,6)&amp;"",",",".")&amp;", "&amp;SUBSTITUTE(ROUND(G566,6)&amp;"",",","."),"")</f>
        <v/>
      </c>
      <c r="I566" s="46">
        <f>IF(ISNUMBER(F566),IFERROR(HYPERLINK("https://www.mymapcodes.com/go/?t="&amp;IF(U566="","AAA",U566)&amp;"&amp;ma="&amp;LEFT(S566,V566-1)&amp;"&amp;mb="&amp;MID(S566,V566+1,99),"Open on MyMapcodes →"),""),"")</f>
        <v/>
      </c>
      <c r="J566" s="48">
        <f>IF(P566="","",IF(AC566="MISSING","Add the country code: put it in front of the mapcode (e.g. ZAF RDD.2J) or in column C. ZAF = South Africa.",IF(AC566&lt;&gt;"",AC566,IF(M566="NO CONNECTION","Excel couldn't reach the mapcode service. Click the REFRESH RESULTS box just above the table.",IF(NOT(ISNUMBER(F566)),"The mapcode service doesn't recognise "&amp;E566&amp;". Check the mapcode and the country code.",IF(AD566,"Two different country codes were given, so the one in front of the mapcode ("&amp;R566&amp;") was used.",IF(E566&lt;&gt;TRIM(UPPER(B566&amp;"")),"Tidied up to "&amp;E566&amp;".","")))))))</f>
        <v/>
      </c>
      <c r="L566" s="49">
        <f>IF(E566="","",MapcodeAPI&amp;"coords/"&amp;SUBSTITUTE(E566," ","%20"))&amp;LEFT($B$13,0)</f>
        <v/>
      </c>
      <c r="M566" s="49">
        <f>IF(L566="","",IFERROR(_xlfn.WEBSERVICE(L566),IF(MapcodeAPIBackup="","NO CONNECTION",IFERROR(_xlfn.WEBSERVICE(MapcodeAPIBackup&amp;MID(L566,LEN(MapcodeAPI)+1,999)),"NO CONNECTION"))))</f>
        <v/>
      </c>
      <c r="N566" t="inlineStr">
        <is>
          <t xml:space="preserve"> </t>
        </is>
      </c>
      <c r="P566" s="50">
        <f>IFERROR(IF(AND(TRIM(B566&amp;"")="",TRIM(C566&amp;"")=""),"","#"&amp;UPPER(B566&amp;"")),"#(ERROR)")</f>
        <v/>
      </c>
      <c r="Q566" s="50">
        <f>IF(P566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566,2,999)," "," "),"﻿"," "),"​"," "),"⁠"," ")," "," ")," "," "),CHAR(9)," "),CHAR(10)," "),CHAR(13)," "),"MAPCODE"," "),CHAR(34)," "),"“"," "),"”"," "),"'"," "),"’"," "),"‘"," "),"("," "),")"," "),"["," "),"]"," "),"{"," "),"}"," "),","," "),";"," "),"|"," "),":"," "),"/"," "),"\"," ")))</f>
        <v/>
      </c>
      <c r="R566" s="50">
        <f>IF(ISNUMBER(FIND(" ",Q566)),LEFT(Q566,FIND(" ",Q566)-1),"")</f>
        <v/>
      </c>
      <c r="S566" s="50">
        <f>IF(ISNUMBER(FIND(" ",Q566)),TRIM(MID(Q566,FIND(" ",Q566)+1,999)),Q566)</f>
        <v/>
      </c>
      <c r="T5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566&amp;"")," "," "),"﻿"," "),"​"," "),"⁠"," ")," "," ")," "," "),CHAR(9)," "),CHAR(10)," "),CHAR(13)," "),"MAPCODE"," "),CHAR(34)," "),"“"," "),"”"," "),"'"," "),"’"," "),"‘"," "),"("," "),")"," "),"["," "),"]"," "),"{"," "),"}"," "),","," "),";"," "),"|"," "),":"," "),"/"," "),"\"," "))</f>
        <v/>
      </c>
      <c r="U566" s="50">
        <f>IF(R566&lt;&gt;"",R566,T566)</f>
        <v/>
      </c>
      <c r="V566" s="50">
        <f>IFERROR(FIND(".",S566),0)</f>
        <v/>
      </c>
      <c r="W566" s="50">
        <f>IF(V566&gt;0,V566-1,LEN(S566))</f>
        <v/>
      </c>
      <c r="X566" s="50">
        <f>IF(V566=0,"",IFERROR(LEFT(MID(S566,V566+1,99),FIND("-",MID(S566,V566+1,99))-1),MID(S566,V566+1,99)))</f>
        <v/>
      </c>
      <c r="Y566" s="50">
        <f>LEN(X566)</f>
        <v/>
      </c>
      <c r="Z5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566,"0",""),"1",""),"2",""),"3",""),"4",""),"5",""),"6",""),"7",""),"8",""),"9",""),"A",""),"B",""),"C",""),"D",""),"E",""),"F",""),"G",""),"H",""),"I",""),"J",""),"K",""),"L",""),"M",""),"N",""),"O",""),"P",""),"Q",""),"R",""),"S",""),"T",""),"U",""),"V",""),"W",""),"X",""),"Y",""),"Z",""),".",""),"-","")</f>
        <v/>
      </c>
      <c r="AA566" s="50">
        <f>LEN(S566)-LEN(SUBSTITUTE(S566,".",""))</f>
        <v/>
      </c>
      <c r="AB566" s="50">
        <f>AND(W566=5,Y566=4)</f>
        <v/>
      </c>
      <c r="AC566" s="50">
        <f>IF(P566="","",IF(S566="","There is no mapcode in this row, only a country code.",IF(ISNUMBER(FIND(" ",S566)),"There are too many spaces. A mapcode looks like ZAF RDD.2J: the country code, one space, then the code.",IF(Z566&lt;&gt;"","Contains characters that can't be in a mapcode: "&amp;Z566,IF(OR(AA566&lt;&gt;1,W566&lt;2,W566&gt;5,Y566&lt;2,Y566&gt;4),"This doesn't look like a mapcode. Mapcodes look like RDD.2J: 2 to 5 letters or numbers, a dot, then 2 to 4 more.",IF(AND(U566="",NOT(AB566)),"MISSING",IF(AND(U566&lt;&gt;"",OR(LEN(U566)&lt;2,LEN(U566)&gt;6,ISNUMBER(FIND(".",U566)))),"The country code """&amp;U566&amp;""" doesn't look right. Use a code like ZAF (South Africa) or US-CA (California).","")))))))</f>
        <v/>
      </c>
      <c r="AD566" s="50">
        <f>AND(R566&lt;&gt;"",T566&lt;&gt;"",R566&lt;&gt;T566)</f>
        <v/>
      </c>
    </row>
    <row r="567">
      <c r="B567" s="44" t="n"/>
      <c r="C567" s="44" t="n"/>
      <c r="D567" s="45">
        <f>IF(P567="","",IF(AC567="MISSING","MISSING COUNTRY CODE",IF(AC567&lt;&gt;"","NOT A VALID MAPCODE",IF(M567="NO CONNECTION","NO CONNECTION",IF(NOT(ISNUMBER(F567)),"NOT FOUND",IF(AD567,"CONVERTED – PLEASE CHECK","CONVERTED"))))))</f>
        <v/>
      </c>
      <c r="E567" s="46">
        <f>IF(OR(P567="",AC567&lt;&gt;""),"",TRIM(U567&amp;" "&amp;S567))</f>
        <v/>
      </c>
      <c r="F567" s="47">
        <f>IF(OR(M567="",M567="NO CONNECTION"),"",IFERROR(VALUE(SUBSTITUTE(_xlfn.FILTERXML(M567,"//latDeg"),".",MID(1/2,2,1))),""))</f>
        <v/>
      </c>
      <c r="G567" s="47">
        <f>IF(OR(M567="",M567="NO CONNECTION"),"",IFERROR(VALUE(SUBSTITUTE(_xlfn.FILTERXML(M567,"//lonDeg"),".",MID(1/2,2,1))),""))</f>
        <v/>
      </c>
      <c r="H567" s="45">
        <f>IF(ISNUMBER(F567),SUBSTITUTE(ROUND(F567,6)&amp;"",",",".")&amp;", "&amp;SUBSTITUTE(ROUND(G567,6)&amp;"",",","."),"")</f>
        <v/>
      </c>
      <c r="I567" s="46">
        <f>IF(ISNUMBER(F567),IFERROR(HYPERLINK("https://www.mymapcodes.com/go/?t="&amp;IF(U567="","AAA",U567)&amp;"&amp;ma="&amp;LEFT(S567,V567-1)&amp;"&amp;mb="&amp;MID(S567,V567+1,99),"Open on MyMapcodes →"),""),"")</f>
        <v/>
      </c>
      <c r="J567" s="48">
        <f>IF(P567="","",IF(AC567="MISSING","Add the country code: put it in front of the mapcode (e.g. ZAF RDD.2J) or in column C. ZAF = South Africa.",IF(AC567&lt;&gt;"",AC567,IF(M567="NO CONNECTION","Excel couldn't reach the mapcode service. Click the REFRESH RESULTS box just above the table.",IF(NOT(ISNUMBER(F567)),"The mapcode service doesn't recognise "&amp;E567&amp;". Check the mapcode and the country code.",IF(AD567,"Two different country codes were given, so the one in front of the mapcode ("&amp;R567&amp;") was used.",IF(E567&lt;&gt;TRIM(UPPER(B567&amp;"")),"Tidied up to "&amp;E567&amp;".","")))))))</f>
        <v/>
      </c>
      <c r="L567" s="49">
        <f>IF(E567="","",MapcodeAPI&amp;"coords/"&amp;SUBSTITUTE(E567," ","%20"))&amp;LEFT($B$13,0)</f>
        <v/>
      </c>
      <c r="M567" s="49">
        <f>IF(L567="","",IFERROR(_xlfn.WEBSERVICE(L567),IF(MapcodeAPIBackup="","NO CONNECTION",IFERROR(_xlfn.WEBSERVICE(MapcodeAPIBackup&amp;MID(L567,LEN(MapcodeAPI)+1,999)),"NO CONNECTION"))))</f>
        <v/>
      </c>
      <c r="N567" t="inlineStr">
        <is>
          <t xml:space="preserve"> </t>
        </is>
      </c>
      <c r="P567" s="50">
        <f>IFERROR(IF(AND(TRIM(B567&amp;"")="",TRIM(C567&amp;"")=""),"","#"&amp;UPPER(B567&amp;"")),"#(ERROR)")</f>
        <v/>
      </c>
      <c r="Q567" s="50">
        <f>IF(P567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567,2,999)," "," "),"﻿"," "),"​"," "),"⁠"," ")," "," ")," "," "),CHAR(9)," "),CHAR(10)," "),CHAR(13)," "),"MAPCODE"," "),CHAR(34)," "),"“"," "),"”"," "),"'"," "),"’"," "),"‘"," "),"("," "),")"," "),"["," "),"]"," "),"{"," "),"}"," "),","," "),";"," "),"|"," "),":"," "),"/"," "),"\"," ")))</f>
        <v/>
      </c>
      <c r="R567" s="50">
        <f>IF(ISNUMBER(FIND(" ",Q567)),LEFT(Q567,FIND(" ",Q567)-1),"")</f>
        <v/>
      </c>
      <c r="S567" s="50">
        <f>IF(ISNUMBER(FIND(" ",Q567)),TRIM(MID(Q567,FIND(" ",Q567)+1,999)),Q567)</f>
        <v/>
      </c>
      <c r="T5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567&amp;"")," "," "),"﻿"," "),"​"," "),"⁠"," ")," "," ")," "," "),CHAR(9)," "),CHAR(10)," "),CHAR(13)," "),"MAPCODE"," "),CHAR(34)," "),"“"," "),"”"," "),"'"," "),"’"," "),"‘"," "),"("," "),")"," "),"["," "),"]"," "),"{"," "),"}"," "),","," "),";"," "),"|"," "),":"," "),"/"," "),"\"," "))</f>
        <v/>
      </c>
      <c r="U567" s="50">
        <f>IF(R567&lt;&gt;"",R567,T567)</f>
        <v/>
      </c>
      <c r="V567" s="50">
        <f>IFERROR(FIND(".",S567),0)</f>
        <v/>
      </c>
      <c r="W567" s="50">
        <f>IF(V567&gt;0,V567-1,LEN(S567))</f>
        <v/>
      </c>
      <c r="X567" s="50">
        <f>IF(V567=0,"",IFERROR(LEFT(MID(S567,V567+1,99),FIND("-",MID(S567,V567+1,99))-1),MID(S567,V567+1,99)))</f>
        <v/>
      </c>
      <c r="Y567" s="50">
        <f>LEN(X567)</f>
        <v/>
      </c>
      <c r="Z5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567,"0",""),"1",""),"2",""),"3",""),"4",""),"5",""),"6",""),"7",""),"8",""),"9",""),"A",""),"B",""),"C",""),"D",""),"E",""),"F",""),"G",""),"H",""),"I",""),"J",""),"K",""),"L",""),"M",""),"N",""),"O",""),"P",""),"Q",""),"R",""),"S",""),"T",""),"U",""),"V",""),"W",""),"X",""),"Y",""),"Z",""),".",""),"-","")</f>
        <v/>
      </c>
      <c r="AA567" s="50">
        <f>LEN(S567)-LEN(SUBSTITUTE(S567,".",""))</f>
        <v/>
      </c>
      <c r="AB567" s="50">
        <f>AND(W567=5,Y567=4)</f>
        <v/>
      </c>
      <c r="AC567" s="50">
        <f>IF(P567="","",IF(S567="","There is no mapcode in this row, only a country code.",IF(ISNUMBER(FIND(" ",S567)),"There are too many spaces. A mapcode looks like ZAF RDD.2J: the country code, one space, then the code.",IF(Z567&lt;&gt;"","Contains characters that can't be in a mapcode: "&amp;Z567,IF(OR(AA567&lt;&gt;1,W567&lt;2,W567&gt;5,Y567&lt;2,Y567&gt;4),"This doesn't look like a mapcode. Mapcodes look like RDD.2J: 2 to 5 letters or numbers, a dot, then 2 to 4 more.",IF(AND(U567="",NOT(AB567)),"MISSING",IF(AND(U567&lt;&gt;"",OR(LEN(U567)&lt;2,LEN(U567)&gt;6,ISNUMBER(FIND(".",U567)))),"The country code """&amp;U567&amp;""" doesn't look right. Use a code like ZAF (South Africa) or US-CA (California).","")))))))</f>
        <v/>
      </c>
      <c r="AD567" s="50">
        <f>AND(R567&lt;&gt;"",T567&lt;&gt;"",R567&lt;&gt;T567)</f>
        <v/>
      </c>
    </row>
    <row r="568">
      <c r="B568" s="44" t="n"/>
      <c r="C568" s="44" t="n"/>
      <c r="D568" s="45">
        <f>IF(P568="","",IF(AC568="MISSING","MISSING COUNTRY CODE",IF(AC568&lt;&gt;"","NOT A VALID MAPCODE",IF(M568="NO CONNECTION","NO CONNECTION",IF(NOT(ISNUMBER(F568)),"NOT FOUND",IF(AD568,"CONVERTED – PLEASE CHECK","CONVERTED"))))))</f>
        <v/>
      </c>
      <c r="E568" s="46">
        <f>IF(OR(P568="",AC568&lt;&gt;""),"",TRIM(U568&amp;" "&amp;S568))</f>
        <v/>
      </c>
      <c r="F568" s="47">
        <f>IF(OR(M568="",M568="NO CONNECTION"),"",IFERROR(VALUE(SUBSTITUTE(_xlfn.FILTERXML(M568,"//latDeg"),".",MID(1/2,2,1))),""))</f>
        <v/>
      </c>
      <c r="G568" s="47">
        <f>IF(OR(M568="",M568="NO CONNECTION"),"",IFERROR(VALUE(SUBSTITUTE(_xlfn.FILTERXML(M568,"//lonDeg"),".",MID(1/2,2,1))),""))</f>
        <v/>
      </c>
      <c r="H568" s="45">
        <f>IF(ISNUMBER(F568),SUBSTITUTE(ROUND(F568,6)&amp;"",",",".")&amp;", "&amp;SUBSTITUTE(ROUND(G568,6)&amp;"",",","."),"")</f>
        <v/>
      </c>
      <c r="I568" s="46">
        <f>IF(ISNUMBER(F568),IFERROR(HYPERLINK("https://www.mymapcodes.com/go/?t="&amp;IF(U568="","AAA",U568)&amp;"&amp;ma="&amp;LEFT(S568,V568-1)&amp;"&amp;mb="&amp;MID(S568,V568+1,99),"Open on MyMapcodes →"),""),"")</f>
        <v/>
      </c>
      <c r="J568" s="48">
        <f>IF(P568="","",IF(AC568="MISSING","Add the country code: put it in front of the mapcode (e.g. ZAF RDD.2J) or in column C. ZAF = South Africa.",IF(AC568&lt;&gt;"",AC568,IF(M568="NO CONNECTION","Excel couldn't reach the mapcode service. Click the REFRESH RESULTS box just above the table.",IF(NOT(ISNUMBER(F568)),"The mapcode service doesn't recognise "&amp;E568&amp;". Check the mapcode and the country code.",IF(AD568,"Two different country codes were given, so the one in front of the mapcode ("&amp;R568&amp;") was used.",IF(E568&lt;&gt;TRIM(UPPER(B568&amp;"")),"Tidied up to "&amp;E568&amp;".","")))))))</f>
        <v/>
      </c>
      <c r="L568" s="49">
        <f>IF(E568="","",MapcodeAPI&amp;"coords/"&amp;SUBSTITUTE(E568," ","%20"))&amp;LEFT($B$13,0)</f>
        <v/>
      </c>
      <c r="M568" s="49">
        <f>IF(L568="","",IFERROR(_xlfn.WEBSERVICE(L568),IF(MapcodeAPIBackup="","NO CONNECTION",IFERROR(_xlfn.WEBSERVICE(MapcodeAPIBackup&amp;MID(L568,LEN(MapcodeAPI)+1,999)),"NO CONNECTION"))))</f>
        <v/>
      </c>
      <c r="N568" t="inlineStr">
        <is>
          <t xml:space="preserve"> </t>
        </is>
      </c>
      <c r="P568" s="50">
        <f>IFERROR(IF(AND(TRIM(B568&amp;"")="",TRIM(C568&amp;"")=""),"","#"&amp;UPPER(B568&amp;"")),"#(ERROR)")</f>
        <v/>
      </c>
      <c r="Q568" s="50">
        <f>IF(P568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568,2,999)," "," "),"﻿"," "),"​"," "),"⁠"," ")," "," ")," "," "),CHAR(9)," "),CHAR(10)," "),CHAR(13)," "),"MAPCODE"," "),CHAR(34)," "),"“"," "),"”"," "),"'"," "),"’"," "),"‘"," "),"("," "),")"," "),"["," "),"]"," "),"{"," "),"}"," "),","," "),";"," "),"|"," "),":"," "),"/"," "),"\"," ")))</f>
        <v/>
      </c>
      <c r="R568" s="50">
        <f>IF(ISNUMBER(FIND(" ",Q568)),LEFT(Q568,FIND(" ",Q568)-1),"")</f>
        <v/>
      </c>
      <c r="S568" s="50">
        <f>IF(ISNUMBER(FIND(" ",Q568)),TRIM(MID(Q568,FIND(" ",Q568)+1,999)),Q568)</f>
        <v/>
      </c>
      <c r="T5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568&amp;"")," "," "),"﻿"," "),"​"," "),"⁠"," ")," "," ")," "," "),CHAR(9)," "),CHAR(10)," "),CHAR(13)," "),"MAPCODE"," "),CHAR(34)," "),"“"," "),"”"," "),"'"," "),"’"," "),"‘"," "),"("," "),")"," "),"["," "),"]"," "),"{"," "),"}"," "),","," "),";"," "),"|"," "),":"," "),"/"," "),"\"," "))</f>
        <v/>
      </c>
      <c r="U568" s="50">
        <f>IF(R568&lt;&gt;"",R568,T568)</f>
        <v/>
      </c>
      <c r="V568" s="50">
        <f>IFERROR(FIND(".",S568),0)</f>
        <v/>
      </c>
      <c r="W568" s="50">
        <f>IF(V568&gt;0,V568-1,LEN(S568))</f>
        <v/>
      </c>
      <c r="X568" s="50">
        <f>IF(V568=0,"",IFERROR(LEFT(MID(S568,V568+1,99),FIND("-",MID(S568,V568+1,99))-1),MID(S568,V568+1,99)))</f>
        <v/>
      </c>
      <c r="Y568" s="50">
        <f>LEN(X568)</f>
        <v/>
      </c>
      <c r="Z5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568,"0",""),"1",""),"2",""),"3",""),"4",""),"5",""),"6",""),"7",""),"8",""),"9",""),"A",""),"B",""),"C",""),"D",""),"E",""),"F",""),"G",""),"H",""),"I",""),"J",""),"K",""),"L",""),"M",""),"N",""),"O",""),"P",""),"Q",""),"R",""),"S",""),"T",""),"U",""),"V",""),"W",""),"X",""),"Y",""),"Z",""),".",""),"-","")</f>
        <v/>
      </c>
      <c r="AA568" s="50">
        <f>LEN(S568)-LEN(SUBSTITUTE(S568,".",""))</f>
        <v/>
      </c>
      <c r="AB568" s="50">
        <f>AND(W568=5,Y568=4)</f>
        <v/>
      </c>
      <c r="AC568" s="50">
        <f>IF(P568="","",IF(S568="","There is no mapcode in this row, only a country code.",IF(ISNUMBER(FIND(" ",S568)),"There are too many spaces. A mapcode looks like ZAF RDD.2J: the country code, one space, then the code.",IF(Z568&lt;&gt;"","Contains characters that can't be in a mapcode: "&amp;Z568,IF(OR(AA568&lt;&gt;1,W568&lt;2,W568&gt;5,Y568&lt;2,Y568&gt;4),"This doesn't look like a mapcode. Mapcodes look like RDD.2J: 2 to 5 letters or numbers, a dot, then 2 to 4 more.",IF(AND(U568="",NOT(AB568)),"MISSING",IF(AND(U568&lt;&gt;"",OR(LEN(U568)&lt;2,LEN(U568)&gt;6,ISNUMBER(FIND(".",U568)))),"The country code """&amp;U568&amp;""" doesn't look right. Use a code like ZAF (South Africa) or US-CA (California).","")))))))</f>
        <v/>
      </c>
      <c r="AD568" s="50">
        <f>AND(R568&lt;&gt;"",T568&lt;&gt;"",R568&lt;&gt;T568)</f>
        <v/>
      </c>
    </row>
    <row r="569">
      <c r="B569" s="44" t="n"/>
      <c r="C569" s="44" t="n"/>
      <c r="D569" s="45">
        <f>IF(P569="","",IF(AC569="MISSING","MISSING COUNTRY CODE",IF(AC569&lt;&gt;"","NOT A VALID MAPCODE",IF(M569="NO CONNECTION","NO CONNECTION",IF(NOT(ISNUMBER(F569)),"NOT FOUND",IF(AD569,"CONVERTED – PLEASE CHECK","CONVERTED"))))))</f>
        <v/>
      </c>
      <c r="E569" s="46">
        <f>IF(OR(P569="",AC569&lt;&gt;""),"",TRIM(U569&amp;" "&amp;S569))</f>
        <v/>
      </c>
      <c r="F569" s="47">
        <f>IF(OR(M569="",M569="NO CONNECTION"),"",IFERROR(VALUE(SUBSTITUTE(_xlfn.FILTERXML(M569,"//latDeg"),".",MID(1/2,2,1))),""))</f>
        <v/>
      </c>
      <c r="G569" s="47">
        <f>IF(OR(M569="",M569="NO CONNECTION"),"",IFERROR(VALUE(SUBSTITUTE(_xlfn.FILTERXML(M569,"//lonDeg"),".",MID(1/2,2,1))),""))</f>
        <v/>
      </c>
      <c r="H569" s="45">
        <f>IF(ISNUMBER(F569),SUBSTITUTE(ROUND(F569,6)&amp;"",",",".")&amp;", "&amp;SUBSTITUTE(ROUND(G569,6)&amp;"",",","."),"")</f>
        <v/>
      </c>
      <c r="I569" s="46">
        <f>IF(ISNUMBER(F569),IFERROR(HYPERLINK("https://www.mymapcodes.com/go/?t="&amp;IF(U569="","AAA",U569)&amp;"&amp;ma="&amp;LEFT(S569,V569-1)&amp;"&amp;mb="&amp;MID(S569,V569+1,99),"Open on MyMapcodes →"),""),"")</f>
        <v/>
      </c>
      <c r="J569" s="48">
        <f>IF(P569="","",IF(AC569="MISSING","Add the country code: put it in front of the mapcode (e.g. ZAF RDD.2J) or in column C. ZAF = South Africa.",IF(AC569&lt;&gt;"",AC569,IF(M569="NO CONNECTION","Excel couldn't reach the mapcode service. Click the REFRESH RESULTS box just above the table.",IF(NOT(ISNUMBER(F569)),"The mapcode service doesn't recognise "&amp;E569&amp;". Check the mapcode and the country code.",IF(AD569,"Two different country codes were given, so the one in front of the mapcode ("&amp;R569&amp;") was used.",IF(E569&lt;&gt;TRIM(UPPER(B569&amp;"")),"Tidied up to "&amp;E569&amp;".","")))))))</f>
        <v/>
      </c>
      <c r="L569" s="49">
        <f>IF(E569="","",MapcodeAPI&amp;"coords/"&amp;SUBSTITUTE(E569," ","%20"))&amp;LEFT($B$13,0)</f>
        <v/>
      </c>
      <c r="M569" s="49">
        <f>IF(L569="","",IFERROR(_xlfn.WEBSERVICE(L569),IF(MapcodeAPIBackup="","NO CONNECTION",IFERROR(_xlfn.WEBSERVICE(MapcodeAPIBackup&amp;MID(L569,LEN(MapcodeAPI)+1,999)),"NO CONNECTION"))))</f>
        <v/>
      </c>
      <c r="N569" t="inlineStr">
        <is>
          <t xml:space="preserve"> </t>
        </is>
      </c>
      <c r="P569" s="50">
        <f>IFERROR(IF(AND(TRIM(B569&amp;"")="",TRIM(C569&amp;"")=""),"","#"&amp;UPPER(B569&amp;"")),"#(ERROR)")</f>
        <v/>
      </c>
      <c r="Q569" s="50">
        <f>IF(P569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569,2,999)," "," "),"﻿"," "),"​"," "),"⁠"," ")," "," ")," "," "),CHAR(9)," "),CHAR(10)," "),CHAR(13)," "),"MAPCODE"," "),CHAR(34)," "),"“"," "),"”"," "),"'"," "),"’"," "),"‘"," "),"("," "),")"," "),"["," "),"]"," "),"{"," "),"}"," "),","," "),";"," "),"|"," "),":"," "),"/"," "),"\"," ")))</f>
        <v/>
      </c>
      <c r="R569" s="50">
        <f>IF(ISNUMBER(FIND(" ",Q569)),LEFT(Q569,FIND(" ",Q569)-1),"")</f>
        <v/>
      </c>
      <c r="S569" s="50">
        <f>IF(ISNUMBER(FIND(" ",Q569)),TRIM(MID(Q569,FIND(" ",Q569)+1,999)),Q569)</f>
        <v/>
      </c>
      <c r="T5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569&amp;"")," "," "),"﻿"," "),"​"," "),"⁠"," ")," "," ")," "," "),CHAR(9)," "),CHAR(10)," "),CHAR(13)," "),"MAPCODE"," "),CHAR(34)," "),"“"," "),"”"," "),"'"," "),"’"," "),"‘"," "),"("," "),")"," "),"["," "),"]"," "),"{"," "),"}"," "),","," "),";"," "),"|"," "),":"," "),"/"," "),"\"," "))</f>
        <v/>
      </c>
      <c r="U569" s="50">
        <f>IF(R569&lt;&gt;"",R569,T569)</f>
        <v/>
      </c>
      <c r="V569" s="50">
        <f>IFERROR(FIND(".",S569),0)</f>
        <v/>
      </c>
      <c r="W569" s="50">
        <f>IF(V569&gt;0,V569-1,LEN(S569))</f>
        <v/>
      </c>
      <c r="X569" s="50">
        <f>IF(V569=0,"",IFERROR(LEFT(MID(S569,V569+1,99),FIND("-",MID(S569,V569+1,99))-1),MID(S569,V569+1,99)))</f>
        <v/>
      </c>
      <c r="Y569" s="50">
        <f>LEN(X569)</f>
        <v/>
      </c>
      <c r="Z5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569,"0",""),"1",""),"2",""),"3",""),"4",""),"5",""),"6",""),"7",""),"8",""),"9",""),"A",""),"B",""),"C",""),"D",""),"E",""),"F",""),"G",""),"H",""),"I",""),"J",""),"K",""),"L",""),"M",""),"N",""),"O",""),"P",""),"Q",""),"R",""),"S",""),"T",""),"U",""),"V",""),"W",""),"X",""),"Y",""),"Z",""),".",""),"-","")</f>
        <v/>
      </c>
      <c r="AA569" s="50">
        <f>LEN(S569)-LEN(SUBSTITUTE(S569,".",""))</f>
        <v/>
      </c>
      <c r="AB569" s="50">
        <f>AND(W569=5,Y569=4)</f>
        <v/>
      </c>
      <c r="AC569" s="50">
        <f>IF(P569="","",IF(S569="","There is no mapcode in this row, only a country code.",IF(ISNUMBER(FIND(" ",S569)),"There are too many spaces. A mapcode looks like ZAF RDD.2J: the country code, one space, then the code.",IF(Z569&lt;&gt;"","Contains characters that can't be in a mapcode: "&amp;Z569,IF(OR(AA569&lt;&gt;1,W569&lt;2,W569&gt;5,Y569&lt;2,Y569&gt;4),"This doesn't look like a mapcode. Mapcodes look like RDD.2J: 2 to 5 letters or numbers, a dot, then 2 to 4 more.",IF(AND(U569="",NOT(AB569)),"MISSING",IF(AND(U569&lt;&gt;"",OR(LEN(U569)&lt;2,LEN(U569)&gt;6,ISNUMBER(FIND(".",U569)))),"The country code """&amp;U569&amp;""" doesn't look right. Use a code like ZAF (South Africa) or US-CA (California).","")))))))</f>
        <v/>
      </c>
      <c r="AD569" s="50">
        <f>AND(R569&lt;&gt;"",T569&lt;&gt;"",R569&lt;&gt;T569)</f>
        <v/>
      </c>
    </row>
    <row r="570">
      <c r="B570" s="44" t="n"/>
      <c r="C570" s="44" t="n"/>
      <c r="D570" s="45">
        <f>IF(P570="","",IF(AC570="MISSING","MISSING COUNTRY CODE",IF(AC570&lt;&gt;"","NOT A VALID MAPCODE",IF(M570="NO CONNECTION","NO CONNECTION",IF(NOT(ISNUMBER(F570)),"NOT FOUND",IF(AD570,"CONVERTED – PLEASE CHECK","CONVERTED"))))))</f>
        <v/>
      </c>
      <c r="E570" s="46">
        <f>IF(OR(P570="",AC570&lt;&gt;""),"",TRIM(U570&amp;" "&amp;S570))</f>
        <v/>
      </c>
      <c r="F570" s="47">
        <f>IF(OR(M570="",M570="NO CONNECTION"),"",IFERROR(VALUE(SUBSTITUTE(_xlfn.FILTERXML(M570,"//latDeg"),".",MID(1/2,2,1))),""))</f>
        <v/>
      </c>
      <c r="G570" s="47">
        <f>IF(OR(M570="",M570="NO CONNECTION"),"",IFERROR(VALUE(SUBSTITUTE(_xlfn.FILTERXML(M570,"//lonDeg"),".",MID(1/2,2,1))),""))</f>
        <v/>
      </c>
      <c r="H570" s="45">
        <f>IF(ISNUMBER(F570),SUBSTITUTE(ROUND(F570,6)&amp;"",",",".")&amp;", "&amp;SUBSTITUTE(ROUND(G570,6)&amp;"",",","."),"")</f>
        <v/>
      </c>
      <c r="I570" s="46">
        <f>IF(ISNUMBER(F570),IFERROR(HYPERLINK("https://www.mymapcodes.com/go/?t="&amp;IF(U570="","AAA",U570)&amp;"&amp;ma="&amp;LEFT(S570,V570-1)&amp;"&amp;mb="&amp;MID(S570,V570+1,99),"Open on MyMapcodes →"),""),"")</f>
        <v/>
      </c>
      <c r="J570" s="48">
        <f>IF(P570="","",IF(AC570="MISSING","Add the country code: put it in front of the mapcode (e.g. ZAF RDD.2J) or in column C. ZAF = South Africa.",IF(AC570&lt;&gt;"",AC570,IF(M570="NO CONNECTION","Excel couldn't reach the mapcode service. Click the REFRESH RESULTS box just above the table.",IF(NOT(ISNUMBER(F570)),"The mapcode service doesn't recognise "&amp;E570&amp;". Check the mapcode and the country code.",IF(AD570,"Two different country codes were given, so the one in front of the mapcode ("&amp;R570&amp;") was used.",IF(E570&lt;&gt;TRIM(UPPER(B570&amp;"")),"Tidied up to "&amp;E570&amp;".","")))))))</f>
        <v/>
      </c>
      <c r="L570" s="49">
        <f>IF(E570="","",MapcodeAPI&amp;"coords/"&amp;SUBSTITUTE(E570," ","%20"))&amp;LEFT($B$13,0)</f>
        <v/>
      </c>
      <c r="M570" s="49">
        <f>IF(L570="","",IFERROR(_xlfn.WEBSERVICE(L570),IF(MapcodeAPIBackup="","NO CONNECTION",IFERROR(_xlfn.WEBSERVICE(MapcodeAPIBackup&amp;MID(L570,LEN(MapcodeAPI)+1,999)),"NO CONNECTION"))))</f>
        <v/>
      </c>
      <c r="N570" t="inlineStr">
        <is>
          <t xml:space="preserve"> </t>
        </is>
      </c>
      <c r="P570" s="50">
        <f>IFERROR(IF(AND(TRIM(B570&amp;"")="",TRIM(C570&amp;"")=""),"","#"&amp;UPPER(B570&amp;"")),"#(ERROR)")</f>
        <v/>
      </c>
      <c r="Q570" s="50">
        <f>IF(P570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570,2,999)," "," "),"﻿"," "),"​"," "),"⁠"," ")," "," ")," "," "),CHAR(9)," "),CHAR(10)," "),CHAR(13)," "),"MAPCODE"," "),CHAR(34)," "),"“"," "),"”"," "),"'"," "),"’"," "),"‘"," "),"("," "),")"," "),"["," "),"]"," "),"{"," "),"}"," "),","," "),";"," "),"|"," "),":"," "),"/"," "),"\"," ")))</f>
        <v/>
      </c>
      <c r="R570" s="50">
        <f>IF(ISNUMBER(FIND(" ",Q570)),LEFT(Q570,FIND(" ",Q570)-1),"")</f>
        <v/>
      </c>
      <c r="S570" s="50">
        <f>IF(ISNUMBER(FIND(" ",Q570)),TRIM(MID(Q570,FIND(" ",Q570)+1,999)),Q570)</f>
        <v/>
      </c>
      <c r="T5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570&amp;"")," "," "),"﻿"," "),"​"," "),"⁠"," ")," "," ")," "," "),CHAR(9)," "),CHAR(10)," "),CHAR(13)," "),"MAPCODE"," "),CHAR(34)," "),"“"," "),"”"," "),"'"," "),"’"," "),"‘"," "),"("," "),")"," "),"["," "),"]"," "),"{"," "),"}"," "),","," "),";"," "),"|"," "),":"," "),"/"," "),"\"," "))</f>
        <v/>
      </c>
      <c r="U570" s="50">
        <f>IF(R570&lt;&gt;"",R570,T570)</f>
        <v/>
      </c>
      <c r="V570" s="50">
        <f>IFERROR(FIND(".",S570),0)</f>
        <v/>
      </c>
      <c r="W570" s="50">
        <f>IF(V570&gt;0,V570-1,LEN(S570))</f>
        <v/>
      </c>
      <c r="X570" s="50">
        <f>IF(V570=0,"",IFERROR(LEFT(MID(S570,V570+1,99),FIND("-",MID(S570,V570+1,99))-1),MID(S570,V570+1,99)))</f>
        <v/>
      </c>
      <c r="Y570" s="50">
        <f>LEN(X570)</f>
        <v/>
      </c>
      <c r="Z5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570,"0",""),"1",""),"2",""),"3",""),"4",""),"5",""),"6",""),"7",""),"8",""),"9",""),"A",""),"B",""),"C",""),"D",""),"E",""),"F",""),"G",""),"H",""),"I",""),"J",""),"K",""),"L",""),"M",""),"N",""),"O",""),"P",""),"Q",""),"R",""),"S",""),"T",""),"U",""),"V",""),"W",""),"X",""),"Y",""),"Z",""),".",""),"-","")</f>
        <v/>
      </c>
      <c r="AA570" s="50">
        <f>LEN(S570)-LEN(SUBSTITUTE(S570,".",""))</f>
        <v/>
      </c>
      <c r="AB570" s="50">
        <f>AND(W570=5,Y570=4)</f>
        <v/>
      </c>
      <c r="AC570" s="50">
        <f>IF(P570="","",IF(S570="","There is no mapcode in this row, only a country code.",IF(ISNUMBER(FIND(" ",S570)),"There are too many spaces. A mapcode looks like ZAF RDD.2J: the country code, one space, then the code.",IF(Z570&lt;&gt;"","Contains characters that can't be in a mapcode: "&amp;Z570,IF(OR(AA570&lt;&gt;1,W570&lt;2,W570&gt;5,Y570&lt;2,Y570&gt;4),"This doesn't look like a mapcode. Mapcodes look like RDD.2J: 2 to 5 letters or numbers, a dot, then 2 to 4 more.",IF(AND(U570="",NOT(AB570)),"MISSING",IF(AND(U570&lt;&gt;"",OR(LEN(U570)&lt;2,LEN(U570)&gt;6,ISNUMBER(FIND(".",U570)))),"The country code """&amp;U570&amp;""" doesn't look right. Use a code like ZAF (South Africa) or US-CA (California).","")))))))</f>
        <v/>
      </c>
      <c r="AD570" s="50">
        <f>AND(R570&lt;&gt;"",T570&lt;&gt;"",R570&lt;&gt;T570)</f>
        <v/>
      </c>
    </row>
    <row r="571">
      <c r="B571" s="44" t="n"/>
      <c r="C571" s="44" t="n"/>
      <c r="D571" s="45">
        <f>IF(P571="","",IF(AC571="MISSING","MISSING COUNTRY CODE",IF(AC571&lt;&gt;"","NOT A VALID MAPCODE",IF(M571="NO CONNECTION","NO CONNECTION",IF(NOT(ISNUMBER(F571)),"NOT FOUND",IF(AD571,"CONVERTED – PLEASE CHECK","CONVERTED"))))))</f>
        <v/>
      </c>
      <c r="E571" s="46">
        <f>IF(OR(P571="",AC571&lt;&gt;""),"",TRIM(U571&amp;" "&amp;S571))</f>
        <v/>
      </c>
      <c r="F571" s="47">
        <f>IF(OR(M571="",M571="NO CONNECTION"),"",IFERROR(VALUE(SUBSTITUTE(_xlfn.FILTERXML(M571,"//latDeg"),".",MID(1/2,2,1))),""))</f>
        <v/>
      </c>
      <c r="G571" s="47">
        <f>IF(OR(M571="",M571="NO CONNECTION"),"",IFERROR(VALUE(SUBSTITUTE(_xlfn.FILTERXML(M571,"//lonDeg"),".",MID(1/2,2,1))),""))</f>
        <v/>
      </c>
      <c r="H571" s="45">
        <f>IF(ISNUMBER(F571),SUBSTITUTE(ROUND(F571,6)&amp;"",",",".")&amp;", "&amp;SUBSTITUTE(ROUND(G571,6)&amp;"",",","."),"")</f>
        <v/>
      </c>
      <c r="I571" s="46">
        <f>IF(ISNUMBER(F571),IFERROR(HYPERLINK("https://www.mymapcodes.com/go/?t="&amp;IF(U571="","AAA",U571)&amp;"&amp;ma="&amp;LEFT(S571,V571-1)&amp;"&amp;mb="&amp;MID(S571,V571+1,99),"Open on MyMapcodes →"),""),"")</f>
        <v/>
      </c>
      <c r="J571" s="48">
        <f>IF(P571="","",IF(AC571="MISSING","Add the country code: put it in front of the mapcode (e.g. ZAF RDD.2J) or in column C. ZAF = South Africa.",IF(AC571&lt;&gt;"",AC571,IF(M571="NO CONNECTION","Excel couldn't reach the mapcode service. Click the REFRESH RESULTS box just above the table.",IF(NOT(ISNUMBER(F571)),"The mapcode service doesn't recognise "&amp;E571&amp;". Check the mapcode and the country code.",IF(AD571,"Two different country codes were given, so the one in front of the mapcode ("&amp;R571&amp;") was used.",IF(E571&lt;&gt;TRIM(UPPER(B571&amp;"")),"Tidied up to "&amp;E571&amp;".","")))))))</f>
        <v/>
      </c>
      <c r="L571" s="49">
        <f>IF(E571="","",MapcodeAPI&amp;"coords/"&amp;SUBSTITUTE(E571," ","%20"))&amp;LEFT($B$13,0)</f>
        <v/>
      </c>
      <c r="M571" s="49">
        <f>IF(L571="","",IFERROR(_xlfn.WEBSERVICE(L571),IF(MapcodeAPIBackup="","NO CONNECTION",IFERROR(_xlfn.WEBSERVICE(MapcodeAPIBackup&amp;MID(L571,LEN(MapcodeAPI)+1,999)),"NO CONNECTION"))))</f>
        <v/>
      </c>
      <c r="N571" t="inlineStr">
        <is>
          <t xml:space="preserve"> </t>
        </is>
      </c>
      <c r="P571" s="50">
        <f>IFERROR(IF(AND(TRIM(B571&amp;"")="",TRIM(C571&amp;"")=""),"","#"&amp;UPPER(B571&amp;"")),"#(ERROR)")</f>
        <v/>
      </c>
      <c r="Q571" s="50">
        <f>IF(P571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571,2,999)," "," "),"﻿"," "),"​"," "),"⁠"," ")," "," ")," "," "),CHAR(9)," "),CHAR(10)," "),CHAR(13)," "),"MAPCODE"," "),CHAR(34)," "),"“"," "),"”"," "),"'"," "),"’"," "),"‘"," "),"("," "),")"," "),"["," "),"]"," "),"{"," "),"}"," "),","," "),";"," "),"|"," "),":"," "),"/"," "),"\"," ")))</f>
        <v/>
      </c>
      <c r="R571" s="50">
        <f>IF(ISNUMBER(FIND(" ",Q571)),LEFT(Q571,FIND(" ",Q571)-1),"")</f>
        <v/>
      </c>
      <c r="S571" s="50">
        <f>IF(ISNUMBER(FIND(" ",Q571)),TRIM(MID(Q571,FIND(" ",Q571)+1,999)),Q571)</f>
        <v/>
      </c>
      <c r="T5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571&amp;"")," "," "),"﻿"," "),"​"," "),"⁠"," ")," "," ")," "," "),CHAR(9)," "),CHAR(10)," "),CHAR(13)," "),"MAPCODE"," "),CHAR(34)," "),"“"," "),"”"," "),"'"," "),"’"," "),"‘"," "),"("," "),")"," "),"["," "),"]"," "),"{"," "),"}"," "),","," "),";"," "),"|"," "),":"," "),"/"," "),"\"," "))</f>
        <v/>
      </c>
      <c r="U571" s="50">
        <f>IF(R571&lt;&gt;"",R571,T571)</f>
        <v/>
      </c>
      <c r="V571" s="50">
        <f>IFERROR(FIND(".",S571),0)</f>
        <v/>
      </c>
      <c r="W571" s="50">
        <f>IF(V571&gt;0,V571-1,LEN(S571))</f>
        <v/>
      </c>
      <c r="X571" s="50">
        <f>IF(V571=0,"",IFERROR(LEFT(MID(S571,V571+1,99),FIND("-",MID(S571,V571+1,99))-1),MID(S571,V571+1,99)))</f>
        <v/>
      </c>
      <c r="Y571" s="50">
        <f>LEN(X571)</f>
        <v/>
      </c>
      <c r="Z5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571,"0",""),"1",""),"2",""),"3",""),"4",""),"5",""),"6",""),"7",""),"8",""),"9",""),"A",""),"B",""),"C",""),"D",""),"E",""),"F",""),"G",""),"H",""),"I",""),"J",""),"K",""),"L",""),"M",""),"N",""),"O",""),"P",""),"Q",""),"R",""),"S",""),"T",""),"U",""),"V",""),"W",""),"X",""),"Y",""),"Z",""),".",""),"-","")</f>
        <v/>
      </c>
      <c r="AA571" s="50">
        <f>LEN(S571)-LEN(SUBSTITUTE(S571,".",""))</f>
        <v/>
      </c>
      <c r="AB571" s="50">
        <f>AND(W571=5,Y571=4)</f>
        <v/>
      </c>
      <c r="AC571" s="50">
        <f>IF(P571="","",IF(S571="","There is no mapcode in this row, only a country code.",IF(ISNUMBER(FIND(" ",S571)),"There are too many spaces. A mapcode looks like ZAF RDD.2J: the country code, one space, then the code.",IF(Z571&lt;&gt;"","Contains characters that can't be in a mapcode: "&amp;Z571,IF(OR(AA571&lt;&gt;1,W571&lt;2,W571&gt;5,Y571&lt;2,Y571&gt;4),"This doesn't look like a mapcode. Mapcodes look like RDD.2J: 2 to 5 letters or numbers, a dot, then 2 to 4 more.",IF(AND(U571="",NOT(AB571)),"MISSING",IF(AND(U571&lt;&gt;"",OR(LEN(U571)&lt;2,LEN(U571)&gt;6,ISNUMBER(FIND(".",U571)))),"The country code """&amp;U571&amp;""" doesn't look right. Use a code like ZAF (South Africa) or US-CA (California).","")))))))</f>
        <v/>
      </c>
      <c r="AD571" s="50">
        <f>AND(R571&lt;&gt;"",T571&lt;&gt;"",R571&lt;&gt;T571)</f>
        <v/>
      </c>
    </row>
    <row r="572">
      <c r="B572" s="44" t="n"/>
      <c r="C572" s="44" t="n"/>
      <c r="D572" s="45">
        <f>IF(P572="","",IF(AC572="MISSING","MISSING COUNTRY CODE",IF(AC572&lt;&gt;"","NOT A VALID MAPCODE",IF(M572="NO CONNECTION","NO CONNECTION",IF(NOT(ISNUMBER(F572)),"NOT FOUND",IF(AD572,"CONVERTED – PLEASE CHECK","CONVERTED"))))))</f>
        <v/>
      </c>
      <c r="E572" s="46">
        <f>IF(OR(P572="",AC572&lt;&gt;""),"",TRIM(U572&amp;" "&amp;S572))</f>
        <v/>
      </c>
      <c r="F572" s="47">
        <f>IF(OR(M572="",M572="NO CONNECTION"),"",IFERROR(VALUE(SUBSTITUTE(_xlfn.FILTERXML(M572,"//latDeg"),".",MID(1/2,2,1))),""))</f>
        <v/>
      </c>
      <c r="G572" s="47">
        <f>IF(OR(M572="",M572="NO CONNECTION"),"",IFERROR(VALUE(SUBSTITUTE(_xlfn.FILTERXML(M572,"//lonDeg"),".",MID(1/2,2,1))),""))</f>
        <v/>
      </c>
      <c r="H572" s="45">
        <f>IF(ISNUMBER(F572),SUBSTITUTE(ROUND(F572,6)&amp;"",",",".")&amp;", "&amp;SUBSTITUTE(ROUND(G572,6)&amp;"",",","."),"")</f>
        <v/>
      </c>
      <c r="I572" s="46">
        <f>IF(ISNUMBER(F572),IFERROR(HYPERLINK("https://www.mymapcodes.com/go/?t="&amp;IF(U572="","AAA",U572)&amp;"&amp;ma="&amp;LEFT(S572,V572-1)&amp;"&amp;mb="&amp;MID(S572,V572+1,99),"Open on MyMapcodes →"),""),"")</f>
        <v/>
      </c>
      <c r="J572" s="48">
        <f>IF(P572="","",IF(AC572="MISSING","Add the country code: put it in front of the mapcode (e.g. ZAF RDD.2J) or in column C. ZAF = South Africa.",IF(AC572&lt;&gt;"",AC572,IF(M572="NO CONNECTION","Excel couldn't reach the mapcode service. Click the REFRESH RESULTS box just above the table.",IF(NOT(ISNUMBER(F572)),"The mapcode service doesn't recognise "&amp;E572&amp;". Check the mapcode and the country code.",IF(AD572,"Two different country codes were given, so the one in front of the mapcode ("&amp;R572&amp;") was used.",IF(E572&lt;&gt;TRIM(UPPER(B572&amp;"")),"Tidied up to "&amp;E572&amp;".","")))))))</f>
        <v/>
      </c>
      <c r="L572" s="49">
        <f>IF(E572="","",MapcodeAPI&amp;"coords/"&amp;SUBSTITUTE(E572," ","%20"))&amp;LEFT($B$13,0)</f>
        <v/>
      </c>
      <c r="M572" s="49">
        <f>IF(L572="","",IFERROR(_xlfn.WEBSERVICE(L572),IF(MapcodeAPIBackup="","NO CONNECTION",IFERROR(_xlfn.WEBSERVICE(MapcodeAPIBackup&amp;MID(L572,LEN(MapcodeAPI)+1,999)),"NO CONNECTION"))))</f>
        <v/>
      </c>
      <c r="N572" t="inlineStr">
        <is>
          <t xml:space="preserve"> </t>
        </is>
      </c>
      <c r="P572" s="50">
        <f>IFERROR(IF(AND(TRIM(B572&amp;"")="",TRIM(C572&amp;"")=""),"","#"&amp;UPPER(B572&amp;"")),"#(ERROR)")</f>
        <v/>
      </c>
      <c r="Q572" s="50">
        <f>IF(P572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572,2,999)," "," "),"﻿"," "),"​"," "),"⁠"," ")," "," ")," "," "),CHAR(9)," "),CHAR(10)," "),CHAR(13)," "),"MAPCODE"," "),CHAR(34)," "),"“"," "),"”"," "),"'"," "),"’"," "),"‘"," "),"("," "),")"," "),"["," "),"]"," "),"{"," "),"}"," "),","," "),";"," "),"|"," "),":"," "),"/"," "),"\"," ")))</f>
        <v/>
      </c>
      <c r="R572" s="50">
        <f>IF(ISNUMBER(FIND(" ",Q572)),LEFT(Q572,FIND(" ",Q572)-1),"")</f>
        <v/>
      </c>
      <c r="S572" s="50">
        <f>IF(ISNUMBER(FIND(" ",Q572)),TRIM(MID(Q572,FIND(" ",Q572)+1,999)),Q572)</f>
        <v/>
      </c>
      <c r="T5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572&amp;"")," "," "),"﻿"," "),"​"," "),"⁠"," ")," "," ")," "," "),CHAR(9)," "),CHAR(10)," "),CHAR(13)," "),"MAPCODE"," "),CHAR(34)," "),"“"," "),"”"," "),"'"," "),"’"," "),"‘"," "),"("," "),")"," "),"["," "),"]"," "),"{"," "),"}"," "),","," "),";"," "),"|"," "),":"," "),"/"," "),"\"," "))</f>
        <v/>
      </c>
      <c r="U572" s="50">
        <f>IF(R572&lt;&gt;"",R572,T572)</f>
        <v/>
      </c>
      <c r="V572" s="50">
        <f>IFERROR(FIND(".",S572),0)</f>
        <v/>
      </c>
      <c r="W572" s="50">
        <f>IF(V572&gt;0,V572-1,LEN(S572))</f>
        <v/>
      </c>
      <c r="X572" s="50">
        <f>IF(V572=0,"",IFERROR(LEFT(MID(S572,V572+1,99),FIND("-",MID(S572,V572+1,99))-1),MID(S572,V572+1,99)))</f>
        <v/>
      </c>
      <c r="Y572" s="50">
        <f>LEN(X572)</f>
        <v/>
      </c>
      <c r="Z5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572,"0",""),"1",""),"2",""),"3",""),"4",""),"5",""),"6",""),"7",""),"8",""),"9",""),"A",""),"B",""),"C",""),"D",""),"E",""),"F",""),"G",""),"H",""),"I",""),"J",""),"K",""),"L",""),"M",""),"N",""),"O",""),"P",""),"Q",""),"R",""),"S",""),"T",""),"U",""),"V",""),"W",""),"X",""),"Y",""),"Z",""),".",""),"-","")</f>
        <v/>
      </c>
      <c r="AA572" s="50">
        <f>LEN(S572)-LEN(SUBSTITUTE(S572,".",""))</f>
        <v/>
      </c>
      <c r="AB572" s="50">
        <f>AND(W572=5,Y572=4)</f>
        <v/>
      </c>
      <c r="AC572" s="50">
        <f>IF(P572="","",IF(S572="","There is no mapcode in this row, only a country code.",IF(ISNUMBER(FIND(" ",S572)),"There are too many spaces. A mapcode looks like ZAF RDD.2J: the country code, one space, then the code.",IF(Z572&lt;&gt;"","Contains characters that can't be in a mapcode: "&amp;Z572,IF(OR(AA572&lt;&gt;1,W572&lt;2,W572&gt;5,Y572&lt;2,Y572&gt;4),"This doesn't look like a mapcode. Mapcodes look like RDD.2J: 2 to 5 letters or numbers, a dot, then 2 to 4 more.",IF(AND(U572="",NOT(AB572)),"MISSING",IF(AND(U572&lt;&gt;"",OR(LEN(U572)&lt;2,LEN(U572)&gt;6,ISNUMBER(FIND(".",U572)))),"The country code """&amp;U572&amp;""" doesn't look right. Use a code like ZAF (South Africa) or US-CA (California).","")))))))</f>
        <v/>
      </c>
      <c r="AD572" s="50">
        <f>AND(R572&lt;&gt;"",T572&lt;&gt;"",R572&lt;&gt;T572)</f>
        <v/>
      </c>
    </row>
    <row r="573">
      <c r="B573" s="44" t="n"/>
      <c r="C573" s="44" t="n"/>
      <c r="D573" s="45">
        <f>IF(P573="","",IF(AC573="MISSING","MISSING COUNTRY CODE",IF(AC573&lt;&gt;"","NOT A VALID MAPCODE",IF(M573="NO CONNECTION","NO CONNECTION",IF(NOT(ISNUMBER(F573)),"NOT FOUND",IF(AD573,"CONVERTED – PLEASE CHECK","CONVERTED"))))))</f>
        <v/>
      </c>
      <c r="E573" s="46">
        <f>IF(OR(P573="",AC573&lt;&gt;""),"",TRIM(U573&amp;" "&amp;S573))</f>
        <v/>
      </c>
      <c r="F573" s="47">
        <f>IF(OR(M573="",M573="NO CONNECTION"),"",IFERROR(VALUE(SUBSTITUTE(_xlfn.FILTERXML(M573,"//latDeg"),".",MID(1/2,2,1))),""))</f>
        <v/>
      </c>
      <c r="G573" s="47">
        <f>IF(OR(M573="",M573="NO CONNECTION"),"",IFERROR(VALUE(SUBSTITUTE(_xlfn.FILTERXML(M573,"//lonDeg"),".",MID(1/2,2,1))),""))</f>
        <v/>
      </c>
      <c r="H573" s="45">
        <f>IF(ISNUMBER(F573),SUBSTITUTE(ROUND(F573,6)&amp;"",",",".")&amp;", "&amp;SUBSTITUTE(ROUND(G573,6)&amp;"",",","."),"")</f>
        <v/>
      </c>
      <c r="I573" s="46">
        <f>IF(ISNUMBER(F573),IFERROR(HYPERLINK("https://www.mymapcodes.com/go/?t="&amp;IF(U573="","AAA",U573)&amp;"&amp;ma="&amp;LEFT(S573,V573-1)&amp;"&amp;mb="&amp;MID(S573,V573+1,99),"Open on MyMapcodes →"),""),"")</f>
        <v/>
      </c>
      <c r="J573" s="48">
        <f>IF(P573="","",IF(AC573="MISSING","Add the country code: put it in front of the mapcode (e.g. ZAF RDD.2J) or in column C. ZAF = South Africa.",IF(AC573&lt;&gt;"",AC573,IF(M573="NO CONNECTION","Excel couldn't reach the mapcode service. Click the REFRESH RESULTS box just above the table.",IF(NOT(ISNUMBER(F573)),"The mapcode service doesn't recognise "&amp;E573&amp;". Check the mapcode and the country code.",IF(AD573,"Two different country codes were given, so the one in front of the mapcode ("&amp;R573&amp;") was used.",IF(E573&lt;&gt;TRIM(UPPER(B573&amp;"")),"Tidied up to "&amp;E573&amp;".","")))))))</f>
        <v/>
      </c>
      <c r="L573" s="49">
        <f>IF(E573="","",MapcodeAPI&amp;"coords/"&amp;SUBSTITUTE(E573," ","%20"))&amp;LEFT($B$13,0)</f>
        <v/>
      </c>
      <c r="M573" s="49">
        <f>IF(L573="","",IFERROR(_xlfn.WEBSERVICE(L573),IF(MapcodeAPIBackup="","NO CONNECTION",IFERROR(_xlfn.WEBSERVICE(MapcodeAPIBackup&amp;MID(L573,LEN(MapcodeAPI)+1,999)),"NO CONNECTION"))))</f>
        <v/>
      </c>
      <c r="N573" t="inlineStr">
        <is>
          <t xml:space="preserve"> </t>
        </is>
      </c>
      <c r="P573" s="50">
        <f>IFERROR(IF(AND(TRIM(B573&amp;"")="",TRIM(C573&amp;"")=""),"","#"&amp;UPPER(B573&amp;"")),"#(ERROR)")</f>
        <v/>
      </c>
      <c r="Q573" s="50">
        <f>IF(P573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573,2,999)," "," "),"﻿"," "),"​"," "),"⁠"," ")," "," ")," "," "),CHAR(9)," "),CHAR(10)," "),CHAR(13)," "),"MAPCODE"," "),CHAR(34)," "),"“"," "),"”"," "),"'"," "),"’"," "),"‘"," "),"("," "),")"," "),"["," "),"]"," "),"{"," "),"}"," "),","," "),";"," "),"|"," "),":"," "),"/"," "),"\"," ")))</f>
        <v/>
      </c>
      <c r="R573" s="50">
        <f>IF(ISNUMBER(FIND(" ",Q573)),LEFT(Q573,FIND(" ",Q573)-1),"")</f>
        <v/>
      </c>
      <c r="S573" s="50">
        <f>IF(ISNUMBER(FIND(" ",Q573)),TRIM(MID(Q573,FIND(" ",Q573)+1,999)),Q573)</f>
        <v/>
      </c>
      <c r="T5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573&amp;"")," "," "),"﻿"," "),"​"," "),"⁠"," ")," "," ")," "," "),CHAR(9)," "),CHAR(10)," "),CHAR(13)," "),"MAPCODE"," "),CHAR(34)," "),"“"," "),"”"," "),"'"," "),"’"," "),"‘"," "),"("," "),")"," "),"["," "),"]"," "),"{"," "),"}"," "),","," "),";"," "),"|"," "),":"," "),"/"," "),"\"," "))</f>
        <v/>
      </c>
      <c r="U573" s="50">
        <f>IF(R573&lt;&gt;"",R573,T573)</f>
        <v/>
      </c>
      <c r="V573" s="50">
        <f>IFERROR(FIND(".",S573),0)</f>
        <v/>
      </c>
      <c r="W573" s="50">
        <f>IF(V573&gt;0,V573-1,LEN(S573))</f>
        <v/>
      </c>
      <c r="X573" s="50">
        <f>IF(V573=0,"",IFERROR(LEFT(MID(S573,V573+1,99),FIND("-",MID(S573,V573+1,99))-1),MID(S573,V573+1,99)))</f>
        <v/>
      </c>
      <c r="Y573" s="50">
        <f>LEN(X573)</f>
        <v/>
      </c>
      <c r="Z5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573,"0",""),"1",""),"2",""),"3",""),"4",""),"5",""),"6",""),"7",""),"8",""),"9",""),"A",""),"B",""),"C",""),"D",""),"E",""),"F",""),"G",""),"H",""),"I",""),"J",""),"K",""),"L",""),"M",""),"N",""),"O",""),"P",""),"Q",""),"R",""),"S",""),"T",""),"U",""),"V",""),"W",""),"X",""),"Y",""),"Z",""),".",""),"-","")</f>
        <v/>
      </c>
      <c r="AA573" s="50">
        <f>LEN(S573)-LEN(SUBSTITUTE(S573,".",""))</f>
        <v/>
      </c>
      <c r="AB573" s="50">
        <f>AND(W573=5,Y573=4)</f>
        <v/>
      </c>
      <c r="AC573" s="50">
        <f>IF(P573="","",IF(S573="","There is no mapcode in this row, only a country code.",IF(ISNUMBER(FIND(" ",S573)),"There are too many spaces. A mapcode looks like ZAF RDD.2J: the country code, one space, then the code.",IF(Z573&lt;&gt;"","Contains characters that can't be in a mapcode: "&amp;Z573,IF(OR(AA573&lt;&gt;1,W573&lt;2,W573&gt;5,Y573&lt;2,Y573&gt;4),"This doesn't look like a mapcode. Mapcodes look like RDD.2J: 2 to 5 letters or numbers, a dot, then 2 to 4 more.",IF(AND(U573="",NOT(AB573)),"MISSING",IF(AND(U573&lt;&gt;"",OR(LEN(U573)&lt;2,LEN(U573)&gt;6,ISNUMBER(FIND(".",U573)))),"The country code """&amp;U573&amp;""" doesn't look right. Use a code like ZAF (South Africa) or US-CA (California).","")))))))</f>
        <v/>
      </c>
      <c r="AD573" s="50">
        <f>AND(R573&lt;&gt;"",T573&lt;&gt;"",R573&lt;&gt;T573)</f>
        <v/>
      </c>
    </row>
    <row r="574">
      <c r="B574" s="44" t="n"/>
      <c r="C574" s="44" t="n"/>
      <c r="D574" s="45">
        <f>IF(P574="","",IF(AC574="MISSING","MISSING COUNTRY CODE",IF(AC574&lt;&gt;"","NOT A VALID MAPCODE",IF(M574="NO CONNECTION","NO CONNECTION",IF(NOT(ISNUMBER(F574)),"NOT FOUND",IF(AD574,"CONVERTED – PLEASE CHECK","CONVERTED"))))))</f>
        <v/>
      </c>
      <c r="E574" s="46">
        <f>IF(OR(P574="",AC574&lt;&gt;""),"",TRIM(U574&amp;" "&amp;S574))</f>
        <v/>
      </c>
      <c r="F574" s="47">
        <f>IF(OR(M574="",M574="NO CONNECTION"),"",IFERROR(VALUE(SUBSTITUTE(_xlfn.FILTERXML(M574,"//latDeg"),".",MID(1/2,2,1))),""))</f>
        <v/>
      </c>
      <c r="G574" s="47">
        <f>IF(OR(M574="",M574="NO CONNECTION"),"",IFERROR(VALUE(SUBSTITUTE(_xlfn.FILTERXML(M574,"//lonDeg"),".",MID(1/2,2,1))),""))</f>
        <v/>
      </c>
      <c r="H574" s="45">
        <f>IF(ISNUMBER(F574),SUBSTITUTE(ROUND(F574,6)&amp;"",",",".")&amp;", "&amp;SUBSTITUTE(ROUND(G574,6)&amp;"",",","."),"")</f>
        <v/>
      </c>
      <c r="I574" s="46">
        <f>IF(ISNUMBER(F574),IFERROR(HYPERLINK("https://www.mymapcodes.com/go/?t="&amp;IF(U574="","AAA",U574)&amp;"&amp;ma="&amp;LEFT(S574,V574-1)&amp;"&amp;mb="&amp;MID(S574,V574+1,99),"Open on MyMapcodes →"),""),"")</f>
        <v/>
      </c>
      <c r="J574" s="48">
        <f>IF(P574="","",IF(AC574="MISSING","Add the country code: put it in front of the mapcode (e.g. ZAF RDD.2J) or in column C. ZAF = South Africa.",IF(AC574&lt;&gt;"",AC574,IF(M574="NO CONNECTION","Excel couldn't reach the mapcode service. Click the REFRESH RESULTS box just above the table.",IF(NOT(ISNUMBER(F574)),"The mapcode service doesn't recognise "&amp;E574&amp;". Check the mapcode and the country code.",IF(AD574,"Two different country codes were given, so the one in front of the mapcode ("&amp;R574&amp;") was used.",IF(E574&lt;&gt;TRIM(UPPER(B574&amp;"")),"Tidied up to "&amp;E574&amp;".","")))))))</f>
        <v/>
      </c>
      <c r="L574" s="49">
        <f>IF(E574="","",MapcodeAPI&amp;"coords/"&amp;SUBSTITUTE(E574," ","%20"))&amp;LEFT($B$13,0)</f>
        <v/>
      </c>
      <c r="M574" s="49">
        <f>IF(L574="","",IFERROR(_xlfn.WEBSERVICE(L574),IF(MapcodeAPIBackup="","NO CONNECTION",IFERROR(_xlfn.WEBSERVICE(MapcodeAPIBackup&amp;MID(L574,LEN(MapcodeAPI)+1,999)),"NO CONNECTION"))))</f>
        <v/>
      </c>
      <c r="N574" t="inlineStr">
        <is>
          <t xml:space="preserve"> </t>
        </is>
      </c>
      <c r="P574" s="50">
        <f>IFERROR(IF(AND(TRIM(B574&amp;"")="",TRIM(C574&amp;"")=""),"","#"&amp;UPPER(B574&amp;"")),"#(ERROR)")</f>
        <v/>
      </c>
      <c r="Q574" s="50">
        <f>IF(P574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574,2,999)," "," "),"﻿"," "),"​"," "),"⁠"," ")," "," ")," "," "),CHAR(9)," "),CHAR(10)," "),CHAR(13)," "),"MAPCODE"," "),CHAR(34)," "),"“"," "),"”"," "),"'"," "),"’"," "),"‘"," "),"("," "),")"," "),"["," "),"]"," "),"{"," "),"}"," "),","," "),";"," "),"|"," "),":"," "),"/"," "),"\"," ")))</f>
        <v/>
      </c>
      <c r="R574" s="50">
        <f>IF(ISNUMBER(FIND(" ",Q574)),LEFT(Q574,FIND(" ",Q574)-1),"")</f>
        <v/>
      </c>
      <c r="S574" s="50">
        <f>IF(ISNUMBER(FIND(" ",Q574)),TRIM(MID(Q574,FIND(" ",Q574)+1,999)),Q574)</f>
        <v/>
      </c>
      <c r="T5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574&amp;"")," "," "),"﻿"," "),"​"," "),"⁠"," ")," "," ")," "," "),CHAR(9)," "),CHAR(10)," "),CHAR(13)," "),"MAPCODE"," "),CHAR(34)," "),"“"," "),"”"," "),"'"," "),"’"," "),"‘"," "),"("," "),")"," "),"["," "),"]"," "),"{"," "),"}"," "),","," "),";"," "),"|"," "),":"," "),"/"," "),"\"," "))</f>
        <v/>
      </c>
      <c r="U574" s="50">
        <f>IF(R574&lt;&gt;"",R574,T574)</f>
        <v/>
      </c>
      <c r="V574" s="50">
        <f>IFERROR(FIND(".",S574),0)</f>
        <v/>
      </c>
      <c r="W574" s="50">
        <f>IF(V574&gt;0,V574-1,LEN(S574))</f>
        <v/>
      </c>
      <c r="X574" s="50">
        <f>IF(V574=0,"",IFERROR(LEFT(MID(S574,V574+1,99),FIND("-",MID(S574,V574+1,99))-1),MID(S574,V574+1,99)))</f>
        <v/>
      </c>
      <c r="Y574" s="50">
        <f>LEN(X574)</f>
        <v/>
      </c>
      <c r="Z5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574,"0",""),"1",""),"2",""),"3",""),"4",""),"5",""),"6",""),"7",""),"8",""),"9",""),"A",""),"B",""),"C",""),"D",""),"E",""),"F",""),"G",""),"H",""),"I",""),"J",""),"K",""),"L",""),"M",""),"N",""),"O",""),"P",""),"Q",""),"R",""),"S",""),"T",""),"U",""),"V",""),"W",""),"X",""),"Y",""),"Z",""),".",""),"-","")</f>
        <v/>
      </c>
      <c r="AA574" s="50">
        <f>LEN(S574)-LEN(SUBSTITUTE(S574,".",""))</f>
        <v/>
      </c>
      <c r="AB574" s="50">
        <f>AND(W574=5,Y574=4)</f>
        <v/>
      </c>
      <c r="AC574" s="50">
        <f>IF(P574="","",IF(S574="","There is no mapcode in this row, only a country code.",IF(ISNUMBER(FIND(" ",S574)),"There are too many spaces. A mapcode looks like ZAF RDD.2J: the country code, one space, then the code.",IF(Z574&lt;&gt;"","Contains characters that can't be in a mapcode: "&amp;Z574,IF(OR(AA574&lt;&gt;1,W574&lt;2,W574&gt;5,Y574&lt;2,Y574&gt;4),"This doesn't look like a mapcode. Mapcodes look like RDD.2J: 2 to 5 letters or numbers, a dot, then 2 to 4 more.",IF(AND(U574="",NOT(AB574)),"MISSING",IF(AND(U574&lt;&gt;"",OR(LEN(U574)&lt;2,LEN(U574)&gt;6,ISNUMBER(FIND(".",U574)))),"The country code """&amp;U574&amp;""" doesn't look right. Use a code like ZAF (South Africa) or US-CA (California).","")))))))</f>
        <v/>
      </c>
      <c r="AD574" s="50">
        <f>AND(R574&lt;&gt;"",T574&lt;&gt;"",R574&lt;&gt;T574)</f>
        <v/>
      </c>
    </row>
    <row r="575">
      <c r="B575" s="44" t="n"/>
      <c r="C575" s="44" t="n"/>
      <c r="D575" s="45">
        <f>IF(P575="","",IF(AC575="MISSING","MISSING COUNTRY CODE",IF(AC575&lt;&gt;"","NOT A VALID MAPCODE",IF(M575="NO CONNECTION","NO CONNECTION",IF(NOT(ISNUMBER(F575)),"NOT FOUND",IF(AD575,"CONVERTED – PLEASE CHECK","CONVERTED"))))))</f>
        <v/>
      </c>
      <c r="E575" s="46">
        <f>IF(OR(P575="",AC575&lt;&gt;""),"",TRIM(U575&amp;" "&amp;S575))</f>
        <v/>
      </c>
      <c r="F575" s="47">
        <f>IF(OR(M575="",M575="NO CONNECTION"),"",IFERROR(VALUE(SUBSTITUTE(_xlfn.FILTERXML(M575,"//latDeg"),".",MID(1/2,2,1))),""))</f>
        <v/>
      </c>
      <c r="G575" s="47">
        <f>IF(OR(M575="",M575="NO CONNECTION"),"",IFERROR(VALUE(SUBSTITUTE(_xlfn.FILTERXML(M575,"//lonDeg"),".",MID(1/2,2,1))),""))</f>
        <v/>
      </c>
      <c r="H575" s="45">
        <f>IF(ISNUMBER(F575),SUBSTITUTE(ROUND(F575,6)&amp;"",",",".")&amp;", "&amp;SUBSTITUTE(ROUND(G575,6)&amp;"",",","."),"")</f>
        <v/>
      </c>
      <c r="I575" s="46">
        <f>IF(ISNUMBER(F575),IFERROR(HYPERLINK("https://www.mymapcodes.com/go/?t="&amp;IF(U575="","AAA",U575)&amp;"&amp;ma="&amp;LEFT(S575,V575-1)&amp;"&amp;mb="&amp;MID(S575,V575+1,99),"Open on MyMapcodes →"),""),"")</f>
        <v/>
      </c>
      <c r="J575" s="48">
        <f>IF(P575="","",IF(AC575="MISSING","Add the country code: put it in front of the mapcode (e.g. ZAF RDD.2J) or in column C. ZAF = South Africa.",IF(AC575&lt;&gt;"",AC575,IF(M575="NO CONNECTION","Excel couldn't reach the mapcode service. Click the REFRESH RESULTS box just above the table.",IF(NOT(ISNUMBER(F575)),"The mapcode service doesn't recognise "&amp;E575&amp;". Check the mapcode and the country code.",IF(AD575,"Two different country codes were given, so the one in front of the mapcode ("&amp;R575&amp;") was used.",IF(E575&lt;&gt;TRIM(UPPER(B575&amp;"")),"Tidied up to "&amp;E575&amp;".","")))))))</f>
        <v/>
      </c>
      <c r="L575" s="49">
        <f>IF(E575="","",MapcodeAPI&amp;"coords/"&amp;SUBSTITUTE(E575," ","%20"))&amp;LEFT($B$13,0)</f>
        <v/>
      </c>
      <c r="M575" s="49">
        <f>IF(L575="","",IFERROR(_xlfn.WEBSERVICE(L575),IF(MapcodeAPIBackup="","NO CONNECTION",IFERROR(_xlfn.WEBSERVICE(MapcodeAPIBackup&amp;MID(L575,LEN(MapcodeAPI)+1,999)),"NO CONNECTION"))))</f>
        <v/>
      </c>
      <c r="N575" t="inlineStr">
        <is>
          <t xml:space="preserve"> </t>
        </is>
      </c>
      <c r="P575" s="50">
        <f>IFERROR(IF(AND(TRIM(B575&amp;"")="",TRIM(C575&amp;"")=""),"","#"&amp;UPPER(B575&amp;"")),"#(ERROR)")</f>
        <v/>
      </c>
      <c r="Q575" s="50">
        <f>IF(P575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575,2,999)," "," "),"﻿"," "),"​"," "),"⁠"," ")," "," ")," "," "),CHAR(9)," "),CHAR(10)," "),CHAR(13)," "),"MAPCODE"," "),CHAR(34)," "),"“"," "),"”"," "),"'"," "),"’"," "),"‘"," "),"("," "),")"," "),"["," "),"]"," "),"{"," "),"}"," "),","," "),";"," "),"|"," "),":"," "),"/"," "),"\"," ")))</f>
        <v/>
      </c>
      <c r="R575" s="50">
        <f>IF(ISNUMBER(FIND(" ",Q575)),LEFT(Q575,FIND(" ",Q575)-1),"")</f>
        <v/>
      </c>
      <c r="S575" s="50">
        <f>IF(ISNUMBER(FIND(" ",Q575)),TRIM(MID(Q575,FIND(" ",Q575)+1,999)),Q575)</f>
        <v/>
      </c>
      <c r="T5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575&amp;"")," "," "),"﻿"," "),"​"," "),"⁠"," ")," "," ")," "," "),CHAR(9)," "),CHAR(10)," "),CHAR(13)," "),"MAPCODE"," "),CHAR(34)," "),"“"," "),"”"," "),"'"," "),"’"," "),"‘"," "),"("," "),")"," "),"["," "),"]"," "),"{"," "),"}"," "),","," "),";"," "),"|"," "),":"," "),"/"," "),"\"," "))</f>
        <v/>
      </c>
      <c r="U575" s="50">
        <f>IF(R575&lt;&gt;"",R575,T575)</f>
        <v/>
      </c>
      <c r="V575" s="50">
        <f>IFERROR(FIND(".",S575),0)</f>
        <v/>
      </c>
      <c r="W575" s="50">
        <f>IF(V575&gt;0,V575-1,LEN(S575))</f>
        <v/>
      </c>
      <c r="X575" s="50">
        <f>IF(V575=0,"",IFERROR(LEFT(MID(S575,V575+1,99),FIND("-",MID(S575,V575+1,99))-1),MID(S575,V575+1,99)))</f>
        <v/>
      </c>
      <c r="Y575" s="50">
        <f>LEN(X575)</f>
        <v/>
      </c>
      <c r="Z5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575,"0",""),"1",""),"2",""),"3",""),"4",""),"5",""),"6",""),"7",""),"8",""),"9",""),"A",""),"B",""),"C",""),"D",""),"E",""),"F",""),"G",""),"H",""),"I",""),"J",""),"K",""),"L",""),"M",""),"N",""),"O",""),"P",""),"Q",""),"R",""),"S",""),"T",""),"U",""),"V",""),"W",""),"X",""),"Y",""),"Z",""),".",""),"-","")</f>
        <v/>
      </c>
      <c r="AA575" s="50">
        <f>LEN(S575)-LEN(SUBSTITUTE(S575,".",""))</f>
        <v/>
      </c>
      <c r="AB575" s="50">
        <f>AND(W575=5,Y575=4)</f>
        <v/>
      </c>
      <c r="AC575" s="50">
        <f>IF(P575="","",IF(S575="","There is no mapcode in this row, only a country code.",IF(ISNUMBER(FIND(" ",S575)),"There are too many spaces. A mapcode looks like ZAF RDD.2J: the country code, one space, then the code.",IF(Z575&lt;&gt;"","Contains characters that can't be in a mapcode: "&amp;Z575,IF(OR(AA575&lt;&gt;1,W575&lt;2,W575&gt;5,Y575&lt;2,Y575&gt;4),"This doesn't look like a mapcode. Mapcodes look like RDD.2J: 2 to 5 letters or numbers, a dot, then 2 to 4 more.",IF(AND(U575="",NOT(AB575)),"MISSING",IF(AND(U575&lt;&gt;"",OR(LEN(U575)&lt;2,LEN(U575)&gt;6,ISNUMBER(FIND(".",U575)))),"The country code """&amp;U575&amp;""" doesn't look right. Use a code like ZAF (South Africa) or US-CA (California).","")))))))</f>
        <v/>
      </c>
      <c r="AD575" s="50">
        <f>AND(R575&lt;&gt;"",T575&lt;&gt;"",R575&lt;&gt;T575)</f>
        <v/>
      </c>
    </row>
    <row r="576">
      <c r="B576" s="44" t="n"/>
      <c r="C576" s="44" t="n"/>
      <c r="D576" s="45">
        <f>IF(P576="","",IF(AC576="MISSING","MISSING COUNTRY CODE",IF(AC576&lt;&gt;"","NOT A VALID MAPCODE",IF(M576="NO CONNECTION","NO CONNECTION",IF(NOT(ISNUMBER(F576)),"NOT FOUND",IF(AD576,"CONVERTED – PLEASE CHECK","CONVERTED"))))))</f>
        <v/>
      </c>
      <c r="E576" s="46">
        <f>IF(OR(P576="",AC576&lt;&gt;""),"",TRIM(U576&amp;" "&amp;S576))</f>
        <v/>
      </c>
      <c r="F576" s="47">
        <f>IF(OR(M576="",M576="NO CONNECTION"),"",IFERROR(VALUE(SUBSTITUTE(_xlfn.FILTERXML(M576,"//latDeg"),".",MID(1/2,2,1))),""))</f>
        <v/>
      </c>
      <c r="G576" s="47">
        <f>IF(OR(M576="",M576="NO CONNECTION"),"",IFERROR(VALUE(SUBSTITUTE(_xlfn.FILTERXML(M576,"//lonDeg"),".",MID(1/2,2,1))),""))</f>
        <v/>
      </c>
      <c r="H576" s="45">
        <f>IF(ISNUMBER(F576),SUBSTITUTE(ROUND(F576,6)&amp;"",",",".")&amp;", "&amp;SUBSTITUTE(ROUND(G576,6)&amp;"",",","."),"")</f>
        <v/>
      </c>
      <c r="I576" s="46">
        <f>IF(ISNUMBER(F576),IFERROR(HYPERLINK("https://www.mymapcodes.com/go/?t="&amp;IF(U576="","AAA",U576)&amp;"&amp;ma="&amp;LEFT(S576,V576-1)&amp;"&amp;mb="&amp;MID(S576,V576+1,99),"Open on MyMapcodes →"),""),"")</f>
        <v/>
      </c>
      <c r="J576" s="48">
        <f>IF(P576="","",IF(AC576="MISSING","Add the country code: put it in front of the mapcode (e.g. ZAF RDD.2J) or in column C. ZAF = South Africa.",IF(AC576&lt;&gt;"",AC576,IF(M576="NO CONNECTION","Excel couldn't reach the mapcode service. Click the REFRESH RESULTS box just above the table.",IF(NOT(ISNUMBER(F576)),"The mapcode service doesn't recognise "&amp;E576&amp;". Check the mapcode and the country code.",IF(AD576,"Two different country codes were given, so the one in front of the mapcode ("&amp;R576&amp;") was used.",IF(E576&lt;&gt;TRIM(UPPER(B576&amp;"")),"Tidied up to "&amp;E576&amp;".","")))))))</f>
        <v/>
      </c>
      <c r="L576" s="49">
        <f>IF(E576="","",MapcodeAPI&amp;"coords/"&amp;SUBSTITUTE(E576," ","%20"))&amp;LEFT($B$13,0)</f>
        <v/>
      </c>
      <c r="M576" s="49">
        <f>IF(L576="","",IFERROR(_xlfn.WEBSERVICE(L576),IF(MapcodeAPIBackup="","NO CONNECTION",IFERROR(_xlfn.WEBSERVICE(MapcodeAPIBackup&amp;MID(L576,LEN(MapcodeAPI)+1,999)),"NO CONNECTION"))))</f>
        <v/>
      </c>
      <c r="N576" t="inlineStr">
        <is>
          <t xml:space="preserve"> </t>
        </is>
      </c>
      <c r="P576" s="50">
        <f>IFERROR(IF(AND(TRIM(B576&amp;"")="",TRIM(C576&amp;"")=""),"","#"&amp;UPPER(B576&amp;"")),"#(ERROR)")</f>
        <v/>
      </c>
      <c r="Q576" s="50">
        <f>IF(P576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576,2,999)," "," "),"﻿"," "),"​"," "),"⁠"," ")," "," ")," "," "),CHAR(9)," "),CHAR(10)," "),CHAR(13)," "),"MAPCODE"," "),CHAR(34)," "),"“"," "),"”"," "),"'"," "),"’"," "),"‘"," "),"("," "),")"," "),"["," "),"]"," "),"{"," "),"}"," "),","," "),";"," "),"|"," "),":"," "),"/"," "),"\"," ")))</f>
        <v/>
      </c>
      <c r="R576" s="50">
        <f>IF(ISNUMBER(FIND(" ",Q576)),LEFT(Q576,FIND(" ",Q576)-1),"")</f>
        <v/>
      </c>
      <c r="S576" s="50">
        <f>IF(ISNUMBER(FIND(" ",Q576)),TRIM(MID(Q576,FIND(" ",Q576)+1,999)),Q576)</f>
        <v/>
      </c>
      <c r="T5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576&amp;"")," "," "),"﻿"," "),"​"," "),"⁠"," ")," "," ")," "," "),CHAR(9)," "),CHAR(10)," "),CHAR(13)," "),"MAPCODE"," "),CHAR(34)," "),"“"," "),"”"," "),"'"," "),"’"," "),"‘"," "),"("," "),")"," "),"["," "),"]"," "),"{"," "),"}"," "),","," "),";"," "),"|"," "),":"," "),"/"," "),"\"," "))</f>
        <v/>
      </c>
      <c r="U576" s="50">
        <f>IF(R576&lt;&gt;"",R576,T576)</f>
        <v/>
      </c>
      <c r="V576" s="50">
        <f>IFERROR(FIND(".",S576),0)</f>
        <v/>
      </c>
      <c r="W576" s="50">
        <f>IF(V576&gt;0,V576-1,LEN(S576))</f>
        <v/>
      </c>
      <c r="X576" s="50">
        <f>IF(V576=0,"",IFERROR(LEFT(MID(S576,V576+1,99),FIND("-",MID(S576,V576+1,99))-1),MID(S576,V576+1,99)))</f>
        <v/>
      </c>
      <c r="Y576" s="50">
        <f>LEN(X576)</f>
        <v/>
      </c>
      <c r="Z5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576,"0",""),"1",""),"2",""),"3",""),"4",""),"5",""),"6",""),"7",""),"8",""),"9",""),"A",""),"B",""),"C",""),"D",""),"E",""),"F",""),"G",""),"H",""),"I",""),"J",""),"K",""),"L",""),"M",""),"N",""),"O",""),"P",""),"Q",""),"R",""),"S",""),"T",""),"U",""),"V",""),"W",""),"X",""),"Y",""),"Z",""),".",""),"-","")</f>
        <v/>
      </c>
      <c r="AA576" s="50">
        <f>LEN(S576)-LEN(SUBSTITUTE(S576,".",""))</f>
        <v/>
      </c>
      <c r="AB576" s="50">
        <f>AND(W576=5,Y576=4)</f>
        <v/>
      </c>
      <c r="AC576" s="50">
        <f>IF(P576="","",IF(S576="","There is no mapcode in this row, only a country code.",IF(ISNUMBER(FIND(" ",S576)),"There are too many spaces. A mapcode looks like ZAF RDD.2J: the country code, one space, then the code.",IF(Z576&lt;&gt;"","Contains characters that can't be in a mapcode: "&amp;Z576,IF(OR(AA576&lt;&gt;1,W576&lt;2,W576&gt;5,Y576&lt;2,Y576&gt;4),"This doesn't look like a mapcode. Mapcodes look like RDD.2J: 2 to 5 letters or numbers, a dot, then 2 to 4 more.",IF(AND(U576="",NOT(AB576)),"MISSING",IF(AND(U576&lt;&gt;"",OR(LEN(U576)&lt;2,LEN(U576)&gt;6,ISNUMBER(FIND(".",U576)))),"The country code """&amp;U576&amp;""" doesn't look right. Use a code like ZAF (South Africa) or US-CA (California).","")))))))</f>
        <v/>
      </c>
      <c r="AD576" s="50">
        <f>AND(R576&lt;&gt;"",T576&lt;&gt;"",R576&lt;&gt;T576)</f>
        <v/>
      </c>
    </row>
    <row r="577">
      <c r="B577" s="44" t="n"/>
      <c r="C577" s="44" t="n"/>
      <c r="D577" s="45">
        <f>IF(P577="","",IF(AC577="MISSING","MISSING COUNTRY CODE",IF(AC577&lt;&gt;"","NOT A VALID MAPCODE",IF(M577="NO CONNECTION","NO CONNECTION",IF(NOT(ISNUMBER(F577)),"NOT FOUND",IF(AD577,"CONVERTED – PLEASE CHECK","CONVERTED"))))))</f>
        <v/>
      </c>
      <c r="E577" s="46">
        <f>IF(OR(P577="",AC577&lt;&gt;""),"",TRIM(U577&amp;" "&amp;S577))</f>
        <v/>
      </c>
      <c r="F577" s="47">
        <f>IF(OR(M577="",M577="NO CONNECTION"),"",IFERROR(VALUE(SUBSTITUTE(_xlfn.FILTERXML(M577,"//latDeg"),".",MID(1/2,2,1))),""))</f>
        <v/>
      </c>
      <c r="G577" s="47">
        <f>IF(OR(M577="",M577="NO CONNECTION"),"",IFERROR(VALUE(SUBSTITUTE(_xlfn.FILTERXML(M577,"//lonDeg"),".",MID(1/2,2,1))),""))</f>
        <v/>
      </c>
      <c r="H577" s="45">
        <f>IF(ISNUMBER(F577),SUBSTITUTE(ROUND(F577,6)&amp;"",",",".")&amp;", "&amp;SUBSTITUTE(ROUND(G577,6)&amp;"",",","."),"")</f>
        <v/>
      </c>
      <c r="I577" s="46">
        <f>IF(ISNUMBER(F577),IFERROR(HYPERLINK("https://www.mymapcodes.com/go/?t="&amp;IF(U577="","AAA",U577)&amp;"&amp;ma="&amp;LEFT(S577,V577-1)&amp;"&amp;mb="&amp;MID(S577,V577+1,99),"Open on MyMapcodes →"),""),"")</f>
        <v/>
      </c>
      <c r="J577" s="48">
        <f>IF(P577="","",IF(AC577="MISSING","Add the country code: put it in front of the mapcode (e.g. ZAF RDD.2J) or in column C. ZAF = South Africa.",IF(AC577&lt;&gt;"",AC577,IF(M577="NO CONNECTION","Excel couldn't reach the mapcode service. Click the REFRESH RESULTS box just above the table.",IF(NOT(ISNUMBER(F577)),"The mapcode service doesn't recognise "&amp;E577&amp;". Check the mapcode and the country code.",IF(AD577,"Two different country codes were given, so the one in front of the mapcode ("&amp;R577&amp;") was used.",IF(E577&lt;&gt;TRIM(UPPER(B577&amp;"")),"Tidied up to "&amp;E577&amp;".","")))))))</f>
        <v/>
      </c>
      <c r="L577" s="49">
        <f>IF(E577="","",MapcodeAPI&amp;"coords/"&amp;SUBSTITUTE(E577," ","%20"))&amp;LEFT($B$13,0)</f>
        <v/>
      </c>
      <c r="M577" s="49">
        <f>IF(L577="","",IFERROR(_xlfn.WEBSERVICE(L577),IF(MapcodeAPIBackup="","NO CONNECTION",IFERROR(_xlfn.WEBSERVICE(MapcodeAPIBackup&amp;MID(L577,LEN(MapcodeAPI)+1,999)),"NO CONNECTION"))))</f>
        <v/>
      </c>
      <c r="N577" t="inlineStr">
        <is>
          <t xml:space="preserve"> </t>
        </is>
      </c>
      <c r="P577" s="50">
        <f>IFERROR(IF(AND(TRIM(B577&amp;"")="",TRIM(C577&amp;"")=""),"","#"&amp;UPPER(B577&amp;"")),"#(ERROR)")</f>
        <v/>
      </c>
      <c r="Q577" s="50">
        <f>IF(P577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577,2,999)," "," "),"﻿"," "),"​"," "),"⁠"," ")," "," ")," "," "),CHAR(9)," "),CHAR(10)," "),CHAR(13)," "),"MAPCODE"," "),CHAR(34)," "),"“"," "),"”"," "),"'"," "),"’"," "),"‘"," "),"("," "),")"," "),"["," "),"]"," "),"{"," "),"}"," "),","," "),";"," "),"|"," "),":"," "),"/"," "),"\"," ")))</f>
        <v/>
      </c>
      <c r="R577" s="50">
        <f>IF(ISNUMBER(FIND(" ",Q577)),LEFT(Q577,FIND(" ",Q577)-1),"")</f>
        <v/>
      </c>
      <c r="S577" s="50">
        <f>IF(ISNUMBER(FIND(" ",Q577)),TRIM(MID(Q577,FIND(" ",Q577)+1,999)),Q577)</f>
        <v/>
      </c>
      <c r="T5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577&amp;"")," "," "),"﻿"," "),"​"," "),"⁠"," ")," "," ")," "," "),CHAR(9)," "),CHAR(10)," "),CHAR(13)," "),"MAPCODE"," "),CHAR(34)," "),"“"," "),"”"," "),"'"," "),"’"," "),"‘"," "),"("," "),")"," "),"["," "),"]"," "),"{"," "),"}"," "),","," "),";"," "),"|"," "),":"," "),"/"," "),"\"," "))</f>
        <v/>
      </c>
      <c r="U577" s="50">
        <f>IF(R577&lt;&gt;"",R577,T577)</f>
        <v/>
      </c>
      <c r="V577" s="50">
        <f>IFERROR(FIND(".",S577),0)</f>
        <v/>
      </c>
      <c r="W577" s="50">
        <f>IF(V577&gt;0,V577-1,LEN(S577))</f>
        <v/>
      </c>
      <c r="X577" s="50">
        <f>IF(V577=0,"",IFERROR(LEFT(MID(S577,V577+1,99),FIND("-",MID(S577,V577+1,99))-1),MID(S577,V577+1,99)))</f>
        <v/>
      </c>
      <c r="Y577" s="50">
        <f>LEN(X577)</f>
        <v/>
      </c>
      <c r="Z5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577,"0",""),"1",""),"2",""),"3",""),"4",""),"5",""),"6",""),"7",""),"8",""),"9",""),"A",""),"B",""),"C",""),"D",""),"E",""),"F",""),"G",""),"H",""),"I",""),"J",""),"K",""),"L",""),"M",""),"N",""),"O",""),"P",""),"Q",""),"R",""),"S",""),"T",""),"U",""),"V",""),"W",""),"X",""),"Y",""),"Z",""),".",""),"-","")</f>
        <v/>
      </c>
      <c r="AA577" s="50">
        <f>LEN(S577)-LEN(SUBSTITUTE(S577,".",""))</f>
        <v/>
      </c>
      <c r="AB577" s="50">
        <f>AND(W577=5,Y577=4)</f>
        <v/>
      </c>
      <c r="AC577" s="50">
        <f>IF(P577="","",IF(S577="","There is no mapcode in this row, only a country code.",IF(ISNUMBER(FIND(" ",S577)),"There are too many spaces. A mapcode looks like ZAF RDD.2J: the country code, one space, then the code.",IF(Z577&lt;&gt;"","Contains characters that can't be in a mapcode: "&amp;Z577,IF(OR(AA577&lt;&gt;1,W577&lt;2,W577&gt;5,Y577&lt;2,Y577&gt;4),"This doesn't look like a mapcode. Mapcodes look like RDD.2J: 2 to 5 letters or numbers, a dot, then 2 to 4 more.",IF(AND(U577="",NOT(AB577)),"MISSING",IF(AND(U577&lt;&gt;"",OR(LEN(U577)&lt;2,LEN(U577)&gt;6,ISNUMBER(FIND(".",U577)))),"The country code """&amp;U577&amp;""" doesn't look right. Use a code like ZAF (South Africa) or US-CA (California).","")))))))</f>
        <v/>
      </c>
      <c r="AD577" s="50">
        <f>AND(R577&lt;&gt;"",T577&lt;&gt;"",R577&lt;&gt;T577)</f>
        <v/>
      </c>
    </row>
    <row r="578">
      <c r="B578" s="44" t="n"/>
      <c r="C578" s="44" t="n"/>
      <c r="D578" s="45">
        <f>IF(P578="","",IF(AC578="MISSING","MISSING COUNTRY CODE",IF(AC578&lt;&gt;"","NOT A VALID MAPCODE",IF(M578="NO CONNECTION","NO CONNECTION",IF(NOT(ISNUMBER(F578)),"NOT FOUND",IF(AD578,"CONVERTED – PLEASE CHECK","CONVERTED"))))))</f>
        <v/>
      </c>
      <c r="E578" s="46">
        <f>IF(OR(P578="",AC578&lt;&gt;""),"",TRIM(U578&amp;" "&amp;S578))</f>
        <v/>
      </c>
      <c r="F578" s="47">
        <f>IF(OR(M578="",M578="NO CONNECTION"),"",IFERROR(VALUE(SUBSTITUTE(_xlfn.FILTERXML(M578,"//latDeg"),".",MID(1/2,2,1))),""))</f>
        <v/>
      </c>
      <c r="G578" s="47">
        <f>IF(OR(M578="",M578="NO CONNECTION"),"",IFERROR(VALUE(SUBSTITUTE(_xlfn.FILTERXML(M578,"//lonDeg"),".",MID(1/2,2,1))),""))</f>
        <v/>
      </c>
      <c r="H578" s="45">
        <f>IF(ISNUMBER(F578),SUBSTITUTE(ROUND(F578,6)&amp;"",",",".")&amp;", "&amp;SUBSTITUTE(ROUND(G578,6)&amp;"",",","."),"")</f>
        <v/>
      </c>
      <c r="I578" s="46">
        <f>IF(ISNUMBER(F578),IFERROR(HYPERLINK("https://www.mymapcodes.com/go/?t="&amp;IF(U578="","AAA",U578)&amp;"&amp;ma="&amp;LEFT(S578,V578-1)&amp;"&amp;mb="&amp;MID(S578,V578+1,99),"Open on MyMapcodes →"),""),"")</f>
        <v/>
      </c>
      <c r="J578" s="48">
        <f>IF(P578="","",IF(AC578="MISSING","Add the country code: put it in front of the mapcode (e.g. ZAF RDD.2J) or in column C. ZAF = South Africa.",IF(AC578&lt;&gt;"",AC578,IF(M578="NO CONNECTION","Excel couldn't reach the mapcode service. Click the REFRESH RESULTS box just above the table.",IF(NOT(ISNUMBER(F578)),"The mapcode service doesn't recognise "&amp;E578&amp;". Check the mapcode and the country code.",IF(AD578,"Two different country codes were given, so the one in front of the mapcode ("&amp;R578&amp;") was used.",IF(E578&lt;&gt;TRIM(UPPER(B578&amp;"")),"Tidied up to "&amp;E578&amp;".","")))))))</f>
        <v/>
      </c>
      <c r="L578" s="49">
        <f>IF(E578="","",MapcodeAPI&amp;"coords/"&amp;SUBSTITUTE(E578," ","%20"))&amp;LEFT($B$13,0)</f>
        <v/>
      </c>
      <c r="M578" s="49">
        <f>IF(L578="","",IFERROR(_xlfn.WEBSERVICE(L578),IF(MapcodeAPIBackup="","NO CONNECTION",IFERROR(_xlfn.WEBSERVICE(MapcodeAPIBackup&amp;MID(L578,LEN(MapcodeAPI)+1,999)),"NO CONNECTION"))))</f>
        <v/>
      </c>
      <c r="N578" t="inlineStr">
        <is>
          <t xml:space="preserve"> </t>
        </is>
      </c>
      <c r="P578" s="50">
        <f>IFERROR(IF(AND(TRIM(B578&amp;"")="",TRIM(C578&amp;"")=""),"","#"&amp;UPPER(B578&amp;"")),"#(ERROR)")</f>
        <v/>
      </c>
      <c r="Q578" s="50">
        <f>IF(P578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578,2,999)," "," "),"﻿"," "),"​"," "),"⁠"," ")," "," ")," "," "),CHAR(9)," "),CHAR(10)," "),CHAR(13)," "),"MAPCODE"," "),CHAR(34)," "),"“"," "),"”"," "),"'"," "),"’"," "),"‘"," "),"("," "),")"," "),"["," "),"]"," "),"{"," "),"}"," "),","," "),";"," "),"|"," "),":"," "),"/"," "),"\"," ")))</f>
        <v/>
      </c>
      <c r="R578" s="50">
        <f>IF(ISNUMBER(FIND(" ",Q578)),LEFT(Q578,FIND(" ",Q578)-1),"")</f>
        <v/>
      </c>
      <c r="S578" s="50">
        <f>IF(ISNUMBER(FIND(" ",Q578)),TRIM(MID(Q578,FIND(" ",Q578)+1,999)),Q578)</f>
        <v/>
      </c>
      <c r="T5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578&amp;"")," "," "),"﻿"," "),"​"," "),"⁠"," ")," "," ")," "," "),CHAR(9)," "),CHAR(10)," "),CHAR(13)," "),"MAPCODE"," "),CHAR(34)," "),"“"," "),"”"," "),"'"," "),"’"," "),"‘"," "),"("," "),")"," "),"["," "),"]"," "),"{"," "),"}"," "),","," "),";"," "),"|"," "),":"," "),"/"," "),"\"," "))</f>
        <v/>
      </c>
      <c r="U578" s="50">
        <f>IF(R578&lt;&gt;"",R578,T578)</f>
        <v/>
      </c>
      <c r="V578" s="50">
        <f>IFERROR(FIND(".",S578),0)</f>
        <v/>
      </c>
      <c r="W578" s="50">
        <f>IF(V578&gt;0,V578-1,LEN(S578))</f>
        <v/>
      </c>
      <c r="X578" s="50">
        <f>IF(V578=0,"",IFERROR(LEFT(MID(S578,V578+1,99),FIND("-",MID(S578,V578+1,99))-1),MID(S578,V578+1,99)))</f>
        <v/>
      </c>
      <c r="Y578" s="50">
        <f>LEN(X578)</f>
        <v/>
      </c>
      <c r="Z5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578,"0",""),"1",""),"2",""),"3",""),"4",""),"5",""),"6",""),"7",""),"8",""),"9",""),"A",""),"B",""),"C",""),"D",""),"E",""),"F",""),"G",""),"H",""),"I",""),"J",""),"K",""),"L",""),"M",""),"N",""),"O",""),"P",""),"Q",""),"R",""),"S",""),"T",""),"U",""),"V",""),"W",""),"X",""),"Y",""),"Z",""),".",""),"-","")</f>
        <v/>
      </c>
      <c r="AA578" s="50">
        <f>LEN(S578)-LEN(SUBSTITUTE(S578,".",""))</f>
        <v/>
      </c>
      <c r="AB578" s="50">
        <f>AND(W578=5,Y578=4)</f>
        <v/>
      </c>
      <c r="AC578" s="50">
        <f>IF(P578="","",IF(S578="","There is no mapcode in this row, only a country code.",IF(ISNUMBER(FIND(" ",S578)),"There are too many spaces. A mapcode looks like ZAF RDD.2J: the country code, one space, then the code.",IF(Z578&lt;&gt;"","Contains characters that can't be in a mapcode: "&amp;Z578,IF(OR(AA578&lt;&gt;1,W578&lt;2,W578&gt;5,Y578&lt;2,Y578&gt;4),"This doesn't look like a mapcode. Mapcodes look like RDD.2J: 2 to 5 letters or numbers, a dot, then 2 to 4 more.",IF(AND(U578="",NOT(AB578)),"MISSING",IF(AND(U578&lt;&gt;"",OR(LEN(U578)&lt;2,LEN(U578)&gt;6,ISNUMBER(FIND(".",U578)))),"The country code """&amp;U578&amp;""" doesn't look right. Use a code like ZAF (South Africa) or US-CA (California).","")))))))</f>
        <v/>
      </c>
      <c r="AD578" s="50">
        <f>AND(R578&lt;&gt;"",T578&lt;&gt;"",R578&lt;&gt;T578)</f>
        <v/>
      </c>
    </row>
    <row r="579">
      <c r="B579" s="44" t="n"/>
      <c r="C579" s="44" t="n"/>
      <c r="D579" s="45">
        <f>IF(P579="","",IF(AC579="MISSING","MISSING COUNTRY CODE",IF(AC579&lt;&gt;"","NOT A VALID MAPCODE",IF(M579="NO CONNECTION","NO CONNECTION",IF(NOT(ISNUMBER(F579)),"NOT FOUND",IF(AD579,"CONVERTED – PLEASE CHECK","CONVERTED"))))))</f>
        <v/>
      </c>
      <c r="E579" s="46">
        <f>IF(OR(P579="",AC579&lt;&gt;""),"",TRIM(U579&amp;" "&amp;S579))</f>
        <v/>
      </c>
      <c r="F579" s="47">
        <f>IF(OR(M579="",M579="NO CONNECTION"),"",IFERROR(VALUE(SUBSTITUTE(_xlfn.FILTERXML(M579,"//latDeg"),".",MID(1/2,2,1))),""))</f>
        <v/>
      </c>
      <c r="G579" s="47">
        <f>IF(OR(M579="",M579="NO CONNECTION"),"",IFERROR(VALUE(SUBSTITUTE(_xlfn.FILTERXML(M579,"//lonDeg"),".",MID(1/2,2,1))),""))</f>
        <v/>
      </c>
      <c r="H579" s="45">
        <f>IF(ISNUMBER(F579),SUBSTITUTE(ROUND(F579,6)&amp;"",",",".")&amp;", "&amp;SUBSTITUTE(ROUND(G579,6)&amp;"",",","."),"")</f>
        <v/>
      </c>
      <c r="I579" s="46">
        <f>IF(ISNUMBER(F579),IFERROR(HYPERLINK("https://www.mymapcodes.com/go/?t="&amp;IF(U579="","AAA",U579)&amp;"&amp;ma="&amp;LEFT(S579,V579-1)&amp;"&amp;mb="&amp;MID(S579,V579+1,99),"Open on MyMapcodes →"),""),"")</f>
        <v/>
      </c>
      <c r="J579" s="48">
        <f>IF(P579="","",IF(AC579="MISSING","Add the country code: put it in front of the mapcode (e.g. ZAF RDD.2J) or in column C. ZAF = South Africa.",IF(AC579&lt;&gt;"",AC579,IF(M579="NO CONNECTION","Excel couldn't reach the mapcode service. Click the REFRESH RESULTS box just above the table.",IF(NOT(ISNUMBER(F579)),"The mapcode service doesn't recognise "&amp;E579&amp;". Check the mapcode and the country code.",IF(AD579,"Two different country codes were given, so the one in front of the mapcode ("&amp;R579&amp;") was used.",IF(E579&lt;&gt;TRIM(UPPER(B579&amp;"")),"Tidied up to "&amp;E579&amp;".","")))))))</f>
        <v/>
      </c>
      <c r="L579" s="49">
        <f>IF(E579="","",MapcodeAPI&amp;"coords/"&amp;SUBSTITUTE(E579," ","%20"))&amp;LEFT($B$13,0)</f>
        <v/>
      </c>
      <c r="M579" s="49">
        <f>IF(L579="","",IFERROR(_xlfn.WEBSERVICE(L579),IF(MapcodeAPIBackup="","NO CONNECTION",IFERROR(_xlfn.WEBSERVICE(MapcodeAPIBackup&amp;MID(L579,LEN(MapcodeAPI)+1,999)),"NO CONNECTION"))))</f>
        <v/>
      </c>
      <c r="N579" t="inlineStr">
        <is>
          <t xml:space="preserve"> </t>
        </is>
      </c>
      <c r="P579" s="50">
        <f>IFERROR(IF(AND(TRIM(B579&amp;"")="",TRIM(C579&amp;"")=""),"","#"&amp;UPPER(B579&amp;"")),"#(ERROR)")</f>
        <v/>
      </c>
      <c r="Q579" s="50">
        <f>IF(P579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579,2,999)," "," "),"﻿"," "),"​"," "),"⁠"," ")," "," ")," "," "),CHAR(9)," "),CHAR(10)," "),CHAR(13)," "),"MAPCODE"," "),CHAR(34)," "),"“"," "),"”"," "),"'"," "),"’"," "),"‘"," "),"("," "),")"," "),"["," "),"]"," "),"{"," "),"}"," "),","," "),";"," "),"|"," "),":"," "),"/"," "),"\"," ")))</f>
        <v/>
      </c>
      <c r="R579" s="50">
        <f>IF(ISNUMBER(FIND(" ",Q579)),LEFT(Q579,FIND(" ",Q579)-1),"")</f>
        <v/>
      </c>
      <c r="S579" s="50">
        <f>IF(ISNUMBER(FIND(" ",Q579)),TRIM(MID(Q579,FIND(" ",Q579)+1,999)),Q579)</f>
        <v/>
      </c>
      <c r="T5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579&amp;"")," "," "),"﻿"," "),"​"," "),"⁠"," ")," "," ")," "," "),CHAR(9)," "),CHAR(10)," "),CHAR(13)," "),"MAPCODE"," "),CHAR(34)," "),"“"," "),"”"," "),"'"," "),"’"," "),"‘"," "),"("," "),")"," "),"["," "),"]"," "),"{"," "),"}"," "),","," "),";"," "),"|"," "),":"," "),"/"," "),"\"," "))</f>
        <v/>
      </c>
      <c r="U579" s="50">
        <f>IF(R579&lt;&gt;"",R579,T579)</f>
        <v/>
      </c>
      <c r="V579" s="50">
        <f>IFERROR(FIND(".",S579),0)</f>
        <v/>
      </c>
      <c r="W579" s="50">
        <f>IF(V579&gt;0,V579-1,LEN(S579))</f>
        <v/>
      </c>
      <c r="X579" s="50">
        <f>IF(V579=0,"",IFERROR(LEFT(MID(S579,V579+1,99),FIND("-",MID(S579,V579+1,99))-1),MID(S579,V579+1,99)))</f>
        <v/>
      </c>
      <c r="Y579" s="50">
        <f>LEN(X579)</f>
        <v/>
      </c>
      <c r="Z5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579,"0",""),"1",""),"2",""),"3",""),"4",""),"5",""),"6",""),"7",""),"8",""),"9",""),"A",""),"B",""),"C",""),"D",""),"E",""),"F",""),"G",""),"H",""),"I",""),"J",""),"K",""),"L",""),"M",""),"N",""),"O",""),"P",""),"Q",""),"R",""),"S",""),"T",""),"U",""),"V",""),"W",""),"X",""),"Y",""),"Z",""),".",""),"-","")</f>
        <v/>
      </c>
      <c r="AA579" s="50">
        <f>LEN(S579)-LEN(SUBSTITUTE(S579,".",""))</f>
        <v/>
      </c>
      <c r="AB579" s="50">
        <f>AND(W579=5,Y579=4)</f>
        <v/>
      </c>
      <c r="AC579" s="50">
        <f>IF(P579="","",IF(S579="","There is no mapcode in this row, only a country code.",IF(ISNUMBER(FIND(" ",S579)),"There are too many spaces. A mapcode looks like ZAF RDD.2J: the country code, one space, then the code.",IF(Z579&lt;&gt;"","Contains characters that can't be in a mapcode: "&amp;Z579,IF(OR(AA579&lt;&gt;1,W579&lt;2,W579&gt;5,Y579&lt;2,Y579&gt;4),"This doesn't look like a mapcode. Mapcodes look like RDD.2J: 2 to 5 letters or numbers, a dot, then 2 to 4 more.",IF(AND(U579="",NOT(AB579)),"MISSING",IF(AND(U579&lt;&gt;"",OR(LEN(U579)&lt;2,LEN(U579)&gt;6,ISNUMBER(FIND(".",U579)))),"The country code """&amp;U579&amp;""" doesn't look right. Use a code like ZAF (South Africa) or US-CA (California).","")))))))</f>
        <v/>
      </c>
      <c r="AD579" s="50">
        <f>AND(R579&lt;&gt;"",T579&lt;&gt;"",R579&lt;&gt;T579)</f>
        <v/>
      </c>
    </row>
    <row r="580">
      <c r="B580" s="44" t="n"/>
      <c r="C580" s="44" t="n"/>
      <c r="D580" s="45">
        <f>IF(P580="","",IF(AC580="MISSING","MISSING COUNTRY CODE",IF(AC580&lt;&gt;"","NOT A VALID MAPCODE",IF(M580="NO CONNECTION","NO CONNECTION",IF(NOT(ISNUMBER(F580)),"NOT FOUND",IF(AD580,"CONVERTED – PLEASE CHECK","CONVERTED"))))))</f>
        <v/>
      </c>
      <c r="E580" s="46">
        <f>IF(OR(P580="",AC580&lt;&gt;""),"",TRIM(U580&amp;" "&amp;S580))</f>
        <v/>
      </c>
      <c r="F580" s="47">
        <f>IF(OR(M580="",M580="NO CONNECTION"),"",IFERROR(VALUE(SUBSTITUTE(_xlfn.FILTERXML(M580,"//latDeg"),".",MID(1/2,2,1))),""))</f>
        <v/>
      </c>
      <c r="G580" s="47">
        <f>IF(OR(M580="",M580="NO CONNECTION"),"",IFERROR(VALUE(SUBSTITUTE(_xlfn.FILTERXML(M580,"//lonDeg"),".",MID(1/2,2,1))),""))</f>
        <v/>
      </c>
      <c r="H580" s="45">
        <f>IF(ISNUMBER(F580),SUBSTITUTE(ROUND(F580,6)&amp;"",",",".")&amp;", "&amp;SUBSTITUTE(ROUND(G580,6)&amp;"",",","."),"")</f>
        <v/>
      </c>
      <c r="I580" s="46">
        <f>IF(ISNUMBER(F580),IFERROR(HYPERLINK("https://www.mymapcodes.com/go/?t="&amp;IF(U580="","AAA",U580)&amp;"&amp;ma="&amp;LEFT(S580,V580-1)&amp;"&amp;mb="&amp;MID(S580,V580+1,99),"Open on MyMapcodes →"),""),"")</f>
        <v/>
      </c>
      <c r="J580" s="48">
        <f>IF(P580="","",IF(AC580="MISSING","Add the country code: put it in front of the mapcode (e.g. ZAF RDD.2J) or in column C. ZAF = South Africa.",IF(AC580&lt;&gt;"",AC580,IF(M580="NO CONNECTION","Excel couldn't reach the mapcode service. Click the REFRESH RESULTS box just above the table.",IF(NOT(ISNUMBER(F580)),"The mapcode service doesn't recognise "&amp;E580&amp;". Check the mapcode and the country code.",IF(AD580,"Two different country codes were given, so the one in front of the mapcode ("&amp;R580&amp;") was used.",IF(E580&lt;&gt;TRIM(UPPER(B580&amp;"")),"Tidied up to "&amp;E580&amp;".","")))))))</f>
        <v/>
      </c>
      <c r="L580" s="49">
        <f>IF(E580="","",MapcodeAPI&amp;"coords/"&amp;SUBSTITUTE(E580," ","%20"))&amp;LEFT($B$13,0)</f>
        <v/>
      </c>
      <c r="M580" s="49">
        <f>IF(L580="","",IFERROR(_xlfn.WEBSERVICE(L580),IF(MapcodeAPIBackup="","NO CONNECTION",IFERROR(_xlfn.WEBSERVICE(MapcodeAPIBackup&amp;MID(L580,LEN(MapcodeAPI)+1,999)),"NO CONNECTION"))))</f>
        <v/>
      </c>
      <c r="N580" t="inlineStr">
        <is>
          <t xml:space="preserve"> </t>
        </is>
      </c>
      <c r="P580" s="50">
        <f>IFERROR(IF(AND(TRIM(B580&amp;"")="",TRIM(C580&amp;"")=""),"","#"&amp;UPPER(B580&amp;"")),"#(ERROR)")</f>
        <v/>
      </c>
      <c r="Q580" s="50">
        <f>IF(P580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580,2,999)," "," "),"﻿"," "),"​"," "),"⁠"," ")," "," ")," "," "),CHAR(9)," "),CHAR(10)," "),CHAR(13)," "),"MAPCODE"," "),CHAR(34)," "),"“"," "),"”"," "),"'"," "),"’"," "),"‘"," "),"("," "),")"," "),"["," "),"]"," "),"{"," "),"}"," "),","," "),";"," "),"|"," "),":"," "),"/"," "),"\"," ")))</f>
        <v/>
      </c>
      <c r="R580" s="50">
        <f>IF(ISNUMBER(FIND(" ",Q580)),LEFT(Q580,FIND(" ",Q580)-1),"")</f>
        <v/>
      </c>
      <c r="S580" s="50">
        <f>IF(ISNUMBER(FIND(" ",Q580)),TRIM(MID(Q580,FIND(" ",Q580)+1,999)),Q580)</f>
        <v/>
      </c>
      <c r="T5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580&amp;"")," "," "),"﻿"," "),"​"," "),"⁠"," ")," "," ")," "," "),CHAR(9)," "),CHAR(10)," "),CHAR(13)," "),"MAPCODE"," "),CHAR(34)," "),"“"," "),"”"," "),"'"," "),"’"," "),"‘"," "),"("," "),")"," "),"["," "),"]"," "),"{"," "),"}"," "),","," "),";"," "),"|"," "),":"," "),"/"," "),"\"," "))</f>
        <v/>
      </c>
      <c r="U580" s="50">
        <f>IF(R580&lt;&gt;"",R580,T580)</f>
        <v/>
      </c>
      <c r="V580" s="50">
        <f>IFERROR(FIND(".",S580),0)</f>
        <v/>
      </c>
      <c r="W580" s="50">
        <f>IF(V580&gt;0,V580-1,LEN(S580))</f>
        <v/>
      </c>
      <c r="X580" s="50">
        <f>IF(V580=0,"",IFERROR(LEFT(MID(S580,V580+1,99),FIND("-",MID(S580,V580+1,99))-1),MID(S580,V580+1,99)))</f>
        <v/>
      </c>
      <c r="Y580" s="50">
        <f>LEN(X580)</f>
        <v/>
      </c>
      <c r="Z5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580,"0",""),"1",""),"2",""),"3",""),"4",""),"5",""),"6",""),"7",""),"8",""),"9",""),"A",""),"B",""),"C",""),"D",""),"E",""),"F",""),"G",""),"H",""),"I",""),"J",""),"K",""),"L",""),"M",""),"N",""),"O",""),"P",""),"Q",""),"R",""),"S",""),"T",""),"U",""),"V",""),"W",""),"X",""),"Y",""),"Z",""),".",""),"-","")</f>
        <v/>
      </c>
      <c r="AA580" s="50">
        <f>LEN(S580)-LEN(SUBSTITUTE(S580,".",""))</f>
        <v/>
      </c>
      <c r="AB580" s="50">
        <f>AND(W580=5,Y580=4)</f>
        <v/>
      </c>
      <c r="AC580" s="50">
        <f>IF(P580="","",IF(S580="","There is no mapcode in this row, only a country code.",IF(ISNUMBER(FIND(" ",S580)),"There are too many spaces. A mapcode looks like ZAF RDD.2J: the country code, one space, then the code.",IF(Z580&lt;&gt;"","Contains characters that can't be in a mapcode: "&amp;Z580,IF(OR(AA580&lt;&gt;1,W580&lt;2,W580&gt;5,Y580&lt;2,Y580&gt;4),"This doesn't look like a mapcode. Mapcodes look like RDD.2J: 2 to 5 letters or numbers, a dot, then 2 to 4 more.",IF(AND(U580="",NOT(AB580)),"MISSING",IF(AND(U580&lt;&gt;"",OR(LEN(U580)&lt;2,LEN(U580)&gt;6,ISNUMBER(FIND(".",U580)))),"The country code """&amp;U580&amp;""" doesn't look right. Use a code like ZAF (South Africa) or US-CA (California).","")))))))</f>
        <v/>
      </c>
      <c r="AD580" s="50">
        <f>AND(R580&lt;&gt;"",T580&lt;&gt;"",R580&lt;&gt;T580)</f>
        <v/>
      </c>
    </row>
    <row r="581">
      <c r="B581" s="44" t="n"/>
      <c r="C581" s="44" t="n"/>
      <c r="D581" s="45">
        <f>IF(P581="","",IF(AC581="MISSING","MISSING COUNTRY CODE",IF(AC581&lt;&gt;"","NOT A VALID MAPCODE",IF(M581="NO CONNECTION","NO CONNECTION",IF(NOT(ISNUMBER(F581)),"NOT FOUND",IF(AD581,"CONVERTED – PLEASE CHECK","CONVERTED"))))))</f>
        <v/>
      </c>
      <c r="E581" s="46">
        <f>IF(OR(P581="",AC581&lt;&gt;""),"",TRIM(U581&amp;" "&amp;S581))</f>
        <v/>
      </c>
      <c r="F581" s="47">
        <f>IF(OR(M581="",M581="NO CONNECTION"),"",IFERROR(VALUE(SUBSTITUTE(_xlfn.FILTERXML(M581,"//latDeg"),".",MID(1/2,2,1))),""))</f>
        <v/>
      </c>
      <c r="G581" s="47">
        <f>IF(OR(M581="",M581="NO CONNECTION"),"",IFERROR(VALUE(SUBSTITUTE(_xlfn.FILTERXML(M581,"//lonDeg"),".",MID(1/2,2,1))),""))</f>
        <v/>
      </c>
      <c r="H581" s="45">
        <f>IF(ISNUMBER(F581),SUBSTITUTE(ROUND(F581,6)&amp;"",",",".")&amp;", "&amp;SUBSTITUTE(ROUND(G581,6)&amp;"",",","."),"")</f>
        <v/>
      </c>
      <c r="I581" s="46">
        <f>IF(ISNUMBER(F581),IFERROR(HYPERLINK("https://www.mymapcodes.com/go/?t="&amp;IF(U581="","AAA",U581)&amp;"&amp;ma="&amp;LEFT(S581,V581-1)&amp;"&amp;mb="&amp;MID(S581,V581+1,99),"Open on MyMapcodes →"),""),"")</f>
        <v/>
      </c>
      <c r="J581" s="48">
        <f>IF(P581="","",IF(AC581="MISSING","Add the country code: put it in front of the mapcode (e.g. ZAF RDD.2J) or in column C. ZAF = South Africa.",IF(AC581&lt;&gt;"",AC581,IF(M581="NO CONNECTION","Excel couldn't reach the mapcode service. Click the REFRESH RESULTS box just above the table.",IF(NOT(ISNUMBER(F581)),"The mapcode service doesn't recognise "&amp;E581&amp;". Check the mapcode and the country code.",IF(AD581,"Two different country codes were given, so the one in front of the mapcode ("&amp;R581&amp;") was used.",IF(E581&lt;&gt;TRIM(UPPER(B581&amp;"")),"Tidied up to "&amp;E581&amp;".","")))))))</f>
        <v/>
      </c>
      <c r="L581" s="49">
        <f>IF(E581="","",MapcodeAPI&amp;"coords/"&amp;SUBSTITUTE(E581," ","%20"))&amp;LEFT($B$13,0)</f>
        <v/>
      </c>
      <c r="M581" s="49">
        <f>IF(L581="","",IFERROR(_xlfn.WEBSERVICE(L581),IF(MapcodeAPIBackup="","NO CONNECTION",IFERROR(_xlfn.WEBSERVICE(MapcodeAPIBackup&amp;MID(L581,LEN(MapcodeAPI)+1,999)),"NO CONNECTION"))))</f>
        <v/>
      </c>
      <c r="N581" t="inlineStr">
        <is>
          <t xml:space="preserve"> </t>
        </is>
      </c>
      <c r="P581" s="50">
        <f>IFERROR(IF(AND(TRIM(B581&amp;"")="",TRIM(C581&amp;"")=""),"","#"&amp;UPPER(B581&amp;"")),"#(ERROR)")</f>
        <v/>
      </c>
      <c r="Q581" s="50">
        <f>IF(P581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581,2,999)," "," "),"﻿"," "),"​"," "),"⁠"," ")," "," ")," "," "),CHAR(9)," "),CHAR(10)," "),CHAR(13)," "),"MAPCODE"," "),CHAR(34)," "),"“"," "),"”"," "),"'"," "),"’"," "),"‘"," "),"("," "),")"," "),"["," "),"]"," "),"{"," "),"}"," "),","," "),";"," "),"|"," "),":"," "),"/"," "),"\"," ")))</f>
        <v/>
      </c>
      <c r="R581" s="50">
        <f>IF(ISNUMBER(FIND(" ",Q581)),LEFT(Q581,FIND(" ",Q581)-1),"")</f>
        <v/>
      </c>
      <c r="S581" s="50">
        <f>IF(ISNUMBER(FIND(" ",Q581)),TRIM(MID(Q581,FIND(" ",Q581)+1,999)),Q581)</f>
        <v/>
      </c>
      <c r="T5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581&amp;"")," "," "),"﻿"," "),"​"," "),"⁠"," ")," "," ")," "," "),CHAR(9)," "),CHAR(10)," "),CHAR(13)," "),"MAPCODE"," "),CHAR(34)," "),"“"," "),"”"," "),"'"," "),"’"," "),"‘"," "),"("," "),")"," "),"["," "),"]"," "),"{"," "),"}"," "),","," "),";"," "),"|"," "),":"," "),"/"," "),"\"," "))</f>
        <v/>
      </c>
      <c r="U581" s="50">
        <f>IF(R581&lt;&gt;"",R581,T581)</f>
        <v/>
      </c>
      <c r="V581" s="50">
        <f>IFERROR(FIND(".",S581),0)</f>
        <v/>
      </c>
      <c r="W581" s="50">
        <f>IF(V581&gt;0,V581-1,LEN(S581))</f>
        <v/>
      </c>
      <c r="X581" s="50">
        <f>IF(V581=0,"",IFERROR(LEFT(MID(S581,V581+1,99),FIND("-",MID(S581,V581+1,99))-1),MID(S581,V581+1,99)))</f>
        <v/>
      </c>
      <c r="Y581" s="50">
        <f>LEN(X581)</f>
        <v/>
      </c>
      <c r="Z5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581,"0",""),"1",""),"2",""),"3",""),"4",""),"5",""),"6",""),"7",""),"8",""),"9",""),"A",""),"B",""),"C",""),"D",""),"E",""),"F",""),"G",""),"H",""),"I",""),"J",""),"K",""),"L",""),"M",""),"N",""),"O",""),"P",""),"Q",""),"R",""),"S",""),"T",""),"U",""),"V",""),"W",""),"X",""),"Y",""),"Z",""),".",""),"-","")</f>
        <v/>
      </c>
      <c r="AA581" s="50">
        <f>LEN(S581)-LEN(SUBSTITUTE(S581,".",""))</f>
        <v/>
      </c>
      <c r="AB581" s="50">
        <f>AND(W581=5,Y581=4)</f>
        <v/>
      </c>
      <c r="AC581" s="50">
        <f>IF(P581="","",IF(S581="","There is no mapcode in this row, only a country code.",IF(ISNUMBER(FIND(" ",S581)),"There are too many spaces. A mapcode looks like ZAF RDD.2J: the country code, one space, then the code.",IF(Z581&lt;&gt;"","Contains characters that can't be in a mapcode: "&amp;Z581,IF(OR(AA581&lt;&gt;1,W581&lt;2,W581&gt;5,Y581&lt;2,Y581&gt;4),"This doesn't look like a mapcode. Mapcodes look like RDD.2J: 2 to 5 letters or numbers, a dot, then 2 to 4 more.",IF(AND(U581="",NOT(AB581)),"MISSING",IF(AND(U581&lt;&gt;"",OR(LEN(U581)&lt;2,LEN(U581)&gt;6,ISNUMBER(FIND(".",U581)))),"The country code """&amp;U581&amp;""" doesn't look right. Use a code like ZAF (South Africa) or US-CA (California).","")))))))</f>
        <v/>
      </c>
      <c r="AD581" s="50">
        <f>AND(R581&lt;&gt;"",T581&lt;&gt;"",R581&lt;&gt;T581)</f>
        <v/>
      </c>
    </row>
    <row r="582">
      <c r="B582" s="44" t="n"/>
      <c r="C582" s="44" t="n"/>
      <c r="D582" s="45">
        <f>IF(P582="","",IF(AC582="MISSING","MISSING COUNTRY CODE",IF(AC582&lt;&gt;"","NOT A VALID MAPCODE",IF(M582="NO CONNECTION","NO CONNECTION",IF(NOT(ISNUMBER(F582)),"NOT FOUND",IF(AD582,"CONVERTED – PLEASE CHECK","CONVERTED"))))))</f>
        <v/>
      </c>
      <c r="E582" s="46">
        <f>IF(OR(P582="",AC582&lt;&gt;""),"",TRIM(U582&amp;" "&amp;S582))</f>
        <v/>
      </c>
      <c r="F582" s="47">
        <f>IF(OR(M582="",M582="NO CONNECTION"),"",IFERROR(VALUE(SUBSTITUTE(_xlfn.FILTERXML(M582,"//latDeg"),".",MID(1/2,2,1))),""))</f>
        <v/>
      </c>
      <c r="G582" s="47">
        <f>IF(OR(M582="",M582="NO CONNECTION"),"",IFERROR(VALUE(SUBSTITUTE(_xlfn.FILTERXML(M582,"//lonDeg"),".",MID(1/2,2,1))),""))</f>
        <v/>
      </c>
      <c r="H582" s="45">
        <f>IF(ISNUMBER(F582),SUBSTITUTE(ROUND(F582,6)&amp;"",",",".")&amp;", "&amp;SUBSTITUTE(ROUND(G582,6)&amp;"",",","."),"")</f>
        <v/>
      </c>
      <c r="I582" s="46">
        <f>IF(ISNUMBER(F582),IFERROR(HYPERLINK("https://www.mymapcodes.com/go/?t="&amp;IF(U582="","AAA",U582)&amp;"&amp;ma="&amp;LEFT(S582,V582-1)&amp;"&amp;mb="&amp;MID(S582,V582+1,99),"Open on MyMapcodes →"),""),"")</f>
        <v/>
      </c>
      <c r="J582" s="48">
        <f>IF(P582="","",IF(AC582="MISSING","Add the country code: put it in front of the mapcode (e.g. ZAF RDD.2J) or in column C. ZAF = South Africa.",IF(AC582&lt;&gt;"",AC582,IF(M582="NO CONNECTION","Excel couldn't reach the mapcode service. Click the REFRESH RESULTS box just above the table.",IF(NOT(ISNUMBER(F582)),"The mapcode service doesn't recognise "&amp;E582&amp;". Check the mapcode and the country code.",IF(AD582,"Two different country codes were given, so the one in front of the mapcode ("&amp;R582&amp;") was used.",IF(E582&lt;&gt;TRIM(UPPER(B582&amp;"")),"Tidied up to "&amp;E582&amp;".","")))))))</f>
        <v/>
      </c>
      <c r="L582" s="49">
        <f>IF(E582="","",MapcodeAPI&amp;"coords/"&amp;SUBSTITUTE(E582," ","%20"))&amp;LEFT($B$13,0)</f>
        <v/>
      </c>
      <c r="M582" s="49">
        <f>IF(L582="","",IFERROR(_xlfn.WEBSERVICE(L582),IF(MapcodeAPIBackup="","NO CONNECTION",IFERROR(_xlfn.WEBSERVICE(MapcodeAPIBackup&amp;MID(L582,LEN(MapcodeAPI)+1,999)),"NO CONNECTION"))))</f>
        <v/>
      </c>
      <c r="N582" t="inlineStr">
        <is>
          <t xml:space="preserve"> </t>
        </is>
      </c>
      <c r="P582" s="50">
        <f>IFERROR(IF(AND(TRIM(B582&amp;"")="",TRIM(C582&amp;"")=""),"","#"&amp;UPPER(B582&amp;"")),"#(ERROR)")</f>
        <v/>
      </c>
      <c r="Q582" s="50">
        <f>IF(P582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582,2,999)," "," "),"﻿"," "),"​"," "),"⁠"," ")," "," ")," "," "),CHAR(9)," "),CHAR(10)," "),CHAR(13)," "),"MAPCODE"," "),CHAR(34)," "),"“"," "),"”"," "),"'"," "),"’"," "),"‘"," "),"("," "),")"," "),"["," "),"]"," "),"{"," "),"}"," "),","," "),";"," "),"|"," "),":"," "),"/"," "),"\"," ")))</f>
        <v/>
      </c>
      <c r="R582" s="50">
        <f>IF(ISNUMBER(FIND(" ",Q582)),LEFT(Q582,FIND(" ",Q582)-1),"")</f>
        <v/>
      </c>
      <c r="S582" s="50">
        <f>IF(ISNUMBER(FIND(" ",Q582)),TRIM(MID(Q582,FIND(" ",Q582)+1,999)),Q582)</f>
        <v/>
      </c>
      <c r="T5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582&amp;"")," "," "),"﻿"," "),"​"," "),"⁠"," ")," "," ")," "," "),CHAR(9)," "),CHAR(10)," "),CHAR(13)," "),"MAPCODE"," "),CHAR(34)," "),"“"," "),"”"," "),"'"," "),"’"," "),"‘"," "),"("," "),")"," "),"["," "),"]"," "),"{"," "),"}"," "),","," "),";"," "),"|"," "),":"," "),"/"," "),"\"," "))</f>
        <v/>
      </c>
      <c r="U582" s="50">
        <f>IF(R582&lt;&gt;"",R582,T582)</f>
        <v/>
      </c>
      <c r="V582" s="50">
        <f>IFERROR(FIND(".",S582),0)</f>
        <v/>
      </c>
      <c r="W582" s="50">
        <f>IF(V582&gt;0,V582-1,LEN(S582))</f>
        <v/>
      </c>
      <c r="X582" s="50">
        <f>IF(V582=0,"",IFERROR(LEFT(MID(S582,V582+1,99),FIND("-",MID(S582,V582+1,99))-1),MID(S582,V582+1,99)))</f>
        <v/>
      </c>
      <c r="Y582" s="50">
        <f>LEN(X582)</f>
        <v/>
      </c>
      <c r="Z5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582,"0",""),"1",""),"2",""),"3",""),"4",""),"5",""),"6",""),"7",""),"8",""),"9",""),"A",""),"B",""),"C",""),"D",""),"E",""),"F",""),"G",""),"H",""),"I",""),"J",""),"K",""),"L",""),"M",""),"N",""),"O",""),"P",""),"Q",""),"R",""),"S",""),"T",""),"U",""),"V",""),"W",""),"X",""),"Y",""),"Z",""),".",""),"-","")</f>
        <v/>
      </c>
      <c r="AA582" s="50">
        <f>LEN(S582)-LEN(SUBSTITUTE(S582,".",""))</f>
        <v/>
      </c>
      <c r="AB582" s="50">
        <f>AND(W582=5,Y582=4)</f>
        <v/>
      </c>
      <c r="AC582" s="50">
        <f>IF(P582="","",IF(S582="","There is no mapcode in this row, only a country code.",IF(ISNUMBER(FIND(" ",S582)),"There are too many spaces. A mapcode looks like ZAF RDD.2J: the country code, one space, then the code.",IF(Z582&lt;&gt;"","Contains characters that can't be in a mapcode: "&amp;Z582,IF(OR(AA582&lt;&gt;1,W582&lt;2,W582&gt;5,Y582&lt;2,Y582&gt;4),"This doesn't look like a mapcode. Mapcodes look like RDD.2J: 2 to 5 letters or numbers, a dot, then 2 to 4 more.",IF(AND(U582="",NOT(AB582)),"MISSING",IF(AND(U582&lt;&gt;"",OR(LEN(U582)&lt;2,LEN(U582)&gt;6,ISNUMBER(FIND(".",U582)))),"The country code """&amp;U582&amp;""" doesn't look right. Use a code like ZAF (South Africa) or US-CA (California).","")))))))</f>
        <v/>
      </c>
      <c r="AD582" s="50">
        <f>AND(R582&lt;&gt;"",T582&lt;&gt;"",R582&lt;&gt;T582)</f>
        <v/>
      </c>
    </row>
    <row r="583">
      <c r="B583" s="44" t="n"/>
      <c r="C583" s="44" t="n"/>
      <c r="D583" s="45">
        <f>IF(P583="","",IF(AC583="MISSING","MISSING COUNTRY CODE",IF(AC583&lt;&gt;"","NOT A VALID MAPCODE",IF(M583="NO CONNECTION","NO CONNECTION",IF(NOT(ISNUMBER(F583)),"NOT FOUND",IF(AD583,"CONVERTED – PLEASE CHECK","CONVERTED"))))))</f>
        <v/>
      </c>
      <c r="E583" s="46">
        <f>IF(OR(P583="",AC583&lt;&gt;""),"",TRIM(U583&amp;" "&amp;S583))</f>
        <v/>
      </c>
      <c r="F583" s="47">
        <f>IF(OR(M583="",M583="NO CONNECTION"),"",IFERROR(VALUE(SUBSTITUTE(_xlfn.FILTERXML(M583,"//latDeg"),".",MID(1/2,2,1))),""))</f>
        <v/>
      </c>
      <c r="G583" s="47">
        <f>IF(OR(M583="",M583="NO CONNECTION"),"",IFERROR(VALUE(SUBSTITUTE(_xlfn.FILTERXML(M583,"//lonDeg"),".",MID(1/2,2,1))),""))</f>
        <v/>
      </c>
      <c r="H583" s="45">
        <f>IF(ISNUMBER(F583),SUBSTITUTE(ROUND(F583,6)&amp;"",",",".")&amp;", "&amp;SUBSTITUTE(ROUND(G583,6)&amp;"",",","."),"")</f>
        <v/>
      </c>
      <c r="I583" s="46">
        <f>IF(ISNUMBER(F583),IFERROR(HYPERLINK("https://www.mymapcodes.com/go/?t="&amp;IF(U583="","AAA",U583)&amp;"&amp;ma="&amp;LEFT(S583,V583-1)&amp;"&amp;mb="&amp;MID(S583,V583+1,99),"Open on MyMapcodes →"),""),"")</f>
        <v/>
      </c>
      <c r="J583" s="48">
        <f>IF(P583="","",IF(AC583="MISSING","Add the country code: put it in front of the mapcode (e.g. ZAF RDD.2J) or in column C. ZAF = South Africa.",IF(AC583&lt;&gt;"",AC583,IF(M583="NO CONNECTION","Excel couldn't reach the mapcode service. Click the REFRESH RESULTS box just above the table.",IF(NOT(ISNUMBER(F583)),"The mapcode service doesn't recognise "&amp;E583&amp;". Check the mapcode and the country code.",IF(AD583,"Two different country codes were given, so the one in front of the mapcode ("&amp;R583&amp;") was used.",IF(E583&lt;&gt;TRIM(UPPER(B583&amp;"")),"Tidied up to "&amp;E583&amp;".","")))))))</f>
        <v/>
      </c>
      <c r="L583" s="49">
        <f>IF(E583="","",MapcodeAPI&amp;"coords/"&amp;SUBSTITUTE(E583," ","%20"))&amp;LEFT($B$13,0)</f>
        <v/>
      </c>
      <c r="M583" s="49">
        <f>IF(L583="","",IFERROR(_xlfn.WEBSERVICE(L583),IF(MapcodeAPIBackup="","NO CONNECTION",IFERROR(_xlfn.WEBSERVICE(MapcodeAPIBackup&amp;MID(L583,LEN(MapcodeAPI)+1,999)),"NO CONNECTION"))))</f>
        <v/>
      </c>
      <c r="N583" t="inlineStr">
        <is>
          <t xml:space="preserve"> </t>
        </is>
      </c>
      <c r="P583" s="50">
        <f>IFERROR(IF(AND(TRIM(B583&amp;"")="",TRIM(C583&amp;"")=""),"","#"&amp;UPPER(B583&amp;"")),"#(ERROR)")</f>
        <v/>
      </c>
      <c r="Q583" s="50">
        <f>IF(P583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583,2,999)," "," "),"﻿"," "),"​"," "),"⁠"," ")," "," ")," "," "),CHAR(9)," "),CHAR(10)," "),CHAR(13)," "),"MAPCODE"," "),CHAR(34)," "),"“"," "),"”"," "),"'"," "),"’"," "),"‘"," "),"("," "),")"," "),"["," "),"]"," "),"{"," "),"}"," "),","," "),";"," "),"|"," "),":"," "),"/"," "),"\"," ")))</f>
        <v/>
      </c>
      <c r="R583" s="50">
        <f>IF(ISNUMBER(FIND(" ",Q583)),LEFT(Q583,FIND(" ",Q583)-1),"")</f>
        <v/>
      </c>
      <c r="S583" s="50">
        <f>IF(ISNUMBER(FIND(" ",Q583)),TRIM(MID(Q583,FIND(" ",Q583)+1,999)),Q583)</f>
        <v/>
      </c>
      <c r="T5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583&amp;"")," "," "),"﻿"," "),"​"," "),"⁠"," ")," "," ")," "," "),CHAR(9)," "),CHAR(10)," "),CHAR(13)," "),"MAPCODE"," "),CHAR(34)," "),"“"," "),"”"," "),"'"," "),"’"," "),"‘"," "),"("," "),")"," "),"["," "),"]"," "),"{"," "),"}"," "),","," "),";"," "),"|"," "),":"," "),"/"," "),"\"," "))</f>
        <v/>
      </c>
      <c r="U583" s="50">
        <f>IF(R583&lt;&gt;"",R583,T583)</f>
        <v/>
      </c>
      <c r="V583" s="50">
        <f>IFERROR(FIND(".",S583),0)</f>
        <v/>
      </c>
      <c r="W583" s="50">
        <f>IF(V583&gt;0,V583-1,LEN(S583))</f>
        <v/>
      </c>
      <c r="X583" s="50">
        <f>IF(V583=0,"",IFERROR(LEFT(MID(S583,V583+1,99),FIND("-",MID(S583,V583+1,99))-1),MID(S583,V583+1,99)))</f>
        <v/>
      </c>
      <c r="Y583" s="50">
        <f>LEN(X583)</f>
        <v/>
      </c>
      <c r="Z5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583,"0",""),"1",""),"2",""),"3",""),"4",""),"5",""),"6",""),"7",""),"8",""),"9",""),"A",""),"B",""),"C",""),"D",""),"E",""),"F",""),"G",""),"H",""),"I",""),"J",""),"K",""),"L",""),"M",""),"N",""),"O",""),"P",""),"Q",""),"R",""),"S",""),"T",""),"U",""),"V",""),"W",""),"X",""),"Y",""),"Z",""),".",""),"-","")</f>
        <v/>
      </c>
      <c r="AA583" s="50">
        <f>LEN(S583)-LEN(SUBSTITUTE(S583,".",""))</f>
        <v/>
      </c>
      <c r="AB583" s="50">
        <f>AND(W583=5,Y583=4)</f>
        <v/>
      </c>
      <c r="AC583" s="50">
        <f>IF(P583="","",IF(S583="","There is no mapcode in this row, only a country code.",IF(ISNUMBER(FIND(" ",S583)),"There are too many spaces. A mapcode looks like ZAF RDD.2J: the country code, one space, then the code.",IF(Z583&lt;&gt;"","Contains characters that can't be in a mapcode: "&amp;Z583,IF(OR(AA583&lt;&gt;1,W583&lt;2,W583&gt;5,Y583&lt;2,Y583&gt;4),"This doesn't look like a mapcode. Mapcodes look like RDD.2J: 2 to 5 letters or numbers, a dot, then 2 to 4 more.",IF(AND(U583="",NOT(AB583)),"MISSING",IF(AND(U583&lt;&gt;"",OR(LEN(U583)&lt;2,LEN(U583)&gt;6,ISNUMBER(FIND(".",U583)))),"The country code """&amp;U583&amp;""" doesn't look right. Use a code like ZAF (South Africa) or US-CA (California).","")))))))</f>
        <v/>
      </c>
      <c r="AD583" s="50">
        <f>AND(R583&lt;&gt;"",T583&lt;&gt;"",R583&lt;&gt;T583)</f>
        <v/>
      </c>
    </row>
    <row r="584">
      <c r="B584" s="44" t="n"/>
      <c r="C584" s="44" t="n"/>
      <c r="D584" s="45">
        <f>IF(P584="","",IF(AC584="MISSING","MISSING COUNTRY CODE",IF(AC584&lt;&gt;"","NOT A VALID MAPCODE",IF(M584="NO CONNECTION","NO CONNECTION",IF(NOT(ISNUMBER(F584)),"NOT FOUND",IF(AD584,"CONVERTED – PLEASE CHECK","CONVERTED"))))))</f>
        <v/>
      </c>
      <c r="E584" s="46">
        <f>IF(OR(P584="",AC584&lt;&gt;""),"",TRIM(U584&amp;" "&amp;S584))</f>
        <v/>
      </c>
      <c r="F584" s="47">
        <f>IF(OR(M584="",M584="NO CONNECTION"),"",IFERROR(VALUE(SUBSTITUTE(_xlfn.FILTERXML(M584,"//latDeg"),".",MID(1/2,2,1))),""))</f>
        <v/>
      </c>
      <c r="G584" s="47">
        <f>IF(OR(M584="",M584="NO CONNECTION"),"",IFERROR(VALUE(SUBSTITUTE(_xlfn.FILTERXML(M584,"//lonDeg"),".",MID(1/2,2,1))),""))</f>
        <v/>
      </c>
      <c r="H584" s="45">
        <f>IF(ISNUMBER(F584),SUBSTITUTE(ROUND(F584,6)&amp;"",",",".")&amp;", "&amp;SUBSTITUTE(ROUND(G584,6)&amp;"",",","."),"")</f>
        <v/>
      </c>
      <c r="I584" s="46">
        <f>IF(ISNUMBER(F584),IFERROR(HYPERLINK("https://www.mymapcodes.com/go/?t="&amp;IF(U584="","AAA",U584)&amp;"&amp;ma="&amp;LEFT(S584,V584-1)&amp;"&amp;mb="&amp;MID(S584,V584+1,99),"Open on MyMapcodes →"),""),"")</f>
        <v/>
      </c>
      <c r="J584" s="48">
        <f>IF(P584="","",IF(AC584="MISSING","Add the country code: put it in front of the mapcode (e.g. ZAF RDD.2J) or in column C. ZAF = South Africa.",IF(AC584&lt;&gt;"",AC584,IF(M584="NO CONNECTION","Excel couldn't reach the mapcode service. Click the REFRESH RESULTS box just above the table.",IF(NOT(ISNUMBER(F584)),"The mapcode service doesn't recognise "&amp;E584&amp;". Check the mapcode and the country code.",IF(AD584,"Two different country codes were given, so the one in front of the mapcode ("&amp;R584&amp;") was used.",IF(E584&lt;&gt;TRIM(UPPER(B584&amp;"")),"Tidied up to "&amp;E584&amp;".","")))))))</f>
        <v/>
      </c>
      <c r="L584" s="49">
        <f>IF(E584="","",MapcodeAPI&amp;"coords/"&amp;SUBSTITUTE(E584," ","%20"))&amp;LEFT($B$13,0)</f>
        <v/>
      </c>
      <c r="M584" s="49">
        <f>IF(L584="","",IFERROR(_xlfn.WEBSERVICE(L584),IF(MapcodeAPIBackup="","NO CONNECTION",IFERROR(_xlfn.WEBSERVICE(MapcodeAPIBackup&amp;MID(L584,LEN(MapcodeAPI)+1,999)),"NO CONNECTION"))))</f>
        <v/>
      </c>
      <c r="N584" t="inlineStr">
        <is>
          <t xml:space="preserve"> </t>
        </is>
      </c>
      <c r="P584" s="50">
        <f>IFERROR(IF(AND(TRIM(B584&amp;"")="",TRIM(C584&amp;"")=""),"","#"&amp;UPPER(B584&amp;"")),"#(ERROR)")</f>
        <v/>
      </c>
      <c r="Q584" s="50">
        <f>IF(P584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584,2,999)," "," "),"﻿"," "),"​"," "),"⁠"," ")," "," ")," "," "),CHAR(9)," "),CHAR(10)," "),CHAR(13)," "),"MAPCODE"," "),CHAR(34)," "),"“"," "),"”"," "),"'"," "),"’"," "),"‘"," "),"("," "),")"," "),"["," "),"]"," "),"{"," "),"}"," "),","," "),";"," "),"|"," "),":"," "),"/"," "),"\"," ")))</f>
        <v/>
      </c>
      <c r="R584" s="50">
        <f>IF(ISNUMBER(FIND(" ",Q584)),LEFT(Q584,FIND(" ",Q584)-1),"")</f>
        <v/>
      </c>
      <c r="S584" s="50">
        <f>IF(ISNUMBER(FIND(" ",Q584)),TRIM(MID(Q584,FIND(" ",Q584)+1,999)),Q584)</f>
        <v/>
      </c>
      <c r="T5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584&amp;"")," "," "),"﻿"," "),"​"," "),"⁠"," ")," "," ")," "," "),CHAR(9)," "),CHAR(10)," "),CHAR(13)," "),"MAPCODE"," "),CHAR(34)," "),"“"," "),"”"," "),"'"," "),"’"," "),"‘"," "),"("," "),")"," "),"["," "),"]"," "),"{"," "),"}"," "),","," "),";"," "),"|"," "),":"," "),"/"," "),"\"," "))</f>
        <v/>
      </c>
      <c r="U584" s="50">
        <f>IF(R584&lt;&gt;"",R584,T584)</f>
        <v/>
      </c>
      <c r="V584" s="50">
        <f>IFERROR(FIND(".",S584),0)</f>
        <v/>
      </c>
      <c r="W584" s="50">
        <f>IF(V584&gt;0,V584-1,LEN(S584))</f>
        <v/>
      </c>
      <c r="X584" s="50">
        <f>IF(V584=0,"",IFERROR(LEFT(MID(S584,V584+1,99),FIND("-",MID(S584,V584+1,99))-1),MID(S584,V584+1,99)))</f>
        <v/>
      </c>
      <c r="Y584" s="50">
        <f>LEN(X584)</f>
        <v/>
      </c>
      <c r="Z5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584,"0",""),"1",""),"2",""),"3",""),"4",""),"5",""),"6",""),"7",""),"8",""),"9",""),"A",""),"B",""),"C",""),"D",""),"E",""),"F",""),"G",""),"H",""),"I",""),"J",""),"K",""),"L",""),"M",""),"N",""),"O",""),"P",""),"Q",""),"R",""),"S",""),"T",""),"U",""),"V",""),"W",""),"X",""),"Y",""),"Z",""),".",""),"-","")</f>
        <v/>
      </c>
      <c r="AA584" s="50">
        <f>LEN(S584)-LEN(SUBSTITUTE(S584,".",""))</f>
        <v/>
      </c>
      <c r="AB584" s="50">
        <f>AND(W584=5,Y584=4)</f>
        <v/>
      </c>
      <c r="AC584" s="50">
        <f>IF(P584="","",IF(S584="","There is no mapcode in this row, only a country code.",IF(ISNUMBER(FIND(" ",S584)),"There are too many spaces. A mapcode looks like ZAF RDD.2J: the country code, one space, then the code.",IF(Z584&lt;&gt;"","Contains characters that can't be in a mapcode: "&amp;Z584,IF(OR(AA584&lt;&gt;1,W584&lt;2,W584&gt;5,Y584&lt;2,Y584&gt;4),"This doesn't look like a mapcode. Mapcodes look like RDD.2J: 2 to 5 letters or numbers, a dot, then 2 to 4 more.",IF(AND(U584="",NOT(AB584)),"MISSING",IF(AND(U584&lt;&gt;"",OR(LEN(U584)&lt;2,LEN(U584)&gt;6,ISNUMBER(FIND(".",U584)))),"The country code """&amp;U584&amp;""" doesn't look right. Use a code like ZAF (South Africa) or US-CA (California).","")))))))</f>
        <v/>
      </c>
      <c r="AD584" s="50">
        <f>AND(R584&lt;&gt;"",T584&lt;&gt;"",R584&lt;&gt;T584)</f>
        <v/>
      </c>
    </row>
    <row r="585">
      <c r="B585" s="44" t="n"/>
      <c r="C585" s="44" t="n"/>
      <c r="D585" s="45">
        <f>IF(P585="","",IF(AC585="MISSING","MISSING COUNTRY CODE",IF(AC585&lt;&gt;"","NOT A VALID MAPCODE",IF(M585="NO CONNECTION","NO CONNECTION",IF(NOT(ISNUMBER(F585)),"NOT FOUND",IF(AD585,"CONVERTED – PLEASE CHECK","CONVERTED"))))))</f>
        <v/>
      </c>
      <c r="E585" s="46">
        <f>IF(OR(P585="",AC585&lt;&gt;""),"",TRIM(U585&amp;" "&amp;S585))</f>
        <v/>
      </c>
      <c r="F585" s="47">
        <f>IF(OR(M585="",M585="NO CONNECTION"),"",IFERROR(VALUE(SUBSTITUTE(_xlfn.FILTERXML(M585,"//latDeg"),".",MID(1/2,2,1))),""))</f>
        <v/>
      </c>
      <c r="G585" s="47">
        <f>IF(OR(M585="",M585="NO CONNECTION"),"",IFERROR(VALUE(SUBSTITUTE(_xlfn.FILTERXML(M585,"//lonDeg"),".",MID(1/2,2,1))),""))</f>
        <v/>
      </c>
      <c r="H585" s="45">
        <f>IF(ISNUMBER(F585),SUBSTITUTE(ROUND(F585,6)&amp;"",",",".")&amp;", "&amp;SUBSTITUTE(ROUND(G585,6)&amp;"",",","."),"")</f>
        <v/>
      </c>
      <c r="I585" s="46">
        <f>IF(ISNUMBER(F585),IFERROR(HYPERLINK("https://www.mymapcodes.com/go/?t="&amp;IF(U585="","AAA",U585)&amp;"&amp;ma="&amp;LEFT(S585,V585-1)&amp;"&amp;mb="&amp;MID(S585,V585+1,99),"Open on MyMapcodes →"),""),"")</f>
        <v/>
      </c>
      <c r="J585" s="48">
        <f>IF(P585="","",IF(AC585="MISSING","Add the country code: put it in front of the mapcode (e.g. ZAF RDD.2J) or in column C. ZAF = South Africa.",IF(AC585&lt;&gt;"",AC585,IF(M585="NO CONNECTION","Excel couldn't reach the mapcode service. Click the REFRESH RESULTS box just above the table.",IF(NOT(ISNUMBER(F585)),"The mapcode service doesn't recognise "&amp;E585&amp;". Check the mapcode and the country code.",IF(AD585,"Two different country codes were given, so the one in front of the mapcode ("&amp;R585&amp;") was used.",IF(E585&lt;&gt;TRIM(UPPER(B585&amp;"")),"Tidied up to "&amp;E585&amp;".","")))))))</f>
        <v/>
      </c>
      <c r="L585" s="49">
        <f>IF(E585="","",MapcodeAPI&amp;"coords/"&amp;SUBSTITUTE(E585," ","%20"))&amp;LEFT($B$13,0)</f>
        <v/>
      </c>
      <c r="M585" s="49">
        <f>IF(L585="","",IFERROR(_xlfn.WEBSERVICE(L585),IF(MapcodeAPIBackup="","NO CONNECTION",IFERROR(_xlfn.WEBSERVICE(MapcodeAPIBackup&amp;MID(L585,LEN(MapcodeAPI)+1,999)),"NO CONNECTION"))))</f>
        <v/>
      </c>
      <c r="N585" t="inlineStr">
        <is>
          <t xml:space="preserve"> </t>
        </is>
      </c>
      <c r="P585" s="50">
        <f>IFERROR(IF(AND(TRIM(B585&amp;"")="",TRIM(C585&amp;"")=""),"","#"&amp;UPPER(B585&amp;"")),"#(ERROR)")</f>
        <v/>
      </c>
      <c r="Q585" s="50">
        <f>IF(P585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585,2,999)," "," "),"﻿"," "),"​"," "),"⁠"," ")," "," ")," "," "),CHAR(9)," "),CHAR(10)," "),CHAR(13)," "),"MAPCODE"," "),CHAR(34)," "),"“"," "),"”"," "),"'"," "),"’"," "),"‘"," "),"("," "),")"," "),"["," "),"]"," "),"{"," "),"}"," "),","," "),";"," "),"|"," "),":"," "),"/"," "),"\"," ")))</f>
        <v/>
      </c>
      <c r="R585" s="50">
        <f>IF(ISNUMBER(FIND(" ",Q585)),LEFT(Q585,FIND(" ",Q585)-1),"")</f>
        <v/>
      </c>
      <c r="S585" s="50">
        <f>IF(ISNUMBER(FIND(" ",Q585)),TRIM(MID(Q585,FIND(" ",Q585)+1,999)),Q585)</f>
        <v/>
      </c>
      <c r="T5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585&amp;"")," "," "),"﻿"," "),"​"," "),"⁠"," ")," "," ")," "," "),CHAR(9)," "),CHAR(10)," "),CHAR(13)," "),"MAPCODE"," "),CHAR(34)," "),"“"," "),"”"," "),"'"," "),"’"," "),"‘"," "),"("," "),")"," "),"["," "),"]"," "),"{"," "),"}"," "),","," "),";"," "),"|"," "),":"," "),"/"," "),"\"," "))</f>
        <v/>
      </c>
      <c r="U585" s="50">
        <f>IF(R585&lt;&gt;"",R585,T585)</f>
        <v/>
      </c>
      <c r="V585" s="50">
        <f>IFERROR(FIND(".",S585),0)</f>
        <v/>
      </c>
      <c r="W585" s="50">
        <f>IF(V585&gt;0,V585-1,LEN(S585))</f>
        <v/>
      </c>
      <c r="X585" s="50">
        <f>IF(V585=0,"",IFERROR(LEFT(MID(S585,V585+1,99),FIND("-",MID(S585,V585+1,99))-1),MID(S585,V585+1,99)))</f>
        <v/>
      </c>
      <c r="Y585" s="50">
        <f>LEN(X585)</f>
        <v/>
      </c>
      <c r="Z5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585,"0",""),"1",""),"2",""),"3",""),"4",""),"5",""),"6",""),"7",""),"8",""),"9",""),"A",""),"B",""),"C",""),"D",""),"E",""),"F",""),"G",""),"H",""),"I",""),"J",""),"K",""),"L",""),"M",""),"N",""),"O",""),"P",""),"Q",""),"R",""),"S",""),"T",""),"U",""),"V",""),"W",""),"X",""),"Y",""),"Z",""),".",""),"-","")</f>
        <v/>
      </c>
      <c r="AA585" s="50">
        <f>LEN(S585)-LEN(SUBSTITUTE(S585,".",""))</f>
        <v/>
      </c>
      <c r="AB585" s="50">
        <f>AND(W585=5,Y585=4)</f>
        <v/>
      </c>
      <c r="AC585" s="50">
        <f>IF(P585="","",IF(S585="","There is no mapcode in this row, only a country code.",IF(ISNUMBER(FIND(" ",S585)),"There are too many spaces. A mapcode looks like ZAF RDD.2J: the country code, one space, then the code.",IF(Z585&lt;&gt;"","Contains characters that can't be in a mapcode: "&amp;Z585,IF(OR(AA585&lt;&gt;1,W585&lt;2,W585&gt;5,Y585&lt;2,Y585&gt;4),"This doesn't look like a mapcode. Mapcodes look like RDD.2J: 2 to 5 letters or numbers, a dot, then 2 to 4 more.",IF(AND(U585="",NOT(AB585)),"MISSING",IF(AND(U585&lt;&gt;"",OR(LEN(U585)&lt;2,LEN(U585)&gt;6,ISNUMBER(FIND(".",U585)))),"The country code """&amp;U585&amp;""" doesn't look right. Use a code like ZAF (South Africa) or US-CA (California).","")))))))</f>
        <v/>
      </c>
      <c r="AD585" s="50">
        <f>AND(R585&lt;&gt;"",T585&lt;&gt;"",R585&lt;&gt;T585)</f>
        <v/>
      </c>
    </row>
    <row r="586">
      <c r="B586" s="44" t="n"/>
      <c r="C586" s="44" t="n"/>
      <c r="D586" s="45">
        <f>IF(P586="","",IF(AC586="MISSING","MISSING COUNTRY CODE",IF(AC586&lt;&gt;"","NOT A VALID MAPCODE",IF(M586="NO CONNECTION","NO CONNECTION",IF(NOT(ISNUMBER(F586)),"NOT FOUND",IF(AD586,"CONVERTED – PLEASE CHECK","CONVERTED"))))))</f>
        <v/>
      </c>
      <c r="E586" s="46">
        <f>IF(OR(P586="",AC586&lt;&gt;""),"",TRIM(U586&amp;" "&amp;S586))</f>
        <v/>
      </c>
      <c r="F586" s="47">
        <f>IF(OR(M586="",M586="NO CONNECTION"),"",IFERROR(VALUE(SUBSTITUTE(_xlfn.FILTERXML(M586,"//latDeg"),".",MID(1/2,2,1))),""))</f>
        <v/>
      </c>
      <c r="G586" s="47">
        <f>IF(OR(M586="",M586="NO CONNECTION"),"",IFERROR(VALUE(SUBSTITUTE(_xlfn.FILTERXML(M586,"//lonDeg"),".",MID(1/2,2,1))),""))</f>
        <v/>
      </c>
      <c r="H586" s="45">
        <f>IF(ISNUMBER(F586),SUBSTITUTE(ROUND(F586,6)&amp;"",",",".")&amp;", "&amp;SUBSTITUTE(ROUND(G586,6)&amp;"",",","."),"")</f>
        <v/>
      </c>
      <c r="I586" s="46">
        <f>IF(ISNUMBER(F586),IFERROR(HYPERLINK("https://www.mymapcodes.com/go/?t="&amp;IF(U586="","AAA",U586)&amp;"&amp;ma="&amp;LEFT(S586,V586-1)&amp;"&amp;mb="&amp;MID(S586,V586+1,99),"Open on MyMapcodes →"),""),"")</f>
        <v/>
      </c>
      <c r="J586" s="48">
        <f>IF(P586="","",IF(AC586="MISSING","Add the country code: put it in front of the mapcode (e.g. ZAF RDD.2J) or in column C. ZAF = South Africa.",IF(AC586&lt;&gt;"",AC586,IF(M586="NO CONNECTION","Excel couldn't reach the mapcode service. Click the REFRESH RESULTS box just above the table.",IF(NOT(ISNUMBER(F586)),"The mapcode service doesn't recognise "&amp;E586&amp;". Check the mapcode and the country code.",IF(AD586,"Two different country codes were given, so the one in front of the mapcode ("&amp;R586&amp;") was used.",IF(E586&lt;&gt;TRIM(UPPER(B586&amp;"")),"Tidied up to "&amp;E586&amp;".","")))))))</f>
        <v/>
      </c>
      <c r="L586" s="49">
        <f>IF(E586="","",MapcodeAPI&amp;"coords/"&amp;SUBSTITUTE(E586," ","%20"))&amp;LEFT($B$13,0)</f>
        <v/>
      </c>
      <c r="M586" s="49">
        <f>IF(L586="","",IFERROR(_xlfn.WEBSERVICE(L586),IF(MapcodeAPIBackup="","NO CONNECTION",IFERROR(_xlfn.WEBSERVICE(MapcodeAPIBackup&amp;MID(L586,LEN(MapcodeAPI)+1,999)),"NO CONNECTION"))))</f>
        <v/>
      </c>
      <c r="N586" t="inlineStr">
        <is>
          <t xml:space="preserve"> </t>
        </is>
      </c>
      <c r="P586" s="50">
        <f>IFERROR(IF(AND(TRIM(B586&amp;"")="",TRIM(C586&amp;"")=""),"","#"&amp;UPPER(B586&amp;"")),"#(ERROR)")</f>
        <v/>
      </c>
      <c r="Q586" s="50">
        <f>IF(P586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586,2,999)," "," "),"﻿"," "),"​"," "),"⁠"," ")," "," ")," "," "),CHAR(9)," "),CHAR(10)," "),CHAR(13)," "),"MAPCODE"," "),CHAR(34)," "),"“"," "),"”"," "),"'"," "),"’"," "),"‘"," "),"("," "),")"," "),"["," "),"]"," "),"{"," "),"}"," "),","," "),";"," "),"|"," "),":"," "),"/"," "),"\"," ")))</f>
        <v/>
      </c>
      <c r="R586" s="50">
        <f>IF(ISNUMBER(FIND(" ",Q586)),LEFT(Q586,FIND(" ",Q586)-1),"")</f>
        <v/>
      </c>
      <c r="S586" s="50">
        <f>IF(ISNUMBER(FIND(" ",Q586)),TRIM(MID(Q586,FIND(" ",Q586)+1,999)),Q586)</f>
        <v/>
      </c>
      <c r="T5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586&amp;"")," "," "),"﻿"," "),"​"," "),"⁠"," ")," "," ")," "," "),CHAR(9)," "),CHAR(10)," "),CHAR(13)," "),"MAPCODE"," "),CHAR(34)," "),"“"," "),"”"," "),"'"," "),"’"," "),"‘"," "),"("," "),")"," "),"["," "),"]"," "),"{"," "),"}"," "),","," "),";"," "),"|"," "),":"," "),"/"," "),"\"," "))</f>
        <v/>
      </c>
      <c r="U586" s="50">
        <f>IF(R586&lt;&gt;"",R586,T586)</f>
        <v/>
      </c>
      <c r="V586" s="50">
        <f>IFERROR(FIND(".",S586),0)</f>
        <v/>
      </c>
      <c r="W586" s="50">
        <f>IF(V586&gt;0,V586-1,LEN(S586))</f>
        <v/>
      </c>
      <c r="X586" s="50">
        <f>IF(V586=0,"",IFERROR(LEFT(MID(S586,V586+1,99),FIND("-",MID(S586,V586+1,99))-1),MID(S586,V586+1,99)))</f>
        <v/>
      </c>
      <c r="Y586" s="50">
        <f>LEN(X586)</f>
        <v/>
      </c>
      <c r="Z5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586,"0",""),"1",""),"2",""),"3",""),"4",""),"5",""),"6",""),"7",""),"8",""),"9",""),"A",""),"B",""),"C",""),"D",""),"E",""),"F",""),"G",""),"H",""),"I",""),"J",""),"K",""),"L",""),"M",""),"N",""),"O",""),"P",""),"Q",""),"R",""),"S",""),"T",""),"U",""),"V",""),"W",""),"X",""),"Y",""),"Z",""),".",""),"-","")</f>
        <v/>
      </c>
      <c r="AA586" s="50">
        <f>LEN(S586)-LEN(SUBSTITUTE(S586,".",""))</f>
        <v/>
      </c>
      <c r="AB586" s="50">
        <f>AND(W586=5,Y586=4)</f>
        <v/>
      </c>
      <c r="AC586" s="50">
        <f>IF(P586="","",IF(S586="","There is no mapcode in this row, only a country code.",IF(ISNUMBER(FIND(" ",S586)),"There are too many spaces. A mapcode looks like ZAF RDD.2J: the country code, one space, then the code.",IF(Z586&lt;&gt;"","Contains characters that can't be in a mapcode: "&amp;Z586,IF(OR(AA586&lt;&gt;1,W586&lt;2,W586&gt;5,Y586&lt;2,Y586&gt;4),"This doesn't look like a mapcode. Mapcodes look like RDD.2J: 2 to 5 letters or numbers, a dot, then 2 to 4 more.",IF(AND(U586="",NOT(AB586)),"MISSING",IF(AND(U586&lt;&gt;"",OR(LEN(U586)&lt;2,LEN(U586)&gt;6,ISNUMBER(FIND(".",U586)))),"The country code """&amp;U586&amp;""" doesn't look right. Use a code like ZAF (South Africa) or US-CA (California).","")))))))</f>
        <v/>
      </c>
      <c r="AD586" s="50">
        <f>AND(R586&lt;&gt;"",T586&lt;&gt;"",R586&lt;&gt;T586)</f>
        <v/>
      </c>
    </row>
    <row r="587">
      <c r="B587" s="44" t="n"/>
      <c r="C587" s="44" t="n"/>
      <c r="D587" s="45">
        <f>IF(P587="","",IF(AC587="MISSING","MISSING COUNTRY CODE",IF(AC587&lt;&gt;"","NOT A VALID MAPCODE",IF(M587="NO CONNECTION","NO CONNECTION",IF(NOT(ISNUMBER(F587)),"NOT FOUND",IF(AD587,"CONVERTED – PLEASE CHECK","CONVERTED"))))))</f>
        <v/>
      </c>
      <c r="E587" s="46">
        <f>IF(OR(P587="",AC587&lt;&gt;""),"",TRIM(U587&amp;" "&amp;S587))</f>
        <v/>
      </c>
      <c r="F587" s="47">
        <f>IF(OR(M587="",M587="NO CONNECTION"),"",IFERROR(VALUE(SUBSTITUTE(_xlfn.FILTERXML(M587,"//latDeg"),".",MID(1/2,2,1))),""))</f>
        <v/>
      </c>
      <c r="G587" s="47">
        <f>IF(OR(M587="",M587="NO CONNECTION"),"",IFERROR(VALUE(SUBSTITUTE(_xlfn.FILTERXML(M587,"//lonDeg"),".",MID(1/2,2,1))),""))</f>
        <v/>
      </c>
      <c r="H587" s="45">
        <f>IF(ISNUMBER(F587),SUBSTITUTE(ROUND(F587,6)&amp;"",",",".")&amp;", "&amp;SUBSTITUTE(ROUND(G587,6)&amp;"",",","."),"")</f>
        <v/>
      </c>
      <c r="I587" s="46">
        <f>IF(ISNUMBER(F587),IFERROR(HYPERLINK("https://www.mymapcodes.com/go/?t="&amp;IF(U587="","AAA",U587)&amp;"&amp;ma="&amp;LEFT(S587,V587-1)&amp;"&amp;mb="&amp;MID(S587,V587+1,99),"Open on MyMapcodes →"),""),"")</f>
        <v/>
      </c>
      <c r="J587" s="48">
        <f>IF(P587="","",IF(AC587="MISSING","Add the country code: put it in front of the mapcode (e.g. ZAF RDD.2J) or in column C. ZAF = South Africa.",IF(AC587&lt;&gt;"",AC587,IF(M587="NO CONNECTION","Excel couldn't reach the mapcode service. Click the REFRESH RESULTS box just above the table.",IF(NOT(ISNUMBER(F587)),"The mapcode service doesn't recognise "&amp;E587&amp;". Check the mapcode and the country code.",IF(AD587,"Two different country codes were given, so the one in front of the mapcode ("&amp;R587&amp;") was used.",IF(E587&lt;&gt;TRIM(UPPER(B587&amp;"")),"Tidied up to "&amp;E587&amp;".","")))))))</f>
        <v/>
      </c>
      <c r="L587" s="49">
        <f>IF(E587="","",MapcodeAPI&amp;"coords/"&amp;SUBSTITUTE(E587," ","%20"))&amp;LEFT($B$13,0)</f>
        <v/>
      </c>
      <c r="M587" s="49">
        <f>IF(L587="","",IFERROR(_xlfn.WEBSERVICE(L587),IF(MapcodeAPIBackup="","NO CONNECTION",IFERROR(_xlfn.WEBSERVICE(MapcodeAPIBackup&amp;MID(L587,LEN(MapcodeAPI)+1,999)),"NO CONNECTION"))))</f>
        <v/>
      </c>
      <c r="N587" t="inlineStr">
        <is>
          <t xml:space="preserve"> </t>
        </is>
      </c>
      <c r="P587" s="50">
        <f>IFERROR(IF(AND(TRIM(B587&amp;"")="",TRIM(C587&amp;"")=""),"","#"&amp;UPPER(B587&amp;"")),"#(ERROR)")</f>
        <v/>
      </c>
      <c r="Q587" s="50">
        <f>IF(P587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587,2,999)," "," "),"﻿"," "),"​"," "),"⁠"," ")," "," ")," "," "),CHAR(9)," "),CHAR(10)," "),CHAR(13)," "),"MAPCODE"," "),CHAR(34)," "),"“"," "),"”"," "),"'"," "),"’"," "),"‘"," "),"("," "),")"," "),"["," "),"]"," "),"{"," "),"}"," "),","," "),";"," "),"|"," "),":"," "),"/"," "),"\"," ")))</f>
        <v/>
      </c>
      <c r="R587" s="50">
        <f>IF(ISNUMBER(FIND(" ",Q587)),LEFT(Q587,FIND(" ",Q587)-1),"")</f>
        <v/>
      </c>
      <c r="S587" s="50">
        <f>IF(ISNUMBER(FIND(" ",Q587)),TRIM(MID(Q587,FIND(" ",Q587)+1,999)),Q587)</f>
        <v/>
      </c>
      <c r="T5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587&amp;"")," "," "),"﻿"," "),"​"," "),"⁠"," ")," "," ")," "," "),CHAR(9)," "),CHAR(10)," "),CHAR(13)," "),"MAPCODE"," "),CHAR(34)," "),"“"," "),"”"," "),"'"," "),"’"," "),"‘"," "),"("," "),")"," "),"["," "),"]"," "),"{"," "),"}"," "),","," "),";"," "),"|"," "),":"," "),"/"," "),"\"," "))</f>
        <v/>
      </c>
      <c r="U587" s="50">
        <f>IF(R587&lt;&gt;"",R587,T587)</f>
        <v/>
      </c>
      <c r="V587" s="50">
        <f>IFERROR(FIND(".",S587),0)</f>
        <v/>
      </c>
      <c r="W587" s="50">
        <f>IF(V587&gt;0,V587-1,LEN(S587))</f>
        <v/>
      </c>
      <c r="X587" s="50">
        <f>IF(V587=0,"",IFERROR(LEFT(MID(S587,V587+1,99),FIND("-",MID(S587,V587+1,99))-1),MID(S587,V587+1,99)))</f>
        <v/>
      </c>
      <c r="Y587" s="50">
        <f>LEN(X587)</f>
        <v/>
      </c>
      <c r="Z5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587,"0",""),"1",""),"2",""),"3",""),"4",""),"5",""),"6",""),"7",""),"8",""),"9",""),"A",""),"B",""),"C",""),"D",""),"E",""),"F",""),"G",""),"H",""),"I",""),"J",""),"K",""),"L",""),"M",""),"N",""),"O",""),"P",""),"Q",""),"R",""),"S",""),"T",""),"U",""),"V",""),"W",""),"X",""),"Y",""),"Z",""),".",""),"-","")</f>
        <v/>
      </c>
      <c r="AA587" s="50">
        <f>LEN(S587)-LEN(SUBSTITUTE(S587,".",""))</f>
        <v/>
      </c>
      <c r="AB587" s="50">
        <f>AND(W587=5,Y587=4)</f>
        <v/>
      </c>
      <c r="AC587" s="50">
        <f>IF(P587="","",IF(S587="","There is no mapcode in this row, only a country code.",IF(ISNUMBER(FIND(" ",S587)),"There are too many spaces. A mapcode looks like ZAF RDD.2J: the country code, one space, then the code.",IF(Z587&lt;&gt;"","Contains characters that can't be in a mapcode: "&amp;Z587,IF(OR(AA587&lt;&gt;1,W587&lt;2,W587&gt;5,Y587&lt;2,Y587&gt;4),"This doesn't look like a mapcode. Mapcodes look like RDD.2J: 2 to 5 letters or numbers, a dot, then 2 to 4 more.",IF(AND(U587="",NOT(AB587)),"MISSING",IF(AND(U587&lt;&gt;"",OR(LEN(U587)&lt;2,LEN(U587)&gt;6,ISNUMBER(FIND(".",U587)))),"The country code """&amp;U587&amp;""" doesn't look right. Use a code like ZAF (South Africa) or US-CA (California).","")))))))</f>
        <v/>
      </c>
      <c r="AD587" s="50">
        <f>AND(R587&lt;&gt;"",T587&lt;&gt;"",R587&lt;&gt;T587)</f>
        <v/>
      </c>
    </row>
    <row r="588">
      <c r="B588" s="44" t="n"/>
      <c r="C588" s="44" t="n"/>
      <c r="D588" s="45">
        <f>IF(P588="","",IF(AC588="MISSING","MISSING COUNTRY CODE",IF(AC588&lt;&gt;"","NOT A VALID MAPCODE",IF(M588="NO CONNECTION","NO CONNECTION",IF(NOT(ISNUMBER(F588)),"NOT FOUND",IF(AD588,"CONVERTED – PLEASE CHECK","CONVERTED"))))))</f>
        <v/>
      </c>
      <c r="E588" s="46">
        <f>IF(OR(P588="",AC588&lt;&gt;""),"",TRIM(U588&amp;" "&amp;S588))</f>
        <v/>
      </c>
      <c r="F588" s="47">
        <f>IF(OR(M588="",M588="NO CONNECTION"),"",IFERROR(VALUE(SUBSTITUTE(_xlfn.FILTERXML(M588,"//latDeg"),".",MID(1/2,2,1))),""))</f>
        <v/>
      </c>
      <c r="G588" s="47">
        <f>IF(OR(M588="",M588="NO CONNECTION"),"",IFERROR(VALUE(SUBSTITUTE(_xlfn.FILTERXML(M588,"//lonDeg"),".",MID(1/2,2,1))),""))</f>
        <v/>
      </c>
      <c r="H588" s="45">
        <f>IF(ISNUMBER(F588),SUBSTITUTE(ROUND(F588,6)&amp;"",",",".")&amp;", "&amp;SUBSTITUTE(ROUND(G588,6)&amp;"",",","."),"")</f>
        <v/>
      </c>
      <c r="I588" s="46">
        <f>IF(ISNUMBER(F588),IFERROR(HYPERLINK("https://www.mymapcodes.com/go/?t="&amp;IF(U588="","AAA",U588)&amp;"&amp;ma="&amp;LEFT(S588,V588-1)&amp;"&amp;mb="&amp;MID(S588,V588+1,99),"Open on MyMapcodes →"),""),"")</f>
        <v/>
      </c>
      <c r="J588" s="48">
        <f>IF(P588="","",IF(AC588="MISSING","Add the country code: put it in front of the mapcode (e.g. ZAF RDD.2J) or in column C. ZAF = South Africa.",IF(AC588&lt;&gt;"",AC588,IF(M588="NO CONNECTION","Excel couldn't reach the mapcode service. Click the REFRESH RESULTS box just above the table.",IF(NOT(ISNUMBER(F588)),"The mapcode service doesn't recognise "&amp;E588&amp;". Check the mapcode and the country code.",IF(AD588,"Two different country codes were given, so the one in front of the mapcode ("&amp;R588&amp;") was used.",IF(E588&lt;&gt;TRIM(UPPER(B588&amp;"")),"Tidied up to "&amp;E588&amp;".","")))))))</f>
        <v/>
      </c>
      <c r="L588" s="49">
        <f>IF(E588="","",MapcodeAPI&amp;"coords/"&amp;SUBSTITUTE(E588," ","%20"))&amp;LEFT($B$13,0)</f>
        <v/>
      </c>
      <c r="M588" s="49">
        <f>IF(L588="","",IFERROR(_xlfn.WEBSERVICE(L588),IF(MapcodeAPIBackup="","NO CONNECTION",IFERROR(_xlfn.WEBSERVICE(MapcodeAPIBackup&amp;MID(L588,LEN(MapcodeAPI)+1,999)),"NO CONNECTION"))))</f>
        <v/>
      </c>
      <c r="N588" t="inlineStr">
        <is>
          <t xml:space="preserve"> </t>
        </is>
      </c>
      <c r="P588" s="50">
        <f>IFERROR(IF(AND(TRIM(B588&amp;"")="",TRIM(C588&amp;"")=""),"","#"&amp;UPPER(B588&amp;"")),"#(ERROR)")</f>
        <v/>
      </c>
      <c r="Q588" s="50">
        <f>IF(P588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588,2,999)," "," "),"﻿"," "),"​"," "),"⁠"," ")," "," ")," "," "),CHAR(9)," "),CHAR(10)," "),CHAR(13)," "),"MAPCODE"," "),CHAR(34)," "),"“"," "),"”"," "),"'"," "),"’"," "),"‘"," "),"("," "),")"," "),"["," "),"]"," "),"{"," "),"}"," "),","," "),";"," "),"|"," "),":"," "),"/"," "),"\"," ")))</f>
        <v/>
      </c>
      <c r="R588" s="50">
        <f>IF(ISNUMBER(FIND(" ",Q588)),LEFT(Q588,FIND(" ",Q588)-1),"")</f>
        <v/>
      </c>
      <c r="S588" s="50">
        <f>IF(ISNUMBER(FIND(" ",Q588)),TRIM(MID(Q588,FIND(" ",Q588)+1,999)),Q588)</f>
        <v/>
      </c>
      <c r="T5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588&amp;"")," "," "),"﻿"," "),"​"," "),"⁠"," ")," "," ")," "," "),CHAR(9)," "),CHAR(10)," "),CHAR(13)," "),"MAPCODE"," "),CHAR(34)," "),"“"," "),"”"," "),"'"," "),"’"," "),"‘"," "),"("," "),")"," "),"["," "),"]"," "),"{"," "),"}"," "),","," "),";"," "),"|"," "),":"," "),"/"," "),"\"," "))</f>
        <v/>
      </c>
      <c r="U588" s="50">
        <f>IF(R588&lt;&gt;"",R588,T588)</f>
        <v/>
      </c>
      <c r="V588" s="50">
        <f>IFERROR(FIND(".",S588),0)</f>
        <v/>
      </c>
      <c r="W588" s="50">
        <f>IF(V588&gt;0,V588-1,LEN(S588))</f>
        <v/>
      </c>
      <c r="X588" s="50">
        <f>IF(V588=0,"",IFERROR(LEFT(MID(S588,V588+1,99),FIND("-",MID(S588,V588+1,99))-1),MID(S588,V588+1,99)))</f>
        <v/>
      </c>
      <c r="Y588" s="50">
        <f>LEN(X588)</f>
        <v/>
      </c>
      <c r="Z5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588,"0",""),"1",""),"2",""),"3",""),"4",""),"5",""),"6",""),"7",""),"8",""),"9",""),"A",""),"B",""),"C",""),"D",""),"E",""),"F",""),"G",""),"H",""),"I",""),"J",""),"K",""),"L",""),"M",""),"N",""),"O",""),"P",""),"Q",""),"R",""),"S",""),"T",""),"U",""),"V",""),"W",""),"X",""),"Y",""),"Z",""),".",""),"-","")</f>
        <v/>
      </c>
      <c r="AA588" s="50">
        <f>LEN(S588)-LEN(SUBSTITUTE(S588,".",""))</f>
        <v/>
      </c>
      <c r="AB588" s="50">
        <f>AND(W588=5,Y588=4)</f>
        <v/>
      </c>
      <c r="AC588" s="50">
        <f>IF(P588="","",IF(S588="","There is no mapcode in this row, only a country code.",IF(ISNUMBER(FIND(" ",S588)),"There are too many spaces. A mapcode looks like ZAF RDD.2J: the country code, one space, then the code.",IF(Z588&lt;&gt;"","Contains characters that can't be in a mapcode: "&amp;Z588,IF(OR(AA588&lt;&gt;1,W588&lt;2,W588&gt;5,Y588&lt;2,Y588&gt;4),"This doesn't look like a mapcode. Mapcodes look like RDD.2J: 2 to 5 letters or numbers, a dot, then 2 to 4 more.",IF(AND(U588="",NOT(AB588)),"MISSING",IF(AND(U588&lt;&gt;"",OR(LEN(U588)&lt;2,LEN(U588)&gt;6,ISNUMBER(FIND(".",U588)))),"The country code """&amp;U588&amp;""" doesn't look right. Use a code like ZAF (South Africa) or US-CA (California).","")))))))</f>
        <v/>
      </c>
      <c r="AD588" s="50">
        <f>AND(R588&lt;&gt;"",T588&lt;&gt;"",R588&lt;&gt;T588)</f>
        <v/>
      </c>
    </row>
    <row r="589">
      <c r="B589" s="44" t="n"/>
      <c r="C589" s="44" t="n"/>
      <c r="D589" s="45">
        <f>IF(P589="","",IF(AC589="MISSING","MISSING COUNTRY CODE",IF(AC589&lt;&gt;"","NOT A VALID MAPCODE",IF(M589="NO CONNECTION","NO CONNECTION",IF(NOT(ISNUMBER(F589)),"NOT FOUND",IF(AD589,"CONVERTED – PLEASE CHECK","CONVERTED"))))))</f>
        <v/>
      </c>
      <c r="E589" s="46">
        <f>IF(OR(P589="",AC589&lt;&gt;""),"",TRIM(U589&amp;" "&amp;S589))</f>
        <v/>
      </c>
      <c r="F589" s="47">
        <f>IF(OR(M589="",M589="NO CONNECTION"),"",IFERROR(VALUE(SUBSTITUTE(_xlfn.FILTERXML(M589,"//latDeg"),".",MID(1/2,2,1))),""))</f>
        <v/>
      </c>
      <c r="G589" s="47">
        <f>IF(OR(M589="",M589="NO CONNECTION"),"",IFERROR(VALUE(SUBSTITUTE(_xlfn.FILTERXML(M589,"//lonDeg"),".",MID(1/2,2,1))),""))</f>
        <v/>
      </c>
      <c r="H589" s="45">
        <f>IF(ISNUMBER(F589),SUBSTITUTE(ROUND(F589,6)&amp;"",",",".")&amp;", "&amp;SUBSTITUTE(ROUND(G589,6)&amp;"",",","."),"")</f>
        <v/>
      </c>
      <c r="I589" s="46">
        <f>IF(ISNUMBER(F589),IFERROR(HYPERLINK("https://www.mymapcodes.com/go/?t="&amp;IF(U589="","AAA",U589)&amp;"&amp;ma="&amp;LEFT(S589,V589-1)&amp;"&amp;mb="&amp;MID(S589,V589+1,99),"Open on MyMapcodes →"),""),"")</f>
        <v/>
      </c>
      <c r="J589" s="48">
        <f>IF(P589="","",IF(AC589="MISSING","Add the country code: put it in front of the mapcode (e.g. ZAF RDD.2J) or in column C. ZAF = South Africa.",IF(AC589&lt;&gt;"",AC589,IF(M589="NO CONNECTION","Excel couldn't reach the mapcode service. Click the REFRESH RESULTS box just above the table.",IF(NOT(ISNUMBER(F589)),"The mapcode service doesn't recognise "&amp;E589&amp;". Check the mapcode and the country code.",IF(AD589,"Two different country codes were given, so the one in front of the mapcode ("&amp;R589&amp;") was used.",IF(E589&lt;&gt;TRIM(UPPER(B589&amp;"")),"Tidied up to "&amp;E589&amp;".","")))))))</f>
        <v/>
      </c>
      <c r="L589" s="49">
        <f>IF(E589="","",MapcodeAPI&amp;"coords/"&amp;SUBSTITUTE(E589," ","%20"))&amp;LEFT($B$13,0)</f>
        <v/>
      </c>
      <c r="M589" s="49">
        <f>IF(L589="","",IFERROR(_xlfn.WEBSERVICE(L589),IF(MapcodeAPIBackup="","NO CONNECTION",IFERROR(_xlfn.WEBSERVICE(MapcodeAPIBackup&amp;MID(L589,LEN(MapcodeAPI)+1,999)),"NO CONNECTION"))))</f>
        <v/>
      </c>
      <c r="N589" t="inlineStr">
        <is>
          <t xml:space="preserve"> </t>
        </is>
      </c>
      <c r="P589" s="50">
        <f>IFERROR(IF(AND(TRIM(B589&amp;"")="",TRIM(C589&amp;"")=""),"","#"&amp;UPPER(B589&amp;"")),"#(ERROR)")</f>
        <v/>
      </c>
      <c r="Q589" s="50">
        <f>IF(P589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589,2,999)," "," "),"﻿"," "),"​"," "),"⁠"," ")," "," ")," "," "),CHAR(9)," "),CHAR(10)," "),CHAR(13)," "),"MAPCODE"," "),CHAR(34)," "),"“"," "),"”"," "),"'"," "),"’"," "),"‘"," "),"("," "),")"," "),"["," "),"]"," "),"{"," "),"}"," "),","," "),";"," "),"|"," "),":"," "),"/"," "),"\"," ")))</f>
        <v/>
      </c>
      <c r="R589" s="50">
        <f>IF(ISNUMBER(FIND(" ",Q589)),LEFT(Q589,FIND(" ",Q589)-1),"")</f>
        <v/>
      </c>
      <c r="S589" s="50">
        <f>IF(ISNUMBER(FIND(" ",Q589)),TRIM(MID(Q589,FIND(" ",Q589)+1,999)),Q589)</f>
        <v/>
      </c>
      <c r="T5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589&amp;"")," "," "),"﻿"," "),"​"," "),"⁠"," ")," "," ")," "," "),CHAR(9)," "),CHAR(10)," "),CHAR(13)," "),"MAPCODE"," "),CHAR(34)," "),"“"," "),"”"," "),"'"," "),"’"," "),"‘"," "),"("," "),")"," "),"["," "),"]"," "),"{"," "),"}"," "),","," "),";"," "),"|"," "),":"," "),"/"," "),"\"," "))</f>
        <v/>
      </c>
      <c r="U589" s="50">
        <f>IF(R589&lt;&gt;"",R589,T589)</f>
        <v/>
      </c>
      <c r="V589" s="50">
        <f>IFERROR(FIND(".",S589),0)</f>
        <v/>
      </c>
      <c r="W589" s="50">
        <f>IF(V589&gt;0,V589-1,LEN(S589))</f>
        <v/>
      </c>
      <c r="X589" s="50">
        <f>IF(V589=0,"",IFERROR(LEFT(MID(S589,V589+1,99),FIND("-",MID(S589,V589+1,99))-1),MID(S589,V589+1,99)))</f>
        <v/>
      </c>
      <c r="Y589" s="50">
        <f>LEN(X589)</f>
        <v/>
      </c>
      <c r="Z5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589,"0",""),"1",""),"2",""),"3",""),"4",""),"5",""),"6",""),"7",""),"8",""),"9",""),"A",""),"B",""),"C",""),"D",""),"E",""),"F",""),"G",""),"H",""),"I",""),"J",""),"K",""),"L",""),"M",""),"N",""),"O",""),"P",""),"Q",""),"R",""),"S",""),"T",""),"U",""),"V",""),"W",""),"X",""),"Y",""),"Z",""),".",""),"-","")</f>
        <v/>
      </c>
      <c r="AA589" s="50">
        <f>LEN(S589)-LEN(SUBSTITUTE(S589,".",""))</f>
        <v/>
      </c>
      <c r="AB589" s="50">
        <f>AND(W589=5,Y589=4)</f>
        <v/>
      </c>
      <c r="AC589" s="50">
        <f>IF(P589="","",IF(S589="","There is no mapcode in this row, only a country code.",IF(ISNUMBER(FIND(" ",S589)),"There are too many spaces. A mapcode looks like ZAF RDD.2J: the country code, one space, then the code.",IF(Z589&lt;&gt;"","Contains characters that can't be in a mapcode: "&amp;Z589,IF(OR(AA589&lt;&gt;1,W589&lt;2,W589&gt;5,Y589&lt;2,Y589&gt;4),"This doesn't look like a mapcode. Mapcodes look like RDD.2J: 2 to 5 letters or numbers, a dot, then 2 to 4 more.",IF(AND(U589="",NOT(AB589)),"MISSING",IF(AND(U589&lt;&gt;"",OR(LEN(U589)&lt;2,LEN(U589)&gt;6,ISNUMBER(FIND(".",U589)))),"The country code """&amp;U589&amp;""" doesn't look right. Use a code like ZAF (South Africa) or US-CA (California).","")))))))</f>
        <v/>
      </c>
      <c r="AD589" s="50">
        <f>AND(R589&lt;&gt;"",T589&lt;&gt;"",R589&lt;&gt;T589)</f>
        <v/>
      </c>
    </row>
    <row r="590">
      <c r="B590" s="44" t="n"/>
      <c r="C590" s="44" t="n"/>
      <c r="D590" s="45">
        <f>IF(P590="","",IF(AC590="MISSING","MISSING COUNTRY CODE",IF(AC590&lt;&gt;"","NOT A VALID MAPCODE",IF(M590="NO CONNECTION","NO CONNECTION",IF(NOT(ISNUMBER(F590)),"NOT FOUND",IF(AD590,"CONVERTED – PLEASE CHECK","CONVERTED"))))))</f>
        <v/>
      </c>
      <c r="E590" s="46">
        <f>IF(OR(P590="",AC590&lt;&gt;""),"",TRIM(U590&amp;" "&amp;S590))</f>
        <v/>
      </c>
      <c r="F590" s="47">
        <f>IF(OR(M590="",M590="NO CONNECTION"),"",IFERROR(VALUE(SUBSTITUTE(_xlfn.FILTERXML(M590,"//latDeg"),".",MID(1/2,2,1))),""))</f>
        <v/>
      </c>
      <c r="G590" s="47">
        <f>IF(OR(M590="",M590="NO CONNECTION"),"",IFERROR(VALUE(SUBSTITUTE(_xlfn.FILTERXML(M590,"//lonDeg"),".",MID(1/2,2,1))),""))</f>
        <v/>
      </c>
      <c r="H590" s="45">
        <f>IF(ISNUMBER(F590),SUBSTITUTE(ROUND(F590,6)&amp;"",",",".")&amp;", "&amp;SUBSTITUTE(ROUND(G590,6)&amp;"",",","."),"")</f>
        <v/>
      </c>
      <c r="I590" s="46">
        <f>IF(ISNUMBER(F590),IFERROR(HYPERLINK("https://www.mymapcodes.com/go/?t="&amp;IF(U590="","AAA",U590)&amp;"&amp;ma="&amp;LEFT(S590,V590-1)&amp;"&amp;mb="&amp;MID(S590,V590+1,99),"Open on MyMapcodes →"),""),"")</f>
        <v/>
      </c>
      <c r="J590" s="48">
        <f>IF(P590="","",IF(AC590="MISSING","Add the country code: put it in front of the mapcode (e.g. ZAF RDD.2J) or in column C. ZAF = South Africa.",IF(AC590&lt;&gt;"",AC590,IF(M590="NO CONNECTION","Excel couldn't reach the mapcode service. Click the REFRESH RESULTS box just above the table.",IF(NOT(ISNUMBER(F590)),"The mapcode service doesn't recognise "&amp;E590&amp;". Check the mapcode and the country code.",IF(AD590,"Two different country codes were given, so the one in front of the mapcode ("&amp;R590&amp;") was used.",IF(E590&lt;&gt;TRIM(UPPER(B590&amp;"")),"Tidied up to "&amp;E590&amp;".","")))))))</f>
        <v/>
      </c>
      <c r="L590" s="49">
        <f>IF(E590="","",MapcodeAPI&amp;"coords/"&amp;SUBSTITUTE(E590," ","%20"))&amp;LEFT($B$13,0)</f>
        <v/>
      </c>
      <c r="M590" s="49">
        <f>IF(L590="","",IFERROR(_xlfn.WEBSERVICE(L590),IF(MapcodeAPIBackup="","NO CONNECTION",IFERROR(_xlfn.WEBSERVICE(MapcodeAPIBackup&amp;MID(L590,LEN(MapcodeAPI)+1,999)),"NO CONNECTION"))))</f>
        <v/>
      </c>
      <c r="N590" t="inlineStr">
        <is>
          <t xml:space="preserve"> </t>
        </is>
      </c>
      <c r="P590" s="50">
        <f>IFERROR(IF(AND(TRIM(B590&amp;"")="",TRIM(C590&amp;"")=""),"","#"&amp;UPPER(B590&amp;"")),"#(ERROR)")</f>
        <v/>
      </c>
      <c r="Q590" s="50">
        <f>IF(P590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590,2,999)," "," "),"﻿"," "),"​"," "),"⁠"," ")," "," ")," "," "),CHAR(9)," "),CHAR(10)," "),CHAR(13)," "),"MAPCODE"," "),CHAR(34)," "),"“"," "),"”"," "),"'"," "),"’"," "),"‘"," "),"("," "),")"," "),"["," "),"]"," "),"{"," "),"}"," "),","," "),";"," "),"|"," "),":"," "),"/"," "),"\"," ")))</f>
        <v/>
      </c>
      <c r="R590" s="50">
        <f>IF(ISNUMBER(FIND(" ",Q590)),LEFT(Q590,FIND(" ",Q590)-1),"")</f>
        <v/>
      </c>
      <c r="S590" s="50">
        <f>IF(ISNUMBER(FIND(" ",Q590)),TRIM(MID(Q590,FIND(" ",Q590)+1,999)),Q590)</f>
        <v/>
      </c>
      <c r="T5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590&amp;"")," "," "),"﻿"," "),"​"," "),"⁠"," ")," "," ")," "," "),CHAR(9)," "),CHAR(10)," "),CHAR(13)," "),"MAPCODE"," "),CHAR(34)," "),"“"," "),"”"," "),"'"," "),"’"," "),"‘"," "),"("," "),")"," "),"["," "),"]"," "),"{"," "),"}"," "),","," "),";"," "),"|"," "),":"," "),"/"," "),"\"," "))</f>
        <v/>
      </c>
      <c r="U590" s="50">
        <f>IF(R590&lt;&gt;"",R590,T590)</f>
        <v/>
      </c>
      <c r="V590" s="50">
        <f>IFERROR(FIND(".",S590),0)</f>
        <v/>
      </c>
      <c r="W590" s="50">
        <f>IF(V590&gt;0,V590-1,LEN(S590))</f>
        <v/>
      </c>
      <c r="X590" s="50">
        <f>IF(V590=0,"",IFERROR(LEFT(MID(S590,V590+1,99),FIND("-",MID(S590,V590+1,99))-1),MID(S590,V590+1,99)))</f>
        <v/>
      </c>
      <c r="Y590" s="50">
        <f>LEN(X590)</f>
        <v/>
      </c>
      <c r="Z5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590,"0",""),"1",""),"2",""),"3",""),"4",""),"5",""),"6",""),"7",""),"8",""),"9",""),"A",""),"B",""),"C",""),"D",""),"E",""),"F",""),"G",""),"H",""),"I",""),"J",""),"K",""),"L",""),"M",""),"N",""),"O",""),"P",""),"Q",""),"R",""),"S",""),"T",""),"U",""),"V",""),"W",""),"X",""),"Y",""),"Z",""),".",""),"-","")</f>
        <v/>
      </c>
      <c r="AA590" s="50">
        <f>LEN(S590)-LEN(SUBSTITUTE(S590,".",""))</f>
        <v/>
      </c>
      <c r="AB590" s="50">
        <f>AND(W590=5,Y590=4)</f>
        <v/>
      </c>
      <c r="AC590" s="50">
        <f>IF(P590="","",IF(S590="","There is no mapcode in this row, only a country code.",IF(ISNUMBER(FIND(" ",S590)),"There are too many spaces. A mapcode looks like ZAF RDD.2J: the country code, one space, then the code.",IF(Z590&lt;&gt;"","Contains characters that can't be in a mapcode: "&amp;Z590,IF(OR(AA590&lt;&gt;1,W590&lt;2,W590&gt;5,Y590&lt;2,Y590&gt;4),"This doesn't look like a mapcode. Mapcodes look like RDD.2J: 2 to 5 letters or numbers, a dot, then 2 to 4 more.",IF(AND(U590="",NOT(AB590)),"MISSING",IF(AND(U590&lt;&gt;"",OR(LEN(U590)&lt;2,LEN(U590)&gt;6,ISNUMBER(FIND(".",U590)))),"The country code """&amp;U590&amp;""" doesn't look right. Use a code like ZAF (South Africa) or US-CA (California).","")))))))</f>
        <v/>
      </c>
      <c r="AD590" s="50">
        <f>AND(R590&lt;&gt;"",T590&lt;&gt;"",R590&lt;&gt;T590)</f>
        <v/>
      </c>
    </row>
    <row r="591">
      <c r="B591" s="44" t="n"/>
      <c r="C591" s="44" t="n"/>
      <c r="D591" s="45">
        <f>IF(P591="","",IF(AC591="MISSING","MISSING COUNTRY CODE",IF(AC591&lt;&gt;"","NOT A VALID MAPCODE",IF(M591="NO CONNECTION","NO CONNECTION",IF(NOT(ISNUMBER(F591)),"NOT FOUND",IF(AD591,"CONVERTED – PLEASE CHECK","CONVERTED"))))))</f>
        <v/>
      </c>
      <c r="E591" s="46">
        <f>IF(OR(P591="",AC591&lt;&gt;""),"",TRIM(U591&amp;" "&amp;S591))</f>
        <v/>
      </c>
      <c r="F591" s="47">
        <f>IF(OR(M591="",M591="NO CONNECTION"),"",IFERROR(VALUE(SUBSTITUTE(_xlfn.FILTERXML(M591,"//latDeg"),".",MID(1/2,2,1))),""))</f>
        <v/>
      </c>
      <c r="G591" s="47">
        <f>IF(OR(M591="",M591="NO CONNECTION"),"",IFERROR(VALUE(SUBSTITUTE(_xlfn.FILTERXML(M591,"//lonDeg"),".",MID(1/2,2,1))),""))</f>
        <v/>
      </c>
      <c r="H591" s="45">
        <f>IF(ISNUMBER(F591),SUBSTITUTE(ROUND(F591,6)&amp;"",",",".")&amp;", "&amp;SUBSTITUTE(ROUND(G591,6)&amp;"",",","."),"")</f>
        <v/>
      </c>
      <c r="I591" s="46">
        <f>IF(ISNUMBER(F591),IFERROR(HYPERLINK("https://www.mymapcodes.com/go/?t="&amp;IF(U591="","AAA",U591)&amp;"&amp;ma="&amp;LEFT(S591,V591-1)&amp;"&amp;mb="&amp;MID(S591,V591+1,99),"Open on MyMapcodes →"),""),"")</f>
        <v/>
      </c>
      <c r="J591" s="48">
        <f>IF(P591="","",IF(AC591="MISSING","Add the country code: put it in front of the mapcode (e.g. ZAF RDD.2J) or in column C. ZAF = South Africa.",IF(AC591&lt;&gt;"",AC591,IF(M591="NO CONNECTION","Excel couldn't reach the mapcode service. Click the REFRESH RESULTS box just above the table.",IF(NOT(ISNUMBER(F591)),"The mapcode service doesn't recognise "&amp;E591&amp;". Check the mapcode and the country code.",IF(AD591,"Two different country codes were given, so the one in front of the mapcode ("&amp;R591&amp;") was used.",IF(E591&lt;&gt;TRIM(UPPER(B591&amp;"")),"Tidied up to "&amp;E591&amp;".","")))))))</f>
        <v/>
      </c>
      <c r="L591" s="49">
        <f>IF(E591="","",MapcodeAPI&amp;"coords/"&amp;SUBSTITUTE(E591," ","%20"))&amp;LEFT($B$13,0)</f>
        <v/>
      </c>
      <c r="M591" s="49">
        <f>IF(L591="","",IFERROR(_xlfn.WEBSERVICE(L591),IF(MapcodeAPIBackup="","NO CONNECTION",IFERROR(_xlfn.WEBSERVICE(MapcodeAPIBackup&amp;MID(L591,LEN(MapcodeAPI)+1,999)),"NO CONNECTION"))))</f>
        <v/>
      </c>
      <c r="N591" t="inlineStr">
        <is>
          <t xml:space="preserve"> </t>
        </is>
      </c>
      <c r="P591" s="50">
        <f>IFERROR(IF(AND(TRIM(B591&amp;"")="",TRIM(C591&amp;"")=""),"","#"&amp;UPPER(B591&amp;"")),"#(ERROR)")</f>
        <v/>
      </c>
      <c r="Q591" s="50">
        <f>IF(P591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591,2,999)," "," "),"﻿"," "),"​"," "),"⁠"," ")," "," ")," "," "),CHAR(9)," "),CHAR(10)," "),CHAR(13)," "),"MAPCODE"," "),CHAR(34)," "),"“"," "),"”"," "),"'"," "),"’"," "),"‘"," "),"("," "),")"," "),"["," "),"]"," "),"{"," "),"}"," "),","," "),";"," "),"|"," "),":"," "),"/"," "),"\"," ")))</f>
        <v/>
      </c>
      <c r="R591" s="50">
        <f>IF(ISNUMBER(FIND(" ",Q591)),LEFT(Q591,FIND(" ",Q591)-1),"")</f>
        <v/>
      </c>
      <c r="S591" s="50">
        <f>IF(ISNUMBER(FIND(" ",Q591)),TRIM(MID(Q591,FIND(" ",Q591)+1,999)),Q591)</f>
        <v/>
      </c>
      <c r="T5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591&amp;"")," "," "),"﻿"," "),"​"," "),"⁠"," ")," "," ")," "," "),CHAR(9)," "),CHAR(10)," "),CHAR(13)," "),"MAPCODE"," "),CHAR(34)," "),"“"," "),"”"," "),"'"," "),"’"," "),"‘"," "),"("," "),")"," "),"["," "),"]"," "),"{"," "),"}"," "),","," "),";"," "),"|"," "),":"," "),"/"," "),"\"," "))</f>
        <v/>
      </c>
      <c r="U591" s="50">
        <f>IF(R591&lt;&gt;"",R591,T591)</f>
        <v/>
      </c>
      <c r="V591" s="50">
        <f>IFERROR(FIND(".",S591),0)</f>
        <v/>
      </c>
      <c r="W591" s="50">
        <f>IF(V591&gt;0,V591-1,LEN(S591))</f>
        <v/>
      </c>
      <c r="X591" s="50">
        <f>IF(V591=0,"",IFERROR(LEFT(MID(S591,V591+1,99),FIND("-",MID(S591,V591+1,99))-1),MID(S591,V591+1,99)))</f>
        <v/>
      </c>
      <c r="Y591" s="50">
        <f>LEN(X591)</f>
        <v/>
      </c>
      <c r="Z5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591,"0",""),"1",""),"2",""),"3",""),"4",""),"5",""),"6",""),"7",""),"8",""),"9",""),"A",""),"B",""),"C",""),"D",""),"E",""),"F",""),"G",""),"H",""),"I",""),"J",""),"K",""),"L",""),"M",""),"N",""),"O",""),"P",""),"Q",""),"R",""),"S",""),"T",""),"U",""),"V",""),"W",""),"X",""),"Y",""),"Z",""),".",""),"-","")</f>
        <v/>
      </c>
      <c r="AA591" s="50">
        <f>LEN(S591)-LEN(SUBSTITUTE(S591,".",""))</f>
        <v/>
      </c>
      <c r="AB591" s="50">
        <f>AND(W591=5,Y591=4)</f>
        <v/>
      </c>
      <c r="AC591" s="50">
        <f>IF(P591="","",IF(S591="","There is no mapcode in this row, only a country code.",IF(ISNUMBER(FIND(" ",S591)),"There are too many spaces. A mapcode looks like ZAF RDD.2J: the country code, one space, then the code.",IF(Z591&lt;&gt;"","Contains characters that can't be in a mapcode: "&amp;Z591,IF(OR(AA591&lt;&gt;1,W591&lt;2,W591&gt;5,Y591&lt;2,Y591&gt;4),"This doesn't look like a mapcode. Mapcodes look like RDD.2J: 2 to 5 letters or numbers, a dot, then 2 to 4 more.",IF(AND(U591="",NOT(AB591)),"MISSING",IF(AND(U591&lt;&gt;"",OR(LEN(U591)&lt;2,LEN(U591)&gt;6,ISNUMBER(FIND(".",U591)))),"The country code """&amp;U591&amp;""" doesn't look right. Use a code like ZAF (South Africa) or US-CA (California).","")))))))</f>
        <v/>
      </c>
      <c r="AD591" s="50">
        <f>AND(R591&lt;&gt;"",T591&lt;&gt;"",R591&lt;&gt;T591)</f>
        <v/>
      </c>
    </row>
    <row r="592">
      <c r="B592" s="44" t="n"/>
      <c r="C592" s="44" t="n"/>
      <c r="D592" s="45">
        <f>IF(P592="","",IF(AC592="MISSING","MISSING COUNTRY CODE",IF(AC592&lt;&gt;"","NOT A VALID MAPCODE",IF(M592="NO CONNECTION","NO CONNECTION",IF(NOT(ISNUMBER(F592)),"NOT FOUND",IF(AD592,"CONVERTED – PLEASE CHECK","CONVERTED"))))))</f>
        <v/>
      </c>
      <c r="E592" s="46">
        <f>IF(OR(P592="",AC592&lt;&gt;""),"",TRIM(U592&amp;" "&amp;S592))</f>
        <v/>
      </c>
      <c r="F592" s="47">
        <f>IF(OR(M592="",M592="NO CONNECTION"),"",IFERROR(VALUE(SUBSTITUTE(_xlfn.FILTERXML(M592,"//latDeg"),".",MID(1/2,2,1))),""))</f>
        <v/>
      </c>
      <c r="G592" s="47">
        <f>IF(OR(M592="",M592="NO CONNECTION"),"",IFERROR(VALUE(SUBSTITUTE(_xlfn.FILTERXML(M592,"//lonDeg"),".",MID(1/2,2,1))),""))</f>
        <v/>
      </c>
      <c r="H592" s="45">
        <f>IF(ISNUMBER(F592),SUBSTITUTE(ROUND(F592,6)&amp;"",",",".")&amp;", "&amp;SUBSTITUTE(ROUND(G592,6)&amp;"",",","."),"")</f>
        <v/>
      </c>
      <c r="I592" s="46">
        <f>IF(ISNUMBER(F592),IFERROR(HYPERLINK("https://www.mymapcodes.com/go/?t="&amp;IF(U592="","AAA",U592)&amp;"&amp;ma="&amp;LEFT(S592,V592-1)&amp;"&amp;mb="&amp;MID(S592,V592+1,99),"Open on MyMapcodes →"),""),"")</f>
        <v/>
      </c>
      <c r="J592" s="48">
        <f>IF(P592="","",IF(AC592="MISSING","Add the country code: put it in front of the mapcode (e.g. ZAF RDD.2J) or in column C. ZAF = South Africa.",IF(AC592&lt;&gt;"",AC592,IF(M592="NO CONNECTION","Excel couldn't reach the mapcode service. Click the REFRESH RESULTS box just above the table.",IF(NOT(ISNUMBER(F592)),"The mapcode service doesn't recognise "&amp;E592&amp;". Check the mapcode and the country code.",IF(AD592,"Two different country codes were given, so the one in front of the mapcode ("&amp;R592&amp;") was used.",IF(E592&lt;&gt;TRIM(UPPER(B592&amp;"")),"Tidied up to "&amp;E592&amp;".","")))))))</f>
        <v/>
      </c>
      <c r="L592" s="49">
        <f>IF(E592="","",MapcodeAPI&amp;"coords/"&amp;SUBSTITUTE(E592," ","%20"))&amp;LEFT($B$13,0)</f>
        <v/>
      </c>
      <c r="M592" s="49">
        <f>IF(L592="","",IFERROR(_xlfn.WEBSERVICE(L592),IF(MapcodeAPIBackup="","NO CONNECTION",IFERROR(_xlfn.WEBSERVICE(MapcodeAPIBackup&amp;MID(L592,LEN(MapcodeAPI)+1,999)),"NO CONNECTION"))))</f>
        <v/>
      </c>
      <c r="N592" t="inlineStr">
        <is>
          <t xml:space="preserve"> </t>
        </is>
      </c>
      <c r="P592" s="50">
        <f>IFERROR(IF(AND(TRIM(B592&amp;"")="",TRIM(C592&amp;"")=""),"","#"&amp;UPPER(B592&amp;"")),"#(ERROR)")</f>
        <v/>
      </c>
      <c r="Q592" s="50">
        <f>IF(P592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592,2,999)," "," "),"﻿"," "),"​"," "),"⁠"," ")," "," ")," "," "),CHAR(9)," "),CHAR(10)," "),CHAR(13)," "),"MAPCODE"," "),CHAR(34)," "),"“"," "),"”"," "),"'"," "),"’"," "),"‘"," "),"("," "),")"," "),"["," "),"]"," "),"{"," "),"}"," "),","," "),";"," "),"|"," "),":"," "),"/"," "),"\"," ")))</f>
        <v/>
      </c>
      <c r="R592" s="50">
        <f>IF(ISNUMBER(FIND(" ",Q592)),LEFT(Q592,FIND(" ",Q592)-1),"")</f>
        <v/>
      </c>
      <c r="S592" s="50">
        <f>IF(ISNUMBER(FIND(" ",Q592)),TRIM(MID(Q592,FIND(" ",Q592)+1,999)),Q592)</f>
        <v/>
      </c>
      <c r="T5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592&amp;"")," "," "),"﻿"," "),"​"," "),"⁠"," ")," "," ")," "," "),CHAR(9)," "),CHAR(10)," "),CHAR(13)," "),"MAPCODE"," "),CHAR(34)," "),"“"," "),"”"," "),"'"," "),"’"," "),"‘"," "),"("," "),")"," "),"["," "),"]"," "),"{"," "),"}"," "),","," "),";"," "),"|"," "),":"," "),"/"," "),"\"," "))</f>
        <v/>
      </c>
      <c r="U592" s="50">
        <f>IF(R592&lt;&gt;"",R592,T592)</f>
        <v/>
      </c>
      <c r="V592" s="50">
        <f>IFERROR(FIND(".",S592),0)</f>
        <v/>
      </c>
      <c r="W592" s="50">
        <f>IF(V592&gt;0,V592-1,LEN(S592))</f>
        <v/>
      </c>
      <c r="X592" s="50">
        <f>IF(V592=0,"",IFERROR(LEFT(MID(S592,V592+1,99),FIND("-",MID(S592,V592+1,99))-1),MID(S592,V592+1,99)))</f>
        <v/>
      </c>
      <c r="Y592" s="50">
        <f>LEN(X592)</f>
        <v/>
      </c>
      <c r="Z5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592,"0",""),"1",""),"2",""),"3",""),"4",""),"5",""),"6",""),"7",""),"8",""),"9",""),"A",""),"B",""),"C",""),"D",""),"E",""),"F",""),"G",""),"H",""),"I",""),"J",""),"K",""),"L",""),"M",""),"N",""),"O",""),"P",""),"Q",""),"R",""),"S",""),"T",""),"U",""),"V",""),"W",""),"X",""),"Y",""),"Z",""),".",""),"-","")</f>
        <v/>
      </c>
      <c r="AA592" s="50">
        <f>LEN(S592)-LEN(SUBSTITUTE(S592,".",""))</f>
        <v/>
      </c>
      <c r="AB592" s="50">
        <f>AND(W592=5,Y592=4)</f>
        <v/>
      </c>
      <c r="AC592" s="50">
        <f>IF(P592="","",IF(S592="","There is no mapcode in this row, only a country code.",IF(ISNUMBER(FIND(" ",S592)),"There are too many spaces. A mapcode looks like ZAF RDD.2J: the country code, one space, then the code.",IF(Z592&lt;&gt;"","Contains characters that can't be in a mapcode: "&amp;Z592,IF(OR(AA592&lt;&gt;1,W592&lt;2,W592&gt;5,Y592&lt;2,Y592&gt;4),"This doesn't look like a mapcode. Mapcodes look like RDD.2J: 2 to 5 letters or numbers, a dot, then 2 to 4 more.",IF(AND(U592="",NOT(AB592)),"MISSING",IF(AND(U592&lt;&gt;"",OR(LEN(U592)&lt;2,LEN(U592)&gt;6,ISNUMBER(FIND(".",U592)))),"The country code """&amp;U592&amp;""" doesn't look right. Use a code like ZAF (South Africa) or US-CA (California).","")))))))</f>
        <v/>
      </c>
      <c r="AD592" s="50">
        <f>AND(R592&lt;&gt;"",T592&lt;&gt;"",R592&lt;&gt;T592)</f>
        <v/>
      </c>
    </row>
    <row r="593">
      <c r="B593" s="44" t="n"/>
      <c r="C593" s="44" t="n"/>
      <c r="D593" s="45">
        <f>IF(P593="","",IF(AC593="MISSING","MISSING COUNTRY CODE",IF(AC593&lt;&gt;"","NOT A VALID MAPCODE",IF(M593="NO CONNECTION","NO CONNECTION",IF(NOT(ISNUMBER(F593)),"NOT FOUND",IF(AD593,"CONVERTED – PLEASE CHECK","CONVERTED"))))))</f>
        <v/>
      </c>
      <c r="E593" s="46">
        <f>IF(OR(P593="",AC593&lt;&gt;""),"",TRIM(U593&amp;" "&amp;S593))</f>
        <v/>
      </c>
      <c r="F593" s="47">
        <f>IF(OR(M593="",M593="NO CONNECTION"),"",IFERROR(VALUE(SUBSTITUTE(_xlfn.FILTERXML(M593,"//latDeg"),".",MID(1/2,2,1))),""))</f>
        <v/>
      </c>
      <c r="G593" s="47">
        <f>IF(OR(M593="",M593="NO CONNECTION"),"",IFERROR(VALUE(SUBSTITUTE(_xlfn.FILTERXML(M593,"//lonDeg"),".",MID(1/2,2,1))),""))</f>
        <v/>
      </c>
      <c r="H593" s="45">
        <f>IF(ISNUMBER(F593),SUBSTITUTE(ROUND(F593,6)&amp;"",",",".")&amp;", "&amp;SUBSTITUTE(ROUND(G593,6)&amp;"",",","."),"")</f>
        <v/>
      </c>
      <c r="I593" s="46">
        <f>IF(ISNUMBER(F593),IFERROR(HYPERLINK("https://www.mymapcodes.com/go/?t="&amp;IF(U593="","AAA",U593)&amp;"&amp;ma="&amp;LEFT(S593,V593-1)&amp;"&amp;mb="&amp;MID(S593,V593+1,99),"Open on MyMapcodes →"),""),"")</f>
        <v/>
      </c>
      <c r="J593" s="48">
        <f>IF(P593="","",IF(AC593="MISSING","Add the country code: put it in front of the mapcode (e.g. ZAF RDD.2J) or in column C. ZAF = South Africa.",IF(AC593&lt;&gt;"",AC593,IF(M593="NO CONNECTION","Excel couldn't reach the mapcode service. Click the REFRESH RESULTS box just above the table.",IF(NOT(ISNUMBER(F593)),"The mapcode service doesn't recognise "&amp;E593&amp;". Check the mapcode and the country code.",IF(AD593,"Two different country codes were given, so the one in front of the mapcode ("&amp;R593&amp;") was used.",IF(E593&lt;&gt;TRIM(UPPER(B593&amp;"")),"Tidied up to "&amp;E593&amp;".","")))))))</f>
        <v/>
      </c>
      <c r="L593" s="49">
        <f>IF(E593="","",MapcodeAPI&amp;"coords/"&amp;SUBSTITUTE(E593," ","%20"))&amp;LEFT($B$13,0)</f>
        <v/>
      </c>
      <c r="M593" s="49">
        <f>IF(L593="","",IFERROR(_xlfn.WEBSERVICE(L593),IF(MapcodeAPIBackup="","NO CONNECTION",IFERROR(_xlfn.WEBSERVICE(MapcodeAPIBackup&amp;MID(L593,LEN(MapcodeAPI)+1,999)),"NO CONNECTION"))))</f>
        <v/>
      </c>
      <c r="N593" t="inlineStr">
        <is>
          <t xml:space="preserve"> </t>
        </is>
      </c>
      <c r="P593" s="50">
        <f>IFERROR(IF(AND(TRIM(B593&amp;"")="",TRIM(C593&amp;"")=""),"","#"&amp;UPPER(B593&amp;"")),"#(ERROR)")</f>
        <v/>
      </c>
      <c r="Q593" s="50">
        <f>IF(P593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593,2,999)," "," "),"﻿"," "),"​"," "),"⁠"," ")," "," ")," "," "),CHAR(9)," "),CHAR(10)," "),CHAR(13)," "),"MAPCODE"," "),CHAR(34)," "),"“"," "),"”"," "),"'"," "),"’"," "),"‘"," "),"("," "),")"," "),"["," "),"]"," "),"{"," "),"}"," "),","," "),";"," "),"|"," "),":"," "),"/"," "),"\"," ")))</f>
        <v/>
      </c>
      <c r="R593" s="50">
        <f>IF(ISNUMBER(FIND(" ",Q593)),LEFT(Q593,FIND(" ",Q593)-1),"")</f>
        <v/>
      </c>
      <c r="S593" s="50">
        <f>IF(ISNUMBER(FIND(" ",Q593)),TRIM(MID(Q593,FIND(" ",Q593)+1,999)),Q593)</f>
        <v/>
      </c>
      <c r="T5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593&amp;"")," "," "),"﻿"," "),"​"," "),"⁠"," ")," "," ")," "," "),CHAR(9)," "),CHAR(10)," "),CHAR(13)," "),"MAPCODE"," "),CHAR(34)," "),"“"," "),"”"," "),"'"," "),"’"," "),"‘"," "),"("," "),")"," "),"["," "),"]"," "),"{"," "),"}"," "),","," "),";"," "),"|"," "),":"," "),"/"," "),"\"," "))</f>
        <v/>
      </c>
      <c r="U593" s="50">
        <f>IF(R593&lt;&gt;"",R593,T593)</f>
        <v/>
      </c>
      <c r="V593" s="50">
        <f>IFERROR(FIND(".",S593),0)</f>
        <v/>
      </c>
      <c r="W593" s="50">
        <f>IF(V593&gt;0,V593-1,LEN(S593))</f>
        <v/>
      </c>
      <c r="X593" s="50">
        <f>IF(V593=0,"",IFERROR(LEFT(MID(S593,V593+1,99),FIND("-",MID(S593,V593+1,99))-1),MID(S593,V593+1,99)))</f>
        <v/>
      </c>
      <c r="Y593" s="50">
        <f>LEN(X593)</f>
        <v/>
      </c>
      <c r="Z5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593,"0",""),"1",""),"2",""),"3",""),"4",""),"5",""),"6",""),"7",""),"8",""),"9",""),"A",""),"B",""),"C",""),"D",""),"E",""),"F",""),"G",""),"H",""),"I",""),"J",""),"K",""),"L",""),"M",""),"N",""),"O",""),"P",""),"Q",""),"R",""),"S",""),"T",""),"U",""),"V",""),"W",""),"X",""),"Y",""),"Z",""),".",""),"-","")</f>
        <v/>
      </c>
      <c r="AA593" s="50">
        <f>LEN(S593)-LEN(SUBSTITUTE(S593,".",""))</f>
        <v/>
      </c>
      <c r="AB593" s="50">
        <f>AND(W593=5,Y593=4)</f>
        <v/>
      </c>
      <c r="AC593" s="50">
        <f>IF(P593="","",IF(S593="","There is no mapcode in this row, only a country code.",IF(ISNUMBER(FIND(" ",S593)),"There are too many spaces. A mapcode looks like ZAF RDD.2J: the country code, one space, then the code.",IF(Z593&lt;&gt;"","Contains characters that can't be in a mapcode: "&amp;Z593,IF(OR(AA593&lt;&gt;1,W593&lt;2,W593&gt;5,Y593&lt;2,Y593&gt;4),"This doesn't look like a mapcode. Mapcodes look like RDD.2J: 2 to 5 letters or numbers, a dot, then 2 to 4 more.",IF(AND(U593="",NOT(AB593)),"MISSING",IF(AND(U593&lt;&gt;"",OR(LEN(U593)&lt;2,LEN(U593)&gt;6,ISNUMBER(FIND(".",U593)))),"The country code """&amp;U593&amp;""" doesn't look right. Use a code like ZAF (South Africa) or US-CA (California).","")))))))</f>
        <v/>
      </c>
      <c r="AD593" s="50">
        <f>AND(R593&lt;&gt;"",T593&lt;&gt;"",R593&lt;&gt;T593)</f>
        <v/>
      </c>
    </row>
    <row r="594">
      <c r="B594" s="44" t="n"/>
      <c r="C594" s="44" t="n"/>
      <c r="D594" s="45">
        <f>IF(P594="","",IF(AC594="MISSING","MISSING COUNTRY CODE",IF(AC594&lt;&gt;"","NOT A VALID MAPCODE",IF(M594="NO CONNECTION","NO CONNECTION",IF(NOT(ISNUMBER(F594)),"NOT FOUND",IF(AD594,"CONVERTED – PLEASE CHECK","CONVERTED"))))))</f>
        <v/>
      </c>
      <c r="E594" s="46">
        <f>IF(OR(P594="",AC594&lt;&gt;""),"",TRIM(U594&amp;" "&amp;S594))</f>
        <v/>
      </c>
      <c r="F594" s="47">
        <f>IF(OR(M594="",M594="NO CONNECTION"),"",IFERROR(VALUE(SUBSTITUTE(_xlfn.FILTERXML(M594,"//latDeg"),".",MID(1/2,2,1))),""))</f>
        <v/>
      </c>
      <c r="G594" s="47">
        <f>IF(OR(M594="",M594="NO CONNECTION"),"",IFERROR(VALUE(SUBSTITUTE(_xlfn.FILTERXML(M594,"//lonDeg"),".",MID(1/2,2,1))),""))</f>
        <v/>
      </c>
      <c r="H594" s="45">
        <f>IF(ISNUMBER(F594),SUBSTITUTE(ROUND(F594,6)&amp;"",",",".")&amp;", "&amp;SUBSTITUTE(ROUND(G594,6)&amp;"",",","."),"")</f>
        <v/>
      </c>
      <c r="I594" s="46">
        <f>IF(ISNUMBER(F594),IFERROR(HYPERLINK("https://www.mymapcodes.com/go/?t="&amp;IF(U594="","AAA",U594)&amp;"&amp;ma="&amp;LEFT(S594,V594-1)&amp;"&amp;mb="&amp;MID(S594,V594+1,99),"Open on MyMapcodes →"),""),"")</f>
        <v/>
      </c>
      <c r="J594" s="48">
        <f>IF(P594="","",IF(AC594="MISSING","Add the country code: put it in front of the mapcode (e.g. ZAF RDD.2J) or in column C. ZAF = South Africa.",IF(AC594&lt;&gt;"",AC594,IF(M594="NO CONNECTION","Excel couldn't reach the mapcode service. Click the REFRESH RESULTS box just above the table.",IF(NOT(ISNUMBER(F594)),"The mapcode service doesn't recognise "&amp;E594&amp;". Check the mapcode and the country code.",IF(AD594,"Two different country codes were given, so the one in front of the mapcode ("&amp;R594&amp;") was used.",IF(E594&lt;&gt;TRIM(UPPER(B594&amp;"")),"Tidied up to "&amp;E594&amp;".","")))))))</f>
        <v/>
      </c>
      <c r="L594" s="49">
        <f>IF(E594="","",MapcodeAPI&amp;"coords/"&amp;SUBSTITUTE(E594," ","%20"))&amp;LEFT($B$13,0)</f>
        <v/>
      </c>
      <c r="M594" s="49">
        <f>IF(L594="","",IFERROR(_xlfn.WEBSERVICE(L594),IF(MapcodeAPIBackup="","NO CONNECTION",IFERROR(_xlfn.WEBSERVICE(MapcodeAPIBackup&amp;MID(L594,LEN(MapcodeAPI)+1,999)),"NO CONNECTION"))))</f>
        <v/>
      </c>
      <c r="N594" t="inlineStr">
        <is>
          <t xml:space="preserve"> </t>
        </is>
      </c>
      <c r="P594" s="50">
        <f>IFERROR(IF(AND(TRIM(B594&amp;"")="",TRIM(C594&amp;"")=""),"","#"&amp;UPPER(B594&amp;"")),"#(ERROR)")</f>
        <v/>
      </c>
      <c r="Q594" s="50">
        <f>IF(P594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594,2,999)," "," "),"﻿"," "),"​"," "),"⁠"," ")," "," ")," "," "),CHAR(9)," "),CHAR(10)," "),CHAR(13)," "),"MAPCODE"," "),CHAR(34)," "),"“"," "),"”"," "),"'"," "),"’"," "),"‘"," "),"("," "),")"," "),"["," "),"]"," "),"{"," "),"}"," "),","," "),";"," "),"|"," "),":"," "),"/"," "),"\"," ")))</f>
        <v/>
      </c>
      <c r="R594" s="50">
        <f>IF(ISNUMBER(FIND(" ",Q594)),LEFT(Q594,FIND(" ",Q594)-1),"")</f>
        <v/>
      </c>
      <c r="S594" s="50">
        <f>IF(ISNUMBER(FIND(" ",Q594)),TRIM(MID(Q594,FIND(" ",Q594)+1,999)),Q594)</f>
        <v/>
      </c>
      <c r="T5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594&amp;"")," "," "),"﻿"," "),"​"," "),"⁠"," ")," "," ")," "," "),CHAR(9)," "),CHAR(10)," "),CHAR(13)," "),"MAPCODE"," "),CHAR(34)," "),"“"," "),"”"," "),"'"," "),"’"," "),"‘"," "),"("," "),")"," "),"["," "),"]"," "),"{"," "),"}"," "),","," "),";"," "),"|"," "),":"," "),"/"," "),"\"," "))</f>
        <v/>
      </c>
      <c r="U594" s="50">
        <f>IF(R594&lt;&gt;"",R594,T594)</f>
        <v/>
      </c>
      <c r="V594" s="50">
        <f>IFERROR(FIND(".",S594),0)</f>
        <v/>
      </c>
      <c r="W594" s="50">
        <f>IF(V594&gt;0,V594-1,LEN(S594))</f>
        <v/>
      </c>
      <c r="X594" s="50">
        <f>IF(V594=0,"",IFERROR(LEFT(MID(S594,V594+1,99),FIND("-",MID(S594,V594+1,99))-1),MID(S594,V594+1,99)))</f>
        <v/>
      </c>
      <c r="Y594" s="50">
        <f>LEN(X594)</f>
        <v/>
      </c>
      <c r="Z5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594,"0",""),"1",""),"2",""),"3",""),"4",""),"5",""),"6",""),"7",""),"8",""),"9",""),"A",""),"B",""),"C",""),"D",""),"E",""),"F",""),"G",""),"H",""),"I",""),"J",""),"K",""),"L",""),"M",""),"N",""),"O",""),"P",""),"Q",""),"R",""),"S",""),"T",""),"U",""),"V",""),"W",""),"X",""),"Y",""),"Z",""),".",""),"-","")</f>
        <v/>
      </c>
      <c r="AA594" s="50">
        <f>LEN(S594)-LEN(SUBSTITUTE(S594,".",""))</f>
        <v/>
      </c>
      <c r="AB594" s="50">
        <f>AND(W594=5,Y594=4)</f>
        <v/>
      </c>
      <c r="AC594" s="50">
        <f>IF(P594="","",IF(S594="","There is no mapcode in this row, only a country code.",IF(ISNUMBER(FIND(" ",S594)),"There are too many spaces. A mapcode looks like ZAF RDD.2J: the country code, one space, then the code.",IF(Z594&lt;&gt;"","Contains characters that can't be in a mapcode: "&amp;Z594,IF(OR(AA594&lt;&gt;1,W594&lt;2,W594&gt;5,Y594&lt;2,Y594&gt;4),"This doesn't look like a mapcode. Mapcodes look like RDD.2J: 2 to 5 letters or numbers, a dot, then 2 to 4 more.",IF(AND(U594="",NOT(AB594)),"MISSING",IF(AND(U594&lt;&gt;"",OR(LEN(U594)&lt;2,LEN(U594)&gt;6,ISNUMBER(FIND(".",U594)))),"The country code """&amp;U594&amp;""" doesn't look right. Use a code like ZAF (South Africa) or US-CA (California).","")))))))</f>
        <v/>
      </c>
      <c r="AD594" s="50">
        <f>AND(R594&lt;&gt;"",T594&lt;&gt;"",R594&lt;&gt;T594)</f>
        <v/>
      </c>
    </row>
    <row r="595">
      <c r="B595" s="44" t="n"/>
      <c r="C595" s="44" t="n"/>
      <c r="D595" s="45">
        <f>IF(P595="","",IF(AC595="MISSING","MISSING COUNTRY CODE",IF(AC595&lt;&gt;"","NOT A VALID MAPCODE",IF(M595="NO CONNECTION","NO CONNECTION",IF(NOT(ISNUMBER(F595)),"NOT FOUND",IF(AD595,"CONVERTED – PLEASE CHECK","CONVERTED"))))))</f>
        <v/>
      </c>
      <c r="E595" s="46">
        <f>IF(OR(P595="",AC595&lt;&gt;""),"",TRIM(U595&amp;" "&amp;S595))</f>
        <v/>
      </c>
      <c r="F595" s="47">
        <f>IF(OR(M595="",M595="NO CONNECTION"),"",IFERROR(VALUE(SUBSTITUTE(_xlfn.FILTERXML(M595,"//latDeg"),".",MID(1/2,2,1))),""))</f>
        <v/>
      </c>
      <c r="G595" s="47">
        <f>IF(OR(M595="",M595="NO CONNECTION"),"",IFERROR(VALUE(SUBSTITUTE(_xlfn.FILTERXML(M595,"//lonDeg"),".",MID(1/2,2,1))),""))</f>
        <v/>
      </c>
      <c r="H595" s="45">
        <f>IF(ISNUMBER(F595),SUBSTITUTE(ROUND(F595,6)&amp;"",",",".")&amp;", "&amp;SUBSTITUTE(ROUND(G595,6)&amp;"",",","."),"")</f>
        <v/>
      </c>
      <c r="I595" s="46">
        <f>IF(ISNUMBER(F595),IFERROR(HYPERLINK("https://www.mymapcodes.com/go/?t="&amp;IF(U595="","AAA",U595)&amp;"&amp;ma="&amp;LEFT(S595,V595-1)&amp;"&amp;mb="&amp;MID(S595,V595+1,99),"Open on MyMapcodes →"),""),"")</f>
        <v/>
      </c>
      <c r="J595" s="48">
        <f>IF(P595="","",IF(AC595="MISSING","Add the country code: put it in front of the mapcode (e.g. ZAF RDD.2J) or in column C. ZAF = South Africa.",IF(AC595&lt;&gt;"",AC595,IF(M595="NO CONNECTION","Excel couldn't reach the mapcode service. Click the REFRESH RESULTS box just above the table.",IF(NOT(ISNUMBER(F595)),"The mapcode service doesn't recognise "&amp;E595&amp;". Check the mapcode and the country code.",IF(AD595,"Two different country codes were given, so the one in front of the mapcode ("&amp;R595&amp;") was used.",IF(E595&lt;&gt;TRIM(UPPER(B595&amp;"")),"Tidied up to "&amp;E595&amp;".","")))))))</f>
        <v/>
      </c>
      <c r="L595" s="49">
        <f>IF(E595="","",MapcodeAPI&amp;"coords/"&amp;SUBSTITUTE(E595," ","%20"))&amp;LEFT($B$13,0)</f>
        <v/>
      </c>
      <c r="M595" s="49">
        <f>IF(L595="","",IFERROR(_xlfn.WEBSERVICE(L595),IF(MapcodeAPIBackup="","NO CONNECTION",IFERROR(_xlfn.WEBSERVICE(MapcodeAPIBackup&amp;MID(L595,LEN(MapcodeAPI)+1,999)),"NO CONNECTION"))))</f>
        <v/>
      </c>
      <c r="N595" t="inlineStr">
        <is>
          <t xml:space="preserve"> </t>
        </is>
      </c>
      <c r="P595" s="50">
        <f>IFERROR(IF(AND(TRIM(B595&amp;"")="",TRIM(C595&amp;"")=""),"","#"&amp;UPPER(B595&amp;"")),"#(ERROR)")</f>
        <v/>
      </c>
      <c r="Q595" s="50">
        <f>IF(P595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595,2,999)," "," "),"﻿"," "),"​"," "),"⁠"," ")," "," ")," "," "),CHAR(9)," "),CHAR(10)," "),CHAR(13)," "),"MAPCODE"," "),CHAR(34)," "),"“"," "),"”"," "),"'"," "),"’"," "),"‘"," "),"("," "),")"," "),"["," "),"]"," "),"{"," "),"}"," "),","," "),";"," "),"|"," "),":"," "),"/"," "),"\"," ")))</f>
        <v/>
      </c>
      <c r="R595" s="50">
        <f>IF(ISNUMBER(FIND(" ",Q595)),LEFT(Q595,FIND(" ",Q595)-1),"")</f>
        <v/>
      </c>
      <c r="S595" s="50">
        <f>IF(ISNUMBER(FIND(" ",Q595)),TRIM(MID(Q595,FIND(" ",Q595)+1,999)),Q595)</f>
        <v/>
      </c>
      <c r="T5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595&amp;"")," "," "),"﻿"," "),"​"," "),"⁠"," ")," "," ")," "," "),CHAR(9)," "),CHAR(10)," "),CHAR(13)," "),"MAPCODE"," "),CHAR(34)," "),"“"," "),"”"," "),"'"," "),"’"," "),"‘"," "),"("," "),")"," "),"["," "),"]"," "),"{"," "),"}"," "),","," "),";"," "),"|"," "),":"," "),"/"," "),"\"," "))</f>
        <v/>
      </c>
      <c r="U595" s="50">
        <f>IF(R595&lt;&gt;"",R595,T595)</f>
        <v/>
      </c>
      <c r="V595" s="50">
        <f>IFERROR(FIND(".",S595),0)</f>
        <v/>
      </c>
      <c r="W595" s="50">
        <f>IF(V595&gt;0,V595-1,LEN(S595))</f>
        <v/>
      </c>
      <c r="X595" s="50">
        <f>IF(V595=0,"",IFERROR(LEFT(MID(S595,V595+1,99),FIND("-",MID(S595,V595+1,99))-1),MID(S595,V595+1,99)))</f>
        <v/>
      </c>
      <c r="Y595" s="50">
        <f>LEN(X595)</f>
        <v/>
      </c>
      <c r="Z5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595,"0",""),"1",""),"2",""),"3",""),"4",""),"5",""),"6",""),"7",""),"8",""),"9",""),"A",""),"B",""),"C",""),"D",""),"E",""),"F",""),"G",""),"H",""),"I",""),"J",""),"K",""),"L",""),"M",""),"N",""),"O",""),"P",""),"Q",""),"R",""),"S",""),"T",""),"U",""),"V",""),"W",""),"X",""),"Y",""),"Z",""),".",""),"-","")</f>
        <v/>
      </c>
      <c r="AA595" s="50">
        <f>LEN(S595)-LEN(SUBSTITUTE(S595,".",""))</f>
        <v/>
      </c>
      <c r="AB595" s="50">
        <f>AND(W595=5,Y595=4)</f>
        <v/>
      </c>
      <c r="AC595" s="50">
        <f>IF(P595="","",IF(S595="","There is no mapcode in this row, only a country code.",IF(ISNUMBER(FIND(" ",S595)),"There are too many spaces. A mapcode looks like ZAF RDD.2J: the country code, one space, then the code.",IF(Z595&lt;&gt;"","Contains characters that can't be in a mapcode: "&amp;Z595,IF(OR(AA595&lt;&gt;1,W595&lt;2,W595&gt;5,Y595&lt;2,Y595&gt;4),"This doesn't look like a mapcode. Mapcodes look like RDD.2J: 2 to 5 letters or numbers, a dot, then 2 to 4 more.",IF(AND(U595="",NOT(AB595)),"MISSING",IF(AND(U595&lt;&gt;"",OR(LEN(U595)&lt;2,LEN(U595)&gt;6,ISNUMBER(FIND(".",U595)))),"The country code """&amp;U595&amp;""" doesn't look right. Use a code like ZAF (South Africa) or US-CA (California).","")))))))</f>
        <v/>
      </c>
      <c r="AD595" s="50">
        <f>AND(R595&lt;&gt;"",T595&lt;&gt;"",R595&lt;&gt;T595)</f>
        <v/>
      </c>
    </row>
    <row r="596">
      <c r="B596" s="44" t="n"/>
      <c r="C596" s="44" t="n"/>
      <c r="D596" s="45">
        <f>IF(P596="","",IF(AC596="MISSING","MISSING COUNTRY CODE",IF(AC596&lt;&gt;"","NOT A VALID MAPCODE",IF(M596="NO CONNECTION","NO CONNECTION",IF(NOT(ISNUMBER(F596)),"NOT FOUND",IF(AD596,"CONVERTED – PLEASE CHECK","CONVERTED"))))))</f>
        <v/>
      </c>
      <c r="E596" s="46">
        <f>IF(OR(P596="",AC596&lt;&gt;""),"",TRIM(U596&amp;" "&amp;S596))</f>
        <v/>
      </c>
      <c r="F596" s="47">
        <f>IF(OR(M596="",M596="NO CONNECTION"),"",IFERROR(VALUE(SUBSTITUTE(_xlfn.FILTERXML(M596,"//latDeg"),".",MID(1/2,2,1))),""))</f>
        <v/>
      </c>
      <c r="G596" s="47">
        <f>IF(OR(M596="",M596="NO CONNECTION"),"",IFERROR(VALUE(SUBSTITUTE(_xlfn.FILTERXML(M596,"//lonDeg"),".",MID(1/2,2,1))),""))</f>
        <v/>
      </c>
      <c r="H596" s="45">
        <f>IF(ISNUMBER(F596),SUBSTITUTE(ROUND(F596,6)&amp;"",",",".")&amp;", "&amp;SUBSTITUTE(ROUND(G596,6)&amp;"",",","."),"")</f>
        <v/>
      </c>
      <c r="I596" s="46">
        <f>IF(ISNUMBER(F596),IFERROR(HYPERLINK("https://www.mymapcodes.com/go/?t="&amp;IF(U596="","AAA",U596)&amp;"&amp;ma="&amp;LEFT(S596,V596-1)&amp;"&amp;mb="&amp;MID(S596,V596+1,99),"Open on MyMapcodes →"),""),"")</f>
        <v/>
      </c>
      <c r="J596" s="48">
        <f>IF(P596="","",IF(AC596="MISSING","Add the country code: put it in front of the mapcode (e.g. ZAF RDD.2J) or in column C. ZAF = South Africa.",IF(AC596&lt;&gt;"",AC596,IF(M596="NO CONNECTION","Excel couldn't reach the mapcode service. Click the REFRESH RESULTS box just above the table.",IF(NOT(ISNUMBER(F596)),"The mapcode service doesn't recognise "&amp;E596&amp;". Check the mapcode and the country code.",IF(AD596,"Two different country codes were given, so the one in front of the mapcode ("&amp;R596&amp;") was used.",IF(E596&lt;&gt;TRIM(UPPER(B596&amp;"")),"Tidied up to "&amp;E596&amp;".","")))))))</f>
        <v/>
      </c>
      <c r="L596" s="49">
        <f>IF(E596="","",MapcodeAPI&amp;"coords/"&amp;SUBSTITUTE(E596," ","%20"))&amp;LEFT($B$13,0)</f>
        <v/>
      </c>
      <c r="M596" s="49">
        <f>IF(L596="","",IFERROR(_xlfn.WEBSERVICE(L596),IF(MapcodeAPIBackup="","NO CONNECTION",IFERROR(_xlfn.WEBSERVICE(MapcodeAPIBackup&amp;MID(L596,LEN(MapcodeAPI)+1,999)),"NO CONNECTION"))))</f>
        <v/>
      </c>
      <c r="N596" t="inlineStr">
        <is>
          <t xml:space="preserve"> </t>
        </is>
      </c>
      <c r="P596" s="50">
        <f>IFERROR(IF(AND(TRIM(B596&amp;"")="",TRIM(C596&amp;"")=""),"","#"&amp;UPPER(B596&amp;"")),"#(ERROR)")</f>
        <v/>
      </c>
      <c r="Q596" s="50">
        <f>IF(P596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596,2,999)," "," "),"﻿"," "),"​"," "),"⁠"," ")," "," ")," "," "),CHAR(9)," "),CHAR(10)," "),CHAR(13)," "),"MAPCODE"," "),CHAR(34)," "),"“"," "),"”"," "),"'"," "),"’"," "),"‘"," "),"("," "),")"," "),"["," "),"]"," "),"{"," "),"}"," "),","," "),";"," "),"|"," "),":"," "),"/"," "),"\"," ")))</f>
        <v/>
      </c>
      <c r="R596" s="50">
        <f>IF(ISNUMBER(FIND(" ",Q596)),LEFT(Q596,FIND(" ",Q596)-1),"")</f>
        <v/>
      </c>
      <c r="S596" s="50">
        <f>IF(ISNUMBER(FIND(" ",Q596)),TRIM(MID(Q596,FIND(" ",Q596)+1,999)),Q596)</f>
        <v/>
      </c>
      <c r="T5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596&amp;"")," "," "),"﻿"," "),"​"," "),"⁠"," ")," "," ")," "," "),CHAR(9)," "),CHAR(10)," "),CHAR(13)," "),"MAPCODE"," "),CHAR(34)," "),"“"," "),"”"," "),"'"," "),"’"," "),"‘"," "),"("," "),")"," "),"["," "),"]"," "),"{"," "),"}"," "),","," "),";"," "),"|"," "),":"," "),"/"," "),"\"," "))</f>
        <v/>
      </c>
      <c r="U596" s="50">
        <f>IF(R596&lt;&gt;"",R596,T596)</f>
        <v/>
      </c>
      <c r="V596" s="50">
        <f>IFERROR(FIND(".",S596),0)</f>
        <v/>
      </c>
      <c r="W596" s="50">
        <f>IF(V596&gt;0,V596-1,LEN(S596))</f>
        <v/>
      </c>
      <c r="X596" s="50">
        <f>IF(V596=0,"",IFERROR(LEFT(MID(S596,V596+1,99),FIND("-",MID(S596,V596+1,99))-1),MID(S596,V596+1,99)))</f>
        <v/>
      </c>
      <c r="Y596" s="50">
        <f>LEN(X596)</f>
        <v/>
      </c>
      <c r="Z5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596,"0",""),"1",""),"2",""),"3",""),"4",""),"5",""),"6",""),"7",""),"8",""),"9",""),"A",""),"B",""),"C",""),"D",""),"E",""),"F",""),"G",""),"H",""),"I",""),"J",""),"K",""),"L",""),"M",""),"N",""),"O",""),"P",""),"Q",""),"R",""),"S",""),"T",""),"U",""),"V",""),"W",""),"X",""),"Y",""),"Z",""),".",""),"-","")</f>
        <v/>
      </c>
      <c r="AA596" s="50">
        <f>LEN(S596)-LEN(SUBSTITUTE(S596,".",""))</f>
        <v/>
      </c>
      <c r="AB596" s="50">
        <f>AND(W596=5,Y596=4)</f>
        <v/>
      </c>
      <c r="AC596" s="50">
        <f>IF(P596="","",IF(S596="","There is no mapcode in this row, only a country code.",IF(ISNUMBER(FIND(" ",S596)),"There are too many spaces. A mapcode looks like ZAF RDD.2J: the country code, one space, then the code.",IF(Z596&lt;&gt;"","Contains characters that can't be in a mapcode: "&amp;Z596,IF(OR(AA596&lt;&gt;1,W596&lt;2,W596&gt;5,Y596&lt;2,Y596&gt;4),"This doesn't look like a mapcode. Mapcodes look like RDD.2J: 2 to 5 letters or numbers, a dot, then 2 to 4 more.",IF(AND(U596="",NOT(AB596)),"MISSING",IF(AND(U596&lt;&gt;"",OR(LEN(U596)&lt;2,LEN(U596)&gt;6,ISNUMBER(FIND(".",U596)))),"The country code """&amp;U596&amp;""" doesn't look right. Use a code like ZAF (South Africa) or US-CA (California).","")))))))</f>
        <v/>
      </c>
      <c r="AD596" s="50">
        <f>AND(R596&lt;&gt;"",T596&lt;&gt;"",R596&lt;&gt;T596)</f>
        <v/>
      </c>
    </row>
    <row r="597">
      <c r="B597" s="44" t="n"/>
      <c r="C597" s="44" t="n"/>
      <c r="D597" s="45">
        <f>IF(P597="","",IF(AC597="MISSING","MISSING COUNTRY CODE",IF(AC597&lt;&gt;"","NOT A VALID MAPCODE",IF(M597="NO CONNECTION","NO CONNECTION",IF(NOT(ISNUMBER(F597)),"NOT FOUND",IF(AD597,"CONVERTED – PLEASE CHECK","CONVERTED"))))))</f>
        <v/>
      </c>
      <c r="E597" s="46">
        <f>IF(OR(P597="",AC597&lt;&gt;""),"",TRIM(U597&amp;" "&amp;S597))</f>
        <v/>
      </c>
      <c r="F597" s="47">
        <f>IF(OR(M597="",M597="NO CONNECTION"),"",IFERROR(VALUE(SUBSTITUTE(_xlfn.FILTERXML(M597,"//latDeg"),".",MID(1/2,2,1))),""))</f>
        <v/>
      </c>
      <c r="G597" s="47">
        <f>IF(OR(M597="",M597="NO CONNECTION"),"",IFERROR(VALUE(SUBSTITUTE(_xlfn.FILTERXML(M597,"//lonDeg"),".",MID(1/2,2,1))),""))</f>
        <v/>
      </c>
      <c r="H597" s="45">
        <f>IF(ISNUMBER(F597),SUBSTITUTE(ROUND(F597,6)&amp;"",",",".")&amp;", "&amp;SUBSTITUTE(ROUND(G597,6)&amp;"",",","."),"")</f>
        <v/>
      </c>
      <c r="I597" s="46">
        <f>IF(ISNUMBER(F597),IFERROR(HYPERLINK("https://www.mymapcodes.com/go/?t="&amp;IF(U597="","AAA",U597)&amp;"&amp;ma="&amp;LEFT(S597,V597-1)&amp;"&amp;mb="&amp;MID(S597,V597+1,99),"Open on MyMapcodes →"),""),"")</f>
        <v/>
      </c>
      <c r="J597" s="48">
        <f>IF(P597="","",IF(AC597="MISSING","Add the country code: put it in front of the mapcode (e.g. ZAF RDD.2J) or in column C. ZAF = South Africa.",IF(AC597&lt;&gt;"",AC597,IF(M597="NO CONNECTION","Excel couldn't reach the mapcode service. Click the REFRESH RESULTS box just above the table.",IF(NOT(ISNUMBER(F597)),"The mapcode service doesn't recognise "&amp;E597&amp;". Check the mapcode and the country code.",IF(AD597,"Two different country codes were given, so the one in front of the mapcode ("&amp;R597&amp;") was used.",IF(E597&lt;&gt;TRIM(UPPER(B597&amp;"")),"Tidied up to "&amp;E597&amp;".","")))))))</f>
        <v/>
      </c>
      <c r="L597" s="49">
        <f>IF(E597="","",MapcodeAPI&amp;"coords/"&amp;SUBSTITUTE(E597," ","%20"))&amp;LEFT($B$13,0)</f>
        <v/>
      </c>
      <c r="M597" s="49">
        <f>IF(L597="","",IFERROR(_xlfn.WEBSERVICE(L597),IF(MapcodeAPIBackup="","NO CONNECTION",IFERROR(_xlfn.WEBSERVICE(MapcodeAPIBackup&amp;MID(L597,LEN(MapcodeAPI)+1,999)),"NO CONNECTION"))))</f>
        <v/>
      </c>
      <c r="N597" t="inlineStr">
        <is>
          <t xml:space="preserve"> </t>
        </is>
      </c>
      <c r="P597" s="50">
        <f>IFERROR(IF(AND(TRIM(B597&amp;"")="",TRIM(C597&amp;"")=""),"","#"&amp;UPPER(B597&amp;"")),"#(ERROR)")</f>
        <v/>
      </c>
      <c r="Q597" s="50">
        <f>IF(P597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597,2,999)," "," "),"﻿"," "),"​"," "),"⁠"," ")," "," ")," "," "),CHAR(9)," "),CHAR(10)," "),CHAR(13)," "),"MAPCODE"," "),CHAR(34)," "),"“"," "),"”"," "),"'"," "),"’"," "),"‘"," "),"("," "),")"," "),"["," "),"]"," "),"{"," "),"}"," "),","," "),";"," "),"|"," "),":"," "),"/"," "),"\"," ")))</f>
        <v/>
      </c>
      <c r="R597" s="50">
        <f>IF(ISNUMBER(FIND(" ",Q597)),LEFT(Q597,FIND(" ",Q597)-1),"")</f>
        <v/>
      </c>
      <c r="S597" s="50">
        <f>IF(ISNUMBER(FIND(" ",Q597)),TRIM(MID(Q597,FIND(" ",Q597)+1,999)),Q597)</f>
        <v/>
      </c>
      <c r="T5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597&amp;"")," "," "),"﻿"," "),"​"," "),"⁠"," ")," "," ")," "," "),CHAR(9)," "),CHAR(10)," "),CHAR(13)," "),"MAPCODE"," "),CHAR(34)," "),"“"," "),"”"," "),"'"," "),"’"," "),"‘"," "),"("," "),")"," "),"["," "),"]"," "),"{"," "),"}"," "),","," "),";"," "),"|"," "),":"," "),"/"," "),"\"," "))</f>
        <v/>
      </c>
      <c r="U597" s="50">
        <f>IF(R597&lt;&gt;"",R597,T597)</f>
        <v/>
      </c>
      <c r="V597" s="50">
        <f>IFERROR(FIND(".",S597),0)</f>
        <v/>
      </c>
      <c r="W597" s="50">
        <f>IF(V597&gt;0,V597-1,LEN(S597))</f>
        <v/>
      </c>
      <c r="X597" s="50">
        <f>IF(V597=0,"",IFERROR(LEFT(MID(S597,V597+1,99),FIND("-",MID(S597,V597+1,99))-1),MID(S597,V597+1,99)))</f>
        <v/>
      </c>
      <c r="Y597" s="50">
        <f>LEN(X597)</f>
        <v/>
      </c>
      <c r="Z5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597,"0",""),"1",""),"2",""),"3",""),"4",""),"5",""),"6",""),"7",""),"8",""),"9",""),"A",""),"B",""),"C",""),"D",""),"E",""),"F",""),"G",""),"H",""),"I",""),"J",""),"K",""),"L",""),"M",""),"N",""),"O",""),"P",""),"Q",""),"R",""),"S",""),"T",""),"U",""),"V",""),"W",""),"X",""),"Y",""),"Z",""),".",""),"-","")</f>
        <v/>
      </c>
      <c r="AA597" s="50">
        <f>LEN(S597)-LEN(SUBSTITUTE(S597,".",""))</f>
        <v/>
      </c>
      <c r="AB597" s="50">
        <f>AND(W597=5,Y597=4)</f>
        <v/>
      </c>
      <c r="AC597" s="50">
        <f>IF(P597="","",IF(S597="","There is no mapcode in this row, only a country code.",IF(ISNUMBER(FIND(" ",S597)),"There are too many spaces. A mapcode looks like ZAF RDD.2J: the country code, one space, then the code.",IF(Z597&lt;&gt;"","Contains characters that can't be in a mapcode: "&amp;Z597,IF(OR(AA597&lt;&gt;1,W597&lt;2,W597&gt;5,Y597&lt;2,Y597&gt;4),"This doesn't look like a mapcode. Mapcodes look like RDD.2J: 2 to 5 letters or numbers, a dot, then 2 to 4 more.",IF(AND(U597="",NOT(AB597)),"MISSING",IF(AND(U597&lt;&gt;"",OR(LEN(U597)&lt;2,LEN(U597)&gt;6,ISNUMBER(FIND(".",U597)))),"The country code """&amp;U597&amp;""" doesn't look right. Use a code like ZAF (South Africa) or US-CA (California).","")))))))</f>
        <v/>
      </c>
      <c r="AD597" s="50">
        <f>AND(R597&lt;&gt;"",T597&lt;&gt;"",R597&lt;&gt;T597)</f>
        <v/>
      </c>
    </row>
    <row r="598">
      <c r="B598" s="44" t="n"/>
      <c r="C598" s="44" t="n"/>
      <c r="D598" s="45">
        <f>IF(P598="","",IF(AC598="MISSING","MISSING COUNTRY CODE",IF(AC598&lt;&gt;"","NOT A VALID MAPCODE",IF(M598="NO CONNECTION","NO CONNECTION",IF(NOT(ISNUMBER(F598)),"NOT FOUND",IF(AD598,"CONVERTED – PLEASE CHECK","CONVERTED"))))))</f>
        <v/>
      </c>
      <c r="E598" s="46">
        <f>IF(OR(P598="",AC598&lt;&gt;""),"",TRIM(U598&amp;" "&amp;S598))</f>
        <v/>
      </c>
      <c r="F598" s="47">
        <f>IF(OR(M598="",M598="NO CONNECTION"),"",IFERROR(VALUE(SUBSTITUTE(_xlfn.FILTERXML(M598,"//latDeg"),".",MID(1/2,2,1))),""))</f>
        <v/>
      </c>
      <c r="G598" s="47">
        <f>IF(OR(M598="",M598="NO CONNECTION"),"",IFERROR(VALUE(SUBSTITUTE(_xlfn.FILTERXML(M598,"//lonDeg"),".",MID(1/2,2,1))),""))</f>
        <v/>
      </c>
      <c r="H598" s="45">
        <f>IF(ISNUMBER(F598),SUBSTITUTE(ROUND(F598,6)&amp;"",",",".")&amp;", "&amp;SUBSTITUTE(ROUND(G598,6)&amp;"",",","."),"")</f>
        <v/>
      </c>
      <c r="I598" s="46">
        <f>IF(ISNUMBER(F598),IFERROR(HYPERLINK("https://www.mymapcodes.com/go/?t="&amp;IF(U598="","AAA",U598)&amp;"&amp;ma="&amp;LEFT(S598,V598-1)&amp;"&amp;mb="&amp;MID(S598,V598+1,99),"Open on MyMapcodes →"),""),"")</f>
        <v/>
      </c>
      <c r="J598" s="48">
        <f>IF(P598="","",IF(AC598="MISSING","Add the country code: put it in front of the mapcode (e.g. ZAF RDD.2J) or in column C. ZAF = South Africa.",IF(AC598&lt;&gt;"",AC598,IF(M598="NO CONNECTION","Excel couldn't reach the mapcode service. Click the REFRESH RESULTS box just above the table.",IF(NOT(ISNUMBER(F598)),"The mapcode service doesn't recognise "&amp;E598&amp;". Check the mapcode and the country code.",IF(AD598,"Two different country codes were given, so the one in front of the mapcode ("&amp;R598&amp;") was used.",IF(E598&lt;&gt;TRIM(UPPER(B598&amp;"")),"Tidied up to "&amp;E598&amp;".","")))))))</f>
        <v/>
      </c>
      <c r="L598" s="49">
        <f>IF(E598="","",MapcodeAPI&amp;"coords/"&amp;SUBSTITUTE(E598," ","%20"))&amp;LEFT($B$13,0)</f>
        <v/>
      </c>
      <c r="M598" s="49">
        <f>IF(L598="","",IFERROR(_xlfn.WEBSERVICE(L598),IF(MapcodeAPIBackup="","NO CONNECTION",IFERROR(_xlfn.WEBSERVICE(MapcodeAPIBackup&amp;MID(L598,LEN(MapcodeAPI)+1,999)),"NO CONNECTION"))))</f>
        <v/>
      </c>
      <c r="N598" t="inlineStr">
        <is>
          <t xml:space="preserve"> </t>
        </is>
      </c>
      <c r="P598" s="50">
        <f>IFERROR(IF(AND(TRIM(B598&amp;"")="",TRIM(C598&amp;"")=""),"","#"&amp;UPPER(B598&amp;"")),"#(ERROR)")</f>
        <v/>
      </c>
      <c r="Q598" s="50">
        <f>IF(P598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598,2,999)," "," "),"﻿"," "),"​"," "),"⁠"," ")," "," ")," "," "),CHAR(9)," "),CHAR(10)," "),CHAR(13)," "),"MAPCODE"," "),CHAR(34)," "),"“"," "),"”"," "),"'"," "),"’"," "),"‘"," "),"("," "),")"," "),"["," "),"]"," "),"{"," "),"}"," "),","," "),";"," "),"|"," "),":"," "),"/"," "),"\"," ")))</f>
        <v/>
      </c>
      <c r="R598" s="50">
        <f>IF(ISNUMBER(FIND(" ",Q598)),LEFT(Q598,FIND(" ",Q598)-1),"")</f>
        <v/>
      </c>
      <c r="S598" s="50">
        <f>IF(ISNUMBER(FIND(" ",Q598)),TRIM(MID(Q598,FIND(" ",Q598)+1,999)),Q598)</f>
        <v/>
      </c>
      <c r="T5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598&amp;"")," "," "),"﻿"," "),"​"," "),"⁠"," ")," "," ")," "," "),CHAR(9)," "),CHAR(10)," "),CHAR(13)," "),"MAPCODE"," "),CHAR(34)," "),"“"," "),"”"," "),"'"," "),"’"," "),"‘"," "),"("," "),")"," "),"["," "),"]"," "),"{"," "),"}"," "),","," "),";"," "),"|"," "),":"," "),"/"," "),"\"," "))</f>
        <v/>
      </c>
      <c r="U598" s="50">
        <f>IF(R598&lt;&gt;"",R598,T598)</f>
        <v/>
      </c>
      <c r="V598" s="50">
        <f>IFERROR(FIND(".",S598),0)</f>
        <v/>
      </c>
      <c r="W598" s="50">
        <f>IF(V598&gt;0,V598-1,LEN(S598))</f>
        <v/>
      </c>
      <c r="X598" s="50">
        <f>IF(V598=0,"",IFERROR(LEFT(MID(S598,V598+1,99),FIND("-",MID(S598,V598+1,99))-1),MID(S598,V598+1,99)))</f>
        <v/>
      </c>
      <c r="Y598" s="50">
        <f>LEN(X598)</f>
        <v/>
      </c>
      <c r="Z5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598,"0",""),"1",""),"2",""),"3",""),"4",""),"5",""),"6",""),"7",""),"8",""),"9",""),"A",""),"B",""),"C",""),"D",""),"E",""),"F",""),"G",""),"H",""),"I",""),"J",""),"K",""),"L",""),"M",""),"N",""),"O",""),"P",""),"Q",""),"R",""),"S",""),"T",""),"U",""),"V",""),"W",""),"X",""),"Y",""),"Z",""),".",""),"-","")</f>
        <v/>
      </c>
      <c r="AA598" s="50">
        <f>LEN(S598)-LEN(SUBSTITUTE(S598,".",""))</f>
        <v/>
      </c>
      <c r="AB598" s="50">
        <f>AND(W598=5,Y598=4)</f>
        <v/>
      </c>
      <c r="AC598" s="50">
        <f>IF(P598="","",IF(S598="","There is no mapcode in this row, only a country code.",IF(ISNUMBER(FIND(" ",S598)),"There are too many spaces. A mapcode looks like ZAF RDD.2J: the country code, one space, then the code.",IF(Z598&lt;&gt;"","Contains characters that can't be in a mapcode: "&amp;Z598,IF(OR(AA598&lt;&gt;1,W598&lt;2,W598&gt;5,Y598&lt;2,Y598&gt;4),"This doesn't look like a mapcode. Mapcodes look like RDD.2J: 2 to 5 letters or numbers, a dot, then 2 to 4 more.",IF(AND(U598="",NOT(AB598)),"MISSING",IF(AND(U598&lt;&gt;"",OR(LEN(U598)&lt;2,LEN(U598)&gt;6,ISNUMBER(FIND(".",U598)))),"The country code """&amp;U598&amp;""" doesn't look right. Use a code like ZAF (South Africa) or US-CA (California).","")))))))</f>
        <v/>
      </c>
      <c r="AD598" s="50">
        <f>AND(R598&lt;&gt;"",T598&lt;&gt;"",R598&lt;&gt;T598)</f>
        <v/>
      </c>
    </row>
    <row r="599">
      <c r="B599" s="44" t="n"/>
      <c r="C599" s="44" t="n"/>
      <c r="D599" s="45">
        <f>IF(P599="","",IF(AC599="MISSING","MISSING COUNTRY CODE",IF(AC599&lt;&gt;"","NOT A VALID MAPCODE",IF(M599="NO CONNECTION","NO CONNECTION",IF(NOT(ISNUMBER(F599)),"NOT FOUND",IF(AD599,"CONVERTED – PLEASE CHECK","CONVERTED"))))))</f>
        <v/>
      </c>
      <c r="E599" s="46">
        <f>IF(OR(P599="",AC599&lt;&gt;""),"",TRIM(U599&amp;" "&amp;S599))</f>
        <v/>
      </c>
      <c r="F599" s="47">
        <f>IF(OR(M599="",M599="NO CONNECTION"),"",IFERROR(VALUE(SUBSTITUTE(_xlfn.FILTERXML(M599,"//latDeg"),".",MID(1/2,2,1))),""))</f>
        <v/>
      </c>
      <c r="G599" s="47">
        <f>IF(OR(M599="",M599="NO CONNECTION"),"",IFERROR(VALUE(SUBSTITUTE(_xlfn.FILTERXML(M599,"//lonDeg"),".",MID(1/2,2,1))),""))</f>
        <v/>
      </c>
      <c r="H599" s="45">
        <f>IF(ISNUMBER(F599),SUBSTITUTE(ROUND(F599,6)&amp;"",",",".")&amp;", "&amp;SUBSTITUTE(ROUND(G599,6)&amp;"",",","."),"")</f>
        <v/>
      </c>
      <c r="I599" s="46">
        <f>IF(ISNUMBER(F599),IFERROR(HYPERLINK("https://www.mymapcodes.com/go/?t="&amp;IF(U599="","AAA",U599)&amp;"&amp;ma="&amp;LEFT(S599,V599-1)&amp;"&amp;mb="&amp;MID(S599,V599+1,99),"Open on MyMapcodes →"),""),"")</f>
        <v/>
      </c>
      <c r="J599" s="48">
        <f>IF(P599="","",IF(AC599="MISSING","Add the country code: put it in front of the mapcode (e.g. ZAF RDD.2J) or in column C. ZAF = South Africa.",IF(AC599&lt;&gt;"",AC599,IF(M599="NO CONNECTION","Excel couldn't reach the mapcode service. Click the REFRESH RESULTS box just above the table.",IF(NOT(ISNUMBER(F599)),"The mapcode service doesn't recognise "&amp;E599&amp;". Check the mapcode and the country code.",IF(AD599,"Two different country codes were given, so the one in front of the mapcode ("&amp;R599&amp;") was used.",IF(E599&lt;&gt;TRIM(UPPER(B599&amp;"")),"Tidied up to "&amp;E599&amp;".","")))))))</f>
        <v/>
      </c>
      <c r="L599" s="49">
        <f>IF(E599="","",MapcodeAPI&amp;"coords/"&amp;SUBSTITUTE(E599," ","%20"))&amp;LEFT($B$13,0)</f>
        <v/>
      </c>
      <c r="M599" s="49">
        <f>IF(L599="","",IFERROR(_xlfn.WEBSERVICE(L599),IF(MapcodeAPIBackup="","NO CONNECTION",IFERROR(_xlfn.WEBSERVICE(MapcodeAPIBackup&amp;MID(L599,LEN(MapcodeAPI)+1,999)),"NO CONNECTION"))))</f>
        <v/>
      </c>
      <c r="N599" t="inlineStr">
        <is>
          <t xml:space="preserve"> </t>
        </is>
      </c>
      <c r="P599" s="50">
        <f>IFERROR(IF(AND(TRIM(B599&amp;"")="",TRIM(C599&amp;"")=""),"","#"&amp;UPPER(B599&amp;"")),"#(ERROR)")</f>
        <v/>
      </c>
      <c r="Q599" s="50">
        <f>IF(P599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599,2,999)," "," "),"﻿"," "),"​"," "),"⁠"," ")," "," ")," "," "),CHAR(9)," "),CHAR(10)," "),CHAR(13)," "),"MAPCODE"," "),CHAR(34)," "),"“"," "),"”"," "),"'"," "),"’"," "),"‘"," "),"("," "),")"," "),"["," "),"]"," "),"{"," "),"}"," "),","," "),";"," "),"|"," "),":"," "),"/"," "),"\"," ")))</f>
        <v/>
      </c>
      <c r="R599" s="50">
        <f>IF(ISNUMBER(FIND(" ",Q599)),LEFT(Q599,FIND(" ",Q599)-1),"")</f>
        <v/>
      </c>
      <c r="S599" s="50">
        <f>IF(ISNUMBER(FIND(" ",Q599)),TRIM(MID(Q599,FIND(" ",Q599)+1,999)),Q599)</f>
        <v/>
      </c>
      <c r="T5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599&amp;"")," "," "),"﻿"," "),"​"," "),"⁠"," ")," "," ")," "," "),CHAR(9)," "),CHAR(10)," "),CHAR(13)," "),"MAPCODE"," "),CHAR(34)," "),"“"," "),"”"," "),"'"," "),"’"," "),"‘"," "),"("," "),")"," "),"["," "),"]"," "),"{"," "),"}"," "),","," "),";"," "),"|"," "),":"," "),"/"," "),"\"," "))</f>
        <v/>
      </c>
      <c r="U599" s="50">
        <f>IF(R599&lt;&gt;"",R599,T599)</f>
        <v/>
      </c>
      <c r="V599" s="50">
        <f>IFERROR(FIND(".",S599),0)</f>
        <v/>
      </c>
      <c r="W599" s="50">
        <f>IF(V599&gt;0,V599-1,LEN(S599))</f>
        <v/>
      </c>
      <c r="X599" s="50">
        <f>IF(V599=0,"",IFERROR(LEFT(MID(S599,V599+1,99),FIND("-",MID(S599,V599+1,99))-1),MID(S599,V599+1,99)))</f>
        <v/>
      </c>
      <c r="Y599" s="50">
        <f>LEN(X599)</f>
        <v/>
      </c>
      <c r="Z5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599,"0",""),"1",""),"2",""),"3",""),"4",""),"5",""),"6",""),"7",""),"8",""),"9",""),"A",""),"B",""),"C",""),"D",""),"E",""),"F",""),"G",""),"H",""),"I",""),"J",""),"K",""),"L",""),"M",""),"N",""),"O",""),"P",""),"Q",""),"R",""),"S",""),"T",""),"U",""),"V",""),"W",""),"X",""),"Y",""),"Z",""),".",""),"-","")</f>
        <v/>
      </c>
      <c r="AA599" s="50">
        <f>LEN(S599)-LEN(SUBSTITUTE(S599,".",""))</f>
        <v/>
      </c>
      <c r="AB599" s="50">
        <f>AND(W599=5,Y599=4)</f>
        <v/>
      </c>
      <c r="AC599" s="50">
        <f>IF(P599="","",IF(S599="","There is no mapcode in this row, only a country code.",IF(ISNUMBER(FIND(" ",S599)),"There are too many spaces. A mapcode looks like ZAF RDD.2J: the country code, one space, then the code.",IF(Z599&lt;&gt;"","Contains characters that can't be in a mapcode: "&amp;Z599,IF(OR(AA599&lt;&gt;1,W599&lt;2,W599&gt;5,Y599&lt;2,Y599&gt;4),"This doesn't look like a mapcode. Mapcodes look like RDD.2J: 2 to 5 letters or numbers, a dot, then 2 to 4 more.",IF(AND(U599="",NOT(AB599)),"MISSING",IF(AND(U599&lt;&gt;"",OR(LEN(U599)&lt;2,LEN(U599)&gt;6,ISNUMBER(FIND(".",U599)))),"The country code """&amp;U599&amp;""" doesn't look right. Use a code like ZAF (South Africa) or US-CA (California).","")))))))</f>
        <v/>
      </c>
      <c r="AD599" s="50">
        <f>AND(R599&lt;&gt;"",T599&lt;&gt;"",R599&lt;&gt;T599)</f>
        <v/>
      </c>
    </row>
    <row r="600">
      <c r="B600" s="44" t="n"/>
      <c r="C600" s="44" t="n"/>
      <c r="D600" s="45">
        <f>IF(P600="","",IF(AC600="MISSING","MISSING COUNTRY CODE",IF(AC600&lt;&gt;"","NOT A VALID MAPCODE",IF(M600="NO CONNECTION","NO CONNECTION",IF(NOT(ISNUMBER(F600)),"NOT FOUND",IF(AD600,"CONVERTED – PLEASE CHECK","CONVERTED"))))))</f>
        <v/>
      </c>
      <c r="E600" s="46">
        <f>IF(OR(P600="",AC600&lt;&gt;""),"",TRIM(U600&amp;" "&amp;S600))</f>
        <v/>
      </c>
      <c r="F600" s="47">
        <f>IF(OR(M600="",M600="NO CONNECTION"),"",IFERROR(VALUE(SUBSTITUTE(_xlfn.FILTERXML(M600,"//latDeg"),".",MID(1/2,2,1))),""))</f>
        <v/>
      </c>
      <c r="G600" s="47">
        <f>IF(OR(M600="",M600="NO CONNECTION"),"",IFERROR(VALUE(SUBSTITUTE(_xlfn.FILTERXML(M600,"//lonDeg"),".",MID(1/2,2,1))),""))</f>
        <v/>
      </c>
      <c r="H600" s="45">
        <f>IF(ISNUMBER(F600),SUBSTITUTE(ROUND(F600,6)&amp;"",",",".")&amp;", "&amp;SUBSTITUTE(ROUND(G600,6)&amp;"",",","."),"")</f>
        <v/>
      </c>
      <c r="I600" s="46">
        <f>IF(ISNUMBER(F600),IFERROR(HYPERLINK("https://www.mymapcodes.com/go/?t="&amp;IF(U600="","AAA",U600)&amp;"&amp;ma="&amp;LEFT(S600,V600-1)&amp;"&amp;mb="&amp;MID(S600,V600+1,99),"Open on MyMapcodes →"),""),"")</f>
        <v/>
      </c>
      <c r="J600" s="48">
        <f>IF(P600="","",IF(AC600="MISSING","Add the country code: put it in front of the mapcode (e.g. ZAF RDD.2J) or in column C. ZAF = South Africa.",IF(AC600&lt;&gt;"",AC600,IF(M600="NO CONNECTION","Excel couldn't reach the mapcode service. Click the REFRESH RESULTS box just above the table.",IF(NOT(ISNUMBER(F600)),"The mapcode service doesn't recognise "&amp;E600&amp;". Check the mapcode and the country code.",IF(AD600,"Two different country codes were given, so the one in front of the mapcode ("&amp;R600&amp;") was used.",IF(E600&lt;&gt;TRIM(UPPER(B600&amp;"")),"Tidied up to "&amp;E600&amp;".","")))))))</f>
        <v/>
      </c>
      <c r="L600" s="49">
        <f>IF(E600="","",MapcodeAPI&amp;"coords/"&amp;SUBSTITUTE(E600," ","%20"))&amp;LEFT($B$13,0)</f>
        <v/>
      </c>
      <c r="M600" s="49">
        <f>IF(L600="","",IFERROR(_xlfn.WEBSERVICE(L600),IF(MapcodeAPIBackup="","NO CONNECTION",IFERROR(_xlfn.WEBSERVICE(MapcodeAPIBackup&amp;MID(L600,LEN(MapcodeAPI)+1,999)),"NO CONNECTION"))))</f>
        <v/>
      </c>
      <c r="N600" t="inlineStr">
        <is>
          <t xml:space="preserve"> </t>
        </is>
      </c>
      <c r="P600" s="50">
        <f>IFERROR(IF(AND(TRIM(B600&amp;"")="",TRIM(C600&amp;"")=""),"","#"&amp;UPPER(B600&amp;"")),"#(ERROR)")</f>
        <v/>
      </c>
      <c r="Q600" s="50">
        <f>IF(P600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600,2,999)," "," "),"﻿"," "),"​"," "),"⁠"," ")," "," ")," "," "),CHAR(9)," "),CHAR(10)," "),CHAR(13)," "),"MAPCODE"," "),CHAR(34)," "),"“"," "),"”"," "),"'"," "),"’"," "),"‘"," "),"("," "),")"," "),"["," "),"]"," "),"{"," "),"}"," "),","," "),";"," "),"|"," "),":"," "),"/"," "),"\"," ")))</f>
        <v/>
      </c>
      <c r="R600" s="50">
        <f>IF(ISNUMBER(FIND(" ",Q600)),LEFT(Q600,FIND(" ",Q600)-1),"")</f>
        <v/>
      </c>
      <c r="S600" s="50">
        <f>IF(ISNUMBER(FIND(" ",Q600)),TRIM(MID(Q600,FIND(" ",Q600)+1,999)),Q600)</f>
        <v/>
      </c>
      <c r="T6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600&amp;"")," "," "),"﻿"," "),"​"," "),"⁠"," ")," "," ")," "," "),CHAR(9)," "),CHAR(10)," "),CHAR(13)," "),"MAPCODE"," "),CHAR(34)," "),"“"," "),"”"," "),"'"," "),"’"," "),"‘"," "),"("," "),")"," "),"["," "),"]"," "),"{"," "),"}"," "),","," "),";"," "),"|"," "),":"," "),"/"," "),"\"," "))</f>
        <v/>
      </c>
      <c r="U600" s="50">
        <f>IF(R600&lt;&gt;"",R600,T600)</f>
        <v/>
      </c>
      <c r="V600" s="50">
        <f>IFERROR(FIND(".",S600),0)</f>
        <v/>
      </c>
      <c r="W600" s="50">
        <f>IF(V600&gt;0,V600-1,LEN(S600))</f>
        <v/>
      </c>
      <c r="X600" s="50">
        <f>IF(V600=0,"",IFERROR(LEFT(MID(S600,V600+1,99),FIND("-",MID(S600,V600+1,99))-1),MID(S600,V600+1,99)))</f>
        <v/>
      </c>
      <c r="Y600" s="50">
        <f>LEN(X600)</f>
        <v/>
      </c>
      <c r="Z6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600,"0",""),"1",""),"2",""),"3",""),"4",""),"5",""),"6",""),"7",""),"8",""),"9",""),"A",""),"B",""),"C",""),"D",""),"E",""),"F",""),"G",""),"H",""),"I",""),"J",""),"K",""),"L",""),"M",""),"N",""),"O",""),"P",""),"Q",""),"R",""),"S",""),"T",""),"U",""),"V",""),"W",""),"X",""),"Y",""),"Z",""),".",""),"-","")</f>
        <v/>
      </c>
      <c r="AA600" s="50">
        <f>LEN(S600)-LEN(SUBSTITUTE(S600,".",""))</f>
        <v/>
      </c>
      <c r="AB600" s="50">
        <f>AND(W600=5,Y600=4)</f>
        <v/>
      </c>
      <c r="AC600" s="50">
        <f>IF(P600="","",IF(S600="","There is no mapcode in this row, only a country code.",IF(ISNUMBER(FIND(" ",S600)),"There are too many spaces. A mapcode looks like ZAF RDD.2J: the country code, one space, then the code.",IF(Z600&lt;&gt;"","Contains characters that can't be in a mapcode: "&amp;Z600,IF(OR(AA600&lt;&gt;1,W600&lt;2,W600&gt;5,Y600&lt;2,Y600&gt;4),"This doesn't look like a mapcode. Mapcodes look like RDD.2J: 2 to 5 letters or numbers, a dot, then 2 to 4 more.",IF(AND(U600="",NOT(AB600)),"MISSING",IF(AND(U600&lt;&gt;"",OR(LEN(U600)&lt;2,LEN(U600)&gt;6,ISNUMBER(FIND(".",U600)))),"The country code """&amp;U600&amp;""" doesn't look right. Use a code like ZAF (South Africa) or US-CA (California).","")))))))</f>
        <v/>
      </c>
      <c r="AD600" s="50">
        <f>AND(R600&lt;&gt;"",T600&lt;&gt;"",R600&lt;&gt;T600)</f>
        <v/>
      </c>
    </row>
    <row r="601">
      <c r="B601" s="44" t="n"/>
      <c r="C601" s="44" t="n"/>
      <c r="D601" s="45">
        <f>IF(P601="","",IF(AC601="MISSING","MISSING COUNTRY CODE",IF(AC601&lt;&gt;"","NOT A VALID MAPCODE",IF(M601="NO CONNECTION","NO CONNECTION",IF(NOT(ISNUMBER(F601)),"NOT FOUND",IF(AD601,"CONVERTED – PLEASE CHECK","CONVERTED"))))))</f>
        <v/>
      </c>
      <c r="E601" s="46">
        <f>IF(OR(P601="",AC601&lt;&gt;""),"",TRIM(U601&amp;" "&amp;S601))</f>
        <v/>
      </c>
      <c r="F601" s="47">
        <f>IF(OR(M601="",M601="NO CONNECTION"),"",IFERROR(VALUE(SUBSTITUTE(_xlfn.FILTERXML(M601,"//latDeg"),".",MID(1/2,2,1))),""))</f>
        <v/>
      </c>
      <c r="G601" s="47">
        <f>IF(OR(M601="",M601="NO CONNECTION"),"",IFERROR(VALUE(SUBSTITUTE(_xlfn.FILTERXML(M601,"//lonDeg"),".",MID(1/2,2,1))),""))</f>
        <v/>
      </c>
      <c r="H601" s="45">
        <f>IF(ISNUMBER(F601),SUBSTITUTE(ROUND(F601,6)&amp;"",",",".")&amp;", "&amp;SUBSTITUTE(ROUND(G601,6)&amp;"",",","."),"")</f>
        <v/>
      </c>
      <c r="I601" s="46">
        <f>IF(ISNUMBER(F601),IFERROR(HYPERLINK("https://www.mymapcodes.com/go/?t="&amp;IF(U601="","AAA",U601)&amp;"&amp;ma="&amp;LEFT(S601,V601-1)&amp;"&amp;mb="&amp;MID(S601,V601+1,99),"Open on MyMapcodes →"),""),"")</f>
        <v/>
      </c>
      <c r="J601" s="48">
        <f>IF(P601="","",IF(AC601="MISSING","Add the country code: put it in front of the mapcode (e.g. ZAF RDD.2J) or in column C. ZAF = South Africa.",IF(AC601&lt;&gt;"",AC601,IF(M601="NO CONNECTION","Excel couldn't reach the mapcode service. Click the REFRESH RESULTS box just above the table.",IF(NOT(ISNUMBER(F601)),"The mapcode service doesn't recognise "&amp;E601&amp;". Check the mapcode and the country code.",IF(AD601,"Two different country codes were given, so the one in front of the mapcode ("&amp;R601&amp;") was used.",IF(E601&lt;&gt;TRIM(UPPER(B601&amp;"")),"Tidied up to "&amp;E601&amp;".","")))))))</f>
        <v/>
      </c>
      <c r="L601" s="49">
        <f>IF(E601="","",MapcodeAPI&amp;"coords/"&amp;SUBSTITUTE(E601," ","%20"))&amp;LEFT($B$13,0)</f>
        <v/>
      </c>
      <c r="M601" s="49">
        <f>IF(L601="","",IFERROR(_xlfn.WEBSERVICE(L601),IF(MapcodeAPIBackup="","NO CONNECTION",IFERROR(_xlfn.WEBSERVICE(MapcodeAPIBackup&amp;MID(L601,LEN(MapcodeAPI)+1,999)),"NO CONNECTION"))))</f>
        <v/>
      </c>
      <c r="N601" t="inlineStr">
        <is>
          <t xml:space="preserve"> </t>
        </is>
      </c>
      <c r="P601" s="50">
        <f>IFERROR(IF(AND(TRIM(B601&amp;"")="",TRIM(C601&amp;"")=""),"","#"&amp;UPPER(B601&amp;"")),"#(ERROR)")</f>
        <v/>
      </c>
      <c r="Q601" s="50">
        <f>IF(P601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601,2,999)," "," "),"﻿"," "),"​"," "),"⁠"," ")," "," ")," "," "),CHAR(9)," "),CHAR(10)," "),CHAR(13)," "),"MAPCODE"," "),CHAR(34)," "),"“"," "),"”"," "),"'"," "),"’"," "),"‘"," "),"("," "),")"," "),"["," "),"]"," "),"{"," "),"}"," "),","," "),";"," "),"|"," "),":"," "),"/"," "),"\"," ")))</f>
        <v/>
      </c>
      <c r="R601" s="50">
        <f>IF(ISNUMBER(FIND(" ",Q601)),LEFT(Q601,FIND(" ",Q601)-1),"")</f>
        <v/>
      </c>
      <c r="S601" s="50">
        <f>IF(ISNUMBER(FIND(" ",Q601)),TRIM(MID(Q601,FIND(" ",Q601)+1,999)),Q601)</f>
        <v/>
      </c>
      <c r="T6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601&amp;"")," "," "),"﻿"," "),"​"," "),"⁠"," ")," "," ")," "," "),CHAR(9)," "),CHAR(10)," "),CHAR(13)," "),"MAPCODE"," "),CHAR(34)," "),"“"," "),"”"," "),"'"," "),"’"," "),"‘"," "),"("," "),")"," "),"["," "),"]"," "),"{"," "),"}"," "),","," "),";"," "),"|"," "),":"," "),"/"," "),"\"," "))</f>
        <v/>
      </c>
      <c r="U601" s="50">
        <f>IF(R601&lt;&gt;"",R601,T601)</f>
        <v/>
      </c>
      <c r="V601" s="50">
        <f>IFERROR(FIND(".",S601),0)</f>
        <v/>
      </c>
      <c r="W601" s="50">
        <f>IF(V601&gt;0,V601-1,LEN(S601))</f>
        <v/>
      </c>
      <c r="X601" s="50">
        <f>IF(V601=0,"",IFERROR(LEFT(MID(S601,V601+1,99),FIND("-",MID(S601,V601+1,99))-1),MID(S601,V601+1,99)))</f>
        <v/>
      </c>
      <c r="Y601" s="50">
        <f>LEN(X601)</f>
        <v/>
      </c>
      <c r="Z6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601,"0",""),"1",""),"2",""),"3",""),"4",""),"5",""),"6",""),"7",""),"8",""),"9",""),"A",""),"B",""),"C",""),"D",""),"E",""),"F",""),"G",""),"H",""),"I",""),"J",""),"K",""),"L",""),"M",""),"N",""),"O",""),"P",""),"Q",""),"R",""),"S",""),"T",""),"U",""),"V",""),"W",""),"X",""),"Y",""),"Z",""),".",""),"-","")</f>
        <v/>
      </c>
      <c r="AA601" s="50">
        <f>LEN(S601)-LEN(SUBSTITUTE(S601,".",""))</f>
        <v/>
      </c>
      <c r="AB601" s="50">
        <f>AND(W601=5,Y601=4)</f>
        <v/>
      </c>
      <c r="AC601" s="50">
        <f>IF(P601="","",IF(S601="","There is no mapcode in this row, only a country code.",IF(ISNUMBER(FIND(" ",S601)),"There are too many spaces. A mapcode looks like ZAF RDD.2J: the country code, one space, then the code.",IF(Z601&lt;&gt;"","Contains characters that can't be in a mapcode: "&amp;Z601,IF(OR(AA601&lt;&gt;1,W601&lt;2,W601&gt;5,Y601&lt;2,Y601&gt;4),"This doesn't look like a mapcode. Mapcodes look like RDD.2J: 2 to 5 letters or numbers, a dot, then 2 to 4 more.",IF(AND(U601="",NOT(AB601)),"MISSING",IF(AND(U601&lt;&gt;"",OR(LEN(U601)&lt;2,LEN(U601)&gt;6,ISNUMBER(FIND(".",U601)))),"The country code """&amp;U601&amp;""" doesn't look right. Use a code like ZAF (South Africa) or US-CA (California).","")))))))</f>
        <v/>
      </c>
      <c r="AD601" s="50">
        <f>AND(R601&lt;&gt;"",T601&lt;&gt;"",R601&lt;&gt;T601)</f>
        <v/>
      </c>
    </row>
    <row r="602">
      <c r="B602" s="44" t="n"/>
      <c r="C602" s="44" t="n"/>
      <c r="D602" s="45">
        <f>IF(P602="","",IF(AC602="MISSING","MISSING COUNTRY CODE",IF(AC602&lt;&gt;"","NOT A VALID MAPCODE",IF(M602="NO CONNECTION","NO CONNECTION",IF(NOT(ISNUMBER(F602)),"NOT FOUND",IF(AD602,"CONVERTED – PLEASE CHECK","CONVERTED"))))))</f>
        <v/>
      </c>
      <c r="E602" s="46">
        <f>IF(OR(P602="",AC602&lt;&gt;""),"",TRIM(U602&amp;" "&amp;S602))</f>
        <v/>
      </c>
      <c r="F602" s="47">
        <f>IF(OR(M602="",M602="NO CONNECTION"),"",IFERROR(VALUE(SUBSTITUTE(_xlfn.FILTERXML(M602,"//latDeg"),".",MID(1/2,2,1))),""))</f>
        <v/>
      </c>
      <c r="G602" s="47">
        <f>IF(OR(M602="",M602="NO CONNECTION"),"",IFERROR(VALUE(SUBSTITUTE(_xlfn.FILTERXML(M602,"//lonDeg"),".",MID(1/2,2,1))),""))</f>
        <v/>
      </c>
      <c r="H602" s="45">
        <f>IF(ISNUMBER(F602),SUBSTITUTE(ROUND(F602,6)&amp;"",",",".")&amp;", "&amp;SUBSTITUTE(ROUND(G602,6)&amp;"",",","."),"")</f>
        <v/>
      </c>
      <c r="I602" s="46">
        <f>IF(ISNUMBER(F602),IFERROR(HYPERLINK("https://www.mymapcodes.com/go/?t="&amp;IF(U602="","AAA",U602)&amp;"&amp;ma="&amp;LEFT(S602,V602-1)&amp;"&amp;mb="&amp;MID(S602,V602+1,99),"Open on MyMapcodes →"),""),"")</f>
        <v/>
      </c>
      <c r="J602" s="48">
        <f>IF(P602="","",IF(AC602="MISSING","Add the country code: put it in front of the mapcode (e.g. ZAF RDD.2J) or in column C. ZAF = South Africa.",IF(AC602&lt;&gt;"",AC602,IF(M602="NO CONNECTION","Excel couldn't reach the mapcode service. Click the REFRESH RESULTS box just above the table.",IF(NOT(ISNUMBER(F602)),"The mapcode service doesn't recognise "&amp;E602&amp;". Check the mapcode and the country code.",IF(AD602,"Two different country codes were given, so the one in front of the mapcode ("&amp;R602&amp;") was used.",IF(E602&lt;&gt;TRIM(UPPER(B602&amp;"")),"Tidied up to "&amp;E602&amp;".","")))))))</f>
        <v/>
      </c>
      <c r="L602" s="49">
        <f>IF(E602="","",MapcodeAPI&amp;"coords/"&amp;SUBSTITUTE(E602," ","%20"))&amp;LEFT($B$13,0)</f>
        <v/>
      </c>
      <c r="M602" s="49">
        <f>IF(L602="","",IFERROR(_xlfn.WEBSERVICE(L602),IF(MapcodeAPIBackup="","NO CONNECTION",IFERROR(_xlfn.WEBSERVICE(MapcodeAPIBackup&amp;MID(L602,LEN(MapcodeAPI)+1,999)),"NO CONNECTION"))))</f>
        <v/>
      </c>
      <c r="N602" t="inlineStr">
        <is>
          <t xml:space="preserve"> </t>
        </is>
      </c>
      <c r="P602" s="50">
        <f>IFERROR(IF(AND(TRIM(B602&amp;"")="",TRIM(C602&amp;"")=""),"","#"&amp;UPPER(B602&amp;"")),"#(ERROR)")</f>
        <v/>
      </c>
      <c r="Q602" s="50">
        <f>IF(P602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602,2,999)," "," "),"﻿"," "),"​"," "),"⁠"," ")," "," ")," "," "),CHAR(9)," "),CHAR(10)," "),CHAR(13)," "),"MAPCODE"," "),CHAR(34)," "),"“"," "),"”"," "),"'"," "),"’"," "),"‘"," "),"("," "),")"," "),"["," "),"]"," "),"{"," "),"}"," "),","," "),";"," "),"|"," "),":"," "),"/"," "),"\"," ")))</f>
        <v/>
      </c>
      <c r="R602" s="50">
        <f>IF(ISNUMBER(FIND(" ",Q602)),LEFT(Q602,FIND(" ",Q602)-1),"")</f>
        <v/>
      </c>
      <c r="S602" s="50">
        <f>IF(ISNUMBER(FIND(" ",Q602)),TRIM(MID(Q602,FIND(" ",Q602)+1,999)),Q602)</f>
        <v/>
      </c>
      <c r="T6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602&amp;"")," "," "),"﻿"," "),"​"," "),"⁠"," ")," "," ")," "," "),CHAR(9)," "),CHAR(10)," "),CHAR(13)," "),"MAPCODE"," "),CHAR(34)," "),"“"," "),"”"," "),"'"," "),"’"," "),"‘"," "),"("," "),")"," "),"["," "),"]"," "),"{"," "),"}"," "),","," "),";"," "),"|"," "),":"," "),"/"," "),"\"," "))</f>
        <v/>
      </c>
      <c r="U602" s="50">
        <f>IF(R602&lt;&gt;"",R602,T602)</f>
        <v/>
      </c>
      <c r="V602" s="50">
        <f>IFERROR(FIND(".",S602),0)</f>
        <v/>
      </c>
      <c r="W602" s="50">
        <f>IF(V602&gt;0,V602-1,LEN(S602))</f>
        <v/>
      </c>
      <c r="X602" s="50">
        <f>IF(V602=0,"",IFERROR(LEFT(MID(S602,V602+1,99),FIND("-",MID(S602,V602+1,99))-1),MID(S602,V602+1,99)))</f>
        <v/>
      </c>
      <c r="Y602" s="50">
        <f>LEN(X602)</f>
        <v/>
      </c>
      <c r="Z6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602,"0",""),"1",""),"2",""),"3",""),"4",""),"5",""),"6",""),"7",""),"8",""),"9",""),"A",""),"B",""),"C",""),"D",""),"E",""),"F",""),"G",""),"H",""),"I",""),"J",""),"K",""),"L",""),"M",""),"N",""),"O",""),"P",""),"Q",""),"R",""),"S",""),"T",""),"U",""),"V",""),"W",""),"X",""),"Y",""),"Z",""),".",""),"-","")</f>
        <v/>
      </c>
      <c r="AA602" s="50">
        <f>LEN(S602)-LEN(SUBSTITUTE(S602,".",""))</f>
        <v/>
      </c>
      <c r="AB602" s="50">
        <f>AND(W602=5,Y602=4)</f>
        <v/>
      </c>
      <c r="AC602" s="50">
        <f>IF(P602="","",IF(S602="","There is no mapcode in this row, only a country code.",IF(ISNUMBER(FIND(" ",S602)),"There are too many spaces. A mapcode looks like ZAF RDD.2J: the country code, one space, then the code.",IF(Z602&lt;&gt;"","Contains characters that can't be in a mapcode: "&amp;Z602,IF(OR(AA602&lt;&gt;1,W602&lt;2,W602&gt;5,Y602&lt;2,Y602&gt;4),"This doesn't look like a mapcode. Mapcodes look like RDD.2J: 2 to 5 letters or numbers, a dot, then 2 to 4 more.",IF(AND(U602="",NOT(AB602)),"MISSING",IF(AND(U602&lt;&gt;"",OR(LEN(U602)&lt;2,LEN(U602)&gt;6,ISNUMBER(FIND(".",U602)))),"The country code """&amp;U602&amp;""" doesn't look right. Use a code like ZAF (South Africa) or US-CA (California).","")))))))</f>
        <v/>
      </c>
      <c r="AD602" s="50">
        <f>AND(R602&lt;&gt;"",T602&lt;&gt;"",R602&lt;&gt;T602)</f>
        <v/>
      </c>
    </row>
    <row r="603">
      <c r="B603" s="44" t="n"/>
      <c r="C603" s="44" t="n"/>
      <c r="D603" s="45">
        <f>IF(P603="","",IF(AC603="MISSING","MISSING COUNTRY CODE",IF(AC603&lt;&gt;"","NOT A VALID MAPCODE",IF(M603="NO CONNECTION","NO CONNECTION",IF(NOT(ISNUMBER(F603)),"NOT FOUND",IF(AD603,"CONVERTED – PLEASE CHECK","CONVERTED"))))))</f>
        <v/>
      </c>
      <c r="E603" s="46">
        <f>IF(OR(P603="",AC603&lt;&gt;""),"",TRIM(U603&amp;" "&amp;S603))</f>
        <v/>
      </c>
      <c r="F603" s="47">
        <f>IF(OR(M603="",M603="NO CONNECTION"),"",IFERROR(VALUE(SUBSTITUTE(_xlfn.FILTERXML(M603,"//latDeg"),".",MID(1/2,2,1))),""))</f>
        <v/>
      </c>
      <c r="G603" s="47">
        <f>IF(OR(M603="",M603="NO CONNECTION"),"",IFERROR(VALUE(SUBSTITUTE(_xlfn.FILTERXML(M603,"//lonDeg"),".",MID(1/2,2,1))),""))</f>
        <v/>
      </c>
      <c r="H603" s="45">
        <f>IF(ISNUMBER(F603),SUBSTITUTE(ROUND(F603,6)&amp;"",",",".")&amp;", "&amp;SUBSTITUTE(ROUND(G603,6)&amp;"",",","."),"")</f>
        <v/>
      </c>
      <c r="I603" s="46">
        <f>IF(ISNUMBER(F603),IFERROR(HYPERLINK("https://www.mymapcodes.com/go/?t="&amp;IF(U603="","AAA",U603)&amp;"&amp;ma="&amp;LEFT(S603,V603-1)&amp;"&amp;mb="&amp;MID(S603,V603+1,99),"Open on MyMapcodes →"),""),"")</f>
        <v/>
      </c>
      <c r="J603" s="48">
        <f>IF(P603="","",IF(AC603="MISSING","Add the country code: put it in front of the mapcode (e.g. ZAF RDD.2J) or in column C. ZAF = South Africa.",IF(AC603&lt;&gt;"",AC603,IF(M603="NO CONNECTION","Excel couldn't reach the mapcode service. Click the REFRESH RESULTS box just above the table.",IF(NOT(ISNUMBER(F603)),"The mapcode service doesn't recognise "&amp;E603&amp;". Check the mapcode and the country code.",IF(AD603,"Two different country codes were given, so the one in front of the mapcode ("&amp;R603&amp;") was used.",IF(E603&lt;&gt;TRIM(UPPER(B603&amp;"")),"Tidied up to "&amp;E603&amp;".","")))))))</f>
        <v/>
      </c>
      <c r="L603" s="49">
        <f>IF(E603="","",MapcodeAPI&amp;"coords/"&amp;SUBSTITUTE(E603," ","%20"))&amp;LEFT($B$13,0)</f>
        <v/>
      </c>
      <c r="M603" s="49">
        <f>IF(L603="","",IFERROR(_xlfn.WEBSERVICE(L603),IF(MapcodeAPIBackup="","NO CONNECTION",IFERROR(_xlfn.WEBSERVICE(MapcodeAPIBackup&amp;MID(L603,LEN(MapcodeAPI)+1,999)),"NO CONNECTION"))))</f>
        <v/>
      </c>
      <c r="N603" t="inlineStr">
        <is>
          <t xml:space="preserve"> </t>
        </is>
      </c>
      <c r="P603" s="50">
        <f>IFERROR(IF(AND(TRIM(B603&amp;"")="",TRIM(C603&amp;"")=""),"","#"&amp;UPPER(B603&amp;"")),"#(ERROR)")</f>
        <v/>
      </c>
      <c r="Q603" s="50">
        <f>IF(P603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603,2,999)," "," "),"﻿"," "),"​"," "),"⁠"," ")," "," ")," "," "),CHAR(9)," "),CHAR(10)," "),CHAR(13)," "),"MAPCODE"," "),CHAR(34)," "),"“"," "),"”"," "),"'"," "),"’"," "),"‘"," "),"("," "),")"," "),"["," "),"]"," "),"{"," "),"}"," "),","," "),";"," "),"|"," "),":"," "),"/"," "),"\"," ")))</f>
        <v/>
      </c>
      <c r="R603" s="50">
        <f>IF(ISNUMBER(FIND(" ",Q603)),LEFT(Q603,FIND(" ",Q603)-1),"")</f>
        <v/>
      </c>
      <c r="S603" s="50">
        <f>IF(ISNUMBER(FIND(" ",Q603)),TRIM(MID(Q603,FIND(" ",Q603)+1,999)),Q603)</f>
        <v/>
      </c>
      <c r="T6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603&amp;"")," "," "),"﻿"," "),"​"," "),"⁠"," ")," "," ")," "," "),CHAR(9)," "),CHAR(10)," "),CHAR(13)," "),"MAPCODE"," "),CHAR(34)," "),"“"," "),"”"," "),"'"," "),"’"," "),"‘"," "),"("," "),")"," "),"["," "),"]"," "),"{"," "),"}"," "),","," "),";"," "),"|"," "),":"," "),"/"," "),"\"," "))</f>
        <v/>
      </c>
      <c r="U603" s="50">
        <f>IF(R603&lt;&gt;"",R603,T603)</f>
        <v/>
      </c>
      <c r="V603" s="50">
        <f>IFERROR(FIND(".",S603),0)</f>
        <v/>
      </c>
      <c r="W603" s="50">
        <f>IF(V603&gt;0,V603-1,LEN(S603))</f>
        <v/>
      </c>
      <c r="X603" s="50">
        <f>IF(V603=0,"",IFERROR(LEFT(MID(S603,V603+1,99),FIND("-",MID(S603,V603+1,99))-1),MID(S603,V603+1,99)))</f>
        <v/>
      </c>
      <c r="Y603" s="50">
        <f>LEN(X603)</f>
        <v/>
      </c>
      <c r="Z6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603,"0",""),"1",""),"2",""),"3",""),"4",""),"5",""),"6",""),"7",""),"8",""),"9",""),"A",""),"B",""),"C",""),"D",""),"E",""),"F",""),"G",""),"H",""),"I",""),"J",""),"K",""),"L",""),"M",""),"N",""),"O",""),"P",""),"Q",""),"R",""),"S",""),"T",""),"U",""),"V",""),"W",""),"X",""),"Y",""),"Z",""),".",""),"-","")</f>
        <v/>
      </c>
      <c r="AA603" s="50">
        <f>LEN(S603)-LEN(SUBSTITUTE(S603,".",""))</f>
        <v/>
      </c>
      <c r="AB603" s="50">
        <f>AND(W603=5,Y603=4)</f>
        <v/>
      </c>
      <c r="AC603" s="50">
        <f>IF(P603="","",IF(S603="","There is no mapcode in this row, only a country code.",IF(ISNUMBER(FIND(" ",S603)),"There are too many spaces. A mapcode looks like ZAF RDD.2J: the country code, one space, then the code.",IF(Z603&lt;&gt;"","Contains characters that can't be in a mapcode: "&amp;Z603,IF(OR(AA603&lt;&gt;1,W603&lt;2,W603&gt;5,Y603&lt;2,Y603&gt;4),"This doesn't look like a mapcode. Mapcodes look like RDD.2J: 2 to 5 letters or numbers, a dot, then 2 to 4 more.",IF(AND(U603="",NOT(AB603)),"MISSING",IF(AND(U603&lt;&gt;"",OR(LEN(U603)&lt;2,LEN(U603)&gt;6,ISNUMBER(FIND(".",U603)))),"The country code """&amp;U603&amp;""" doesn't look right. Use a code like ZAF (South Africa) or US-CA (California).","")))))))</f>
        <v/>
      </c>
      <c r="AD603" s="50">
        <f>AND(R603&lt;&gt;"",T603&lt;&gt;"",R603&lt;&gt;T603)</f>
        <v/>
      </c>
    </row>
    <row r="604">
      <c r="B604" s="44" t="n"/>
      <c r="C604" s="44" t="n"/>
      <c r="D604" s="45">
        <f>IF(P604="","",IF(AC604="MISSING","MISSING COUNTRY CODE",IF(AC604&lt;&gt;"","NOT A VALID MAPCODE",IF(M604="NO CONNECTION","NO CONNECTION",IF(NOT(ISNUMBER(F604)),"NOT FOUND",IF(AD604,"CONVERTED – PLEASE CHECK","CONVERTED"))))))</f>
        <v/>
      </c>
      <c r="E604" s="46">
        <f>IF(OR(P604="",AC604&lt;&gt;""),"",TRIM(U604&amp;" "&amp;S604))</f>
        <v/>
      </c>
      <c r="F604" s="47">
        <f>IF(OR(M604="",M604="NO CONNECTION"),"",IFERROR(VALUE(SUBSTITUTE(_xlfn.FILTERXML(M604,"//latDeg"),".",MID(1/2,2,1))),""))</f>
        <v/>
      </c>
      <c r="G604" s="47">
        <f>IF(OR(M604="",M604="NO CONNECTION"),"",IFERROR(VALUE(SUBSTITUTE(_xlfn.FILTERXML(M604,"//lonDeg"),".",MID(1/2,2,1))),""))</f>
        <v/>
      </c>
      <c r="H604" s="45">
        <f>IF(ISNUMBER(F604),SUBSTITUTE(ROUND(F604,6)&amp;"",",",".")&amp;", "&amp;SUBSTITUTE(ROUND(G604,6)&amp;"",",","."),"")</f>
        <v/>
      </c>
      <c r="I604" s="46">
        <f>IF(ISNUMBER(F604),IFERROR(HYPERLINK("https://www.mymapcodes.com/go/?t="&amp;IF(U604="","AAA",U604)&amp;"&amp;ma="&amp;LEFT(S604,V604-1)&amp;"&amp;mb="&amp;MID(S604,V604+1,99),"Open on MyMapcodes →"),""),"")</f>
        <v/>
      </c>
      <c r="J604" s="48">
        <f>IF(P604="","",IF(AC604="MISSING","Add the country code: put it in front of the mapcode (e.g. ZAF RDD.2J) or in column C. ZAF = South Africa.",IF(AC604&lt;&gt;"",AC604,IF(M604="NO CONNECTION","Excel couldn't reach the mapcode service. Click the REFRESH RESULTS box just above the table.",IF(NOT(ISNUMBER(F604)),"The mapcode service doesn't recognise "&amp;E604&amp;". Check the mapcode and the country code.",IF(AD604,"Two different country codes were given, so the one in front of the mapcode ("&amp;R604&amp;") was used.",IF(E604&lt;&gt;TRIM(UPPER(B604&amp;"")),"Tidied up to "&amp;E604&amp;".","")))))))</f>
        <v/>
      </c>
      <c r="L604" s="49">
        <f>IF(E604="","",MapcodeAPI&amp;"coords/"&amp;SUBSTITUTE(E604," ","%20"))&amp;LEFT($B$13,0)</f>
        <v/>
      </c>
      <c r="M604" s="49">
        <f>IF(L604="","",IFERROR(_xlfn.WEBSERVICE(L604),IF(MapcodeAPIBackup="","NO CONNECTION",IFERROR(_xlfn.WEBSERVICE(MapcodeAPIBackup&amp;MID(L604,LEN(MapcodeAPI)+1,999)),"NO CONNECTION"))))</f>
        <v/>
      </c>
      <c r="N604" t="inlineStr">
        <is>
          <t xml:space="preserve"> </t>
        </is>
      </c>
      <c r="P604" s="50">
        <f>IFERROR(IF(AND(TRIM(B604&amp;"")="",TRIM(C604&amp;"")=""),"","#"&amp;UPPER(B604&amp;"")),"#(ERROR)")</f>
        <v/>
      </c>
      <c r="Q604" s="50">
        <f>IF(P604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604,2,999)," "," "),"﻿"," "),"​"," "),"⁠"," ")," "," ")," "," "),CHAR(9)," "),CHAR(10)," "),CHAR(13)," "),"MAPCODE"," "),CHAR(34)," "),"“"," "),"”"," "),"'"," "),"’"," "),"‘"," "),"("," "),")"," "),"["," "),"]"," "),"{"," "),"}"," "),","," "),";"," "),"|"," "),":"," "),"/"," "),"\"," ")))</f>
        <v/>
      </c>
      <c r="R604" s="50">
        <f>IF(ISNUMBER(FIND(" ",Q604)),LEFT(Q604,FIND(" ",Q604)-1),"")</f>
        <v/>
      </c>
      <c r="S604" s="50">
        <f>IF(ISNUMBER(FIND(" ",Q604)),TRIM(MID(Q604,FIND(" ",Q604)+1,999)),Q604)</f>
        <v/>
      </c>
      <c r="T6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604&amp;"")," "," "),"﻿"," "),"​"," "),"⁠"," ")," "," ")," "," "),CHAR(9)," "),CHAR(10)," "),CHAR(13)," "),"MAPCODE"," "),CHAR(34)," "),"“"," "),"”"," "),"'"," "),"’"," "),"‘"," "),"("," "),")"," "),"["," "),"]"," "),"{"," "),"}"," "),","," "),";"," "),"|"," "),":"," "),"/"," "),"\"," "))</f>
        <v/>
      </c>
      <c r="U604" s="50">
        <f>IF(R604&lt;&gt;"",R604,T604)</f>
        <v/>
      </c>
      <c r="V604" s="50">
        <f>IFERROR(FIND(".",S604),0)</f>
        <v/>
      </c>
      <c r="W604" s="50">
        <f>IF(V604&gt;0,V604-1,LEN(S604))</f>
        <v/>
      </c>
      <c r="X604" s="50">
        <f>IF(V604=0,"",IFERROR(LEFT(MID(S604,V604+1,99),FIND("-",MID(S604,V604+1,99))-1),MID(S604,V604+1,99)))</f>
        <v/>
      </c>
      <c r="Y604" s="50">
        <f>LEN(X604)</f>
        <v/>
      </c>
      <c r="Z6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604,"0",""),"1",""),"2",""),"3",""),"4",""),"5",""),"6",""),"7",""),"8",""),"9",""),"A",""),"B",""),"C",""),"D",""),"E",""),"F",""),"G",""),"H",""),"I",""),"J",""),"K",""),"L",""),"M",""),"N",""),"O",""),"P",""),"Q",""),"R",""),"S",""),"T",""),"U",""),"V",""),"W",""),"X",""),"Y",""),"Z",""),".",""),"-","")</f>
        <v/>
      </c>
      <c r="AA604" s="50">
        <f>LEN(S604)-LEN(SUBSTITUTE(S604,".",""))</f>
        <v/>
      </c>
      <c r="AB604" s="50">
        <f>AND(W604=5,Y604=4)</f>
        <v/>
      </c>
      <c r="AC604" s="50">
        <f>IF(P604="","",IF(S604="","There is no mapcode in this row, only a country code.",IF(ISNUMBER(FIND(" ",S604)),"There are too many spaces. A mapcode looks like ZAF RDD.2J: the country code, one space, then the code.",IF(Z604&lt;&gt;"","Contains characters that can't be in a mapcode: "&amp;Z604,IF(OR(AA604&lt;&gt;1,W604&lt;2,W604&gt;5,Y604&lt;2,Y604&gt;4),"This doesn't look like a mapcode. Mapcodes look like RDD.2J: 2 to 5 letters or numbers, a dot, then 2 to 4 more.",IF(AND(U604="",NOT(AB604)),"MISSING",IF(AND(U604&lt;&gt;"",OR(LEN(U604)&lt;2,LEN(U604)&gt;6,ISNUMBER(FIND(".",U604)))),"The country code """&amp;U604&amp;""" doesn't look right. Use a code like ZAF (South Africa) or US-CA (California).","")))))))</f>
        <v/>
      </c>
      <c r="AD604" s="50">
        <f>AND(R604&lt;&gt;"",T604&lt;&gt;"",R604&lt;&gt;T604)</f>
        <v/>
      </c>
    </row>
    <row r="605">
      <c r="B605" s="44" t="n"/>
      <c r="C605" s="44" t="n"/>
      <c r="D605" s="45">
        <f>IF(P605="","",IF(AC605="MISSING","MISSING COUNTRY CODE",IF(AC605&lt;&gt;"","NOT A VALID MAPCODE",IF(M605="NO CONNECTION","NO CONNECTION",IF(NOT(ISNUMBER(F605)),"NOT FOUND",IF(AD605,"CONVERTED – PLEASE CHECK","CONVERTED"))))))</f>
        <v/>
      </c>
      <c r="E605" s="46">
        <f>IF(OR(P605="",AC605&lt;&gt;""),"",TRIM(U605&amp;" "&amp;S605))</f>
        <v/>
      </c>
      <c r="F605" s="47">
        <f>IF(OR(M605="",M605="NO CONNECTION"),"",IFERROR(VALUE(SUBSTITUTE(_xlfn.FILTERXML(M605,"//latDeg"),".",MID(1/2,2,1))),""))</f>
        <v/>
      </c>
      <c r="G605" s="47">
        <f>IF(OR(M605="",M605="NO CONNECTION"),"",IFERROR(VALUE(SUBSTITUTE(_xlfn.FILTERXML(M605,"//lonDeg"),".",MID(1/2,2,1))),""))</f>
        <v/>
      </c>
      <c r="H605" s="45">
        <f>IF(ISNUMBER(F605),SUBSTITUTE(ROUND(F605,6)&amp;"",",",".")&amp;", "&amp;SUBSTITUTE(ROUND(G605,6)&amp;"",",","."),"")</f>
        <v/>
      </c>
      <c r="I605" s="46">
        <f>IF(ISNUMBER(F605),IFERROR(HYPERLINK("https://www.mymapcodes.com/go/?t="&amp;IF(U605="","AAA",U605)&amp;"&amp;ma="&amp;LEFT(S605,V605-1)&amp;"&amp;mb="&amp;MID(S605,V605+1,99),"Open on MyMapcodes →"),""),"")</f>
        <v/>
      </c>
      <c r="J605" s="48">
        <f>IF(P605="","",IF(AC605="MISSING","Add the country code: put it in front of the mapcode (e.g. ZAF RDD.2J) or in column C. ZAF = South Africa.",IF(AC605&lt;&gt;"",AC605,IF(M605="NO CONNECTION","Excel couldn't reach the mapcode service. Click the REFRESH RESULTS box just above the table.",IF(NOT(ISNUMBER(F605)),"The mapcode service doesn't recognise "&amp;E605&amp;". Check the mapcode and the country code.",IF(AD605,"Two different country codes were given, so the one in front of the mapcode ("&amp;R605&amp;") was used.",IF(E605&lt;&gt;TRIM(UPPER(B605&amp;"")),"Tidied up to "&amp;E605&amp;".","")))))))</f>
        <v/>
      </c>
      <c r="L605" s="49">
        <f>IF(E605="","",MapcodeAPI&amp;"coords/"&amp;SUBSTITUTE(E605," ","%20"))&amp;LEFT($B$13,0)</f>
        <v/>
      </c>
      <c r="M605" s="49">
        <f>IF(L605="","",IFERROR(_xlfn.WEBSERVICE(L605),IF(MapcodeAPIBackup="","NO CONNECTION",IFERROR(_xlfn.WEBSERVICE(MapcodeAPIBackup&amp;MID(L605,LEN(MapcodeAPI)+1,999)),"NO CONNECTION"))))</f>
        <v/>
      </c>
      <c r="N605" t="inlineStr">
        <is>
          <t xml:space="preserve"> </t>
        </is>
      </c>
      <c r="P605" s="50">
        <f>IFERROR(IF(AND(TRIM(B605&amp;"")="",TRIM(C605&amp;"")=""),"","#"&amp;UPPER(B605&amp;"")),"#(ERROR)")</f>
        <v/>
      </c>
      <c r="Q605" s="50">
        <f>IF(P605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605,2,999)," "," "),"﻿"," "),"​"," "),"⁠"," ")," "," ")," "," "),CHAR(9)," "),CHAR(10)," "),CHAR(13)," "),"MAPCODE"," "),CHAR(34)," "),"“"," "),"”"," "),"'"," "),"’"," "),"‘"," "),"("," "),")"," "),"["," "),"]"," "),"{"," "),"}"," "),","," "),";"," "),"|"," "),":"," "),"/"," "),"\"," ")))</f>
        <v/>
      </c>
      <c r="R605" s="50">
        <f>IF(ISNUMBER(FIND(" ",Q605)),LEFT(Q605,FIND(" ",Q605)-1),"")</f>
        <v/>
      </c>
      <c r="S605" s="50">
        <f>IF(ISNUMBER(FIND(" ",Q605)),TRIM(MID(Q605,FIND(" ",Q605)+1,999)),Q605)</f>
        <v/>
      </c>
      <c r="T6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605&amp;"")," "," "),"﻿"," "),"​"," "),"⁠"," ")," "," ")," "," "),CHAR(9)," "),CHAR(10)," "),CHAR(13)," "),"MAPCODE"," "),CHAR(34)," "),"“"," "),"”"," "),"'"," "),"’"," "),"‘"," "),"("," "),")"," "),"["," "),"]"," "),"{"," "),"}"," "),","," "),";"," "),"|"," "),":"," "),"/"," "),"\"," "))</f>
        <v/>
      </c>
      <c r="U605" s="50">
        <f>IF(R605&lt;&gt;"",R605,T605)</f>
        <v/>
      </c>
      <c r="V605" s="50">
        <f>IFERROR(FIND(".",S605),0)</f>
        <v/>
      </c>
      <c r="W605" s="50">
        <f>IF(V605&gt;0,V605-1,LEN(S605))</f>
        <v/>
      </c>
      <c r="X605" s="50">
        <f>IF(V605=0,"",IFERROR(LEFT(MID(S605,V605+1,99),FIND("-",MID(S605,V605+1,99))-1),MID(S605,V605+1,99)))</f>
        <v/>
      </c>
      <c r="Y605" s="50">
        <f>LEN(X605)</f>
        <v/>
      </c>
      <c r="Z6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605,"0",""),"1",""),"2",""),"3",""),"4",""),"5",""),"6",""),"7",""),"8",""),"9",""),"A",""),"B",""),"C",""),"D",""),"E",""),"F",""),"G",""),"H",""),"I",""),"J",""),"K",""),"L",""),"M",""),"N",""),"O",""),"P",""),"Q",""),"R",""),"S",""),"T",""),"U",""),"V",""),"W",""),"X",""),"Y",""),"Z",""),".",""),"-","")</f>
        <v/>
      </c>
      <c r="AA605" s="50">
        <f>LEN(S605)-LEN(SUBSTITUTE(S605,".",""))</f>
        <v/>
      </c>
      <c r="AB605" s="50">
        <f>AND(W605=5,Y605=4)</f>
        <v/>
      </c>
      <c r="AC605" s="50">
        <f>IF(P605="","",IF(S605="","There is no mapcode in this row, only a country code.",IF(ISNUMBER(FIND(" ",S605)),"There are too many spaces. A mapcode looks like ZAF RDD.2J: the country code, one space, then the code.",IF(Z605&lt;&gt;"","Contains characters that can't be in a mapcode: "&amp;Z605,IF(OR(AA605&lt;&gt;1,W605&lt;2,W605&gt;5,Y605&lt;2,Y605&gt;4),"This doesn't look like a mapcode. Mapcodes look like RDD.2J: 2 to 5 letters or numbers, a dot, then 2 to 4 more.",IF(AND(U605="",NOT(AB605)),"MISSING",IF(AND(U605&lt;&gt;"",OR(LEN(U605)&lt;2,LEN(U605)&gt;6,ISNUMBER(FIND(".",U605)))),"The country code """&amp;U605&amp;""" doesn't look right. Use a code like ZAF (South Africa) or US-CA (California).","")))))))</f>
        <v/>
      </c>
      <c r="AD605" s="50">
        <f>AND(R605&lt;&gt;"",T605&lt;&gt;"",R605&lt;&gt;T605)</f>
        <v/>
      </c>
    </row>
    <row r="606">
      <c r="B606" s="44" t="n"/>
      <c r="C606" s="44" t="n"/>
      <c r="D606" s="45">
        <f>IF(P606="","",IF(AC606="MISSING","MISSING COUNTRY CODE",IF(AC606&lt;&gt;"","NOT A VALID MAPCODE",IF(M606="NO CONNECTION","NO CONNECTION",IF(NOT(ISNUMBER(F606)),"NOT FOUND",IF(AD606,"CONVERTED – PLEASE CHECK","CONVERTED"))))))</f>
        <v/>
      </c>
      <c r="E606" s="46">
        <f>IF(OR(P606="",AC606&lt;&gt;""),"",TRIM(U606&amp;" "&amp;S606))</f>
        <v/>
      </c>
      <c r="F606" s="47">
        <f>IF(OR(M606="",M606="NO CONNECTION"),"",IFERROR(VALUE(SUBSTITUTE(_xlfn.FILTERXML(M606,"//latDeg"),".",MID(1/2,2,1))),""))</f>
        <v/>
      </c>
      <c r="G606" s="47">
        <f>IF(OR(M606="",M606="NO CONNECTION"),"",IFERROR(VALUE(SUBSTITUTE(_xlfn.FILTERXML(M606,"//lonDeg"),".",MID(1/2,2,1))),""))</f>
        <v/>
      </c>
      <c r="H606" s="45">
        <f>IF(ISNUMBER(F606),SUBSTITUTE(ROUND(F606,6)&amp;"",",",".")&amp;", "&amp;SUBSTITUTE(ROUND(G606,6)&amp;"",",","."),"")</f>
        <v/>
      </c>
      <c r="I606" s="46">
        <f>IF(ISNUMBER(F606),IFERROR(HYPERLINK("https://www.mymapcodes.com/go/?t="&amp;IF(U606="","AAA",U606)&amp;"&amp;ma="&amp;LEFT(S606,V606-1)&amp;"&amp;mb="&amp;MID(S606,V606+1,99),"Open on MyMapcodes →"),""),"")</f>
        <v/>
      </c>
      <c r="J606" s="48">
        <f>IF(P606="","",IF(AC606="MISSING","Add the country code: put it in front of the mapcode (e.g. ZAF RDD.2J) or in column C. ZAF = South Africa.",IF(AC606&lt;&gt;"",AC606,IF(M606="NO CONNECTION","Excel couldn't reach the mapcode service. Click the REFRESH RESULTS box just above the table.",IF(NOT(ISNUMBER(F606)),"The mapcode service doesn't recognise "&amp;E606&amp;". Check the mapcode and the country code.",IF(AD606,"Two different country codes were given, so the one in front of the mapcode ("&amp;R606&amp;") was used.",IF(E606&lt;&gt;TRIM(UPPER(B606&amp;"")),"Tidied up to "&amp;E606&amp;".","")))))))</f>
        <v/>
      </c>
      <c r="L606" s="49">
        <f>IF(E606="","",MapcodeAPI&amp;"coords/"&amp;SUBSTITUTE(E606," ","%20"))&amp;LEFT($B$13,0)</f>
        <v/>
      </c>
      <c r="M606" s="49">
        <f>IF(L606="","",IFERROR(_xlfn.WEBSERVICE(L606),IF(MapcodeAPIBackup="","NO CONNECTION",IFERROR(_xlfn.WEBSERVICE(MapcodeAPIBackup&amp;MID(L606,LEN(MapcodeAPI)+1,999)),"NO CONNECTION"))))</f>
        <v/>
      </c>
      <c r="N606" t="inlineStr">
        <is>
          <t xml:space="preserve"> </t>
        </is>
      </c>
      <c r="P606" s="50">
        <f>IFERROR(IF(AND(TRIM(B606&amp;"")="",TRIM(C606&amp;"")=""),"","#"&amp;UPPER(B606&amp;"")),"#(ERROR)")</f>
        <v/>
      </c>
      <c r="Q606" s="50">
        <f>IF(P606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606,2,999)," "," "),"﻿"," "),"​"," "),"⁠"," ")," "," ")," "," "),CHAR(9)," "),CHAR(10)," "),CHAR(13)," "),"MAPCODE"," "),CHAR(34)," "),"“"," "),"”"," "),"'"," "),"’"," "),"‘"," "),"("," "),")"," "),"["," "),"]"," "),"{"," "),"}"," "),","," "),";"," "),"|"," "),":"," "),"/"," "),"\"," ")))</f>
        <v/>
      </c>
      <c r="R606" s="50">
        <f>IF(ISNUMBER(FIND(" ",Q606)),LEFT(Q606,FIND(" ",Q606)-1),"")</f>
        <v/>
      </c>
      <c r="S606" s="50">
        <f>IF(ISNUMBER(FIND(" ",Q606)),TRIM(MID(Q606,FIND(" ",Q606)+1,999)),Q606)</f>
        <v/>
      </c>
      <c r="T6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606&amp;"")," "," "),"﻿"," "),"​"," "),"⁠"," ")," "," ")," "," "),CHAR(9)," "),CHAR(10)," "),CHAR(13)," "),"MAPCODE"," "),CHAR(34)," "),"“"," "),"”"," "),"'"," "),"’"," "),"‘"," "),"("," "),")"," "),"["," "),"]"," "),"{"," "),"}"," "),","," "),";"," "),"|"," "),":"," "),"/"," "),"\"," "))</f>
        <v/>
      </c>
      <c r="U606" s="50">
        <f>IF(R606&lt;&gt;"",R606,T606)</f>
        <v/>
      </c>
      <c r="V606" s="50">
        <f>IFERROR(FIND(".",S606),0)</f>
        <v/>
      </c>
      <c r="W606" s="50">
        <f>IF(V606&gt;0,V606-1,LEN(S606))</f>
        <v/>
      </c>
      <c r="X606" s="50">
        <f>IF(V606=0,"",IFERROR(LEFT(MID(S606,V606+1,99),FIND("-",MID(S606,V606+1,99))-1),MID(S606,V606+1,99)))</f>
        <v/>
      </c>
      <c r="Y606" s="50">
        <f>LEN(X606)</f>
        <v/>
      </c>
      <c r="Z6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606,"0",""),"1",""),"2",""),"3",""),"4",""),"5",""),"6",""),"7",""),"8",""),"9",""),"A",""),"B",""),"C",""),"D",""),"E",""),"F",""),"G",""),"H",""),"I",""),"J",""),"K",""),"L",""),"M",""),"N",""),"O",""),"P",""),"Q",""),"R",""),"S",""),"T",""),"U",""),"V",""),"W",""),"X",""),"Y",""),"Z",""),".",""),"-","")</f>
        <v/>
      </c>
      <c r="AA606" s="50">
        <f>LEN(S606)-LEN(SUBSTITUTE(S606,".",""))</f>
        <v/>
      </c>
      <c r="AB606" s="50">
        <f>AND(W606=5,Y606=4)</f>
        <v/>
      </c>
      <c r="AC606" s="50">
        <f>IF(P606="","",IF(S606="","There is no mapcode in this row, only a country code.",IF(ISNUMBER(FIND(" ",S606)),"There are too many spaces. A mapcode looks like ZAF RDD.2J: the country code, one space, then the code.",IF(Z606&lt;&gt;"","Contains characters that can't be in a mapcode: "&amp;Z606,IF(OR(AA606&lt;&gt;1,W606&lt;2,W606&gt;5,Y606&lt;2,Y606&gt;4),"This doesn't look like a mapcode. Mapcodes look like RDD.2J: 2 to 5 letters or numbers, a dot, then 2 to 4 more.",IF(AND(U606="",NOT(AB606)),"MISSING",IF(AND(U606&lt;&gt;"",OR(LEN(U606)&lt;2,LEN(U606)&gt;6,ISNUMBER(FIND(".",U606)))),"The country code """&amp;U606&amp;""" doesn't look right. Use a code like ZAF (South Africa) or US-CA (California).","")))))))</f>
        <v/>
      </c>
      <c r="AD606" s="50">
        <f>AND(R606&lt;&gt;"",T606&lt;&gt;"",R606&lt;&gt;T606)</f>
        <v/>
      </c>
    </row>
    <row r="607">
      <c r="B607" s="44" t="n"/>
      <c r="C607" s="44" t="n"/>
      <c r="D607" s="45">
        <f>IF(P607="","",IF(AC607="MISSING","MISSING COUNTRY CODE",IF(AC607&lt;&gt;"","NOT A VALID MAPCODE",IF(M607="NO CONNECTION","NO CONNECTION",IF(NOT(ISNUMBER(F607)),"NOT FOUND",IF(AD607,"CONVERTED – PLEASE CHECK","CONVERTED"))))))</f>
        <v/>
      </c>
      <c r="E607" s="46">
        <f>IF(OR(P607="",AC607&lt;&gt;""),"",TRIM(U607&amp;" "&amp;S607))</f>
        <v/>
      </c>
      <c r="F607" s="47">
        <f>IF(OR(M607="",M607="NO CONNECTION"),"",IFERROR(VALUE(SUBSTITUTE(_xlfn.FILTERXML(M607,"//latDeg"),".",MID(1/2,2,1))),""))</f>
        <v/>
      </c>
      <c r="G607" s="47">
        <f>IF(OR(M607="",M607="NO CONNECTION"),"",IFERROR(VALUE(SUBSTITUTE(_xlfn.FILTERXML(M607,"//lonDeg"),".",MID(1/2,2,1))),""))</f>
        <v/>
      </c>
      <c r="H607" s="45">
        <f>IF(ISNUMBER(F607),SUBSTITUTE(ROUND(F607,6)&amp;"",",",".")&amp;", "&amp;SUBSTITUTE(ROUND(G607,6)&amp;"",",","."),"")</f>
        <v/>
      </c>
      <c r="I607" s="46">
        <f>IF(ISNUMBER(F607),IFERROR(HYPERLINK("https://www.mymapcodes.com/go/?t="&amp;IF(U607="","AAA",U607)&amp;"&amp;ma="&amp;LEFT(S607,V607-1)&amp;"&amp;mb="&amp;MID(S607,V607+1,99),"Open on MyMapcodes →"),""),"")</f>
        <v/>
      </c>
      <c r="J607" s="48">
        <f>IF(P607="","",IF(AC607="MISSING","Add the country code: put it in front of the mapcode (e.g. ZAF RDD.2J) or in column C. ZAF = South Africa.",IF(AC607&lt;&gt;"",AC607,IF(M607="NO CONNECTION","Excel couldn't reach the mapcode service. Click the REFRESH RESULTS box just above the table.",IF(NOT(ISNUMBER(F607)),"The mapcode service doesn't recognise "&amp;E607&amp;". Check the mapcode and the country code.",IF(AD607,"Two different country codes were given, so the one in front of the mapcode ("&amp;R607&amp;") was used.",IF(E607&lt;&gt;TRIM(UPPER(B607&amp;"")),"Tidied up to "&amp;E607&amp;".","")))))))</f>
        <v/>
      </c>
      <c r="L607" s="49">
        <f>IF(E607="","",MapcodeAPI&amp;"coords/"&amp;SUBSTITUTE(E607," ","%20"))&amp;LEFT($B$13,0)</f>
        <v/>
      </c>
      <c r="M607" s="49">
        <f>IF(L607="","",IFERROR(_xlfn.WEBSERVICE(L607),IF(MapcodeAPIBackup="","NO CONNECTION",IFERROR(_xlfn.WEBSERVICE(MapcodeAPIBackup&amp;MID(L607,LEN(MapcodeAPI)+1,999)),"NO CONNECTION"))))</f>
        <v/>
      </c>
      <c r="N607" t="inlineStr">
        <is>
          <t xml:space="preserve"> </t>
        </is>
      </c>
      <c r="P607" s="50">
        <f>IFERROR(IF(AND(TRIM(B607&amp;"")="",TRIM(C607&amp;"")=""),"","#"&amp;UPPER(B607&amp;"")),"#(ERROR)")</f>
        <v/>
      </c>
      <c r="Q607" s="50">
        <f>IF(P607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607,2,999)," "," "),"﻿"," "),"​"," "),"⁠"," ")," "," ")," "," "),CHAR(9)," "),CHAR(10)," "),CHAR(13)," "),"MAPCODE"," "),CHAR(34)," "),"“"," "),"”"," "),"'"," "),"’"," "),"‘"," "),"("," "),")"," "),"["," "),"]"," "),"{"," "),"}"," "),","," "),";"," "),"|"," "),":"," "),"/"," "),"\"," ")))</f>
        <v/>
      </c>
      <c r="R607" s="50">
        <f>IF(ISNUMBER(FIND(" ",Q607)),LEFT(Q607,FIND(" ",Q607)-1),"")</f>
        <v/>
      </c>
      <c r="S607" s="50">
        <f>IF(ISNUMBER(FIND(" ",Q607)),TRIM(MID(Q607,FIND(" ",Q607)+1,999)),Q607)</f>
        <v/>
      </c>
      <c r="T6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607&amp;"")," "," "),"﻿"," "),"​"," "),"⁠"," ")," "," ")," "," "),CHAR(9)," "),CHAR(10)," "),CHAR(13)," "),"MAPCODE"," "),CHAR(34)," "),"“"," "),"”"," "),"'"," "),"’"," "),"‘"," "),"("," "),")"," "),"["," "),"]"," "),"{"," "),"}"," "),","," "),";"," "),"|"," "),":"," "),"/"," "),"\"," "))</f>
        <v/>
      </c>
      <c r="U607" s="50">
        <f>IF(R607&lt;&gt;"",R607,T607)</f>
        <v/>
      </c>
      <c r="V607" s="50">
        <f>IFERROR(FIND(".",S607),0)</f>
        <v/>
      </c>
      <c r="W607" s="50">
        <f>IF(V607&gt;0,V607-1,LEN(S607))</f>
        <v/>
      </c>
      <c r="X607" s="50">
        <f>IF(V607=0,"",IFERROR(LEFT(MID(S607,V607+1,99),FIND("-",MID(S607,V607+1,99))-1),MID(S607,V607+1,99)))</f>
        <v/>
      </c>
      <c r="Y607" s="50">
        <f>LEN(X607)</f>
        <v/>
      </c>
      <c r="Z6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607,"0",""),"1",""),"2",""),"3",""),"4",""),"5",""),"6",""),"7",""),"8",""),"9",""),"A",""),"B",""),"C",""),"D",""),"E",""),"F",""),"G",""),"H",""),"I",""),"J",""),"K",""),"L",""),"M",""),"N",""),"O",""),"P",""),"Q",""),"R",""),"S",""),"T",""),"U",""),"V",""),"W",""),"X",""),"Y",""),"Z",""),".",""),"-","")</f>
        <v/>
      </c>
      <c r="AA607" s="50">
        <f>LEN(S607)-LEN(SUBSTITUTE(S607,".",""))</f>
        <v/>
      </c>
      <c r="AB607" s="50">
        <f>AND(W607=5,Y607=4)</f>
        <v/>
      </c>
      <c r="AC607" s="50">
        <f>IF(P607="","",IF(S607="","There is no mapcode in this row, only a country code.",IF(ISNUMBER(FIND(" ",S607)),"There are too many spaces. A mapcode looks like ZAF RDD.2J: the country code, one space, then the code.",IF(Z607&lt;&gt;"","Contains characters that can't be in a mapcode: "&amp;Z607,IF(OR(AA607&lt;&gt;1,W607&lt;2,W607&gt;5,Y607&lt;2,Y607&gt;4),"This doesn't look like a mapcode. Mapcodes look like RDD.2J: 2 to 5 letters or numbers, a dot, then 2 to 4 more.",IF(AND(U607="",NOT(AB607)),"MISSING",IF(AND(U607&lt;&gt;"",OR(LEN(U607)&lt;2,LEN(U607)&gt;6,ISNUMBER(FIND(".",U607)))),"The country code """&amp;U607&amp;""" doesn't look right. Use a code like ZAF (South Africa) or US-CA (California).","")))))))</f>
        <v/>
      </c>
      <c r="AD607" s="50">
        <f>AND(R607&lt;&gt;"",T607&lt;&gt;"",R607&lt;&gt;T607)</f>
        <v/>
      </c>
    </row>
    <row r="608">
      <c r="B608" s="44" t="n"/>
      <c r="C608" s="44" t="n"/>
      <c r="D608" s="45">
        <f>IF(P608="","",IF(AC608="MISSING","MISSING COUNTRY CODE",IF(AC608&lt;&gt;"","NOT A VALID MAPCODE",IF(M608="NO CONNECTION","NO CONNECTION",IF(NOT(ISNUMBER(F608)),"NOT FOUND",IF(AD608,"CONVERTED – PLEASE CHECK","CONVERTED"))))))</f>
        <v/>
      </c>
      <c r="E608" s="46">
        <f>IF(OR(P608="",AC608&lt;&gt;""),"",TRIM(U608&amp;" "&amp;S608))</f>
        <v/>
      </c>
      <c r="F608" s="47">
        <f>IF(OR(M608="",M608="NO CONNECTION"),"",IFERROR(VALUE(SUBSTITUTE(_xlfn.FILTERXML(M608,"//latDeg"),".",MID(1/2,2,1))),""))</f>
        <v/>
      </c>
      <c r="G608" s="47">
        <f>IF(OR(M608="",M608="NO CONNECTION"),"",IFERROR(VALUE(SUBSTITUTE(_xlfn.FILTERXML(M608,"//lonDeg"),".",MID(1/2,2,1))),""))</f>
        <v/>
      </c>
      <c r="H608" s="45">
        <f>IF(ISNUMBER(F608),SUBSTITUTE(ROUND(F608,6)&amp;"",",",".")&amp;", "&amp;SUBSTITUTE(ROUND(G608,6)&amp;"",",","."),"")</f>
        <v/>
      </c>
      <c r="I608" s="46">
        <f>IF(ISNUMBER(F608),IFERROR(HYPERLINK("https://www.mymapcodes.com/go/?t="&amp;IF(U608="","AAA",U608)&amp;"&amp;ma="&amp;LEFT(S608,V608-1)&amp;"&amp;mb="&amp;MID(S608,V608+1,99),"Open on MyMapcodes →"),""),"")</f>
        <v/>
      </c>
      <c r="J608" s="48">
        <f>IF(P608="","",IF(AC608="MISSING","Add the country code: put it in front of the mapcode (e.g. ZAF RDD.2J) or in column C. ZAF = South Africa.",IF(AC608&lt;&gt;"",AC608,IF(M608="NO CONNECTION","Excel couldn't reach the mapcode service. Click the REFRESH RESULTS box just above the table.",IF(NOT(ISNUMBER(F608)),"The mapcode service doesn't recognise "&amp;E608&amp;". Check the mapcode and the country code.",IF(AD608,"Two different country codes were given, so the one in front of the mapcode ("&amp;R608&amp;") was used.",IF(E608&lt;&gt;TRIM(UPPER(B608&amp;"")),"Tidied up to "&amp;E608&amp;".","")))))))</f>
        <v/>
      </c>
      <c r="L608" s="49">
        <f>IF(E608="","",MapcodeAPI&amp;"coords/"&amp;SUBSTITUTE(E608," ","%20"))&amp;LEFT($B$13,0)</f>
        <v/>
      </c>
      <c r="M608" s="49">
        <f>IF(L608="","",IFERROR(_xlfn.WEBSERVICE(L608),IF(MapcodeAPIBackup="","NO CONNECTION",IFERROR(_xlfn.WEBSERVICE(MapcodeAPIBackup&amp;MID(L608,LEN(MapcodeAPI)+1,999)),"NO CONNECTION"))))</f>
        <v/>
      </c>
      <c r="N608" t="inlineStr">
        <is>
          <t xml:space="preserve"> </t>
        </is>
      </c>
      <c r="P608" s="50">
        <f>IFERROR(IF(AND(TRIM(B608&amp;"")="",TRIM(C608&amp;"")=""),"","#"&amp;UPPER(B608&amp;"")),"#(ERROR)")</f>
        <v/>
      </c>
      <c r="Q608" s="50">
        <f>IF(P608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608,2,999)," "," "),"﻿"," "),"​"," "),"⁠"," ")," "," ")," "," "),CHAR(9)," "),CHAR(10)," "),CHAR(13)," "),"MAPCODE"," "),CHAR(34)," "),"“"," "),"”"," "),"'"," "),"’"," "),"‘"," "),"("," "),")"," "),"["," "),"]"," "),"{"," "),"}"," "),","," "),";"," "),"|"," "),":"," "),"/"," "),"\"," ")))</f>
        <v/>
      </c>
      <c r="R608" s="50">
        <f>IF(ISNUMBER(FIND(" ",Q608)),LEFT(Q608,FIND(" ",Q608)-1),"")</f>
        <v/>
      </c>
      <c r="S608" s="50">
        <f>IF(ISNUMBER(FIND(" ",Q608)),TRIM(MID(Q608,FIND(" ",Q608)+1,999)),Q608)</f>
        <v/>
      </c>
      <c r="T6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608&amp;"")," "," "),"﻿"," "),"​"," "),"⁠"," ")," "," ")," "," "),CHAR(9)," "),CHAR(10)," "),CHAR(13)," "),"MAPCODE"," "),CHAR(34)," "),"“"," "),"”"," "),"'"," "),"’"," "),"‘"," "),"("," "),")"," "),"["," "),"]"," "),"{"," "),"}"," "),","," "),";"," "),"|"," "),":"," "),"/"," "),"\"," "))</f>
        <v/>
      </c>
      <c r="U608" s="50">
        <f>IF(R608&lt;&gt;"",R608,T608)</f>
        <v/>
      </c>
      <c r="V608" s="50">
        <f>IFERROR(FIND(".",S608),0)</f>
        <v/>
      </c>
      <c r="W608" s="50">
        <f>IF(V608&gt;0,V608-1,LEN(S608))</f>
        <v/>
      </c>
      <c r="X608" s="50">
        <f>IF(V608=0,"",IFERROR(LEFT(MID(S608,V608+1,99),FIND("-",MID(S608,V608+1,99))-1),MID(S608,V608+1,99)))</f>
        <v/>
      </c>
      <c r="Y608" s="50">
        <f>LEN(X608)</f>
        <v/>
      </c>
      <c r="Z6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608,"0",""),"1",""),"2",""),"3",""),"4",""),"5",""),"6",""),"7",""),"8",""),"9",""),"A",""),"B",""),"C",""),"D",""),"E",""),"F",""),"G",""),"H",""),"I",""),"J",""),"K",""),"L",""),"M",""),"N",""),"O",""),"P",""),"Q",""),"R",""),"S",""),"T",""),"U",""),"V",""),"W",""),"X",""),"Y",""),"Z",""),".",""),"-","")</f>
        <v/>
      </c>
      <c r="AA608" s="50">
        <f>LEN(S608)-LEN(SUBSTITUTE(S608,".",""))</f>
        <v/>
      </c>
      <c r="AB608" s="50">
        <f>AND(W608=5,Y608=4)</f>
        <v/>
      </c>
      <c r="AC608" s="50">
        <f>IF(P608="","",IF(S608="","There is no mapcode in this row, only a country code.",IF(ISNUMBER(FIND(" ",S608)),"There are too many spaces. A mapcode looks like ZAF RDD.2J: the country code, one space, then the code.",IF(Z608&lt;&gt;"","Contains characters that can't be in a mapcode: "&amp;Z608,IF(OR(AA608&lt;&gt;1,W608&lt;2,W608&gt;5,Y608&lt;2,Y608&gt;4),"This doesn't look like a mapcode. Mapcodes look like RDD.2J: 2 to 5 letters or numbers, a dot, then 2 to 4 more.",IF(AND(U608="",NOT(AB608)),"MISSING",IF(AND(U608&lt;&gt;"",OR(LEN(U608)&lt;2,LEN(U608)&gt;6,ISNUMBER(FIND(".",U608)))),"The country code """&amp;U608&amp;""" doesn't look right. Use a code like ZAF (South Africa) or US-CA (California).","")))))))</f>
        <v/>
      </c>
      <c r="AD608" s="50">
        <f>AND(R608&lt;&gt;"",T608&lt;&gt;"",R608&lt;&gt;T608)</f>
        <v/>
      </c>
    </row>
    <row r="609">
      <c r="B609" s="44" t="n"/>
      <c r="C609" s="44" t="n"/>
      <c r="D609" s="45">
        <f>IF(P609="","",IF(AC609="MISSING","MISSING COUNTRY CODE",IF(AC609&lt;&gt;"","NOT A VALID MAPCODE",IF(M609="NO CONNECTION","NO CONNECTION",IF(NOT(ISNUMBER(F609)),"NOT FOUND",IF(AD609,"CONVERTED – PLEASE CHECK","CONVERTED"))))))</f>
        <v/>
      </c>
      <c r="E609" s="46">
        <f>IF(OR(P609="",AC609&lt;&gt;""),"",TRIM(U609&amp;" "&amp;S609))</f>
        <v/>
      </c>
      <c r="F609" s="47">
        <f>IF(OR(M609="",M609="NO CONNECTION"),"",IFERROR(VALUE(SUBSTITUTE(_xlfn.FILTERXML(M609,"//latDeg"),".",MID(1/2,2,1))),""))</f>
        <v/>
      </c>
      <c r="G609" s="47">
        <f>IF(OR(M609="",M609="NO CONNECTION"),"",IFERROR(VALUE(SUBSTITUTE(_xlfn.FILTERXML(M609,"//lonDeg"),".",MID(1/2,2,1))),""))</f>
        <v/>
      </c>
      <c r="H609" s="45">
        <f>IF(ISNUMBER(F609),SUBSTITUTE(ROUND(F609,6)&amp;"",",",".")&amp;", "&amp;SUBSTITUTE(ROUND(G609,6)&amp;"",",","."),"")</f>
        <v/>
      </c>
      <c r="I609" s="46">
        <f>IF(ISNUMBER(F609),IFERROR(HYPERLINK("https://www.mymapcodes.com/go/?t="&amp;IF(U609="","AAA",U609)&amp;"&amp;ma="&amp;LEFT(S609,V609-1)&amp;"&amp;mb="&amp;MID(S609,V609+1,99),"Open on MyMapcodes →"),""),"")</f>
        <v/>
      </c>
      <c r="J609" s="48">
        <f>IF(P609="","",IF(AC609="MISSING","Add the country code: put it in front of the mapcode (e.g. ZAF RDD.2J) or in column C. ZAF = South Africa.",IF(AC609&lt;&gt;"",AC609,IF(M609="NO CONNECTION","Excel couldn't reach the mapcode service. Click the REFRESH RESULTS box just above the table.",IF(NOT(ISNUMBER(F609)),"The mapcode service doesn't recognise "&amp;E609&amp;". Check the mapcode and the country code.",IF(AD609,"Two different country codes were given, so the one in front of the mapcode ("&amp;R609&amp;") was used.",IF(E609&lt;&gt;TRIM(UPPER(B609&amp;"")),"Tidied up to "&amp;E609&amp;".","")))))))</f>
        <v/>
      </c>
      <c r="L609" s="49">
        <f>IF(E609="","",MapcodeAPI&amp;"coords/"&amp;SUBSTITUTE(E609," ","%20"))&amp;LEFT($B$13,0)</f>
        <v/>
      </c>
      <c r="M609" s="49">
        <f>IF(L609="","",IFERROR(_xlfn.WEBSERVICE(L609),IF(MapcodeAPIBackup="","NO CONNECTION",IFERROR(_xlfn.WEBSERVICE(MapcodeAPIBackup&amp;MID(L609,LEN(MapcodeAPI)+1,999)),"NO CONNECTION"))))</f>
        <v/>
      </c>
      <c r="N609" t="inlineStr">
        <is>
          <t xml:space="preserve"> </t>
        </is>
      </c>
      <c r="P609" s="50">
        <f>IFERROR(IF(AND(TRIM(B609&amp;"")="",TRIM(C609&amp;"")=""),"","#"&amp;UPPER(B609&amp;"")),"#(ERROR)")</f>
        <v/>
      </c>
      <c r="Q609" s="50">
        <f>IF(P609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609,2,999)," "," "),"﻿"," "),"​"," "),"⁠"," ")," "," ")," "," "),CHAR(9)," "),CHAR(10)," "),CHAR(13)," "),"MAPCODE"," "),CHAR(34)," "),"“"," "),"”"," "),"'"," "),"’"," "),"‘"," "),"("," "),")"," "),"["," "),"]"," "),"{"," "),"}"," "),","," "),";"," "),"|"," "),":"," "),"/"," "),"\"," ")))</f>
        <v/>
      </c>
      <c r="R609" s="50">
        <f>IF(ISNUMBER(FIND(" ",Q609)),LEFT(Q609,FIND(" ",Q609)-1),"")</f>
        <v/>
      </c>
      <c r="S609" s="50">
        <f>IF(ISNUMBER(FIND(" ",Q609)),TRIM(MID(Q609,FIND(" ",Q609)+1,999)),Q609)</f>
        <v/>
      </c>
      <c r="T6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609&amp;"")," "," "),"﻿"," "),"​"," "),"⁠"," ")," "," ")," "," "),CHAR(9)," "),CHAR(10)," "),CHAR(13)," "),"MAPCODE"," "),CHAR(34)," "),"“"," "),"”"," "),"'"," "),"’"," "),"‘"," "),"("," "),")"," "),"["," "),"]"," "),"{"," "),"}"," "),","," "),";"," "),"|"," "),":"," "),"/"," "),"\"," "))</f>
        <v/>
      </c>
      <c r="U609" s="50">
        <f>IF(R609&lt;&gt;"",R609,T609)</f>
        <v/>
      </c>
      <c r="V609" s="50">
        <f>IFERROR(FIND(".",S609),0)</f>
        <v/>
      </c>
      <c r="W609" s="50">
        <f>IF(V609&gt;0,V609-1,LEN(S609))</f>
        <v/>
      </c>
      <c r="X609" s="50">
        <f>IF(V609=0,"",IFERROR(LEFT(MID(S609,V609+1,99),FIND("-",MID(S609,V609+1,99))-1),MID(S609,V609+1,99)))</f>
        <v/>
      </c>
      <c r="Y609" s="50">
        <f>LEN(X609)</f>
        <v/>
      </c>
      <c r="Z6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609,"0",""),"1",""),"2",""),"3",""),"4",""),"5",""),"6",""),"7",""),"8",""),"9",""),"A",""),"B",""),"C",""),"D",""),"E",""),"F",""),"G",""),"H",""),"I",""),"J",""),"K",""),"L",""),"M",""),"N",""),"O",""),"P",""),"Q",""),"R",""),"S",""),"T",""),"U",""),"V",""),"W",""),"X",""),"Y",""),"Z",""),".",""),"-","")</f>
        <v/>
      </c>
      <c r="AA609" s="50">
        <f>LEN(S609)-LEN(SUBSTITUTE(S609,".",""))</f>
        <v/>
      </c>
      <c r="AB609" s="50">
        <f>AND(W609=5,Y609=4)</f>
        <v/>
      </c>
      <c r="AC609" s="50">
        <f>IF(P609="","",IF(S609="","There is no mapcode in this row, only a country code.",IF(ISNUMBER(FIND(" ",S609)),"There are too many spaces. A mapcode looks like ZAF RDD.2J: the country code, one space, then the code.",IF(Z609&lt;&gt;"","Contains characters that can't be in a mapcode: "&amp;Z609,IF(OR(AA609&lt;&gt;1,W609&lt;2,W609&gt;5,Y609&lt;2,Y609&gt;4),"This doesn't look like a mapcode. Mapcodes look like RDD.2J: 2 to 5 letters or numbers, a dot, then 2 to 4 more.",IF(AND(U609="",NOT(AB609)),"MISSING",IF(AND(U609&lt;&gt;"",OR(LEN(U609)&lt;2,LEN(U609)&gt;6,ISNUMBER(FIND(".",U609)))),"The country code """&amp;U609&amp;""" doesn't look right. Use a code like ZAF (South Africa) or US-CA (California).","")))))))</f>
        <v/>
      </c>
      <c r="AD609" s="50">
        <f>AND(R609&lt;&gt;"",T609&lt;&gt;"",R609&lt;&gt;T609)</f>
        <v/>
      </c>
    </row>
    <row r="610">
      <c r="B610" s="44" t="n"/>
      <c r="C610" s="44" t="n"/>
      <c r="D610" s="45">
        <f>IF(P610="","",IF(AC610="MISSING","MISSING COUNTRY CODE",IF(AC610&lt;&gt;"","NOT A VALID MAPCODE",IF(M610="NO CONNECTION","NO CONNECTION",IF(NOT(ISNUMBER(F610)),"NOT FOUND",IF(AD610,"CONVERTED – PLEASE CHECK","CONVERTED"))))))</f>
        <v/>
      </c>
      <c r="E610" s="46">
        <f>IF(OR(P610="",AC610&lt;&gt;""),"",TRIM(U610&amp;" "&amp;S610))</f>
        <v/>
      </c>
      <c r="F610" s="47">
        <f>IF(OR(M610="",M610="NO CONNECTION"),"",IFERROR(VALUE(SUBSTITUTE(_xlfn.FILTERXML(M610,"//latDeg"),".",MID(1/2,2,1))),""))</f>
        <v/>
      </c>
      <c r="G610" s="47">
        <f>IF(OR(M610="",M610="NO CONNECTION"),"",IFERROR(VALUE(SUBSTITUTE(_xlfn.FILTERXML(M610,"//lonDeg"),".",MID(1/2,2,1))),""))</f>
        <v/>
      </c>
      <c r="H610" s="45">
        <f>IF(ISNUMBER(F610),SUBSTITUTE(ROUND(F610,6)&amp;"",",",".")&amp;", "&amp;SUBSTITUTE(ROUND(G610,6)&amp;"",",","."),"")</f>
        <v/>
      </c>
      <c r="I610" s="46">
        <f>IF(ISNUMBER(F610),IFERROR(HYPERLINK("https://www.mymapcodes.com/go/?t="&amp;IF(U610="","AAA",U610)&amp;"&amp;ma="&amp;LEFT(S610,V610-1)&amp;"&amp;mb="&amp;MID(S610,V610+1,99),"Open on MyMapcodes →"),""),"")</f>
        <v/>
      </c>
      <c r="J610" s="48">
        <f>IF(P610="","",IF(AC610="MISSING","Add the country code: put it in front of the mapcode (e.g. ZAF RDD.2J) or in column C. ZAF = South Africa.",IF(AC610&lt;&gt;"",AC610,IF(M610="NO CONNECTION","Excel couldn't reach the mapcode service. Click the REFRESH RESULTS box just above the table.",IF(NOT(ISNUMBER(F610)),"The mapcode service doesn't recognise "&amp;E610&amp;". Check the mapcode and the country code.",IF(AD610,"Two different country codes were given, so the one in front of the mapcode ("&amp;R610&amp;") was used.",IF(E610&lt;&gt;TRIM(UPPER(B610&amp;"")),"Tidied up to "&amp;E610&amp;".","")))))))</f>
        <v/>
      </c>
      <c r="L610" s="49">
        <f>IF(E610="","",MapcodeAPI&amp;"coords/"&amp;SUBSTITUTE(E610," ","%20"))&amp;LEFT($B$13,0)</f>
        <v/>
      </c>
      <c r="M610" s="49">
        <f>IF(L610="","",IFERROR(_xlfn.WEBSERVICE(L610),IF(MapcodeAPIBackup="","NO CONNECTION",IFERROR(_xlfn.WEBSERVICE(MapcodeAPIBackup&amp;MID(L610,LEN(MapcodeAPI)+1,999)),"NO CONNECTION"))))</f>
        <v/>
      </c>
      <c r="N610" t="inlineStr">
        <is>
          <t xml:space="preserve"> </t>
        </is>
      </c>
      <c r="P610" s="50">
        <f>IFERROR(IF(AND(TRIM(B610&amp;"")="",TRIM(C610&amp;"")=""),"","#"&amp;UPPER(B610&amp;"")),"#(ERROR)")</f>
        <v/>
      </c>
      <c r="Q610" s="50">
        <f>IF(P610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610,2,999)," "," "),"﻿"," "),"​"," "),"⁠"," ")," "," ")," "," "),CHAR(9)," "),CHAR(10)," "),CHAR(13)," "),"MAPCODE"," "),CHAR(34)," "),"“"," "),"”"," "),"'"," "),"’"," "),"‘"," "),"("," "),")"," "),"["," "),"]"," "),"{"," "),"}"," "),","," "),";"," "),"|"," "),":"," "),"/"," "),"\"," ")))</f>
        <v/>
      </c>
      <c r="R610" s="50">
        <f>IF(ISNUMBER(FIND(" ",Q610)),LEFT(Q610,FIND(" ",Q610)-1),"")</f>
        <v/>
      </c>
      <c r="S610" s="50">
        <f>IF(ISNUMBER(FIND(" ",Q610)),TRIM(MID(Q610,FIND(" ",Q610)+1,999)),Q610)</f>
        <v/>
      </c>
      <c r="T6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610&amp;"")," "," "),"﻿"," "),"​"," "),"⁠"," ")," "," ")," "," "),CHAR(9)," "),CHAR(10)," "),CHAR(13)," "),"MAPCODE"," "),CHAR(34)," "),"“"," "),"”"," "),"'"," "),"’"," "),"‘"," "),"("," "),")"," "),"["," "),"]"," "),"{"," "),"}"," "),","," "),";"," "),"|"," "),":"," "),"/"," "),"\"," "))</f>
        <v/>
      </c>
      <c r="U610" s="50">
        <f>IF(R610&lt;&gt;"",R610,T610)</f>
        <v/>
      </c>
      <c r="V610" s="50">
        <f>IFERROR(FIND(".",S610),0)</f>
        <v/>
      </c>
      <c r="W610" s="50">
        <f>IF(V610&gt;0,V610-1,LEN(S610))</f>
        <v/>
      </c>
      <c r="X610" s="50">
        <f>IF(V610=0,"",IFERROR(LEFT(MID(S610,V610+1,99),FIND("-",MID(S610,V610+1,99))-1),MID(S610,V610+1,99)))</f>
        <v/>
      </c>
      <c r="Y610" s="50">
        <f>LEN(X610)</f>
        <v/>
      </c>
      <c r="Z6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610,"0",""),"1",""),"2",""),"3",""),"4",""),"5",""),"6",""),"7",""),"8",""),"9",""),"A",""),"B",""),"C",""),"D",""),"E",""),"F",""),"G",""),"H",""),"I",""),"J",""),"K",""),"L",""),"M",""),"N",""),"O",""),"P",""),"Q",""),"R",""),"S",""),"T",""),"U",""),"V",""),"W",""),"X",""),"Y",""),"Z",""),".",""),"-","")</f>
        <v/>
      </c>
      <c r="AA610" s="50">
        <f>LEN(S610)-LEN(SUBSTITUTE(S610,".",""))</f>
        <v/>
      </c>
      <c r="AB610" s="50">
        <f>AND(W610=5,Y610=4)</f>
        <v/>
      </c>
      <c r="AC610" s="50">
        <f>IF(P610="","",IF(S610="","There is no mapcode in this row, only a country code.",IF(ISNUMBER(FIND(" ",S610)),"There are too many spaces. A mapcode looks like ZAF RDD.2J: the country code, one space, then the code.",IF(Z610&lt;&gt;"","Contains characters that can't be in a mapcode: "&amp;Z610,IF(OR(AA610&lt;&gt;1,W610&lt;2,W610&gt;5,Y610&lt;2,Y610&gt;4),"This doesn't look like a mapcode. Mapcodes look like RDD.2J: 2 to 5 letters or numbers, a dot, then 2 to 4 more.",IF(AND(U610="",NOT(AB610)),"MISSING",IF(AND(U610&lt;&gt;"",OR(LEN(U610)&lt;2,LEN(U610)&gt;6,ISNUMBER(FIND(".",U610)))),"The country code """&amp;U610&amp;""" doesn't look right. Use a code like ZAF (South Africa) or US-CA (California).","")))))))</f>
        <v/>
      </c>
      <c r="AD610" s="50">
        <f>AND(R610&lt;&gt;"",T610&lt;&gt;"",R610&lt;&gt;T610)</f>
        <v/>
      </c>
    </row>
    <row r="611">
      <c r="B611" s="44" t="n"/>
      <c r="C611" s="44" t="n"/>
      <c r="D611" s="45">
        <f>IF(P611="","",IF(AC611="MISSING","MISSING COUNTRY CODE",IF(AC611&lt;&gt;"","NOT A VALID MAPCODE",IF(M611="NO CONNECTION","NO CONNECTION",IF(NOT(ISNUMBER(F611)),"NOT FOUND",IF(AD611,"CONVERTED – PLEASE CHECK","CONVERTED"))))))</f>
        <v/>
      </c>
      <c r="E611" s="46">
        <f>IF(OR(P611="",AC611&lt;&gt;""),"",TRIM(U611&amp;" "&amp;S611))</f>
        <v/>
      </c>
      <c r="F611" s="47">
        <f>IF(OR(M611="",M611="NO CONNECTION"),"",IFERROR(VALUE(SUBSTITUTE(_xlfn.FILTERXML(M611,"//latDeg"),".",MID(1/2,2,1))),""))</f>
        <v/>
      </c>
      <c r="G611" s="47">
        <f>IF(OR(M611="",M611="NO CONNECTION"),"",IFERROR(VALUE(SUBSTITUTE(_xlfn.FILTERXML(M611,"//lonDeg"),".",MID(1/2,2,1))),""))</f>
        <v/>
      </c>
      <c r="H611" s="45">
        <f>IF(ISNUMBER(F611),SUBSTITUTE(ROUND(F611,6)&amp;"",",",".")&amp;", "&amp;SUBSTITUTE(ROUND(G611,6)&amp;"",",","."),"")</f>
        <v/>
      </c>
      <c r="I611" s="46">
        <f>IF(ISNUMBER(F611),IFERROR(HYPERLINK("https://www.mymapcodes.com/go/?t="&amp;IF(U611="","AAA",U611)&amp;"&amp;ma="&amp;LEFT(S611,V611-1)&amp;"&amp;mb="&amp;MID(S611,V611+1,99),"Open on MyMapcodes →"),""),"")</f>
        <v/>
      </c>
      <c r="J611" s="48">
        <f>IF(P611="","",IF(AC611="MISSING","Add the country code: put it in front of the mapcode (e.g. ZAF RDD.2J) or in column C. ZAF = South Africa.",IF(AC611&lt;&gt;"",AC611,IF(M611="NO CONNECTION","Excel couldn't reach the mapcode service. Click the REFRESH RESULTS box just above the table.",IF(NOT(ISNUMBER(F611)),"The mapcode service doesn't recognise "&amp;E611&amp;". Check the mapcode and the country code.",IF(AD611,"Two different country codes were given, so the one in front of the mapcode ("&amp;R611&amp;") was used.",IF(E611&lt;&gt;TRIM(UPPER(B611&amp;"")),"Tidied up to "&amp;E611&amp;".","")))))))</f>
        <v/>
      </c>
      <c r="L611" s="49">
        <f>IF(E611="","",MapcodeAPI&amp;"coords/"&amp;SUBSTITUTE(E611," ","%20"))&amp;LEFT($B$13,0)</f>
        <v/>
      </c>
      <c r="M611" s="49">
        <f>IF(L611="","",IFERROR(_xlfn.WEBSERVICE(L611),IF(MapcodeAPIBackup="","NO CONNECTION",IFERROR(_xlfn.WEBSERVICE(MapcodeAPIBackup&amp;MID(L611,LEN(MapcodeAPI)+1,999)),"NO CONNECTION"))))</f>
        <v/>
      </c>
      <c r="N611" t="inlineStr">
        <is>
          <t xml:space="preserve"> </t>
        </is>
      </c>
      <c r="P611" s="50">
        <f>IFERROR(IF(AND(TRIM(B611&amp;"")="",TRIM(C611&amp;"")=""),"","#"&amp;UPPER(B611&amp;"")),"#(ERROR)")</f>
        <v/>
      </c>
      <c r="Q611" s="50">
        <f>IF(P611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611,2,999)," "," "),"﻿"," "),"​"," "),"⁠"," ")," "," ")," "," "),CHAR(9)," "),CHAR(10)," "),CHAR(13)," "),"MAPCODE"," "),CHAR(34)," "),"“"," "),"”"," "),"'"," "),"’"," "),"‘"," "),"("," "),")"," "),"["," "),"]"," "),"{"," "),"}"," "),","," "),";"," "),"|"," "),":"," "),"/"," "),"\"," ")))</f>
        <v/>
      </c>
      <c r="R611" s="50">
        <f>IF(ISNUMBER(FIND(" ",Q611)),LEFT(Q611,FIND(" ",Q611)-1),"")</f>
        <v/>
      </c>
      <c r="S611" s="50">
        <f>IF(ISNUMBER(FIND(" ",Q611)),TRIM(MID(Q611,FIND(" ",Q611)+1,999)),Q611)</f>
        <v/>
      </c>
      <c r="T6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611&amp;"")," "," "),"﻿"," "),"​"," "),"⁠"," ")," "," ")," "," "),CHAR(9)," "),CHAR(10)," "),CHAR(13)," "),"MAPCODE"," "),CHAR(34)," "),"“"," "),"”"," "),"'"," "),"’"," "),"‘"," "),"("," "),")"," "),"["," "),"]"," "),"{"," "),"}"," "),","," "),";"," "),"|"," "),":"," "),"/"," "),"\"," "))</f>
        <v/>
      </c>
      <c r="U611" s="50">
        <f>IF(R611&lt;&gt;"",R611,T611)</f>
        <v/>
      </c>
      <c r="V611" s="50">
        <f>IFERROR(FIND(".",S611),0)</f>
        <v/>
      </c>
      <c r="W611" s="50">
        <f>IF(V611&gt;0,V611-1,LEN(S611))</f>
        <v/>
      </c>
      <c r="X611" s="50">
        <f>IF(V611=0,"",IFERROR(LEFT(MID(S611,V611+1,99),FIND("-",MID(S611,V611+1,99))-1),MID(S611,V611+1,99)))</f>
        <v/>
      </c>
      <c r="Y611" s="50">
        <f>LEN(X611)</f>
        <v/>
      </c>
      <c r="Z6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611,"0",""),"1",""),"2",""),"3",""),"4",""),"5",""),"6",""),"7",""),"8",""),"9",""),"A",""),"B",""),"C",""),"D",""),"E",""),"F",""),"G",""),"H",""),"I",""),"J",""),"K",""),"L",""),"M",""),"N",""),"O",""),"P",""),"Q",""),"R",""),"S",""),"T",""),"U",""),"V",""),"W",""),"X",""),"Y",""),"Z",""),".",""),"-","")</f>
        <v/>
      </c>
      <c r="AA611" s="50">
        <f>LEN(S611)-LEN(SUBSTITUTE(S611,".",""))</f>
        <v/>
      </c>
      <c r="AB611" s="50">
        <f>AND(W611=5,Y611=4)</f>
        <v/>
      </c>
      <c r="AC611" s="50">
        <f>IF(P611="","",IF(S611="","There is no mapcode in this row, only a country code.",IF(ISNUMBER(FIND(" ",S611)),"There are too many spaces. A mapcode looks like ZAF RDD.2J: the country code, one space, then the code.",IF(Z611&lt;&gt;"","Contains characters that can't be in a mapcode: "&amp;Z611,IF(OR(AA611&lt;&gt;1,W611&lt;2,W611&gt;5,Y611&lt;2,Y611&gt;4),"This doesn't look like a mapcode. Mapcodes look like RDD.2J: 2 to 5 letters or numbers, a dot, then 2 to 4 more.",IF(AND(U611="",NOT(AB611)),"MISSING",IF(AND(U611&lt;&gt;"",OR(LEN(U611)&lt;2,LEN(U611)&gt;6,ISNUMBER(FIND(".",U611)))),"The country code """&amp;U611&amp;""" doesn't look right. Use a code like ZAF (South Africa) or US-CA (California).","")))))))</f>
        <v/>
      </c>
      <c r="AD611" s="50">
        <f>AND(R611&lt;&gt;"",T611&lt;&gt;"",R611&lt;&gt;T611)</f>
        <v/>
      </c>
    </row>
    <row r="612">
      <c r="B612" s="44" t="n"/>
      <c r="C612" s="44" t="n"/>
      <c r="D612" s="45">
        <f>IF(P612="","",IF(AC612="MISSING","MISSING COUNTRY CODE",IF(AC612&lt;&gt;"","NOT A VALID MAPCODE",IF(M612="NO CONNECTION","NO CONNECTION",IF(NOT(ISNUMBER(F612)),"NOT FOUND",IF(AD612,"CONVERTED – PLEASE CHECK","CONVERTED"))))))</f>
        <v/>
      </c>
      <c r="E612" s="46">
        <f>IF(OR(P612="",AC612&lt;&gt;""),"",TRIM(U612&amp;" "&amp;S612))</f>
        <v/>
      </c>
      <c r="F612" s="47">
        <f>IF(OR(M612="",M612="NO CONNECTION"),"",IFERROR(VALUE(SUBSTITUTE(_xlfn.FILTERXML(M612,"//latDeg"),".",MID(1/2,2,1))),""))</f>
        <v/>
      </c>
      <c r="G612" s="47">
        <f>IF(OR(M612="",M612="NO CONNECTION"),"",IFERROR(VALUE(SUBSTITUTE(_xlfn.FILTERXML(M612,"//lonDeg"),".",MID(1/2,2,1))),""))</f>
        <v/>
      </c>
      <c r="H612" s="45">
        <f>IF(ISNUMBER(F612),SUBSTITUTE(ROUND(F612,6)&amp;"",",",".")&amp;", "&amp;SUBSTITUTE(ROUND(G612,6)&amp;"",",","."),"")</f>
        <v/>
      </c>
      <c r="I612" s="46">
        <f>IF(ISNUMBER(F612),IFERROR(HYPERLINK("https://www.mymapcodes.com/go/?t="&amp;IF(U612="","AAA",U612)&amp;"&amp;ma="&amp;LEFT(S612,V612-1)&amp;"&amp;mb="&amp;MID(S612,V612+1,99),"Open on MyMapcodes →"),""),"")</f>
        <v/>
      </c>
      <c r="J612" s="48">
        <f>IF(P612="","",IF(AC612="MISSING","Add the country code: put it in front of the mapcode (e.g. ZAF RDD.2J) or in column C. ZAF = South Africa.",IF(AC612&lt;&gt;"",AC612,IF(M612="NO CONNECTION","Excel couldn't reach the mapcode service. Click the REFRESH RESULTS box just above the table.",IF(NOT(ISNUMBER(F612)),"The mapcode service doesn't recognise "&amp;E612&amp;". Check the mapcode and the country code.",IF(AD612,"Two different country codes were given, so the one in front of the mapcode ("&amp;R612&amp;") was used.",IF(E612&lt;&gt;TRIM(UPPER(B612&amp;"")),"Tidied up to "&amp;E612&amp;".","")))))))</f>
        <v/>
      </c>
      <c r="L612" s="49">
        <f>IF(E612="","",MapcodeAPI&amp;"coords/"&amp;SUBSTITUTE(E612," ","%20"))&amp;LEFT($B$13,0)</f>
        <v/>
      </c>
      <c r="M612" s="49">
        <f>IF(L612="","",IFERROR(_xlfn.WEBSERVICE(L612),IF(MapcodeAPIBackup="","NO CONNECTION",IFERROR(_xlfn.WEBSERVICE(MapcodeAPIBackup&amp;MID(L612,LEN(MapcodeAPI)+1,999)),"NO CONNECTION"))))</f>
        <v/>
      </c>
      <c r="N612" t="inlineStr">
        <is>
          <t xml:space="preserve"> </t>
        </is>
      </c>
      <c r="P612" s="50">
        <f>IFERROR(IF(AND(TRIM(B612&amp;"")="",TRIM(C612&amp;"")=""),"","#"&amp;UPPER(B612&amp;"")),"#(ERROR)")</f>
        <v/>
      </c>
      <c r="Q612" s="50">
        <f>IF(P612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612,2,999)," "," "),"﻿"," "),"​"," "),"⁠"," ")," "," ")," "," "),CHAR(9)," "),CHAR(10)," "),CHAR(13)," "),"MAPCODE"," "),CHAR(34)," "),"“"," "),"”"," "),"'"," "),"’"," "),"‘"," "),"("," "),")"," "),"["," "),"]"," "),"{"," "),"}"," "),","," "),";"," "),"|"," "),":"," "),"/"," "),"\"," ")))</f>
        <v/>
      </c>
      <c r="R612" s="50">
        <f>IF(ISNUMBER(FIND(" ",Q612)),LEFT(Q612,FIND(" ",Q612)-1),"")</f>
        <v/>
      </c>
      <c r="S612" s="50">
        <f>IF(ISNUMBER(FIND(" ",Q612)),TRIM(MID(Q612,FIND(" ",Q612)+1,999)),Q612)</f>
        <v/>
      </c>
      <c r="T6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612&amp;"")," "," "),"﻿"," "),"​"," "),"⁠"," ")," "," ")," "," "),CHAR(9)," "),CHAR(10)," "),CHAR(13)," "),"MAPCODE"," "),CHAR(34)," "),"“"," "),"”"," "),"'"," "),"’"," "),"‘"," "),"("," "),")"," "),"["," "),"]"," "),"{"," "),"}"," "),","," "),";"," "),"|"," "),":"," "),"/"," "),"\"," "))</f>
        <v/>
      </c>
      <c r="U612" s="50">
        <f>IF(R612&lt;&gt;"",R612,T612)</f>
        <v/>
      </c>
      <c r="V612" s="50">
        <f>IFERROR(FIND(".",S612),0)</f>
        <v/>
      </c>
      <c r="W612" s="50">
        <f>IF(V612&gt;0,V612-1,LEN(S612))</f>
        <v/>
      </c>
      <c r="X612" s="50">
        <f>IF(V612=0,"",IFERROR(LEFT(MID(S612,V612+1,99),FIND("-",MID(S612,V612+1,99))-1),MID(S612,V612+1,99)))</f>
        <v/>
      </c>
      <c r="Y612" s="50">
        <f>LEN(X612)</f>
        <v/>
      </c>
      <c r="Z6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612,"0",""),"1",""),"2",""),"3",""),"4",""),"5",""),"6",""),"7",""),"8",""),"9",""),"A",""),"B",""),"C",""),"D",""),"E",""),"F",""),"G",""),"H",""),"I",""),"J",""),"K",""),"L",""),"M",""),"N",""),"O",""),"P",""),"Q",""),"R",""),"S",""),"T",""),"U",""),"V",""),"W",""),"X",""),"Y",""),"Z",""),".",""),"-","")</f>
        <v/>
      </c>
      <c r="AA612" s="50">
        <f>LEN(S612)-LEN(SUBSTITUTE(S612,".",""))</f>
        <v/>
      </c>
      <c r="AB612" s="50">
        <f>AND(W612=5,Y612=4)</f>
        <v/>
      </c>
      <c r="AC612" s="50">
        <f>IF(P612="","",IF(S612="","There is no mapcode in this row, only a country code.",IF(ISNUMBER(FIND(" ",S612)),"There are too many spaces. A mapcode looks like ZAF RDD.2J: the country code, one space, then the code.",IF(Z612&lt;&gt;"","Contains characters that can't be in a mapcode: "&amp;Z612,IF(OR(AA612&lt;&gt;1,W612&lt;2,W612&gt;5,Y612&lt;2,Y612&gt;4),"This doesn't look like a mapcode. Mapcodes look like RDD.2J: 2 to 5 letters or numbers, a dot, then 2 to 4 more.",IF(AND(U612="",NOT(AB612)),"MISSING",IF(AND(U612&lt;&gt;"",OR(LEN(U612)&lt;2,LEN(U612)&gt;6,ISNUMBER(FIND(".",U612)))),"The country code """&amp;U612&amp;""" doesn't look right. Use a code like ZAF (South Africa) or US-CA (California).","")))))))</f>
        <v/>
      </c>
      <c r="AD612" s="50">
        <f>AND(R612&lt;&gt;"",T612&lt;&gt;"",R612&lt;&gt;T612)</f>
        <v/>
      </c>
    </row>
    <row r="613">
      <c r="B613" s="44" t="n"/>
      <c r="C613" s="44" t="n"/>
      <c r="D613" s="45">
        <f>IF(P613="","",IF(AC613="MISSING","MISSING COUNTRY CODE",IF(AC613&lt;&gt;"","NOT A VALID MAPCODE",IF(M613="NO CONNECTION","NO CONNECTION",IF(NOT(ISNUMBER(F613)),"NOT FOUND",IF(AD613,"CONVERTED – PLEASE CHECK","CONVERTED"))))))</f>
        <v/>
      </c>
      <c r="E613" s="46">
        <f>IF(OR(P613="",AC613&lt;&gt;""),"",TRIM(U613&amp;" "&amp;S613))</f>
        <v/>
      </c>
      <c r="F613" s="47">
        <f>IF(OR(M613="",M613="NO CONNECTION"),"",IFERROR(VALUE(SUBSTITUTE(_xlfn.FILTERXML(M613,"//latDeg"),".",MID(1/2,2,1))),""))</f>
        <v/>
      </c>
      <c r="G613" s="47">
        <f>IF(OR(M613="",M613="NO CONNECTION"),"",IFERROR(VALUE(SUBSTITUTE(_xlfn.FILTERXML(M613,"//lonDeg"),".",MID(1/2,2,1))),""))</f>
        <v/>
      </c>
      <c r="H613" s="45">
        <f>IF(ISNUMBER(F613),SUBSTITUTE(ROUND(F613,6)&amp;"",",",".")&amp;", "&amp;SUBSTITUTE(ROUND(G613,6)&amp;"",",","."),"")</f>
        <v/>
      </c>
      <c r="I613" s="46">
        <f>IF(ISNUMBER(F613),IFERROR(HYPERLINK("https://www.mymapcodes.com/go/?t="&amp;IF(U613="","AAA",U613)&amp;"&amp;ma="&amp;LEFT(S613,V613-1)&amp;"&amp;mb="&amp;MID(S613,V613+1,99),"Open on MyMapcodes →"),""),"")</f>
        <v/>
      </c>
      <c r="J613" s="48">
        <f>IF(P613="","",IF(AC613="MISSING","Add the country code: put it in front of the mapcode (e.g. ZAF RDD.2J) or in column C. ZAF = South Africa.",IF(AC613&lt;&gt;"",AC613,IF(M613="NO CONNECTION","Excel couldn't reach the mapcode service. Click the REFRESH RESULTS box just above the table.",IF(NOT(ISNUMBER(F613)),"The mapcode service doesn't recognise "&amp;E613&amp;". Check the mapcode and the country code.",IF(AD613,"Two different country codes were given, so the one in front of the mapcode ("&amp;R613&amp;") was used.",IF(E613&lt;&gt;TRIM(UPPER(B613&amp;"")),"Tidied up to "&amp;E613&amp;".","")))))))</f>
        <v/>
      </c>
      <c r="L613" s="49">
        <f>IF(E613="","",MapcodeAPI&amp;"coords/"&amp;SUBSTITUTE(E613," ","%20"))&amp;LEFT($B$13,0)</f>
        <v/>
      </c>
      <c r="M613" s="49">
        <f>IF(L613="","",IFERROR(_xlfn.WEBSERVICE(L613),IF(MapcodeAPIBackup="","NO CONNECTION",IFERROR(_xlfn.WEBSERVICE(MapcodeAPIBackup&amp;MID(L613,LEN(MapcodeAPI)+1,999)),"NO CONNECTION"))))</f>
        <v/>
      </c>
      <c r="N613" t="inlineStr">
        <is>
          <t xml:space="preserve"> </t>
        </is>
      </c>
      <c r="P613" s="50">
        <f>IFERROR(IF(AND(TRIM(B613&amp;"")="",TRIM(C613&amp;"")=""),"","#"&amp;UPPER(B613&amp;"")),"#(ERROR)")</f>
        <v/>
      </c>
      <c r="Q613" s="50">
        <f>IF(P613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613,2,999)," "," "),"﻿"," "),"​"," "),"⁠"," ")," "," ")," "," "),CHAR(9)," "),CHAR(10)," "),CHAR(13)," "),"MAPCODE"," "),CHAR(34)," "),"“"," "),"”"," "),"'"," "),"’"," "),"‘"," "),"("," "),")"," "),"["," "),"]"," "),"{"," "),"}"," "),","," "),";"," "),"|"," "),":"," "),"/"," "),"\"," ")))</f>
        <v/>
      </c>
      <c r="R613" s="50">
        <f>IF(ISNUMBER(FIND(" ",Q613)),LEFT(Q613,FIND(" ",Q613)-1),"")</f>
        <v/>
      </c>
      <c r="S613" s="50">
        <f>IF(ISNUMBER(FIND(" ",Q613)),TRIM(MID(Q613,FIND(" ",Q613)+1,999)),Q613)</f>
        <v/>
      </c>
      <c r="T6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613&amp;"")," "," "),"﻿"," "),"​"," "),"⁠"," ")," "," ")," "," "),CHAR(9)," "),CHAR(10)," "),CHAR(13)," "),"MAPCODE"," "),CHAR(34)," "),"“"," "),"”"," "),"'"," "),"’"," "),"‘"," "),"("," "),")"," "),"["," "),"]"," "),"{"," "),"}"," "),","," "),";"," "),"|"," "),":"," "),"/"," "),"\"," "))</f>
        <v/>
      </c>
      <c r="U613" s="50">
        <f>IF(R613&lt;&gt;"",R613,T613)</f>
        <v/>
      </c>
      <c r="V613" s="50">
        <f>IFERROR(FIND(".",S613),0)</f>
        <v/>
      </c>
      <c r="W613" s="50">
        <f>IF(V613&gt;0,V613-1,LEN(S613))</f>
        <v/>
      </c>
      <c r="X613" s="50">
        <f>IF(V613=0,"",IFERROR(LEFT(MID(S613,V613+1,99),FIND("-",MID(S613,V613+1,99))-1),MID(S613,V613+1,99)))</f>
        <v/>
      </c>
      <c r="Y613" s="50">
        <f>LEN(X613)</f>
        <v/>
      </c>
      <c r="Z6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613,"0",""),"1",""),"2",""),"3",""),"4",""),"5",""),"6",""),"7",""),"8",""),"9",""),"A",""),"B",""),"C",""),"D",""),"E",""),"F",""),"G",""),"H",""),"I",""),"J",""),"K",""),"L",""),"M",""),"N",""),"O",""),"P",""),"Q",""),"R",""),"S",""),"T",""),"U",""),"V",""),"W",""),"X",""),"Y",""),"Z",""),".",""),"-","")</f>
        <v/>
      </c>
      <c r="AA613" s="50">
        <f>LEN(S613)-LEN(SUBSTITUTE(S613,".",""))</f>
        <v/>
      </c>
      <c r="AB613" s="50">
        <f>AND(W613=5,Y613=4)</f>
        <v/>
      </c>
      <c r="AC613" s="50">
        <f>IF(P613="","",IF(S613="","There is no mapcode in this row, only a country code.",IF(ISNUMBER(FIND(" ",S613)),"There are too many spaces. A mapcode looks like ZAF RDD.2J: the country code, one space, then the code.",IF(Z613&lt;&gt;"","Contains characters that can't be in a mapcode: "&amp;Z613,IF(OR(AA613&lt;&gt;1,W613&lt;2,W613&gt;5,Y613&lt;2,Y613&gt;4),"This doesn't look like a mapcode. Mapcodes look like RDD.2J: 2 to 5 letters or numbers, a dot, then 2 to 4 more.",IF(AND(U613="",NOT(AB613)),"MISSING",IF(AND(U613&lt;&gt;"",OR(LEN(U613)&lt;2,LEN(U613)&gt;6,ISNUMBER(FIND(".",U613)))),"The country code """&amp;U613&amp;""" doesn't look right. Use a code like ZAF (South Africa) or US-CA (California).","")))))))</f>
        <v/>
      </c>
      <c r="AD613" s="50">
        <f>AND(R613&lt;&gt;"",T613&lt;&gt;"",R613&lt;&gt;T613)</f>
        <v/>
      </c>
    </row>
    <row r="614">
      <c r="B614" s="44" t="n"/>
      <c r="C614" s="44" t="n"/>
      <c r="D614" s="45">
        <f>IF(P614="","",IF(AC614="MISSING","MISSING COUNTRY CODE",IF(AC614&lt;&gt;"","NOT A VALID MAPCODE",IF(M614="NO CONNECTION","NO CONNECTION",IF(NOT(ISNUMBER(F614)),"NOT FOUND",IF(AD614,"CONVERTED – PLEASE CHECK","CONVERTED"))))))</f>
        <v/>
      </c>
      <c r="E614" s="46">
        <f>IF(OR(P614="",AC614&lt;&gt;""),"",TRIM(U614&amp;" "&amp;S614))</f>
        <v/>
      </c>
      <c r="F614" s="47">
        <f>IF(OR(M614="",M614="NO CONNECTION"),"",IFERROR(VALUE(SUBSTITUTE(_xlfn.FILTERXML(M614,"//latDeg"),".",MID(1/2,2,1))),""))</f>
        <v/>
      </c>
      <c r="G614" s="47">
        <f>IF(OR(M614="",M614="NO CONNECTION"),"",IFERROR(VALUE(SUBSTITUTE(_xlfn.FILTERXML(M614,"//lonDeg"),".",MID(1/2,2,1))),""))</f>
        <v/>
      </c>
      <c r="H614" s="45">
        <f>IF(ISNUMBER(F614),SUBSTITUTE(ROUND(F614,6)&amp;"",",",".")&amp;", "&amp;SUBSTITUTE(ROUND(G614,6)&amp;"",",","."),"")</f>
        <v/>
      </c>
      <c r="I614" s="46">
        <f>IF(ISNUMBER(F614),IFERROR(HYPERLINK("https://www.mymapcodes.com/go/?t="&amp;IF(U614="","AAA",U614)&amp;"&amp;ma="&amp;LEFT(S614,V614-1)&amp;"&amp;mb="&amp;MID(S614,V614+1,99),"Open on MyMapcodes →"),""),"")</f>
        <v/>
      </c>
      <c r="J614" s="48">
        <f>IF(P614="","",IF(AC614="MISSING","Add the country code: put it in front of the mapcode (e.g. ZAF RDD.2J) or in column C. ZAF = South Africa.",IF(AC614&lt;&gt;"",AC614,IF(M614="NO CONNECTION","Excel couldn't reach the mapcode service. Click the REFRESH RESULTS box just above the table.",IF(NOT(ISNUMBER(F614)),"The mapcode service doesn't recognise "&amp;E614&amp;". Check the mapcode and the country code.",IF(AD614,"Two different country codes were given, so the one in front of the mapcode ("&amp;R614&amp;") was used.",IF(E614&lt;&gt;TRIM(UPPER(B614&amp;"")),"Tidied up to "&amp;E614&amp;".","")))))))</f>
        <v/>
      </c>
      <c r="L614" s="49">
        <f>IF(E614="","",MapcodeAPI&amp;"coords/"&amp;SUBSTITUTE(E614," ","%20"))&amp;LEFT($B$13,0)</f>
        <v/>
      </c>
      <c r="M614" s="49">
        <f>IF(L614="","",IFERROR(_xlfn.WEBSERVICE(L614),IF(MapcodeAPIBackup="","NO CONNECTION",IFERROR(_xlfn.WEBSERVICE(MapcodeAPIBackup&amp;MID(L614,LEN(MapcodeAPI)+1,999)),"NO CONNECTION"))))</f>
        <v/>
      </c>
      <c r="N614" t="inlineStr">
        <is>
          <t xml:space="preserve"> </t>
        </is>
      </c>
      <c r="P614" s="50">
        <f>IFERROR(IF(AND(TRIM(B614&amp;"")="",TRIM(C614&amp;"")=""),"","#"&amp;UPPER(B614&amp;"")),"#(ERROR)")</f>
        <v/>
      </c>
      <c r="Q614" s="50">
        <f>IF(P614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614,2,999)," "," "),"﻿"," "),"​"," "),"⁠"," ")," "," ")," "," "),CHAR(9)," "),CHAR(10)," "),CHAR(13)," "),"MAPCODE"," "),CHAR(34)," "),"“"," "),"”"," "),"'"," "),"’"," "),"‘"," "),"("," "),")"," "),"["," "),"]"," "),"{"," "),"}"," "),","," "),";"," "),"|"," "),":"," "),"/"," "),"\"," ")))</f>
        <v/>
      </c>
      <c r="R614" s="50">
        <f>IF(ISNUMBER(FIND(" ",Q614)),LEFT(Q614,FIND(" ",Q614)-1),"")</f>
        <v/>
      </c>
      <c r="S614" s="50">
        <f>IF(ISNUMBER(FIND(" ",Q614)),TRIM(MID(Q614,FIND(" ",Q614)+1,999)),Q614)</f>
        <v/>
      </c>
      <c r="T6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614&amp;"")," "," "),"﻿"," "),"​"," "),"⁠"," ")," "," ")," "," "),CHAR(9)," "),CHAR(10)," "),CHAR(13)," "),"MAPCODE"," "),CHAR(34)," "),"“"," "),"”"," "),"'"," "),"’"," "),"‘"," "),"("," "),")"," "),"["," "),"]"," "),"{"," "),"}"," "),","," "),";"," "),"|"," "),":"," "),"/"," "),"\"," "))</f>
        <v/>
      </c>
      <c r="U614" s="50">
        <f>IF(R614&lt;&gt;"",R614,T614)</f>
        <v/>
      </c>
      <c r="V614" s="50">
        <f>IFERROR(FIND(".",S614),0)</f>
        <v/>
      </c>
      <c r="W614" s="50">
        <f>IF(V614&gt;0,V614-1,LEN(S614))</f>
        <v/>
      </c>
      <c r="X614" s="50">
        <f>IF(V614=0,"",IFERROR(LEFT(MID(S614,V614+1,99),FIND("-",MID(S614,V614+1,99))-1),MID(S614,V614+1,99)))</f>
        <v/>
      </c>
      <c r="Y614" s="50">
        <f>LEN(X614)</f>
        <v/>
      </c>
      <c r="Z6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614,"0",""),"1",""),"2",""),"3",""),"4",""),"5",""),"6",""),"7",""),"8",""),"9",""),"A",""),"B",""),"C",""),"D",""),"E",""),"F",""),"G",""),"H",""),"I",""),"J",""),"K",""),"L",""),"M",""),"N",""),"O",""),"P",""),"Q",""),"R",""),"S",""),"T",""),"U",""),"V",""),"W",""),"X",""),"Y",""),"Z",""),".",""),"-","")</f>
        <v/>
      </c>
      <c r="AA614" s="50">
        <f>LEN(S614)-LEN(SUBSTITUTE(S614,".",""))</f>
        <v/>
      </c>
      <c r="AB614" s="50">
        <f>AND(W614=5,Y614=4)</f>
        <v/>
      </c>
      <c r="AC614" s="50">
        <f>IF(P614="","",IF(S614="","There is no mapcode in this row, only a country code.",IF(ISNUMBER(FIND(" ",S614)),"There are too many spaces. A mapcode looks like ZAF RDD.2J: the country code, one space, then the code.",IF(Z614&lt;&gt;"","Contains characters that can't be in a mapcode: "&amp;Z614,IF(OR(AA614&lt;&gt;1,W614&lt;2,W614&gt;5,Y614&lt;2,Y614&gt;4),"This doesn't look like a mapcode. Mapcodes look like RDD.2J: 2 to 5 letters or numbers, a dot, then 2 to 4 more.",IF(AND(U614="",NOT(AB614)),"MISSING",IF(AND(U614&lt;&gt;"",OR(LEN(U614)&lt;2,LEN(U614)&gt;6,ISNUMBER(FIND(".",U614)))),"The country code """&amp;U614&amp;""" doesn't look right. Use a code like ZAF (South Africa) or US-CA (California).","")))))))</f>
        <v/>
      </c>
      <c r="AD614" s="50">
        <f>AND(R614&lt;&gt;"",T614&lt;&gt;"",R614&lt;&gt;T614)</f>
        <v/>
      </c>
    </row>
    <row r="615">
      <c r="B615" s="44" t="n"/>
      <c r="C615" s="44" t="n"/>
      <c r="D615" s="45">
        <f>IF(P615="","",IF(AC615="MISSING","MISSING COUNTRY CODE",IF(AC615&lt;&gt;"","NOT A VALID MAPCODE",IF(M615="NO CONNECTION","NO CONNECTION",IF(NOT(ISNUMBER(F615)),"NOT FOUND",IF(AD615,"CONVERTED – PLEASE CHECK","CONVERTED"))))))</f>
        <v/>
      </c>
      <c r="E615" s="46">
        <f>IF(OR(P615="",AC615&lt;&gt;""),"",TRIM(U615&amp;" "&amp;S615))</f>
        <v/>
      </c>
      <c r="F615" s="47">
        <f>IF(OR(M615="",M615="NO CONNECTION"),"",IFERROR(VALUE(SUBSTITUTE(_xlfn.FILTERXML(M615,"//latDeg"),".",MID(1/2,2,1))),""))</f>
        <v/>
      </c>
      <c r="G615" s="47">
        <f>IF(OR(M615="",M615="NO CONNECTION"),"",IFERROR(VALUE(SUBSTITUTE(_xlfn.FILTERXML(M615,"//lonDeg"),".",MID(1/2,2,1))),""))</f>
        <v/>
      </c>
      <c r="H615" s="45">
        <f>IF(ISNUMBER(F615),SUBSTITUTE(ROUND(F615,6)&amp;"",",",".")&amp;", "&amp;SUBSTITUTE(ROUND(G615,6)&amp;"",",","."),"")</f>
        <v/>
      </c>
      <c r="I615" s="46">
        <f>IF(ISNUMBER(F615),IFERROR(HYPERLINK("https://www.mymapcodes.com/go/?t="&amp;IF(U615="","AAA",U615)&amp;"&amp;ma="&amp;LEFT(S615,V615-1)&amp;"&amp;mb="&amp;MID(S615,V615+1,99),"Open on MyMapcodes →"),""),"")</f>
        <v/>
      </c>
      <c r="J615" s="48">
        <f>IF(P615="","",IF(AC615="MISSING","Add the country code: put it in front of the mapcode (e.g. ZAF RDD.2J) or in column C. ZAF = South Africa.",IF(AC615&lt;&gt;"",AC615,IF(M615="NO CONNECTION","Excel couldn't reach the mapcode service. Click the REFRESH RESULTS box just above the table.",IF(NOT(ISNUMBER(F615)),"The mapcode service doesn't recognise "&amp;E615&amp;". Check the mapcode and the country code.",IF(AD615,"Two different country codes were given, so the one in front of the mapcode ("&amp;R615&amp;") was used.",IF(E615&lt;&gt;TRIM(UPPER(B615&amp;"")),"Tidied up to "&amp;E615&amp;".","")))))))</f>
        <v/>
      </c>
      <c r="L615" s="49">
        <f>IF(E615="","",MapcodeAPI&amp;"coords/"&amp;SUBSTITUTE(E615," ","%20"))&amp;LEFT($B$13,0)</f>
        <v/>
      </c>
      <c r="M615" s="49">
        <f>IF(L615="","",IFERROR(_xlfn.WEBSERVICE(L615),IF(MapcodeAPIBackup="","NO CONNECTION",IFERROR(_xlfn.WEBSERVICE(MapcodeAPIBackup&amp;MID(L615,LEN(MapcodeAPI)+1,999)),"NO CONNECTION"))))</f>
        <v/>
      </c>
      <c r="N615" t="inlineStr">
        <is>
          <t xml:space="preserve"> </t>
        </is>
      </c>
      <c r="P615" s="50">
        <f>IFERROR(IF(AND(TRIM(B615&amp;"")="",TRIM(C615&amp;"")=""),"","#"&amp;UPPER(B615&amp;"")),"#(ERROR)")</f>
        <v/>
      </c>
      <c r="Q615" s="50">
        <f>IF(P615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615,2,999)," "," "),"﻿"," "),"​"," "),"⁠"," ")," "," ")," "," "),CHAR(9)," "),CHAR(10)," "),CHAR(13)," "),"MAPCODE"," "),CHAR(34)," "),"“"," "),"”"," "),"'"," "),"’"," "),"‘"," "),"("," "),")"," "),"["," "),"]"," "),"{"," "),"}"," "),","," "),";"," "),"|"," "),":"," "),"/"," "),"\"," ")))</f>
        <v/>
      </c>
      <c r="R615" s="50">
        <f>IF(ISNUMBER(FIND(" ",Q615)),LEFT(Q615,FIND(" ",Q615)-1),"")</f>
        <v/>
      </c>
      <c r="S615" s="50">
        <f>IF(ISNUMBER(FIND(" ",Q615)),TRIM(MID(Q615,FIND(" ",Q615)+1,999)),Q615)</f>
        <v/>
      </c>
      <c r="T6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615&amp;"")," "," "),"﻿"," "),"​"," "),"⁠"," ")," "," ")," "," "),CHAR(9)," "),CHAR(10)," "),CHAR(13)," "),"MAPCODE"," "),CHAR(34)," "),"“"," "),"”"," "),"'"," "),"’"," "),"‘"," "),"("," "),")"," "),"["," "),"]"," "),"{"," "),"}"," "),","," "),";"," "),"|"," "),":"," "),"/"," "),"\"," "))</f>
        <v/>
      </c>
      <c r="U615" s="50">
        <f>IF(R615&lt;&gt;"",R615,T615)</f>
        <v/>
      </c>
      <c r="V615" s="50">
        <f>IFERROR(FIND(".",S615),0)</f>
        <v/>
      </c>
      <c r="W615" s="50">
        <f>IF(V615&gt;0,V615-1,LEN(S615))</f>
        <v/>
      </c>
      <c r="X615" s="50">
        <f>IF(V615=0,"",IFERROR(LEFT(MID(S615,V615+1,99),FIND("-",MID(S615,V615+1,99))-1),MID(S615,V615+1,99)))</f>
        <v/>
      </c>
      <c r="Y615" s="50">
        <f>LEN(X615)</f>
        <v/>
      </c>
      <c r="Z6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615,"0",""),"1",""),"2",""),"3",""),"4",""),"5",""),"6",""),"7",""),"8",""),"9",""),"A",""),"B",""),"C",""),"D",""),"E",""),"F",""),"G",""),"H",""),"I",""),"J",""),"K",""),"L",""),"M",""),"N",""),"O",""),"P",""),"Q",""),"R",""),"S",""),"T",""),"U",""),"V",""),"W",""),"X",""),"Y",""),"Z",""),".",""),"-","")</f>
        <v/>
      </c>
      <c r="AA615" s="50">
        <f>LEN(S615)-LEN(SUBSTITUTE(S615,".",""))</f>
        <v/>
      </c>
      <c r="AB615" s="50">
        <f>AND(W615=5,Y615=4)</f>
        <v/>
      </c>
      <c r="AC615" s="50">
        <f>IF(P615="","",IF(S615="","There is no mapcode in this row, only a country code.",IF(ISNUMBER(FIND(" ",S615)),"There are too many spaces. A mapcode looks like ZAF RDD.2J: the country code, one space, then the code.",IF(Z615&lt;&gt;"","Contains characters that can't be in a mapcode: "&amp;Z615,IF(OR(AA615&lt;&gt;1,W615&lt;2,W615&gt;5,Y615&lt;2,Y615&gt;4),"This doesn't look like a mapcode. Mapcodes look like RDD.2J: 2 to 5 letters or numbers, a dot, then 2 to 4 more.",IF(AND(U615="",NOT(AB615)),"MISSING",IF(AND(U615&lt;&gt;"",OR(LEN(U615)&lt;2,LEN(U615)&gt;6,ISNUMBER(FIND(".",U615)))),"The country code """&amp;U615&amp;""" doesn't look right. Use a code like ZAF (South Africa) or US-CA (California).","")))))))</f>
        <v/>
      </c>
      <c r="AD615" s="50">
        <f>AND(R615&lt;&gt;"",T615&lt;&gt;"",R615&lt;&gt;T615)</f>
        <v/>
      </c>
    </row>
    <row r="616">
      <c r="B616" s="44" t="n"/>
      <c r="C616" s="44" t="n"/>
      <c r="D616" s="45">
        <f>IF(P616="","",IF(AC616="MISSING","MISSING COUNTRY CODE",IF(AC616&lt;&gt;"","NOT A VALID MAPCODE",IF(M616="NO CONNECTION","NO CONNECTION",IF(NOT(ISNUMBER(F616)),"NOT FOUND",IF(AD616,"CONVERTED – PLEASE CHECK","CONVERTED"))))))</f>
        <v/>
      </c>
      <c r="E616" s="46">
        <f>IF(OR(P616="",AC616&lt;&gt;""),"",TRIM(U616&amp;" "&amp;S616))</f>
        <v/>
      </c>
      <c r="F616" s="47">
        <f>IF(OR(M616="",M616="NO CONNECTION"),"",IFERROR(VALUE(SUBSTITUTE(_xlfn.FILTERXML(M616,"//latDeg"),".",MID(1/2,2,1))),""))</f>
        <v/>
      </c>
      <c r="G616" s="47">
        <f>IF(OR(M616="",M616="NO CONNECTION"),"",IFERROR(VALUE(SUBSTITUTE(_xlfn.FILTERXML(M616,"//lonDeg"),".",MID(1/2,2,1))),""))</f>
        <v/>
      </c>
      <c r="H616" s="45">
        <f>IF(ISNUMBER(F616),SUBSTITUTE(ROUND(F616,6)&amp;"",",",".")&amp;", "&amp;SUBSTITUTE(ROUND(G616,6)&amp;"",",","."),"")</f>
        <v/>
      </c>
      <c r="I616" s="46">
        <f>IF(ISNUMBER(F616),IFERROR(HYPERLINK("https://www.mymapcodes.com/go/?t="&amp;IF(U616="","AAA",U616)&amp;"&amp;ma="&amp;LEFT(S616,V616-1)&amp;"&amp;mb="&amp;MID(S616,V616+1,99),"Open on MyMapcodes →"),""),"")</f>
        <v/>
      </c>
      <c r="J616" s="48">
        <f>IF(P616="","",IF(AC616="MISSING","Add the country code: put it in front of the mapcode (e.g. ZAF RDD.2J) or in column C. ZAF = South Africa.",IF(AC616&lt;&gt;"",AC616,IF(M616="NO CONNECTION","Excel couldn't reach the mapcode service. Click the REFRESH RESULTS box just above the table.",IF(NOT(ISNUMBER(F616)),"The mapcode service doesn't recognise "&amp;E616&amp;". Check the mapcode and the country code.",IF(AD616,"Two different country codes were given, so the one in front of the mapcode ("&amp;R616&amp;") was used.",IF(E616&lt;&gt;TRIM(UPPER(B616&amp;"")),"Tidied up to "&amp;E616&amp;".","")))))))</f>
        <v/>
      </c>
      <c r="L616" s="49">
        <f>IF(E616="","",MapcodeAPI&amp;"coords/"&amp;SUBSTITUTE(E616," ","%20"))&amp;LEFT($B$13,0)</f>
        <v/>
      </c>
      <c r="M616" s="49">
        <f>IF(L616="","",IFERROR(_xlfn.WEBSERVICE(L616),IF(MapcodeAPIBackup="","NO CONNECTION",IFERROR(_xlfn.WEBSERVICE(MapcodeAPIBackup&amp;MID(L616,LEN(MapcodeAPI)+1,999)),"NO CONNECTION"))))</f>
        <v/>
      </c>
      <c r="N616" t="inlineStr">
        <is>
          <t xml:space="preserve"> </t>
        </is>
      </c>
      <c r="P616" s="50">
        <f>IFERROR(IF(AND(TRIM(B616&amp;"")="",TRIM(C616&amp;"")=""),"","#"&amp;UPPER(B616&amp;"")),"#(ERROR)")</f>
        <v/>
      </c>
      <c r="Q616" s="50">
        <f>IF(P616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616,2,999)," "," "),"﻿"," "),"​"," "),"⁠"," ")," "," ")," "," "),CHAR(9)," "),CHAR(10)," "),CHAR(13)," "),"MAPCODE"," "),CHAR(34)," "),"“"," "),"”"," "),"'"," "),"’"," "),"‘"," "),"("," "),")"," "),"["," "),"]"," "),"{"," "),"}"," "),","," "),";"," "),"|"," "),":"," "),"/"," "),"\"," ")))</f>
        <v/>
      </c>
      <c r="R616" s="50">
        <f>IF(ISNUMBER(FIND(" ",Q616)),LEFT(Q616,FIND(" ",Q616)-1),"")</f>
        <v/>
      </c>
      <c r="S616" s="50">
        <f>IF(ISNUMBER(FIND(" ",Q616)),TRIM(MID(Q616,FIND(" ",Q616)+1,999)),Q616)</f>
        <v/>
      </c>
      <c r="T6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616&amp;"")," "," "),"﻿"," "),"​"," "),"⁠"," ")," "," ")," "," "),CHAR(9)," "),CHAR(10)," "),CHAR(13)," "),"MAPCODE"," "),CHAR(34)," "),"“"," "),"”"," "),"'"," "),"’"," "),"‘"," "),"("," "),")"," "),"["," "),"]"," "),"{"," "),"}"," "),","," "),";"," "),"|"," "),":"," "),"/"," "),"\"," "))</f>
        <v/>
      </c>
      <c r="U616" s="50">
        <f>IF(R616&lt;&gt;"",R616,T616)</f>
        <v/>
      </c>
      <c r="V616" s="50">
        <f>IFERROR(FIND(".",S616),0)</f>
        <v/>
      </c>
      <c r="W616" s="50">
        <f>IF(V616&gt;0,V616-1,LEN(S616))</f>
        <v/>
      </c>
      <c r="X616" s="50">
        <f>IF(V616=0,"",IFERROR(LEFT(MID(S616,V616+1,99),FIND("-",MID(S616,V616+1,99))-1),MID(S616,V616+1,99)))</f>
        <v/>
      </c>
      <c r="Y616" s="50">
        <f>LEN(X616)</f>
        <v/>
      </c>
      <c r="Z6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616,"0",""),"1",""),"2",""),"3",""),"4",""),"5",""),"6",""),"7",""),"8",""),"9",""),"A",""),"B",""),"C",""),"D",""),"E",""),"F",""),"G",""),"H",""),"I",""),"J",""),"K",""),"L",""),"M",""),"N",""),"O",""),"P",""),"Q",""),"R",""),"S",""),"T",""),"U",""),"V",""),"W",""),"X",""),"Y",""),"Z",""),".",""),"-","")</f>
        <v/>
      </c>
      <c r="AA616" s="50">
        <f>LEN(S616)-LEN(SUBSTITUTE(S616,".",""))</f>
        <v/>
      </c>
      <c r="AB616" s="50">
        <f>AND(W616=5,Y616=4)</f>
        <v/>
      </c>
      <c r="AC616" s="50">
        <f>IF(P616="","",IF(S616="","There is no mapcode in this row, only a country code.",IF(ISNUMBER(FIND(" ",S616)),"There are too many spaces. A mapcode looks like ZAF RDD.2J: the country code, one space, then the code.",IF(Z616&lt;&gt;"","Contains characters that can't be in a mapcode: "&amp;Z616,IF(OR(AA616&lt;&gt;1,W616&lt;2,W616&gt;5,Y616&lt;2,Y616&gt;4),"This doesn't look like a mapcode. Mapcodes look like RDD.2J: 2 to 5 letters or numbers, a dot, then 2 to 4 more.",IF(AND(U616="",NOT(AB616)),"MISSING",IF(AND(U616&lt;&gt;"",OR(LEN(U616)&lt;2,LEN(U616)&gt;6,ISNUMBER(FIND(".",U616)))),"The country code """&amp;U616&amp;""" doesn't look right. Use a code like ZAF (South Africa) or US-CA (California).","")))))))</f>
        <v/>
      </c>
      <c r="AD616" s="50">
        <f>AND(R616&lt;&gt;"",T616&lt;&gt;"",R616&lt;&gt;T616)</f>
        <v/>
      </c>
    </row>
    <row r="617">
      <c r="B617" s="44" t="n"/>
      <c r="C617" s="44" t="n"/>
      <c r="D617" s="45">
        <f>IF(P617="","",IF(AC617="MISSING","MISSING COUNTRY CODE",IF(AC617&lt;&gt;"","NOT A VALID MAPCODE",IF(M617="NO CONNECTION","NO CONNECTION",IF(NOT(ISNUMBER(F617)),"NOT FOUND",IF(AD617,"CONVERTED – PLEASE CHECK","CONVERTED"))))))</f>
        <v/>
      </c>
      <c r="E617" s="46">
        <f>IF(OR(P617="",AC617&lt;&gt;""),"",TRIM(U617&amp;" "&amp;S617))</f>
        <v/>
      </c>
      <c r="F617" s="47">
        <f>IF(OR(M617="",M617="NO CONNECTION"),"",IFERROR(VALUE(SUBSTITUTE(_xlfn.FILTERXML(M617,"//latDeg"),".",MID(1/2,2,1))),""))</f>
        <v/>
      </c>
      <c r="G617" s="47">
        <f>IF(OR(M617="",M617="NO CONNECTION"),"",IFERROR(VALUE(SUBSTITUTE(_xlfn.FILTERXML(M617,"//lonDeg"),".",MID(1/2,2,1))),""))</f>
        <v/>
      </c>
      <c r="H617" s="45">
        <f>IF(ISNUMBER(F617),SUBSTITUTE(ROUND(F617,6)&amp;"",",",".")&amp;", "&amp;SUBSTITUTE(ROUND(G617,6)&amp;"",",","."),"")</f>
        <v/>
      </c>
      <c r="I617" s="46">
        <f>IF(ISNUMBER(F617),IFERROR(HYPERLINK("https://www.mymapcodes.com/go/?t="&amp;IF(U617="","AAA",U617)&amp;"&amp;ma="&amp;LEFT(S617,V617-1)&amp;"&amp;mb="&amp;MID(S617,V617+1,99),"Open on MyMapcodes →"),""),"")</f>
        <v/>
      </c>
      <c r="J617" s="48">
        <f>IF(P617="","",IF(AC617="MISSING","Add the country code: put it in front of the mapcode (e.g. ZAF RDD.2J) or in column C. ZAF = South Africa.",IF(AC617&lt;&gt;"",AC617,IF(M617="NO CONNECTION","Excel couldn't reach the mapcode service. Click the REFRESH RESULTS box just above the table.",IF(NOT(ISNUMBER(F617)),"The mapcode service doesn't recognise "&amp;E617&amp;". Check the mapcode and the country code.",IF(AD617,"Two different country codes were given, so the one in front of the mapcode ("&amp;R617&amp;") was used.",IF(E617&lt;&gt;TRIM(UPPER(B617&amp;"")),"Tidied up to "&amp;E617&amp;".","")))))))</f>
        <v/>
      </c>
      <c r="L617" s="49">
        <f>IF(E617="","",MapcodeAPI&amp;"coords/"&amp;SUBSTITUTE(E617," ","%20"))&amp;LEFT($B$13,0)</f>
        <v/>
      </c>
      <c r="M617" s="49">
        <f>IF(L617="","",IFERROR(_xlfn.WEBSERVICE(L617),IF(MapcodeAPIBackup="","NO CONNECTION",IFERROR(_xlfn.WEBSERVICE(MapcodeAPIBackup&amp;MID(L617,LEN(MapcodeAPI)+1,999)),"NO CONNECTION"))))</f>
        <v/>
      </c>
      <c r="N617" t="inlineStr">
        <is>
          <t xml:space="preserve"> </t>
        </is>
      </c>
      <c r="P617" s="50">
        <f>IFERROR(IF(AND(TRIM(B617&amp;"")="",TRIM(C617&amp;"")=""),"","#"&amp;UPPER(B617&amp;"")),"#(ERROR)")</f>
        <v/>
      </c>
      <c r="Q617" s="50">
        <f>IF(P617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617,2,999)," "," "),"﻿"," "),"​"," "),"⁠"," ")," "," ")," "," "),CHAR(9)," "),CHAR(10)," "),CHAR(13)," "),"MAPCODE"," "),CHAR(34)," "),"“"," "),"”"," "),"'"," "),"’"," "),"‘"," "),"("," "),")"," "),"["," "),"]"," "),"{"," "),"}"," "),","," "),";"," "),"|"," "),":"," "),"/"," "),"\"," ")))</f>
        <v/>
      </c>
      <c r="R617" s="50">
        <f>IF(ISNUMBER(FIND(" ",Q617)),LEFT(Q617,FIND(" ",Q617)-1),"")</f>
        <v/>
      </c>
      <c r="S617" s="50">
        <f>IF(ISNUMBER(FIND(" ",Q617)),TRIM(MID(Q617,FIND(" ",Q617)+1,999)),Q617)</f>
        <v/>
      </c>
      <c r="T6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617&amp;"")," "," "),"﻿"," "),"​"," "),"⁠"," ")," "," ")," "," "),CHAR(9)," "),CHAR(10)," "),CHAR(13)," "),"MAPCODE"," "),CHAR(34)," "),"“"," "),"”"," "),"'"," "),"’"," "),"‘"," "),"("," "),")"," "),"["," "),"]"," "),"{"," "),"}"," "),","," "),";"," "),"|"," "),":"," "),"/"," "),"\"," "))</f>
        <v/>
      </c>
      <c r="U617" s="50">
        <f>IF(R617&lt;&gt;"",R617,T617)</f>
        <v/>
      </c>
      <c r="V617" s="50">
        <f>IFERROR(FIND(".",S617),0)</f>
        <v/>
      </c>
      <c r="W617" s="50">
        <f>IF(V617&gt;0,V617-1,LEN(S617))</f>
        <v/>
      </c>
      <c r="X617" s="50">
        <f>IF(V617=0,"",IFERROR(LEFT(MID(S617,V617+1,99),FIND("-",MID(S617,V617+1,99))-1),MID(S617,V617+1,99)))</f>
        <v/>
      </c>
      <c r="Y617" s="50">
        <f>LEN(X617)</f>
        <v/>
      </c>
      <c r="Z6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617,"0",""),"1",""),"2",""),"3",""),"4",""),"5",""),"6",""),"7",""),"8",""),"9",""),"A",""),"B",""),"C",""),"D",""),"E",""),"F",""),"G",""),"H",""),"I",""),"J",""),"K",""),"L",""),"M",""),"N",""),"O",""),"P",""),"Q",""),"R",""),"S",""),"T",""),"U",""),"V",""),"W",""),"X",""),"Y",""),"Z",""),".",""),"-","")</f>
        <v/>
      </c>
      <c r="AA617" s="50">
        <f>LEN(S617)-LEN(SUBSTITUTE(S617,".",""))</f>
        <v/>
      </c>
      <c r="AB617" s="50">
        <f>AND(W617=5,Y617=4)</f>
        <v/>
      </c>
      <c r="AC617" s="50">
        <f>IF(P617="","",IF(S617="","There is no mapcode in this row, only a country code.",IF(ISNUMBER(FIND(" ",S617)),"There are too many spaces. A mapcode looks like ZAF RDD.2J: the country code, one space, then the code.",IF(Z617&lt;&gt;"","Contains characters that can't be in a mapcode: "&amp;Z617,IF(OR(AA617&lt;&gt;1,W617&lt;2,W617&gt;5,Y617&lt;2,Y617&gt;4),"This doesn't look like a mapcode. Mapcodes look like RDD.2J: 2 to 5 letters or numbers, a dot, then 2 to 4 more.",IF(AND(U617="",NOT(AB617)),"MISSING",IF(AND(U617&lt;&gt;"",OR(LEN(U617)&lt;2,LEN(U617)&gt;6,ISNUMBER(FIND(".",U617)))),"The country code """&amp;U617&amp;""" doesn't look right. Use a code like ZAF (South Africa) or US-CA (California).","")))))))</f>
        <v/>
      </c>
      <c r="AD617" s="50">
        <f>AND(R617&lt;&gt;"",T617&lt;&gt;"",R617&lt;&gt;T617)</f>
        <v/>
      </c>
    </row>
    <row r="618">
      <c r="B618" s="44" t="n"/>
      <c r="C618" s="44" t="n"/>
      <c r="D618" s="45">
        <f>IF(P618="","",IF(AC618="MISSING","MISSING COUNTRY CODE",IF(AC618&lt;&gt;"","NOT A VALID MAPCODE",IF(M618="NO CONNECTION","NO CONNECTION",IF(NOT(ISNUMBER(F618)),"NOT FOUND",IF(AD618,"CONVERTED – PLEASE CHECK","CONVERTED"))))))</f>
        <v/>
      </c>
      <c r="E618" s="46">
        <f>IF(OR(P618="",AC618&lt;&gt;""),"",TRIM(U618&amp;" "&amp;S618))</f>
        <v/>
      </c>
      <c r="F618" s="47">
        <f>IF(OR(M618="",M618="NO CONNECTION"),"",IFERROR(VALUE(SUBSTITUTE(_xlfn.FILTERXML(M618,"//latDeg"),".",MID(1/2,2,1))),""))</f>
        <v/>
      </c>
      <c r="G618" s="47">
        <f>IF(OR(M618="",M618="NO CONNECTION"),"",IFERROR(VALUE(SUBSTITUTE(_xlfn.FILTERXML(M618,"//lonDeg"),".",MID(1/2,2,1))),""))</f>
        <v/>
      </c>
      <c r="H618" s="45">
        <f>IF(ISNUMBER(F618),SUBSTITUTE(ROUND(F618,6)&amp;"",",",".")&amp;", "&amp;SUBSTITUTE(ROUND(G618,6)&amp;"",",","."),"")</f>
        <v/>
      </c>
      <c r="I618" s="46">
        <f>IF(ISNUMBER(F618),IFERROR(HYPERLINK("https://www.mymapcodes.com/go/?t="&amp;IF(U618="","AAA",U618)&amp;"&amp;ma="&amp;LEFT(S618,V618-1)&amp;"&amp;mb="&amp;MID(S618,V618+1,99),"Open on MyMapcodes →"),""),"")</f>
        <v/>
      </c>
      <c r="J618" s="48">
        <f>IF(P618="","",IF(AC618="MISSING","Add the country code: put it in front of the mapcode (e.g. ZAF RDD.2J) or in column C. ZAF = South Africa.",IF(AC618&lt;&gt;"",AC618,IF(M618="NO CONNECTION","Excel couldn't reach the mapcode service. Click the REFRESH RESULTS box just above the table.",IF(NOT(ISNUMBER(F618)),"The mapcode service doesn't recognise "&amp;E618&amp;". Check the mapcode and the country code.",IF(AD618,"Two different country codes were given, so the one in front of the mapcode ("&amp;R618&amp;") was used.",IF(E618&lt;&gt;TRIM(UPPER(B618&amp;"")),"Tidied up to "&amp;E618&amp;".","")))))))</f>
        <v/>
      </c>
      <c r="L618" s="49">
        <f>IF(E618="","",MapcodeAPI&amp;"coords/"&amp;SUBSTITUTE(E618," ","%20"))&amp;LEFT($B$13,0)</f>
        <v/>
      </c>
      <c r="M618" s="49">
        <f>IF(L618="","",IFERROR(_xlfn.WEBSERVICE(L618),IF(MapcodeAPIBackup="","NO CONNECTION",IFERROR(_xlfn.WEBSERVICE(MapcodeAPIBackup&amp;MID(L618,LEN(MapcodeAPI)+1,999)),"NO CONNECTION"))))</f>
        <v/>
      </c>
      <c r="N618" t="inlineStr">
        <is>
          <t xml:space="preserve"> </t>
        </is>
      </c>
      <c r="P618" s="50">
        <f>IFERROR(IF(AND(TRIM(B618&amp;"")="",TRIM(C618&amp;"")=""),"","#"&amp;UPPER(B618&amp;"")),"#(ERROR)")</f>
        <v/>
      </c>
      <c r="Q618" s="50">
        <f>IF(P618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618,2,999)," "," "),"﻿"," "),"​"," "),"⁠"," ")," "," ")," "," "),CHAR(9)," "),CHAR(10)," "),CHAR(13)," "),"MAPCODE"," "),CHAR(34)," "),"“"," "),"”"," "),"'"," "),"’"," "),"‘"," "),"("," "),")"," "),"["," "),"]"," "),"{"," "),"}"," "),","," "),";"," "),"|"," "),":"," "),"/"," "),"\"," ")))</f>
        <v/>
      </c>
      <c r="R618" s="50">
        <f>IF(ISNUMBER(FIND(" ",Q618)),LEFT(Q618,FIND(" ",Q618)-1),"")</f>
        <v/>
      </c>
      <c r="S618" s="50">
        <f>IF(ISNUMBER(FIND(" ",Q618)),TRIM(MID(Q618,FIND(" ",Q618)+1,999)),Q618)</f>
        <v/>
      </c>
      <c r="T6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618&amp;"")," "," "),"﻿"," "),"​"," "),"⁠"," ")," "," ")," "," "),CHAR(9)," "),CHAR(10)," "),CHAR(13)," "),"MAPCODE"," "),CHAR(34)," "),"“"," "),"”"," "),"'"," "),"’"," "),"‘"," "),"("," "),")"," "),"["," "),"]"," "),"{"," "),"}"," "),","," "),";"," "),"|"," "),":"," "),"/"," "),"\"," "))</f>
        <v/>
      </c>
      <c r="U618" s="50">
        <f>IF(R618&lt;&gt;"",R618,T618)</f>
        <v/>
      </c>
      <c r="V618" s="50">
        <f>IFERROR(FIND(".",S618),0)</f>
        <v/>
      </c>
      <c r="W618" s="50">
        <f>IF(V618&gt;0,V618-1,LEN(S618))</f>
        <v/>
      </c>
      <c r="X618" s="50">
        <f>IF(V618=0,"",IFERROR(LEFT(MID(S618,V618+1,99),FIND("-",MID(S618,V618+1,99))-1),MID(S618,V618+1,99)))</f>
        <v/>
      </c>
      <c r="Y618" s="50">
        <f>LEN(X618)</f>
        <v/>
      </c>
      <c r="Z6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618,"0",""),"1",""),"2",""),"3",""),"4",""),"5",""),"6",""),"7",""),"8",""),"9",""),"A",""),"B",""),"C",""),"D",""),"E",""),"F",""),"G",""),"H",""),"I",""),"J",""),"K",""),"L",""),"M",""),"N",""),"O",""),"P",""),"Q",""),"R",""),"S",""),"T",""),"U",""),"V",""),"W",""),"X",""),"Y",""),"Z",""),".",""),"-","")</f>
        <v/>
      </c>
      <c r="AA618" s="50">
        <f>LEN(S618)-LEN(SUBSTITUTE(S618,".",""))</f>
        <v/>
      </c>
      <c r="AB618" s="50">
        <f>AND(W618=5,Y618=4)</f>
        <v/>
      </c>
      <c r="AC618" s="50">
        <f>IF(P618="","",IF(S618="","There is no mapcode in this row, only a country code.",IF(ISNUMBER(FIND(" ",S618)),"There are too many spaces. A mapcode looks like ZAF RDD.2J: the country code, one space, then the code.",IF(Z618&lt;&gt;"","Contains characters that can't be in a mapcode: "&amp;Z618,IF(OR(AA618&lt;&gt;1,W618&lt;2,W618&gt;5,Y618&lt;2,Y618&gt;4),"This doesn't look like a mapcode. Mapcodes look like RDD.2J: 2 to 5 letters or numbers, a dot, then 2 to 4 more.",IF(AND(U618="",NOT(AB618)),"MISSING",IF(AND(U618&lt;&gt;"",OR(LEN(U618)&lt;2,LEN(U618)&gt;6,ISNUMBER(FIND(".",U618)))),"The country code """&amp;U618&amp;""" doesn't look right. Use a code like ZAF (South Africa) or US-CA (California).","")))))))</f>
        <v/>
      </c>
      <c r="AD618" s="50">
        <f>AND(R618&lt;&gt;"",T618&lt;&gt;"",R618&lt;&gt;T618)</f>
        <v/>
      </c>
    </row>
    <row r="619">
      <c r="B619" s="44" t="n"/>
      <c r="C619" s="44" t="n"/>
      <c r="D619" s="45">
        <f>IF(P619="","",IF(AC619="MISSING","MISSING COUNTRY CODE",IF(AC619&lt;&gt;"","NOT A VALID MAPCODE",IF(M619="NO CONNECTION","NO CONNECTION",IF(NOT(ISNUMBER(F619)),"NOT FOUND",IF(AD619,"CONVERTED – PLEASE CHECK","CONVERTED"))))))</f>
        <v/>
      </c>
      <c r="E619" s="46">
        <f>IF(OR(P619="",AC619&lt;&gt;""),"",TRIM(U619&amp;" "&amp;S619))</f>
        <v/>
      </c>
      <c r="F619" s="47">
        <f>IF(OR(M619="",M619="NO CONNECTION"),"",IFERROR(VALUE(SUBSTITUTE(_xlfn.FILTERXML(M619,"//latDeg"),".",MID(1/2,2,1))),""))</f>
        <v/>
      </c>
      <c r="G619" s="47">
        <f>IF(OR(M619="",M619="NO CONNECTION"),"",IFERROR(VALUE(SUBSTITUTE(_xlfn.FILTERXML(M619,"//lonDeg"),".",MID(1/2,2,1))),""))</f>
        <v/>
      </c>
      <c r="H619" s="45">
        <f>IF(ISNUMBER(F619),SUBSTITUTE(ROUND(F619,6)&amp;"",",",".")&amp;", "&amp;SUBSTITUTE(ROUND(G619,6)&amp;"",",","."),"")</f>
        <v/>
      </c>
      <c r="I619" s="46">
        <f>IF(ISNUMBER(F619),IFERROR(HYPERLINK("https://www.mymapcodes.com/go/?t="&amp;IF(U619="","AAA",U619)&amp;"&amp;ma="&amp;LEFT(S619,V619-1)&amp;"&amp;mb="&amp;MID(S619,V619+1,99),"Open on MyMapcodes →"),""),"")</f>
        <v/>
      </c>
      <c r="J619" s="48">
        <f>IF(P619="","",IF(AC619="MISSING","Add the country code: put it in front of the mapcode (e.g. ZAF RDD.2J) or in column C. ZAF = South Africa.",IF(AC619&lt;&gt;"",AC619,IF(M619="NO CONNECTION","Excel couldn't reach the mapcode service. Click the REFRESH RESULTS box just above the table.",IF(NOT(ISNUMBER(F619)),"The mapcode service doesn't recognise "&amp;E619&amp;". Check the mapcode and the country code.",IF(AD619,"Two different country codes were given, so the one in front of the mapcode ("&amp;R619&amp;") was used.",IF(E619&lt;&gt;TRIM(UPPER(B619&amp;"")),"Tidied up to "&amp;E619&amp;".","")))))))</f>
        <v/>
      </c>
      <c r="L619" s="49">
        <f>IF(E619="","",MapcodeAPI&amp;"coords/"&amp;SUBSTITUTE(E619," ","%20"))&amp;LEFT($B$13,0)</f>
        <v/>
      </c>
      <c r="M619" s="49">
        <f>IF(L619="","",IFERROR(_xlfn.WEBSERVICE(L619),IF(MapcodeAPIBackup="","NO CONNECTION",IFERROR(_xlfn.WEBSERVICE(MapcodeAPIBackup&amp;MID(L619,LEN(MapcodeAPI)+1,999)),"NO CONNECTION"))))</f>
        <v/>
      </c>
      <c r="N619" t="inlineStr">
        <is>
          <t xml:space="preserve"> </t>
        </is>
      </c>
      <c r="P619" s="50">
        <f>IFERROR(IF(AND(TRIM(B619&amp;"")="",TRIM(C619&amp;"")=""),"","#"&amp;UPPER(B619&amp;"")),"#(ERROR)")</f>
        <v/>
      </c>
      <c r="Q619" s="50">
        <f>IF(P619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619,2,999)," "," "),"﻿"," "),"​"," "),"⁠"," ")," "," ")," "," "),CHAR(9)," "),CHAR(10)," "),CHAR(13)," "),"MAPCODE"," "),CHAR(34)," "),"“"," "),"”"," "),"'"," "),"’"," "),"‘"," "),"("," "),")"," "),"["," "),"]"," "),"{"," "),"}"," "),","," "),";"," "),"|"," "),":"," "),"/"," "),"\"," ")))</f>
        <v/>
      </c>
      <c r="R619" s="50">
        <f>IF(ISNUMBER(FIND(" ",Q619)),LEFT(Q619,FIND(" ",Q619)-1),"")</f>
        <v/>
      </c>
      <c r="S619" s="50">
        <f>IF(ISNUMBER(FIND(" ",Q619)),TRIM(MID(Q619,FIND(" ",Q619)+1,999)),Q619)</f>
        <v/>
      </c>
      <c r="T6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619&amp;"")," "," "),"﻿"," "),"​"," "),"⁠"," ")," "," ")," "," "),CHAR(9)," "),CHAR(10)," "),CHAR(13)," "),"MAPCODE"," "),CHAR(34)," "),"“"," "),"”"," "),"'"," "),"’"," "),"‘"," "),"("," "),")"," "),"["," "),"]"," "),"{"," "),"}"," "),","," "),";"," "),"|"," "),":"," "),"/"," "),"\"," "))</f>
        <v/>
      </c>
      <c r="U619" s="50">
        <f>IF(R619&lt;&gt;"",R619,T619)</f>
        <v/>
      </c>
      <c r="V619" s="50">
        <f>IFERROR(FIND(".",S619),0)</f>
        <v/>
      </c>
      <c r="W619" s="50">
        <f>IF(V619&gt;0,V619-1,LEN(S619))</f>
        <v/>
      </c>
      <c r="X619" s="50">
        <f>IF(V619=0,"",IFERROR(LEFT(MID(S619,V619+1,99),FIND("-",MID(S619,V619+1,99))-1),MID(S619,V619+1,99)))</f>
        <v/>
      </c>
      <c r="Y619" s="50">
        <f>LEN(X619)</f>
        <v/>
      </c>
      <c r="Z6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619,"0",""),"1",""),"2",""),"3",""),"4",""),"5",""),"6",""),"7",""),"8",""),"9",""),"A",""),"B",""),"C",""),"D",""),"E",""),"F",""),"G",""),"H",""),"I",""),"J",""),"K",""),"L",""),"M",""),"N",""),"O",""),"P",""),"Q",""),"R",""),"S",""),"T",""),"U",""),"V",""),"W",""),"X",""),"Y",""),"Z",""),".",""),"-","")</f>
        <v/>
      </c>
      <c r="AA619" s="50">
        <f>LEN(S619)-LEN(SUBSTITUTE(S619,".",""))</f>
        <v/>
      </c>
      <c r="AB619" s="50">
        <f>AND(W619=5,Y619=4)</f>
        <v/>
      </c>
      <c r="AC619" s="50">
        <f>IF(P619="","",IF(S619="","There is no mapcode in this row, only a country code.",IF(ISNUMBER(FIND(" ",S619)),"There are too many spaces. A mapcode looks like ZAF RDD.2J: the country code, one space, then the code.",IF(Z619&lt;&gt;"","Contains characters that can't be in a mapcode: "&amp;Z619,IF(OR(AA619&lt;&gt;1,W619&lt;2,W619&gt;5,Y619&lt;2,Y619&gt;4),"This doesn't look like a mapcode. Mapcodes look like RDD.2J: 2 to 5 letters or numbers, a dot, then 2 to 4 more.",IF(AND(U619="",NOT(AB619)),"MISSING",IF(AND(U619&lt;&gt;"",OR(LEN(U619)&lt;2,LEN(U619)&gt;6,ISNUMBER(FIND(".",U619)))),"The country code """&amp;U619&amp;""" doesn't look right. Use a code like ZAF (South Africa) or US-CA (California).","")))))))</f>
        <v/>
      </c>
      <c r="AD619" s="50">
        <f>AND(R619&lt;&gt;"",T619&lt;&gt;"",R619&lt;&gt;T619)</f>
        <v/>
      </c>
    </row>
    <row r="620">
      <c r="B620" s="44" t="n"/>
      <c r="C620" s="44" t="n"/>
      <c r="D620" s="45">
        <f>IF(P620="","",IF(AC620="MISSING","MISSING COUNTRY CODE",IF(AC620&lt;&gt;"","NOT A VALID MAPCODE",IF(M620="NO CONNECTION","NO CONNECTION",IF(NOT(ISNUMBER(F620)),"NOT FOUND",IF(AD620,"CONVERTED – PLEASE CHECK","CONVERTED"))))))</f>
        <v/>
      </c>
      <c r="E620" s="46">
        <f>IF(OR(P620="",AC620&lt;&gt;""),"",TRIM(U620&amp;" "&amp;S620))</f>
        <v/>
      </c>
      <c r="F620" s="47">
        <f>IF(OR(M620="",M620="NO CONNECTION"),"",IFERROR(VALUE(SUBSTITUTE(_xlfn.FILTERXML(M620,"//latDeg"),".",MID(1/2,2,1))),""))</f>
        <v/>
      </c>
      <c r="G620" s="47">
        <f>IF(OR(M620="",M620="NO CONNECTION"),"",IFERROR(VALUE(SUBSTITUTE(_xlfn.FILTERXML(M620,"//lonDeg"),".",MID(1/2,2,1))),""))</f>
        <v/>
      </c>
      <c r="H620" s="45">
        <f>IF(ISNUMBER(F620),SUBSTITUTE(ROUND(F620,6)&amp;"",",",".")&amp;", "&amp;SUBSTITUTE(ROUND(G620,6)&amp;"",",","."),"")</f>
        <v/>
      </c>
      <c r="I620" s="46">
        <f>IF(ISNUMBER(F620),IFERROR(HYPERLINK("https://www.mymapcodes.com/go/?t="&amp;IF(U620="","AAA",U620)&amp;"&amp;ma="&amp;LEFT(S620,V620-1)&amp;"&amp;mb="&amp;MID(S620,V620+1,99),"Open on MyMapcodes →"),""),"")</f>
        <v/>
      </c>
      <c r="J620" s="48">
        <f>IF(P620="","",IF(AC620="MISSING","Add the country code: put it in front of the mapcode (e.g. ZAF RDD.2J) or in column C. ZAF = South Africa.",IF(AC620&lt;&gt;"",AC620,IF(M620="NO CONNECTION","Excel couldn't reach the mapcode service. Click the REFRESH RESULTS box just above the table.",IF(NOT(ISNUMBER(F620)),"The mapcode service doesn't recognise "&amp;E620&amp;". Check the mapcode and the country code.",IF(AD620,"Two different country codes were given, so the one in front of the mapcode ("&amp;R620&amp;") was used.",IF(E620&lt;&gt;TRIM(UPPER(B620&amp;"")),"Tidied up to "&amp;E620&amp;".","")))))))</f>
        <v/>
      </c>
      <c r="L620" s="49">
        <f>IF(E620="","",MapcodeAPI&amp;"coords/"&amp;SUBSTITUTE(E620," ","%20"))&amp;LEFT($B$13,0)</f>
        <v/>
      </c>
      <c r="M620" s="49">
        <f>IF(L620="","",IFERROR(_xlfn.WEBSERVICE(L620),IF(MapcodeAPIBackup="","NO CONNECTION",IFERROR(_xlfn.WEBSERVICE(MapcodeAPIBackup&amp;MID(L620,LEN(MapcodeAPI)+1,999)),"NO CONNECTION"))))</f>
        <v/>
      </c>
      <c r="N620" t="inlineStr">
        <is>
          <t xml:space="preserve"> </t>
        </is>
      </c>
      <c r="P620" s="50">
        <f>IFERROR(IF(AND(TRIM(B620&amp;"")="",TRIM(C620&amp;"")=""),"","#"&amp;UPPER(B620&amp;"")),"#(ERROR)")</f>
        <v/>
      </c>
      <c r="Q620" s="50">
        <f>IF(P620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620,2,999)," "," "),"﻿"," "),"​"," "),"⁠"," ")," "," ")," "," "),CHAR(9)," "),CHAR(10)," "),CHAR(13)," "),"MAPCODE"," "),CHAR(34)," "),"“"," "),"”"," "),"'"," "),"’"," "),"‘"," "),"("," "),")"," "),"["," "),"]"," "),"{"," "),"}"," "),","," "),";"," "),"|"," "),":"," "),"/"," "),"\"," ")))</f>
        <v/>
      </c>
      <c r="R620" s="50">
        <f>IF(ISNUMBER(FIND(" ",Q620)),LEFT(Q620,FIND(" ",Q620)-1),"")</f>
        <v/>
      </c>
      <c r="S620" s="50">
        <f>IF(ISNUMBER(FIND(" ",Q620)),TRIM(MID(Q620,FIND(" ",Q620)+1,999)),Q620)</f>
        <v/>
      </c>
      <c r="T6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620&amp;"")," "," "),"﻿"," "),"​"," "),"⁠"," ")," "," ")," "," "),CHAR(9)," "),CHAR(10)," "),CHAR(13)," "),"MAPCODE"," "),CHAR(34)," "),"“"," "),"”"," "),"'"," "),"’"," "),"‘"," "),"("," "),")"," "),"["," "),"]"," "),"{"," "),"}"," "),","," "),";"," "),"|"," "),":"," "),"/"," "),"\"," "))</f>
        <v/>
      </c>
      <c r="U620" s="50">
        <f>IF(R620&lt;&gt;"",R620,T620)</f>
        <v/>
      </c>
      <c r="V620" s="50">
        <f>IFERROR(FIND(".",S620),0)</f>
        <v/>
      </c>
      <c r="W620" s="50">
        <f>IF(V620&gt;0,V620-1,LEN(S620))</f>
        <v/>
      </c>
      <c r="X620" s="50">
        <f>IF(V620=0,"",IFERROR(LEFT(MID(S620,V620+1,99),FIND("-",MID(S620,V620+1,99))-1),MID(S620,V620+1,99)))</f>
        <v/>
      </c>
      <c r="Y620" s="50">
        <f>LEN(X620)</f>
        <v/>
      </c>
      <c r="Z6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620,"0",""),"1",""),"2",""),"3",""),"4",""),"5",""),"6",""),"7",""),"8",""),"9",""),"A",""),"B",""),"C",""),"D",""),"E",""),"F",""),"G",""),"H",""),"I",""),"J",""),"K",""),"L",""),"M",""),"N",""),"O",""),"P",""),"Q",""),"R",""),"S",""),"T",""),"U",""),"V",""),"W",""),"X",""),"Y",""),"Z",""),".",""),"-","")</f>
        <v/>
      </c>
      <c r="AA620" s="50">
        <f>LEN(S620)-LEN(SUBSTITUTE(S620,".",""))</f>
        <v/>
      </c>
      <c r="AB620" s="50">
        <f>AND(W620=5,Y620=4)</f>
        <v/>
      </c>
      <c r="AC620" s="50">
        <f>IF(P620="","",IF(S620="","There is no mapcode in this row, only a country code.",IF(ISNUMBER(FIND(" ",S620)),"There are too many spaces. A mapcode looks like ZAF RDD.2J: the country code, one space, then the code.",IF(Z620&lt;&gt;"","Contains characters that can't be in a mapcode: "&amp;Z620,IF(OR(AA620&lt;&gt;1,W620&lt;2,W620&gt;5,Y620&lt;2,Y620&gt;4),"This doesn't look like a mapcode. Mapcodes look like RDD.2J: 2 to 5 letters or numbers, a dot, then 2 to 4 more.",IF(AND(U620="",NOT(AB620)),"MISSING",IF(AND(U620&lt;&gt;"",OR(LEN(U620)&lt;2,LEN(U620)&gt;6,ISNUMBER(FIND(".",U620)))),"The country code """&amp;U620&amp;""" doesn't look right. Use a code like ZAF (South Africa) or US-CA (California).","")))))))</f>
        <v/>
      </c>
      <c r="AD620" s="50">
        <f>AND(R620&lt;&gt;"",T620&lt;&gt;"",R620&lt;&gt;T620)</f>
        <v/>
      </c>
    </row>
    <row r="621">
      <c r="B621" s="44" t="n"/>
      <c r="C621" s="44" t="n"/>
      <c r="D621" s="45">
        <f>IF(P621="","",IF(AC621="MISSING","MISSING COUNTRY CODE",IF(AC621&lt;&gt;"","NOT A VALID MAPCODE",IF(M621="NO CONNECTION","NO CONNECTION",IF(NOT(ISNUMBER(F621)),"NOT FOUND",IF(AD621,"CONVERTED – PLEASE CHECK","CONVERTED"))))))</f>
        <v/>
      </c>
      <c r="E621" s="46">
        <f>IF(OR(P621="",AC621&lt;&gt;""),"",TRIM(U621&amp;" "&amp;S621))</f>
        <v/>
      </c>
      <c r="F621" s="47">
        <f>IF(OR(M621="",M621="NO CONNECTION"),"",IFERROR(VALUE(SUBSTITUTE(_xlfn.FILTERXML(M621,"//latDeg"),".",MID(1/2,2,1))),""))</f>
        <v/>
      </c>
      <c r="G621" s="47">
        <f>IF(OR(M621="",M621="NO CONNECTION"),"",IFERROR(VALUE(SUBSTITUTE(_xlfn.FILTERXML(M621,"//lonDeg"),".",MID(1/2,2,1))),""))</f>
        <v/>
      </c>
      <c r="H621" s="45">
        <f>IF(ISNUMBER(F621),SUBSTITUTE(ROUND(F621,6)&amp;"",",",".")&amp;", "&amp;SUBSTITUTE(ROUND(G621,6)&amp;"",",","."),"")</f>
        <v/>
      </c>
      <c r="I621" s="46">
        <f>IF(ISNUMBER(F621),IFERROR(HYPERLINK("https://www.mymapcodes.com/go/?t="&amp;IF(U621="","AAA",U621)&amp;"&amp;ma="&amp;LEFT(S621,V621-1)&amp;"&amp;mb="&amp;MID(S621,V621+1,99),"Open on MyMapcodes →"),""),"")</f>
        <v/>
      </c>
      <c r="J621" s="48">
        <f>IF(P621="","",IF(AC621="MISSING","Add the country code: put it in front of the mapcode (e.g. ZAF RDD.2J) or in column C. ZAF = South Africa.",IF(AC621&lt;&gt;"",AC621,IF(M621="NO CONNECTION","Excel couldn't reach the mapcode service. Click the REFRESH RESULTS box just above the table.",IF(NOT(ISNUMBER(F621)),"The mapcode service doesn't recognise "&amp;E621&amp;". Check the mapcode and the country code.",IF(AD621,"Two different country codes were given, so the one in front of the mapcode ("&amp;R621&amp;") was used.",IF(E621&lt;&gt;TRIM(UPPER(B621&amp;"")),"Tidied up to "&amp;E621&amp;".","")))))))</f>
        <v/>
      </c>
      <c r="L621" s="49">
        <f>IF(E621="","",MapcodeAPI&amp;"coords/"&amp;SUBSTITUTE(E621," ","%20"))&amp;LEFT($B$13,0)</f>
        <v/>
      </c>
      <c r="M621" s="49">
        <f>IF(L621="","",IFERROR(_xlfn.WEBSERVICE(L621),IF(MapcodeAPIBackup="","NO CONNECTION",IFERROR(_xlfn.WEBSERVICE(MapcodeAPIBackup&amp;MID(L621,LEN(MapcodeAPI)+1,999)),"NO CONNECTION"))))</f>
        <v/>
      </c>
      <c r="N621" t="inlineStr">
        <is>
          <t xml:space="preserve"> </t>
        </is>
      </c>
      <c r="P621" s="50">
        <f>IFERROR(IF(AND(TRIM(B621&amp;"")="",TRIM(C621&amp;"")=""),"","#"&amp;UPPER(B621&amp;"")),"#(ERROR)")</f>
        <v/>
      </c>
      <c r="Q621" s="50">
        <f>IF(P621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621,2,999)," "," "),"﻿"," "),"​"," "),"⁠"," ")," "," ")," "," "),CHAR(9)," "),CHAR(10)," "),CHAR(13)," "),"MAPCODE"," "),CHAR(34)," "),"“"," "),"”"," "),"'"," "),"’"," "),"‘"," "),"("," "),")"," "),"["," "),"]"," "),"{"," "),"}"," "),","," "),";"," "),"|"," "),":"," "),"/"," "),"\"," ")))</f>
        <v/>
      </c>
      <c r="R621" s="50">
        <f>IF(ISNUMBER(FIND(" ",Q621)),LEFT(Q621,FIND(" ",Q621)-1),"")</f>
        <v/>
      </c>
      <c r="S621" s="50">
        <f>IF(ISNUMBER(FIND(" ",Q621)),TRIM(MID(Q621,FIND(" ",Q621)+1,999)),Q621)</f>
        <v/>
      </c>
      <c r="T6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621&amp;"")," "," "),"﻿"," "),"​"," "),"⁠"," ")," "," ")," "," "),CHAR(9)," "),CHAR(10)," "),CHAR(13)," "),"MAPCODE"," "),CHAR(34)," "),"“"," "),"”"," "),"'"," "),"’"," "),"‘"," "),"("," "),")"," "),"["," "),"]"," "),"{"," "),"}"," "),","," "),";"," "),"|"," "),":"," "),"/"," "),"\"," "))</f>
        <v/>
      </c>
      <c r="U621" s="50">
        <f>IF(R621&lt;&gt;"",R621,T621)</f>
        <v/>
      </c>
      <c r="V621" s="50">
        <f>IFERROR(FIND(".",S621),0)</f>
        <v/>
      </c>
      <c r="W621" s="50">
        <f>IF(V621&gt;0,V621-1,LEN(S621))</f>
        <v/>
      </c>
      <c r="X621" s="50">
        <f>IF(V621=0,"",IFERROR(LEFT(MID(S621,V621+1,99),FIND("-",MID(S621,V621+1,99))-1),MID(S621,V621+1,99)))</f>
        <v/>
      </c>
      <c r="Y621" s="50">
        <f>LEN(X621)</f>
        <v/>
      </c>
      <c r="Z6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621,"0",""),"1",""),"2",""),"3",""),"4",""),"5",""),"6",""),"7",""),"8",""),"9",""),"A",""),"B",""),"C",""),"D",""),"E",""),"F",""),"G",""),"H",""),"I",""),"J",""),"K",""),"L",""),"M",""),"N",""),"O",""),"P",""),"Q",""),"R",""),"S",""),"T",""),"U",""),"V",""),"W",""),"X",""),"Y",""),"Z",""),".",""),"-","")</f>
        <v/>
      </c>
      <c r="AA621" s="50">
        <f>LEN(S621)-LEN(SUBSTITUTE(S621,".",""))</f>
        <v/>
      </c>
      <c r="AB621" s="50">
        <f>AND(W621=5,Y621=4)</f>
        <v/>
      </c>
      <c r="AC621" s="50">
        <f>IF(P621="","",IF(S621="","There is no mapcode in this row, only a country code.",IF(ISNUMBER(FIND(" ",S621)),"There are too many spaces. A mapcode looks like ZAF RDD.2J: the country code, one space, then the code.",IF(Z621&lt;&gt;"","Contains characters that can't be in a mapcode: "&amp;Z621,IF(OR(AA621&lt;&gt;1,W621&lt;2,W621&gt;5,Y621&lt;2,Y621&gt;4),"This doesn't look like a mapcode. Mapcodes look like RDD.2J: 2 to 5 letters or numbers, a dot, then 2 to 4 more.",IF(AND(U621="",NOT(AB621)),"MISSING",IF(AND(U621&lt;&gt;"",OR(LEN(U621)&lt;2,LEN(U621)&gt;6,ISNUMBER(FIND(".",U621)))),"The country code """&amp;U621&amp;""" doesn't look right. Use a code like ZAF (South Africa) or US-CA (California).","")))))))</f>
        <v/>
      </c>
      <c r="AD621" s="50">
        <f>AND(R621&lt;&gt;"",T621&lt;&gt;"",R621&lt;&gt;T621)</f>
        <v/>
      </c>
    </row>
    <row r="622">
      <c r="B622" s="44" t="n"/>
      <c r="C622" s="44" t="n"/>
      <c r="D622" s="45">
        <f>IF(P622="","",IF(AC622="MISSING","MISSING COUNTRY CODE",IF(AC622&lt;&gt;"","NOT A VALID MAPCODE",IF(M622="NO CONNECTION","NO CONNECTION",IF(NOT(ISNUMBER(F622)),"NOT FOUND",IF(AD622,"CONVERTED – PLEASE CHECK","CONVERTED"))))))</f>
        <v/>
      </c>
      <c r="E622" s="46">
        <f>IF(OR(P622="",AC622&lt;&gt;""),"",TRIM(U622&amp;" "&amp;S622))</f>
        <v/>
      </c>
      <c r="F622" s="47">
        <f>IF(OR(M622="",M622="NO CONNECTION"),"",IFERROR(VALUE(SUBSTITUTE(_xlfn.FILTERXML(M622,"//latDeg"),".",MID(1/2,2,1))),""))</f>
        <v/>
      </c>
      <c r="G622" s="47">
        <f>IF(OR(M622="",M622="NO CONNECTION"),"",IFERROR(VALUE(SUBSTITUTE(_xlfn.FILTERXML(M622,"//lonDeg"),".",MID(1/2,2,1))),""))</f>
        <v/>
      </c>
      <c r="H622" s="45">
        <f>IF(ISNUMBER(F622),SUBSTITUTE(ROUND(F622,6)&amp;"",",",".")&amp;", "&amp;SUBSTITUTE(ROUND(G622,6)&amp;"",",","."),"")</f>
        <v/>
      </c>
      <c r="I622" s="46">
        <f>IF(ISNUMBER(F622),IFERROR(HYPERLINK("https://www.mymapcodes.com/go/?t="&amp;IF(U622="","AAA",U622)&amp;"&amp;ma="&amp;LEFT(S622,V622-1)&amp;"&amp;mb="&amp;MID(S622,V622+1,99),"Open on MyMapcodes →"),""),"")</f>
        <v/>
      </c>
      <c r="J622" s="48">
        <f>IF(P622="","",IF(AC622="MISSING","Add the country code: put it in front of the mapcode (e.g. ZAF RDD.2J) or in column C. ZAF = South Africa.",IF(AC622&lt;&gt;"",AC622,IF(M622="NO CONNECTION","Excel couldn't reach the mapcode service. Click the REFRESH RESULTS box just above the table.",IF(NOT(ISNUMBER(F622)),"The mapcode service doesn't recognise "&amp;E622&amp;". Check the mapcode and the country code.",IF(AD622,"Two different country codes were given, so the one in front of the mapcode ("&amp;R622&amp;") was used.",IF(E622&lt;&gt;TRIM(UPPER(B622&amp;"")),"Tidied up to "&amp;E622&amp;".","")))))))</f>
        <v/>
      </c>
      <c r="L622" s="49">
        <f>IF(E622="","",MapcodeAPI&amp;"coords/"&amp;SUBSTITUTE(E622," ","%20"))&amp;LEFT($B$13,0)</f>
        <v/>
      </c>
      <c r="M622" s="49">
        <f>IF(L622="","",IFERROR(_xlfn.WEBSERVICE(L622),IF(MapcodeAPIBackup="","NO CONNECTION",IFERROR(_xlfn.WEBSERVICE(MapcodeAPIBackup&amp;MID(L622,LEN(MapcodeAPI)+1,999)),"NO CONNECTION"))))</f>
        <v/>
      </c>
      <c r="N622" t="inlineStr">
        <is>
          <t xml:space="preserve"> </t>
        </is>
      </c>
      <c r="P622" s="50">
        <f>IFERROR(IF(AND(TRIM(B622&amp;"")="",TRIM(C622&amp;"")=""),"","#"&amp;UPPER(B622&amp;"")),"#(ERROR)")</f>
        <v/>
      </c>
      <c r="Q622" s="50">
        <f>IF(P622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622,2,999)," "," "),"﻿"," "),"​"," "),"⁠"," ")," "," ")," "," "),CHAR(9)," "),CHAR(10)," "),CHAR(13)," "),"MAPCODE"," "),CHAR(34)," "),"“"," "),"”"," "),"'"," "),"’"," "),"‘"," "),"("," "),")"," "),"["," "),"]"," "),"{"," "),"}"," "),","," "),";"," "),"|"," "),":"," "),"/"," "),"\"," ")))</f>
        <v/>
      </c>
      <c r="R622" s="50">
        <f>IF(ISNUMBER(FIND(" ",Q622)),LEFT(Q622,FIND(" ",Q622)-1),"")</f>
        <v/>
      </c>
      <c r="S622" s="50">
        <f>IF(ISNUMBER(FIND(" ",Q622)),TRIM(MID(Q622,FIND(" ",Q622)+1,999)),Q622)</f>
        <v/>
      </c>
      <c r="T6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622&amp;"")," "," "),"﻿"," "),"​"," "),"⁠"," ")," "," ")," "," "),CHAR(9)," "),CHAR(10)," "),CHAR(13)," "),"MAPCODE"," "),CHAR(34)," "),"“"," "),"”"," "),"'"," "),"’"," "),"‘"," "),"("," "),")"," "),"["," "),"]"," "),"{"," "),"}"," "),","," "),";"," "),"|"," "),":"," "),"/"," "),"\"," "))</f>
        <v/>
      </c>
      <c r="U622" s="50">
        <f>IF(R622&lt;&gt;"",R622,T622)</f>
        <v/>
      </c>
      <c r="V622" s="50">
        <f>IFERROR(FIND(".",S622),0)</f>
        <v/>
      </c>
      <c r="W622" s="50">
        <f>IF(V622&gt;0,V622-1,LEN(S622))</f>
        <v/>
      </c>
      <c r="X622" s="50">
        <f>IF(V622=0,"",IFERROR(LEFT(MID(S622,V622+1,99),FIND("-",MID(S622,V622+1,99))-1),MID(S622,V622+1,99)))</f>
        <v/>
      </c>
      <c r="Y622" s="50">
        <f>LEN(X622)</f>
        <v/>
      </c>
      <c r="Z6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622,"0",""),"1",""),"2",""),"3",""),"4",""),"5",""),"6",""),"7",""),"8",""),"9",""),"A",""),"B",""),"C",""),"D",""),"E",""),"F",""),"G",""),"H",""),"I",""),"J",""),"K",""),"L",""),"M",""),"N",""),"O",""),"P",""),"Q",""),"R",""),"S",""),"T",""),"U",""),"V",""),"W",""),"X",""),"Y",""),"Z",""),".",""),"-","")</f>
        <v/>
      </c>
      <c r="AA622" s="50">
        <f>LEN(S622)-LEN(SUBSTITUTE(S622,".",""))</f>
        <v/>
      </c>
      <c r="AB622" s="50">
        <f>AND(W622=5,Y622=4)</f>
        <v/>
      </c>
      <c r="AC622" s="50">
        <f>IF(P622="","",IF(S622="","There is no mapcode in this row, only a country code.",IF(ISNUMBER(FIND(" ",S622)),"There are too many spaces. A mapcode looks like ZAF RDD.2J: the country code, one space, then the code.",IF(Z622&lt;&gt;"","Contains characters that can't be in a mapcode: "&amp;Z622,IF(OR(AA622&lt;&gt;1,W622&lt;2,W622&gt;5,Y622&lt;2,Y622&gt;4),"This doesn't look like a mapcode. Mapcodes look like RDD.2J: 2 to 5 letters or numbers, a dot, then 2 to 4 more.",IF(AND(U622="",NOT(AB622)),"MISSING",IF(AND(U622&lt;&gt;"",OR(LEN(U622)&lt;2,LEN(U622)&gt;6,ISNUMBER(FIND(".",U622)))),"The country code """&amp;U622&amp;""" doesn't look right. Use a code like ZAF (South Africa) or US-CA (California).","")))))))</f>
        <v/>
      </c>
      <c r="AD622" s="50">
        <f>AND(R622&lt;&gt;"",T622&lt;&gt;"",R622&lt;&gt;T622)</f>
        <v/>
      </c>
    </row>
    <row r="623">
      <c r="B623" s="44" t="n"/>
      <c r="C623" s="44" t="n"/>
      <c r="D623" s="45">
        <f>IF(P623="","",IF(AC623="MISSING","MISSING COUNTRY CODE",IF(AC623&lt;&gt;"","NOT A VALID MAPCODE",IF(M623="NO CONNECTION","NO CONNECTION",IF(NOT(ISNUMBER(F623)),"NOT FOUND",IF(AD623,"CONVERTED – PLEASE CHECK","CONVERTED"))))))</f>
        <v/>
      </c>
      <c r="E623" s="46">
        <f>IF(OR(P623="",AC623&lt;&gt;""),"",TRIM(U623&amp;" "&amp;S623))</f>
        <v/>
      </c>
      <c r="F623" s="47">
        <f>IF(OR(M623="",M623="NO CONNECTION"),"",IFERROR(VALUE(SUBSTITUTE(_xlfn.FILTERXML(M623,"//latDeg"),".",MID(1/2,2,1))),""))</f>
        <v/>
      </c>
      <c r="G623" s="47">
        <f>IF(OR(M623="",M623="NO CONNECTION"),"",IFERROR(VALUE(SUBSTITUTE(_xlfn.FILTERXML(M623,"//lonDeg"),".",MID(1/2,2,1))),""))</f>
        <v/>
      </c>
      <c r="H623" s="45">
        <f>IF(ISNUMBER(F623),SUBSTITUTE(ROUND(F623,6)&amp;"",",",".")&amp;", "&amp;SUBSTITUTE(ROUND(G623,6)&amp;"",",","."),"")</f>
        <v/>
      </c>
      <c r="I623" s="46">
        <f>IF(ISNUMBER(F623),IFERROR(HYPERLINK("https://www.mymapcodes.com/go/?t="&amp;IF(U623="","AAA",U623)&amp;"&amp;ma="&amp;LEFT(S623,V623-1)&amp;"&amp;mb="&amp;MID(S623,V623+1,99),"Open on MyMapcodes →"),""),"")</f>
        <v/>
      </c>
      <c r="J623" s="48">
        <f>IF(P623="","",IF(AC623="MISSING","Add the country code: put it in front of the mapcode (e.g. ZAF RDD.2J) or in column C. ZAF = South Africa.",IF(AC623&lt;&gt;"",AC623,IF(M623="NO CONNECTION","Excel couldn't reach the mapcode service. Click the REFRESH RESULTS box just above the table.",IF(NOT(ISNUMBER(F623)),"The mapcode service doesn't recognise "&amp;E623&amp;". Check the mapcode and the country code.",IF(AD623,"Two different country codes were given, so the one in front of the mapcode ("&amp;R623&amp;") was used.",IF(E623&lt;&gt;TRIM(UPPER(B623&amp;"")),"Tidied up to "&amp;E623&amp;".","")))))))</f>
        <v/>
      </c>
      <c r="L623" s="49">
        <f>IF(E623="","",MapcodeAPI&amp;"coords/"&amp;SUBSTITUTE(E623," ","%20"))&amp;LEFT($B$13,0)</f>
        <v/>
      </c>
      <c r="M623" s="49">
        <f>IF(L623="","",IFERROR(_xlfn.WEBSERVICE(L623),IF(MapcodeAPIBackup="","NO CONNECTION",IFERROR(_xlfn.WEBSERVICE(MapcodeAPIBackup&amp;MID(L623,LEN(MapcodeAPI)+1,999)),"NO CONNECTION"))))</f>
        <v/>
      </c>
      <c r="N623" t="inlineStr">
        <is>
          <t xml:space="preserve"> </t>
        </is>
      </c>
      <c r="P623" s="50">
        <f>IFERROR(IF(AND(TRIM(B623&amp;"")="",TRIM(C623&amp;"")=""),"","#"&amp;UPPER(B623&amp;"")),"#(ERROR)")</f>
        <v/>
      </c>
      <c r="Q623" s="50">
        <f>IF(P623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623,2,999)," "," "),"﻿"," "),"​"," "),"⁠"," ")," "," ")," "," "),CHAR(9)," "),CHAR(10)," "),CHAR(13)," "),"MAPCODE"," "),CHAR(34)," "),"“"," "),"”"," "),"'"," "),"’"," "),"‘"," "),"("," "),")"," "),"["," "),"]"," "),"{"," "),"}"," "),","," "),";"," "),"|"," "),":"," "),"/"," "),"\"," ")))</f>
        <v/>
      </c>
      <c r="R623" s="50">
        <f>IF(ISNUMBER(FIND(" ",Q623)),LEFT(Q623,FIND(" ",Q623)-1),"")</f>
        <v/>
      </c>
      <c r="S623" s="50">
        <f>IF(ISNUMBER(FIND(" ",Q623)),TRIM(MID(Q623,FIND(" ",Q623)+1,999)),Q623)</f>
        <v/>
      </c>
      <c r="T6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623&amp;"")," "," "),"﻿"," "),"​"," "),"⁠"," ")," "," ")," "," "),CHAR(9)," "),CHAR(10)," "),CHAR(13)," "),"MAPCODE"," "),CHAR(34)," "),"“"," "),"”"," "),"'"," "),"’"," "),"‘"," "),"("," "),")"," "),"["," "),"]"," "),"{"," "),"}"," "),","," "),";"," "),"|"," "),":"," "),"/"," "),"\"," "))</f>
        <v/>
      </c>
      <c r="U623" s="50">
        <f>IF(R623&lt;&gt;"",R623,T623)</f>
        <v/>
      </c>
      <c r="V623" s="50">
        <f>IFERROR(FIND(".",S623),0)</f>
        <v/>
      </c>
      <c r="W623" s="50">
        <f>IF(V623&gt;0,V623-1,LEN(S623))</f>
        <v/>
      </c>
      <c r="X623" s="50">
        <f>IF(V623=0,"",IFERROR(LEFT(MID(S623,V623+1,99),FIND("-",MID(S623,V623+1,99))-1),MID(S623,V623+1,99)))</f>
        <v/>
      </c>
      <c r="Y623" s="50">
        <f>LEN(X623)</f>
        <v/>
      </c>
      <c r="Z6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623,"0",""),"1",""),"2",""),"3",""),"4",""),"5",""),"6",""),"7",""),"8",""),"9",""),"A",""),"B",""),"C",""),"D",""),"E",""),"F",""),"G",""),"H",""),"I",""),"J",""),"K",""),"L",""),"M",""),"N",""),"O",""),"P",""),"Q",""),"R",""),"S",""),"T",""),"U",""),"V",""),"W",""),"X",""),"Y",""),"Z",""),".",""),"-","")</f>
        <v/>
      </c>
      <c r="AA623" s="50">
        <f>LEN(S623)-LEN(SUBSTITUTE(S623,".",""))</f>
        <v/>
      </c>
      <c r="AB623" s="50">
        <f>AND(W623=5,Y623=4)</f>
        <v/>
      </c>
      <c r="AC623" s="50">
        <f>IF(P623="","",IF(S623="","There is no mapcode in this row, only a country code.",IF(ISNUMBER(FIND(" ",S623)),"There are too many spaces. A mapcode looks like ZAF RDD.2J: the country code, one space, then the code.",IF(Z623&lt;&gt;"","Contains characters that can't be in a mapcode: "&amp;Z623,IF(OR(AA623&lt;&gt;1,W623&lt;2,W623&gt;5,Y623&lt;2,Y623&gt;4),"This doesn't look like a mapcode. Mapcodes look like RDD.2J: 2 to 5 letters or numbers, a dot, then 2 to 4 more.",IF(AND(U623="",NOT(AB623)),"MISSING",IF(AND(U623&lt;&gt;"",OR(LEN(U623)&lt;2,LEN(U623)&gt;6,ISNUMBER(FIND(".",U623)))),"The country code """&amp;U623&amp;""" doesn't look right. Use a code like ZAF (South Africa) or US-CA (California).","")))))))</f>
        <v/>
      </c>
      <c r="AD623" s="50">
        <f>AND(R623&lt;&gt;"",T623&lt;&gt;"",R623&lt;&gt;T623)</f>
        <v/>
      </c>
    </row>
    <row r="624">
      <c r="B624" s="44" t="n"/>
      <c r="C624" s="44" t="n"/>
      <c r="D624" s="45">
        <f>IF(P624="","",IF(AC624="MISSING","MISSING COUNTRY CODE",IF(AC624&lt;&gt;"","NOT A VALID MAPCODE",IF(M624="NO CONNECTION","NO CONNECTION",IF(NOT(ISNUMBER(F624)),"NOT FOUND",IF(AD624,"CONVERTED – PLEASE CHECK","CONVERTED"))))))</f>
        <v/>
      </c>
      <c r="E624" s="46">
        <f>IF(OR(P624="",AC624&lt;&gt;""),"",TRIM(U624&amp;" "&amp;S624))</f>
        <v/>
      </c>
      <c r="F624" s="47">
        <f>IF(OR(M624="",M624="NO CONNECTION"),"",IFERROR(VALUE(SUBSTITUTE(_xlfn.FILTERXML(M624,"//latDeg"),".",MID(1/2,2,1))),""))</f>
        <v/>
      </c>
      <c r="G624" s="47">
        <f>IF(OR(M624="",M624="NO CONNECTION"),"",IFERROR(VALUE(SUBSTITUTE(_xlfn.FILTERXML(M624,"//lonDeg"),".",MID(1/2,2,1))),""))</f>
        <v/>
      </c>
      <c r="H624" s="45">
        <f>IF(ISNUMBER(F624),SUBSTITUTE(ROUND(F624,6)&amp;"",",",".")&amp;", "&amp;SUBSTITUTE(ROUND(G624,6)&amp;"",",","."),"")</f>
        <v/>
      </c>
      <c r="I624" s="46">
        <f>IF(ISNUMBER(F624),IFERROR(HYPERLINK("https://www.mymapcodes.com/go/?t="&amp;IF(U624="","AAA",U624)&amp;"&amp;ma="&amp;LEFT(S624,V624-1)&amp;"&amp;mb="&amp;MID(S624,V624+1,99),"Open on MyMapcodes →"),""),"")</f>
        <v/>
      </c>
      <c r="J624" s="48">
        <f>IF(P624="","",IF(AC624="MISSING","Add the country code: put it in front of the mapcode (e.g. ZAF RDD.2J) or in column C. ZAF = South Africa.",IF(AC624&lt;&gt;"",AC624,IF(M624="NO CONNECTION","Excel couldn't reach the mapcode service. Click the REFRESH RESULTS box just above the table.",IF(NOT(ISNUMBER(F624)),"The mapcode service doesn't recognise "&amp;E624&amp;". Check the mapcode and the country code.",IF(AD624,"Two different country codes were given, so the one in front of the mapcode ("&amp;R624&amp;") was used.",IF(E624&lt;&gt;TRIM(UPPER(B624&amp;"")),"Tidied up to "&amp;E624&amp;".","")))))))</f>
        <v/>
      </c>
      <c r="L624" s="49">
        <f>IF(E624="","",MapcodeAPI&amp;"coords/"&amp;SUBSTITUTE(E624," ","%20"))&amp;LEFT($B$13,0)</f>
        <v/>
      </c>
      <c r="M624" s="49">
        <f>IF(L624="","",IFERROR(_xlfn.WEBSERVICE(L624),IF(MapcodeAPIBackup="","NO CONNECTION",IFERROR(_xlfn.WEBSERVICE(MapcodeAPIBackup&amp;MID(L624,LEN(MapcodeAPI)+1,999)),"NO CONNECTION"))))</f>
        <v/>
      </c>
      <c r="N624" t="inlineStr">
        <is>
          <t xml:space="preserve"> </t>
        </is>
      </c>
      <c r="P624" s="50">
        <f>IFERROR(IF(AND(TRIM(B624&amp;"")="",TRIM(C624&amp;"")=""),"","#"&amp;UPPER(B624&amp;"")),"#(ERROR)")</f>
        <v/>
      </c>
      <c r="Q624" s="50">
        <f>IF(P624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624,2,999)," "," "),"﻿"," "),"​"," "),"⁠"," ")," "," ")," "," "),CHAR(9)," "),CHAR(10)," "),CHAR(13)," "),"MAPCODE"," "),CHAR(34)," "),"“"," "),"”"," "),"'"," "),"’"," "),"‘"," "),"("," "),")"," "),"["," "),"]"," "),"{"," "),"}"," "),","," "),";"," "),"|"," "),":"," "),"/"," "),"\"," ")))</f>
        <v/>
      </c>
      <c r="R624" s="50">
        <f>IF(ISNUMBER(FIND(" ",Q624)),LEFT(Q624,FIND(" ",Q624)-1),"")</f>
        <v/>
      </c>
      <c r="S624" s="50">
        <f>IF(ISNUMBER(FIND(" ",Q624)),TRIM(MID(Q624,FIND(" ",Q624)+1,999)),Q624)</f>
        <v/>
      </c>
      <c r="T6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624&amp;"")," "," "),"﻿"," "),"​"," "),"⁠"," ")," "," ")," "," "),CHAR(9)," "),CHAR(10)," "),CHAR(13)," "),"MAPCODE"," "),CHAR(34)," "),"“"," "),"”"," "),"'"," "),"’"," "),"‘"," "),"("," "),")"," "),"["," "),"]"," "),"{"," "),"}"," "),","," "),";"," "),"|"," "),":"," "),"/"," "),"\"," "))</f>
        <v/>
      </c>
      <c r="U624" s="50">
        <f>IF(R624&lt;&gt;"",R624,T624)</f>
        <v/>
      </c>
      <c r="V624" s="50">
        <f>IFERROR(FIND(".",S624),0)</f>
        <v/>
      </c>
      <c r="W624" s="50">
        <f>IF(V624&gt;0,V624-1,LEN(S624))</f>
        <v/>
      </c>
      <c r="X624" s="50">
        <f>IF(V624=0,"",IFERROR(LEFT(MID(S624,V624+1,99),FIND("-",MID(S624,V624+1,99))-1),MID(S624,V624+1,99)))</f>
        <v/>
      </c>
      <c r="Y624" s="50">
        <f>LEN(X624)</f>
        <v/>
      </c>
      <c r="Z6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624,"0",""),"1",""),"2",""),"3",""),"4",""),"5",""),"6",""),"7",""),"8",""),"9",""),"A",""),"B",""),"C",""),"D",""),"E",""),"F",""),"G",""),"H",""),"I",""),"J",""),"K",""),"L",""),"M",""),"N",""),"O",""),"P",""),"Q",""),"R",""),"S",""),"T",""),"U",""),"V",""),"W",""),"X",""),"Y",""),"Z",""),".",""),"-","")</f>
        <v/>
      </c>
      <c r="AA624" s="50">
        <f>LEN(S624)-LEN(SUBSTITUTE(S624,".",""))</f>
        <v/>
      </c>
      <c r="AB624" s="50">
        <f>AND(W624=5,Y624=4)</f>
        <v/>
      </c>
      <c r="AC624" s="50">
        <f>IF(P624="","",IF(S624="","There is no mapcode in this row, only a country code.",IF(ISNUMBER(FIND(" ",S624)),"There are too many spaces. A mapcode looks like ZAF RDD.2J: the country code, one space, then the code.",IF(Z624&lt;&gt;"","Contains characters that can't be in a mapcode: "&amp;Z624,IF(OR(AA624&lt;&gt;1,W624&lt;2,W624&gt;5,Y624&lt;2,Y624&gt;4),"This doesn't look like a mapcode. Mapcodes look like RDD.2J: 2 to 5 letters or numbers, a dot, then 2 to 4 more.",IF(AND(U624="",NOT(AB624)),"MISSING",IF(AND(U624&lt;&gt;"",OR(LEN(U624)&lt;2,LEN(U624)&gt;6,ISNUMBER(FIND(".",U624)))),"The country code """&amp;U624&amp;""" doesn't look right. Use a code like ZAF (South Africa) or US-CA (California).","")))))))</f>
        <v/>
      </c>
      <c r="AD624" s="50">
        <f>AND(R624&lt;&gt;"",T624&lt;&gt;"",R624&lt;&gt;T624)</f>
        <v/>
      </c>
    </row>
    <row r="625">
      <c r="B625" s="44" t="n"/>
      <c r="C625" s="44" t="n"/>
      <c r="D625" s="45">
        <f>IF(P625="","",IF(AC625="MISSING","MISSING COUNTRY CODE",IF(AC625&lt;&gt;"","NOT A VALID MAPCODE",IF(M625="NO CONNECTION","NO CONNECTION",IF(NOT(ISNUMBER(F625)),"NOT FOUND",IF(AD625,"CONVERTED – PLEASE CHECK","CONVERTED"))))))</f>
        <v/>
      </c>
      <c r="E625" s="46">
        <f>IF(OR(P625="",AC625&lt;&gt;""),"",TRIM(U625&amp;" "&amp;S625))</f>
        <v/>
      </c>
      <c r="F625" s="47">
        <f>IF(OR(M625="",M625="NO CONNECTION"),"",IFERROR(VALUE(SUBSTITUTE(_xlfn.FILTERXML(M625,"//latDeg"),".",MID(1/2,2,1))),""))</f>
        <v/>
      </c>
      <c r="G625" s="47">
        <f>IF(OR(M625="",M625="NO CONNECTION"),"",IFERROR(VALUE(SUBSTITUTE(_xlfn.FILTERXML(M625,"//lonDeg"),".",MID(1/2,2,1))),""))</f>
        <v/>
      </c>
      <c r="H625" s="45">
        <f>IF(ISNUMBER(F625),SUBSTITUTE(ROUND(F625,6)&amp;"",",",".")&amp;", "&amp;SUBSTITUTE(ROUND(G625,6)&amp;"",",","."),"")</f>
        <v/>
      </c>
      <c r="I625" s="46">
        <f>IF(ISNUMBER(F625),IFERROR(HYPERLINK("https://www.mymapcodes.com/go/?t="&amp;IF(U625="","AAA",U625)&amp;"&amp;ma="&amp;LEFT(S625,V625-1)&amp;"&amp;mb="&amp;MID(S625,V625+1,99),"Open on MyMapcodes →"),""),"")</f>
        <v/>
      </c>
      <c r="J625" s="48">
        <f>IF(P625="","",IF(AC625="MISSING","Add the country code: put it in front of the mapcode (e.g. ZAF RDD.2J) or in column C. ZAF = South Africa.",IF(AC625&lt;&gt;"",AC625,IF(M625="NO CONNECTION","Excel couldn't reach the mapcode service. Click the REFRESH RESULTS box just above the table.",IF(NOT(ISNUMBER(F625)),"The mapcode service doesn't recognise "&amp;E625&amp;". Check the mapcode and the country code.",IF(AD625,"Two different country codes were given, so the one in front of the mapcode ("&amp;R625&amp;") was used.",IF(E625&lt;&gt;TRIM(UPPER(B625&amp;"")),"Tidied up to "&amp;E625&amp;".","")))))))</f>
        <v/>
      </c>
      <c r="L625" s="49">
        <f>IF(E625="","",MapcodeAPI&amp;"coords/"&amp;SUBSTITUTE(E625," ","%20"))&amp;LEFT($B$13,0)</f>
        <v/>
      </c>
      <c r="M625" s="49">
        <f>IF(L625="","",IFERROR(_xlfn.WEBSERVICE(L625),IF(MapcodeAPIBackup="","NO CONNECTION",IFERROR(_xlfn.WEBSERVICE(MapcodeAPIBackup&amp;MID(L625,LEN(MapcodeAPI)+1,999)),"NO CONNECTION"))))</f>
        <v/>
      </c>
      <c r="N625" t="inlineStr">
        <is>
          <t xml:space="preserve"> </t>
        </is>
      </c>
      <c r="P625" s="50">
        <f>IFERROR(IF(AND(TRIM(B625&amp;"")="",TRIM(C625&amp;"")=""),"","#"&amp;UPPER(B625&amp;"")),"#(ERROR)")</f>
        <v/>
      </c>
      <c r="Q625" s="50">
        <f>IF(P625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625,2,999)," "," "),"﻿"," "),"​"," "),"⁠"," ")," "," ")," "," "),CHAR(9)," "),CHAR(10)," "),CHAR(13)," "),"MAPCODE"," "),CHAR(34)," "),"“"," "),"”"," "),"'"," "),"’"," "),"‘"," "),"("," "),")"," "),"["," "),"]"," "),"{"," "),"}"," "),","," "),";"," "),"|"," "),":"," "),"/"," "),"\"," ")))</f>
        <v/>
      </c>
      <c r="R625" s="50">
        <f>IF(ISNUMBER(FIND(" ",Q625)),LEFT(Q625,FIND(" ",Q625)-1),"")</f>
        <v/>
      </c>
      <c r="S625" s="50">
        <f>IF(ISNUMBER(FIND(" ",Q625)),TRIM(MID(Q625,FIND(" ",Q625)+1,999)),Q625)</f>
        <v/>
      </c>
      <c r="T6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625&amp;"")," "," "),"﻿"," "),"​"," "),"⁠"," ")," "," ")," "," "),CHAR(9)," "),CHAR(10)," "),CHAR(13)," "),"MAPCODE"," "),CHAR(34)," "),"“"," "),"”"," "),"'"," "),"’"," "),"‘"," "),"("," "),")"," "),"["," "),"]"," "),"{"," "),"}"," "),","," "),";"," "),"|"," "),":"," "),"/"," "),"\"," "))</f>
        <v/>
      </c>
      <c r="U625" s="50">
        <f>IF(R625&lt;&gt;"",R625,T625)</f>
        <v/>
      </c>
      <c r="V625" s="50">
        <f>IFERROR(FIND(".",S625),0)</f>
        <v/>
      </c>
      <c r="W625" s="50">
        <f>IF(V625&gt;0,V625-1,LEN(S625))</f>
        <v/>
      </c>
      <c r="X625" s="50">
        <f>IF(V625=0,"",IFERROR(LEFT(MID(S625,V625+1,99),FIND("-",MID(S625,V625+1,99))-1),MID(S625,V625+1,99)))</f>
        <v/>
      </c>
      <c r="Y625" s="50">
        <f>LEN(X625)</f>
        <v/>
      </c>
      <c r="Z6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625,"0",""),"1",""),"2",""),"3",""),"4",""),"5",""),"6",""),"7",""),"8",""),"9",""),"A",""),"B",""),"C",""),"D",""),"E",""),"F",""),"G",""),"H",""),"I",""),"J",""),"K",""),"L",""),"M",""),"N",""),"O",""),"P",""),"Q",""),"R",""),"S",""),"T",""),"U",""),"V",""),"W",""),"X",""),"Y",""),"Z",""),".",""),"-","")</f>
        <v/>
      </c>
      <c r="AA625" s="50">
        <f>LEN(S625)-LEN(SUBSTITUTE(S625,".",""))</f>
        <v/>
      </c>
      <c r="AB625" s="50">
        <f>AND(W625=5,Y625=4)</f>
        <v/>
      </c>
      <c r="AC625" s="50">
        <f>IF(P625="","",IF(S625="","There is no mapcode in this row, only a country code.",IF(ISNUMBER(FIND(" ",S625)),"There are too many spaces. A mapcode looks like ZAF RDD.2J: the country code, one space, then the code.",IF(Z625&lt;&gt;"","Contains characters that can't be in a mapcode: "&amp;Z625,IF(OR(AA625&lt;&gt;1,W625&lt;2,W625&gt;5,Y625&lt;2,Y625&gt;4),"This doesn't look like a mapcode. Mapcodes look like RDD.2J: 2 to 5 letters or numbers, a dot, then 2 to 4 more.",IF(AND(U625="",NOT(AB625)),"MISSING",IF(AND(U625&lt;&gt;"",OR(LEN(U625)&lt;2,LEN(U625)&gt;6,ISNUMBER(FIND(".",U625)))),"The country code """&amp;U625&amp;""" doesn't look right. Use a code like ZAF (South Africa) or US-CA (California).","")))))))</f>
        <v/>
      </c>
      <c r="AD625" s="50">
        <f>AND(R625&lt;&gt;"",T625&lt;&gt;"",R625&lt;&gt;T625)</f>
        <v/>
      </c>
    </row>
    <row r="626">
      <c r="B626" s="44" t="n"/>
      <c r="C626" s="44" t="n"/>
      <c r="D626" s="45">
        <f>IF(P626="","",IF(AC626="MISSING","MISSING COUNTRY CODE",IF(AC626&lt;&gt;"","NOT A VALID MAPCODE",IF(M626="NO CONNECTION","NO CONNECTION",IF(NOT(ISNUMBER(F626)),"NOT FOUND",IF(AD626,"CONVERTED – PLEASE CHECK","CONVERTED"))))))</f>
        <v/>
      </c>
      <c r="E626" s="46">
        <f>IF(OR(P626="",AC626&lt;&gt;""),"",TRIM(U626&amp;" "&amp;S626))</f>
        <v/>
      </c>
      <c r="F626" s="47">
        <f>IF(OR(M626="",M626="NO CONNECTION"),"",IFERROR(VALUE(SUBSTITUTE(_xlfn.FILTERXML(M626,"//latDeg"),".",MID(1/2,2,1))),""))</f>
        <v/>
      </c>
      <c r="G626" s="47">
        <f>IF(OR(M626="",M626="NO CONNECTION"),"",IFERROR(VALUE(SUBSTITUTE(_xlfn.FILTERXML(M626,"//lonDeg"),".",MID(1/2,2,1))),""))</f>
        <v/>
      </c>
      <c r="H626" s="45">
        <f>IF(ISNUMBER(F626),SUBSTITUTE(ROUND(F626,6)&amp;"",",",".")&amp;", "&amp;SUBSTITUTE(ROUND(G626,6)&amp;"",",","."),"")</f>
        <v/>
      </c>
      <c r="I626" s="46">
        <f>IF(ISNUMBER(F626),IFERROR(HYPERLINK("https://www.mymapcodes.com/go/?t="&amp;IF(U626="","AAA",U626)&amp;"&amp;ma="&amp;LEFT(S626,V626-1)&amp;"&amp;mb="&amp;MID(S626,V626+1,99),"Open on MyMapcodes →"),""),"")</f>
        <v/>
      </c>
      <c r="J626" s="48">
        <f>IF(P626="","",IF(AC626="MISSING","Add the country code: put it in front of the mapcode (e.g. ZAF RDD.2J) or in column C. ZAF = South Africa.",IF(AC626&lt;&gt;"",AC626,IF(M626="NO CONNECTION","Excel couldn't reach the mapcode service. Click the REFRESH RESULTS box just above the table.",IF(NOT(ISNUMBER(F626)),"The mapcode service doesn't recognise "&amp;E626&amp;". Check the mapcode and the country code.",IF(AD626,"Two different country codes were given, so the one in front of the mapcode ("&amp;R626&amp;") was used.",IF(E626&lt;&gt;TRIM(UPPER(B626&amp;"")),"Tidied up to "&amp;E626&amp;".","")))))))</f>
        <v/>
      </c>
      <c r="L626" s="49">
        <f>IF(E626="","",MapcodeAPI&amp;"coords/"&amp;SUBSTITUTE(E626," ","%20"))&amp;LEFT($B$13,0)</f>
        <v/>
      </c>
      <c r="M626" s="49">
        <f>IF(L626="","",IFERROR(_xlfn.WEBSERVICE(L626),IF(MapcodeAPIBackup="","NO CONNECTION",IFERROR(_xlfn.WEBSERVICE(MapcodeAPIBackup&amp;MID(L626,LEN(MapcodeAPI)+1,999)),"NO CONNECTION"))))</f>
        <v/>
      </c>
      <c r="N626" t="inlineStr">
        <is>
          <t xml:space="preserve"> </t>
        </is>
      </c>
      <c r="P626" s="50">
        <f>IFERROR(IF(AND(TRIM(B626&amp;"")="",TRIM(C626&amp;"")=""),"","#"&amp;UPPER(B626&amp;"")),"#(ERROR)")</f>
        <v/>
      </c>
      <c r="Q626" s="50">
        <f>IF(P626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626,2,999)," "," "),"﻿"," "),"​"," "),"⁠"," ")," "," ")," "," "),CHAR(9)," "),CHAR(10)," "),CHAR(13)," "),"MAPCODE"," "),CHAR(34)," "),"“"," "),"”"," "),"'"," "),"’"," "),"‘"," "),"("," "),")"," "),"["," "),"]"," "),"{"," "),"}"," "),","," "),";"," "),"|"," "),":"," "),"/"," "),"\"," ")))</f>
        <v/>
      </c>
      <c r="R626" s="50">
        <f>IF(ISNUMBER(FIND(" ",Q626)),LEFT(Q626,FIND(" ",Q626)-1),"")</f>
        <v/>
      </c>
      <c r="S626" s="50">
        <f>IF(ISNUMBER(FIND(" ",Q626)),TRIM(MID(Q626,FIND(" ",Q626)+1,999)),Q626)</f>
        <v/>
      </c>
      <c r="T6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626&amp;"")," "," "),"﻿"," "),"​"," "),"⁠"," ")," "," ")," "," "),CHAR(9)," "),CHAR(10)," "),CHAR(13)," "),"MAPCODE"," "),CHAR(34)," "),"“"," "),"”"," "),"'"," "),"’"," "),"‘"," "),"("," "),")"," "),"["," "),"]"," "),"{"," "),"}"," "),","," "),";"," "),"|"," "),":"," "),"/"," "),"\"," "))</f>
        <v/>
      </c>
      <c r="U626" s="50">
        <f>IF(R626&lt;&gt;"",R626,T626)</f>
        <v/>
      </c>
      <c r="V626" s="50">
        <f>IFERROR(FIND(".",S626),0)</f>
        <v/>
      </c>
      <c r="W626" s="50">
        <f>IF(V626&gt;0,V626-1,LEN(S626))</f>
        <v/>
      </c>
      <c r="X626" s="50">
        <f>IF(V626=0,"",IFERROR(LEFT(MID(S626,V626+1,99),FIND("-",MID(S626,V626+1,99))-1),MID(S626,V626+1,99)))</f>
        <v/>
      </c>
      <c r="Y626" s="50">
        <f>LEN(X626)</f>
        <v/>
      </c>
      <c r="Z6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626,"0",""),"1",""),"2",""),"3",""),"4",""),"5",""),"6",""),"7",""),"8",""),"9",""),"A",""),"B",""),"C",""),"D",""),"E",""),"F",""),"G",""),"H",""),"I",""),"J",""),"K",""),"L",""),"M",""),"N",""),"O",""),"P",""),"Q",""),"R",""),"S",""),"T",""),"U",""),"V",""),"W",""),"X",""),"Y",""),"Z",""),".",""),"-","")</f>
        <v/>
      </c>
      <c r="AA626" s="50">
        <f>LEN(S626)-LEN(SUBSTITUTE(S626,".",""))</f>
        <v/>
      </c>
      <c r="AB626" s="50">
        <f>AND(W626=5,Y626=4)</f>
        <v/>
      </c>
      <c r="AC626" s="50">
        <f>IF(P626="","",IF(S626="","There is no mapcode in this row, only a country code.",IF(ISNUMBER(FIND(" ",S626)),"There are too many spaces. A mapcode looks like ZAF RDD.2J: the country code, one space, then the code.",IF(Z626&lt;&gt;"","Contains characters that can't be in a mapcode: "&amp;Z626,IF(OR(AA626&lt;&gt;1,W626&lt;2,W626&gt;5,Y626&lt;2,Y626&gt;4),"This doesn't look like a mapcode. Mapcodes look like RDD.2J: 2 to 5 letters or numbers, a dot, then 2 to 4 more.",IF(AND(U626="",NOT(AB626)),"MISSING",IF(AND(U626&lt;&gt;"",OR(LEN(U626)&lt;2,LEN(U626)&gt;6,ISNUMBER(FIND(".",U626)))),"The country code """&amp;U626&amp;""" doesn't look right. Use a code like ZAF (South Africa) or US-CA (California).","")))))))</f>
        <v/>
      </c>
      <c r="AD626" s="50">
        <f>AND(R626&lt;&gt;"",T626&lt;&gt;"",R626&lt;&gt;T626)</f>
        <v/>
      </c>
    </row>
    <row r="627">
      <c r="B627" s="44" t="n"/>
      <c r="C627" s="44" t="n"/>
      <c r="D627" s="45">
        <f>IF(P627="","",IF(AC627="MISSING","MISSING COUNTRY CODE",IF(AC627&lt;&gt;"","NOT A VALID MAPCODE",IF(M627="NO CONNECTION","NO CONNECTION",IF(NOT(ISNUMBER(F627)),"NOT FOUND",IF(AD627,"CONVERTED – PLEASE CHECK","CONVERTED"))))))</f>
        <v/>
      </c>
      <c r="E627" s="46">
        <f>IF(OR(P627="",AC627&lt;&gt;""),"",TRIM(U627&amp;" "&amp;S627))</f>
        <v/>
      </c>
      <c r="F627" s="47">
        <f>IF(OR(M627="",M627="NO CONNECTION"),"",IFERROR(VALUE(SUBSTITUTE(_xlfn.FILTERXML(M627,"//latDeg"),".",MID(1/2,2,1))),""))</f>
        <v/>
      </c>
      <c r="G627" s="47">
        <f>IF(OR(M627="",M627="NO CONNECTION"),"",IFERROR(VALUE(SUBSTITUTE(_xlfn.FILTERXML(M627,"//lonDeg"),".",MID(1/2,2,1))),""))</f>
        <v/>
      </c>
      <c r="H627" s="45">
        <f>IF(ISNUMBER(F627),SUBSTITUTE(ROUND(F627,6)&amp;"",",",".")&amp;", "&amp;SUBSTITUTE(ROUND(G627,6)&amp;"",",","."),"")</f>
        <v/>
      </c>
      <c r="I627" s="46">
        <f>IF(ISNUMBER(F627),IFERROR(HYPERLINK("https://www.mymapcodes.com/go/?t="&amp;IF(U627="","AAA",U627)&amp;"&amp;ma="&amp;LEFT(S627,V627-1)&amp;"&amp;mb="&amp;MID(S627,V627+1,99),"Open on MyMapcodes →"),""),"")</f>
        <v/>
      </c>
      <c r="J627" s="48">
        <f>IF(P627="","",IF(AC627="MISSING","Add the country code: put it in front of the mapcode (e.g. ZAF RDD.2J) or in column C. ZAF = South Africa.",IF(AC627&lt;&gt;"",AC627,IF(M627="NO CONNECTION","Excel couldn't reach the mapcode service. Click the REFRESH RESULTS box just above the table.",IF(NOT(ISNUMBER(F627)),"The mapcode service doesn't recognise "&amp;E627&amp;". Check the mapcode and the country code.",IF(AD627,"Two different country codes were given, so the one in front of the mapcode ("&amp;R627&amp;") was used.",IF(E627&lt;&gt;TRIM(UPPER(B627&amp;"")),"Tidied up to "&amp;E627&amp;".","")))))))</f>
        <v/>
      </c>
      <c r="L627" s="49">
        <f>IF(E627="","",MapcodeAPI&amp;"coords/"&amp;SUBSTITUTE(E627," ","%20"))&amp;LEFT($B$13,0)</f>
        <v/>
      </c>
      <c r="M627" s="49">
        <f>IF(L627="","",IFERROR(_xlfn.WEBSERVICE(L627),IF(MapcodeAPIBackup="","NO CONNECTION",IFERROR(_xlfn.WEBSERVICE(MapcodeAPIBackup&amp;MID(L627,LEN(MapcodeAPI)+1,999)),"NO CONNECTION"))))</f>
        <v/>
      </c>
      <c r="N627" t="inlineStr">
        <is>
          <t xml:space="preserve"> </t>
        </is>
      </c>
      <c r="P627" s="50">
        <f>IFERROR(IF(AND(TRIM(B627&amp;"")="",TRIM(C627&amp;"")=""),"","#"&amp;UPPER(B627&amp;"")),"#(ERROR)")</f>
        <v/>
      </c>
      <c r="Q627" s="50">
        <f>IF(P627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627,2,999)," "," "),"﻿"," "),"​"," "),"⁠"," ")," "," ")," "," "),CHAR(9)," "),CHAR(10)," "),CHAR(13)," "),"MAPCODE"," "),CHAR(34)," "),"“"," "),"”"," "),"'"," "),"’"," "),"‘"," "),"("," "),")"," "),"["," "),"]"," "),"{"," "),"}"," "),","," "),";"," "),"|"," "),":"," "),"/"," "),"\"," ")))</f>
        <v/>
      </c>
      <c r="R627" s="50">
        <f>IF(ISNUMBER(FIND(" ",Q627)),LEFT(Q627,FIND(" ",Q627)-1),"")</f>
        <v/>
      </c>
      <c r="S627" s="50">
        <f>IF(ISNUMBER(FIND(" ",Q627)),TRIM(MID(Q627,FIND(" ",Q627)+1,999)),Q627)</f>
        <v/>
      </c>
      <c r="T6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627&amp;"")," "," "),"﻿"," "),"​"," "),"⁠"," ")," "," ")," "," "),CHAR(9)," "),CHAR(10)," "),CHAR(13)," "),"MAPCODE"," "),CHAR(34)," "),"“"," "),"”"," "),"'"," "),"’"," "),"‘"," "),"("," "),")"," "),"["," "),"]"," "),"{"," "),"}"," "),","," "),";"," "),"|"," "),":"," "),"/"," "),"\"," "))</f>
        <v/>
      </c>
      <c r="U627" s="50">
        <f>IF(R627&lt;&gt;"",R627,T627)</f>
        <v/>
      </c>
      <c r="V627" s="50">
        <f>IFERROR(FIND(".",S627),0)</f>
        <v/>
      </c>
      <c r="W627" s="50">
        <f>IF(V627&gt;0,V627-1,LEN(S627))</f>
        <v/>
      </c>
      <c r="X627" s="50">
        <f>IF(V627=0,"",IFERROR(LEFT(MID(S627,V627+1,99),FIND("-",MID(S627,V627+1,99))-1),MID(S627,V627+1,99)))</f>
        <v/>
      </c>
      <c r="Y627" s="50">
        <f>LEN(X627)</f>
        <v/>
      </c>
      <c r="Z6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627,"0",""),"1",""),"2",""),"3",""),"4",""),"5",""),"6",""),"7",""),"8",""),"9",""),"A",""),"B",""),"C",""),"D",""),"E",""),"F",""),"G",""),"H",""),"I",""),"J",""),"K",""),"L",""),"M",""),"N",""),"O",""),"P",""),"Q",""),"R",""),"S",""),"T",""),"U",""),"V",""),"W",""),"X",""),"Y",""),"Z",""),".",""),"-","")</f>
        <v/>
      </c>
      <c r="AA627" s="50">
        <f>LEN(S627)-LEN(SUBSTITUTE(S627,".",""))</f>
        <v/>
      </c>
      <c r="AB627" s="50">
        <f>AND(W627=5,Y627=4)</f>
        <v/>
      </c>
      <c r="AC627" s="50">
        <f>IF(P627="","",IF(S627="","There is no mapcode in this row, only a country code.",IF(ISNUMBER(FIND(" ",S627)),"There are too many spaces. A mapcode looks like ZAF RDD.2J: the country code, one space, then the code.",IF(Z627&lt;&gt;"","Contains characters that can't be in a mapcode: "&amp;Z627,IF(OR(AA627&lt;&gt;1,W627&lt;2,W627&gt;5,Y627&lt;2,Y627&gt;4),"This doesn't look like a mapcode. Mapcodes look like RDD.2J: 2 to 5 letters or numbers, a dot, then 2 to 4 more.",IF(AND(U627="",NOT(AB627)),"MISSING",IF(AND(U627&lt;&gt;"",OR(LEN(U627)&lt;2,LEN(U627)&gt;6,ISNUMBER(FIND(".",U627)))),"The country code """&amp;U627&amp;""" doesn't look right. Use a code like ZAF (South Africa) or US-CA (California).","")))))))</f>
        <v/>
      </c>
      <c r="AD627" s="50">
        <f>AND(R627&lt;&gt;"",T627&lt;&gt;"",R627&lt;&gt;T627)</f>
        <v/>
      </c>
    </row>
    <row r="628">
      <c r="B628" s="44" t="n"/>
      <c r="C628" s="44" t="n"/>
      <c r="D628" s="45">
        <f>IF(P628="","",IF(AC628="MISSING","MISSING COUNTRY CODE",IF(AC628&lt;&gt;"","NOT A VALID MAPCODE",IF(M628="NO CONNECTION","NO CONNECTION",IF(NOT(ISNUMBER(F628)),"NOT FOUND",IF(AD628,"CONVERTED – PLEASE CHECK","CONVERTED"))))))</f>
        <v/>
      </c>
      <c r="E628" s="46">
        <f>IF(OR(P628="",AC628&lt;&gt;""),"",TRIM(U628&amp;" "&amp;S628))</f>
        <v/>
      </c>
      <c r="F628" s="47">
        <f>IF(OR(M628="",M628="NO CONNECTION"),"",IFERROR(VALUE(SUBSTITUTE(_xlfn.FILTERXML(M628,"//latDeg"),".",MID(1/2,2,1))),""))</f>
        <v/>
      </c>
      <c r="G628" s="47">
        <f>IF(OR(M628="",M628="NO CONNECTION"),"",IFERROR(VALUE(SUBSTITUTE(_xlfn.FILTERXML(M628,"//lonDeg"),".",MID(1/2,2,1))),""))</f>
        <v/>
      </c>
      <c r="H628" s="45">
        <f>IF(ISNUMBER(F628),SUBSTITUTE(ROUND(F628,6)&amp;"",",",".")&amp;", "&amp;SUBSTITUTE(ROUND(G628,6)&amp;"",",","."),"")</f>
        <v/>
      </c>
      <c r="I628" s="46">
        <f>IF(ISNUMBER(F628),IFERROR(HYPERLINK("https://www.mymapcodes.com/go/?t="&amp;IF(U628="","AAA",U628)&amp;"&amp;ma="&amp;LEFT(S628,V628-1)&amp;"&amp;mb="&amp;MID(S628,V628+1,99),"Open on MyMapcodes →"),""),"")</f>
        <v/>
      </c>
      <c r="J628" s="48">
        <f>IF(P628="","",IF(AC628="MISSING","Add the country code: put it in front of the mapcode (e.g. ZAF RDD.2J) or in column C. ZAF = South Africa.",IF(AC628&lt;&gt;"",AC628,IF(M628="NO CONNECTION","Excel couldn't reach the mapcode service. Click the REFRESH RESULTS box just above the table.",IF(NOT(ISNUMBER(F628)),"The mapcode service doesn't recognise "&amp;E628&amp;". Check the mapcode and the country code.",IF(AD628,"Two different country codes were given, so the one in front of the mapcode ("&amp;R628&amp;") was used.",IF(E628&lt;&gt;TRIM(UPPER(B628&amp;"")),"Tidied up to "&amp;E628&amp;".","")))))))</f>
        <v/>
      </c>
      <c r="L628" s="49">
        <f>IF(E628="","",MapcodeAPI&amp;"coords/"&amp;SUBSTITUTE(E628," ","%20"))&amp;LEFT($B$13,0)</f>
        <v/>
      </c>
      <c r="M628" s="49">
        <f>IF(L628="","",IFERROR(_xlfn.WEBSERVICE(L628),IF(MapcodeAPIBackup="","NO CONNECTION",IFERROR(_xlfn.WEBSERVICE(MapcodeAPIBackup&amp;MID(L628,LEN(MapcodeAPI)+1,999)),"NO CONNECTION"))))</f>
        <v/>
      </c>
      <c r="N628" t="inlineStr">
        <is>
          <t xml:space="preserve"> </t>
        </is>
      </c>
      <c r="P628" s="50">
        <f>IFERROR(IF(AND(TRIM(B628&amp;"")="",TRIM(C628&amp;"")=""),"","#"&amp;UPPER(B628&amp;"")),"#(ERROR)")</f>
        <v/>
      </c>
      <c r="Q628" s="50">
        <f>IF(P628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628,2,999)," "," "),"﻿"," "),"​"," "),"⁠"," ")," "," ")," "," "),CHAR(9)," "),CHAR(10)," "),CHAR(13)," "),"MAPCODE"," "),CHAR(34)," "),"“"," "),"”"," "),"'"," "),"’"," "),"‘"," "),"("," "),")"," "),"["," "),"]"," "),"{"," "),"}"," "),","," "),";"," "),"|"," "),":"," "),"/"," "),"\"," ")))</f>
        <v/>
      </c>
      <c r="R628" s="50">
        <f>IF(ISNUMBER(FIND(" ",Q628)),LEFT(Q628,FIND(" ",Q628)-1),"")</f>
        <v/>
      </c>
      <c r="S628" s="50">
        <f>IF(ISNUMBER(FIND(" ",Q628)),TRIM(MID(Q628,FIND(" ",Q628)+1,999)),Q628)</f>
        <v/>
      </c>
      <c r="T6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628&amp;"")," "," "),"﻿"," "),"​"," "),"⁠"," ")," "," ")," "," "),CHAR(9)," "),CHAR(10)," "),CHAR(13)," "),"MAPCODE"," "),CHAR(34)," "),"“"," "),"”"," "),"'"," "),"’"," "),"‘"," "),"("," "),")"," "),"["," "),"]"," "),"{"," "),"}"," "),","," "),";"," "),"|"," "),":"," "),"/"," "),"\"," "))</f>
        <v/>
      </c>
      <c r="U628" s="50">
        <f>IF(R628&lt;&gt;"",R628,T628)</f>
        <v/>
      </c>
      <c r="V628" s="50">
        <f>IFERROR(FIND(".",S628),0)</f>
        <v/>
      </c>
      <c r="W628" s="50">
        <f>IF(V628&gt;0,V628-1,LEN(S628))</f>
        <v/>
      </c>
      <c r="X628" s="50">
        <f>IF(V628=0,"",IFERROR(LEFT(MID(S628,V628+1,99),FIND("-",MID(S628,V628+1,99))-1),MID(S628,V628+1,99)))</f>
        <v/>
      </c>
      <c r="Y628" s="50">
        <f>LEN(X628)</f>
        <v/>
      </c>
      <c r="Z6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628,"0",""),"1",""),"2",""),"3",""),"4",""),"5",""),"6",""),"7",""),"8",""),"9",""),"A",""),"B",""),"C",""),"D",""),"E",""),"F",""),"G",""),"H",""),"I",""),"J",""),"K",""),"L",""),"M",""),"N",""),"O",""),"P",""),"Q",""),"R",""),"S",""),"T",""),"U",""),"V",""),"W",""),"X",""),"Y",""),"Z",""),".",""),"-","")</f>
        <v/>
      </c>
      <c r="AA628" s="50">
        <f>LEN(S628)-LEN(SUBSTITUTE(S628,".",""))</f>
        <v/>
      </c>
      <c r="AB628" s="50">
        <f>AND(W628=5,Y628=4)</f>
        <v/>
      </c>
      <c r="AC628" s="50">
        <f>IF(P628="","",IF(S628="","There is no mapcode in this row, only a country code.",IF(ISNUMBER(FIND(" ",S628)),"There are too many spaces. A mapcode looks like ZAF RDD.2J: the country code, one space, then the code.",IF(Z628&lt;&gt;"","Contains characters that can't be in a mapcode: "&amp;Z628,IF(OR(AA628&lt;&gt;1,W628&lt;2,W628&gt;5,Y628&lt;2,Y628&gt;4),"This doesn't look like a mapcode. Mapcodes look like RDD.2J: 2 to 5 letters or numbers, a dot, then 2 to 4 more.",IF(AND(U628="",NOT(AB628)),"MISSING",IF(AND(U628&lt;&gt;"",OR(LEN(U628)&lt;2,LEN(U628)&gt;6,ISNUMBER(FIND(".",U628)))),"The country code """&amp;U628&amp;""" doesn't look right. Use a code like ZAF (South Africa) or US-CA (California).","")))))))</f>
        <v/>
      </c>
      <c r="AD628" s="50">
        <f>AND(R628&lt;&gt;"",T628&lt;&gt;"",R628&lt;&gt;T628)</f>
        <v/>
      </c>
    </row>
    <row r="629">
      <c r="B629" s="44" t="n"/>
      <c r="C629" s="44" t="n"/>
      <c r="D629" s="45">
        <f>IF(P629="","",IF(AC629="MISSING","MISSING COUNTRY CODE",IF(AC629&lt;&gt;"","NOT A VALID MAPCODE",IF(M629="NO CONNECTION","NO CONNECTION",IF(NOT(ISNUMBER(F629)),"NOT FOUND",IF(AD629,"CONVERTED – PLEASE CHECK","CONVERTED"))))))</f>
        <v/>
      </c>
      <c r="E629" s="46">
        <f>IF(OR(P629="",AC629&lt;&gt;""),"",TRIM(U629&amp;" "&amp;S629))</f>
        <v/>
      </c>
      <c r="F629" s="47">
        <f>IF(OR(M629="",M629="NO CONNECTION"),"",IFERROR(VALUE(SUBSTITUTE(_xlfn.FILTERXML(M629,"//latDeg"),".",MID(1/2,2,1))),""))</f>
        <v/>
      </c>
      <c r="G629" s="47">
        <f>IF(OR(M629="",M629="NO CONNECTION"),"",IFERROR(VALUE(SUBSTITUTE(_xlfn.FILTERXML(M629,"//lonDeg"),".",MID(1/2,2,1))),""))</f>
        <v/>
      </c>
      <c r="H629" s="45">
        <f>IF(ISNUMBER(F629),SUBSTITUTE(ROUND(F629,6)&amp;"",",",".")&amp;", "&amp;SUBSTITUTE(ROUND(G629,6)&amp;"",",","."),"")</f>
        <v/>
      </c>
      <c r="I629" s="46">
        <f>IF(ISNUMBER(F629),IFERROR(HYPERLINK("https://www.mymapcodes.com/go/?t="&amp;IF(U629="","AAA",U629)&amp;"&amp;ma="&amp;LEFT(S629,V629-1)&amp;"&amp;mb="&amp;MID(S629,V629+1,99),"Open on MyMapcodes →"),""),"")</f>
        <v/>
      </c>
      <c r="J629" s="48">
        <f>IF(P629="","",IF(AC629="MISSING","Add the country code: put it in front of the mapcode (e.g. ZAF RDD.2J) or in column C. ZAF = South Africa.",IF(AC629&lt;&gt;"",AC629,IF(M629="NO CONNECTION","Excel couldn't reach the mapcode service. Click the REFRESH RESULTS box just above the table.",IF(NOT(ISNUMBER(F629)),"The mapcode service doesn't recognise "&amp;E629&amp;". Check the mapcode and the country code.",IF(AD629,"Two different country codes were given, so the one in front of the mapcode ("&amp;R629&amp;") was used.",IF(E629&lt;&gt;TRIM(UPPER(B629&amp;"")),"Tidied up to "&amp;E629&amp;".","")))))))</f>
        <v/>
      </c>
      <c r="L629" s="49">
        <f>IF(E629="","",MapcodeAPI&amp;"coords/"&amp;SUBSTITUTE(E629," ","%20"))&amp;LEFT($B$13,0)</f>
        <v/>
      </c>
      <c r="M629" s="49">
        <f>IF(L629="","",IFERROR(_xlfn.WEBSERVICE(L629),IF(MapcodeAPIBackup="","NO CONNECTION",IFERROR(_xlfn.WEBSERVICE(MapcodeAPIBackup&amp;MID(L629,LEN(MapcodeAPI)+1,999)),"NO CONNECTION"))))</f>
        <v/>
      </c>
      <c r="N629" t="inlineStr">
        <is>
          <t xml:space="preserve"> </t>
        </is>
      </c>
      <c r="P629" s="50">
        <f>IFERROR(IF(AND(TRIM(B629&amp;"")="",TRIM(C629&amp;"")=""),"","#"&amp;UPPER(B629&amp;"")),"#(ERROR)")</f>
        <v/>
      </c>
      <c r="Q629" s="50">
        <f>IF(P629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629,2,999)," "," "),"﻿"," "),"​"," "),"⁠"," ")," "," ")," "," "),CHAR(9)," "),CHAR(10)," "),CHAR(13)," "),"MAPCODE"," "),CHAR(34)," "),"“"," "),"”"," "),"'"," "),"’"," "),"‘"," "),"("," "),")"," "),"["," "),"]"," "),"{"," "),"}"," "),","," "),";"," "),"|"," "),":"," "),"/"," "),"\"," ")))</f>
        <v/>
      </c>
      <c r="R629" s="50">
        <f>IF(ISNUMBER(FIND(" ",Q629)),LEFT(Q629,FIND(" ",Q629)-1),"")</f>
        <v/>
      </c>
      <c r="S629" s="50">
        <f>IF(ISNUMBER(FIND(" ",Q629)),TRIM(MID(Q629,FIND(" ",Q629)+1,999)),Q629)</f>
        <v/>
      </c>
      <c r="T6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629&amp;"")," "," "),"﻿"," "),"​"," "),"⁠"," ")," "," ")," "," "),CHAR(9)," "),CHAR(10)," "),CHAR(13)," "),"MAPCODE"," "),CHAR(34)," "),"“"," "),"”"," "),"'"," "),"’"," "),"‘"," "),"("," "),")"," "),"["," "),"]"," "),"{"," "),"}"," "),","," "),";"," "),"|"," "),":"," "),"/"," "),"\"," "))</f>
        <v/>
      </c>
      <c r="U629" s="50">
        <f>IF(R629&lt;&gt;"",R629,T629)</f>
        <v/>
      </c>
      <c r="V629" s="50">
        <f>IFERROR(FIND(".",S629),0)</f>
        <v/>
      </c>
      <c r="W629" s="50">
        <f>IF(V629&gt;0,V629-1,LEN(S629))</f>
        <v/>
      </c>
      <c r="X629" s="50">
        <f>IF(V629=0,"",IFERROR(LEFT(MID(S629,V629+1,99),FIND("-",MID(S629,V629+1,99))-1),MID(S629,V629+1,99)))</f>
        <v/>
      </c>
      <c r="Y629" s="50">
        <f>LEN(X629)</f>
        <v/>
      </c>
      <c r="Z6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629,"0",""),"1",""),"2",""),"3",""),"4",""),"5",""),"6",""),"7",""),"8",""),"9",""),"A",""),"B",""),"C",""),"D",""),"E",""),"F",""),"G",""),"H",""),"I",""),"J",""),"K",""),"L",""),"M",""),"N",""),"O",""),"P",""),"Q",""),"R",""),"S",""),"T",""),"U",""),"V",""),"W",""),"X",""),"Y",""),"Z",""),".",""),"-","")</f>
        <v/>
      </c>
      <c r="AA629" s="50">
        <f>LEN(S629)-LEN(SUBSTITUTE(S629,".",""))</f>
        <v/>
      </c>
      <c r="AB629" s="50">
        <f>AND(W629=5,Y629=4)</f>
        <v/>
      </c>
      <c r="AC629" s="50">
        <f>IF(P629="","",IF(S629="","There is no mapcode in this row, only a country code.",IF(ISNUMBER(FIND(" ",S629)),"There are too many spaces. A mapcode looks like ZAF RDD.2J: the country code, one space, then the code.",IF(Z629&lt;&gt;"","Contains characters that can't be in a mapcode: "&amp;Z629,IF(OR(AA629&lt;&gt;1,W629&lt;2,W629&gt;5,Y629&lt;2,Y629&gt;4),"This doesn't look like a mapcode. Mapcodes look like RDD.2J: 2 to 5 letters or numbers, a dot, then 2 to 4 more.",IF(AND(U629="",NOT(AB629)),"MISSING",IF(AND(U629&lt;&gt;"",OR(LEN(U629)&lt;2,LEN(U629)&gt;6,ISNUMBER(FIND(".",U629)))),"The country code """&amp;U629&amp;""" doesn't look right. Use a code like ZAF (South Africa) or US-CA (California).","")))))))</f>
        <v/>
      </c>
      <c r="AD629" s="50">
        <f>AND(R629&lt;&gt;"",T629&lt;&gt;"",R629&lt;&gt;T629)</f>
        <v/>
      </c>
    </row>
    <row r="630">
      <c r="B630" s="44" t="n"/>
      <c r="C630" s="44" t="n"/>
      <c r="D630" s="45">
        <f>IF(P630="","",IF(AC630="MISSING","MISSING COUNTRY CODE",IF(AC630&lt;&gt;"","NOT A VALID MAPCODE",IF(M630="NO CONNECTION","NO CONNECTION",IF(NOT(ISNUMBER(F630)),"NOT FOUND",IF(AD630,"CONVERTED – PLEASE CHECK","CONVERTED"))))))</f>
        <v/>
      </c>
      <c r="E630" s="46">
        <f>IF(OR(P630="",AC630&lt;&gt;""),"",TRIM(U630&amp;" "&amp;S630))</f>
        <v/>
      </c>
      <c r="F630" s="47">
        <f>IF(OR(M630="",M630="NO CONNECTION"),"",IFERROR(VALUE(SUBSTITUTE(_xlfn.FILTERXML(M630,"//latDeg"),".",MID(1/2,2,1))),""))</f>
        <v/>
      </c>
      <c r="G630" s="47">
        <f>IF(OR(M630="",M630="NO CONNECTION"),"",IFERROR(VALUE(SUBSTITUTE(_xlfn.FILTERXML(M630,"//lonDeg"),".",MID(1/2,2,1))),""))</f>
        <v/>
      </c>
      <c r="H630" s="45">
        <f>IF(ISNUMBER(F630),SUBSTITUTE(ROUND(F630,6)&amp;"",",",".")&amp;", "&amp;SUBSTITUTE(ROUND(G630,6)&amp;"",",","."),"")</f>
        <v/>
      </c>
      <c r="I630" s="46">
        <f>IF(ISNUMBER(F630),IFERROR(HYPERLINK("https://www.mymapcodes.com/go/?t="&amp;IF(U630="","AAA",U630)&amp;"&amp;ma="&amp;LEFT(S630,V630-1)&amp;"&amp;mb="&amp;MID(S630,V630+1,99),"Open on MyMapcodes →"),""),"")</f>
        <v/>
      </c>
      <c r="J630" s="48">
        <f>IF(P630="","",IF(AC630="MISSING","Add the country code: put it in front of the mapcode (e.g. ZAF RDD.2J) or in column C. ZAF = South Africa.",IF(AC630&lt;&gt;"",AC630,IF(M630="NO CONNECTION","Excel couldn't reach the mapcode service. Click the REFRESH RESULTS box just above the table.",IF(NOT(ISNUMBER(F630)),"The mapcode service doesn't recognise "&amp;E630&amp;". Check the mapcode and the country code.",IF(AD630,"Two different country codes were given, so the one in front of the mapcode ("&amp;R630&amp;") was used.",IF(E630&lt;&gt;TRIM(UPPER(B630&amp;"")),"Tidied up to "&amp;E630&amp;".","")))))))</f>
        <v/>
      </c>
      <c r="L630" s="49">
        <f>IF(E630="","",MapcodeAPI&amp;"coords/"&amp;SUBSTITUTE(E630," ","%20"))&amp;LEFT($B$13,0)</f>
        <v/>
      </c>
      <c r="M630" s="49">
        <f>IF(L630="","",IFERROR(_xlfn.WEBSERVICE(L630),IF(MapcodeAPIBackup="","NO CONNECTION",IFERROR(_xlfn.WEBSERVICE(MapcodeAPIBackup&amp;MID(L630,LEN(MapcodeAPI)+1,999)),"NO CONNECTION"))))</f>
        <v/>
      </c>
      <c r="N630" t="inlineStr">
        <is>
          <t xml:space="preserve"> </t>
        </is>
      </c>
      <c r="P630" s="50">
        <f>IFERROR(IF(AND(TRIM(B630&amp;"")="",TRIM(C630&amp;"")=""),"","#"&amp;UPPER(B630&amp;"")),"#(ERROR)")</f>
        <v/>
      </c>
      <c r="Q630" s="50">
        <f>IF(P630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630,2,999)," "," "),"﻿"," "),"​"," "),"⁠"," ")," "," ")," "," "),CHAR(9)," "),CHAR(10)," "),CHAR(13)," "),"MAPCODE"," "),CHAR(34)," "),"“"," "),"”"," "),"'"," "),"’"," "),"‘"," "),"("," "),")"," "),"["," "),"]"," "),"{"," "),"}"," "),","," "),";"," "),"|"," "),":"," "),"/"," "),"\"," ")))</f>
        <v/>
      </c>
      <c r="R630" s="50">
        <f>IF(ISNUMBER(FIND(" ",Q630)),LEFT(Q630,FIND(" ",Q630)-1),"")</f>
        <v/>
      </c>
      <c r="S630" s="50">
        <f>IF(ISNUMBER(FIND(" ",Q630)),TRIM(MID(Q630,FIND(" ",Q630)+1,999)),Q630)</f>
        <v/>
      </c>
      <c r="T6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630&amp;"")," "," "),"﻿"," "),"​"," "),"⁠"," ")," "," ")," "," "),CHAR(9)," "),CHAR(10)," "),CHAR(13)," "),"MAPCODE"," "),CHAR(34)," "),"“"," "),"”"," "),"'"," "),"’"," "),"‘"," "),"("," "),")"," "),"["," "),"]"," "),"{"," "),"}"," "),","," "),";"," "),"|"," "),":"," "),"/"," "),"\"," "))</f>
        <v/>
      </c>
      <c r="U630" s="50">
        <f>IF(R630&lt;&gt;"",R630,T630)</f>
        <v/>
      </c>
      <c r="V630" s="50">
        <f>IFERROR(FIND(".",S630),0)</f>
        <v/>
      </c>
      <c r="W630" s="50">
        <f>IF(V630&gt;0,V630-1,LEN(S630))</f>
        <v/>
      </c>
      <c r="X630" s="50">
        <f>IF(V630=0,"",IFERROR(LEFT(MID(S630,V630+1,99),FIND("-",MID(S630,V630+1,99))-1),MID(S630,V630+1,99)))</f>
        <v/>
      </c>
      <c r="Y630" s="50">
        <f>LEN(X630)</f>
        <v/>
      </c>
      <c r="Z6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630,"0",""),"1",""),"2",""),"3",""),"4",""),"5",""),"6",""),"7",""),"8",""),"9",""),"A",""),"B",""),"C",""),"D",""),"E",""),"F",""),"G",""),"H",""),"I",""),"J",""),"K",""),"L",""),"M",""),"N",""),"O",""),"P",""),"Q",""),"R",""),"S",""),"T",""),"U",""),"V",""),"W",""),"X",""),"Y",""),"Z",""),".",""),"-","")</f>
        <v/>
      </c>
      <c r="AA630" s="50">
        <f>LEN(S630)-LEN(SUBSTITUTE(S630,".",""))</f>
        <v/>
      </c>
      <c r="AB630" s="50">
        <f>AND(W630=5,Y630=4)</f>
        <v/>
      </c>
      <c r="AC630" s="50">
        <f>IF(P630="","",IF(S630="","There is no mapcode in this row, only a country code.",IF(ISNUMBER(FIND(" ",S630)),"There are too many spaces. A mapcode looks like ZAF RDD.2J: the country code, one space, then the code.",IF(Z630&lt;&gt;"","Contains characters that can't be in a mapcode: "&amp;Z630,IF(OR(AA630&lt;&gt;1,W630&lt;2,W630&gt;5,Y630&lt;2,Y630&gt;4),"This doesn't look like a mapcode. Mapcodes look like RDD.2J: 2 to 5 letters or numbers, a dot, then 2 to 4 more.",IF(AND(U630="",NOT(AB630)),"MISSING",IF(AND(U630&lt;&gt;"",OR(LEN(U630)&lt;2,LEN(U630)&gt;6,ISNUMBER(FIND(".",U630)))),"The country code """&amp;U630&amp;""" doesn't look right. Use a code like ZAF (South Africa) or US-CA (California).","")))))))</f>
        <v/>
      </c>
      <c r="AD630" s="50">
        <f>AND(R630&lt;&gt;"",T630&lt;&gt;"",R630&lt;&gt;T630)</f>
        <v/>
      </c>
    </row>
    <row r="631">
      <c r="B631" s="44" t="n"/>
      <c r="C631" s="44" t="n"/>
      <c r="D631" s="45">
        <f>IF(P631="","",IF(AC631="MISSING","MISSING COUNTRY CODE",IF(AC631&lt;&gt;"","NOT A VALID MAPCODE",IF(M631="NO CONNECTION","NO CONNECTION",IF(NOT(ISNUMBER(F631)),"NOT FOUND",IF(AD631,"CONVERTED – PLEASE CHECK","CONVERTED"))))))</f>
        <v/>
      </c>
      <c r="E631" s="46">
        <f>IF(OR(P631="",AC631&lt;&gt;""),"",TRIM(U631&amp;" "&amp;S631))</f>
        <v/>
      </c>
      <c r="F631" s="47">
        <f>IF(OR(M631="",M631="NO CONNECTION"),"",IFERROR(VALUE(SUBSTITUTE(_xlfn.FILTERXML(M631,"//latDeg"),".",MID(1/2,2,1))),""))</f>
        <v/>
      </c>
      <c r="G631" s="47">
        <f>IF(OR(M631="",M631="NO CONNECTION"),"",IFERROR(VALUE(SUBSTITUTE(_xlfn.FILTERXML(M631,"//lonDeg"),".",MID(1/2,2,1))),""))</f>
        <v/>
      </c>
      <c r="H631" s="45">
        <f>IF(ISNUMBER(F631),SUBSTITUTE(ROUND(F631,6)&amp;"",",",".")&amp;", "&amp;SUBSTITUTE(ROUND(G631,6)&amp;"",",","."),"")</f>
        <v/>
      </c>
      <c r="I631" s="46">
        <f>IF(ISNUMBER(F631),IFERROR(HYPERLINK("https://www.mymapcodes.com/go/?t="&amp;IF(U631="","AAA",U631)&amp;"&amp;ma="&amp;LEFT(S631,V631-1)&amp;"&amp;mb="&amp;MID(S631,V631+1,99),"Open on MyMapcodes →"),""),"")</f>
        <v/>
      </c>
      <c r="J631" s="48">
        <f>IF(P631="","",IF(AC631="MISSING","Add the country code: put it in front of the mapcode (e.g. ZAF RDD.2J) or in column C. ZAF = South Africa.",IF(AC631&lt;&gt;"",AC631,IF(M631="NO CONNECTION","Excel couldn't reach the mapcode service. Click the REFRESH RESULTS box just above the table.",IF(NOT(ISNUMBER(F631)),"The mapcode service doesn't recognise "&amp;E631&amp;". Check the mapcode and the country code.",IF(AD631,"Two different country codes were given, so the one in front of the mapcode ("&amp;R631&amp;") was used.",IF(E631&lt;&gt;TRIM(UPPER(B631&amp;"")),"Tidied up to "&amp;E631&amp;".","")))))))</f>
        <v/>
      </c>
      <c r="L631" s="49">
        <f>IF(E631="","",MapcodeAPI&amp;"coords/"&amp;SUBSTITUTE(E631," ","%20"))&amp;LEFT($B$13,0)</f>
        <v/>
      </c>
      <c r="M631" s="49">
        <f>IF(L631="","",IFERROR(_xlfn.WEBSERVICE(L631),IF(MapcodeAPIBackup="","NO CONNECTION",IFERROR(_xlfn.WEBSERVICE(MapcodeAPIBackup&amp;MID(L631,LEN(MapcodeAPI)+1,999)),"NO CONNECTION"))))</f>
        <v/>
      </c>
      <c r="N631" t="inlineStr">
        <is>
          <t xml:space="preserve"> </t>
        </is>
      </c>
      <c r="P631" s="50">
        <f>IFERROR(IF(AND(TRIM(B631&amp;"")="",TRIM(C631&amp;"")=""),"","#"&amp;UPPER(B631&amp;"")),"#(ERROR)")</f>
        <v/>
      </c>
      <c r="Q631" s="50">
        <f>IF(P631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631,2,999)," "," "),"﻿"," "),"​"," "),"⁠"," ")," "," ")," "," "),CHAR(9)," "),CHAR(10)," "),CHAR(13)," "),"MAPCODE"," "),CHAR(34)," "),"“"," "),"”"," "),"'"," "),"’"," "),"‘"," "),"("," "),")"," "),"["," "),"]"," "),"{"," "),"}"," "),","," "),";"," "),"|"," "),":"," "),"/"," "),"\"," ")))</f>
        <v/>
      </c>
      <c r="R631" s="50">
        <f>IF(ISNUMBER(FIND(" ",Q631)),LEFT(Q631,FIND(" ",Q631)-1),"")</f>
        <v/>
      </c>
      <c r="S631" s="50">
        <f>IF(ISNUMBER(FIND(" ",Q631)),TRIM(MID(Q631,FIND(" ",Q631)+1,999)),Q631)</f>
        <v/>
      </c>
      <c r="T6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631&amp;"")," "," "),"﻿"," "),"​"," "),"⁠"," ")," "," ")," "," "),CHAR(9)," "),CHAR(10)," "),CHAR(13)," "),"MAPCODE"," "),CHAR(34)," "),"“"," "),"”"," "),"'"," "),"’"," "),"‘"," "),"("," "),")"," "),"["," "),"]"," "),"{"," "),"}"," "),","," "),";"," "),"|"," "),":"," "),"/"," "),"\"," "))</f>
        <v/>
      </c>
      <c r="U631" s="50">
        <f>IF(R631&lt;&gt;"",R631,T631)</f>
        <v/>
      </c>
      <c r="V631" s="50">
        <f>IFERROR(FIND(".",S631),0)</f>
        <v/>
      </c>
      <c r="W631" s="50">
        <f>IF(V631&gt;0,V631-1,LEN(S631))</f>
        <v/>
      </c>
      <c r="X631" s="50">
        <f>IF(V631=0,"",IFERROR(LEFT(MID(S631,V631+1,99),FIND("-",MID(S631,V631+1,99))-1),MID(S631,V631+1,99)))</f>
        <v/>
      </c>
      <c r="Y631" s="50">
        <f>LEN(X631)</f>
        <v/>
      </c>
      <c r="Z6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631,"0",""),"1",""),"2",""),"3",""),"4",""),"5",""),"6",""),"7",""),"8",""),"9",""),"A",""),"B",""),"C",""),"D",""),"E",""),"F",""),"G",""),"H",""),"I",""),"J",""),"K",""),"L",""),"M",""),"N",""),"O",""),"P",""),"Q",""),"R",""),"S",""),"T",""),"U",""),"V",""),"W",""),"X",""),"Y",""),"Z",""),".",""),"-","")</f>
        <v/>
      </c>
      <c r="AA631" s="50">
        <f>LEN(S631)-LEN(SUBSTITUTE(S631,".",""))</f>
        <v/>
      </c>
      <c r="AB631" s="50">
        <f>AND(W631=5,Y631=4)</f>
        <v/>
      </c>
      <c r="AC631" s="50">
        <f>IF(P631="","",IF(S631="","There is no mapcode in this row, only a country code.",IF(ISNUMBER(FIND(" ",S631)),"There are too many spaces. A mapcode looks like ZAF RDD.2J: the country code, one space, then the code.",IF(Z631&lt;&gt;"","Contains characters that can't be in a mapcode: "&amp;Z631,IF(OR(AA631&lt;&gt;1,W631&lt;2,W631&gt;5,Y631&lt;2,Y631&gt;4),"This doesn't look like a mapcode. Mapcodes look like RDD.2J: 2 to 5 letters or numbers, a dot, then 2 to 4 more.",IF(AND(U631="",NOT(AB631)),"MISSING",IF(AND(U631&lt;&gt;"",OR(LEN(U631)&lt;2,LEN(U631)&gt;6,ISNUMBER(FIND(".",U631)))),"The country code """&amp;U631&amp;""" doesn't look right. Use a code like ZAF (South Africa) or US-CA (California).","")))))))</f>
        <v/>
      </c>
      <c r="AD631" s="50">
        <f>AND(R631&lt;&gt;"",T631&lt;&gt;"",R631&lt;&gt;T631)</f>
        <v/>
      </c>
    </row>
    <row r="632">
      <c r="B632" s="44" t="n"/>
      <c r="C632" s="44" t="n"/>
      <c r="D632" s="45">
        <f>IF(P632="","",IF(AC632="MISSING","MISSING COUNTRY CODE",IF(AC632&lt;&gt;"","NOT A VALID MAPCODE",IF(M632="NO CONNECTION","NO CONNECTION",IF(NOT(ISNUMBER(F632)),"NOT FOUND",IF(AD632,"CONVERTED – PLEASE CHECK","CONVERTED"))))))</f>
        <v/>
      </c>
      <c r="E632" s="46">
        <f>IF(OR(P632="",AC632&lt;&gt;""),"",TRIM(U632&amp;" "&amp;S632))</f>
        <v/>
      </c>
      <c r="F632" s="47">
        <f>IF(OR(M632="",M632="NO CONNECTION"),"",IFERROR(VALUE(SUBSTITUTE(_xlfn.FILTERXML(M632,"//latDeg"),".",MID(1/2,2,1))),""))</f>
        <v/>
      </c>
      <c r="G632" s="47">
        <f>IF(OR(M632="",M632="NO CONNECTION"),"",IFERROR(VALUE(SUBSTITUTE(_xlfn.FILTERXML(M632,"//lonDeg"),".",MID(1/2,2,1))),""))</f>
        <v/>
      </c>
      <c r="H632" s="45">
        <f>IF(ISNUMBER(F632),SUBSTITUTE(ROUND(F632,6)&amp;"",",",".")&amp;", "&amp;SUBSTITUTE(ROUND(G632,6)&amp;"",",","."),"")</f>
        <v/>
      </c>
      <c r="I632" s="46">
        <f>IF(ISNUMBER(F632),IFERROR(HYPERLINK("https://www.mymapcodes.com/go/?t="&amp;IF(U632="","AAA",U632)&amp;"&amp;ma="&amp;LEFT(S632,V632-1)&amp;"&amp;mb="&amp;MID(S632,V632+1,99),"Open on MyMapcodes →"),""),"")</f>
        <v/>
      </c>
      <c r="J632" s="48">
        <f>IF(P632="","",IF(AC632="MISSING","Add the country code: put it in front of the mapcode (e.g. ZAF RDD.2J) or in column C. ZAF = South Africa.",IF(AC632&lt;&gt;"",AC632,IF(M632="NO CONNECTION","Excel couldn't reach the mapcode service. Click the REFRESH RESULTS box just above the table.",IF(NOT(ISNUMBER(F632)),"The mapcode service doesn't recognise "&amp;E632&amp;". Check the mapcode and the country code.",IF(AD632,"Two different country codes were given, so the one in front of the mapcode ("&amp;R632&amp;") was used.",IF(E632&lt;&gt;TRIM(UPPER(B632&amp;"")),"Tidied up to "&amp;E632&amp;".","")))))))</f>
        <v/>
      </c>
      <c r="L632" s="49">
        <f>IF(E632="","",MapcodeAPI&amp;"coords/"&amp;SUBSTITUTE(E632," ","%20"))&amp;LEFT($B$13,0)</f>
        <v/>
      </c>
      <c r="M632" s="49">
        <f>IF(L632="","",IFERROR(_xlfn.WEBSERVICE(L632),IF(MapcodeAPIBackup="","NO CONNECTION",IFERROR(_xlfn.WEBSERVICE(MapcodeAPIBackup&amp;MID(L632,LEN(MapcodeAPI)+1,999)),"NO CONNECTION"))))</f>
        <v/>
      </c>
      <c r="N632" t="inlineStr">
        <is>
          <t xml:space="preserve"> </t>
        </is>
      </c>
      <c r="P632" s="50">
        <f>IFERROR(IF(AND(TRIM(B632&amp;"")="",TRIM(C632&amp;"")=""),"","#"&amp;UPPER(B632&amp;"")),"#(ERROR)")</f>
        <v/>
      </c>
      <c r="Q632" s="50">
        <f>IF(P632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632,2,999)," "," "),"﻿"," "),"​"," "),"⁠"," ")," "," ")," "," "),CHAR(9)," "),CHAR(10)," "),CHAR(13)," "),"MAPCODE"," "),CHAR(34)," "),"“"," "),"”"," "),"'"," "),"’"," "),"‘"," "),"("," "),")"," "),"["," "),"]"," "),"{"," "),"}"," "),","," "),";"," "),"|"," "),":"," "),"/"," "),"\"," ")))</f>
        <v/>
      </c>
      <c r="R632" s="50">
        <f>IF(ISNUMBER(FIND(" ",Q632)),LEFT(Q632,FIND(" ",Q632)-1),"")</f>
        <v/>
      </c>
      <c r="S632" s="50">
        <f>IF(ISNUMBER(FIND(" ",Q632)),TRIM(MID(Q632,FIND(" ",Q632)+1,999)),Q632)</f>
        <v/>
      </c>
      <c r="T6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632&amp;"")," "," "),"﻿"," "),"​"," "),"⁠"," ")," "," ")," "," "),CHAR(9)," "),CHAR(10)," "),CHAR(13)," "),"MAPCODE"," "),CHAR(34)," "),"“"," "),"”"," "),"'"," "),"’"," "),"‘"," "),"("," "),")"," "),"["," "),"]"," "),"{"," "),"}"," "),","," "),";"," "),"|"," "),":"," "),"/"," "),"\"," "))</f>
        <v/>
      </c>
      <c r="U632" s="50">
        <f>IF(R632&lt;&gt;"",R632,T632)</f>
        <v/>
      </c>
      <c r="V632" s="50">
        <f>IFERROR(FIND(".",S632),0)</f>
        <v/>
      </c>
      <c r="W632" s="50">
        <f>IF(V632&gt;0,V632-1,LEN(S632))</f>
        <v/>
      </c>
      <c r="X632" s="50">
        <f>IF(V632=0,"",IFERROR(LEFT(MID(S632,V632+1,99),FIND("-",MID(S632,V632+1,99))-1),MID(S632,V632+1,99)))</f>
        <v/>
      </c>
      <c r="Y632" s="50">
        <f>LEN(X632)</f>
        <v/>
      </c>
      <c r="Z6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632,"0",""),"1",""),"2",""),"3",""),"4",""),"5",""),"6",""),"7",""),"8",""),"9",""),"A",""),"B",""),"C",""),"D",""),"E",""),"F",""),"G",""),"H",""),"I",""),"J",""),"K",""),"L",""),"M",""),"N",""),"O",""),"P",""),"Q",""),"R",""),"S",""),"T",""),"U",""),"V",""),"W",""),"X",""),"Y",""),"Z",""),".",""),"-","")</f>
        <v/>
      </c>
      <c r="AA632" s="50">
        <f>LEN(S632)-LEN(SUBSTITUTE(S632,".",""))</f>
        <v/>
      </c>
      <c r="AB632" s="50">
        <f>AND(W632=5,Y632=4)</f>
        <v/>
      </c>
      <c r="AC632" s="50">
        <f>IF(P632="","",IF(S632="","There is no mapcode in this row, only a country code.",IF(ISNUMBER(FIND(" ",S632)),"There are too many spaces. A mapcode looks like ZAF RDD.2J: the country code, one space, then the code.",IF(Z632&lt;&gt;"","Contains characters that can't be in a mapcode: "&amp;Z632,IF(OR(AA632&lt;&gt;1,W632&lt;2,W632&gt;5,Y632&lt;2,Y632&gt;4),"This doesn't look like a mapcode. Mapcodes look like RDD.2J: 2 to 5 letters or numbers, a dot, then 2 to 4 more.",IF(AND(U632="",NOT(AB632)),"MISSING",IF(AND(U632&lt;&gt;"",OR(LEN(U632)&lt;2,LEN(U632)&gt;6,ISNUMBER(FIND(".",U632)))),"The country code """&amp;U632&amp;""" doesn't look right. Use a code like ZAF (South Africa) or US-CA (California).","")))))))</f>
        <v/>
      </c>
      <c r="AD632" s="50">
        <f>AND(R632&lt;&gt;"",T632&lt;&gt;"",R632&lt;&gt;T632)</f>
        <v/>
      </c>
    </row>
    <row r="633">
      <c r="B633" s="44" t="n"/>
      <c r="C633" s="44" t="n"/>
      <c r="D633" s="45">
        <f>IF(P633="","",IF(AC633="MISSING","MISSING COUNTRY CODE",IF(AC633&lt;&gt;"","NOT A VALID MAPCODE",IF(M633="NO CONNECTION","NO CONNECTION",IF(NOT(ISNUMBER(F633)),"NOT FOUND",IF(AD633,"CONVERTED – PLEASE CHECK","CONVERTED"))))))</f>
        <v/>
      </c>
      <c r="E633" s="46">
        <f>IF(OR(P633="",AC633&lt;&gt;""),"",TRIM(U633&amp;" "&amp;S633))</f>
        <v/>
      </c>
      <c r="F633" s="47">
        <f>IF(OR(M633="",M633="NO CONNECTION"),"",IFERROR(VALUE(SUBSTITUTE(_xlfn.FILTERXML(M633,"//latDeg"),".",MID(1/2,2,1))),""))</f>
        <v/>
      </c>
      <c r="G633" s="47">
        <f>IF(OR(M633="",M633="NO CONNECTION"),"",IFERROR(VALUE(SUBSTITUTE(_xlfn.FILTERXML(M633,"//lonDeg"),".",MID(1/2,2,1))),""))</f>
        <v/>
      </c>
      <c r="H633" s="45">
        <f>IF(ISNUMBER(F633),SUBSTITUTE(ROUND(F633,6)&amp;"",",",".")&amp;", "&amp;SUBSTITUTE(ROUND(G633,6)&amp;"",",","."),"")</f>
        <v/>
      </c>
      <c r="I633" s="46">
        <f>IF(ISNUMBER(F633),IFERROR(HYPERLINK("https://www.mymapcodes.com/go/?t="&amp;IF(U633="","AAA",U633)&amp;"&amp;ma="&amp;LEFT(S633,V633-1)&amp;"&amp;mb="&amp;MID(S633,V633+1,99),"Open on MyMapcodes →"),""),"")</f>
        <v/>
      </c>
      <c r="J633" s="48">
        <f>IF(P633="","",IF(AC633="MISSING","Add the country code: put it in front of the mapcode (e.g. ZAF RDD.2J) or in column C. ZAF = South Africa.",IF(AC633&lt;&gt;"",AC633,IF(M633="NO CONNECTION","Excel couldn't reach the mapcode service. Click the REFRESH RESULTS box just above the table.",IF(NOT(ISNUMBER(F633)),"The mapcode service doesn't recognise "&amp;E633&amp;". Check the mapcode and the country code.",IF(AD633,"Two different country codes were given, so the one in front of the mapcode ("&amp;R633&amp;") was used.",IF(E633&lt;&gt;TRIM(UPPER(B633&amp;"")),"Tidied up to "&amp;E633&amp;".","")))))))</f>
        <v/>
      </c>
      <c r="L633" s="49">
        <f>IF(E633="","",MapcodeAPI&amp;"coords/"&amp;SUBSTITUTE(E633," ","%20"))&amp;LEFT($B$13,0)</f>
        <v/>
      </c>
      <c r="M633" s="49">
        <f>IF(L633="","",IFERROR(_xlfn.WEBSERVICE(L633),IF(MapcodeAPIBackup="","NO CONNECTION",IFERROR(_xlfn.WEBSERVICE(MapcodeAPIBackup&amp;MID(L633,LEN(MapcodeAPI)+1,999)),"NO CONNECTION"))))</f>
        <v/>
      </c>
      <c r="N633" t="inlineStr">
        <is>
          <t xml:space="preserve"> </t>
        </is>
      </c>
      <c r="P633" s="50">
        <f>IFERROR(IF(AND(TRIM(B633&amp;"")="",TRIM(C633&amp;"")=""),"","#"&amp;UPPER(B633&amp;"")),"#(ERROR)")</f>
        <v/>
      </c>
      <c r="Q633" s="50">
        <f>IF(P633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633,2,999)," "," "),"﻿"," "),"​"," "),"⁠"," ")," "," ")," "," "),CHAR(9)," "),CHAR(10)," "),CHAR(13)," "),"MAPCODE"," "),CHAR(34)," "),"“"," "),"”"," "),"'"," "),"’"," "),"‘"," "),"("," "),")"," "),"["," "),"]"," "),"{"," "),"}"," "),","," "),";"," "),"|"," "),":"," "),"/"," "),"\"," ")))</f>
        <v/>
      </c>
      <c r="R633" s="50">
        <f>IF(ISNUMBER(FIND(" ",Q633)),LEFT(Q633,FIND(" ",Q633)-1),"")</f>
        <v/>
      </c>
      <c r="S633" s="50">
        <f>IF(ISNUMBER(FIND(" ",Q633)),TRIM(MID(Q633,FIND(" ",Q633)+1,999)),Q633)</f>
        <v/>
      </c>
      <c r="T6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633&amp;"")," "," "),"﻿"," "),"​"," "),"⁠"," ")," "," ")," "," "),CHAR(9)," "),CHAR(10)," "),CHAR(13)," "),"MAPCODE"," "),CHAR(34)," "),"“"," "),"”"," "),"'"," "),"’"," "),"‘"," "),"("," "),")"," "),"["," "),"]"," "),"{"," "),"}"," "),","," "),";"," "),"|"," "),":"," "),"/"," "),"\"," "))</f>
        <v/>
      </c>
      <c r="U633" s="50">
        <f>IF(R633&lt;&gt;"",R633,T633)</f>
        <v/>
      </c>
      <c r="V633" s="50">
        <f>IFERROR(FIND(".",S633),0)</f>
        <v/>
      </c>
      <c r="W633" s="50">
        <f>IF(V633&gt;0,V633-1,LEN(S633))</f>
        <v/>
      </c>
      <c r="X633" s="50">
        <f>IF(V633=0,"",IFERROR(LEFT(MID(S633,V633+1,99),FIND("-",MID(S633,V633+1,99))-1),MID(S633,V633+1,99)))</f>
        <v/>
      </c>
      <c r="Y633" s="50">
        <f>LEN(X633)</f>
        <v/>
      </c>
      <c r="Z6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633,"0",""),"1",""),"2",""),"3",""),"4",""),"5",""),"6",""),"7",""),"8",""),"9",""),"A",""),"B",""),"C",""),"D",""),"E",""),"F",""),"G",""),"H",""),"I",""),"J",""),"K",""),"L",""),"M",""),"N",""),"O",""),"P",""),"Q",""),"R",""),"S",""),"T",""),"U",""),"V",""),"W",""),"X",""),"Y",""),"Z",""),".",""),"-","")</f>
        <v/>
      </c>
      <c r="AA633" s="50">
        <f>LEN(S633)-LEN(SUBSTITUTE(S633,".",""))</f>
        <v/>
      </c>
      <c r="AB633" s="50">
        <f>AND(W633=5,Y633=4)</f>
        <v/>
      </c>
      <c r="AC633" s="50">
        <f>IF(P633="","",IF(S633="","There is no mapcode in this row, only a country code.",IF(ISNUMBER(FIND(" ",S633)),"There are too many spaces. A mapcode looks like ZAF RDD.2J: the country code, one space, then the code.",IF(Z633&lt;&gt;"","Contains characters that can't be in a mapcode: "&amp;Z633,IF(OR(AA633&lt;&gt;1,W633&lt;2,W633&gt;5,Y633&lt;2,Y633&gt;4),"This doesn't look like a mapcode. Mapcodes look like RDD.2J: 2 to 5 letters or numbers, a dot, then 2 to 4 more.",IF(AND(U633="",NOT(AB633)),"MISSING",IF(AND(U633&lt;&gt;"",OR(LEN(U633)&lt;2,LEN(U633)&gt;6,ISNUMBER(FIND(".",U633)))),"The country code """&amp;U633&amp;""" doesn't look right. Use a code like ZAF (South Africa) or US-CA (California).","")))))))</f>
        <v/>
      </c>
      <c r="AD633" s="50">
        <f>AND(R633&lt;&gt;"",T633&lt;&gt;"",R633&lt;&gt;T633)</f>
        <v/>
      </c>
    </row>
    <row r="634">
      <c r="B634" s="44" t="n"/>
      <c r="C634" s="44" t="n"/>
      <c r="D634" s="45">
        <f>IF(P634="","",IF(AC634="MISSING","MISSING COUNTRY CODE",IF(AC634&lt;&gt;"","NOT A VALID MAPCODE",IF(M634="NO CONNECTION","NO CONNECTION",IF(NOT(ISNUMBER(F634)),"NOT FOUND",IF(AD634,"CONVERTED – PLEASE CHECK","CONVERTED"))))))</f>
        <v/>
      </c>
      <c r="E634" s="46">
        <f>IF(OR(P634="",AC634&lt;&gt;""),"",TRIM(U634&amp;" "&amp;S634))</f>
        <v/>
      </c>
      <c r="F634" s="47">
        <f>IF(OR(M634="",M634="NO CONNECTION"),"",IFERROR(VALUE(SUBSTITUTE(_xlfn.FILTERXML(M634,"//latDeg"),".",MID(1/2,2,1))),""))</f>
        <v/>
      </c>
      <c r="G634" s="47">
        <f>IF(OR(M634="",M634="NO CONNECTION"),"",IFERROR(VALUE(SUBSTITUTE(_xlfn.FILTERXML(M634,"//lonDeg"),".",MID(1/2,2,1))),""))</f>
        <v/>
      </c>
      <c r="H634" s="45">
        <f>IF(ISNUMBER(F634),SUBSTITUTE(ROUND(F634,6)&amp;"",",",".")&amp;", "&amp;SUBSTITUTE(ROUND(G634,6)&amp;"",",","."),"")</f>
        <v/>
      </c>
      <c r="I634" s="46">
        <f>IF(ISNUMBER(F634),IFERROR(HYPERLINK("https://www.mymapcodes.com/go/?t="&amp;IF(U634="","AAA",U634)&amp;"&amp;ma="&amp;LEFT(S634,V634-1)&amp;"&amp;mb="&amp;MID(S634,V634+1,99),"Open on MyMapcodes →"),""),"")</f>
        <v/>
      </c>
      <c r="J634" s="48">
        <f>IF(P634="","",IF(AC634="MISSING","Add the country code: put it in front of the mapcode (e.g. ZAF RDD.2J) or in column C. ZAF = South Africa.",IF(AC634&lt;&gt;"",AC634,IF(M634="NO CONNECTION","Excel couldn't reach the mapcode service. Click the REFRESH RESULTS box just above the table.",IF(NOT(ISNUMBER(F634)),"The mapcode service doesn't recognise "&amp;E634&amp;". Check the mapcode and the country code.",IF(AD634,"Two different country codes were given, so the one in front of the mapcode ("&amp;R634&amp;") was used.",IF(E634&lt;&gt;TRIM(UPPER(B634&amp;"")),"Tidied up to "&amp;E634&amp;".","")))))))</f>
        <v/>
      </c>
      <c r="L634" s="49">
        <f>IF(E634="","",MapcodeAPI&amp;"coords/"&amp;SUBSTITUTE(E634," ","%20"))&amp;LEFT($B$13,0)</f>
        <v/>
      </c>
      <c r="M634" s="49">
        <f>IF(L634="","",IFERROR(_xlfn.WEBSERVICE(L634),IF(MapcodeAPIBackup="","NO CONNECTION",IFERROR(_xlfn.WEBSERVICE(MapcodeAPIBackup&amp;MID(L634,LEN(MapcodeAPI)+1,999)),"NO CONNECTION"))))</f>
        <v/>
      </c>
      <c r="N634" t="inlineStr">
        <is>
          <t xml:space="preserve"> </t>
        </is>
      </c>
      <c r="P634" s="50">
        <f>IFERROR(IF(AND(TRIM(B634&amp;"")="",TRIM(C634&amp;"")=""),"","#"&amp;UPPER(B634&amp;"")),"#(ERROR)")</f>
        <v/>
      </c>
      <c r="Q634" s="50">
        <f>IF(P634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634,2,999)," "," "),"﻿"," "),"​"," "),"⁠"," ")," "," ")," "," "),CHAR(9)," "),CHAR(10)," "),CHAR(13)," "),"MAPCODE"," "),CHAR(34)," "),"“"," "),"”"," "),"'"," "),"’"," "),"‘"," "),"("," "),")"," "),"["," "),"]"," "),"{"," "),"}"," "),","," "),";"," "),"|"," "),":"," "),"/"," "),"\"," ")))</f>
        <v/>
      </c>
      <c r="R634" s="50">
        <f>IF(ISNUMBER(FIND(" ",Q634)),LEFT(Q634,FIND(" ",Q634)-1),"")</f>
        <v/>
      </c>
      <c r="S634" s="50">
        <f>IF(ISNUMBER(FIND(" ",Q634)),TRIM(MID(Q634,FIND(" ",Q634)+1,999)),Q634)</f>
        <v/>
      </c>
      <c r="T6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634&amp;"")," "," "),"﻿"," "),"​"," "),"⁠"," ")," "," ")," "," "),CHAR(9)," "),CHAR(10)," "),CHAR(13)," "),"MAPCODE"," "),CHAR(34)," "),"“"," "),"”"," "),"'"," "),"’"," "),"‘"," "),"("," "),")"," "),"["," "),"]"," "),"{"," "),"}"," "),","," "),";"," "),"|"," "),":"," "),"/"," "),"\"," "))</f>
        <v/>
      </c>
      <c r="U634" s="50">
        <f>IF(R634&lt;&gt;"",R634,T634)</f>
        <v/>
      </c>
      <c r="V634" s="50">
        <f>IFERROR(FIND(".",S634),0)</f>
        <v/>
      </c>
      <c r="W634" s="50">
        <f>IF(V634&gt;0,V634-1,LEN(S634))</f>
        <v/>
      </c>
      <c r="X634" s="50">
        <f>IF(V634=0,"",IFERROR(LEFT(MID(S634,V634+1,99),FIND("-",MID(S634,V634+1,99))-1),MID(S634,V634+1,99)))</f>
        <v/>
      </c>
      <c r="Y634" s="50">
        <f>LEN(X634)</f>
        <v/>
      </c>
      <c r="Z6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634,"0",""),"1",""),"2",""),"3",""),"4",""),"5",""),"6",""),"7",""),"8",""),"9",""),"A",""),"B",""),"C",""),"D",""),"E",""),"F",""),"G",""),"H",""),"I",""),"J",""),"K",""),"L",""),"M",""),"N",""),"O",""),"P",""),"Q",""),"R",""),"S",""),"T",""),"U",""),"V",""),"W",""),"X",""),"Y",""),"Z",""),".",""),"-","")</f>
        <v/>
      </c>
      <c r="AA634" s="50">
        <f>LEN(S634)-LEN(SUBSTITUTE(S634,".",""))</f>
        <v/>
      </c>
      <c r="AB634" s="50">
        <f>AND(W634=5,Y634=4)</f>
        <v/>
      </c>
      <c r="AC634" s="50">
        <f>IF(P634="","",IF(S634="","There is no mapcode in this row, only a country code.",IF(ISNUMBER(FIND(" ",S634)),"There are too many spaces. A mapcode looks like ZAF RDD.2J: the country code, one space, then the code.",IF(Z634&lt;&gt;"","Contains characters that can't be in a mapcode: "&amp;Z634,IF(OR(AA634&lt;&gt;1,W634&lt;2,W634&gt;5,Y634&lt;2,Y634&gt;4),"This doesn't look like a mapcode. Mapcodes look like RDD.2J: 2 to 5 letters or numbers, a dot, then 2 to 4 more.",IF(AND(U634="",NOT(AB634)),"MISSING",IF(AND(U634&lt;&gt;"",OR(LEN(U634)&lt;2,LEN(U634)&gt;6,ISNUMBER(FIND(".",U634)))),"The country code """&amp;U634&amp;""" doesn't look right. Use a code like ZAF (South Africa) or US-CA (California).","")))))))</f>
        <v/>
      </c>
      <c r="AD634" s="50">
        <f>AND(R634&lt;&gt;"",T634&lt;&gt;"",R634&lt;&gt;T634)</f>
        <v/>
      </c>
    </row>
    <row r="635">
      <c r="B635" s="44" t="n"/>
      <c r="C635" s="44" t="n"/>
      <c r="D635" s="45">
        <f>IF(P635="","",IF(AC635="MISSING","MISSING COUNTRY CODE",IF(AC635&lt;&gt;"","NOT A VALID MAPCODE",IF(M635="NO CONNECTION","NO CONNECTION",IF(NOT(ISNUMBER(F635)),"NOT FOUND",IF(AD635,"CONVERTED – PLEASE CHECK","CONVERTED"))))))</f>
        <v/>
      </c>
      <c r="E635" s="46">
        <f>IF(OR(P635="",AC635&lt;&gt;""),"",TRIM(U635&amp;" "&amp;S635))</f>
        <v/>
      </c>
      <c r="F635" s="47">
        <f>IF(OR(M635="",M635="NO CONNECTION"),"",IFERROR(VALUE(SUBSTITUTE(_xlfn.FILTERXML(M635,"//latDeg"),".",MID(1/2,2,1))),""))</f>
        <v/>
      </c>
      <c r="G635" s="47">
        <f>IF(OR(M635="",M635="NO CONNECTION"),"",IFERROR(VALUE(SUBSTITUTE(_xlfn.FILTERXML(M635,"//lonDeg"),".",MID(1/2,2,1))),""))</f>
        <v/>
      </c>
      <c r="H635" s="45">
        <f>IF(ISNUMBER(F635),SUBSTITUTE(ROUND(F635,6)&amp;"",",",".")&amp;", "&amp;SUBSTITUTE(ROUND(G635,6)&amp;"",",","."),"")</f>
        <v/>
      </c>
      <c r="I635" s="46">
        <f>IF(ISNUMBER(F635),IFERROR(HYPERLINK("https://www.mymapcodes.com/go/?t="&amp;IF(U635="","AAA",U635)&amp;"&amp;ma="&amp;LEFT(S635,V635-1)&amp;"&amp;mb="&amp;MID(S635,V635+1,99),"Open on MyMapcodes →"),""),"")</f>
        <v/>
      </c>
      <c r="J635" s="48">
        <f>IF(P635="","",IF(AC635="MISSING","Add the country code: put it in front of the mapcode (e.g. ZAF RDD.2J) or in column C. ZAF = South Africa.",IF(AC635&lt;&gt;"",AC635,IF(M635="NO CONNECTION","Excel couldn't reach the mapcode service. Click the REFRESH RESULTS box just above the table.",IF(NOT(ISNUMBER(F635)),"The mapcode service doesn't recognise "&amp;E635&amp;". Check the mapcode and the country code.",IF(AD635,"Two different country codes were given, so the one in front of the mapcode ("&amp;R635&amp;") was used.",IF(E635&lt;&gt;TRIM(UPPER(B635&amp;"")),"Tidied up to "&amp;E635&amp;".","")))))))</f>
        <v/>
      </c>
      <c r="L635" s="49">
        <f>IF(E635="","",MapcodeAPI&amp;"coords/"&amp;SUBSTITUTE(E635," ","%20"))&amp;LEFT($B$13,0)</f>
        <v/>
      </c>
      <c r="M635" s="49">
        <f>IF(L635="","",IFERROR(_xlfn.WEBSERVICE(L635),IF(MapcodeAPIBackup="","NO CONNECTION",IFERROR(_xlfn.WEBSERVICE(MapcodeAPIBackup&amp;MID(L635,LEN(MapcodeAPI)+1,999)),"NO CONNECTION"))))</f>
        <v/>
      </c>
      <c r="N635" t="inlineStr">
        <is>
          <t xml:space="preserve"> </t>
        </is>
      </c>
      <c r="P635" s="50">
        <f>IFERROR(IF(AND(TRIM(B635&amp;"")="",TRIM(C635&amp;"")=""),"","#"&amp;UPPER(B635&amp;"")),"#(ERROR)")</f>
        <v/>
      </c>
      <c r="Q635" s="50">
        <f>IF(P635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635,2,999)," "," "),"﻿"," "),"​"," "),"⁠"," ")," "," ")," "," "),CHAR(9)," "),CHAR(10)," "),CHAR(13)," "),"MAPCODE"," "),CHAR(34)," "),"“"," "),"”"," "),"'"," "),"’"," "),"‘"," "),"("," "),")"," "),"["," "),"]"," "),"{"," "),"}"," "),","," "),";"," "),"|"," "),":"," "),"/"," "),"\"," ")))</f>
        <v/>
      </c>
      <c r="R635" s="50">
        <f>IF(ISNUMBER(FIND(" ",Q635)),LEFT(Q635,FIND(" ",Q635)-1),"")</f>
        <v/>
      </c>
      <c r="S635" s="50">
        <f>IF(ISNUMBER(FIND(" ",Q635)),TRIM(MID(Q635,FIND(" ",Q635)+1,999)),Q635)</f>
        <v/>
      </c>
      <c r="T6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635&amp;"")," "," "),"﻿"," "),"​"," "),"⁠"," ")," "," ")," "," "),CHAR(9)," "),CHAR(10)," "),CHAR(13)," "),"MAPCODE"," "),CHAR(34)," "),"“"," "),"”"," "),"'"," "),"’"," "),"‘"," "),"("," "),")"," "),"["," "),"]"," "),"{"," "),"}"," "),","," "),";"," "),"|"," "),":"," "),"/"," "),"\"," "))</f>
        <v/>
      </c>
      <c r="U635" s="50">
        <f>IF(R635&lt;&gt;"",R635,T635)</f>
        <v/>
      </c>
      <c r="V635" s="50">
        <f>IFERROR(FIND(".",S635),0)</f>
        <v/>
      </c>
      <c r="W635" s="50">
        <f>IF(V635&gt;0,V635-1,LEN(S635))</f>
        <v/>
      </c>
      <c r="X635" s="50">
        <f>IF(V635=0,"",IFERROR(LEFT(MID(S635,V635+1,99),FIND("-",MID(S635,V635+1,99))-1),MID(S635,V635+1,99)))</f>
        <v/>
      </c>
      <c r="Y635" s="50">
        <f>LEN(X635)</f>
        <v/>
      </c>
      <c r="Z6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635,"0",""),"1",""),"2",""),"3",""),"4",""),"5",""),"6",""),"7",""),"8",""),"9",""),"A",""),"B",""),"C",""),"D",""),"E",""),"F",""),"G",""),"H",""),"I",""),"J",""),"K",""),"L",""),"M",""),"N",""),"O",""),"P",""),"Q",""),"R",""),"S",""),"T",""),"U",""),"V",""),"W",""),"X",""),"Y",""),"Z",""),".",""),"-","")</f>
        <v/>
      </c>
      <c r="AA635" s="50">
        <f>LEN(S635)-LEN(SUBSTITUTE(S635,".",""))</f>
        <v/>
      </c>
      <c r="AB635" s="50">
        <f>AND(W635=5,Y635=4)</f>
        <v/>
      </c>
      <c r="AC635" s="50">
        <f>IF(P635="","",IF(S635="","There is no mapcode in this row, only a country code.",IF(ISNUMBER(FIND(" ",S635)),"There are too many spaces. A mapcode looks like ZAF RDD.2J: the country code, one space, then the code.",IF(Z635&lt;&gt;"","Contains characters that can't be in a mapcode: "&amp;Z635,IF(OR(AA635&lt;&gt;1,W635&lt;2,W635&gt;5,Y635&lt;2,Y635&gt;4),"This doesn't look like a mapcode. Mapcodes look like RDD.2J: 2 to 5 letters or numbers, a dot, then 2 to 4 more.",IF(AND(U635="",NOT(AB635)),"MISSING",IF(AND(U635&lt;&gt;"",OR(LEN(U635)&lt;2,LEN(U635)&gt;6,ISNUMBER(FIND(".",U635)))),"The country code """&amp;U635&amp;""" doesn't look right. Use a code like ZAF (South Africa) or US-CA (California).","")))))))</f>
        <v/>
      </c>
      <c r="AD635" s="50">
        <f>AND(R635&lt;&gt;"",T635&lt;&gt;"",R635&lt;&gt;T635)</f>
        <v/>
      </c>
    </row>
    <row r="636">
      <c r="B636" s="44" t="n"/>
      <c r="C636" s="44" t="n"/>
      <c r="D636" s="45">
        <f>IF(P636="","",IF(AC636="MISSING","MISSING COUNTRY CODE",IF(AC636&lt;&gt;"","NOT A VALID MAPCODE",IF(M636="NO CONNECTION","NO CONNECTION",IF(NOT(ISNUMBER(F636)),"NOT FOUND",IF(AD636,"CONVERTED – PLEASE CHECK","CONVERTED"))))))</f>
        <v/>
      </c>
      <c r="E636" s="46">
        <f>IF(OR(P636="",AC636&lt;&gt;""),"",TRIM(U636&amp;" "&amp;S636))</f>
        <v/>
      </c>
      <c r="F636" s="47">
        <f>IF(OR(M636="",M636="NO CONNECTION"),"",IFERROR(VALUE(SUBSTITUTE(_xlfn.FILTERXML(M636,"//latDeg"),".",MID(1/2,2,1))),""))</f>
        <v/>
      </c>
      <c r="G636" s="47">
        <f>IF(OR(M636="",M636="NO CONNECTION"),"",IFERROR(VALUE(SUBSTITUTE(_xlfn.FILTERXML(M636,"//lonDeg"),".",MID(1/2,2,1))),""))</f>
        <v/>
      </c>
      <c r="H636" s="45">
        <f>IF(ISNUMBER(F636),SUBSTITUTE(ROUND(F636,6)&amp;"",",",".")&amp;", "&amp;SUBSTITUTE(ROUND(G636,6)&amp;"",",","."),"")</f>
        <v/>
      </c>
      <c r="I636" s="46">
        <f>IF(ISNUMBER(F636),IFERROR(HYPERLINK("https://www.mymapcodes.com/go/?t="&amp;IF(U636="","AAA",U636)&amp;"&amp;ma="&amp;LEFT(S636,V636-1)&amp;"&amp;mb="&amp;MID(S636,V636+1,99),"Open on MyMapcodes →"),""),"")</f>
        <v/>
      </c>
      <c r="J636" s="48">
        <f>IF(P636="","",IF(AC636="MISSING","Add the country code: put it in front of the mapcode (e.g. ZAF RDD.2J) or in column C. ZAF = South Africa.",IF(AC636&lt;&gt;"",AC636,IF(M636="NO CONNECTION","Excel couldn't reach the mapcode service. Click the REFRESH RESULTS box just above the table.",IF(NOT(ISNUMBER(F636)),"The mapcode service doesn't recognise "&amp;E636&amp;". Check the mapcode and the country code.",IF(AD636,"Two different country codes were given, so the one in front of the mapcode ("&amp;R636&amp;") was used.",IF(E636&lt;&gt;TRIM(UPPER(B636&amp;"")),"Tidied up to "&amp;E636&amp;".","")))))))</f>
        <v/>
      </c>
      <c r="L636" s="49">
        <f>IF(E636="","",MapcodeAPI&amp;"coords/"&amp;SUBSTITUTE(E636," ","%20"))&amp;LEFT($B$13,0)</f>
        <v/>
      </c>
      <c r="M636" s="49">
        <f>IF(L636="","",IFERROR(_xlfn.WEBSERVICE(L636),IF(MapcodeAPIBackup="","NO CONNECTION",IFERROR(_xlfn.WEBSERVICE(MapcodeAPIBackup&amp;MID(L636,LEN(MapcodeAPI)+1,999)),"NO CONNECTION"))))</f>
        <v/>
      </c>
      <c r="N636" t="inlineStr">
        <is>
          <t xml:space="preserve"> </t>
        </is>
      </c>
      <c r="P636" s="50">
        <f>IFERROR(IF(AND(TRIM(B636&amp;"")="",TRIM(C636&amp;"")=""),"","#"&amp;UPPER(B636&amp;"")),"#(ERROR)")</f>
        <v/>
      </c>
      <c r="Q636" s="50">
        <f>IF(P636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636,2,999)," "," "),"﻿"," "),"​"," "),"⁠"," ")," "," ")," "," "),CHAR(9)," "),CHAR(10)," "),CHAR(13)," "),"MAPCODE"," "),CHAR(34)," "),"“"," "),"”"," "),"'"," "),"’"," "),"‘"," "),"("," "),")"," "),"["," "),"]"," "),"{"," "),"}"," "),","," "),";"," "),"|"," "),":"," "),"/"," "),"\"," ")))</f>
        <v/>
      </c>
      <c r="R636" s="50">
        <f>IF(ISNUMBER(FIND(" ",Q636)),LEFT(Q636,FIND(" ",Q636)-1),"")</f>
        <v/>
      </c>
      <c r="S636" s="50">
        <f>IF(ISNUMBER(FIND(" ",Q636)),TRIM(MID(Q636,FIND(" ",Q636)+1,999)),Q636)</f>
        <v/>
      </c>
      <c r="T6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636&amp;"")," "," "),"﻿"," "),"​"," "),"⁠"," ")," "," ")," "," "),CHAR(9)," "),CHAR(10)," "),CHAR(13)," "),"MAPCODE"," "),CHAR(34)," "),"“"," "),"”"," "),"'"," "),"’"," "),"‘"," "),"("," "),")"," "),"["," "),"]"," "),"{"," "),"}"," "),","," "),";"," "),"|"," "),":"," "),"/"," "),"\"," "))</f>
        <v/>
      </c>
      <c r="U636" s="50">
        <f>IF(R636&lt;&gt;"",R636,T636)</f>
        <v/>
      </c>
      <c r="V636" s="50">
        <f>IFERROR(FIND(".",S636),0)</f>
        <v/>
      </c>
      <c r="W636" s="50">
        <f>IF(V636&gt;0,V636-1,LEN(S636))</f>
        <v/>
      </c>
      <c r="X636" s="50">
        <f>IF(V636=0,"",IFERROR(LEFT(MID(S636,V636+1,99),FIND("-",MID(S636,V636+1,99))-1),MID(S636,V636+1,99)))</f>
        <v/>
      </c>
      <c r="Y636" s="50">
        <f>LEN(X636)</f>
        <v/>
      </c>
      <c r="Z6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636,"0",""),"1",""),"2",""),"3",""),"4",""),"5",""),"6",""),"7",""),"8",""),"9",""),"A",""),"B",""),"C",""),"D",""),"E",""),"F",""),"G",""),"H",""),"I",""),"J",""),"K",""),"L",""),"M",""),"N",""),"O",""),"P",""),"Q",""),"R",""),"S",""),"T",""),"U",""),"V",""),"W",""),"X",""),"Y",""),"Z",""),".",""),"-","")</f>
        <v/>
      </c>
      <c r="AA636" s="50">
        <f>LEN(S636)-LEN(SUBSTITUTE(S636,".",""))</f>
        <v/>
      </c>
      <c r="AB636" s="50">
        <f>AND(W636=5,Y636=4)</f>
        <v/>
      </c>
      <c r="AC636" s="50">
        <f>IF(P636="","",IF(S636="","There is no mapcode in this row, only a country code.",IF(ISNUMBER(FIND(" ",S636)),"There are too many spaces. A mapcode looks like ZAF RDD.2J: the country code, one space, then the code.",IF(Z636&lt;&gt;"","Contains characters that can't be in a mapcode: "&amp;Z636,IF(OR(AA636&lt;&gt;1,W636&lt;2,W636&gt;5,Y636&lt;2,Y636&gt;4),"This doesn't look like a mapcode. Mapcodes look like RDD.2J: 2 to 5 letters or numbers, a dot, then 2 to 4 more.",IF(AND(U636="",NOT(AB636)),"MISSING",IF(AND(U636&lt;&gt;"",OR(LEN(U636)&lt;2,LEN(U636)&gt;6,ISNUMBER(FIND(".",U636)))),"The country code """&amp;U636&amp;""" doesn't look right. Use a code like ZAF (South Africa) or US-CA (California).","")))))))</f>
        <v/>
      </c>
      <c r="AD636" s="50">
        <f>AND(R636&lt;&gt;"",T636&lt;&gt;"",R636&lt;&gt;T636)</f>
        <v/>
      </c>
    </row>
    <row r="637">
      <c r="B637" s="44" t="n"/>
      <c r="C637" s="44" t="n"/>
      <c r="D637" s="45">
        <f>IF(P637="","",IF(AC637="MISSING","MISSING COUNTRY CODE",IF(AC637&lt;&gt;"","NOT A VALID MAPCODE",IF(M637="NO CONNECTION","NO CONNECTION",IF(NOT(ISNUMBER(F637)),"NOT FOUND",IF(AD637,"CONVERTED – PLEASE CHECK","CONVERTED"))))))</f>
        <v/>
      </c>
      <c r="E637" s="46">
        <f>IF(OR(P637="",AC637&lt;&gt;""),"",TRIM(U637&amp;" "&amp;S637))</f>
        <v/>
      </c>
      <c r="F637" s="47">
        <f>IF(OR(M637="",M637="NO CONNECTION"),"",IFERROR(VALUE(SUBSTITUTE(_xlfn.FILTERXML(M637,"//latDeg"),".",MID(1/2,2,1))),""))</f>
        <v/>
      </c>
      <c r="G637" s="47">
        <f>IF(OR(M637="",M637="NO CONNECTION"),"",IFERROR(VALUE(SUBSTITUTE(_xlfn.FILTERXML(M637,"//lonDeg"),".",MID(1/2,2,1))),""))</f>
        <v/>
      </c>
      <c r="H637" s="45">
        <f>IF(ISNUMBER(F637),SUBSTITUTE(ROUND(F637,6)&amp;"",",",".")&amp;", "&amp;SUBSTITUTE(ROUND(G637,6)&amp;"",",","."),"")</f>
        <v/>
      </c>
      <c r="I637" s="46">
        <f>IF(ISNUMBER(F637),IFERROR(HYPERLINK("https://www.mymapcodes.com/go/?t="&amp;IF(U637="","AAA",U637)&amp;"&amp;ma="&amp;LEFT(S637,V637-1)&amp;"&amp;mb="&amp;MID(S637,V637+1,99),"Open on MyMapcodes →"),""),"")</f>
        <v/>
      </c>
      <c r="J637" s="48">
        <f>IF(P637="","",IF(AC637="MISSING","Add the country code: put it in front of the mapcode (e.g. ZAF RDD.2J) or in column C. ZAF = South Africa.",IF(AC637&lt;&gt;"",AC637,IF(M637="NO CONNECTION","Excel couldn't reach the mapcode service. Click the REFRESH RESULTS box just above the table.",IF(NOT(ISNUMBER(F637)),"The mapcode service doesn't recognise "&amp;E637&amp;". Check the mapcode and the country code.",IF(AD637,"Two different country codes were given, so the one in front of the mapcode ("&amp;R637&amp;") was used.",IF(E637&lt;&gt;TRIM(UPPER(B637&amp;"")),"Tidied up to "&amp;E637&amp;".","")))))))</f>
        <v/>
      </c>
      <c r="L637" s="49">
        <f>IF(E637="","",MapcodeAPI&amp;"coords/"&amp;SUBSTITUTE(E637," ","%20"))&amp;LEFT($B$13,0)</f>
        <v/>
      </c>
      <c r="M637" s="49">
        <f>IF(L637="","",IFERROR(_xlfn.WEBSERVICE(L637),IF(MapcodeAPIBackup="","NO CONNECTION",IFERROR(_xlfn.WEBSERVICE(MapcodeAPIBackup&amp;MID(L637,LEN(MapcodeAPI)+1,999)),"NO CONNECTION"))))</f>
        <v/>
      </c>
      <c r="N637" t="inlineStr">
        <is>
          <t xml:space="preserve"> </t>
        </is>
      </c>
      <c r="P637" s="50">
        <f>IFERROR(IF(AND(TRIM(B637&amp;"")="",TRIM(C637&amp;"")=""),"","#"&amp;UPPER(B637&amp;"")),"#(ERROR)")</f>
        <v/>
      </c>
      <c r="Q637" s="50">
        <f>IF(P637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637,2,999)," "," "),"﻿"," "),"​"," "),"⁠"," ")," "," ")," "," "),CHAR(9)," "),CHAR(10)," "),CHAR(13)," "),"MAPCODE"," "),CHAR(34)," "),"“"," "),"”"," "),"'"," "),"’"," "),"‘"," "),"("," "),")"," "),"["," "),"]"," "),"{"," "),"}"," "),","," "),";"," "),"|"," "),":"," "),"/"," "),"\"," ")))</f>
        <v/>
      </c>
      <c r="R637" s="50">
        <f>IF(ISNUMBER(FIND(" ",Q637)),LEFT(Q637,FIND(" ",Q637)-1),"")</f>
        <v/>
      </c>
      <c r="S637" s="50">
        <f>IF(ISNUMBER(FIND(" ",Q637)),TRIM(MID(Q637,FIND(" ",Q637)+1,999)),Q637)</f>
        <v/>
      </c>
      <c r="T6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637&amp;"")," "," "),"﻿"," "),"​"," "),"⁠"," ")," "," ")," "," "),CHAR(9)," "),CHAR(10)," "),CHAR(13)," "),"MAPCODE"," "),CHAR(34)," "),"“"," "),"”"," "),"'"," "),"’"," "),"‘"," "),"("," "),")"," "),"["," "),"]"," "),"{"," "),"}"," "),","," "),";"," "),"|"," "),":"," "),"/"," "),"\"," "))</f>
        <v/>
      </c>
      <c r="U637" s="50">
        <f>IF(R637&lt;&gt;"",R637,T637)</f>
        <v/>
      </c>
      <c r="V637" s="50">
        <f>IFERROR(FIND(".",S637),0)</f>
        <v/>
      </c>
      <c r="W637" s="50">
        <f>IF(V637&gt;0,V637-1,LEN(S637))</f>
        <v/>
      </c>
      <c r="X637" s="50">
        <f>IF(V637=0,"",IFERROR(LEFT(MID(S637,V637+1,99),FIND("-",MID(S637,V637+1,99))-1),MID(S637,V637+1,99)))</f>
        <v/>
      </c>
      <c r="Y637" s="50">
        <f>LEN(X637)</f>
        <v/>
      </c>
      <c r="Z6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637,"0",""),"1",""),"2",""),"3",""),"4",""),"5",""),"6",""),"7",""),"8",""),"9",""),"A",""),"B",""),"C",""),"D",""),"E",""),"F",""),"G",""),"H",""),"I",""),"J",""),"K",""),"L",""),"M",""),"N",""),"O",""),"P",""),"Q",""),"R",""),"S",""),"T",""),"U",""),"V",""),"W",""),"X",""),"Y",""),"Z",""),".",""),"-","")</f>
        <v/>
      </c>
      <c r="AA637" s="50">
        <f>LEN(S637)-LEN(SUBSTITUTE(S637,".",""))</f>
        <v/>
      </c>
      <c r="AB637" s="50">
        <f>AND(W637=5,Y637=4)</f>
        <v/>
      </c>
      <c r="AC637" s="50">
        <f>IF(P637="","",IF(S637="","There is no mapcode in this row, only a country code.",IF(ISNUMBER(FIND(" ",S637)),"There are too many spaces. A mapcode looks like ZAF RDD.2J: the country code, one space, then the code.",IF(Z637&lt;&gt;"","Contains characters that can't be in a mapcode: "&amp;Z637,IF(OR(AA637&lt;&gt;1,W637&lt;2,W637&gt;5,Y637&lt;2,Y637&gt;4),"This doesn't look like a mapcode. Mapcodes look like RDD.2J: 2 to 5 letters or numbers, a dot, then 2 to 4 more.",IF(AND(U637="",NOT(AB637)),"MISSING",IF(AND(U637&lt;&gt;"",OR(LEN(U637)&lt;2,LEN(U637)&gt;6,ISNUMBER(FIND(".",U637)))),"The country code """&amp;U637&amp;""" doesn't look right. Use a code like ZAF (South Africa) or US-CA (California).","")))))))</f>
        <v/>
      </c>
      <c r="AD637" s="50">
        <f>AND(R637&lt;&gt;"",T637&lt;&gt;"",R637&lt;&gt;T637)</f>
        <v/>
      </c>
    </row>
    <row r="638">
      <c r="B638" s="44" t="n"/>
      <c r="C638" s="44" t="n"/>
      <c r="D638" s="45">
        <f>IF(P638="","",IF(AC638="MISSING","MISSING COUNTRY CODE",IF(AC638&lt;&gt;"","NOT A VALID MAPCODE",IF(M638="NO CONNECTION","NO CONNECTION",IF(NOT(ISNUMBER(F638)),"NOT FOUND",IF(AD638,"CONVERTED – PLEASE CHECK","CONVERTED"))))))</f>
        <v/>
      </c>
      <c r="E638" s="46">
        <f>IF(OR(P638="",AC638&lt;&gt;""),"",TRIM(U638&amp;" "&amp;S638))</f>
        <v/>
      </c>
      <c r="F638" s="47">
        <f>IF(OR(M638="",M638="NO CONNECTION"),"",IFERROR(VALUE(SUBSTITUTE(_xlfn.FILTERXML(M638,"//latDeg"),".",MID(1/2,2,1))),""))</f>
        <v/>
      </c>
      <c r="G638" s="47">
        <f>IF(OR(M638="",M638="NO CONNECTION"),"",IFERROR(VALUE(SUBSTITUTE(_xlfn.FILTERXML(M638,"//lonDeg"),".",MID(1/2,2,1))),""))</f>
        <v/>
      </c>
      <c r="H638" s="45">
        <f>IF(ISNUMBER(F638),SUBSTITUTE(ROUND(F638,6)&amp;"",",",".")&amp;", "&amp;SUBSTITUTE(ROUND(G638,6)&amp;"",",","."),"")</f>
        <v/>
      </c>
      <c r="I638" s="46">
        <f>IF(ISNUMBER(F638),IFERROR(HYPERLINK("https://www.mymapcodes.com/go/?t="&amp;IF(U638="","AAA",U638)&amp;"&amp;ma="&amp;LEFT(S638,V638-1)&amp;"&amp;mb="&amp;MID(S638,V638+1,99),"Open on MyMapcodes →"),""),"")</f>
        <v/>
      </c>
      <c r="J638" s="48">
        <f>IF(P638="","",IF(AC638="MISSING","Add the country code: put it in front of the mapcode (e.g. ZAF RDD.2J) or in column C. ZAF = South Africa.",IF(AC638&lt;&gt;"",AC638,IF(M638="NO CONNECTION","Excel couldn't reach the mapcode service. Click the REFRESH RESULTS box just above the table.",IF(NOT(ISNUMBER(F638)),"The mapcode service doesn't recognise "&amp;E638&amp;". Check the mapcode and the country code.",IF(AD638,"Two different country codes were given, so the one in front of the mapcode ("&amp;R638&amp;") was used.",IF(E638&lt;&gt;TRIM(UPPER(B638&amp;"")),"Tidied up to "&amp;E638&amp;".","")))))))</f>
        <v/>
      </c>
      <c r="L638" s="49">
        <f>IF(E638="","",MapcodeAPI&amp;"coords/"&amp;SUBSTITUTE(E638," ","%20"))&amp;LEFT($B$13,0)</f>
        <v/>
      </c>
      <c r="M638" s="49">
        <f>IF(L638="","",IFERROR(_xlfn.WEBSERVICE(L638),IF(MapcodeAPIBackup="","NO CONNECTION",IFERROR(_xlfn.WEBSERVICE(MapcodeAPIBackup&amp;MID(L638,LEN(MapcodeAPI)+1,999)),"NO CONNECTION"))))</f>
        <v/>
      </c>
      <c r="N638" t="inlineStr">
        <is>
          <t xml:space="preserve"> </t>
        </is>
      </c>
      <c r="P638" s="50">
        <f>IFERROR(IF(AND(TRIM(B638&amp;"")="",TRIM(C638&amp;"")=""),"","#"&amp;UPPER(B638&amp;"")),"#(ERROR)")</f>
        <v/>
      </c>
      <c r="Q638" s="50">
        <f>IF(P638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638,2,999)," "," "),"﻿"," "),"​"," "),"⁠"," ")," "," ")," "," "),CHAR(9)," "),CHAR(10)," "),CHAR(13)," "),"MAPCODE"," "),CHAR(34)," "),"“"," "),"”"," "),"'"," "),"’"," "),"‘"," "),"("," "),")"," "),"["," "),"]"," "),"{"," "),"}"," "),","," "),";"," "),"|"," "),":"," "),"/"," "),"\"," ")))</f>
        <v/>
      </c>
      <c r="R638" s="50">
        <f>IF(ISNUMBER(FIND(" ",Q638)),LEFT(Q638,FIND(" ",Q638)-1),"")</f>
        <v/>
      </c>
      <c r="S638" s="50">
        <f>IF(ISNUMBER(FIND(" ",Q638)),TRIM(MID(Q638,FIND(" ",Q638)+1,999)),Q638)</f>
        <v/>
      </c>
      <c r="T6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638&amp;"")," "," "),"﻿"," "),"​"," "),"⁠"," ")," "," ")," "," "),CHAR(9)," "),CHAR(10)," "),CHAR(13)," "),"MAPCODE"," "),CHAR(34)," "),"“"," "),"”"," "),"'"," "),"’"," "),"‘"," "),"("," "),")"," "),"["," "),"]"," "),"{"," "),"}"," "),","," "),";"," "),"|"," "),":"," "),"/"," "),"\"," "))</f>
        <v/>
      </c>
      <c r="U638" s="50">
        <f>IF(R638&lt;&gt;"",R638,T638)</f>
        <v/>
      </c>
      <c r="V638" s="50">
        <f>IFERROR(FIND(".",S638),0)</f>
        <v/>
      </c>
      <c r="W638" s="50">
        <f>IF(V638&gt;0,V638-1,LEN(S638))</f>
        <v/>
      </c>
      <c r="X638" s="50">
        <f>IF(V638=0,"",IFERROR(LEFT(MID(S638,V638+1,99),FIND("-",MID(S638,V638+1,99))-1),MID(S638,V638+1,99)))</f>
        <v/>
      </c>
      <c r="Y638" s="50">
        <f>LEN(X638)</f>
        <v/>
      </c>
      <c r="Z6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638,"0",""),"1",""),"2",""),"3",""),"4",""),"5",""),"6",""),"7",""),"8",""),"9",""),"A",""),"B",""),"C",""),"D",""),"E",""),"F",""),"G",""),"H",""),"I",""),"J",""),"K",""),"L",""),"M",""),"N",""),"O",""),"P",""),"Q",""),"R",""),"S",""),"T",""),"U",""),"V",""),"W",""),"X",""),"Y",""),"Z",""),".",""),"-","")</f>
        <v/>
      </c>
      <c r="AA638" s="50">
        <f>LEN(S638)-LEN(SUBSTITUTE(S638,".",""))</f>
        <v/>
      </c>
      <c r="AB638" s="50">
        <f>AND(W638=5,Y638=4)</f>
        <v/>
      </c>
      <c r="AC638" s="50">
        <f>IF(P638="","",IF(S638="","There is no mapcode in this row, only a country code.",IF(ISNUMBER(FIND(" ",S638)),"There are too many spaces. A mapcode looks like ZAF RDD.2J: the country code, one space, then the code.",IF(Z638&lt;&gt;"","Contains characters that can't be in a mapcode: "&amp;Z638,IF(OR(AA638&lt;&gt;1,W638&lt;2,W638&gt;5,Y638&lt;2,Y638&gt;4),"This doesn't look like a mapcode. Mapcodes look like RDD.2J: 2 to 5 letters or numbers, a dot, then 2 to 4 more.",IF(AND(U638="",NOT(AB638)),"MISSING",IF(AND(U638&lt;&gt;"",OR(LEN(U638)&lt;2,LEN(U638)&gt;6,ISNUMBER(FIND(".",U638)))),"The country code """&amp;U638&amp;""" doesn't look right. Use a code like ZAF (South Africa) or US-CA (California).","")))))))</f>
        <v/>
      </c>
      <c r="AD638" s="50">
        <f>AND(R638&lt;&gt;"",T638&lt;&gt;"",R638&lt;&gt;T638)</f>
        <v/>
      </c>
    </row>
    <row r="639">
      <c r="B639" s="44" t="n"/>
      <c r="C639" s="44" t="n"/>
      <c r="D639" s="45">
        <f>IF(P639="","",IF(AC639="MISSING","MISSING COUNTRY CODE",IF(AC639&lt;&gt;"","NOT A VALID MAPCODE",IF(M639="NO CONNECTION","NO CONNECTION",IF(NOT(ISNUMBER(F639)),"NOT FOUND",IF(AD639,"CONVERTED – PLEASE CHECK","CONVERTED"))))))</f>
        <v/>
      </c>
      <c r="E639" s="46">
        <f>IF(OR(P639="",AC639&lt;&gt;""),"",TRIM(U639&amp;" "&amp;S639))</f>
        <v/>
      </c>
      <c r="F639" s="47">
        <f>IF(OR(M639="",M639="NO CONNECTION"),"",IFERROR(VALUE(SUBSTITUTE(_xlfn.FILTERXML(M639,"//latDeg"),".",MID(1/2,2,1))),""))</f>
        <v/>
      </c>
      <c r="G639" s="47">
        <f>IF(OR(M639="",M639="NO CONNECTION"),"",IFERROR(VALUE(SUBSTITUTE(_xlfn.FILTERXML(M639,"//lonDeg"),".",MID(1/2,2,1))),""))</f>
        <v/>
      </c>
      <c r="H639" s="45">
        <f>IF(ISNUMBER(F639),SUBSTITUTE(ROUND(F639,6)&amp;"",",",".")&amp;", "&amp;SUBSTITUTE(ROUND(G639,6)&amp;"",",","."),"")</f>
        <v/>
      </c>
      <c r="I639" s="46">
        <f>IF(ISNUMBER(F639),IFERROR(HYPERLINK("https://www.mymapcodes.com/go/?t="&amp;IF(U639="","AAA",U639)&amp;"&amp;ma="&amp;LEFT(S639,V639-1)&amp;"&amp;mb="&amp;MID(S639,V639+1,99),"Open on MyMapcodes →"),""),"")</f>
        <v/>
      </c>
      <c r="J639" s="48">
        <f>IF(P639="","",IF(AC639="MISSING","Add the country code: put it in front of the mapcode (e.g. ZAF RDD.2J) or in column C. ZAF = South Africa.",IF(AC639&lt;&gt;"",AC639,IF(M639="NO CONNECTION","Excel couldn't reach the mapcode service. Click the REFRESH RESULTS box just above the table.",IF(NOT(ISNUMBER(F639)),"The mapcode service doesn't recognise "&amp;E639&amp;". Check the mapcode and the country code.",IF(AD639,"Two different country codes were given, so the one in front of the mapcode ("&amp;R639&amp;") was used.",IF(E639&lt;&gt;TRIM(UPPER(B639&amp;"")),"Tidied up to "&amp;E639&amp;".","")))))))</f>
        <v/>
      </c>
      <c r="L639" s="49">
        <f>IF(E639="","",MapcodeAPI&amp;"coords/"&amp;SUBSTITUTE(E639," ","%20"))&amp;LEFT($B$13,0)</f>
        <v/>
      </c>
      <c r="M639" s="49">
        <f>IF(L639="","",IFERROR(_xlfn.WEBSERVICE(L639),IF(MapcodeAPIBackup="","NO CONNECTION",IFERROR(_xlfn.WEBSERVICE(MapcodeAPIBackup&amp;MID(L639,LEN(MapcodeAPI)+1,999)),"NO CONNECTION"))))</f>
        <v/>
      </c>
      <c r="N639" t="inlineStr">
        <is>
          <t xml:space="preserve"> </t>
        </is>
      </c>
      <c r="P639" s="50">
        <f>IFERROR(IF(AND(TRIM(B639&amp;"")="",TRIM(C639&amp;"")=""),"","#"&amp;UPPER(B639&amp;"")),"#(ERROR)")</f>
        <v/>
      </c>
      <c r="Q639" s="50">
        <f>IF(P639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639,2,999)," "," "),"﻿"," "),"​"," "),"⁠"," ")," "," ")," "," "),CHAR(9)," "),CHAR(10)," "),CHAR(13)," "),"MAPCODE"," "),CHAR(34)," "),"“"," "),"”"," "),"'"," "),"’"," "),"‘"," "),"("," "),")"," "),"["," "),"]"," "),"{"," "),"}"," "),","," "),";"," "),"|"," "),":"," "),"/"," "),"\"," ")))</f>
        <v/>
      </c>
      <c r="R639" s="50">
        <f>IF(ISNUMBER(FIND(" ",Q639)),LEFT(Q639,FIND(" ",Q639)-1),"")</f>
        <v/>
      </c>
      <c r="S639" s="50">
        <f>IF(ISNUMBER(FIND(" ",Q639)),TRIM(MID(Q639,FIND(" ",Q639)+1,999)),Q639)</f>
        <v/>
      </c>
      <c r="T6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639&amp;"")," "," "),"﻿"," "),"​"," "),"⁠"," ")," "," ")," "," "),CHAR(9)," "),CHAR(10)," "),CHAR(13)," "),"MAPCODE"," "),CHAR(34)," "),"“"," "),"”"," "),"'"," "),"’"," "),"‘"," "),"("," "),")"," "),"["," "),"]"," "),"{"," "),"}"," "),","," "),";"," "),"|"," "),":"," "),"/"," "),"\"," "))</f>
        <v/>
      </c>
      <c r="U639" s="50">
        <f>IF(R639&lt;&gt;"",R639,T639)</f>
        <v/>
      </c>
      <c r="V639" s="50">
        <f>IFERROR(FIND(".",S639),0)</f>
        <v/>
      </c>
      <c r="W639" s="50">
        <f>IF(V639&gt;0,V639-1,LEN(S639))</f>
        <v/>
      </c>
      <c r="X639" s="50">
        <f>IF(V639=0,"",IFERROR(LEFT(MID(S639,V639+1,99),FIND("-",MID(S639,V639+1,99))-1),MID(S639,V639+1,99)))</f>
        <v/>
      </c>
      <c r="Y639" s="50">
        <f>LEN(X639)</f>
        <v/>
      </c>
      <c r="Z6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639,"0",""),"1",""),"2",""),"3",""),"4",""),"5",""),"6",""),"7",""),"8",""),"9",""),"A",""),"B",""),"C",""),"D",""),"E",""),"F",""),"G",""),"H",""),"I",""),"J",""),"K",""),"L",""),"M",""),"N",""),"O",""),"P",""),"Q",""),"R",""),"S",""),"T",""),"U",""),"V",""),"W",""),"X",""),"Y",""),"Z",""),".",""),"-","")</f>
        <v/>
      </c>
      <c r="AA639" s="50">
        <f>LEN(S639)-LEN(SUBSTITUTE(S639,".",""))</f>
        <v/>
      </c>
      <c r="AB639" s="50">
        <f>AND(W639=5,Y639=4)</f>
        <v/>
      </c>
      <c r="AC639" s="50">
        <f>IF(P639="","",IF(S639="","There is no mapcode in this row, only a country code.",IF(ISNUMBER(FIND(" ",S639)),"There are too many spaces. A mapcode looks like ZAF RDD.2J: the country code, one space, then the code.",IF(Z639&lt;&gt;"","Contains characters that can't be in a mapcode: "&amp;Z639,IF(OR(AA639&lt;&gt;1,W639&lt;2,W639&gt;5,Y639&lt;2,Y639&gt;4),"This doesn't look like a mapcode. Mapcodes look like RDD.2J: 2 to 5 letters or numbers, a dot, then 2 to 4 more.",IF(AND(U639="",NOT(AB639)),"MISSING",IF(AND(U639&lt;&gt;"",OR(LEN(U639)&lt;2,LEN(U639)&gt;6,ISNUMBER(FIND(".",U639)))),"The country code """&amp;U639&amp;""" doesn't look right. Use a code like ZAF (South Africa) or US-CA (California).","")))))))</f>
        <v/>
      </c>
      <c r="AD639" s="50">
        <f>AND(R639&lt;&gt;"",T639&lt;&gt;"",R639&lt;&gt;T639)</f>
        <v/>
      </c>
    </row>
    <row r="640">
      <c r="B640" s="44" t="n"/>
      <c r="C640" s="44" t="n"/>
      <c r="D640" s="45">
        <f>IF(P640="","",IF(AC640="MISSING","MISSING COUNTRY CODE",IF(AC640&lt;&gt;"","NOT A VALID MAPCODE",IF(M640="NO CONNECTION","NO CONNECTION",IF(NOT(ISNUMBER(F640)),"NOT FOUND",IF(AD640,"CONVERTED – PLEASE CHECK","CONVERTED"))))))</f>
        <v/>
      </c>
      <c r="E640" s="46">
        <f>IF(OR(P640="",AC640&lt;&gt;""),"",TRIM(U640&amp;" "&amp;S640))</f>
        <v/>
      </c>
      <c r="F640" s="47">
        <f>IF(OR(M640="",M640="NO CONNECTION"),"",IFERROR(VALUE(SUBSTITUTE(_xlfn.FILTERXML(M640,"//latDeg"),".",MID(1/2,2,1))),""))</f>
        <v/>
      </c>
      <c r="G640" s="47">
        <f>IF(OR(M640="",M640="NO CONNECTION"),"",IFERROR(VALUE(SUBSTITUTE(_xlfn.FILTERXML(M640,"//lonDeg"),".",MID(1/2,2,1))),""))</f>
        <v/>
      </c>
      <c r="H640" s="45">
        <f>IF(ISNUMBER(F640),SUBSTITUTE(ROUND(F640,6)&amp;"",",",".")&amp;", "&amp;SUBSTITUTE(ROUND(G640,6)&amp;"",",","."),"")</f>
        <v/>
      </c>
      <c r="I640" s="46">
        <f>IF(ISNUMBER(F640),IFERROR(HYPERLINK("https://www.mymapcodes.com/go/?t="&amp;IF(U640="","AAA",U640)&amp;"&amp;ma="&amp;LEFT(S640,V640-1)&amp;"&amp;mb="&amp;MID(S640,V640+1,99),"Open on MyMapcodes →"),""),"")</f>
        <v/>
      </c>
      <c r="J640" s="48">
        <f>IF(P640="","",IF(AC640="MISSING","Add the country code: put it in front of the mapcode (e.g. ZAF RDD.2J) or in column C. ZAF = South Africa.",IF(AC640&lt;&gt;"",AC640,IF(M640="NO CONNECTION","Excel couldn't reach the mapcode service. Click the REFRESH RESULTS box just above the table.",IF(NOT(ISNUMBER(F640)),"The mapcode service doesn't recognise "&amp;E640&amp;". Check the mapcode and the country code.",IF(AD640,"Two different country codes were given, so the one in front of the mapcode ("&amp;R640&amp;") was used.",IF(E640&lt;&gt;TRIM(UPPER(B640&amp;"")),"Tidied up to "&amp;E640&amp;".","")))))))</f>
        <v/>
      </c>
      <c r="L640" s="49">
        <f>IF(E640="","",MapcodeAPI&amp;"coords/"&amp;SUBSTITUTE(E640," ","%20"))&amp;LEFT($B$13,0)</f>
        <v/>
      </c>
      <c r="M640" s="49">
        <f>IF(L640="","",IFERROR(_xlfn.WEBSERVICE(L640),IF(MapcodeAPIBackup="","NO CONNECTION",IFERROR(_xlfn.WEBSERVICE(MapcodeAPIBackup&amp;MID(L640,LEN(MapcodeAPI)+1,999)),"NO CONNECTION"))))</f>
        <v/>
      </c>
      <c r="N640" t="inlineStr">
        <is>
          <t xml:space="preserve"> </t>
        </is>
      </c>
      <c r="P640" s="50">
        <f>IFERROR(IF(AND(TRIM(B640&amp;"")="",TRIM(C640&amp;"")=""),"","#"&amp;UPPER(B640&amp;"")),"#(ERROR)")</f>
        <v/>
      </c>
      <c r="Q640" s="50">
        <f>IF(P640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640,2,999)," "," "),"﻿"," "),"​"," "),"⁠"," ")," "," ")," "," "),CHAR(9)," "),CHAR(10)," "),CHAR(13)," "),"MAPCODE"," "),CHAR(34)," "),"“"," "),"”"," "),"'"," "),"’"," "),"‘"," "),"("," "),")"," "),"["," "),"]"," "),"{"," "),"}"," "),","," "),";"," "),"|"," "),":"," "),"/"," "),"\"," ")))</f>
        <v/>
      </c>
      <c r="R640" s="50">
        <f>IF(ISNUMBER(FIND(" ",Q640)),LEFT(Q640,FIND(" ",Q640)-1),"")</f>
        <v/>
      </c>
      <c r="S640" s="50">
        <f>IF(ISNUMBER(FIND(" ",Q640)),TRIM(MID(Q640,FIND(" ",Q640)+1,999)),Q640)</f>
        <v/>
      </c>
      <c r="T6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640&amp;"")," "," "),"﻿"," "),"​"," "),"⁠"," ")," "," ")," "," "),CHAR(9)," "),CHAR(10)," "),CHAR(13)," "),"MAPCODE"," "),CHAR(34)," "),"“"," "),"”"," "),"'"," "),"’"," "),"‘"," "),"("," "),")"," "),"["," "),"]"," "),"{"," "),"}"," "),","," "),";"," "),"|"," "),":"," "),"/"," "),"\"," "))</f>
        <v/>
      </c>
      <c r="U640" s="50">
        <f>IF(R640&lt;&gt;"",R640,T640)</f>
        <v/>
      </c>
      <c r="V640" s="50">
        <f>IFERROR(FIND(".",S640),0)</f>
        <v/>
      </c>
      <c r="W640" s="50">
        <f>IF(V640&gt;0,V640-1,LEN(S640))</f>
        <v/>
      </c>
      <c r="X640" s="50">
        <f>IF(V640=0,"",IFERROR(LEFT(MID(S640,V640+1,99),FIND("-",MID(S640,V640+1,99))-1),MID(S640,V640+1,99)))</f>
        <v/>
      </c>
      <c r="Y640" s="50">
        <f>LEN(X640)</f>
        <v/>
      </c>
      <c r="Z6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640,"0",""),"1",""),"2",""),"3",""),"4",""),"5",""),"6",""),"7",""),"8",""),"9",""),"A",""),"B",""),"C",""),"D",""),"E",""),"F",""),"G",""),"H",""),"I",""),"J",""),"K",""),"L",""),"M",""),"N",""),"O",""),"P",""),"Q",""),"R",""),"S",""),"T",""),"U",""),"V",""),"W",""),"X",""),"Y",""),"Z",""),".",""),"-","")</f>
        <v/>
      </c>
      <c r="AA640" s="50">
        <f>LEN(S640)-LEN(SUBSTITUTE(S640,".",""))</f>
        <v/>
      </c>
      <c r="AB640" s="50">
        <f>AND(W640=5,Y640=4)</f>
        <v/>
      </c>
      <c r="AC640" s="50">
        <f>IF(P640="","",IF(S640="","There is no mapcode in this row, only a country code.",IF(ISNUMBER(FIND(" ",S640)),"There are too many spaces. A mapcode looks like ZAF RDD.2J: the country code, one space, then the code.",IF(Z640&lt;&gt;"","Contains characters that can't be in a mapcode: "&amp;Z640,IF(OR(AA640&lt;&gt;1,W640&lt;2,W640&gt;5,Y640&lt;2,Y640&gt;4),"This doesn't look like a mapcode. Mapcodes look like RDD.2J: 2 to 5 letters or numbers, a dot, then 2 to 4 more.",IF(AND(U640="",NOT(AB640)),"MISSING",IF(AND(U640&lt;&gt;"",OR(LEN(U640)&lt;2,LEN(U640)&gt;6,ISNUMBER(FIND(".",U640)))),"The country code """&amp;U640&amp;""" doesn't look right. Use a code like ZAF (South Africa) or US-CA (California).","")))))))</f>
        <v/>
      </c>
      <c r="AD640" s="50">
        <f>AND(R640&lt;&gt;"",T640&lt;&gt;"",R640&lt;&gt;T640)</f>
        <v/>
      </c>
    </row>
    <row r="641">
      <c r="B641" s="44" t="n"/>
      <c r="C641" s="44" t="n"/>
      <c r="D641" s="45">
        <f>IF(P641="","",IF(AC641="MISSING","MISSING COUNTRY CODE",IF(AC641&lt;&gt;"","NOT A VALID MAPCODE",IF(M641="NO CONNECTION","NO CONNECTION",IF(NOT(ISNUMBER(F641)),"NOT FOUND",IF(AD641,"CONVERTED – PLEASE CHECK","CONVERTED"))))))</f>
        <v/>
      </c>
      <c r="E641" s="46">
        <f>IF(OR(P641="",AC641&lt;&gt;""),"",TRIM(U641&amp;" "&amp;S641))</f>
        <v/>
      </c>
      <c r="F641" s="47">
        <f>IF(OR(M641="",M641="NO CONNECTION"),"",IFERROR(VALUE(SUBSTITUTE(_xlfn.FILTERXML(M641,"//latDeg"),".",MID(1/2,2,1))),""))</f>
        <v/>
      </c>
      <c r="G641" s="47">
        <f>IF(OR(M641="",M641="NO CONNECTION"),"",IFERROR(VALUE(SUBSTITUTE(_xlfn.FILTERXML(M641,"//lonDeg"),".",MID(1/2,2,1))),""))</f>
        <v/>
      </c>
      <c r="H641" s="45">
        <f>IF(ISNUMBER(F641),SUBSTITUTE(ROUND(F641,6)&amp;"",",",".")&amp;", "&amp;SUBSTITUTE(ROUND(G641,6)&amp;"",",","."),"")</f>
        <v/>
      </c>
      <c r="I641" s="46">
        <f>IF(ISNUMBER(F641),IFERROR(HYPERLINK("https://www.mymapcodes.com/go/?t="&amp;IF(U641="","AAA",U641)&amp;"&amp;ma="&amp;LEFT(S641,V641-1)&amp;"&amp;mb="&amp;MID(S641,V641+1,99),"Open on MyMapcodes →"),""),"")</f>
        <v/>
      </c>
      <c r="J641" s="48">
        <f>IF(P641="","",IF(AC641="MISSING","Add the country code: put it in front of the mapcode (e.g. ZAF RDD.2J) or in column C. ZAF = South Africa.",IF(AC641&lt;&gt;"",AC641,IF(M641="NO CONNECTION","Excel couldn't reach the mapcode service. Click the REFRESH RESULTS box just above the table.",IF(NOT(ISNUMBER(F641)),"The mapcode service doesn't recognise "&amp;E641&amp;". Check the mapcode and the country code.",IF(AD641,"Two different country codes were given, so the one in front of the mapcode ("&amp;R641&amp;") was used.",IF(E641&lt;&gt;TRIM(UPPER(B641&amp;"")),"Tidied up to "&amp;E641&amp;".","")))))))</f>
        <v/>
      </c>
      <c r="L641" s="49">
        <f>IF(E641="","",MapcodeAPI&amp;"coords/"&amp;SUBSTITUTE(E641," ","%20"))&amp;LEFT($B$13,0)</f>
        <v/>
      </c>
      <c r="M641" s="49">
        <f>IF(L641="","",IFERROR(_xlfn.WEBSERVICE(L641),IF(MapcodeAPIBackup="","NO CONNECTION",IFERROR(_xlfn.WEBSERVICE(MapcodeAPIBackup&amp;MID(L641,LEN(MapcodeAPI)+1,999)),"NO CONNECTION"))))</f>
        <v/>
      </c>
      <c r="N641" t="inlineStr">
        <is>
          <t xml:space="preserve"> </t>
        </is>
      </c>
      <c r="P641" s="50">
        <f>IFERROR(IF(AND(TRIM(B641&amp;"")="",TRIM(C641&amp;"")=""),"","#"&amp;UPPER(B641&amp;"")),"#(ERROR)")</f>
        <v/>
      </c>
      <c r="Q641" s="50">
        <f>IF(P641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641,2,999)," "," "),"﻿"," "),"​"," "),"⁠"," ")," "," ")," "," "),CHAR(9)," "),CHAR(10)," "),CHAR(13)," "),"MAPCODE"," "),CHAR(34)," "),"“"," "),"”"," "),"'"," "),"’"," "),"‘"," "),"("," "),")"," "),"["," "),"]"," "),"{"," "),"}"," "),","," "),";"," "),"|"," "),":"," "),"/"," "),"\"," ")))</f>
        <v/>
      </c>
      <c r="R641" s="50">
        <f>IF(ISNUMBER(FIND(" ",Q641)),LEFT(Q641,FIND(" ",Q641)-1),"")</f>
        <v/>
      </c>
      <c r="S641" s="50">
        <f>IF(ISNUMBER(FIND(" ",Q641)),TRIM(MID(Q641,FIND(" ",Q641)+1,999)),Q641)</f>
        <v/>
      </c>
      <c r="T6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641&amp;"")," "," "),"﻿"," "),"​"," "),"⁠"," ")," "," ")," "," "),CHAR(9)," "),CHAR(10)," "),CHAR(13)," "),"MAPCODE"," "),CHAR(34)," "),"“"," "),"”"," "),"'"," "),"’"," "),"‘"," "),"("," "),")"," "),"["," "),"]"," "),"{"," "),"}"," "),","," "),";"," "),"|"," "),":"," "),"/"," "),"\"," "))</f>
        <v/>
      </c>
      <c r="U641" s="50">
        <f>IF(R641&lt;&gt;"",R641,T641)</f>
        <v/>
      </c>
      <c r="V641" s="50">
        <f>IFERROR(FIND(".",S641),0)</f>
        <v/>
      </c>
      <c r="W641" s="50">
        <f>IF(V641&gt;0,V641-1,LEN(S641))</f>
        <v/>
      </c>
      <c r="X641" s="50">
        <f>IF(V641=0,"",IFERROR(LEFT(MID(S641,V641+1,99),FIND("-",MID(S641,V641+1,99))-1),MID(S641,V641+1,99)))</f>
        <v/>
      </c>
      <c r="Y641" s="50">
        <f>LEN(X641)</f>
        <v/>
      </c>
      <c r="Z6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641,"0",""),"1",""),"2",""),"3",""),"4",""),"5",""),"6",""),"7",""),"8",""),"9",""),"A",""),"B",""),"C",""),"D",""),"E",""),"F",""),"G",""),"H",""),"I",""),"J",""),"K",""),"L",""),"M",""),"N",""),"O",""),"P",""),"Q",""),"R",""),"S",""),"T",""),"U",""),"V",""),"W",""),"X",""),"Y",""),"Z",""),".",""),"-","")</f>
        <v/>
      </c>
      <c r="AA641" s="50">
        <f>LEN(S641)-LEN(SUBSTITUTE(S641,".",""))</f>
        <v/>
      </c>
      <c r="AB641" s="50">
        <f>AND(W641=5,Y641=4)</f>
        <v/>
      </c>
      <c r="AC641" s="50">
        <f>IF(P641="","",IF(S641="","There is no mapcode in this row, only a country code.",IF(ISNUMBER(FIND(" ",S641)),"There are too many spaces. A mapcode looks like ZAF RDD.2J: the country code, one space, then the code.",IF(Z641&lt;&gt;"","Contains characters that can't be in a mapcode: "&amp;Z641,IF(OR(AA641&lt;&gt;1,W641&lt;2,W641&gt;5,Y641&lt;2,Y641&gt;4),"This doesn't look like a mapcode. Mapcodes look like RDD.2J: 2 to 5 letters or numbers, a dot, then 2 to 4 more.",IF(AND(U641="",NOT(AB641)),"MISSING",IF(AND(U641&lt;&gt;"",OR(LEN(U641)&lt;2,LEN(U641)&gt;6,ISNUMBER(FIND(".",U641)))),"The country code """&amp;U641&amp;""" doesn't look right. Use a code like ZAF (South Africa) or US-CA (California).","")))))))</f>
        <v/>
      </c>
      <c r="AD641" s="50">
        <f>AND(R641&lt;&gt;"",T641&lt;&gt;"",R641&lt;&gt;T641)</f>
        <v/>
      </c>
    </row>
    <row r="642">
      <c r="B642" s="44" t="n"/>
      <c r="C642" s="44" t="n"/>
      <c r="D642" s="45">
        <f>IF(P642="","",IF(AC642="MISSING","MISSING COUNTRY CODE",IF(AC642&lt;&gt;"","NOT A VALID MAPCODE",IF(M642="NO CONNECTION","NO CONNECTION",IF(NOT(ISNUMBER(F642)),"NOT FOUND",IF(AD642,"CONVERTED – PLEASE CHECK","CONVERTED"))))))</f>
        <v/>
      </c>
      <c r="E642" s="46">
        <f>IF(OR(P642="",AC642&lt;&gt;""),"",TRIM(U642&amp;" "&amp;S642))</f>
        <v/>
      </c>
      <c r="F642" s="47">
        <f>IF(OR(M642="",M642="NO CONNECTION"),"",IFERROR(VALUE(SUBSTITUTE(_xlfn.FILTERXML(M642,"//latDeg"),".",MID(1/2,2,1))),""))</f>
        <v/>
      </c>
      <c r="G642" s="47">
        <f>IF(OR(M642="",M642="NO CONNECTION"),"",IFERROR(VALUE(SUBSTITUTE(_xlfn.FILTERXML(M642,"//lonDeg"),".",MID(1/2,2,1))),""))</f>
        <v/>
      </c>
      <c r="H642" s="45">
        <f>IF(ISNUMBER(F642),SUBSTITUTE(ROUND(F642,6)&amp;"",",",".")&amp;", "&amp;SUBSTITUTE(ROUND(G642,6)&amp;"",",","."),"")</f>
        <v/>
      </c>
      <c r="I642" s="46">
        <f>IF(ISNUMBER(F642),IFERROR(HYPERLINK("https://www.mymapcodes.com/go/?t="&amp;IF(U642="","AAA",U642)&amp;"&amp;ma="&amp;LEFT(S642,V642-1)&amp;"&amp;mb="&amp;MID(S642,V642+1,99),"Open on MyMapcodes →"),""),"")</f>
        <v/>
      </c>
      <c r="J642" s="48">
        <f>IF(P642="","",IF(AC642="MISSING","Add the country code: put it in front of the mapcode (e.g. ZAF RDD.2J) or in column C. ZAF = South Africa.",IF(AC642&lt;&gt;"",AC642,IF(M642="NO CONNECTION","Excel couldn't reach the mapcode service. Click the REFRESH RESULTS box just above the table.",IF(NOT(ISNUMBER(F642)),"The mapcode service doesn't recognise "&amp;E642&amp;". Check the mapcode and the country code.",IF(AD642,"Two different country codes were given, so the one in front of the mapcode ("&amp;R642&amp;") was used.",IF(E642&lt;&gt;TRIM(UPPER(B642&amp;"")),"Tidied up to "&amp;E642&amp;".","")))))))</f>
        <v/>
      </c>
      <c r="L642" s="49">
        <f>IF(E642="","",MapcodeAPI&amp;"coords/"&amp;SUBSTITUTE(E642," ","%20"))&amp;LEFT($B$13,0)</f>
        <v/>
      </c>
      <c r="M642" s="49">
        <f>IF(L642="","",IFERROR(_xlfn.WEBSERVICE(L642),IF(MapcodeAPIBackup="","NO CONNECTION",IFERROR(_xlfn.WEBSERVICE(MapcodeAPIBackup&amp;MID(L642,LEN(MapcodeAPI)+1,999)),"NO CONNECTION"))))</f>
        <v/>
      </c>
      <c r="N642" t="inlineStr">
        <is>
          <t xml:space="preserve"> </t>
        </is>
      </c>
      <c r="P642" s="50">
        <f>IFERROR(IF(AND(TRIM(B642&amp;"")="",TRIM(C642&amp;"")=""),"","#"&amp;UPPER(B642&amp;"")),"#(ERROR)")</f>
        <v/>
      </c>
      <c r="Q642" s="50">
        <f>IF(P642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642,2,999)," "," "),"﻿"," "),"​"," "),"⁠"," ")," "," ")," "," "),CHAR(9)," "),CHAR(10)," "),CHAR(13)," "),"MAPCODE"," "),CHAR(34)," "),"“"," "),"”"," "),"'"," "),"’"," "),"‘"," "),"("," "),")"," "),"["," "),"]"," "),"{"," "),"}"," "),","," "),";"," "),"|"," "),":"," "),"/"," "),"\"," ")))</f>
        <v/>
      </c>
      <c r="R642" s="50">
        <f>IF(ISNUMBER(FIND(" ",Q642)),LEFT(Q642,FIND(" ",Q642)-1),"")</f>
        <v/>
      </c>
      <c r="S642" s="50">
        <f>IF(ISNUMBER(FIND(" ",Q642)),TRIM(MID(Q642,FIND(" ",Q642)+1,999)),Q642)</f>
        <v/>
      </c>
      <c r="T6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642&amp;"")," "," "),"﻿"," "),"​"," "),"⁠"," ")," "," ")," "," "),CHAR(9)," "),CHAR(10)," "),CHAR(13)," "),"MAPCODE"," "),CHAR(34)," "),"“"," "),"”"," "),"'"," "),"’"," "),"‘"," "),"("," "),")"," "),"["," "),"]"," "),"{"," "),"}"," "),","," "),";"," "),"|"," "),":"," "),"/"," "),"\"," "))</f>
        <v/>
      </c>
      <c r="U642" s="50">
        <f>IF(R642&lt;&gt;"",R642,T642)</f>
        <v/>
      </c>
      <c r="V642" s="50">
        <f>IFERROR(FIND(".",S642),0)</f>
        <v/>
      </c>
      <c r="W642" s="50">
        <f>IF(V642&gt;0,V642-1,LEN(S642))</f>
        <v/>
      </c>
      <c r="X642" s="50">
        <f>IF(V642=0,"",IFERROR(LEFT(MID(S642,V642+1,99),FIND("-",MID(S642,V642+1,99))-1),MID(S642,V642+1,99)))</f>
        <v/>
      </c>
      <c r="Y642" s="50">
        <f>LEN(X642)</f>
        <v/>
      </c>
      <c r="Z6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642,"0",""),"1",""),"2",""),"3",""),"4",""),"5",""),"6",""),"7",""),"8",""),"9",""),"A",""),"B",""),"C",""),"D",""),"E",""),"F",""),"G",""),"H",""),"I",""),"J",""),"K",""),"L",""),"M",""),"N",""),"O",""),"P",""),"Q",""),"R",""),"S",""),"T",""),"U",""),"V",""),"W",""),"X",""),"Y",""),"Z",""),".",""),"-","")</f>
        <v/>
      </c>
      <c r="AA642" s="50">
        <f>LEN(S642)-LEN(SUBSTITUTE(S642,".",""))</f>
        <v/>
      </c>
      <c r="AB642" s="50">
        <f>AND(W642=5,Y642=4)</f>
        <v/>
      </c>
      <c r="AC642" s="50">
        <f>IF(P642="","",IF(S642="","There is no mapcode in this row, only a country code.",IF(ISNUMBER(FIND(" ",S642)),"There are too many spaces. A mapcode looks like ZAF RDD.2J: the country code, one space, then the code.",IF(Z642&lt;&gt;"","Contains characters that can't be in a mapcode: "&amp;Z642,IF(OR(AA642&lt;&gt;1,W642&lt;2,W642&gt;5,Y642&lt;2,Y642&gt;4),"This doesn't look like a mapcode. Mapcodes look like RDD.2J: 2 to 5 letters or numbers, a dot, then 2 to 4 more.",IF(AND(U642="",NOT(AB642)),"MISSING",IF(AND(U642&lt;&gt;"",OR(LEN(U642)&lt;2,LEN(U642)&gt;6,ISNUMBER(FIND(".",U642)))),"The country code """&amp;U642&amp;""" doesn't look right. Use a code like ZAF (South Africa) or US-CA (California).","")))))))</f>
        <v/>
      </c>
      <c r="AD642" s="50">
        <f>AND(R642&lt;&gt;"",T642&lt;&gt;"",R642&lt;&gt;T642)</f>
        <v/>
      </c>
    </row>
    <row r="643">
      <c r="B643" s="44" t="n"/>
      <c r="C643" s="44" t="n"/>
      <c r="D643" s="45">
        <f>IF(P643="","",IF(AC643="MISSING","MISSING COUNTRY CODE",IF(AC643&lt;&gt;"","NOT A VALID MAPCODE",IF(M643="NO CONNECTION","NO CONNECTION",IF(NOT(ISNUMBER(F643)),"NOT FOUND",IF(AD643,"CONVERTED – PLEASE CHECK","CONVERTED"))))))</f>
        <v/>
      </c>
      <c r="E643" s="46">
        <f>IF(OR(P643="",AC643&lt;&gt;""),"",TRIM(U643&amp;" "&amp;S643))</f>
        <v/>
      </c>
      <c r="F643" s="47">
        <f>IF(OR(M643="",M643="NO CONNECTION"),"",IFERROR(VALUE(SUBSTITUTE(_xlfn.FILTERXML(M643,"//latDeg"),".",MID(1/2,2,1))),""))</f>
        <v/>
      </c>
      <c r="G643" s="47">
        <f>IF(OR(M643="",M643="NO CONNECTION"),"",IFERROR(VALUE(SUBSTITUTE(_xlfn.FILTERXML(M643,"//lonDeg"),".",MID(1/2,2,1))),""))</f>
        <v/>
      </c>
      <c r="H643" s="45">
        <f>IF(ISNUMBER(F643),SUBSTITUTE(ROUND(F643,6)&amp;"",",",".")&amp;", "&amp;SUBSTITUTE(ROUND(G643,6)&amp;"",",","."),"")</f>
        <v/>
      </c>
      <c r="I643" s="46">
        <f>IF(ISNUMBER(F643),IFERROR(HYPERLINK("https://www.mymapcodes.com/go/?t="&amp;IF(U643="","AAA",U643)&amp;"&amp;ma="&amp;LEFT(S643,V643-1)&amp;"&amp;mb="&amp;MID(S643,V643+1,99),"Open on MyMapcodes →"),""),"")</f>
        <v/>
      </c>
      <c r="J643" s="48">
        <f>IF(P643="","",IF(AC643="MISSING","Add the country code: put it in front of the mapcode (e.g. ZAF RDD.2J) or in column C. ZAF = South Africa.",IF(AC643&lt;&gt;"",AC643,IF(M643="NO CONNECTION","Excel couldn't reach the mapcode service. Click the REFRESH RESULTS box just above the table.",IF(NOT(ISNUMBER(F643)),"The mapcode service doesn't recognise "&amp;E643&amp;". Check the mapcode and the country code.",IF(AD643,"Two different country codes were given, so the one in front of the mapcode ("&amp;R643&amp;") was used.",IF(E643&lt;&gt;TRIM(UPPER(B643&amp;"")),"Tidied up to "&amp;E643&amp;".","")))))))</f>
        <v/>
      </c>
      <c r="L643" s="49">
        <f>IF(E643="","",MapcodeAPI&amp;"coords/"&amp;SUBSTITUTE(E643," ","%20"))&amp;LEFT($B$13,0)</f>
        <v/>
      </c>
      <c r="M643" s="49">
        <f>IF(L643="","",IFERROR(_xlfn.WEBSERVICE(L643),IF(MapcodeAPIBackup="","NO CONNECTION",IFERROR(_xlfn.WEBSERVICE(MapcodeAPIBackup&amp;MID(L643,LEN(MapcodeAPI)+1,999)),"NO CONNECTION"))))</f>
        <v/>
      </c>
      <c r="N643" t="inlineStr">
        <is>
          <t xml:space="preserve"> </t>
        </is>
      </c>
      <c r="P643" s="50">
        <f>IFERROR(IF(AND(TRIM(B643&amp;"")="",TRIM(C643&amp;"")=""),"","#"&amp;UPPER(B643&amp;"")),"#(ERROR)")</f>
        <v/>
      </c>
      <c r="Q643" s="50">
        <f>IF(P643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643,2,999)," "," "),"﻿"," "),"​"," "),"⁠"," ")," "," ")," "," "),CHAR(9)," "),CHAR(10)," "),CHAR(13)," "),"MAPCODE"," "),CHAR(34)," "),"“"," "),"”"," "),"'"," "),"’"," "),"‘"," "),"("," "),")"," "),"["," "),"]"," "),"{"," "),"}"," "),","," "),";"," "),"|"," "),":"," "),"/"," "),"\"," ")))</f>
        <v/>
      </c>
      <c r="R643" s="50">
        <f>IF(ISNUMBER(FIND(" ",Q643)),LEFT(Q643,FIND(" ",Q643)-1),"")</f>
        <v/>
      </c>
      <c r="S643" s="50">
        <f>IF(ISNUMBER(FIND(" ",Q643)),TRIM(MID(Q643,FIND(" ",Q643)+1,999)),Q643)</f>
        <v/>
      </c>
      <c r="T6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643&amp;"")," "," "),"﻿"," "),"​"," "),"⁠"," ")," "," ")," "," "),CHAR(9)," "),CHAR(10)," "),CHAR(13)," "),"MAPCODE"," "),CHAR(34)," "),"“"," "),"”"," "),"'"," "),"’"," "),"‘"," "),"("," "),")"," "),"["," "),"]"," "),"{"," "),"}"," "),","," "),";"," "),"|"," "),":"," "),"/"," "),"\"," "))</f>
        <v/>
      </c>
      <c r="U643" s="50">
        <f>IF(R643&lt;&gt;"",R643,T643)</f>
        <v/>
      </c>
      <c r="V643" s="50">
        <f>IFERROR(FIND(".",S643),0)</f>
        <v/>
      </c>
      <c r="W643" s="50">
        <f>IF(V643&gt;0,V643-1,LEN(S643))</f>
        <v/>
      </c>
      <c r="X643" s="50">
        <f>IF(V643=0,"",IFERROR(LEFT(MID(S643,V643+1,99),FIND("-",MID(S643,V643+1,99))-1),MID(S643,V643+1,99)))</f>
        <v/>
      </c>
      <c r="Y643" s="50">
        <f>LEN(X643)</f>
        <v/>
      </c>
      <c r="Z6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643,"0",""),"1",""),"2",""),"3",""),"4",""),"5",""),"6",""),"7",""),"8",""),"9",""),"A",""),"B",""),"C",""),"D",""),"E",""),"F",""),"G",""),"H",""),"I",""),"J",""),"K",""),"L",""),"M",""),"N",""),"O",""),"P",""),"Q",""),"R",""),"S",""),"T",""),"U",""),"V",""),"W",""),"X",""),"Y",""),"Z",""),".",""),"-","")</f>
        <v/>
      </c>
      <c r="AA643" s="50">
        <f>LEN(S643)-LEN(SUBSTITUTE(S643,".",""))</f>
        <v/>
      </c>
      <c r="AB643" s="50">
        <f>AND(W643=5,Y643=4)</f>
        <v/>
      </c>
      <c r="AC643" s="50">
        <f>IF(P643="","",IF(S643="","There is no mapcode in this row, only a country code.",IF(ISNUMBER(FIND(" ",S643)),"There are too many spaces. A mapcode looks like ZAF RDD.2J: the country code, one space, then the code.",IF(Z643&lt;&gt;"","Contains characters that can't be in a mapcode: "&amp;Z643,IF(OR(AA643&lt;&gt;1,W643&lt;2,W643&gt;5,Y643&lt;2,Y643&gt;4),"This doesn't look like a mapcode. Mapcodes look like RDD.2J: 2 to 5 letters or numbers, a dot, then 2 to 4 more.",IF(AND(U643="",NOT(AB643)),"MISSING",IF(AND(U643&lt;&gt;"",OR(LEN(U643)&lt;2,LEN(U643)&gt;6,ISNUMBER(FIND(".",U643)))),"The country code """&amp;U643&amp;""" doesn't look right. Use a code like ZAF (South Africa) or US-CA (California).","")))))))</f>
        <v/>
      </c>
      <c r="AD643" s="50">
        <f>AND(R643&lt;&gt;"",T643&lt;&gt;"",R643&lt;&gt;T643)</f>
        <v/>
      </c>
    </row>
    <row r="644">
      <c r="B644" s="44" t="n"/>
      <c r="C644" s="44" t="n"/>
      <c r="D644" s="45">
        <f>IF(P644="","",IF(AC644="MISSING","MISSING COUNTRY CODE",IF(AC644&lt;&gt;"","NOT A VALID MAPCODE",IF(M644="NO CONNECTION","NO CONNECTION",IF(NOT(ISNUMBER(F644)),"NOT FOUND",IF(AD644,"CONVERTED – PLEASE CHECK","CONVERTED"))))))</f>
        <v/>
      </c>
      <c r="E644" s="46">
        <f>IF(OR(P644="",AC644&lt;&gt;""),"",TRIM(U644&amp;" "&amp;S644))</f>
        <v/>
      </c>
      <c r="F644" s="47">
        <f>IF(OR(M644="",M644="NO CONNECTION"),"",IFERROR(VALUE(SUBSTITUTE(_xlfn.FILTERXML(M644,"//latDeg"),".",MID(1/2,2,1))),""))</f>
        <v/>
      </c>
      <c r="G644" s="47">
        <f>IF(OR(M644="",M644="NO CONNECTION"),"",IFERROR(VALUE(SUBSTITUTE(_xlfn.FILTERXML(M644,"//lonDeg"),".",MID(1/2,2,1))),""))</f>
        <v/>
      </c>
      <c r="H644" s="45">
        <f>IF(ISNUMBER(F644),SUBSTITUTE(ROUND(F644,6)&amp;"",",",".")&amp;", "&amp;SUBSTITUTE(ROUND(G644,6)&amp;"",",","."),"")</f>
        <v/>
      </c>
      <c r="I644" s="46">
        <f>IF(ISNUMBER(F644),IFERROR(HYPERLINK("https://www.mymapcodes.com/go/?t="&amp;IF(U644="","AAA",U644)&amp;"&amp;ma="&amp;LEFT(S644,V644-1)&amp;"&amp;mb="&amp;MID(S644,V644+1,99),"Open on MyMapcodes →"),""),"")</f>
        <v/>
      </c>
      <c r="J644" s="48">
        <f>IF(P644="","",IF(AC644="MISSING","Add the country code: put it in front of the mapcode (e.g. ZAF RDD.2J) or in column C. ZAF = South Africa.",IF(AC644&lt;&gt;"",AC644,IF(M644="NO CONNECTION","Excel couldn't reach the mapcode service. Click the REFRESH RESULTS box just above the table.",IF(NOT(ISNUMBER(F644)),"The mapcode service doesn't recognise "&amp;E644&amp;". Check the mapcode and the country code.",IF(AD644,"Two different country codes were given, so the one in front of the mapcode ("&amp;R644&amp;") was used.",IF(E644&lt;&gt;TRIM(UPPER(B644&amp;"")),"Tidied up to "&amp;E644&amp;".","")))))))</f>
        <v/>
      </c>
      <c r="L644" s="49">
        <f>IF(E644="","",MapcodeAPI&amp;"coords/"&amp;SUBSTITUTE(E644," ","%20"))&amp;LEFT($B$13,0)</f>
        <v/>
      </c>
      <c r="M644" s="49">
        <f>IF(L644="","",IFERROR(_xlfn.WEBSERVICE(L644),IF(MapcodeAPIBackup="","NO CONNECTION",IFERROR(_xlfn.WEBSERVICE(MapcodeAPIBackup&amp;MID(L644,LEN(MapcodeAPI)+1,999)),"NO CONNECTION"))))</f>
        <v/>
      </c>
      <c r="N644" t="inlineStr">
        <is>
          <t xml:space="preserve"> </t>
        </is>
      </c>
      <c r="P644" s="50">
        <f>IFERROR(IF(AND(TRIM(B644&amp;"")="",TRIM(C644&amp;"")=""),"","#"&amp;UPPER(B644&amp;"")),"#(ERROR)")</f>
        <v/>
      </c>
      <c r="Q644" s="50">
        <f>IF(P644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644,2,999)," "," "),"﻿"," "),"​"," "),"⁠"," ")," "," ")," "," "),CHAR(9)," "),CHAR(10)," "),CHAR(13)," "),"MAPCODE"," "),CHAR(34)," "),"“"," "),"”"," "),"'"," "),"’"," "),"‘"," "),"("," "),")"," "),"["," "),"]"," "),"{"," "),"}"," "),","," "),";"," "),"|"," "),":"," "),"/"," "),"\"," ")))</f>
        <v/>
      </c>
      <c r="R644" s="50">
        <f>IF(ISNUMBER(FIND(" ",Q644)),LEFT(Q644,FIND(" ",Q644)-1),"")</f>
        <v/>
      </c>
      <c r="S644" s="50">
        <f>IF(ISNUMBER(FIND(" ",Q644)),TRIM(MID(Q644,FIND(" ",Q644)+1,999)),Q644)</f>
        <v/>
      </c>
      <c r="T6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644&amp;"")," "," "),"﻿"," "),"​"," "),"⁠"," ")," "," ")," "," "),CHAR(9)," "),CHAR(10)," "),CHAR(13)," "),"MAPCODE"," "),CHAR(34)," "),"“"," "),"”"," "),"'"," "),"’"," "),"‘"," "),"("," "),")"," "),"["," "),"]"," "),"{"," "),"}"," "),","," "),";"," "),"|"," "),":"," "),"/"," "),"\"," "))</f>
        <v/>
      </c>
      <c r="U644" s="50">
        <f>IF(R644&lt;&gt;"",R644,T644)</f>
        <v/>
      </c>
      <c r="V644" s="50">
        <f>IFERROR(FIND(".",S644),0)</f>
        <v/>
      </c>
      <c r="W644" s="50">
        <f>IF(V644&gt;0,V644-1,LEN(S644))</f>
        <v/>
      </c>
      <c r="X644" s="50">
        <f>IF(V644=0,"",IFERROR(LEFT(MID(S644,V644+1,99),FIND("-",MID(S644,V644+1,99))-1),MID(S644,V644+1,99)))</f>
        <v/>
      </c>
      <c r="Y644" s="50">
        <f>LEN(X644)</f>
        <v/>
      </c>
      <c r="Z6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644,"0",""),"1",""),"2",""),"3",""),"4",""),"5",""),"6",""),"7",""),"8",""),"9",""),"A",""),"B",""),"C",""),"D",""),"E",""),"F",""),"G",""),"H",""),"I",""),"J",""),"K",""),"L",""),"M",""),"N",""),"O",""),"P",""),"Q",""),"R",""),"S",""),"T",""),"U",""),"V",""),"W",""),"X",""),"Y",""),"Z",""),".",""),"-","")</f>
        <v/>
      </c>
      <c r="AA644" s="50">
        <f>LEN(S644)-LEN(SUBSTITUTE(S644,".",""))</f>
        <v/>
      </c>
      <c r="AB644" s="50">
        <f>AND(W644=5,Y644=4)</f>
        <v/>
      </c>
      <c r="AC644" s="50">
        <f>IF(P644="","",IF(S644="","There is no mapcode in this row, only a country code.",IF(ISNUMBER(FIND(" ",S644)),"There are too many spaces. A mapcode looks like ZAF RDD.2J: the country code, one space, then the code.",IF(Z644&lt;&gt;"","Contains characters that can't be in a mapcode: "&amp;Z644,IF(OR(AA644&lt;&gt;1,W644&lt;2,W644&gt;5,Y644&lt;2,Y644&gt;4),"This doesn't look like a mapcode. Mapcodes look like RDD.2J: 2 to 5 letters or numbers, a dot, then 2 to 4 more.",IF(AND(U644="",NOT(AB644)),"MISSING",IF(AND(U644&lt;&gt;"",OR(LEN(U644)&lt;2,LEN(U644)&gt;6,ISNUMBER(FIND(".",U644)))),"The country code """&amp;U644&amp;""" doesn't look right. Use a code like ZAF (South Africa) or US-CA (California).","")))))))</f>
        <v/>
      </c>
      <c r="AD644" s="50">
        <f>AND(R644&lt;&gt;"",T644&lt;&gt;"",R644&lt;&gt;T644)</f>
        <v/>
      </c>
    </row>
    <row r="645">
      <c r="B645" s="44" t="n"/>
      <c r="C645" s="44" t="n"/>
      <c r="D645" s="45">
        <f>IF(P645="","",IF(AC645="MISSING","MISSING COUNTRY CODE",IF(AC645&lt;&gt;"","NOT A VALID MAPCODE",IF(M645="NO CONNECTION","NO CONNECTION",IF(NOT(ISNUMBER(F645)),"NOT FOUND",IF(AD645,"CONVERTED – PLEASE CHECK","CONVERTED"))))))</f>
        <v/>
      </c>
      <c r="E645" s="46">
        <f>IF(OR(P645="",AC645&lt;&gt;""),"",TRIM(U645&amp;" "&amp;S645))</f>
        <v/>
      </c>
      <c r="F645" s="47">
        <f>IF(OR(M645="",M645="NO CONNECTION"),"",IFERROR(VALUE(SUBSTITUTE(_xlfn.FILTERXML(M645,"//latDeg"),".",MID(1/2,2,1))),""))</f>
        <v/>
      </c>
      <c r="G645" s="47">
        <f>IF(OR(M645="",M645="NO CONNECTION"),"",IFERROR(VALUE(SUBSTITUTE(_xlfn.FILTERXML(M645,"//lonDeg"),".",MID(1/2,2,1))),""))</f>
        <v/>
      </c>
      <c r="H645" s="45">
        <f>IF(ISNUMBER(F645),SUBSTITUTE(ROUND(F645,6)&amp;"",",",".")&amp;", "&amp;SUBSTITUTE(ROUND(G645,6)&amp;"",",","."),"")</f>
        <v/>
      </c>
      <c r="I645" s="46">
        <f>IF(ISNUMBER(F645),IFERROR(HYPERLINK("https://www.mymapcodes.com/go/?t="&amp;IF(U645="","AAA",U645)&amp;"&amp;ma="&amp;LEFT(S645,V645-1)&amp;"&amp;mb="&amp;MID(S645,V645+1,99),"Open on MyMapcodes →"),""),"")</f>
        <v/>
      </c>
      <c r="J645" s="48">
        <f>IF(P645="","",IF(AC645="MISSING","Add the country code: put it in front of the mapcode (e.g. ZAF RDD.2J) or in column C. ZAF = South Africa.",IF(AC645&lt;&gt;"",AC645,IF(M645="NO CONNECTION","Excel couldn't reach the mapcode service. Click the REFRESH RESULTS box just above the table.",IF(NOT(ISNUMBER(F645)),"The mapcode service doesn't recognise "&amp;E645&amp;". Check the mapcode and the country code.",IF(AD645,"Two different country codes were given, so the one in front of the mapcode ("&amp;R645&amp;") was used.",IF(E645&lt;&gt;TRIM(UPPER(B645&amp;"")),"Tidied up to "&amp;E645&amp;".","")))))))</f>
        <v/>
      </c>
      <c r="L645" s="49">
        <f>IF(E645="","",MapcodeAPI&amp;"coords/"&amp;SUBSTITUTE(E645," ","%20"))&amp;LEFT($B$13,0)</f>
        <v/>
      </c>
      <c r="M645" s="49">
        <f>IF(L645="","",IFERROR(_xlfn.WEBSERVICE(L645),IF(MapcodeAPIBackup="","NO CONNECTION",IFERROR(_xlfn.WEBSERVICE(MapcodeAPIBackup&amp;MID(L645,LEN(MapcodeAPI)+1,999)),"NO CONNECTION"))))</f>
        <v/>
      </c>
      <c r="N645" t="inlineStr">
        <is>
          <t xml:space="preserve"> </t>
        </is>
      </c>
      <c r="P645" s="50">
        <f>IFERROR(IF(AND(TRIM(B645&amp;"")="",TRIM(C645&amp;"")=""),"","#"&amp;UPPER(B645&amp;"")),"#(ERROR)")</f>
        <v/>
      </c>
      <c r="Q645" s="50">
        <f>IF(P645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645,2,999)," "," "),"﻿"," "),"​"," "),"⁠"," ")," "," ")," "," "),CHAR(9)," "),CHAR(10)," "),CHAR(13)," "),"MAPCODE"," "),CHAR(34)," "),"“"," "),"”"," "),"'"," "),"’"," "),"‘"," "),"("," "),")"," "),"["," "),"]"," "),"{"," "),"}"," "),","," "),";"," "),"|"," "),":"," "),"/"," "),"\"," ")))</f>
        <v/>
      </c>
      <c r="R645" s="50">
        <f>IF(ISNUMBER(FIND(" ",Q645)),LEFT(Q645,FIND(" ",Q645)-1),"")</f>
        <v/>
      </c>
      <c r="S645" s="50">
        <f>IF(ISNUMBER(FIND(" ",Q645)),TRIM(MID(Q645,FIND(" ",Q645)+1,999)),Q645)</f>
        <v/>
      </c>
      <c r="T6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645&amp;"")," "," "),"﻿"," "),"​"," "),"⁠"," ")," "," ")," "," "),CHAR(9)," "),CHAR(10)," "),CHAR(13)," "),"MAPCODE"," "),CHAR(34)," "),"“"," "),"”"," "),"'"," "),"’"," "),"‘"," "),"("," "),")"," "),"["," "),"]"," "),"{"," "),"}"," "),","," "),";"," "),"|"," "),":"," "),"/"," "),"\"," "))</f>
        <v/>
      </c>
      <c r="U645" s="50">
        <f>IF(R645&lt;&gt;"",R645,T645)</f>
        <v/>
      </c>
      <c r="V645" s="50">
        <f>IFERROR(FIND(".",S645),0)</f>
        <v/>
      </c>
      <c r="W645" s="50">
        <f>IF(V645&gt;0,V645-1,LEN(S645))</f>
        <v/>
      </c>
      <c r="X645" s="50">
        <f>IF(V645=0,"",IFERROR(LEFT(MID(S645,V645+1,99),FIND("-",MID(S645,V645+1,99))-1),MID(S645,V645+1,99)))</f>
        <v/>
      </c>
      <c r="Y645" s="50">
        <f>LEN(X645)</f>
        <v/>
      </c>
      <c r="Z6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645,"0",""),"1",""),"2",""),"3",""),"4",""),"5",""),"6",""),"7",""),"8",""),"9",""),"A",""),"B",""),"C",""),"D",""),"E",""),"F",""),"G",""),"H",""),"I",""),"J",""),"K",""),"L",""),"M",""),"N",""),"O",""),"P",""),"Q",""),"R",""),"S",""),"T",""),"U",""),"V",""),"W",""),"X",""),"Y",""),"Z",""),".",""),"-","")</f>
        <v/>
      </c>
      <c r="AA645" s="50">
        <f>LEN(S645)-LEN(SUBSTITUTE(S645,".",""))</f>
        <v/>
      </c>
      <c r="AB645" s="50">
        <f>AND(W645=5,Y645=4)</f>
        <v/>
      </c>
      <c r="AC645" s="50">
        <f>IF(P645="","",IF(S645="","There is no mapcode in this row, only a country code.",IF(ISNUMBER(FIND(" ",S645)),"There are too many spaces. A mapcode looks like ZAF RDD.2J: the country code, one space, then the code.",IF(Z645&lt;&gt;"","Contains characters that can't be in a mapcode: "&amp;Z645,IF(OR(AA645&lt;&gt;1,W645&lt;2,W645&gt;5,Y645&lt;2,Y645&gt;4),"This doesn't look like a mapcode. Mapcodes look like RDD.2J: 2 to 5 letters or numbers, a dot, then 2 to 4 more.",IF(AND(U645="",NOT(AB645)),"MISSING",IF(AND(U645&lt;&gt;"",OR(LEN(U645)&lt;2,LEN(U645)&gt;6,ISNUMBER(FIND(".",U645)))),"The country code """&amp;U645&amp;""" doesn't look right. Use a code like ZAF (South Africa) or US-CA (California).","")))))))</f>
        <v/>
      </c>
      <c r="AD645" s="50">
        <f>AND(R645&lt;&gt;"",T645&lt;&gt;"",R645&lt;&gt;T645)</f>
        <v/>
      </c>
    </row>
    <row r="646">
      <c r="B646" s="44" t="n"/>
      <c r="C646" s="44" t="n"/>
      <c r="D646" s="45">
        <f>IF(P646="","",IF(AC646="MISSING","MISSING COUNTRY CODE",IF(AC646&lt;&gt;"","NOT A VALID MAPCODE",IF(M646="NO CONNECTION","NO CONNECTION",IF(NOT(ISNUMBER(F646)),"NOT FOUND",IF(AD646,"CONVERTED – PLEASE CHECK","CONVERTED"))))))</f>
        <v/>
      </c>
      <c r="E646" s="46">
        <f>IF(OR(P646="",AC646&lt;&gt;""),"",TRIM(U646&amp;" "&amp;S646))</f>
        <v/>
      </c>
      <c r="F646" s="47">
        <f>IF(OR(M646="",M646="NO CONNECTION"),"",IFERROR(VALUE(SUBSTITUTE(_xlfn.FILTERXML(M646,"//latDeg"),".",MID(1/2,2,1))),""))</f>
        <v/>
      </c>
      <c r="G646" s="47">
        <f>IF(OR(M646="",M646="NO CONNECTION"),"",IFERROR(VALUE(SUBSTITUTE(_xlfn.FILTERXML(M646,"//lonDeg"),".",MID(1/2,2,1))),""))</f>
        <v/>
      </c>
      <c r="H646" s="45">
        <f>IF(ISNUMBER(F646),SUBSTITUTE(ROUND(F646,6)&amp;"",",",".")&amp;", "&amp;SUBSTITUTE(ROUND(G646,6)&amp;"",",","."),"")</f>
        <v/>
      </c>
      <c r="I646" s="46">
        <f>IF(ISNUMBER(F646),IFERROR(HYPERLINK("https://www.mymapcodes.com/go/?t="&amp;IF(U646="","AAA",U646)&amp;"&amp;ma="&amp;LEFT(S646,V646-1)&amp;"&amp;mb="&amp;MID(S646,V646+1,99),"Open on MyMapcodes →"),""),"")</f>
        <v/>
      </c>
      <c r="J646" s="48">
        <f>IF(P646="","",IF(AC646="MISSING","Add the country code: put it in front of the mapcode (e.g. ZAF RDD.2J) or in column C. ZAF = South Africa.",IF(AC646&lt;&gt;"",AC646,IF(M646="NO CONNECTION","Excel couldn't reach the mapcode service. Click the REFRESH RESULTS box just above the table.",IF(NOT(ISNUMBER(F646)),"The mapcode service doesn't recognise "&amp;E646&amp;". Check the mapcode and the country code.",IF(AD646,"Two different country codes were given, so the one in front of the mapcode ("&amp;R646&amp;") was used.",IF(E646&lt;&gt;TRIM(UPPER(B646&amp;"")),"Tidied up to "&amp;E646&amp;".","")))))))</f>
        <v/>
      </c>
      <c r="L646" s="49">
        <f>IF(E646="","",MapcodeAPI&amp;"coords/"&amp;SUBSTITUTE(E646," ","%20"))&amp;LEFT($B$13,0)</f>
        <v/>
      </c>
      <c r="M646" s="49">
        <f>IF(L646="","",IFERROR(_xlfn.WEBSERVICE(L646),IF(MapcodeAPIBackup="","NO CONNECTION",IFERROR(_xlfn.WEBSERVICE(MapcodeAPIBackup&amp;MID(L646,LEN(MapcodeAPI)+1,999)),"NO CONNECTION"))))</f>
        <v/>
      </c>
      <c r="N646" t="inlineStr">
        <is>
          <t xml:space="preserve"> </t>
        </is>
      </c>
      <c r="P646" s="50">
        <f>IFERROR(IF(AND(TRIM(B646&amp;"")="",TRIM(C646&amp;"")=""),"","#"&amp;UPPER(B646&amp;"")),"#(ERROR)")</f>
        <v/>
      </c>
      <c r="Q646" s="50">
        <f>IF(P646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646,2,999)," "," "),"﻿"," "),"​"," "),"⁠"," ")," "," ")," "," "),CHAR(9)," "),CHAR(10)," "),CHAR(13)," "),"MAPCODE"," "),CHAR(34)," "),"“"," "),"”"," "),"'"," "),"’"," "),"‘"," "),"("," "),")"," "),"["," "),"]"," "),"{"," "),"}"," "),","," "),";"," "),"|"," "),":"," "),"/"," "),"\"," ")))</f>
        <v/>
      </c>
      <c r="R646" s="50">
        <f>IF(ISNUMBER(FIND(" ",Q646)),LEFT(Q646,FIND(" ",Q646)-1),"")</f>
        <v/>
      </c>
      <c r="S646" s="50">
        <f>IF(ISNUMBER(FIND(" ",Q646)),TRIM(MID(Q646,FIND(" ",Q646)+1,999)),Q646)</f>
        <v/>
      </c>
      <c r="T6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646&amp;"")," "," "),"﻿"," "),"​"," "),"⁠"," ")," "," ")," "," "),CHAR(9)," "),CHAR(10)," "),CHAR(13)," "),"MAPCODE"," "),CHAR(34)," "),"“"," "),"”"," "),"'"," "),"’"," "),"‘"," "),"("," "),")"," "),"["," "),"]"," "),"{"," "),"}"," "),","," "),";"," "),"|"," "),":"," "),"/"," "),"\"," "))</f>
        <v/>
      </c>
      <c r="U646" s="50">
        <f>IF(R646&lt;&gt;"",R646,T646)</f>
        <v/>
      </c>
      <c r="V646" s="50">
        <f>IFERROR(FIND(".",S646),0)</f>
        <v/>
      </c>
      <c r="W646" s="50">
        <f>IF(V646&gt;0,V646-1,LEN(S646))</f>
        <v/>
      </c>
      <c r="X646" s="50">
        <f>IF(V646=0,"",IFERROR(LEFT(MID(S646,V646+1,99),FIND("-",MID(S646,V646+1,99))-1),MID(S646,V646+1,99)))</f>
        <v/>
      </c>
      <c r="Y646" s="50">
        <f>LEN(X646)</f>
        <v/>
      </c>
      <c r="Z6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646,"0",""),"1",""),"2",""),"3",""),"4",""),"5",""),"6",""),"7",""),"8",""),"9",""),"A",""),"B",""),"C",""),"D",""),"E",""),"F",""),"G",""),"H",""),"I",""),"J",""),"K",""),"L",""),"M",""),"N",""),"O",""),"P",""),"Q",""),"R",""),"S",""),"T",""),"U",""),"V",""),"W",""),"X",""),"Y",""),"Z",""),".",""),"-","")</f>
        <v/>
      </c>
      <c r="AA646" s="50">
        <f>LEN(S646)-LEN(SUBSTITUTE(S646,".",""))</f>
        <v/>
      </c>
      <c r="AB646" s="50">
        <f>AND(W646=5,Y646=4)</f>
        <v/>
      </c>
      <c r="AC646" s="50">
        <f>IF(P646="","",IF(S646="","There is no mapcode in this row, only a country code.",IF(ISNUMBER(FIND(" ",S646)),"There are too many spaces. A mapcode looks like ZAF RDD.2J: the country code, one space, then the code.",IF(Z646&lt;&gt;"","Contains characters that can't be in a mapcode: "&amp;Z646,IF(OR(AA646&lt;&gt;1,W646&lt;2,W646&gt;5,Y646&lt;2,Y646&gt;4),"This doesn't look like a mapcode. Mapcodes look like RDD.2J: 2 to 5 letters or numbers, a dot, then 2 to 4 more.",IF(AND(U646="",NOT(AB646)),"MISSING",IF(AND(U646&lt;&gt;"",OR(LEN(U646)&lt;2,LEN(U646)&gt;6,ISNUMBER(FIND(".",U646)))),"The country code """&amp;U646&amp;""" doesn't look right. Use a code like ZAF (South Africa) or US-CA (California).","")))))))</f>
        <v/>
      </c>
      <c r="AD646" s="50">
        <f>AND(R646&lt;&gt;"",T646&lt;&gt;"",R646&lt;&gt;T646)</f>
        <v/>
      </c>
    </row>
    <row r="647">
      <c r="B647" s="44" t="n"/>
      <c r="C647" s="44" t="n"/>
      <c r="D647" s="45">
        <f>IF(P647="","",IF(AC647="MISSING","MISSING COUNTRY CODE",IF(AC647&lt;&gt;"","NOT A VALID MAPCODE",IF(M647="NO CONNECTION","NO CONNECTION",IF(NOT(ISNUMBER(F647)),"NOT FOUND",IF(AD647,"CONVERTED – PLEASE CHECK","CONVERTED"))))))</f>
        <v/>
      </c>
      <c r="E647" s="46">
        <f>IF(OR(P647="",AC647&lt;&gt;""),"",TRIM(U647&amp;" "&amp;S647))</f>
        <v/>
      </c>
      <c r="F647" s="47">
        <f>IF(OR(M647="",M647="NO CONNECTION"),"",IFERROR(VALUE(SUBSTITUTE(_xlfn.FILTERXML(M647,"//latDeg"),".",MID(1/2,2,1))),""))</f>
        <v/>
      </c>
      <c r="G647" s="47">
        <f>IF(OR(M647="",M647="NO CONNECTION"),"",IFERROR(VALUE(SUBSTITUTE(_xlfn.FILTERXML(M647,"//lonDeg"),".",MID(1/2,2,1))),""))</f>
        <v/>
      </c>
      <c r="H647" s="45">
        <f>IF(ISNUMBER(F647),SUBSTITUTE(ROUND(F647,6)&amp;"",",",".")&amp;", "&amp;SUBSTITUTE(ROUND(G647,6)&amp;"",",","."),"")</f>
        <v/>
      </c>
      <c r="I647" s="46">
        <f>IF(ISNUMBER(F647),IFERROR(HYPERLINK("https://www.mymapcodes.com/go/?t="&amp;IF(U647="","AAA",U647)&amp;"&amp;ma="&amp;LEFT(S647,V647-1)&amp;"&amp;mb="&amp;MID(S647,V647+1,99),"Open on MyMapcodes →"),""),"")</f>
        <v/>
      </c>
      <c r="J647" s="48">
        <f>IF(P647="","",IF(AC647="MISSING","Add the country code: put it in front of the mapcode (e.g. ZAF RDD.2J) or in column C. ZAF = South Africa.",IF(AC647&lt;&gt;"",AC647,IF(M647="NO CONNECTION","Excel couldn't reach the mapcode service. Click the REFRESH RESULTS box just above the table.",IF(NOT(ISNUMBER(F647)),"The mapcode service doesn't recognise "&amp;E647&amp;". Check the mapcode and the country code.",IF(AD647,"Two different country codes were given, so the one in front of the mapcode ("&amp;R647&amp;") was used.",IF(E647&lt;&gt;TRIM(UPPER(B647&amp;"")),"Tidied up to "&amp;E647&amp;".","")))))))</f>
        <v/>
      </c>
      <c r="L647" s="49">
        <f>IF(E647="","",MapcodeAPI&amp;"coords/"&amp;SUBSTITUTE(E647," ","%20"))&amp;LEFT($B$13,0)</f>
        <v/>
      </c>
      <c r="M647" s="49">
        <f>IF(L647="","",IFERROR(_xlfn.WEBSERVICE(L647),IF(MapcodeAPIBackup="","NO CONNECTION",IFERROR(_xlfn.WEBSERVICE(MapcodeAPIBackup&amp;MID(L647,LEN(MapcodeAPI)+1,999)),"NO CONNECTION"))))</f>
        <v/>
      </c>
      <c r="N647" t="inlineStr">
        <is>
          <t xml:space="preserve"> </t>
        </is>
      </c>
      <c r="P647" s="50">
        <f>IFERROR(IF(AND(TRIM(B647&amp;"")="",TRIM(C647&amp;"")=""),"","#"&amp;UPPER(B647&amp;"")),"#(ERROR)")</f>
        <v/>
      </c>
      <c r="Q647" s="50">
        <f>IF(P647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647,2,999)," "," "),"﻿"," "),"​"," "),"⁠"," ")," "," ")," "," "),CHAR(9)," "),CHAR(10)," "),CHAR(13)," "),"MAPCODE"," "),CHAR(34)," "),"“"," "),"”"," "),"'"," "),"’"," "),"‘"," "),"("," "),")"," "),"["," "),"]"," "),"{"," "),"}"," "),","," "),";"," "),"|"," "),":"," "),"/"," "),"\"," ")))</f>
        <v/>
      </c>
      <c r="R647" s="50">
        <f>IF(ISNUMBER(FIND(" ",Q647)),LEFT(Q647,FIND(" ",Q647)-1),"")</f>
        <v/>
      </c>
      <c r="S647" s="50">
        <f>IF(ISNUMBER(FIND(" ",Q647)),TRIM(MID(Q647,FIND(" ",Q647)+1,999)),Q647)</f>
        <v/>
      </c>
      <c r="T6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647&amp;"")," "," "),"﻿"," "),"​"," "),"⁠"," ")," "," ")," "," "),CHAR(9)," "),CHAR(10)," "),CHAR(13)," "),"MAPCODE"," "),CHAR(34)," "),"“"," "),"”"," "),"'"," "),"’"," "),"‘"," "),"("," "),")"," "),"["," "),"]"," "),"{"," "),"}"," "),","," "),";"," "),"|"," "),":"," "),"/"," "),"\"," "))</f>
        <v/>
      </c>
      <c r="U647" s="50">
        <f>IF(R647&lt;&gt;"",R647,T647)</f>
        <v/>
      </c>
      <c r="V647" s="50">
        <f>IFERROR(FIND(".",S647),0)</f>
        <v/>
      </c>
      <c r="W647" s="50">
        <f>IF(V647&gt;0,V647-1,LEN(S647))</f>
        <v/>
      </c>
      <c r="X647" s="50">
        <f>IF(V647=0,"",IFERROR(LEFT(MID(S647,V647+1,99),FIND("-",MID(S647,V647+1,99))-1),MID(S647,V647+1,99)))</f>
        <v/>
      </c>
      <c r="Y647" s="50">
        <f>LEN(X647)</f>
        <v/>
      </c>
      <c r="Z6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647,"0",""),"1",""),"2",""),"3",""),"4",""),"5",""),"6",""),"7",""),"8",""),"9",""),"A",""),"B",""),"C",""),"D",""),"E",""),"F",""),"G",""),"H",""),"I",""),"J",""),"K",""),"L",""),"M",""),"N",""),"O",""),"P",""),"Q",""),"R",""),"S",""),"T",""),"U",""),"V",""),"W",""),"X",""),"Y",""),"Z",""),".",""),"-","")</f>
        <v/>
      </c>
      <c r="AA647" s="50">
        <f>LEN(S647)-LEN(SUBSTITUTE(S647,".",""))</f>
        <v/>
      </c>
      <c r="AB647" s="50">
        <f>AND(W647=5,Y647=4)</f>
        <v/>
      </c>
      <c r="AC647" s="50">
        <f>IF(P647="","",IF(S647="","There is no mapcode in this row, only a country code.",IF(ISNUMBER(FIND(" ",S647)),"There are too many spaces. A mapcode looks like ZAF RDD.2J: the country code, one space, then the code.",IF(Z647&lt;&gt;"","Contains characters that can't be in a mapcode: "&amp;Z647,IF(OR(AA647&lt;&gt;1,W647&lt;2,W647&gt;5,Y647&lt;2,Y647&gt;4),"This doesn't look like a mapcode. Mapcodes look like RDD.2J: 2 to 5 letters or numbers, a dot, then 2 to 4 more.",IF(AND(U647="",NOT(AB647)),"MISSING",IF(AND(U647&lt;&gt;"",OR(LEN(U647)&lt;2,LEN(U647)&gt;6,ISNUMBER(FIND(".",U647)))),"The country code """&amp;U647&amp;""" doesn't look right. Use a code like ZAF (South Africa) or US-CA (California).","")))))))</f>
        <v/>
      </c>
      <c r="AD647" s="50">
        <f>AND(R647&lt;&gt;"",T647&lt;&gt;"",R647&lt;&gt;T647)</f>
        <v/>
      </c>
    </row>
    <row r="648">
      <c r="B648" s="44" t="n"/>
      <c r="C648" s="44" t="n"/>
      <c r="D648" s="45">
        <f>IF(P648="","",IF(AC648="MISSING","MISSING COUNTRY CODE",IF(AC648&lt;&gt;"","NOT A VALID MAPCODE",IF(M648="NO CONNECTION","NO CONNECTION",IF(NOT(ISNUMBER(F648)),"NOT FOUND",IF(AD648,"CONVERTED – PLEASE CHECK","CONVERTED"))))))</f>
        <v/>
      </c>
      <c r="E648" s="46">
        <f>IF(OR(P648="",AC648&lt;&gt;""),"",TRIM(U648&amp;" "&amp;S648))</f>
        <v/>
      </c>
      <c r="F648" s="47">
        <f>IF(OR(M648="",M648="NO CONNECTION"),"",IFERROR(VALUE(SUBSTITUTE(_xlfn.FILTERXML(M648,"//latDeg"),".",MID(1/2,2,1))),""))</f>
        <v/>
      </c>
      <c r="G648" s="47">
        <f>IF(OR(M648="",M648="NO CONNECTION"),"",IFERROR(VALUE(SUBSTITUTE(_xlfn.FILTERXML(M648,"//lonDeg"),".",MID(1/2,2,1))),""))</f>
        <v/>
      </c>
      <c r="H648" s="45">
        <f>IF(ISNUMBER(F648),SUBSTITUTE(ROUND(F648,6)&amp;"",",",".")&amp;", "&amp;SUBSTITUTE(ROUND(G648,6)&amp;"",",","."),"")</f>
        <v/>
      </c>
      <c r="I648" s="46">
        <f>IF(ISNUMBER(F648),IFERROR(HYPERLINK("https://www.mymapcodes.com/go/?t="&amp;IF(U648="","AAA",U648)&amp;"&amp;ma="&amp;LEFT(S648,V648-1)&amp;"&amp;mb="&amp;MID(S648,V648+1,99),"Open on MyMapcodes →"),""),"")</f>
        <v/>
      </c>
      <c r="J648" s="48">
        <f>IF(P648="","",IF(AC648="MISSING","Add the country code: put it in front of the mapcode (e.g. ZAF RDD.2J) or in column C. ZAF = South Africa.",IF(AC648&lt;&gt;"",AC648,IF(M648="NO CONNECTION","Excel couldn't reach the mapcode service. Click the REFRESH RESULTS box just above the table.",IF(NOT(ISNUMBER(F648)),"The mapcode service doesn't recognise "&amp;E648&amp;". Check the mapcode and the country code.",IF(AD648,"Two different country codes were given, so the one in front of the mapcode ("&amp;R648&amp;") was used.",IF(E648&lt;&gt;TRIM(UPPER(B648&amp;"")),"Tidied up to "&amp;E648&amp;".","")))))))</f>
        <v/>
      </c>
      <c r="L648" s="49">
        <f>IF(E648="","",MapcodeAPI&amp;"coords/"&amp;SUBSTITUTE(E648," ","%20"))&amp;LEFT($B$13,0)</f>
        <v/>
      </c>
      <c r="M648" s="49">
        <f>IF(L648="","",IFERROR(_xlfn.WEBSERVICE(L648),IF(MapcodeAPIBackup="","NO CONNECTION",IFERROR(_xlfn.WEBSERVICE(MapcodeAPIBackup&amp;MID(L648,LEN(MapcodeAPI)+1,999)),"NO CONNECTION"))))</f>
        <v/>
      </c>
      <c r="N648" t="inlineStr">
        <is>
          <t xml:space="preserve"> </t>
        </is>
      </c>
      <c r="P648" s="50">
        <f>IFERROR(IF(AND(TRIM(B648&amp;"")="",TRIM(C648&amp;"")=""),"","#"&amp;UPPER(B648&amp;"")),"#(ERROR)")</f>
        <v/>
      </c>
      <c r="Q648" s="50">
        <f>IF(P648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648,2,999)," "," "),"﻿"," "),"​"," "),"⁠"," ")," "," ")," "," "),CHAR(9)," "),CHAR(10)," "),CHAR(13)," "),"MAPCODE"," "),CHAR(34)," "),"“"," "),"”"," "),"'"," "),"’"," "),"‘"," "),"("," "),")"," "),"["," "),"]"," "),"{"," "),"}"," "),","," "),";"," "),"|"," "),":"," "),"/"," "),"\"," ")))</f>
        <v/>
      </c>
      <c r="R648" s="50">
        <f>IF(ISNUMBER(FIND(" ",Q648)),LEFT(Q648,FIND(" ",Q648)-1),"")</f>
        <v/>
      </c>
      <c r="S648" s="50">
        <f>IF(ISNUMBER(FIND(" ",Q648)),TRIM(MID(Q648,FIND(" ",Q648)+1,999)),Q648)</f>
        <v/>
      </c>
      <c r="T6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648&amp;"")," "," "),"﻿"," "),"​"," "),"⁠"," ")," "," ")," "," "),CHAR(9)," "),CHAR(10)," "),CHAR(13)," "),"MAPCODE"," "),CHAR(34)," "),"“"," "),"”"," "),"'"," "),"’"," "),"‘"," "),"("," "),")"," "),"["," "),"]"," "),"{"," "),"}"," "),","," "),";"," "),"|"," "),":"," "),"/"," "),"\"," "))</f>
        <v/>
      </c>
      <c r="U648" s="50">
        <f>IF(R648&lt;&gt;"",R648,T648)</f>
        <v/>
      </c>
      <c r="V648" s="50">
        <f>IFERROR(FIND(".",S648),0)</f>
        <v/>
      </c>
      <c r="W648" s="50">
        <f>IF(V648&gt;0,V648-1,LEN(S648))</f>
        <v/>
      </c>
      <c r="X648" s="50">
        <f>IF(V648=0,"",IFERROR(LEFT(MID(S648,V648+1,99),FIND("-",MID(S648,V648+1,99))-1),MID(S648,V648+1,99)))</f>
        <v/>
      </c>
      <c r="Y648" s="50">
        <f>LEN(X648)</f>
        <v/>
      </c>
      <c r="Z6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648,"0",""),"1",""),"2",""),"3",""),"4",""),"5",""),"6",""),"7",""),"8",""),"9",""),"A",""),"B",""),"C",""),"D",""),"E",""),"F",""),"G",""),"H",""),"I",""),"J",""),"K",""),"L",""),"M",""),"N",""),"O",""),"P",""),"Q",""),"R",""),"S",""),"T",""),"U",""),"V",""),"W",""),"X",""),"Y",""),"Z",""),".",""),"-","")</f>
        <v/>
      </c>
      <c r="AA648" s="50">
        <f>LEN(S648)-LEN(SUBSTITUTE(S648,".",""))</f>
        <v/>
      </c>
      <c r="AB648" s="50">
        <f>AND(W648=5,Y648=4)</f>
        <v/>
      </c>
      <c r="AC648" s="50">
        <f>IF(P648="","",IF(S648="","There is no mapcode in this row, only a country code.",IF(ISNUMBER(FIND(" ",S648)),"There are too many spaces. A mapcode looks like ZAF RDD.2J: the country code, one space, then the code.",IF(Z648&lt;&gt;"","Contains characters that can't be in a mapcode: "&amp;Z648,IF(OR(AA648&lt;&gt;1,W648&lt;2,W648&gt;5,Y648&lt;2,Y648&gt;4),"This doesn't look like a mapcode. Mapcodes look like RDD.2J: 2 to 5 letters or numbers, a dot, then 2 to 4 more.",IF(AND(U648="",NOT(AB648)),"MISSING",IF(AND(U648&lt;&gt;"",OR(LEN(U648)&lt;2,LEN(U648)&gt;6,ISNUMBER(FIND(".",U648)))),"The country code """&amp;U648&amp;""" doesn't look right. Use a code like ZAF (South Africa) or US-CA (California).","")))))))</f>
        <v/>
      </c>
      <c r="AD648" s="50">
        <f>AND(R648&lt;&gt;"",T648&lt;&gt;"",R648&lt;&gt;T648)</f>
        <v/>
      </c>
    </row>
    <row r="649">
      <c r="B649" s="44" t="n"/>
      <c r="C649" s="44" t="n"/>
      <c r="D649" s="45">
        <f>IF(P649="","",IF(AC649="MISSING","MISSING COUNTRY CODE",IF(AC649&lt;&gt;"","NOT A VALID MAPCODE",IF(M649="NO CONNECTION","NO CONNECTION",IF(NOT(ISNUMBER(F649)),"NOT FOUND",IF(AD649,"CONVERTED – PLEASE CHECK","CONVERTED"))))))</f>
        <v/>
      </c>
      <c r="E649" s="46">
        <f>IF(OR(P649="",AC649&lt;&gt;""),"",TRIM(U649&amp;" "&amp;S649))</f>
        <v/>
      </c>
      <c r="F649" s="47">
        <f>IF(OR(M649="",M649="NO CONNECTION"),"",IFERROR(VALUE(SUBSTITUTE(_xlfn.FILTERXML(M649,"//latDeg"),".",MID(1/2,2,1))),""))</f>
        <v/>
      </c>
      <c r="G649" s="47">
        <f>IF(OR(M649="",M649="NO CONNECTION"),"",IFERROR(VALUE(SUBSTITUTE(_xlfn.FILTERXML(M649,"//lonDeg"),".",MID(1/2,2,1))),""))</f>
        <v/>
      </c>
      <c r="H649" s="45">
        <f>IF(ISNUMBER(F649),SUBSTITUTE(ROUND(F649,6)&amp;"",",",".")&amp;", "&amp;SUBSTITUTE(ROUND(G649,6)&amp;"",",","."),"")</f>
        <v/>
      </c>
      <c r="I649" s="46">
        <f>IF(ISNUMBER(F649),IFERROR(HYPERLINK("https://www.mymapcodes.com/go/?t="&amp;IF(U649="","AAA",U649)&amp;"&amp;ma="&amp;LEFT(S649,V649-1)&amp;"&amp;mb="&amp;MID(S649,V649+1,99),"Open on MyMapcodes →"),""),"")</f>
        <v/>
      </c>
      <c r="J649" s="48">
        <f>IF(P649="","",IF(AC649="MISSING","Add the country code: put it in front of the mapcode (e.g. ZAF RDD.2J) or in column C. ZAF = South Africa.",IF(AC649&lt;&gt;"",AC649,IF(M649="NO CONNECTION","Excel couldn't reach the mapcode service. Click the REFRESH RESULTS box just above the table.",IF(NOT(ISNUMBER(F649)),"The mapcode service doesn't recognise "&amp;E649&amp;". Check the mapcode and the country code.",IF(AD649,"Two different country codes were given, so the one in front of the mapcode ("&amp;R649&amp;") was used.",IF(E649&lt;&gt;TRIM(UPPER(B649&amp;"")),"Tidied up to "&amp;E649&amp;".","")))))))</f>
        <v/>
      </c>
      <c r="L649" s="49">
        <f>IF(E649="","",MapcodeAPI&amp;"coords/"&amp;SUBSTITUTE(E649," ","%20"))&amp;LEFT($B$13,0)</f>
        <v/>
      </c>
      <c r="M649" s="49">
        <f>IF(L649="","",IFERROR(_xlfn.WEBSERVICE(L649),IF(MapcodeAPIBackup="","NO CONNECTION",IFERROR(_xlfn.WEBSERVICE(MapcodeAPIBackup&amp;MID(L649,LEN(MapcodeAPI)+1,999)),"NO CONNECTION"))))</f>
        <v/>
      </c>
      <c r="N649" t="inlineStr">
        <is>
          <t xml:space="preserve"> </t>
        </is>
      </c>
      <c r="P649" s="50">
        <f>IFERROR(IF(AND(TRIM(B649&amp;"")="",TRIM(C649&amp;"")=""),"","#"&amp;UPPER(B649&amp;"")),"#(ERROR)")</f>
        <v/>
      </c>
      <c r="Q649" s="50">
        <f>IF(P649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649,2,999)," "," "),"﻿"," "),"​"," "),"⁠"," ")," "," ")," "," "),CHAR(9)," "),CHAR(10)," "),CHAR(13)," "),"MAPCODE"," "),CHAR(34)," "),"“"," "),"”"," "),"'"," "),"’"," "),"‘"," "),"("," "),")"," "),"["," "),"]"," "),"{"," "),"}"," "),","," "),";"," "),"|"," "),":"," "),"/"," "),"\"," ")))</f>
        <v/>
      </c>
      <c r="R649" s="50">
        <f>IF(ISNUMBER(FIND(" ",Q649)),LEFT(Q649,FIND(" ",Q649)-1),"")</f>
        <v/>
      </c>
      <c r="S649" s="50">
        <f>IF(ISNUMBER(FIND(" ",Q649)),TRIM(MID(Q649,FIND(" ",Q649)+1,999)),Q649)</f>
        <v/>
      </c>
      <c r="T6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649&amp;"")," "," "),"﻿"," "),"​"," "),"⁠"," ")," "," ")," "," "),CHAR(9)," "),CHAR(10)," "),CHAR(13)," "),"MAPCODE"," "),CHAR(34)," "),"“"," "),"”"," "),"'"," "),"’"," "),"‘"," "),"("," "),")"," "),"["," "),"]"," "),"{"," "),"}"," "),","," "),";"," "),"|"," "),":"," "),"/"," "),"\"," "))</f>
        <v/>
      </c>
      <c r="U649" s="50">
        <f>IF(R649&lt;&gt;"",R649,T649)</f>
        <v/>
      </c>
      <c r="V649" s="50">
        <f>IFERROR(FIND(".",S649),0)</f>
        <v/>
      </c>
      <c r="W649" s="50">
        <f>IF(V649&gt;0,V649-1,LEN(S649))</f>
        <v/>
      </c>
      <c r="X649" s="50">
        <f>IF(V649=0,"",IFERROR(LEFT(MID(S649,V649+1,99),FIND("-",MID(S649,V649+1,99))-1),MID(S649,V649+1,99)))</f>
        <v/>
      </c>
      <c r="Y649" s="50">
        <f>LEN(X649)</f>
        <v/>
      </c>
      <c r="Z6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649,"0",""),"1",""),"2",""),"3",""),"4",""),"5",""),"6",""),"7",""),"8",""),"9",""),"A",""),"B",""),"C",""),"D",""),"E",""),"F",""),"G",""),"H",""),"I",""),"J",""),"K",""),"L",""),"M",""),"N",""),"O",""),"P",""),"Q",""),"R",""),"S",""),"T",""),"U",""),"V",""),"W",""),"X",""),"Y",""),"Z",""),".",""),"-","")</f>
        <v/>
      </c>
      <c r="AA649" s="50">
        <f>LEN(S649)-LEN(SUBSTITUTE(S649,".",""))</f>
        <v/>
      </c>
      <c r="AB649" s="50">
        <f>AND(W649=5,Y649=4)</f>
        <v/>
      </c>
      <c r="AC649" s="50">
        <f>IF(P649="","",IF(S649="","There is no mapcode in this row, only a country code.",IF(ISNUMBER(FIND(" ",S649)),"There are too many spaces. A mapcode looks like ZAF RDD.2J: the country code, one space, then the code.",IF(Z649&lt;&gt;"","Contains characters that can't be in a mapcode: "&amp;Z649,IF(OR(AA649&lt;&gt;1,W649&lt;2,W649&gt;5,Y649&lt;2,Y649&gt;4),"This doesn't look like a mapcode. Mapcodes look like RDD.2J: 2 to 5 letters or numbers, a dot, then 2 to 4 more.",IF(AND(U649="",NOT(AB649)),"MISSING",IF(AND(U649&lt;&gt;"",OR(LEN(U649)&lt;2,LEN(U649)&gt;6,ISNUMBER(FIND(".",U649)))),"The country code """&amp;U649&amp;""" doesn't look right. Use a code like ZAF (South Africa) or US-CA (California).","")))))))</f>
        <v/>
      </c>
      <c r="AD649" s="50">
        <f>AND(R649&lt;&gt;"",T649&lt;&gt;"",R649&lt;&gt;T649)</f>
        <v/>
      </c>
    </row>
    <row r="650">
      <c r="B650" s="44" t="n"/>
      <c r="C650" s="44" t="n"/>
      <c r="D650" s="45">
        <f>IF(P650="","",IF(AC650="MISSING","MISSING COUNTRY CODE",IF(AC650&lt;&gt;"","NOT A VALID MAPCODE",IF(M650="NO CONNECTION","NO CONNECTION",IF(NOT(ISNUMBER(F650)),"NOT FOUND",IF(AD650,"CONVERTED – PLEASE CHECK","CONVERTED"))))))</f>
        <v/>
      </c>
      <c r="E650" s="46">
        <f>IF(OR(P650="",AC650&lt;&gt;""),"",TRIM(U650&amp;" "&amp;S650))</f>
        <v/>
      </c>
      <c r="F650" s="47">
        <f>IF(OR(M650="",M650="NO CONNECTION"),"",IFERROR(VALUE(SUBSTITUTE(_xlfn.FILTERXML(M650,"//latDeg"),".",MID(1/2,2,1))),""))</f>
        <v/>
      </c>
      <c r="G650" s="47">
        <f>IF(OR(M650="",M650="NO CONNECTION"),"",IFERROR(VALUE(SUBSTITUTE(_xlfn.FILTERXML(M650,"//lonDeg"),".",MID(1/2,2,1))),""))</f>
        <v/>
      </c>
      <c r="H650" s="45">
        <f>IF(ISNUMBER(F650),SUBSTITUTE(ROUND(F650,6)&amp;"",",",".")&amp;", "&amp;SUBSTITUTE(ROUND(G650,6)&amp;"",",","."),"")</f>
        <v/>
      </c>
      <c r="I650" s="46">
        <f>IF(ISNUMBER(F650),IFERROR(HYPERLINK("https://www.mymapcodes.com/go/?t="&amp;IF(U650="","AAA",U650)&amp;"&amp;ma="&amp;LEFT(S650,V650-1)&amp;"&amp;mb="&amp;MID(S650,V650+1,99),"Open on MyMapcodes →"),""),"")</f>
        <v/>
      </c>
      <c r="J650" s="48">
        <f>IF(P650="","",IF(AC650="MISSING","Add the country code: put it in front of the mapcode (e.g. ZAF RDD.2J) or in column C. ZAF = South Africa.",IF(AC650&lt;&gt;"",AC650,IF(M650="NO CONNECTION","Excel couldn't reach the mapcode service. Click the REFRESH RESULTS box just above the table.",IF(NOT(ISNUMBER(F650)),"The mapcode service doesn't recognise "&amp;E650&amp;". Check the mapcode and the country code.",IF(AD650,"Two different country codes were given, so the one in front of the mapcode ("&amp;R650&amp;") was used.",IF(E650&lt;&gt;TRIM(UPPER(B650&amp;"")),"Tidied up to "&amp;E650&amp;".","")))))))</f>
        <v/>
      </c>
      <c r="L650" s="49">
        <f>IF(E650="","",MapcodeAPI&amp;"coords/"&amp;SUBSTITUTE(E650," ","%20"))&amp;LEFT($B$13,0)</f>
        <v/>
      </c>
      <c r="M650" s="49">
        <f>IF(L650="","",IFERROR(_xlfn.WEBSERVICE(L650),IF(MapcodeAPIBackup="","NO CONNECTION",IFERROR(_xlfn.WEBSERVICE(MapcodeAPIBackup&amp;MID(L650,LEN(MapcodeAPI)+1,999)),"NO CONNECTION"))))</f>
        <v/>
      </c>
      <c r="N650" t="inlineStr">
        <is>
          <t xml:space="preserve"> </t>
        </is>
      </c>
      <c r="P650" s="50">
        <f>IFERROR(IF(AND(TRIM(B650&amp;"")="",TRIM(C650&amp;"")=""),"","#"&amp;UPPER(B650&amp;"")),"#(ERROR)")</f>
        <v/>
      </c>
      <c r="Q650" s="50">
        <f>IF(P650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650,2,999)," "," "),"﻿"," "),"​"," "),"⁠"," ")," "," ")," "," "),CHAR(9)," "),CHAR(10)," "),CHAR(13)," "),"MAPCODE"," "),CHAR(34)," "),"“"," "),"”"," "),"'"," "),"’"," "),"‘"," "),"("," "),")"," "),"["," "),"]"," "),"{"," "),"}"," "),","," "),";"," "),"|"," "),":"," "),"/"," "),"\"," ")))</f>
        <v/>
      </c>
      <c r="R650" s="50">
        <f>IF(ISNUMBER(FIND(" ",Q650)),LEFT(Q650,FIND(" ",Q650)-1),"")</f>
        <v/>
      </c>
      <c r="S650" s="50">
        <f>IF(ISNUMBER(FIND(" ",Q650)),TRIM(MID(Q650,FIND(" ",Q650)+1,999)),Q650)</f>
        <v/>
      </c>
      <c r="T6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650&amp;"")," "," "),"﻿"," "),"​"," "),"⁠"," ")," "," ")," "," "),CHAR(9)," "),CHAR(10)," "),CHAR(13)," "),"MAPCODE"," "),CHAR(34)," "),"“"," "),"”"," "),"'"," "),"’"," "),"‘"," "),"("," "),")"," "),"["," "),"]"," "),"{"," "),"}"," "),","," "),";"," "),"|"," "),":"," "),"/"," "),"\"," "))</f>
        <v/>
      </c>
      <c r="U650" s="50">
        <f>IF(R650&lt;&gt;"",R650,T650)</f>
        <v/>
      </c>
      <c r="V650" s="50">
        <f>IFERROR(FIND(".",S650),0)</f>
        <v/>
      </c>
      <c r="W650" s="50">
        <f>IF(V650&gt;0,V650-1,LEN(S650))</f>
        <v/>
      </c>
      <c r="X650" s="50">
        <f>IF(V650=0,"",IFERROR(LEFT(MID(S650,V650+1,99),FIND("-",MID(S650,V650+1,99))-1),MID(S650,V650+1,99)))</f>
        <v/>
      </c>
      <c r="Y650" s="50">
        <f>LEN(X650)</f>
        <v/>
      </c>
      <c r="Z6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650,"0",""),"1",""),"2",""),"3",""),"4",""),"5",""),"6",""),"7",""),"8",""),"9",""),"A",""),"B",""),"C",""),"D",""),"E",""),"F",""),"G",""),"H",""),"I",""),"J",""),"K",""),"L",""),"M",""),"N",""),"O",""),"P",""),"Q",""),"R",""),"S",""),"T",""),"U",""),"V",""),"W",""),"X",""),"Y",""),"Z",""),".",""),"-","")</f>
        <v/>
      </c>
      <c r="AA650" s="50">
        <f>LEN(S650)-LEN(SUBSTITUTE(S650,".",""))</f>
        <v/>
      </c>
      <c r="AB650" s="50">
        <f>AND(W650=5,Y650=4)</f>
        <v/>
      </c>
      <c r="AC650" s="50">
        <f>IF(P650="","",IF(S650="","There is no mapcode in this row, only a country code.",IF(ISNUMBER(FIND(" ",S650)),"There are too many spaces. A mapcode looks like ZAF RDD.2J: the country code, one space, then the code.",IF(Z650&lt;&gt;"","Contains characters that can't be in a mapcode: "&amp;Z650,IF(OR(AA650&lt;&gt;1,W650&lt;2,W650&gt;5,Y650&lt;2,Y650&gt;4),"This doesn't look like a mapcode. Mapcodes look like RDD.2J: 2 to 5 letters or numbers, a dot, then 2 to 4 more.",IF(AND(U650="",NOT(AB650)),"MISSING",IF(AND(U650&lt;&gt;"",OR(LEN(U650)&lt;2,LEN(U650)&gt;6,ISNUMBER(FIND(".",U650)))),"The country code """&amp;U650&amp;""" doesn't look right. Use a code like ZAF (South Africa) or US-CA (California).","")))))))</f>
        <v/>
      </c>
      <c r="AD650" s="50">
        <f>AND(R650&lt;&gt;"",T650&lt;&gt;"",R650&lt;&gt;T650)</f>
        <v/>
      </c>
    </row>
    <row r="651">
      <c r="B651" s="44" t="n"/>
      <c r="C651" s="44" t="n"/>
      <c r="D651" s="45">
        <f>IF(P651="","",IF(AC651="MISSING","MISSING COUNTRY CODE",IF(AC651&lt;&gt;"","NOT A VALID MAPCODE",IF(M651="NO CONNECTION","NO CONNECTION",IF(NOT(ISNUMBER(F651)),"NOT FOUND",IF(AD651,"CONVERTED – PLEASE CHECK","CONVERTED"))))))</f>
        <v/>
      </c>
      <c r="E651" s="46">
        <f>IF(OR(P651="",AC651&lt;&gt;""),"",TRIM(U651&amp;" "&amp;S651))</f>
        <v/>
      </c>
      <c r="F651" s="47">
        <f>IF(OR(M651="",M651="NO CONNECTION"),"",IFERROR(VALUE(SUBSTITUTE(_xlfn.FILTERXML(M651,"//latDeg"),".",MID(1/2,2,1))),""))</f>
        <v/>
      </c>
      <c r="G651" s="47">
        <f>IF(OR(M651="",M651="NO CONNECTION"),"",IFERROR(VALUE(SUBSTITUTE(_xlfn.FILTERXML(M651,"//lonDeg"),".",MID(1/2,2,1))),""))</f>
        <v/>
      </c>
      <c r="H651" s="45">
        <f>IF(ISNUMBER(F651),SUBSTITUTE(ROUND(F651,6)&amp;"",",",".")&amp;", "&amp;SUBSTITUTE(ROUND(G651,6)&amp;"",",","."),"")</f>
        <v/>
      </c>
      <c r="I651" s="46">
        <f>IF(ISNUMBER(F651),IFERROR(HYPERLINK("https://www.mymapcodes.com/go/?t="&amp;IF(U651="","AAA",U651)&amp;"&amp;ma="&amp;LEFT(S651,V651-1)&amp;"&amp;mb="&amp;MID(S651,V651+1,99),"Open on MyMapcodes →"),""),"")</f>
        <v/>
      </c>
      <c r="J651" s="48">
        <f>IF(P651="","",IF(AC651="MISSING","Add the country code: put it in front of the mapcode (e.g. ZAF RDD.2J) or in column C. ZAF = South Africa.",IF(AC651&lt;&gt;"",AC651,IF(M651="NO CONNECTION","Excel couldn't reach the mapcode service. Click the REFRESH RESULTS box just above the table.",IF(NOT(ISNUMBER(F651)),"The mapcode service doesn't recognise "&amp;E651&amp;". Check the mapcode and the country code.",IF(AD651,"Two different country codes were given, so the one in front of the mapcode ("&amp;R651&amp;") was used.",IF(E651&lt;&gt;TRIM(UPPER(B651&amp;"")),"Tidied up to "&amp;E651&amp;".","")))))))</f>
        <v/>
      </c>
      <c r="L651" s="49">
        <f>IF(E651="","",MapcodeAPI&amp;"coords/"&amp;SUBSTITUTE(E651," ","%20"))&amp;LEFT($B$13,0)</f>
        <v/>
      </c>
      <c r="M651" s="49">
        <f>IF(L651="","",IFERROR(_xlfn.WEBSERVICE(L651),IF(MapcodeAPIBackup="","NO CONNECTION",IFERROR(_xlfn.WEBSERVICE(MapcodeAPIBackup&amp;MID(L651,LEN(MapcodeAPI)+1,999)),"NO CONNECTION"))))</f>
        <v/>
      </c>
      <c r="N651" t="inlineStr">
        <is>
          <t xml:space="preserve"> </t>
        </is>
      </c>
      <c r="P651" s="50">
        <f>IFERROR(IF(AND(TRIM(B651&amp;"")="",TRIM(C651&amp;"")=""),"","#"&amp;UPPER(B651&amp;"")),"#(ERROR)")</f>
        <v/>
      </c>
      <c r="Q651" s="50">
        <f>IF(P651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651,2,999)," "," "),"﻿"," "),"​"," "),"⁠"," ")," "," ")," "," "),CHAR(9)," "),CHAR(10)," "),CHAR(13)," "),"MAPCODE"," "),CHAR(34)," "),"“"," "),"”"," "),"'"," "),"’"," "),"‘"," "),"("," "),")"," "),"["," "),"]"," "),"{"," "),"}"," "),","," "),";"," "),"|"," "),":"," "),"/"," "),"\"," ")))</f>
        <v/>
      </c>
      <c r="R651" s="50">
        <f>IF(ISNUMBER(FIND(" ",Q651)),LEFT(Q651,FIND(" ",Q651)-1),"")</f>
        <v/>
      </c>
      <c r="S651" s="50">
        <f>IF(ISNUMBER(FIND(" ",Q651)),TRIM(MID(Q651,FIND(" ",Q651)+1,999)),Q651)</f>
        <v/>
      </c>
      <c r="T6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651&amp;"")," "," "),"﻿"," "),"​"," "),"⁠"," ")," "," ")," "," "),CHAR(9)," "),CHAR(10)," "),CHAR(13)," "),"MAPCODE"," "),CHAR(34)," "),"“"," "),"”"," "),"'"," "),"’"," "),"‘"," "),"("," "),")"," "),"["," "),"]"," "),"{"," "),"}"," "),","," "),";"," "),"|"," "),":"," "),"/"," "),"\"," "))</f>
        <v/>
      </c>
      <c r="U651" s="50">
        <f>IF(R651&lt;&gt;"",R651,T651)</f>
        <v/>
      </c>
      <c r="V651" s="50">
        <f>IFERROR(FIND(".",S651),0)</f>
        <v/>
      </c>
      <c r="W651" s="50">
        <f>IF(V651&gt;0,V651-1,LEN(S651))</f>
        <v/>
      </c>
      <c r="X651" s="50">
        <f>IF(V651=0,"",IFERROR(LEFT(MID(S651,V651+1,99),FIND("-",MID(S651,V651+1,99))-1),MID(S651,V651+1,99)))</f>
        <v/>
      </c>
      <c r="Y651" s="50">
        <f>LEN(X651)</f>
        <v/>
      </c>
      <c r="Z6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651,"0",""),"1",""),"2",""),"3",""),"4",""),"5",""),"6",""),"7",""),"8",""),"9",""),"A",""),"B",""),"C",""),"D",""),"E",""),"F",""),"G",""),"H",""),"I",""),"J",""),"K",""),"L",""),"M",""),"N",""),"O",""),"P",""),"Q",""),"R",""),"S",""),"T",""),"U",""),"V",""),"W",""),"X",""),"Y",""),"Z",""),".",""),"-","")</f>
        <v/>
      </c>
      <c r="AA651" s="50">
        <f>LEN(S651)-LEN(SUBSTITUTE(S651,".",""))</f>
        <v/>
      </c>
      <c r="AB651" s="50">
        <f>AND(W651=5,Y651=4)</f>
        <v/>
      </c>
      <c r="AC651" s="50">
        <f>IF(P651="","",IF(S651="","There is no mapcode in this row, only a country code.",IF(ISNUMBER(FIND(" ",S651)),"There are too many spaces. A mapcode looks like ZAF RDD.2J: the country code, one space, then the code.",IF(Z651&lt;&gt;"","Contains characters that can't be in a mapcode: "&amp;Z651,IF(OR(AA651&lt;&gt;1,W651&lt;2,W651&gt;5,Y651&lt;2,Y651&gt;4),"This doesn't look like a mapcode. Mapcodes look like RDD.2J: 2 to 5 letters or numbers, a dot, then 2 to 4 more.",IF(AND(U651="",NOT(AB651)),"MISSING",IF(AND(U651&lt;&gt;"",OR(LEN(U651)&lt;2,LEN(U651)&gt;6,ISNUMBER(FIND(".",U651)))),"The country code """&amp;U651&amp;""" doesn't look right. Use a code like ZAF (South Africa) or US-CA (California).","")))))))</f>
        <v/>
      </c>
      <c r="AD651" s="50">
        <f>AND(R651&lt;&gt;"",T651&lt;&gt;"",R651&lt;&gt;T651)</f>
        <v/>
      </c>
    </row>
    <row r="652">
      <c r="B652" s="44" t="n"/>
      <c r="C652" s="44" t="n"/>
      <c r="D652" s="45">
        <f>IF(P652="","",IF(AC652="MISSING","MISSING COUNTRY CODE",IF(AC652&lt;&gt;"","NOT A VALID MAPCODE",IF(M652="NO CONNECTION","NO CONNECTION",IF(NOT(ISNUMBER(F652)),"NOT FOUND",IF(AD652,"CONVERTED – PLEASE CHECK","CONVERTED"))))))</f>
        <v/>
      </c>
      <c r="E652" s="46">
        <f>IF(OR(P652="",AC652&lt;&gt;""),"",TRIM(U652&amp;" "&amp;S652))</f>
        <v/>
      </c>
      <c r="F652" s="47">
        <f>IF(OR(M652="",M652="NO CONNECTION"),"",IFERROR(VALUE(SUBSTITUTE(_xlfn.FILTERXML(M652,"//latDeg"),".",MID(1/2,2,1))),""))</f>
        <v/>
      </c>
      <c r="G652" s="47">
        <f>IF(OR(M652="",M652="NO CONNECTION"),"",IFERROR(VALUE(SUBSTITUTE(_xlfn.FILTERXML(M652,"//lonDeg"),".",MID(1/2,2,1))),""))</f>
        <v/>
      </c>
      <c r="H652" s="45">
        <f>IF(ISNUMBER(F652),SUBSTITUTE(ROUND(F652,6)&amp;"",",",".")&amp;", "&amp;SUBSTITUTE(ROUND(G652,6)&amp;"",",","."),"")</f>
        <v/>
      </c>
      <c r="I652" s="46">
        <f>IF(ISNUMBER(F652),IFERROR(HYPERLINK("https://www.mymapcodes.com/go/?t="&amp;IF(U652="","AAA",U652)&amp;"&amp;ma="&amp;LEFT(S652,V652-1)&amp;"&amp;mb="&amp;MID(S652,V652+1,99),"Open on MyMapcodes →"),""),"")</f>
        <v/>
      </c>
      <c r="J652" s="48">
        <f>IF(P652="","",IF(AC652="MISSING","Add the country code: put it in front of the mapcode (e.g. ZAF RDD.2J) or in column C. ZAF = South Africa.",IF(AC652&lt;&gt;"",AC652,IF(M652="NO CONNECTION","Excel couldn't reach the mapcode service. Click the REFRESH RESULTS box just above the table.",IF(NOT(ISNUMBER(F652)),"The mapcode service doesn't recognise "&amp;E652&amp;". Check the mapcode and the country code.",IF(AD652,"Two different country codes were given, so the one in front of the mapcode ("&amp;R652&amp;") was used.",IF(E652&lt;&gt;TRIM(UPPER(B652&amp;"")),"Tidied up to "&amp;E652&amp;".","")))))))</f>
        <v/>
      </c>
      <c r="L652" s="49">
        <f>IF(E652="","",MapcodeAPI&amp;"coords/"&amp;SUBSTITUTE(E652," ","%20"))&amp;LEFT($B$13,0)</f>
        <v/>
      </c>
      <c r="M652" s="49">
        <f>IF(L652="","",IFERROR(_xlfn.WEBSERVICE(L652),IF(MapcodeAPIBackup="","NO CONNECTION",IFERROR(_xlfn.WEBSERVICE(MapcodeAPIBackup&amp;MID(L652,LEN(MapcodeAPI)+1,999)),"NO CONNECTION"))))</f>
        <v/>
      </c>
      <c r="N652" t="inlineStr">
        <is>
          <t xml:space="preserve"> </t>
        </is>
      </c>
      <c r="P652" s="50">
        <f>IFERROR(IF(AND(TRIM(B652&amp;"")="",TRIM(C652&amp;"")=""),"","#"&amp;UPPER(B652&amp;"")),"#(ERROR)")</f>
        <v/>
      </c>
      <c r="Q652" s="50">
        <f>IF(P652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652,2,999)," "," "),"﻿"," "),"​"," "),"⁠"," ")," "," ")," "," "),CHAR(9)," "),CHAR(10)," "),CHAR(13)," "),"MAPCODE"," "),CHAR(34)," "),"“"," "),"”"," "),"'"," "),"’"," "),"‘"," "),"("," "),")"," "),"["," "),"]"," "),"{"," "),"}"," "),","," "),";"," "),"|"," "),":"," "),"/"," "),"\"," ")))</f>
        <v/>
      </c>
      <c r="R652" s="50">
        <f>IF(ISNUMBER(FIND(" ",Q652)),LEFT(Q652,FIND(" ",Q652)-1),"")</f>
        <v/>
      </c>
      <c r="S652" s="50">
        <f>IF(ISNUMBER(FIND(" ",Q652)),TRIM(MID(Q652,FIND(" ",Q652)+1,999)),Q652)</f>
        <v/>
      </c>
      <c r="T6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652&amp;"")," "," "),"﻿"," "),"​"," "),"⁠"," ")," "," ")," "," "),CHAR(9)," "),CHAR(10)," "),CHAR(13)," "),"MAPCODE"," "),CHAR(34)," "),"“"," "),"”"," "),"'"," "),"’"," "),"‘"," "),"("," "),")"," "),"["," "),"]"," "),"{"," "),"}"," "),","," "),";"," "),"|"," "),":"," "),"/"," "),"\"," "))</f>
        <v/>
      </c>
      <c r="U652" s="50">
        <f>IF(R652&lt;&gt;"",R652,T652)</f>
        <v/>
      </c>
      <c r="V652" s="50">
        <f>IFERROR(FIND(".",S652),0)</f>
        <v/>
      </c>
      <c r="W652" s="50">
        <f>IF(V652&gt;0,V652-1,LEN(S652))</f>
        <v/>
      </c>
      <c r="X652" s="50">
        <f>IF(V652=0,"",IFERROR(LEFT(MID(S652,V652+1,99),FIND("-",MID(S652,V652+1,99))-1),MID(S652,V652+1,99)))</f>
        <v/>
      </c>
      <c r="Y652" s="50">
        <f>LEN(X652)</f>
        <v/>
      </c>
      <c r="Z6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652,"0",""),"1",""),"2",""),"3",""),"4",""),"5",""),"6",""),"7",""),"8",""),"9",""),"A",""),"B",""),"C",""),"D",""),"E",""),"F",""),"G",""),"H",""),"I",""),"J",""),"K",""),"L",""),"M",""),"N",""),"O",""),"P",""),"Q",""),"R",""),"S",""),"T",""),"U",""),"V",""),"W",""),"X",""),"Y",""),"Z",""),".",""),"-","")</f>
        <v/>
      </c>
      <c r="AA652" s="50">
        <f>LEN(S652)-LEN(SUBSTITUTE(S652,".",""))</f>
        <v/>
      </c>
      <c r="AB652" s="50">
        <f>AND(W652=5,Y652=4)</f>
        <v/>
      </c>
      <c r="AC652" s="50">
        <f>IF(P652="","",IF(S652="","There is no mapcode in this row, only a country code.",IF(ISNUMBER(FIND(" ",S652)),"There are too many spaces. A mapcode looks like ZAF RDD.2J: the country code, one space, then the code.",IF(Z652&lt;&gt;"","Contains characters that can't be in a mapcode: "&amp;Z652,IF(OR(AA652&lt;&gt;1,W652&lt;2,W652&gt;5,Y652&lt;2,Y652&gt;4),"This doesn't look like a mapcode. Mapcodes look like RDD.2J: 2 to 5 letters or numbers, a dot, then 2 to 4 more.",IF(AND(U652="",NOT(AB652)),"MISSING",IF(AND(U652&lt;&gt;"",OR(LEN(U652)&lt;2,LEN(U652)&gt;6,ISNUMBER(FIND(".",U652)))),"The country code """&amp;U652&amp;""" doesn't look right. Use a code like ZAF (South Africa) or US-CA (California).","")))))))</f>
        <v/>
      </c>
      <c r="AD652" s="50">
        <f>AND(R652&lt;&gt;"",T652&lt;&gt;"",R652&lt;&gt;T652)</f>
        <v/>
      </c>
    </row>
    <row r="653">
      <c r="B653" s="44" t="n"/>
      <c r="C653" s="44" t="n"/>
      <c r="D653" s="45">
        <f>IF(P653="","",IF(AC653="MISSING","MISSING COUNTRY CODE",IF(AC653&lt;&gt;"","NOT A VALID MAPCODE",IF(M653="NO CONNECTION","NO CONNECTION",IF(NOT(ISNUMBER(F653)),"NOT FOUND",IF(AD653,"CONVERTED – PLEASE CHECK","CONVERTED"))))))</f>
        <v/>
      </c>
      <c r="E653" s="46">
        <f>IF(OR(P653="",AC653&lt;&gt;""),"",TRIM(U653&amp;" "&amp;S653))</f>
        <v/>
      </c>
      <c r="F653" s="47">
        <f>IF(OR(M653="",M653="NO CONNECTION"),"",IFERROR(VALUE(SUBSTITUTE(_xlfn.FILTERXML(M653,"//latDeg"),".",MID(1/2,2,1))),""))</f>
        <v/>
      </c>
      <c r="G653" s="47">
        <f>IF(OR(M653="",M653="NO CONNECTION"),"",IFERROR(VALUE(SUBSTITUTE(_xlfn.FILTERXML(M653,"//lonDeg"),".",MID(1/2,2,1))),""))</f>
        <v/>
      </c>
      <c r="H653" s="45">
        <f>IF(ISNUMBER(F653),SUBSTITUTE(ROUND(F653,6)&amp;"",",",".")&amp;", "&amp;SUBSTITUTE(ROUND(G653,6)&amp;"",",","."),"")</f>
        <v/>
      </c>
      <c r="I653" s="46">
        <f>IF(ISNUMBER(F653),IFERROR(HYPERLINK("https://www.mymapcodes.com/go/?t="&amp;IF(U653="","AAA",U653)&amp;"&amp;ma="&amp;LEFT(S653,V653-1)&amp;"&amp;mb="&amp;MID(S653,V653+1,99),"Open on MyMapcodes →"),""),"")</f>
        <v/>
      </c>
      <c r="J653" s="48">
        <f>IF(P653="","",IF(AC653="MISSING","Add the country code: put it in front of the mapcode (e.g. ZAF RDD.2J) or in column C. ZAF = South Africa.",IF(AC653&lt;&gt;"",AC653,IF(M653="NO CONNECTION","Excel couldn't reach the mapcode service. Click the REFRESH RESULTS box just above the table.",IF(NOT(ISNUMBER(F653)),"The mapcode service doesn't recognise "&amp;E653&amp;". Check the mapcode and the country code.",IF(AD653,"Two different country codes were given, so the one in front of the mapcode ("&amp;R653&amp;") was used.",IF(E653&lt;&gt;TRIM(UPPER(B653&amp;"")),"Tidied up to "&amp;E653&amp;".","")))))))</f>
        <v/>
      </c>
      <c r="L653" s="49">
        <f>IF(E653="","",MapcodeAPI&amp;"coords/"&amp;SUBSTITUTE(E653," ","%20"))&amp;LEFT($B$13,0)</f>
        <v/>
      </c>
      <c r="M653" s="49">
        <f>IF(L653="","",IFERROR(_xlfn.WEBSERVICE(L653),IF(MapcodeAPIBackup="","NO CONNECTION",IFERROR(_xlfn.WEBSERVICE(MapcodeAPIBackup&amp;MID(L653,LEN(MapcodeAPI)+1,999)),"NO CONNECTION"))))</f>
        <v/>
      </c>
      <c r="N653" t="inlineStr">
        <is>
          <t xml:space="preserve"> </t>
        </is>
      </c>
      <c r="P653" s="50">
        <f>IFERROR(IF(AND(TRIM(B653&amp;"")="",TRIM(C653&amp;"")=""),"","#"&amp;UPPER(B653&amp;"")),"#(ERROR)")</f>
        <v/>
      </c>
      <c r="Q653" s="50">
        <f>IF(P653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653,2,999)," "," "),"﻿"," "),"​"," "),"⁠"," ")," "," ")," "," "),CHAR(9)," "),CHAR(10)," "),CHAR(13)," "),"MAPCODE"," "),CHAR(34)," "),"“"," "),"”"," "),"'"," "),"’"," "),"‘"," "),"("," "),")"," "),"["," "),"]"," "),"{"," "),"}"," "),","," "),";"," "),"|"," "),":"," "),"/"," "),"\"," ")))</f>
        <v/>
      </c>
      <c r="R653" s="50">
        <f>IF(ISNUMBER(FIND(" ",Q653)),LEFT(Q653,FIND(" ",Q653)-1),"")</f>
        <v/>
      </c>
      <c r="S653" s="50">
        <f>IF(ISNUMBER(FIND(" ",Q653)),TRIM(MID(Q653,FIND(" ",Q653)+1,999)),Q653)</f>
        <v/>
      </c>
      <c r="T6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653&amp;"")," "," "),"﻿"," "),"​"," "),"⁠"," ")," "," ")," "," "),CHAR(9)," "),CHAR(10)," "),CHAR(13)," "),"MAPCODE"," "),CHAR(34)," "),"“"," "),"”"," "),"'"," "),"’"," "),"‘"," "),"("," "),")"," "),"["," "),"]"," "),"{"," "),"}"," "),","," "),";"," "),"|"," "),":"," "),"/"," "),"\"," "))</f>
        <v/>
      </c>
      <c r="U653" s="50">
        <f>IF(R653&lt;&gt;"",R653,T653)</f>
        <v/>
      </c>
      <c r="V653" s="50">
        <f>IFERROR(FIND(".",S653),0)</f>
        <v/>
      </c>
      <c r="W653" s="50">
        <f>IF(V653&gt;0,V653-1,LEN(S653))</f>
        <v/>
      </c>
      <c r="X653" s="50">
        <f>IF(V653=0,"",IFERROR(LEFT(MID(S653,V653+1,99),FIND("-",MID(S653,V653+1,99))-1),MID(S653,V653+1,99)))</f>
        <v/>
      </c>
      <c r="Y653" s="50">
        <f>LEN(X653)</f>
        <v/>
      </c>
      <c r="Z6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653,"0",""),"1",""),"2",""),"3",""),"4",""),"5",""),"6",""),"7",""),"8",""),"9",""),"A",""),"B",""),"C",""),"D",""),"E",""),"F",""),"G",""),"H",""),"I",""),"J",""),"K",""),"L",""),"M",""),"N",""),"O",""),"P",""),"Q",""),"R",""),"S",""),"T",""),"U",""),"V",""),"W",""),"X",""),"Y",""),"Z",""),".",""),"-","")</f>
        <v/>
      </c>
      <c r="AA653" s="50">
        <f>LEN(S653)-LEN(SUBSTITUTE(S653,".",""))</f>
        <v/>
      </c>
      <c r="AB653" s="50">
        <f>AND(W653=5,Y653=4)</f>
        <v/>
      </c>
      <c r="AC653" s="50">
        <f>IF(P653="","",IF(S653="","There is no mapcode in this row, only a country code.",IF(ISNUMBER(FIND(" ",S653)),"There are too many spaces. A mapcode looks like ZAF RDD.2J: the country code, one space, then the code.",IF(Z653&lt;&gt;"","Contains characters that can't be in a mapcode: "&amp;Z653,IF(OR(AA653&lt;&gt;1,W653&lt;2,W653&gt;5,Y653&lt;2,Y653&gt;4),"This doesn't look like a mapcode. Mapcodes look like RDD.2J: 2 to 5 letters or numbers, a dot, then 2 to 4 more.",IF(AND(U653="",NOT(AB653)),"MISSING",IF(AND(U653&lt;&gt;"",OR(LEN(U653)&lt;2,LEN(U653)&gt;6,ISNUMBER(FIND(".",U653)))),"The country code """&amp;U653&amp;""" doesn't look right. Use a code like ZAF (South Africa) or US-CA (California).","")))))))</f>
        <v/>
      </c>
      <c r="AD653" s="50">
        <f>AND(R653&lt;&gt;"",T653&lt;&gt;"",R653&lt;&gt;T653)</f>
        <v/>
      </c>
    </row>
    <row r="654">
      <c r="B654" s="44" t="n"/>
      <c r="C654" s="44" t="n"/>
      <c r="D654" s="45">
        <f>IF(P654="","",IF(AC654="MISSING","MISSING COUNTRY CODE",IF(AC654&lt;&gt;"","NOT A VALID MAPCODE",IF(M654="NO CONNECTION","NO CONNECTION",IF(NOT(ISNUMBER(F654)),"NOT FOUND",IF(AD654,"CONVERTED – PLEASE CHECK","CONVERTED"))))))</f>
        <v/>
      </c>
      <c r="E654" s="46">
        <f>IF(OR(P654="",AC654&lt;&gt;""),"",TRIM(U654&amp;" "&amp;S654))</f>
        <v/>
      </c>
      <c r="F654" s="47">
        <f>IF(OR(M654="",M654="NO CONNECTION"),"",IFERROR(VALUE(SUBSTITUTE(_xlfn.FILTERXML(M654,"//latDeg"),".",MID(1/2,2,1))),""))</f>
        <v/>
      </c>
      <c r="G654" s="47">
        <f>IF(OR(M654="",M654="NO CONNECTION"),"",IFERROR(VALUE(SUBSTITUTE(_xlfn.FILTERXML(M654,"//lonDeg"),".",MID(1/2,2,1))),""))</f>
        <v/>
      </c>
      <c r="H654" s="45">
        <f>IF(ISNUMBER(F654),SUBSTITUTE(ROUND(F654,6)&amp;"",",",".")&amp;", "&amp;SUBSTITUTE(ROUND(G654,6)&amp;"",",","."),"")</f>
        <v/>
      </c>
      <c r="I654" s="46">
        <f>IF(ISNUMBER(F654),IFERROR(HYPERLINK("https://www.mymapcodes.com/go/?t="&amp;IF(U654="","AAA",U654)&amp;"&amp;ma="&amp;LEFT(S654,V654-1)&amp;"&amp;mb="&amp;MID(S654,V654+1,99),"Open on MyMapcodes →"),""),"")</f>
        <v/>
      </c>
      <c r="J654" s="48">
        <f>IF(P654="","",IF(AC654="MISSING","Add the country code: put it in front of the mapcode (e.g. ZAF RDD.2J) or in column C. ZAF = South Africa.",IF(AC654&lt;&gt;"",AC654,IF(M654="NO CONNECTION","Excel couldn't reach the mapcode service. Click the REFRESH RESULTS box just above the table.",IF(NOT(ISNUMBER(F654)),"The mapcode service doesn't recognise "&amp;E654&amp;". Check the mapcode and the country code.",IF(AD654,"Two different country codes were given, so the one in front of the mapcode ("&amp;R654&amp;") was used.",IF(E654&lt;&gt;TRIM(UPPER(B654&amp;"")),"Tidied up to "&amp;E654&amp;".","")))))))</f>
        <v/>
      </c>
      <c r="L654" s="49">
        <f>IF(E654="","",MapcodeAPI&amp;"coords/"&amp;SUBSTITUTE(E654," ","%20"))&amp;LEFT($B$13,0)</f>
        <v/>
      </c>
      <c r="M654" s="49">
        <f>IF(L654="","",IFERROR(_xlfn.WEBSERVICE(L654),IF(MapcodeAPIBackup="","NO CONNECTION",IFERROR(_xlfn.WEBSERVICE(MapcodeAPIBackup&amp;MID(L654,LEN(MapcodeAPI)+1,999)),"NO CONNECTION"))))</f>
        <v/>
      </c>
      <c r="N654" t="inlineStr">
        <is>
          <t xml:space="preserve"> </t>
        </is>
      </c>
      <c r="P654" s="50">
        <f>IFERROR(IF(AND(TRIM(B654&amp;"")="",TRIM(C654&amp;"")=""),"","#"&amp;UPPER(B654&amp;"")),"#(ERROR)")</f>
        <v/>
      </c>
      <c r="Q654" s="50">
        <f>IF(P654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654,2,999)," "," "),"﻿"," "),"​"," "),"⁠"," ")," "," ")," "," "),CHAR(9)," "),CHAR(10)," "),CHAR(13)," "),"MAPCODE"," "),CHAR(34)," "),"“"," "),"”"," "),"'"," "),"’"," "),"‘"," "),"("," "),")"," "),"["," "),"]"," "),"{"," "),"}"," "),","," "),";"," "),"|"," "),":"," "),"/"," "),"\"," ")))</f>
        <v/>
      </c>
      <c r="R654" s="50">
        <f>IF(ISNUMBER(FIND(" ",Q654)),LEFT(Q654,FIND(" ",Q654)-1),"")</f>
        <v/>
      </c>
      <c r="S654" s="50">
        <f>IF(ISNUMBER(FIND(" ",Q654)),TRIM(MID(Q654,FIND(" ",Q654)+1,999)),Q654)</f>
        <v/>
      </c>
      <c r="T6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654&amp;"")," "," "),"﻿"," "),"​"," "),"⁠"," ")," "," ")," "," "),CHAR(9)," "),CHAR(10)," "),CHAR(13)," "),"MAPCODE"," "),CHAR(34)," "),"“"," "),"”"," "),"'"," "),"’"," "),"‘"," "),"("," "),")"," "),"["," "),"]"," "),"{"," "),"}"," "),","," "),";"," "),"|"," "),":"," "),"/"," "),"\"," "))</f>
        <v/>
      </c>
      <c r="U654" s="50">
        <f>IF(R654&lt;&gt;"",R654,T654)</f>
        <v/>
      </c>
      <c r="V654" s="50">
        <f>IFERROR(FIND(".",S654),0)</f>
        <v/>
      </c>
      <c r="W654" s="50">
        <f>IF(V654&gt;0,V654-1,LEN(S654))</f>
        <v/>
      </c>
      <c r="X654" s="50">
        <f>IF(V654=0,"",IFERROR(LEFT(MID(S654,V654+1,99),FIND("-",MID(S654,V654+1,99))-1),MID(S654,V654+1,99)))</f>
        <v/>
      </c>
      <c r="Y654" s="50">
        <f>LEN(X654)</f>
        <v/>
      </c>
      <c r="Z6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654,"0",""),"1",""),"2",""),"3",""),"4",""),"5",""),"6",""),"7",""),"8",""),"9",""),"A",""),"B",""),"C",""),"D",""),"E",""),"F",""),"G",""),"H",""),"I",""),"J",""),"K",""),"L",""),"M",""),"N",""),"O",""),"P",""),"Q",""),"R",""),"S",""),"T",""),"U",""),"V",""),"W",""),"X",""),"Y",""),"Z",""),".",""),"-","")</f>
        <v/>
      </c>
      <c r="AA654" s="50">
        <f>LEN(S654)-LEN(SUBSTITUTE(S654,".",""))</f>
        <v/>
      </c>
      <c r="AB654" s="50">
        <f>AND(W654=5,Y654=4)</f>
        <v/>
      </c>
      <c r="AC654" s="50">
        <f>IF(P654="","",IF(S654="","There is no mapcode in this row, only a country code.",IF(ISNUMBER(FIND(" ",S654)),"There are too many spaces. A mapcode looks like ZAF RDD.2J: the country code, one space, then the code.",IF(Z654&lt;&gt;"","Contains characters that can't be in a mapcode: "&amp;Z654,IF(OR(AA654&lt;&gt;1,W654&lt;2,W654&gt;5,Y654&lt;2,Y654&gt;4),"This doesn't look like a mapcode. Mapcodes look like RDD.2J: 2 to 5 letters or numbers, a dot, then 2 to 4 more.",IF(AND(U654="",NOT(AB654)),"MISSING",IF(AND(U654&lt;&gt;"",OR(LEN(U654)&lt;2,LEN(U654)&gt;6,ISNUMBER(FIND(".",U654)))),"The country code """&amp;U654&amp;""" doesn't look right. Use a code like ZAF (South Africa) or US-CA (California).","")))))))</f>
        <v/>
      </c>
      <c r="AD654" s="50">
        <f>AND(R654&lt;&gt;"",T654&lt;&gt;"",R654&lt;&gt;T654)</f>
        <v/>
      </c>
    </row>
    <row r="655">
      <c r="B655" s="44" t="n"/>
      <c r="C655" s="44" t="n"/>
      <c r="D655" s="45">
        <f>IF(P655="","",IF(AC655="MISSING","MISSING COUNTRY CODE",IF(AC655&lt;&gt;"","NOT A VALID MAPCODE",IF(M655="NO CONNECTION","NO CONNECTION",IF(NOT(ISNUMBER(F655)),"NOT FOUND",IF(AD655,"CONVERTED – PLEASE CHECK","CONVERTED"))))))</f>
        <v/>
      </c>
      <c r="E655" s="46">
        <f>IF(OR(P655="",AC655&lt;&gt;""),"",TRIM(U655&amp;" "&amp;S655))</f>
        <v/>
      </c>
      <c r="F655" s="47">
        <f>IF(OR(M655="",M655="NO CONNECTION"),"",IFERROR(VALUE(SUBSTITUTE(_xlfn.FILTERXML(M655,"//latDeg"),".",MID(1/2,2,1))),""))</f>
        <v/>
      </c>
      <c r="G655" s="47">
        <f>IF(OR(M655="",M655="NO CONNECTION"),"",IFERROR(VALUE(SUBSTITUTE(_xlfn.FILTERXML(M655,"//lonDeg"),".",MID(1/2,2,1))),""))</f>
        <v/>
      </c>
      <c r="H655" s="45">
        <f>IF(ISNUMBER(F655),SUBSTITUTE(ROUND(F655,6)&amp;"",",",".")&amp;", "&amp;SUBSTITUTE(ROUND(G655,6)&amp;"",",","."),"")</f>
        <v/>
      </c>
      <c r="I655" s="46">
        <f>IF(ISNUMBER(F655),IFERROR(HYPERLINK("https://www.mymapcodes.com/go/?t="&amp;IF(U655="","AAA",U655)&amp;"&amp;ma="&amp;LEFT(S655,V655-1)&amp;"&amp;mb="&amp;MID(S655,V655+1,99),"Open on MyMapcodes →"),""),"")</f>
        <v/>
      </c>
      <c r="J655" s="48">
        <f>IF(P655="","",IF(AC655="MISSING","Add the country code: put it in front of the mapcode (e.g. ZAF RDD.2J) or in column C. ZAF = South Africa.",IF(AC655&lt;&gt;"",AC655,IF(M655="NO CONNECTION","Excel couldn't reach the mapcode service. Click the REFRESH RESULTS box just above the table.",IF(NOT(ISNUMBER(F655)),"The mapcode service doesn't recognise "&amp;E655&amp;". Check the mapcode and the country code.",IF(AD655,"Two different country codes were given, so the one in front of the mapcode ("&amp;R655&amp;") was used.",IF(E655&lt;&gt;TRIM(UPPER(B655&amp;"")),"Tidied up to "&amp;E655&amp;".","")))))))</f>
        <v/>
      </c>
      <c r="L655" s="49">
        <f>IF(E655="","",MapcodeAPI&amp;"coords/"&amp;SUBSTITUTE(E655," ","%20"))&amp;LEFT($B$13,0)</f>
        <v/>
      </c>
      <c r="M655" s="49">
        <f>IF(L655="","",IFERROR(_xlfn.WEBSERVICE(L655),IF(MapcodeAPIBackup="","NO CONNECTION",IFERROR(_xlfn.WEBSERVICE(MapcodeAPIBackup&amp;MID(L655,LEN(MapcodeAPI)+1,999)),"NO CONNECTION"))))</f>
        <v/>
      </c>
      <c r="N655" t="inlineStr">
        <is>
          <t xml:space="preserve"> </t>
        </is>
      </c>
      <c r="P655" s="50">
        <f>IFERROR(IF(AND(TRIM(B655&amp;"")="",TRIM(C655&amp;"")=""),"","#"&amp;UPPER(B655&amp;"")),"#(ERROR)")</f>
        <v/>
      </c>
      <c r="Q655" s="50">
        <f>IF(P655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655,2,999)," "," "),"﻿"," "),"​"," "),"⁠"," ")," "," ")," "," "),CHAR(9)," "),CHAR(10)," "),CHAR(13)," "),"MAPCODE"," "),CHAR(34)," "),"“"," "),"”"," "),"'"," "),"’"," "),"‘"," "),"("," "),")"," "),"["," "),"]"," "),"{"," "),"}"," "),","," "),";"," "),"|"," "),":"," "),"/"," "),"\"," ")))</f>
        <v/>
      </c>
      <c r="R655" s="50">
        <f>IF(ISNUMBER(FIND(" ",Q655)),LEFT(Q655,FIND(" ",Q655)-1),"")</f>
        <v/>
      </c>
      <c r="S655" s="50">
        <f>IF(ISNUMBER(FIND(" ",Q655)),TRIM(MID(Q655,FIND(" ",Q655)+1,999)),Q655)</f>
        <v/>
      </c>
      <c r="T6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655&amp;"")," "," "),"﻿"," "),"​"," "),"⁠"," ")," "," ")," "," "),CHAR(9)," "),CHAR(10)," "),CHAR(13)," "),"MAPCODE"," "),CHAR(34)," "),"“"," "),"”"," "),"'"," "),"’"," "),"‘"," "),"("," "),")"," "),"["," "),"]"," "),"{"," "),"}"," "),","," "),";"," "),"|"," "),":"," "),"/"," "),"\"," "))</f>
        <v/>
      </c>
      <c r="U655" s="50">
        <f>IF(R655&lt;&gt;"",R655,T655)</f>
        <v/>
      </c>
      <c r="V655" s="50">
        <f>IFERROR(FIND(".",S655),0)</f>
        <v/>
      </c>
      <c r="W655" s="50">
        <f>IF(V655&gt;0,V655-1,LEN(S655))</f>
        <v/>
      </c>
      <c r="X655" s="50">
        <f>IF(V655=0,"",IFERROR(LEFT(MID(S655,V655+1,99),FIND("-",MID(S655,V655+1,99))-1),MID(S655,V655+1,99)))</f>
        <v/>
      </c>
      <c r="Y655" s="50">
        <f>LEN(X655)</f>
        <v/>
      </c>
      <c r="Z6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655,"0",""),"1",""),"2",""),"3",""),"4",""),"5",""),"6",""),"7",""),"8",""),"9",""),"A",""),"B",""),"C",""),"D",""),"E",""),"F",""),"G",""),"H",""),"I",""),"J",""),"K",""),"L",""),"M",""),"N",""),"O",""),"P",""),"Q",""),"R",""),"S",""),"T",""),"U",""),"V",""),"W",""),"X",""),"Y",""),"Z",""),".",""),"-","")</f>
        <v/>
      </c>
      <c r="AA655" s="50">
        <f>LEN(S655)-LEN(SUBSTITUTE(S655,".",""))</f>
        <v/>
      </c>
      <c r="AB655" s="50">
        <f>AND(W655=5,Y655=4)</f>
        <v/>
      </c>
      <c r="AC655" s="50">
        <f>IF(P655="","",IF(S655="","There is no mapcode in this row, only a country code.",IF(ISNUMBER(FIND(" ",S655)),"There are too many spaces. A mapcode looks like ZAF RDD.2J: the country code, one space, then the code.",IF(Z655&lt;&gt;"","Contains characters that can't be in a mapcode: "&amp;Z655,IF(OR(AA655&lt;&gt;1,W655&lt;2,W655&gt;5,Y655&lt;2,Y655&gt;4),"This doesn't look like a mapcode. Mapcodes look like RDD.2J: 2 to 5 letters or numbers, a dot, then 2 to 4 more.",IF(AND(U655="",NOT(AB655)),"MISSING",IF(AND(U655&lt;&gt;"",OR(LEN(U655)&lt;2,LEN(U655)&gt;6,ISNUMBER(FIND(".",U655)))),"The country code """&amp;U655&amp;""" doesn't look right. Use a code like ZAF (South Africa) or US-CA (California).","")))))))</f>
        <v/>
      </c>
      <c r="AD655" s="50">
        <f>AND(R655&lt;&gt;"",T655&lt;&gt;"",R655&lt;&gt;T655)</f>
        <v/>
      </c>
    </row>
    <row r="656">
      <c r="B656" s="44" t="n"/>
      <c r="C656" s="44" t="n"/>
      <c r="D656" s="45">
        <f>IF(P656="","",IF(AC656="MISSING","MISSING COUNTRY CODE",IF(AC656&lt;&gt;"","NOT A VALID MAPCODE",IF(M656="NO CONNECTION","NO CONNECTION",IF(NOT(ISNUMBER(F656)),"NOT FOUND",IF(AD656,"CONVERTED – PLEASE CHECK","CONVERTED"))))))</f>
        <v/>
      </c>
      <c r="E656" s="46">
        <f>IF(OR(P656="",AC656&lt;&gt;""),"",TRIM(U656&amp;" "&amp;S656))</f>
        <v/>
      </c>
      <c r="F656" s="47">
        <f>IF(OR(M656="",M656="NO CONNECTION"),"",IFERROR(VALUE(SUBSTITUTE(_xlfn.FILTERXML(M656,"//latDeg"),".",MID(1/2,2,1))),""))</f>
        <v/>
      </c>
      <c r="G656" s="47">
        <f>IF(OR(M656="",M656="NO CONNECTION"),"",IFERROR(VALUE(SUBSTITUTE(_xlfn.FILTERXML(M656,"//lonDeg"),".",MID(1/2,2,1))),""))</f>
        <v/>
      </c>
      <c r="H656" s="45">
        <f>IF(ISNUMBER(F656),SUBSTITUTE(ROUND(F656,6)&amp;"",",",".")&amp;", "&amp;SUBSTITUTE(ROUND(G656,6)&amp;"",",","."),"")</f>
        <v/>
      </c>
      <c r="I656" s="46">
        <f>IF(ISNUMBER(F656),IFERROR(HYPERLINK("https://www.mymapcodes.com/go/?t="&amp;IF(U656="","AAA",U656)&amp;"&amp;ma="&amp;LEFT(S656,V656-1)&amp;"&amp;mb="&amp;MID(S656,V656+1,99),"Open on MyMapcodes →"),""),"")</f>
        <v/>
      </c>
      <c r="J656" s="48">
        <f>IF(P656="","",IF(AC656="MISSING","Add the country code: put it in front of the mapcode (e.g. ZAF RDD.2J) or in column C. ZAF = South Africa.",IF(AC656&lt;&gt;"",AC656,IF(M656="NO CONNECTION","Excel couldn't reach the mapcode service. Click the REFRESH RESULTS box just above the table.",IF(NOT(ISNUMBER(F656)),"The mapcode service doesn't recognise "&amp;E656&amp;". Check the mapcode and the country code.",IF(AD656,"Two different country codes were given, so the one in front of the mapcode ("&amp;R656&amp;") was used.",IF(E656&lt;&gt;TRIM(UPPER(B656&amp;"")),"Tidied up to "&amp;E656&amp;".","")))))))</f>
        <v/>
      </c>
      <c r="L656" s="49">
        <f>IF(E656="","",MapcodeAPI&amp;"coords/"&amp;SUBSTITUTE(E656," ","%20"))&amp;LEFT($B$13,0)</f>
        <v/>
      </c>
      <c r="M656" s="49">
        <f>IF(L656="","",IFERROR(_xlfn.WEBSERVICE(L656),IF(MapcodeAPIBackup="","NO CONNECTION",IFERROR(_xlfn.WEBSERVICE(MapcodeAPIBackup&amp;MID(L656,LEN(MapcodeAPI)+1,999)),"NO CONNECTION"))))</f>
        <v/>
      </c>
      <c r="N656" t="inlineStr">
        <is>
          <t xml:space="preserve"> </t>
        </is>
      </c>
      <c r="P656" s="50">
        <f>IFERROR(IF(AND(TRIM(B656&amp;"")="",TRIM(C656&amp;"")=""),"","#"&amp;UPPER(B656&amp;"")),"#(ERROR)")</f>
        <v/>
      </c>
      <c r="Q656" s="50">
        <f>IF(P656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656,2,999)," "," "),"﻿"," "),"​"," "),"⁠"," ")," "," ")," "," "),CHAR(9)," "),CHAR(10)," "),CHAR(13)," "),"MAPCODE"," "),CHAR(34)," "),"“"," "),"”"," "),"'"," "),"’"," "),"‘"," "),"("," "),")"," "),"["," "),"]"," "),"{"," "),"}"," "),","," "),";"," "),"|"," "),":"," "),"/"," "),"\"," ")))</f>
        <v/>
      </c>
      <c r="R656" s="50">
        <f>IF(ISNUMBER(FIND(" ",Q656)),LEFT(Q656,FIND(" ",Q656)-1),"")</f>
        <v/>
      </c>
      <c r="S656" s="50">
        <f>IF(ISNUMBER(FIND(" ",Q656)),TRIM(MID(Q656,FIND(" ",Q656)+1,999)),Q656)</f>
        <v/>
      </c>
      <c r="T6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656&amp;"")," "," "),"﻿"," "),"​"," "),"⁠"," ")," "," ")," "," "),CHAR(9)," "),CHAR(10)," "),CHAR(13)," "),"MAPCODE"," "),CHAR(34)," "),"“"," "),"”"," "),"'"," "),"’"," "),"‘"," "),"("," "),")"," "),"["," "),"]"," "),"{"," "),"}"," "),","," "),";"," "),"|"," "),":"," "),"/"," "),"\"," "))</f>
        <v/>
      </c>
      <c r="U656" s="50">
        <f>IF(R656&lt;&gt;"",R656,T656)</f>
        <v/>
      </c>
      <c r="V656" s="50">
        <f>IFERROR(FIND(".",S656),0)</f>
        <v/>
      </c>
      <c r="W656" s="50">
        <f>IF(V656&gt;0,V656-1,LEN(S656))</f>
        <v/>
      </c>
      <c r="X656" s="50">
        <f>IF(V656=0,"",IFERROR(LEFT(MID(S656,V656+1,99),FIND("-",MID(S656,V656+1,99))-1),MID(S656,V656+1,99)))</f>
        <v/>
      </c>
      <c r="Y656" s="50">
        <f>LEN(X656)</f>
        <v/>
      </c>
      <c r="Z6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656,"0",""),"1",""),"2",""),"3",""),"4",""),"5",""),"6",""),"7",""),"8",""),"9",""),"A",""),"B",""),"C",""),"D",""),"E",""),"F",""),"G",""),"H",""),"I",""),"J",""),"K",""),"L",""),"M",""),"N",""),"O",""),"P",""),"Q",""),"R",""),"S",""),"T",""),"U",""),"V",""),"W",""),"X",""),"Y",""),"Z",""),".",""),"-","")</f>
        <v/>
      </c>
      <c r="AA656" s="50">
        <f>LEN(S656)-LEN(SUBSTITUTE(S656,".",""))</f>
        <v/>
      </c>
      <c r="AB656" s="50">
        <f>AND(W656=5,Y656=4)</f>
        <v/>
      </c>
      <c r="AC656" s="50">
        <f>IF(P656="","",IF(S656="","There is no mapcode in this row, only a country code.",IF(ISNUMBER(FIND(" ",S656)),"There are too many spaces. A mapcode looks like ZAF RDD.2J: the country code, one space, then the code.",IF(Z656&lt;&gt;"","Contains characters that can't be in a mapcode: "&amp;Z656,IF(OR(AA656&lt;&gt;1,W656&lt;2,W656&gt;5,Y656&lt;2,Y656&gt;4),"This doesn't look like a mapcode. Mapcodes look like RDD.2J: 2 to 5 letters or numbers, a dot, then 2 to 4 more.",IF(AND(U656="",NOT(AB656)),"MISSING",IF(AND(U656&lt;&gt;"",OR(LEN(U656)&lt;2,LEN(U656)&gt;6,ISNUMBER(FIND(".",U656)))),"The country code """&amp;U656&amp;""" doesn't look right. Use a code like ZAF (South Africa) or US-CA (California).","")))))))</f>
        <v/>
      </c>
      <c r="AD656" s="50">
        <f>AND(R656&lt;&gt;"",T656&lt;&gt;"",R656&lt;&gt;T656)</f>
        <v/>
      </c>
    </row>
    <row r="657">
      <c r="B657" s="44" t="n"/>
      <c r="C657" s="44" t="n"/>
      <c r="D657" s="45">
        <f>IF(P657="","",IF(AC657="MISSING","MISSING COUNTRY CODE",IF(AC657&lt;&gt;"","NOT A VALID MAPCODE",IF(M657="NO CONNECTION","NO CONNECTION",IF(NOT(ISNUMBER(F657)),"NOT FOUND",IF(AD657,"CONVERTED – PLEASE CHECK","CONVERTED"))))))</f>
        <v/>
      </c>
      <c r="E657" s="46">
        <f>IF(OR(P657="",AC657&lt;&gt;""),"",TRIM(U657&amp;" "&amp;S657))</f>
        <v/>
      </c>
      <c r="F657" s="47">
        <f>IF(OR(M657="",M657="NO CONNECTION"),"",IFERROR(VALUE(SUBSTITUTE(_xlfn.FILTERXML(M657,"//latDeg"),".",MID(1/2,2,1))),""))</f>
        <v/>
      </c>
      <c r="G657" s="47">
        <f>IF(OR(M657="",M657="NO CONNECTION"),"",IFERROR(VALUE(SUBSTITUTE(_xlfn.FILTERXML(M657,"//lonDeg"),".",MID(1/2,2,1))),""))</f>
        <v/>
      </c>
      <c r="H657" s="45">
        <f>IF(ISNUMBER(F657),SUBSTITUTE(ROUND(F657,6)&amp;"",",",".")&amp;", "&amp;SUBSTITUTE(ROUND(G657,6)&amp;"",",","."),"")</f>
        <v/>
      </c>
      <c r="I657" s="46">
        <f>IF(ISNUMBER(F657),IFERROR(HYPERLINK("https://www.mymapcodes.com/go/?t="&amp;IF(U657="","AAA",U657)&amp;"&amp;ma="&amp;LEFT(S657,V657-1)&amp;"&amp;mb="&amp;MID(S657,V657+1,99),"Open on MyMapcodes →"),""),"")</f>
        <v/>
      </c>
      <c r="J657" s="48">
        <f>IF(P657="","",IF(AC657="MISSING","Add the country code: put it in front of the mapcode (e.g. ZAF RDD.2J) or in column C. ZAF = South Africa.",IF(AC657&lt;&gt;"",AC657,IF(M657="NO CONNECTION","Excel couldn't reach the mapcode service. Click the REFRESH RESULTS box just above the table.",IF(NOT(ISNUMBER(F657)),"The mapcode service doesn't recognise "&amp;E657&amp;". Check the mapcode and the country code.",IF(AD657,"Two different country codes were given, so the one in front of the mapcode ("&amp;R657&amp;") was used.",IF(E657&lt;&gt;TRIM(UPPER(B657&amp;"")),"Tidied up to "&amp;E657&amp;".","")))))))</f>
        <v/>
      </c>
      <c r="L657" s="49">
        <f>IF(E657="","",MapcodeAPI&amp;"coords/"&amp;SUBSTITUTE(E657," ","%20"))&amp;LEFT($B$13,0)</f>
        <v/>
      </c>
      <c r="M657" s="49">
        <f>IF(L657="","",IFERROR(_xlfn.WEBSERVICE(L657),IF(MapcodeAPIBackup="","NO CONNECTION",IFERROR(_xlfn.WEBSERVICE(MapcodeAPIBackup&amp;MID(L657,LEN(MapcodeAPI)+1,999)),"NO CONNECTION"))))</f>
        <v/>
      </c>
      <c r="N657" t="inlineStr">
        <is>
          <t xml:space="preserve"> </t>
        </is>
      </c>
      <c r="P657" s="50">
        <f>IFERROR(IF(AND(TRIM(B657&amp;"")="",TRIM(C657&amp;"")=""),"","#"&amp;UPPER(B657&amp;"")),"#(ERROR)")</f>
        <v/>
      </c>
      <c r="Q657" s="50">
        <f>IF(P657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657,2,999)," "," "),"﻿"," "),"​"," "),"⁠"," ")," "," ")," "," "),CHAR(9)," "),CHAR(10)," "),CHAR(13)," "),"MAPCODE"," "),CHAR(34)," "),"“"," "),"”"," "),"'"," "),"’"," "),"‘"," "),"("," "),")"," "),"["," "),"]"," "),"{"," "),"}"," "),","," "),";"," "),"|"," "),":"," "),"/"," "),"\"," ")))</f>
        <v/>
      </c>
      <c r="R657" s="50">
        <f>IF(ISNUMBER(FIND(" ",Q657)),LEFT(Q657,FIND(" ",Q657)-1),"")</f>
        <v/>
      </c>
      <c r="S657" s="50">
        <f>IF(ISNUMBER(FIND(" ",Q657)),TRIM(MID(Q657,FIND(" ",Q657)+1,999)),Q657)</f>
        <v/>
      </c>
      <c r="T6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657&amp;"")," "," "),"﻿"," "),"​"," "),"⁠"," ")," "," ")," "," "),CHAR(9)," "),CHAR(10)," "),CHAR(13)," "),"MAPCODE"," "),CHAR(34)," "),"“"," "),"”"," "),"'"," "),"’"," "),"‘"," "),"("," "),")"," "),"["," "),"]"," "),"{"," "),"}"," "),","," "),";"," "),"|"," "),":"," "),"/"," "),"\"," "))</f>
        <v/>
      </c>
      <c r="U657" s="50">
        <f>IF(R657&lt;&gt;"",R657,T657)</f>
        <v/>
      </c>
      <c r="V657" s="50">
        <f>IFERROR(FIND(".",S657),0)</f>
        <v/>
      </c>
      <c r="W657" s="50">
        <f>IF(V657&gt;0,V657-1,LEN(S657))</f>
        <v/>
      </c>
      <c r="X657" s="50">
        <f>IF(V657=0,"",IFERROR(LEFT(MID(S657,V657+1,99),FIND("-",MID(S657,V657+1,99))-1),MID(S657,V657+1,99)))</f>
        <v/>
      </c>
      <c r="Y657" s="50">
        <f>LEN(X657)</f>
        <v/>
      </c>
      <c r="Z6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657,"0",""),"1",""),"2",""),"3",""),"4",""),"5",""),"6",""),"7",""),"8",""),"9",""),"A",""),"B",""),"C",""),"D",""),"E",""),"F",""),"G",""),"H",""),"I",""),"J",""),"K",""),"L",""),"M",""),"N",""),"O",""),"P",""),"Q",""),"R",""),"S",""),"T",""),"U",""),"V",""),"W",""),"X",""),"Y",""),"Z",""),".",""),"-","")</f>
        <v/>
      </c>
      <c r="AA657" s="50">
        <f>LEN(S657)-LEN(SUBSTITUTE(S657,".",""))</f>
        <v/>
      </c>
      <c r="AB657" s="50">
        <f>AND(W657=5,Y657=4)</f>
        <v/>
      </c>
      <c r="AC657" s="50">
        <f>IF(P657="","",IF(S657="","There is no mapcode in this row, only a country code.",IF(ISNUMBER(FIND(" ",S657)),"There are too many spaces. A mapcode looks like ZAF RDD.2J: the country code, one space, then the code.",IF(Z657&lt;&gt;"","Contains characters that can't be in a mapcode: "&amp;Z657,IF(OR(AA657&lt;&gt;1,W657&lt;2,W657&gt;5,Y657&lt;2,Y657&gt;4),"This doesn't look like a mapcode. Mapcodes look like RDD.2J: 2 to 5 letters or numbers, a dot, then 2 to 4 more.",IF(AND(U657="",NOT(AB657)),"MISSING",IF(AND(U657&lt;&gt;"",OR(LEN(U657)&lt;2,LEN(U657)&gt;6,ISNUMBER(FIND(".",U657)))),"The country code """&amp;U657&amp;""" doesn't look right. Use a code like ZAF (South Africa) or US-CA (California).","")))))))</f>
        <v/>
      </c>
      <c r="AD657" s="50">
        <f>AND(R657&lt;&gt;"",T657&lt;&gt;"",R657&lt;&gt;T657)</f>
        <v/>
      </c>
    </row>
    <row r="658">
      <c r="B658" s="44" t="n"/>
      <c r="C658" s="44" t="n"/>
      <c r="D658" s="45">
        <f>IF(P658="","",IF(AC658="MISSING","MISSING COUNTRY CODE",IF(AC658&lt;&gt;"","NOT A VALID MAPCODE",IF(M658="NO CONNECTION","NO CONNECTION",IF(NOT(ISNUMBER(F658)),"NOT FOUND",IF(AD658,"CONVERTED – PLEASE CHECK","CONVERTED"))))))</f>
        <v/>
      </c>
      <c r="E658" s="46">
        <f>IF(OR(P658="",AC658&lt;&gt;""),"",TRIM(U658&amp;" "&amp;S658))</f>
        <v/>
      </c>
      <c r="F658" s="47">
        <f>IF(OR(M658="",M658="NO CONNECTION"),"",IFERROR(VALUE(SUBSTITUTE(_xlfn.FILTERXML(M658,"//latDeg"),".",MID(1/2,2,1))),""))</f>
        <v/>
      </c>
      <c r="G658" s="47">
        <f>IF(OR(M658="",M658="NO CONNECTION"),"",IFERROR(VALUE(SUBSTITUTE(_xlfn.FILTERXML(M658,"//lonDeg"),".",MID(1/2,2,1))),""))</f>
        <v/>
      </c>
      <c r="H658" s="45">
        <f>IF(ISNUMBER(F658),SUBSTITUTE(ROUND(F658,6)&amp;"",",",".")&amp;", "&amp;SUBSTITUTE(ROUND(G658,6)&amp;"",",","."),"")</f>
        <v/>
      </c>
      <c r="I658" s="46">
        <f>IF(ISNUMBER(F658),IFERROR(HYPERLINK("https://www.mymapcodes.com/go/?t="&amp;IF(U658="","AAA",U658)&amp;"&amp;ma="&amp;LEFT(S658,V658-1)&amp;"&amp;mb="&amp;MID(S658,V658+1,99),"Open on MyMapcodes →"),""),"")</f>
        <v/>
      </c>
      <c r="J658" s="48">
        <f>IF(P658="","",IF(AC658="MISSING","Add the country code: put it in front of the mapcode (e.g. ZAF RDD.2J) or in column C. ZAF = South Africa.",IF(AC658&lt;&gt;"",AC658,IF(M658="NO CONNECTION","Excel couldn't reach the mapcode service. Click the REFRESH RESULTS box just above the table.",IF(NOT(ISNUMBER(F658)),"The mapcode service doesn't recognise "&amp;E658&amp;". Check the mapcode and the country code.",IF(AD658,"Two different country codes were given, so the one in front of the mapcode ("&amp;R658&amp;") was used.",IF(E658&lt;&gt;TRIM(UPPER(B658&amp;"")),"Tidied up to "&amp;E658&amp;".","")))))))</f>
        <v/>
      </c>
      <c r="L658" s="49">
        <f>IF(E658="","",MapcodeAPI&amp;"coords/"&amp;SUBSTITUTE(E658," ","%20"))&amp;LEFT($B$13,0)</f>
        <v/>
      </c>
      <c r="M658" s="49">
        <f>IF(L658="","",IFERROR(_xlfn.WEBSERVICE(L658),IF(MapcodeAPIBackup="","NO CONNECTION",IFERROR(_xlfn.WEBSERVICE(MapcodeAPIBackup&amp;MID(L658,LEN(MapcodeAPI)+1,999)),"NO CONNECTION"))))</f>
        <v/>
      </c>
      <c r="N658" t="inlineStr">
        <is>
          <t xml:space="preserve"> </t>
        </is>
      </c>
      <c r="P658" s="50">
        <f>IFERROR(IF(AND(TRIM(B658&amp;"")="",TRIM(C658&amp;"")=""),"","#"&amp;UPPER(B658&amp;"")),"#(ERROR)")</f>
        <v/>
      </c>
      <c r="Q658" s="50">
        <f>IF(P658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658,2,999)," "," "),"﻿"," "),"​"," "),"⁠"," ")," "," ")," "," "),CHAR(9)," "),CHAR(10)," "),CHAR(13)," "),"MAPCODE"," "),CHAR(34)," "),"“"," "),"”"," "),"'"," "),"’"," "),"‘"," "),"("," "),")"," "),"["," "),"]"," "),"{"," "),"}"," "),","," "),";"," "),"|"," "),":"," "),"/"," "),"\"," ")))</f>
        <v/>
      </c>
      <c r="R658" s="50">
        <f>IF(ISNUMBER(FIND(" ",Q658)),LEFT(Q658,FIND(" ",Q658)-1),"")</f>
        <v/>
      </c>
      <c r="S658" s="50">
        <f>IF(ISNUMBER(FIND(" ",Q658)),TRIM(MID(Q658,FIND(" ",Q658)+1,999)),Q658)</f>
        <v/>
      </c>
      <c r="T6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658&amp;"")," "," "),"﻿"," "),"​"," "),"⁠"," ")," "," ")," "," "),CHAR(9)," "),CHAR(10)," "),CHAR(13)," "),"MAPCODE"," "),CHAR(34)," "),"“"," "),"”"," "),"'"," "),"’"," "),"‘"," "),"("," "),")"," "),"["," "),"]"," "),"{"," "),"}"," "),","," "),";"," "),"|"," "),":"," "),"/"," "),"\"," "))</f>
        <v/>
      </c>
      <c r="U658" s="50">
        <f>IF(R658&lt;&gt;"",R658,T658)</f>
        <v/>
      </c>
      <c r="V658" s="50">
        <f>IFERROR(FIND(".",S658),0)</f>
        <v/>
      </c>
      <c r="W658" s="50">
        <f>IF(V658&gt;0,V658-1,LEN(S658))</f>
        <v/>
      </c>
      <c r="X658" s="50">
        <f>IF(V658=0,"",IFERROR(LEFT(MID(S658,V658+1,99),FIND("-",MID(S658,V658+1,99))-1),MID(S658,V658+1,99)))</f>
        <v/>
      </c>
      <c r="Y658" s="50">
        <f>LEN(X658)</f>
        <v/>
      </c>
      <c r="Z6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658,"0",""),"1",""),"2",""),"3",""),"4",""),"5",""),"6",""),"7",""),"8",""),"9",""),"A",""),"B",""),"C",""),"D",""),"E",""),"F",""),"G",""),"H",""),"I",""),"J",""),"K",""),"L",""),"M",""),"N",""),"O",""),"P",""),"Q",""),"R",""),"S",""),"T",""),"U",""),"V",""),"W",""),"X",""),"Y",""),"Z",""),".",""),"-","")</f>
        <v/>
      </c>
      <c r="AA658" s="50">
        <f>LEN(S658)-LEN(SUBSTITUTE(S658,".",""))</f>
        <v/>
      </c>
      <c r="AB658" s="50">
        <f>AND(W658=5,Y658=4)</f>
        <v/>
      </c>
      <c r="AC658" s="50">
        <f>IF(P658="","",IF(S658="","There is no mapcode in this row, only a country code.",IF(ISNUMBER(FIND(" ",S658)),"There are too many spaces. A mapcode looks like ZAF RDD.2J: the country code, one space, then the code.",IF(Z658&lt;&gt;"","Contains characters that can't be in a mapcode: "&amp;Z658,IF(OR(AA658&lt;&gt;1,W658&lt;2,W658&gt;5,Y658&lt;2,Y658&gt;4),"This doesn't look like a mapcode. Mapcodes look like RDD.2J: 2 to 5 letters or numbers, a dot, then 2 to 4 more.",IF(AND(U658="",NOT(AB658)),"MISSING",IF(AND(U658&lt;&gt;"",OR(LEN(U658)&lt;2,LEN(U658)&gt;6,ISNUMBER(FIND(".",U658)))),"The country code """&amp;U658&amp;""" doesn't look right. Use a code like ZAF (South Africa) or US-CA (California).","")))))))</f>
        <v/>
      </c>
      <c r="AD658" s="50">
        <f>AND(R658&lt;&gt;"",T658&lt;&gt;"",R658&lt;&gt;T658)</f>
        <v/>
      </c>
    </row>
    <row r="659">
      <c r="B659" s="44" t="n"/>
      <c r="C659" s="44" t="n"/>
      <c r="D659" s="45">
        <f>IF(P659="","",IF(AC659="MISSING","MISSING COUNTRY CODE",IF(AC659&lt;&gt;"","NOT A VALID MAPCODE",IF(M659="NO CONNECTION","NO CONNECTION",IF(NOT(ISNUMBER(F659)),"NOT FOUND",IF(AD659,"CONVERTED – PLEASE CHECK","CONVERTED"))))))</f>
        <v/>
      </c>
      <c r="E659" s="46">
        <f>IF(OR(P659="",AC659&lt;&gt;""),"",TRIM(U659&amp;" "&amp;S659))</f>
        <v/>
      </c>
      <c r="F659" s="47">
        <f>IF(OR(M659="",M659="NO CONNECTION"),"",IFERROR(VALUE(SUBSTITUTE(_xlfn.FILTERXML(M659,"//latDeg"),".",MID(1/2,2,1))),""))</f>
        <v/>
      </c>
      <c r="G659" s="47">
        <f>IF(OR(M659="",M659="NO CONNECTION"),"",IFERROR(VALUE(SUBSTITUTE(_xlfn.FILTERXML(M659,"//lonDeg"),".",MID(1/2,2,1))),""))</f>
        <v/>
      </c>
      <c r="H659" s="45">
        <f>IF(ISNUMBER(F659),SUBSTITUTE(ROUND(F659,6)&amp;"",",",".")&amp;", "&amp;SUBSTITUTE(ROUND(G659,6)&amp;"",",","."),"")</f>
        <v/>
      </c>
      <c r="I659" s="46">
        <f>IF(ISNUMBER(F659),IFERROR(HYPERLINK("https://www.mymapcodes.com/go/?t="&amp;IF(U659="","AAA",U659)&amp;"&amp;ma="&amp;LEFT(S659,V659-1)&amp;"&amp;mb="&amp;MID(S659,V659+1,99),"Open on MyMapcodes →"),""),"")</f>
        <v/>
      </c>
      <c r="J659" s="48">
        <f>IF(P659="","",IF(AC659="MISSING","Add the country code: put it in front of the mapcode (e.g. ZAF RDD.2J) or in column C. ZAF = South Africa.",IF(AC659&lt;&gt;"",AC659,IF(M659="NO CONNECTION","Excel couldn't reach the mapcode service. Click the REFRESH RESULTS box just above the table.",IF(NOT(ISNUMBER(F659)),"The mapcode service doesn't recognise "&amp;E659&amp;". Check the mapcode and the country code.",IF(AD659,"Two different country codes were given, so the one in front of the mapcode ("&amp;R659&amp;") was used.",IF(E659&lt;&gt;TRIM(UPPER(B659&amp;"")),"Tidied up to "&amp;E659&amp;".","")))))))</f>
        <v/>
      </c>
      <c r="L659" s="49">
        <f>IF(E659="","",MapcodeAPI&amp;"coords/"&amp;SUBSTITUTE(E659," ","%20"))&amp;LEFT($B$13,0)</f>
        <v/>
      </c>
      <c r="M659" s="49">
        <f>IF(L659="","",IFERROR(_xlfn.WEBSERVICE(L659),IF(MapcodeAPIBackup="","NO CONNECTION",IFERROR(_xlfn.WEBSERVICE(MapcodeAPIBackup&amp;MID(L659,LEN(MapcodeAPI)+1,999)),"NO CONNECTION"))))</f>
        <v/>
      </c>
      <c r="N659" t="inlineStr">
        <is>
          <t xml:space="preserve"> </t>
        </is>
      </c>
      <c r="P659" s="50">
        <f>IFERROR(IF(AND(TRIM(B659&amp;"")="",TRIM(C659&amp;"")=""),"","#"&amp;UPPER(B659&amp;"")),"#(ERROR)")</f>
        <v/>
      </c>
      <c r="Q659" s="50">
        <f>IF(P659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659,2,999)," "," "),"﻿"," "),"​"," "),"⁠"," ")," "," ")," "," "),CHAR(9)," "),CHAR(10)," "),CHAR(13)," "),"MAPCODE"," "),CHAR(34)," "),"“"," "),"”"," "),"'"," "),"’"," "),"‘"," "),"("," "),")"," "),"["," "),"]"," "),"{"," "),"}"," "),","," "),";"," "),"|"," "),":"," "),"/"," "),"\"," ")))</f>
        <v/>
      </c>
      <c r="R659" s="50">
        <f>IF(ISNUMBER(FIND(" ",Q659)),LEFT(Q659,FIND(" ",Q659)-1),"")</f>
        <v/>
      </c>
      <c r="S659" s="50">
        <f>IF(ISNUMBER(FIND(" ",Q659)),TRIM(MID(Q659,FIND(" ",Q659)+1,999)),Q659)</f>
        <v/>
      </c>
      <c r="T6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659&amp;"")," "," "),"﻿"," "),"​"," "),"⁠"," ")," "," ")," "," "),CHAR(9)," "),CHAR(10)," "),CHAR(13)," "),"MAPCODE"," "),CHAR(34)," "),"“"," "),"”"," "),"'"," "),"’"," "),"‘"," "),"("," "),")"," "),"["," "),"]"," "),"{"," "),"}"," "),","," "),";"," "),"|"," "),":"," "),"/"," "),"\"," "))</f>
        <v/>
      </c>
      <c r="U659" s="50">
        <f>IF(R659&lt;&gt;"",R659,T659)</f>
        <v/>
      </c>
      <c r="V659" s="50">
        <f>IFERROR(FIND(".",S659),0)</f>
        <v/>
      </c>
      <c r="W659" s="50">
        <f>IF(V659&gt;0,V659-1,LEN(S659))</f>
        <v/>
      </c>
      <c r="X659" s="50">
        <f>IF(V659=0,"",IFERROR(LEFT(MID(S659,V659+1,99),FIND("-",MID(S659,V659+1,99))-1),MID(S659,V659+1,99)))</f>
        <v/>
      </c>
      <c r="Y659" s="50">
        <f>LEN(X659)</f>
        <v/>
      </c>
      <c r="Z6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659,"0",""),"1",""),"2",""),"3",""),"4",""),"5",""),"6",""),"7",""),"8",""),"9",""),"A",""),"B",""),"C",""),"D",""),"E",""),"F",""),"G",""),"H",""),"I",""),"J",""),"K",""),"L",""),"M",""),"N",""),"O",""),"P",""),"Q",""),"R",""),"S",""),"T",""),"U",""),"V",""),"W",""),"X",""),"Y",""),"Z",""),".",""),"-","")</f>
        <v/>
      </c>
      <c r="AA659" s="50">
        <f>LEN(S659)-LEN(SUBSTITUTE(S659,".",""))</f>
        <v/>
      </c>
      <c r="AB659" s="50">
        <f>AND(W659=5,Y659=4)</f>
        <v/>
      </c>
      <c r="AC659" s="50">
        <f>IF(P659="","",IF(S659="","There is no mapcode in this row, only a country code.",IF(ISNUMBER(FIND(" ",S659)),"There are too many spaces. A mapcode looks like ZAF RDD.2J: the country code, one space, then the code.",IF(Z659&lt;&gt;"","Contains characters that can't be in a mapcode: "&amp;Z659,IF(OR(AA659&lt;&gt;1,W659&lt;2,W659&gt;5,Y659&lt;2,Y659&gt;4),"This doesn't look like a mapcode. Mapcodes look like RDD.2J: 2 to 5 letters or numbers, a dot, then 2 to 4 more.",IF(AND(U659="",NOT(AB659)),"MISSING",IF(AND(U659&lt;&gt;"",OR(LEN(U659)&lt;2,LEN(U659)&gt;6,ISNUMBER(FIND(".",U659)))),"The country code """&amp;U659&amp;""" doesn't look right. Use a code like ZAF (South Africa) or US-CA (California).","")))))))</f>
        <v/>
      </c>
      <c r="AD659" s="50">
        <f>AND(R659&lt;&gt;"",T659&lt;&gt;"",R659&lt;&gt;T659)</f>
        <v/>
      </c>
    </row>
    <row r="660">
      <c r="B660" s="44" t="n"/>
      <c r="C660" s="44" t="n"/>
      <c r="D660" s="45">
        <f>IF(P660="","",IF(AC660="MISSING","MISSING COUNTRY CODE",IF(AC660&lt;&gt;"","NOT A VALID MAPCODE",IF(M660="NO CONNECTION","NO CONNECTION",IF(NOT(ISNUMBER(F660)),"NOT FOUND",IF(AD660,"CONVERTED – PLEASE CHECK","CONVERTED"))))))</f>
        <v/>
      </c>
      <c r="E660" s="46">
        <f>IF(OR(P660="",AC660&lt;&gt;""),"",TRIM(U660&amp;" "&amp;S660))</f>
        <v/>
      </c>
      <c r="F660" s="47">
        <f>IF(OR(M660="",M660="NO CONNECTION"),"",IFERROR(VALUE(SUBSTITUTE(_xlfn.FILTERXML(M660,"//latDeg"),".",MID(1/2,2,1))),""))</f>
        <v/>
      </c>
      <c r="G660" s="47">
        <f>IF(OR(M660="",M660="NO CONNECTION"),"",IFERROR(VALUE(SUBSTITUTE(_xlfn.FILTERXML(M660,"//lonDeg"),".",MID(1/2,2,1))),""))</f>
        <v/>
      </c>
      <c r="H660" s="45">
        <f>IF(ISNUMBER(F660),SUBSTITUTE(ROUND(F660,6)&amp;"",",",".")&amp;", "&amp;SUBSTITUTE(ROUND(G660,6)&amp;"",",","."),"")</f>
        <v/>
      </c>
      <c r="I660" s="46">
        <f>IF(ISNUMBER(F660),IFERROR(HYPERLINK("https://www.mymapcodes.com/go/?t="&amp;IF(U660="","AAA",U660)&amp;"&amp;ma="&amp;LEFT(S660,V660-1)&amp;"&amp;mb="&amp;MID(S660,V660+1,99),"Open on MyMapcodes →"),""),"")</f>
        <v/>
      </c>
      <c r="J660" s="48">
        <f>IF(P660="","",IF(AC660="MISSING","Add the country code: put it in front of the mapcode (e.g. ZAF RDD.2J) or in column C. ZAF = South Africa.",IF(AC660&lt;&gt;"",AC660,IF(M660="NO CONNECTION","Excel couldn't reach the mapcode service. Click the REFRESH RESULTS box just above the table.",IF(NOT(ISNUMBER(F660)),"The mapcode service doesn't recognise "&amp;E660&amp;". Check the mapcode and the country code.",IF(AD660,"Two different country codes were given, so the one in front of the mapcode ("&amp;R660&amp;") was used.",IF(E660&lt;&gt;TRIM(UPPER(B660&amp;"")),"Tidied up to "&amp;E660&amp;".","")))))))</f>
        <v/>
      </c>
      <c r="L660" s="49">
        <f>IF(E660="","",MapcodeAPI&amp;"coords/"&amp;SUBSTITUTE(E660," ","%20"))&amp;LEFT($B$13,0)</f>
        <v/>
      </c>
      <c r="M660" s="49">
        <f>IF(L660="","",IFERROR(_xlfn.WEBSERVICE(L660),IF(MapcodeAPIBackup="","NO CONNECTION",IFERROR(_xlfn.WEBSERVICE(MapcodeAPIBackup&amp;MID(L660,LEN(MapcodeAPI)+1,999)),"NO CONNECTION"))))</f>
        <v/>
      </c>
      <c r="N660" t="inlineStr">
        <is>
          <t xml:space="preserve"> </t>
        </is>
      </c>
      <c r="P660" s="50">
        <f>IFERROR(IF(AND(TRIM(B660&amp;"")="",TRIM(C660&amp;"")=""),"","#"&amp;UPPER(B660&amp;"")),"#(ERROR)")</f>
        <v/>
      </c>
      <c r="Q660" s="50">
        <f>IF(P660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660,2,999)," "," "),"﻿"," "),"​"," "),"⁠"," ")," "," ")," "," "),CHAR(9)," "),CHAR(10)," "),CHAR(13)," "),"MAPCODE"," "),CHAR(34)," "),"“"," "),"”"," "),"'"," "),"’"," "),"‘"," "),"("," "),")"," "),"["," "),"]"," "),"{"," "),"}"," "),","," "),";"," "),"|"," "),":"," "),"/"," "),"\"," ")))</f>
        <v/>
      </c>
      <c r="R660" s="50">
        <f>IF(ISNUMBER(FIND(" ",Q660)),LEFT(Q660,FIND(" ",Q660)-1),"")</f>
        <v/>
      </c>
      <c r="S660" s="50">
        <f>IF(ISNUMBER(FIND(" ",Q660)),TRIM(MID(Q660,FIND(" ",Q660)+1,999)),Q660)</f>
        <v/>
      </c>
      <c r="T6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660&amp;"")," "," "),"﻿"," "),"​"," "),"⁠"," ")," "," ")," "," "),CHAR(9)," "),CHAR(10)," "),CHAR(13)," "),"MAPCODE"," "),CHAR(34)," "),"“"," "),"”"," "),"'"," "),"’"," "),"‘"," "),"("," "),")"," "),"["," "),"]"," "),"{"," "),"}"," "),","," "),";"," "),"|"," "),":"," "),"/"," "),"\"," "))</f>
        <v/>
      </c>
      <c r="U660" s="50">
        <f>IF(R660&lt;&gt;"",R660,T660)</f>
        <v/>
      </c>
      <c r="V660" s="50">
        <f>IFERROR(FIND(".",S660),0)</f>
        <v/>
      </c>
      <c r="W660" s="50">
        <f>IF(V660&gt;0,V660-1,LEN(S660))</f>
        <v/>
      </c>
      <c r="X660" s="50">
        <f>IF(V660=0,"",IFERROR(LEFT(MID(S660,V660+1,99),FIND("-",MID(S660,V660+1,99))-1),MID(S660,V660+1,99)))</f>
        <v/>
      </c>
      <c r="Y660" s="50">
        <f>LEN(X660)</f>
        <v/>
      </c>
      <c r="Z6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660,"0",""),"1",""),"2",""),"3",""),"4",""),"5",""),"6",""),"7",""),"8",""),"9",""),"A",""),"B",""),"C",""),"D",""),"E",""),"F",""),"G",""),"H",""),"I",""),"J",""),"K",""),"L",""),"M",""),"N",""),"O",""),"P",""),"Q",""),"R",""),"S",""),"T",""),"U",""),"V",""),"W",""),"X",""),"Y",""),"Z",""),".",""),"-","")</f>
        <v/>
      </c>
      <c r="AA660" s="50">
        <f>LEN(S660)-LEN(SUBSTITUTE(S660,".",""))</f>
        <v/>
      </c>
      <c r="AB660" s="50">
        <f>AND(W660=5,Y660=4)</f>
        <v/>
      </c>
      <c r="AC660" s="50">
        <f>IF(P660="","",IF(S660="","There is no mapcode in this row, only a country code.",IF(ISNUMBER(FIND(" ",S660)),"There are too many spaces. A mapcode looks like ZAF RDD.2J: the country code, one space, then the code.",IF(Z660&lt;&gt;"","Contains characters that can't be in a mapcode: "&amp;Z660,IF(OR(AA660&lt;&gt;1,W660&lt;2,W660&gt;5,Y660&lt;2,Y660&gt;4),"This doesn't look like a mapcode. Mapcodes look like RDD.2J: 2 to 5 letters or numbers, a dot, then 2 to 4 more.",IF(AND(U660="",NOT(AB660)),"MISSING",IF(AND(U660&lt;&gt;"",OR(LEN(U660)&lt;2,LEN(U660)&gt;6,ISNUMBER(FIND(".",U660)))),"The country code """&amp;U660&amp;""" doesn't look right. Use a code like ZAF (South Africa) or US-CA (California).","")))))))</f>
        <v/>
      </c>
      <c r="AD660" s="50">
        <f>AND(R660&lt;&gt;"",T660&lt;&gt;"",R660&lt;&gt;T660)</f>
        <v/>
      </c>
    </row>
    <row r="661">
      <c r="B661" s="44" t="n"/>
      <c r="C661" s="44" t="n"/>
      <c r="D661" s="45">
        <f>IF(P661="","",IF(AC661="MISSING","MISSING COUNTRY CODE",IF(AC661&lt;&gt;"","NOT A VALID MAPCODE",IF(M661="NO CONNECTION","NO CONNECTION",IF(NOT(ISNUMBER(F661)),"NOT FOUND",IF(AD661,"CONVERTED – PLEASE CHECK","CONVERTED"))))))</f>
        <v/>
      </c>
      <c r="E661" s="46">
        <f>IF(OR(P661="",AC661&lt;&gt;""),"",TRIM(U661&amp;" "&amp;S661))</f>
        <v/>
      </c>
      <c r="F661" s="47">
        <f>IF(OR(M661="",M661="NO CONNECTION"),"",IFERROR(VALUE(SUBSTITUTE(_xlfn.FILTERXML(M661,"//latDeg"),".",MID(1/2,2,1))),""))</f>
        <v/>
      </c>
      <c r="G661" s="47">
        <f>IF(OR(M661="",M661="NO CONNECTION"),"",IFERROR(VALUE(SUBSTITUTE(_xlfn.FILTERXML(M661,"//lonDeg"),".",MID(1/2,2,1))),""))</f>
        <v/>
      </c>
      <c r="H661" s="45">
        <f>IF(ISNUMBER(F661),SUBSTITUTE(ROUND(F661,6)&amp;"",",",".")&amp;", "&amp;SUBSTITUTE(ROUND(G661,6)&amp;"",",","."),"")</f>
        <v/>
      </c>
      <c r="I661" s="46">
        <f>IF(ISNUMBER(F661),IFERROR(HYPERLINK("https://www.mymapcodes.com/go/?t="&amp;IF(U661="","AAA",U661)&amp;"&amp;ma="&amp;LEFT(S661,V661-1)&amp;"&amp;mb="&amp;MID(S661,V661+1,99),"Open on MyMapcodes →"),""),"")</f>
        <v/>
      </c>
      <c r="J661" s="48">
        <f>IF(P661="","",IF(AC661="MISSING","Add the country code: put it in front of the mapcode (e.g. ZAF RDD.2J) or in column C. ZAF = South Africa.",IF(AC661&lt;&gt;"",AC661,IF(M661="NO CONNECTION","Excel couldn't reach the mapcode service. Click the REFRESH RESULTS box just above the table.",IF(NOT(ISNUMBER(F661)),"The mapcode service doesn't recognise "&amp;E661&amp;". Check the mapcode and the country code.",IF(AD661,"Two different country codes were given, so the one in front of the mapcode ("&amp;R661&amp;") was used.",IF(E661&lt;&gt;TRIM(UPPER(B661&amp;"")),"Tidied up to "&amp;E661&amp;".","")))))))</f>
        <v/>
      </c>
      <c r="L661" s="49">
        <f>IF(E661="","",MapcodeAPI&amp;"coords/"&amp;SUBSTITUTE(E661," ","%20"))&amp;LEFT($B$13,0)</f>
        <v/>
      </c>
      <c r="M661" s="49">
        <f>IF(L661="","",IFERROR(_xlfn.WEBSERVICE(L661),IF(MapcodeAPIBackup="","NO CONNECTION",IFERROR(_xlfn.WEBSERVICE(MapcodeAPIBackup&amp;MID(L661,LEN(MapcodeAPI)+1,999)),"NO CONNECTION"))))</f>
        <v/>
      </c>
      <c r="N661" t="inlineStr">
        <is>
          <t xml:space="preserve"> </t>
        </is>
      </c>
      <c r="P661" s="50">
        <f>IFERROR(IF(AND(TRIM(B661&amp;"")="",TRIM(C661&amp;"")=""),"","#"&amp;UPPER(B661&amp;"")),"#(ERROR)")</f>
        <v/>
      </c>
      <c r="Q661" s="50">
        <f>IF(P661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661,2,999)," "," "),"﻿"," "),"​"," "),"⁠"," ")," "," ")," "," "),CHAR(9)," "),CHAR(10)," "),CHAR(13)," "),"MAPCODE"," "),CHAR(34)," "),"“"," "),"”"," "),"'"," "),"’"," "),"‘"," "),"("," "),")"," "),"["," "),"]"," "),"{"," "),"}"," "),","," "),";"," "),"|"," "),":"," "),"/"," "),"\"," ")))</f>
        <v/>
      </c>
      <c r="R661" s="50">
        <f>IF(ISNUMBER(FIND(" ",Q661)),LEFT(Q661,FIND(" ",Q661)-1),"")</f>
        <v/>
      </c>
      <c r="S661" s="50">
        <f>IF(ISNUMBER(FIND(" ",Q661)),TRIM(MID(Q661,FIND(" ",Q661)+1,999)),Q661)</f>
        <v/>
      </c>
      <c r="T6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661&amp;"")," "," "),"﻿"," "),"​"," "),"⁠"," ")," "," ")," "," "),CHAR(9)," "),CHAR(10)," "),CHAR(13)," "),"MAPCODE"," "),CHAR(34)," "),"“"," "),"”"," "),"'"," "),"’"," "),"‘"," "),"("," "),")"," "),"["," "),"]"," "),"{"," "),"}"," "),","," "),";"," "),"|"," "),":"," "),"/"," "),"\"," "))</f>
        <v/>
      </c>
      <c r="U661" s="50">
        <f>IF(R661&lt;&gt;"",R661,T661)</f>
        <v/>
      </c>
      <c r="V661" s="50">
        <f>IFERROR(FIND(".",S661),0)</f>
        <v/>
      </c>
      <c r="W661" s="50">
        <f>IF(V661&gt;0,V661-1,LEN(S661))</f>
        <v/>
      </c>
      <c r="X661" s="50">
        <f>IF(V661=0,"",IFERROR(LEFT(MID(S661,V661+1,99),FIND("-",MID(S661,V661+1,99))-1),MID(S661,V661+1,99)))</f>
        <v/>
      </c>
      <c r="Y661" s="50">
        <f>LEN(X661)</f>
        <v/>
      </c>
      <c r="Z6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661,"0",""),"1",""),"2",""),"3",""),"4",""),"5",""),"6",""),"7",""),"8",""),"9",""),"A",""),"B",""),"C",""),"D",""),"E",""),"F",""),"G",""),"H",""),"I",""),"J",""),"K",""),"L",""),"M",""),"N",""),"O",""),"P",""),"Q",""),"R",""),"S",""),"T",""),"U",""),"V",""),"W",""),"X",""),"Y",""),"Z",""),".",""),"-","")</f>
        <v/>
      </c>
      <c r="AA661" s="50">
        <f>LEN(S661)-LEN(SUBSTITUTE(S661,".",""))</f>
        <v/>
      </c>
      <c r="AB661" s="50">
        <f>AND(W661=5,Y661=4)</f>
        <v/>
      </c>
      <c r="AC661" s="50">
        <f>IF(P661="","",IF(S661="","There is no mapcode in this row, only a country code.",IF(ISNUMBER(FIND(" ",S661)),"There are too many spaces. A mapcode looks like ZAF RDD.2J: the country code, one space, then the code.",IF(Z661&lt;&gt;"","Contains characters that can't be in a mapcode: "&amp;Z661,IF(OR(AA661&lt;&gt;1,W661&lt;2,W661&gt;5,Y661&lt;2,Y661&gt;4),"This doesn't look like a mapcode. Mapcodes look like RDD.2J: 2 to 5 letters or numbers, a dot, then 2 to 4 more.",IF(AND(U661="",NOT(AB661)),"MISSING",IF(AND(U661&lt;&gt;"",OR(LEN(U661)&lt;2,LEN(U661)&gt;6,ISNUMBER(FIND(".",U661)))),"The country code """&amp;U661&amp;""" doesn't look right. Use a code like ZAF (South Africa) or US-CA (California).","")))))))</f>
        <v/>
      </c>
      <c r="AD661" s="50">
        <f>AND(R661&lt;&gt;"",T661&lt;&gt;"",R661&lt;&gt;T661)</f>
        <v/>
      </c>
    </row>
    <row r="662">
      <c r="B662" s="44" t="n"/>
      <c r="C662" s="44" t="n"/>
      <c r="D662" s="45">
        <f>IF(P662="","",IF(AC662="MISSING","MISSING COUNTRY CODE",IF(AC662&lt;&gt;"","NOT A VALID MAPCODE",IF(M662="NO CONNECTION","NO CONNECTION",IF(NOT(ISNUMBER(F662)),"NOT FOUND",IF(AD662,"CONVERTED – PLEASE CHECK","CONVERTED"))))))</f>
        <v/>
      </c>
      <c r="E662" s="46">
        <f>IF(OR(P662="",AC662&lt;&gt;""),"",TRIM(U662&amp;" "&amp;S662))</f>
        <v/>
      </c>
      <c r="F662" s="47">
        <f>IF(OR(M662="",M662="NO CONNECTION"),"",IFERROR(VALUE(SUBSTITUTE(_xlfn.FILTERXML(M662,"//latDeg"),".",MID(1/2,2,1))),""))</f>
        <v/>
      </c>
      <c r="G662" s="47">
        <f>IF(OR(M662="",M662="NO CONNECTION"),"",IFERROR(VALUE(SUBSTITUTE(_xlfn.FILTERXML(M662,"//lonDeg"),".",MID(1/2,2,1))),""))</f>
        <v/>
      </c>
      <c r="H662" s="45">
        <f>IF(ISNUMBER(F662),SUBSTITUTE(ROUND(F662,6)&amp;"",",",".")&amp;", "&amp;SUBSTITUTE(ROUND(G662,6)&amp;"",",","."),"")</f>
        <v/>
      </c>
      <c r="I662" s="46">
        <f>IF(ISNUMBER(F662),IFERROR(HYPERLINK("https://www.mymapcodes.com/go/?t="&amp;IF(U662="","AAA",U662)&amp;"&amp;ma="&amp;LEFT(S662,V662-1)&amp;"&amp;mb="&amp;MID(S662,V662+1,99),"Open on MyMapcodes →"),""),"")</f>
        <v/>
      </c>
      <c r="J662" s="48">
        <f>IF(P662="","",IF(AC662="MISSING","Add the country code: put it in front of the mapcode (e.g. ZAF RDD.2J) or in column C. ZAF = South Africa.",IF(AC662&lt;&gt;"",AC662,IF(M662="NO CONNECTION","Excel couldn't reach the mapcode service. Click the REFRESH RESULTS box just above the table.",IF(NOT(ISNUMBER(F662)),"The mapcode service doesn't recognise "&amp;E662&amp;". Check the mapcode and the country code.",IF(AD662,"Two different country codes were given, so the one in front of the mapcode ("&amp;R662&amp;") was used.",IF(E662&lt;&gt;TRIM(UPPER(B662&amp;"")),"Tidied up to "&amp;E662&amp;".","")))))))</f>
        <v/>
      </c>
      <c r="L662" s="49">
        <f>IF(E662="","",MapcodeAPI&amp;"coords/"&amp;SUBSTITUTE(E662," ","%20"))&amp;LEFT($B$13,0)</f>
        <v/>
      </c>
      <c r="M662" s="49">
        <f>IF(L662="","",IFERROR(_xlfn.WEBSERVICE(L662),IF(MapcodeAPIBackup="","NO CONNECTION",IFERROR(_xlfn.WEBSERVICE(MapcodeAPIBackup&amp;MID(L662,LEN(MapcodeAPI)+1,999)),"NO CONNECTION"))))</f>
        <v/>
      </c>
      <c r="N662" t="inlineStr">
        <is>
          <t xml:space="preserve"> </t>
        </is>
      </c>
      <c r="P662" s="50">
        <f>IFERROR(IF(AND(TRIM(B662&amp;"")="",TRIM(C662&amp;"")=""),"","#"&amp;UPPER(B662&amp;"")),"#(ERROR)")</f>
        <v/>
      </c>
      <c r="Q662" s="50">
        <f>IF(P662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662,2,999)," "," "),"﻿"," "),"​"," "),"⁠"," ")," "," ")," "," "),CHAR(9)," "),CHAR(10)," "),CHAR(13)," "),"MAPCODE"," "),CHAR(34)," "),"“"," "),"”"," "),"'"," "),"’"," "),"‘"," "),"("," "),")"," "),"["," "),"]"," "),"{"," "),"}"," "),","," "),";"," "),"|"," "),":"," "),"/"," "),"\"," ")))</f>
        <v/>
      </c>
      <c r="R662" s="50">
        <f>IF(ISNUMBER(FIND(" ",Q662)),LEFT(Q662,FIND(" ",Q662)-1),"")</f>
        <v/>
      </c>
      <c r="S662" s="50">
        <f>IF(ISNUMBER(FIND(" ",Q662)),TRIM(MID(Q662,FIND(" ",Q662)+1,999)),Q662)</f>
        <v/>
      </c>
      <c r="T6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662&amp;"")," "," "),"﻿"," "),"​"," "),"⁠"," ")," "," ")," "," "),CHAR(9)," "),CHAR(10)," "),CHAR(13)," "),"MAPCODE"," "),CHAR(34)," "),"“"," "),"”"," "),"'"," "),"’"," "),"‘"," "),"("," "),")"," "),"["," "),"]"," "),"{"," "),"}"," "),","," "),";"," "),"|"," "),":"," "),"/"," "),"\"," "))</f>
        <v/>
      </c>
      <c r="U662" s="50">
        <f>IF(R662&lt;&gt;"",R662,T662)</f>
        <v/>
      </c>
      <c r="V662" s="50">
        <f>IFERROR(FIND(".",S662),0)</f>
        <v/>
      </c>
      <c r="W662" s="50">
        <f>IF(V662&gt;0,V662-1,LEN(S662))</f>
        <v/>
      </c>
      <c r="X662" s="50">
        <f>IF(V662=0,"",IFERROR(LEFT(MID(S662,V662+1,99),FIND("-",MID(S662,V662+1,99))-1),MID(S662,V662+1,99)))</f>
        <v/>
      </c>
      <c r="Y662" s="50">
        <f>LEN(X662)</f>
        <v/>
      </c>
      <c r="Z6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662,"0",""),"1",""),"2",""),"3",""),"4",""),"5",""),"6",""),"7",""),"8",""),"9",""),"A",""),"B",""),"C",""),"D",""),"E",""),"F",""),"G",""),"H",""),"I",""),"J",""),"K",""),"L",""),"M",""),"N",""),"O",""),"P",""),"Q",""),"R",""),"S",""),"T",""),"U",""),"V",""),"W",""),"X",""),"Y",""),"Z",""),".",""),"-","")</f>
        <v/>
      </c>
      <c r="AA662" s="50">
        <f>LEN(S662)-LEN(SUBSTITUTE(S662,".",""))</f>
        <v/>
      </c>
      <c r="AB662" s="50">
        <f>AND(W662=5,Y662=4)</f>
        <v/>
      </c>
      <c r="AC662" s="50">
        <f>IF(P662="","",IF(S662="","There is no mapcode in this row, only a country code.",IF(ISNUMBER(FIND(" ",S662)),"There are too many spaces. A mapcode looks like ZAF RDD.2J: the country code, one space, then the code.",IF(Z662&lt;&gt;"","Contains characters that can't be in a mapcode: "&amp;Z662,IF(OR(AA662&lt;&gt;1,W662&lt;2,W662&gt;5,Y662&lt;2,Y662&gt;4),"This doesn't look like a mapcode. Mapcodes look like RDD.2J: 2 to 5 letters or numbers, a dot, then 2 to 4 more.",IF(AND(U662="",NOT(AB662)),"MISSING",IF(AND(U662&lt;&gt;"",OR(LEN(U662)&lt;2,LEN(U662)&gt;6,ISNUMBER(FIND(".",U662)))),"The country code """&amp;U662&amp;""" doesn't look right. Use a code like ZAF (South Africa) or US-CA (California).","")))))))</f>
        <v/>
      </c>
      <c r="AD662" s="50">
        <f>AND(R662&lt;&gt;"",T662&lt;&gt;"",R662&lt;&gt;T662)</f>
        <v/>
      </c>
    </row>
    <row r="663">
      <c r="B663" s="44" t="n"/>
      <c r="C663" s="44" t="n"/>
      <c r="D663" s="45">
        <f>IF(P663="","",IF(AC663="MISSING","MISSING COUNTRY CODE",IF(AC663&lt;&gt;"","NOT A VALID MAPCODE",IF(M663="NO CONNECTION","NO CONNECTION",IF(NOT(ISNUMBER(F663)),"NOT FOUND",IF(AD663,"CONVERTED – PLEASE CHECK","CONVERTED"))))))</f>
        <v/>
      </c>
      <c r="E663" s="46">
        <f>IF(OR(P663="",AC663&lt;&gt;""),"",TRIM(U663&amp;" "&amp;S663))</f>
        <v/>
      </c>
      <c r="F663" s="47">
        <f>IF(OR(M663="",M663="NO CONNECTION"),"",IFERROR(VALUE(SUBSTITUTE(_xlfn.FILTERXML(M663,"//latDeg"),".",MID(1/2,2,1))),""))</f>
        <v/>
      </c>
      <c r="G663" s="47">
        <f>IF(OR(M663="",M663="NO CONNECTION"),"",IFERROR(VALUE(SUBSTITUTE(_xlfn.FILTERXML(M663,"//lonDeg"),".",MID(1/2,2,1))),""))</f>
        <v/>
      </c>
      <c r="H663" s="45">
        <f>IF(ISNUMBER(F663),SUBSTITUTE(ROUND(F663,6)&amp;"",",",".")&amp;", "&amp;SUBSTITUTE(ROUND(G663,6)&amp;"",",","."),"")</f>
        <v/>
      </c>
      <c r="I663" s="46">
        <f>IF(ISNUMBER(F663),IFERROR(HYPERLINK("https://www.mymapcodes.com/go/?t="&amp;IF(U663="","AAA",U663)&amp;"&amp;ma="&amp;LEFT(S663,V663-1)&amp;"&amp;mb="&amp;MID(S663,V663+1,99),"Open on MyMapcodes →"),""),"")</f>
        <v/>
      </c>
      <c r="J663" s="48">
        <f>IF(P663="","",IF(AC663="MISSING","Add the country code: put it in front of the mapcode (e.g. ZAF RDD.2J) or in column C. ZAF = South Africa.",IF(AC663&lt;&gt;"",AC663,IF(M663="NO CONNECTION","Excel couldn't reach the mapcode service. Click the REFRESH RESULTS box just above the table.",IF(NOT(ISNUMBER(F663)),"The mapcode service doesn't recognise "&amp;E663&amp;". Check the mapcode and the country code.",IF(AD663,"Two different country codes were given, so the one in front of the mapcode ("&amp;R663&amp;") was used.",IF(E663&lt;&gt;TRIM(UPPER(B663&amp;"")),"Tidied up to "&amp;E663&amp;".","")))))))</f>
        <v/>
      </c>
      <c r="L663" s="49">
        <f>IF(E663="","",MapcodeAPI&amp;"coords/"&amp;SUBSTITUTE(E663," ","%20"))&amp;LEFT($B$13,0)</f>
        <v/>
      </c>
      <c r="M663" s="49">
        <f>IF(L663="","",IFERROR(_xlfn.WEBSERVICE(L663),IF(MapcodeAPIBackup="","NO CONNECTION",IFERROR(_xlfn.WEBSERVICE(MapcodeAPIBackup&amp;MID(L663,LEN(MapcodeAPI)+1,999)),"NO CONNECTION"))))</f>
        <v/>
      </c>
      <c r="N663" t="inlineStr">
        <is>
          <t xml:space="preserve"> </t>
        </is>
      </c>
      <c r="P663" s="50">
        <f>IFERROR(IF(AND(TRIM(B663&amp;"")="",TRIM(C663&amp;"")=""),"","#"&amp;UPPER(B663&amp;"")),"#(ERROR)")</f>
        <v/>
      </c>
      <c r="Q663" s="50">
        <f>IF(P663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663,2,999)," "," "),"﻿"," "),"​"," "),"⁠"," ")," "," ")," "," "),CHAR(9)," "),CHAR(10)," "),CHAR(13)," "),"MAPCODE"," "),CHAR(34)," "),"“"," "),"”"," "),"'"," "),"’"," "),"‘"," "),"("," "),")"," "),"["," "),"]"," "),"{"," "),"}"," "),","," "),";"," "),"|"," "),":"," "),"/"," "),"\"," ")))</f>
        <v/>
      </c>
      <c r="R663" s="50">
        <f>IF(ISNUMBER(FIND(" ",Q663)),LEFT(Q663,FIND(" ",Q663)-1),"")</f>
        <v/>
      </c>
      <c r="S663" s="50">
        <f>IF(ISNUMBER(FIND(" ",Q663)),TRIM(MID(Q663,FIND(" ",Q663)+1,999)),Q663)</f>
        <v/>
      </c>
      <c r="T6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663&amp;"")," "," "),"﻿"," "),"​"," "),"⁠"," ")," "," ")," "," "),CHAR(9)," "),CHAR(10)," "),CHAR(13)," "),"MAPCODE"," "),CHAR(34)," "),"“"," "),"”"," "),"'"," "),"’"," "),"‘"," "),"("," "),")"," "),"["," "),"]"," "),"{"," "),"}"," "),","," "),";"," "),"|"," "),":"," "),"/"," "),"\"," "))</f>
        <v/>
      </c>
      <c r="U663" s="50">
        <f>IF(R663&lt;&gt;"",R663,T663)</f>
        <v/>
      </c>
      <c r="V663" s="50">
        <f>IFERROR(FIND(".",S663),0)</f>
        <v/>
      </c>
      <c r="W663" s="50">
        <f>IF(V663&gt;0,V663-1,LEN(S663))</f>
        <v/>
      </c>
      <c r="X663" s="50">
        <f>IF(V663=0,"",IFERROR(LEFT(MID(S663,V663+1,99),FIND("-",MID(S663,V663+1,99))-1),MID(S663,V663+1,99)))</f>
        <v/>
      </c>
      <c r="Y663" s="50">
        <f>LEN(X663)</f>
        <v/>
      </c>
      <c r="Z6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663,"0",""),"1",""),"2",""),"3",""),"4",""),"5",""),"6",""),"7",""),"8",""),"9",""),"A",""),"B",""),"C",""),"D",""),"E",""),"F",""),"G",""),"H",""),"I",""),"J",""),"K",""),"L",""),"M",""),"N",""),"O",""),"P",""),"Q",""),"R",""),"S",""),"T",""),"U",""),"V",""),"W",""),"X",""),"Y",""),"Z",""),".",""),"-","")</f>
        <v/>
      </c>
      <c r="AA663" s="50">
        <f>LEN(S663)-LEN(SUBSTITUTE(S663,".",""))</f>
        <v/>
      </c>
      <c r="AB663" s="50">
        <f>AND(W663=5,Y663=4)</f>
        <v/>
      </c>
      <c r="AC663" s="50">
        <f>IF(P663="","",IF(S663="","There is no mapcode in this row, only a country code.",IF(ISNUMBER(FIND(" ",S663)),"There are too many spaces. A mapcode looks like ZAF RDD.2J: the country code, one space, then the code.",IF(Z663&lt;&gt;"","Contains characters that can't be in a mapcode: "&amp;Z663,IF(OR(AA663&lt;&gt;1,W663&lt;2,W663&gt;5,Y663&lt;2,Y663&gt;4),"This doesn't look like a mapcode. Mapcodes look like RDD.2J: 2 to 5 letters or numbers, a dot, then 2 to 4 more.",IF(AND(U663="",NOT(AB663)),"MISSING",IF(AND(U663&lt;&gt;"",OR(LEN(U663)&lt;2,LEN(U663)&gt;6,ISNUMBER(FIND(".",U663)))),"The country code """&amp;U663&amp;""" doesn't look right. Use a code like ZAF (South Africa) or US-CA (California).","")))))))</f>
        <v/>
      </c>
      <c r="AD663" s="50">
        <f>AND(R663&lt;&gt;"",T663&lt;&gt;"",R663&lt;&gt;T663)</f>
        <v/>
      </c>
    </row>
    <row r="664">
      <c r="B664" s="44" t="n"/>
      <c r="C664" s="44" t="n"/>
      <c r="D664" s="45">
        <f>IF(P664="","",IF(AC664="MISSING","MISSING COUNTRY CODE",IF(AC664&lt;&gt;"","NOT A VALID MAPCODE",IF(M664="NO CONNECTION","NO CONNECTION",IF(NOT(ISNUMBER(F664)),"NOT FOUND",IF(AD664,"CONVERTED – PLEASE CHECK","CONVERTED"))))))</f>
        <v/>
      </c>
      <c r="E664" s="46">
        <f>IF(OR(P664="",AC664&lt;&gt;""),"",TRIM(U664&amp;" "&amp;S664))</f>
        <v/>
      </c>
      <c r="F664" s="47">
        <f>IF(OR(M664="",M664="NO CONNECTION"),"",IFERROR(VALUE(SUBSTITUTE(_xlfn.FILTERXML(M664,"//latDeg"),".",MID(1/2,2,1))),""))</f>
        <v/>
      </c>
      <c r="G664" s="47">
        <f>IF(OR(M664="",M664="NO CONNECTION"),"",IFERROR(VALUE(SUBSTITUTE(_xlfn.FILTERXML(M664,"//lonDeg"),".",MID(1/2,2,1))),""))</f>
        <v/>
      </c>
      <c r="H664" s="45">
        <f>IF(ISNUMBER(F664),SUBSTITUTE(ROUND(F664,6)&amp;"",",",".")&amp;", "&amp;SUBSTITUTE(ROUND(G664,6)&amp;"",",","."),"")</f>
        <v/>
      </c>
      <c r="I664" s="46">
        <f>IF(ISNUMBER(F664),IFERROR(HYPERLINK("https://www.mymapcodes.com/go/?t="&amp;IF(U664="","AAA",U664)&amp;"&amp;ma="&amp;LEFT(S664,V664-1)&amp;"&amp;mb="&amp;MID(S664,V664+1,99),"Open on MyMapcodes →"),""),"")</f>
        <v/>
      </c>
      <c r="J664" s="48">
        <f>IF(P664="","",IF(AC664="MISSING","Add the country code: put it in front of the mapcode (e.g. ZAF RDD.2J) or in column C. ZAF = South Africa.",IF(AC664&lt;&gt;"",AC664,IF(M664="NO CONNECTION","Excel couldn't reach the mapcode service. Click the REFRESH RESULTS box just above the table.",IF(NOT(ISNUMBER(F664)),"The mapcode service doesn't recognise "&amp;E664&amp;". Check the mapcode and the country code.",IF(AD664,"Two different country codes were given, so the one in front of the mapcode ("&amp;R664&amp;") was used.",IF(E664&lt;&gt;TRIM(UPPER(B664&amp;"")),"Tidied up to "&amp;E664&amp;".","")))))))</f>
        <v/>
      </c>
      <c r="L664" s="49">
        <f>IF(E664="","",MapcodeAPI&amp;"coords/"&amp;SUBSTITUTE(E664," ","%20"))&amp;LEFT($B$13,0)</f>
        <v/>
      </c>
      <c r="M664" s="49">
        <f>IF(L664="","",IFERROR(_xlfn.WEBSERVICE(L664),IF(MapcodeAPIBackup="","NO CONNECTION",IFERROR(_xlfn.WEBSERVICE(MapcodeAPIBackup&amp;MID(L664,LEN(MapcodeAPI)+1,999)),"NO CONNECTION"))))</f>
        <v/>
      </c>
      <c r="N664" t="inlineStr">
        <is>
          <t xml:space="preserve"> </t>
        </is>
      </c>
      <c r="P664" s="50">
        <f>IFERROR(IF(AND(TRIM(B664&amp;"")="",TRIM(C664&amp;"")=""),"","#"&amp;UPPER(B664&amp;"")),"#(ERROR)")</f>
        <v/>
      </c>
      <c r="Q664" s="50">
        <f>IF(P664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664,2,999)," "," "),"﻿"," "),"​"," "),"⁠"," ")," "," ")," "," "),CHAR(9)," "),CHAR(10)," "),CHAR(13)," "),"MAPCODE"," "),CHAR(34)," "),"“"," "),"”"," "),"'"," "),"’"," "),"‘"," "),"("," "),")"," "),"["," "),"]"," "),"{"," "),"}"," "),","," "),";"," "),"|"," "),":"," "),"/"," "),"\"," ")))</f>
        <v/>
      </c>
      <c r="R664" s="50">
        <f>IF(ISNUMBER(FIND(" ",Q664)),LEFT(Q664,FIND(" ",Q664)-1),"")</f>
        <v/>
      </c>
      <c r="S664" s="50">
        <f>IF(ISNUMBER(FIND(" ",Q664)),TRIM(MID(Q664,FIND(" ",Q664)+1,999)),Q664)</f>
        <v/>
      </c>
      <c r="T6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664&amp;"")," "," "),"﻿"," "),"​"," "),"⁠"," ")," "," ")," "," "),CHAR(9)," "),CHAR(10)," "),CHAR(13)," "),"MAPCODE"," "),CHAR(34)," "),"“"," "),"”"," "),"'"," "),"’"," "),"‘"," "),"("," "),")"," "),"["," "),"]"," "),"{"," "),"}"," "),","," "),";"," "),"|"," "),":"," "),"/"," "),"\"," "))</f>
        <v/>
      </c>
      <c r="U664" s="50">
        <f>IF(R664&lt;&gt;"",R664,T664)</f>
        <v/>
      </c>
      <c r="V664" s="50">
        <f>IFERROR(FIND(".",S664),0)</f>
        <v/>
      </c>
      <c r="W664" s="50">
        <f>IF(V664&gt;0,V664-1,LEN(S664))</f>
        <v/>
      </c>
      <c r="X664" s="50">
        <f>IF(V664=0,"",IFERROR(LEFT(MID(S664,V664+1,99),FIND("-",MID(S664,V664+1,99))-1),MID(S664,V664+1,99)))</f>
        <v/>
      </c>
      <c r="Y664" s="50">
        <f>LEN(X664)</f>
        <v/>
      </c>
      <c r="Z6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664,"0",""),"1",""),"2",""),"3",""),"4",""),"5",""),"6",""),"7",""),"8",""),"9",""),"A",""),"B",""),"C",""),"D",""),"E",""),"F",""),"G",""),"H",""),"I",""),"J",""),"K",""),"L",""),"M",""),"N",""),"O",""),"P",""),"Q",""),"R",""),"S",""),"T",""),"U",""),"V",""),"W",""),"X",""),"Y",""),"Z",""),".",""),"-","")</f>
        <v/>
      </c>
      <c r="AA664" s="50">
        <f>LEN(S664)-LEN(SUBSTITUTE(S664,".",""))</f>
        <v/>
      </c>
      <c r="AB664" s="50">
        <f>AND(W664=5,Y664=4)</f>
        <v/>
      </c>
      <c r="AC664" s="50">
        <f>IF(P664="","",IF(S664="","There is no mapcode in this row, only a country code.",IF(ISNUMBER(FIND(" ",S664)),"There are too many spaces. A mapcode looks like ZAF RDD.2J: the country code, one space, then the code.",IF(Z664&lt;&gt;"","Contains characters that can't be in a mapcode: "&amp;Z664,IF(OR(AA664&lt;&gt;1,W664&lt;2,W664&gt;5,Y664&lt;2,Y664&gt;4),"This doesn't look like a mapcode. Mapcodes look like RDD.2J: 2 to 5 letters or numbers, a dot, then 2 to 4 more.",IF(AND(U664="",NOT(AB664)),"MISSING",IF(AND(U664&lt;&gt;"",OR(LEN(U664)&lt;2,LEN(U664)&gt;6,ISNUMBER(FIND(".",U664)))),"The country code """&amp;U664&amp;""" doesn't look right. Use a code like ZAF (South Africa) or US-CA (California).","")))))))</f>
        <v/>
      </c>
      <c r="AD664" s="50">
        <f>AND(R664&lt;&gt;"",T664&lt;&gt;"",R664&lt;&gt;T664)</f>
        <v/>
      </c>
    </row>
    <row r="665">
      <c r="B665" s="44" t="n"/>
      <c r="C665" s="44" t="n"/>
      <c r="D665" s="45">
        <f>IF(P665="","",IF(AC665="MISSING","MISSING COUNTRY CODE",IF(AC665&lt;&gt;"","NOT A VALID MAPCODE",IF(M665="NO CONNECTION","NO CONNECTION",IF(NOT(ISNUMBER(F665)),"NOT FOUND",IF(AD665,"CONVERTED – PLEASE CHECK","CONVERTED"))))))</f>
        <v/>
      </c>
      <c r="E665" s="46">
        <f>IF(OR(P665="",AC665&lt;&gt;""),"",TRIM(U665&amp;" "&amp;S665))</f>
        <v/>
      </c>
      <c r="F665" s="47">
        <f>IF(OR(M665="",M665="NO CONNECTION"),"",IFERROR(VALUE(SUBSTITUTE(_xlfn.FILTERXML(M665,"//latDeg"),".",MID(1/2,2,1))),""))</f>
        <v/>
      </c>
      <c r="G665" s="47">
        <f>IF(OR(M665="",M665="NO CONNECTION"),"",IFERROR(VALUE(SUBSTITUTE(_xlfn.FILTERXML(M665,"//lonDeg"),".",MID(1/2,2,1))),""))</f>
        <v/>
      </c>
      <c r="H665" s="45">
        <f>IF(ISNUMBER(F665),SUBSTITUTE(ROUND(F665,6)&amp;"",",",".")&amp;", "&amp;SUBSTITUTE(ROUND(G665,6)&amp;"",",","."),"")</f>
        <v/>
      </c>
      <c r="I665" s="46">
        <f>IF(ISNUMBER(F665),IFERROR(HYPERLINK("https://www.mymapcodes.com/go/?t="&amp;IF(U665="","AAA",U665)&amp;"&amp;ma="&amp;LEFT(S665,V665-1)&amp;"&amp;mb="&amp;MID(S665,V665+1,99),"Open on MyMapcodes →"),""),"")</f>
        <v/>
      </c>
      <c r="J665" s="48">
        <f>IF(P665="","",IF(AC665="MISSING","Add the country code: put it in front of the mapcode (e.g. ZAF RDD.2J) or in column C. ZAF = South Africa.",IF(AC665&lt;&gt;"",AC665,IF(M665="NO CONNECTION","Excel couldn't reach the mapcode service. Click the REFRESH RESULTS box just above the table.",IF(NOT(ISNUMBER(F665)),"The mapcode service doesn't recognise "&amp;E665&amp;". Check the mapcode and the country code.",IF(AD665,"Two different country codes were given, so the one in front of the mapcode ("&amp;R665&amp;") was used.",IF(E665&lt;&gt;TRIM(UPPER(B665&amp;"")),"Tidied up to "&amp;E665&amp;".","")))))))</f>
        <v/>
      </c>
      <c r="L665" s="49">
        <f>IF(E665="","",MapcodeAPI&amp;"coords/"&amp;SUBSTITUTE(E665," ","%20"))&amp;LEFT($B$13,0)</f>
        <v/>
      </c>
      <c r="M665" s="49">
        <f>IF(L665="","",IFERROR(_xlfn.WEBSERVICE(L665),IF(MapcodeAPIBackup="","NO CONNECTION",IFERROR(_xlfn.WEBSERVICE(MapcodeAPIBackup&amp;MID(L665,LEN(MapcodeAPI)+1,999)),"NO CONNECTION"))))</f>
        <v/>
      </c>
      <c r="N665" t="inlineStr">
        <is>
          <t xml:space="preserve"> </t>
        </is>
      </c>
      <c r="P665" s="50">
        <f>IFERROR(IF(AND(TRIM(B665&amp;"")="",TRIM(C665&amp;"")=""),"","#"&amp;UPPER(B665&amp;"")),"#(ERROR)")</f>
        <v/>
      </c>
      <c r="Q665" s="50">
        <f>IF(P665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665,2,999)," "," "),"﻿"," "),"​"," "),"⁠"," ")," "," ")," "," "),CHAR(9)," "),CHAR(10)," "),CHAR(13)," "),"MAPCODE"," "),CHAR(34)," "),"“"," "),"”"," "),"'"," "),"’"," "),"‘"," "),"("," "),")"," "),"["," "),"]"," "),"{"," "),"}"," "),","," "),";"," "),"|"," "),":"," "),"/"," "),"\"," ")))</f>
        <v/>
      </c>
      <c r="R665" s="50">
        <f>IF(ISNUMBER(FIND(" ",Q665)),LEFT(Q665,FIND(" ",Q665)-1),"")</f>
        <v/>
      </c>
      <c r="S665" s="50">
        <f>IF(ISNUMBER(FIND(" ",Q665)),TRIM(MID(Q665,FIND(" ",Q665)+1,999)),Q665)</f>
        <v/>
      </c>
      <c r="T6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665&amp;"")," "," "),"﻿"," "),"​"," "),"⁠"," ")," "," ")," "," "),CHAR(9)," "),CHAR(10)," "),CHAR(13)," "),"MAPCODE"," "),CHAR(34)," "),"“"," "),"”"," "),"'"," "),"’"," "),"‘"," "),"("," "),")"," "),"["," "),"]"," "),"{"," "),"}"," "),","," "),";"," "),"|"," "),":"," "),"/"," "),"\"," "))</f>
        <v/>
      </c>
      <c r="U665" s="50">
        <f>IF(R665&lt;&gt;"",R665,T665)</f>
        <v/>
      </c>
      <c r="V665" s="50">
        <f>IFERROR(FIND(".",S665),0)</f>
        <v/>
      </c>
      <c r="W665" s="50">
        <f>IF(V665&gt;0,V665-1,LEN(S665))</f>
        <v/>
      </c>
      <c r="X665" s="50">
        <f>IF(V665=0,"",IFERROR(LEFT(MID(S665,V665+1,99),FIND("-",MID(S665,V665+1,99))-1),MID(S665,V665+1,99)))</f>
        <v/>
      </c>
      <c r="Y665" s="50">
        <f>LEN(X665)</f>
        <v/>
      </c>
      <c r="Z6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665,"0",""),"1",""),"2",""),"3",""),"4",""),"5",""),"6",""),"7",""),"8",""),"9",""),"A",""),"B",""),"C",""),"D",""),"E",""),"F",""),"G",""),"H",""),"I",""),"J",""),"K",""),"L",""),"M",""),"N",""),"O",""),"P",""),"Q",""),"R",""),"S",""),"T",""),"U",""),"V",""),"W",""),"X",""),"Y",""),"Z",""),".",""),"-","")</f>
        <v/>
      </c>
      <c r="AA665" s="50">
        <f>LEN(S665)-LEN(SUBSTITUTE(S665,".",""))</f>
        <v/>
      </c>
      <c r="AB665" s="50">
        <f>AND(W665=5,Y665=4)</f>
        <v/>
      </c>
      <c r="AC665" s="50">
        <f>IF(P665="","",IF(S665="","There is no mapcode in this row, only a country code.",IF(ISNUMBER(FIND(" ",S665)),"There are too many spaces. A mapcode looks like ZAF RDD.2J: the country code, one space, then the code.",IF(Z665&lt;&gt;"","Contains characters that can't be in a mapcode: "&amp;Z665,IF(OR(AA665&lt;&gt;1,W665&lt;2,W665&gt;5,Y665&lt;2,Y665&gt;4),"This doesn't look like a mapcode. Mapcodes look like RDD.2J: 2 to 5 letters or numbers, a dot, then 2 to 4 more.",IF(AND(U665="",NOT(AB665)),"MISSING",IF(AND(U665&lt;&gt;"",OR(LEN(U665)&lt;2,LEN(U665)&gt;6,ISNUMBER(FIND(".",U665)))),"The country code """&amp;U665&amp;""" doesn't look right. Use a code like ZAF (South Africa) or US-CA (California).","")))))))</f>
        <v/>
      </c>
      <c r="AD665" s="50">
        <f>AND(R665&lt;&gt;"",T665&lt;&gt;"",R665&lt;&gt;T665)</f>
        <v/>
      </c>
    </row>
    <row r="666">
      <c r="B666" s="44" t="n"/>
      <c r="C666" s="44" t="n"/>
      <c r="D666" s="45">
        <f>IF(P666="","",IF(AC666="MISSING","MISSING COUNTRY CODE",IF(AC666&lt;&gt;"","NOT A VALID MAPCODE",IF(M666="NO CONNECTION","NO CONNECTION",IF(NOT(ISNUMBER(F666)),"NOT FOUND",IF(AD666,"CONVERTED – PLEASE CHECK","CONVERTED"))))))</f>
        <v/>
      </c>
      <c r="E666" s="46">
        <f>IF(OR(P666="",AC666&lt;&gt;""),"",TRIM(U666&amp;" "&amp;S666))</f>
        <v/>
      </c>
      <c r="F666" s="47">
        <f>IF(OR(M666="",M666="NO CONNECTION"),"",IFERROR(VALUE(SUBSTITUTE(_xlfn.FILTERXML(M666,"//latDeg"),".",MID(1/2,2,1))),""))</f>
        <v/>
      </c>
      <c r="G666" s="47">
        <f>IF(OR(M666="",M666="NO CONNECTION"),"",IFERROR(VALUE(SUBSTITUTE(_xlfn.FILTERXML(M666,"//lonDeg"),".",MID(1/2,2,1))),""))</f>
        <v/>
      </c>
      <c r="H666" s="45">
        <f>IF(ISNUMBER(F666),SUBSTITUTE(ROUND(F666,6)&amp;"",",",".")&amp;", "&amp;SUBSTITUTE(ROUND(G666,6)&amp;"",",","."),"")</f>
        <v/>
      </c>
      <c r="I666" s="46">
        <f>IF(ISNUMBER(F666),IFERROR(HYPERLINK("https://www.mymapcodes.com/go/?t="&amp;IF(U666="","AAA",U666)&amp;"&amp;ma="&amp;LEFT(S666,V666-1)&amp;"&amp;mb="&amp;MID(S666,V666+1,99),"Open on MyMapcodes →"),""),"")</f>
        <v/>
      </c>
      <c r="J666" s="48">
        <f>IF(P666="","",IF(AC666="MISSING","Add the country code: put it in front of the mapcode (e.g. ZAF RDD.2J) or in column C. ZAF = South Africa.",IF(AC666&lt;&gt;"",AC666,IF(M666="NO CONNECTION","Excel couldn't reach the mapcode service. Click the REFRESH RESULTS box just above the table.",IF(NOT(ISNUMBER(F666)),"The mapcode service doesn't recognise "&amp;E666&amp;". Check the mapcode and the country code.",IF(AD666,"Two different country codes were given, so the one in front of the mapcode ("&amp;R666&amp;") was used.",IF(E666&lt;&gt;TRIM(UPPER(B666&amp;"")),"Tidied up to "&amp;E666&amp;".","")))))))</f>
        <v/>
      </c>
      <c r="L666" s="49">
        <f>IF(E666="","",MapcodeAPI&amp;"coords/"&amp;SUBSTITUTE(E666," ","%20"))&amp;LEFT($B$13,0)</f>
        <v/>
      </c>
      <c r="M666" s="49">
        <f>IF(L666="","",IFERROR(_xlfn.WEBSERVICE(L666),IF(MapcodeAPIBackup="","NO CONNECTION",IFERROR(_xlfn.WEBSERVICE(MapcodeAPIBackup&amp;MID(L666,LEN(MapcodeAPI)+1,999)),"NO CONNECTION"))))</f>
        <v/>
      </c>
      <c r="N666" t="inlineStr">
        <is>
          <t xml:space="preserve"> </t>
        </is>
      </c>
      <c r="P666" s="50">
        <f>IFERROR(IF(AND(TRIM(B666&amp;"")="",TRIM(C666&amp;"")=""),"","#"&amp;UPPER(B666&amp;"")),"#(ERROR)")</f>
        <v/>
      </c>
      <c r="Q666" s="50">
        <f>IF(P666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666,2,999)," "," "),"﻿"," "),"​"," "),"⁠"," ")," "," ")," "," "),CHAR(9)," "),CHAR(10)," "),CHAR(13)," "),"MAPCODE"," "),CHAR(34)," "),"“"," "),"”"," "),"'"," "),"’"," "),"‘"," "),"("," "),")"," "),"["," "),"]"," "),"{"," "),"}"," "),","," "),";"," "),"|"," "),":"," "),"/"," "),"\"," ")))</f>
        <v/>
      </c>
      <c r="R666" s="50">
        <f>IF(ISNUMBER(FIND(" ",Q666)),LEFT(Q666,FIND(" ",Q666)-1),"")</f>
        <v/>
      </c>
      <c r="S666" s="50">
        <f>IF(ISNUMBER(FIND(" ",Q666)),TRIM(MID(Q666,FIND(" ",Q666)+1,999)),Q666)</f>
        <v/>
      </c>
      <c r="T6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666&amp;"")," "," "),"﻿"," "),"​"," "),"⁠"," ")," "," ")," "," "),CHAR(9)," "),CHAR(10)," "),CHAR(13)," "),"MAPCODE"," "),CHAR(34)," "),"“"," "),"”"," "),"'"," "),"’"," "),"‘"," "),"("," "),")"," "),"["," "),"]"," "),"{"," "),"}"," "),","," "),";"," "),"|"," "),":"," "),"/"," "),"\"," "))</f>
        <v/>
      </c>
      <c r="U666" s="50">
        <f>IF(R666&lt;&gt;"",R666,T666)</f>
        <v/>
      </c>
      <c r="V666" s="50">
        <f>IFERROR(FIND(".",S666),0)</f>
        <v/>
      </c>
      <c r="W666" s="50">
        <f>IF(V666&gt;0,V666-1,LEN(S666))</f>
        <v/>
      </c>
      <c r="X666" s="50">
        <f>IF(V666=0,"",IFERROR(LEFT(MID(S666,V666+1,99),FIND("-",MID(S666,V666+1,99))-1),MID(S666,V666+1,99)))</f>
        <v/>
      </c>
      <c r="Y666" s="50">
        <f>LEN(X666)</f>
        <v/>
      </c>
      <c r="Z6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666,"0",""),"1",""),"2",""),"3",""),"4",""),"5",""),"6",""),"7",""),"8",""),"9",""),"A",""),"B",""),"C",""),"D",""),"E",""),"F",""),"G",""),"H",""),"I",""),"J",""),"K",""),"L",""),"M",""),"N",""),"O",""),"P",""),"Q",""),"R",""),"S",""),"T",""),"U",""),"V",""),"W",""),"X",""),"Y",""),"Z",""),".",""),"-","")</f>
        <v/>
      </c>
      <c r="AA666" s="50">
        <f>LEN(S666)-LEN(SUBSTITUTE(S666,".",""))</f>
        <v/>
      </c>
      <c r="AB666" s="50">
        <f>AND(W666=5,Y666=4)</f>
        <v/>
      </c>
      <c r="AC666" s="50">
        <f>IF(P666="","",IF(S666="","There is no mapcode in this row, only a country code.",IF(ISNUMBER(FIND(" ",S666)),"There are too many spaces. A mapcode looks like ZAF RDD.2J: the country code, one space, then the code.",IF(Z666&lt;&gt;"","Contains characters that can't be in a mapcode: "&amp;Z666,IF(OR(AA666&lt;&gt;1,W666&lt;2,W666&gt;5,Y666&lt;2,Y666&gt;4),"This doesn't look like a mapcode. Mapcodes look like RDD.2J: 2 to 5 letters or numbers, a dot, then 2 to 4 more.",IF(AND(U666="",NOT(AB666)),"MISSING",IF(AND(U666&lt;&gt;"",OR(LEN(U666)&lt;2,LEN(U666)&gt;6,ISNUMBER(FIND(".",U666)))),"The country code """&amp;U666&amp;""" doesn't look right. Use a code like ZAF (South Africa) or US-CA (California).","")))))))</f>
        <v/>
      </c>
      <c r="AD666" s="50">
        <f>AND(R666&lt;&gt;"",T666&lt;&gt;"",R666&lt;&gt;T666)</f>
        <v/>
      </c>
    </row>
    <row r="667">
      <c r="B667" s="44" t="n"/>
      <c r="C667" s="44" t="n"/>
      <c r="D667" s="45">
        <f>IF(P667="","",IF(AC667="MISSING","MISSING COUNTRY CODE",IF(AC667&lt;&gt;"","NOT A VALID MAPCODE",IF(M667="NO CONNECTION","NO CONNECTION",IF(NOT(ISNUMBER(F667)),"NOT FOUND",IF(AD667,"CONVERTED – PLEASE CHECK","CONVERTED"))))))</f>
        <v/>
      </c>
      <c r="E667" s="46">
        <f>IF(OR(P667="",AC667&lt;&gt;""),"",TRIM(U667&amp;" "&amp;S667))</f>
        <v/>
      </c>
      <c r="F667" s="47">
        <f>IF(OR(M667="",M667="NO CONNECTION"),"",IFERROR(VALUE(SUBSTITUTE(_xlfn.FILTERXML(M667,"//latDeg"),".",MID(1/2,2,1))),""))</f>
        <v/>
      </c>
      <c r="G667" s="47">
        <f>IF(OR(M667="",M667="NO CONNECTION"),"",IFERROR(VALUE(SUBSTITUTE(_xlfn.FILTERXML(M667,"//lonDeg"),".",MID(1/2,2,1))),""))</f>
        <v/>
      </c>
      <c r="H667" s="45">
        <f>IF(ISNUMBER(F667),SUBSTITUTE(ROUND(F667,6)&amp;"",",",".")&amp;", "&amp;SUBSTITUTE(ROUND(G667,6)&amp;"",",","."),"")</f>
        <v/>
      </c>
      <c r="I667" s="46">
        <f>IF(ISNUMBER(F667),IFERROR(HYPERLINK("https://www.mymapcodes.com/go/?t="&amp;IF(U667="","AAA",U667)&amp;"&amp;ma="&amp;LEFT(S667,V667-1)&amp;"&amp;mb="&amp;MID(S667,V667+1,99),"Open on MyMapcodes →"),""),"")</f>
        <v/>
      </c>
      <c r="J667" s="48">
        <f>IF(P667="","",IF(AC667="MISSING","Add the country code: put it in front of the mapcode (e.g. ZAF RDD.2J) or in column C. ZAF = South Africa.",IF(AC667&lt;&gt;"",AC667,IF(M667="NO CONNECTION","Excel couldn't reach the mapcode service. Click the REFRESH RESULTS box just above the table.",IF(NOT(ISNUMBER(F667)),"The mapcode service doesn't recognise "&amp;E667&amp;". Check the mapcode and the country code.",IF(AD667,"Two different country codes were given, so the one in front of the mapcode ("&amp;R667&amp;") was used.",IF(E667&lt;&gt;TRIM(UPPER(B667&amp;"")),"Tidied up to "&amp;E667&amp;".","")))))))</f>
        <v/>
      </c>
      <c r="L667" s="49">
        <f>IF(E667="","",MapcodeAPI&amp;"coords/"&amp;SUBSTITUTE(E667," ","%20"))&amp;LEFT($B$13,0)</f>
        <v/>
      </c>
      <c r="M667" s="49">
        <f>IF(L667="","",IFERROR(_xlfn.WEBSERVICE(L667),IF(MapcodeAPIBackup="","NO CONNECTION",IFERROR(_xlfn.WEBSERVICE(MapcodeAPIBackup&amp;MID(L667,LEN(MapcodeAPI)+1,999)),"NO CONNECTION"))))</f>
        <v/>
      </c>
      <c r="N667" t="inlineStr">
        <is>
          <t xml:space="preserve"> </t>
        </is>
      </c>
      <c r="P667" s="50">
        <f>IFERROR(IF(AND(TRIM(B667&amp;"")="",TRIM(C667&amp;"")=""),"","#"&amp;UPPER(B667&amp;"")),"#(ERROR)")</f>
        <v/>
      </c>
      <c r="Q667" s="50">
        <f>IF(P667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667,2,999)," "," "),"﻿"," "),"​"," "),"⁠"," ")," "," ")," "," "),CHAR(9)," "),CHAR(10)," "),CHAR(13)," "),"MAPCODE"," "),CHAR(34)," "),"“"," "),"”"," "),"'"," "),"’"," "),"‘"," "),"("," "),")"," "),"["," "),"]"," "),"{"," "),"}"," "),","," "),";"," "),"|"," "),":"," "),"/"," "),"\"," ")))</f>
        <v/>
      </c>
      <c r="R667" s="50">
        <f>IF(ISNUMBER(FIND(" ",Q667)),LEFT(Q667,FIND(" ",Q667)-1),"")</f>
        <v/>
      </c>
      <c r="S667" s="50">
        <f>IF(ISNUMBER(FIND(" ",Q667)),TRIM(MID(Q667,FIND(" ",Q667)+1,999)),Q667)</f>
        <v/>
      </c>
      <c r="T6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667&amp;"")," "," "),"﻿"," "),"​"," "),"⁠"," ")," "," ")," "," "),CHAR(9)," "),CHAR(10)," "),CHAR(13)," "),"MAPCODE"," "),CHAR(34)," "),"“"," "),"”"," "),"'"," "),"’"," "),"‘"," "),"("," "),")"," "),"["," "),"]"," "),"{"," "),"}"," "),","," "),";"," "),"|"," "),":"," "),"/"," "),"\"," "))</f>
        <v/>
      </c>
      <c r="U667" s="50">
        <f>IF(R667&lt;&gt;"",R667,T667)</f>
        <v/>
      </c>
      <c r="V667" s="50">
        <f>IFERROR(FIND(".",S667),0)</f>
        <v/>
      </c>
      <c r="W667" s="50">
        <f>IF(V667&gt;0,V667-1,LEN(S667))</f>
        <v/>
      </c>
      <c r="X667" s="50">
        <f>IF(V667=0,"",IFERROR(LEFT(MID(S667,V667+1,99),FIND("-",MID(S667,V667+1,99))-1),MID(S667,V667+1,99)))</f>
        <v/>
      </c>
      <c r="Y667" s="50">
        <f>LEN(X667)</f>
        <v/>
      </c>
      <c r="Z6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667,"0",""),"1",""),"2",""),"3",""),"4",""),"5",""),"6",""),"7",""),"8",""),"9",""),"A",""),"B",""),"C",""),"D",""),"E",""),"F",""),"G",""),"H",""),"I",""),"J",""),"K",""),"L",""),"M",""),"N",""),"O",""),"P",""),"Q",""),"R",""),"S",""),"T",""),"U",""),"V",""),"W",""),"X",""),"Y",""),"Z",""),".",""),"-","")</f>
        <v/>
      </c>
      <c r="AA667" s="50">
        <f>LEN(S667)-LEN(SUBSTITUTE(S667,".",""))</f>
        <v/>
      </c>
      <c r="AB667" s="50">
        <f>AND(W667=5,Y667=4)</f>
        <v/>
      </c>
      <c r="AC667" s="50">
        <f>IF(P667="","",IF(S667="","There is no mapcode in this row, only a country code.",IF(ISNUMBER(FIND(" ",S667)),"There are too many spaces. A mapcode looks like ZAF RDD.2J: the country code, one space, then the code.",IF(Z667&lt;&gt;"","Contains characters that can't be in a mapcode: "&amp;Z667,IF(OR(AA667&lt;&gt;1,W667&lt;2,W667&gt;5,Y667&lt;2,Y667&gt;4),"This doesn't look like a mapcode. Mapcodes look like RDD.2J: 2 to 5 letters or numbers, a dot, then 2 to 4 more.",IF(AND(U667="",NOT(AB667)),"MISSING",IF(AND(U667&lt;&gt;"",OR(LEN(U667)&lt;2,LEN(U667)&gt;6,ISNUMBER(FIND(".",U667)))),"The country code """&amp;U667&amp;""" doesn't look right. Use a code like ZAF (South Africa) or US-CA (California).","")))))))</f>
        <v/>
      </c>
      <c r="AD667" s="50">
        <f>AND(R667&lt;&gt;"",T667&lt;&gt;"",R667&lt;&gt;T667)</f>
        <v/>
      </c>
    </row>
    <row r="668">
      <c r="B668" s="44" t="n"/>
      <c r="C668" s="44" t="n"/>
      <c r="D668" s="45">
        <f>IF(P668="","",IF(AC668="MISSING","MISSING COUNTRY CODE",IF(AC668&lt;&gt;"","NOT A VALID MAPCODE",IF(M668="NO CONNECTION","NO CONNECTION",IF(NOT(ISNUMBER(F668)),"NOT FOUND",IF(AD668,"CONVERTED – PLEASE CHECK","CONVERTED"))))))</f>
        <v/>
      </c>
      <c r="E668" s="46">
        <f>IF(OR(P668="",AC668&lt;&gt;""),"",TRIM(U668&amp;" "&amp;S668))</f>
        <v/>
      </c>
      <c r="F668" s="47">
        <f>IF(OR(M668="",M668="NO CONNECTION"),"",IFERROR(VALUE(SUBSTITUTE(_xlfn.FILTERXML(M668,"//latDeg"),".",MID(1/2,2,1))),""))</f>
        <v/>
      </c>
      <c r="G668" s="47">
        <f>IF(OR(M668="",M668="NO CONNECTION"),"",IFERROR(VALUE(SUBSTITUTE(_xlfn.FILTERXML(M668,"//lonDeg"),".",MID(1/2,2,1))),""))</f>
        <v/>
      </c>
      <c r="H668" s="45">
        <f>IF(ISNUMBER(F668),SUBSTITUTE(ROUND(F668,6)&amp;"",",",".")&amp;", "&amp;SUBSTITUTE(ROUND(G668,6)&amp;"",",","."),"")</f>
        <v/>
      </c>
      <c r="I668" s="46">
        <f>IF(ISNUMBER(F668),IFERROR(HYPERLINK("https://www.mymapcodes.com/go/?t="&amp;IF(U668="","AAA",U668)&amp;"&amp;ma="&amp;LEFT(S668,V668-1)&amp;"&amp;mb="&amp;MID(S668,V668+1,99),"Open on MyMapcodes →"),""),"")</f>
        <v/>
      </c>
      <c r="J668" s="48">
        <f>IF(P668="","",IF(AC668="MISSING","Add the country code: put it in front of the mapcode (e.g. ZAF RDD.2J) or in column C. ZAF = South Africa.",IF(AC668&lt;&gt;"",AC668,IF(M668="NO CONNECTION","Excel couldn't reach the mapcode service. Click the REFRESH RESULTS box just above the table.",IF(NOT(ISNUMBER(F668)),"The mapcode service doesn't recognise "&amp;E668&amp;". Check the mapcode and the country code.",IF(AD668,"Two different country codes were given, so the one in front of the mapcode ("&amp;R668&amp;") was used.",IF(E668&lt;&gt;TRIM(UPPER(B668&amp;"")),"Tidied up to "&amp;E668&amp;".","")))))))</f>
        <v/>
      </c>
      <c r="L668" s="49">
        <f>IF(E668="","",MapcodeAPI&amp;"coords/"&amp;SUBSTITUTE(E668," ","%20"))&amp;LEFT($B$13,0)</f>
        <v/>
      </c>
      <c r="M668" s="49">
        <f>IF(L668="","",IFERROR(_xlfn.WEBSERVICE(L668),IF(MapcodeAPIBackup="","NO CONNECTION",IFERROR(_xlfn.WEBSERVICE(MapcodeAPIBackup&amp;MID(L668,LEN(MapcodeAPI)+1,999)),"NO CONNECTION"))))</f>
        <v/>
      </c>
      <c r="N668" t="inlineStr">
        <is>
          <t xml:space="preserve"> </t>
        </is>
      </c>
      <c r="P668" s="50">
        <f>IFERROR(IF(AND(TRIM(B668&amp;"")="",TRIM(C668&amp;"")=""),"","#"&amp;UPPER(B668&amp;"")),"#(ERROR)")</f>
        <v/>
      </c>
      <c r="Q668" s="50">
        <f>IF(P668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668,2,999)," "," "),"﻿"," "),"​"," "),"⁠"," ")," "," ")," "," "),CHAR(9)," "),CHAR(10)," "),CHAR(13)," "),"MAPCODE"," "),CHAR(34)," "),"“"," "),"”"," "),"'"," "),"’"," "),"‘"," "),"("," "),")"," "),"["," "),"]"," "),"{"," "),"}"," "),","," "),";"," "),"|"," "),":"," "),"/"," "),"\"," ")))</f>
        <v/>
      </c>
      <c r="R668" s="50">
        <f>IF(ISNUMBER(FIND(" ",Q668)),LEFT(Q668,FIND(" ",Q668)-1),"")</f>
        <v/>
      </c>
      <c r="S668" s="50">
        <f>IF(ISNUMBER(FIND(" ",Q668)),TRIM(MID(Q668,FIND(" ",Q668)+1,999)),Q668)</f>
        <v/>
      </c>
      <c r="T6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668&amp;"")," "," "),"﻿"," "),"​"," "),"⁠"," ")," "," ")," "," "),CHAR(9)," "),CHAR(10)," "),CHAR(13)," "),"MAPCODE"," "),CHAR(34)," "),"“"," "),"”"," "),"'"," "),"’"," "),"‘"," "),"("," "),")"," "),"["," "),"]"," "),"{"," "),"}"," "),","," "),";"," "),"|"," "),":"," "),"/"," "),"\"," "))</f>
        <v/>
      </c>
      <c r="U668" s="50">
        <f>IF(R668&lt;&gt;"",R668,T668)</f>
        <v/>
      </c>
      <c r="V668" s="50">
        <f>IFERROR(FIND(".",S668),0)</f>
        <v/>
      </c>
      <c r="W668" s="50">
        <f>IF(V668&gt;0,V668-1,LEN(S668))</f>
        <v/>
      </c>
      <c r="X668" s="50">
        <f>IF(V668=0,"",IFERROR(LEFT(MID(S668,V668+1,99),FIND("-",MID(S668,V668+1,99))-1),MID(S668,V668+1,99)))</f>
        <v/>
      </c>
      <c r="Y668" s="50">
        <f>LEN(X668)</f>
        <v/>
      </c>
      <c r="Z6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668,"0",""),"1",""),"2",""),"3",""),"4",""),"5",""),"6",""),"7",""),"8",""),"9",""),"A",""),"B",""),"C",""),"D",""),"E",""),"F",""),"G",""),"H",""),"I",""),"J",""),"K",""),"L",""),"M",""),"N",""),"O",""),"P",""),"Q",""),"R",""),"S",""),"T",""),"U",""),"V",""),"W",""),"X",""),"Y",""),"Z",""),".",""),"-","")</f>
        <v/>
      </c>
      <c r="AA668" s="50">
        <f>LEN(S668)-LEN(SUBSTITUTE(S668,".",""))</f>
        <v/>
      </c>
      <c r="AB668" s="50">
        <f>AND(W668=5,Y668=4)</f>
        <v/>
      </c>
      <c r="AC668" s="50">
        <f>IF(P668="","",IF(S668="","There is no mapcode in this row, only a country code.",IF(ISNUMBER(FIND(" ",S668)),"There are too many spaces. A mapcode looks like ZAF RDD.2J: the country code, one space, then the code.",IF(Z668&lt;&gt;"","Contains characters that can't be in a mapcode: "&amp;Z668,IF(OR(AA668&lt;&gt;1,W668&lt;2,W668&gt;5,Y668&lt;2,Y668&gt;4),"This doesn't look like a mapcode. Mapcodes look like RDD.2J: 2 to 5 letters or numbers, a dot, then 2 to 4 more.",IF(AND(U668="",NOT(AB668)),"MISSING",IF(AND(U668&lt;&gt;"",OR(LEN(U668)&lt;2,LEN(U668)&gt;6,ISNUMBER(FIND(".",U668)))),"The country code """&amp;U668&amp;""" doesn't look right. Use a code like ZAF (South Africa) or US-CA (California).","")))))))</f>
        <v/>
      </c>
      <c r="AD668" s="50">
        <f>AND(R668&lt;&gt;"",T668&lt;&gt;"",R668&lt;&gt;T668)</f>
        <v/>
      </c>
    </row>
    <row r="669">
      <c r="B669" s="44" t="n"/>
      <c r="C669" s="44" t="n"/>
      <c r="D669" s="45">
        <f>IF(P669="","",IF(AC669="MISSING","MISSING COUNTRY CODE",IF(AC669&lt;&gt;"","NOT A VALID MAPCODE",IF(M669="NO CONNECTION","NO CONNECTION",IF(NOT(ISNUMBER(F669)),"NOT FOUND",IF(AD669,"CONVERTED – PLEASE CHECK","CONVERTED"))))))</f>
        <v/>
      </c>
      <c r="E669" s="46">
        <f>IF(OR(P669="",AC669&lt;&gt;""),"",TRIM(U669&amp;" "&amp;S669))</f>
        <v/>
      </c>
      <c r="F669" s="47">
        <f>IF(OR(M669="",M669="NO CONNECTION"),"",IFERROR(VALUE(SUBSTITUTE(_xlfn.FILTERXML(M669,"//latDeg"),".",MID(1/2,2,1))),""))</f>
        <v/>
      </c>
      <c r="G669" s="47">
        <f>IF(OR(M669="",M669="NO CONNECTION"),"",IFERROR(VALUE(SUBSTITUTE(_xlfn.FILTERXML(M669,"//lonDeg"),".",MID(1/2,2,1))),""))</f>
        <v/>
      </c>
      <c r="H669" s="45">
        <f>IF(ISNUMBER(F669),SUBSTITUTE(ROUND(F669,6)&amp;"",",",".")&amp;", "&amp;SUBSTITUTE(ROUND(G669,6)&amp;"",",","."),"")</f>
        <v/>
      </c>
      <c r="I669" s="46">
        <f>IF(ISNUMBER(F669),IFERROR(HYPERLINK("https://www.mymapcodes.com/go/?t="&amp;IF(U669="","AAA",U669)&amp;"&amp;ma="&amp;LEFT(S669,V669-1)&amp;"&amp;mb="&amp;MID(S669,V669+1,99),"Open on MyMapcodes →"),""),"")</f>
        <v/>
      </c>
      <c r="J669" s="48">
        <f>IF(P669="","",IF(AC669="MISSING","Add the country code: put it in front of the mapcode (e.g. ZAF RDD.2J) or in column C. ZAF = South Africa.",IF(AC669&lt;&gt;"",AC669,IF(M669="NO CONNECTION","Excel couldn't reach the mapcode service. Click the REFRESH RESULTS box just above the table.",IF(NOT(ISNUMBER(F669)),"The mapcode service doesn't recognise "&amp;E669&amp;". Check the mapcode and the country code.",IF(AD669,"Two different country codes were given, so the one in front of the mapcode ("&amp;R669&amp;") was used.",IF(E669&lt;&gt;TRIM(UPPER(B669&amp;"")),"Tidied up to "&amp;E669&amp;".","")))))))</f>
        <v/>
      </c>
      <c r="L669" s="49">
        <f>IF(E669="","",MapcodeAPI&amp;"coords/"&amp;SUBSTITUTE(E669," ","%20"))&amp;LEFT($B$13,0)</f>
        <v/>
      </c>
      <c r="M669" s="49">
        <f>IF(L669="","",IFERROR(_xlfn.WEBSERVICE(L669),IF(MapcodeAPIBackup="","NO CONNECTION",IFERROR(_xlfn.WEBSERVICE(MapcodeAPIBackup&amp;MID(L669,LEN(MapcodeAPI)+1,999)),"NO CONNECTION"))))</f>
        <v/>
      </c>
      <c r="N669" t="inlineStr">
        <is>
          <t xml:space="preserve"> </t>
        </is>
      </c>
      <c r="P669" s="50">
        <f>IFERROR(IF(AND(TRIM(B669&amp;"")="",TRIM(C669&amp;"")=""),"","#"&amp;UPPER(B669&amp;"")),"#(ERROR)")</f>
        <v/>
      </c>
      <c r="Q669" s="50">
        <f>IF(P669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669,2,999)," "," "),"﻿"," "),"​"," "),"⁠"," ")," "," ")," "," "),CHAR(9)," "),CHAR(10)," "),CHAR(13)," "),"MAPCODE"," "),CHAR(34)," "),"“"," "),"”"," "),"'"," "),"’"," "),"‘"," "),"("," "),")"," "),"["," "),"]"," "),"{"," "),"}"," "),","," "),";"," "),"|"," "),":"," "),"/"," "),"\"," ")))</f>
        <v/>
      </c>
      <c r="R669" s="50">
        <f>IF(ISNUMBER(FIND(" ",Q669)),LEFT(Q669,FIND(" ",Q669)-1),"")</f>
        <v/>
      </c>
      <c r="S669" s="50">
        <f>IF(ISNUMBER(FIND(" ",Q669)),TRIM(MID(Q669,FIND(" ",Q669)+1,999)),Q669)</f>
        <v/>
      </c>
      <c r="T6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669&amp;"")," "," "),"﻿"," "),"​"," "),"⁠"," ")," "," ")," "," "),CHAR(9)," "),CHAR(10)," "),CHAR(13)," "),"MAPCODE"," "),CHAR(34)," "),"“"," "),"”"," "),"'"," "),"’"," "),"‘"," "),"("," "),")"," "),"["," "),"]"," "),"{"," "),"}"," "),","," "),";"," "),"|"," "),":"," "),"/"," "),"\"," "))</f>
        <v/>
      </c>
      <c r="U669" s="50">
        <f>IF(R669&lt;&gt;"",R669,T669)</f>
        <v/>
      </c>
      <c r="V669" s="50">
        <f>IFERROR(FIND(".",S669),0)</f>
        <v/>
      </c>
      <c r="W669" s="50">
        <f>IF(V669&gt;0,V669-1,LEN(S669))</f>
        <v/>
      </c>
      <c r="X669" s="50">
        <f>IF(V669=0,"",IFERROR(LEFT(MID(S669,V669+1,99),FIND("-",MID(S669,V669+1,99))-1),MID(S669,V669+1,99)))</f>
        <v/>
      </c>
      <c r="Y669" s="50">
        <f>LEN(X669)</f>
        <v/>
      </c>
      <c r="Z6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669,"0",""),"1",""),"2",""),"3",""),"4",""),"5",""),"6",""),"7",""),"8",""),"9",""),"A",""),"B",""),"C",""),"D",""),"E",""),"F",""),"G",""),"H",""),"I",""),"J",""),"K",""),"L",""),"M",""),"N",""),"O",""),"P",""),"Q",""),"R",""),"S",""),"T",""),"U",""),"V",""),"W",""),"X",""),"Y",""),"Z",""),".",""),"-","")</f>
        <v/>
      </c>
      <c r="AA669" s="50">
        <f>LEN(S669)-LEN(SUBSTITUTE(S669,".",""))</f>
        <v/>
      </c>
      <c r="AB669" s="50">
        <f>AND(W669=5,Y669=4)</f>
        <v/>
      </c>
      <c r="AC669" s="50">
        <f>IF(P669="","",IF(S669="","There is no mapcode in this row, only a country code.",IF(ISNUMBER(FIND(" ",S669)),"There are too many spaces. A mapcode looks like ZAF RDD.2J: the country code, one space, then the code.",IF(Z669&lt;&gt;"","Contains characters that can't be in a mapcode: "&amp;Z669,IF(OR(AA669&lt;&gt;1,W669&lt;2,W669&gt;5,Y669&lt;2,Y669&gt;4),"This doesn't look like a mapcode. Mapcodes look like RDD.2J: 2 to 5 letters or numbers, a dot, then 2 to 4 more.",IF(AND(U669="",NOT(AB669)),"MISSING",IF(AND(U669&lt;&gt;"",OR(LEN(U669)&lt;2,LEN(U669)&gt;6,ISNUMBER(FIND(".",U669)))),"The country code """&amp;U669&amp;""" doesn't look right. Use a code like ZAF (South Africa) or US-CA (California).","")))))))</f>
        <v/>
      </c>
      <c r="AD669" s="50">
        <f>AND(R669&lt;&gt;"",T669&lt;&gt;"",R669&lt;&gt;T669)</f>
        <v/>
      </c>
    </row>
    <row r="670">
      <c r="B670" s="44" t="n"/>
      <c r="C670" s="44" t="n"/>
      <c r="D670" s="45">
        <f>IF(P670="","",IF(AC670="MISSING","MISSING COUNTRY CODE",IF(AC670&lt;&gt;"","NOT A VALID MAPCODE",IF(M670="NO CONNECTION","NO CONNECTION",IF(NOT(ISNUMBER(F670)),"NOT FOUND",IF(AD670,"CONVERTED – PLEASE CHECK","CONVERTED"))))))</f>
        <v/>
      </c>
      <c r="E670" s="46">
        <f>IF(OR(P670="",AC670&lt;&gt;""),"",TRIM(U670&amp;" "&amp;S670))</f>
        <v/>
      </c>
      <c r="F670" s="47">
        <f>IF(OR(M670="",M670="NO CONNECTION"),"",IFERROR(VALUE(SUBSTITUTE(_xlfn.FILTERXML(M670,"//latDeg"),".",MID(1/2,2,1))),""))</f>
        <v/>
      </c>
      <c r="G670" s="47">
        <f>IF(OR(M670="",M670="NO CONNECTION"),"",IFERROR(VALUE(SUBSTITUTE(_xlfn.FILTERXML(M670,"//lonDeg"),".",MID(1/2,2,1))),""))</f>
        <v/>
      </c>
      <c r="H670" s="45">
        <f>IF(ISNUMBER(F670),SUBSTITUTE(ROUND(F670,6)&amp;"",",",".")&amp;", "&amp;SUBSTITUTE(ROUND(G670,6)&amp;"",",","."),"")</f>
        <v/>
      </c>
      <c r="I670" s="46">
        <f>IF(ISNUMBER(F670),IFERROR(HYPERLINK("https://www.mymapcodes.com/go/?t="&amp;IF(U670="","AAA",U670)&amp;"&amp;ma="&amp;LEFT(S670,V670-1)&amp;"&amp;mb="&amp;MID(S670,V670+1,99),"Open on MyMapcodes →"),""),"")</f>
        <v/>
      </c>
      <c r="J670" s="48">
        <f>IF(P670="","",IF(AC670="MISSING","Add the country code: put it in front of the mapcode (e.g. ZAF RDD.2J) or in column C. ZAF = South Africa.",IF(AC670&lt;&gt;"",AC670,IF(M670="NO CONNECTION","Excel couldn't reach the mapcode service. Click the REFRESH RESULTS box just above the table.",IF(NOT(ISNUMBER(F670)),"The mapcode service doesn't recognise "&amp;E670&amp;". Check the mapcode and the country code.",IF(AD670,"Two different country codes were given, so the one in front of the mapcode ("&amp;R670&amp;") was used.",IF(E670&lt;&gt;TRIM(UPPER(B670&amp;"")),"Tidied up to "&amp;E670&amp;".","")))))))</f>
        <v/>
      </c>
      <c r="L670" s="49">
        <f>IF(E670="","",MapcodeAPI&amp;"coords/"&amp;SUBSTITUTE(E670," ","%20"))&amp;LEFT($B$13,0)</f>
        <v/>
      </c>
      <c r="M670" s="49">
        <f>IF(L670="","",IFERROR(_xlfn.WEBSERVICE(L670),IF(MapcodeAPIBackup="","NO CONNECTION",IFERROR(_xlfn.WEBSERVICE(MapcodeAPIBackup&amp;MID(L670,LEN(MapcodeAPI)+1,999)),"NO CONNECTION"))))</f>
        <v/>
      </c>
      <c r="N670" t="inlineStr">
        <is>
          <t xml:space="preserve"> </t>
        </is>
      </c>
      <c r="P670" s="50">
        <f>IFERROR(IF(AND(TRIM(B670&amp;"")="",TRIM(C670&amp;"")=""),"","#"&amp;UPPER(B670&amp;"")),"#(ERROR)")</f>
        <v/>
      </c>
      <c r="Q670" s="50">
        <f>IF(P670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670,2,999)," "," "),"﻿"," "),"​"," "),"⁠"," ")," "," ")," "," "),CHAR(9)," "),CHAR(10)," "),CHAR(13)," "),"MAPCODE"," "),CHAR(34)," "),"“"," "),"”"," "),"'"," "),"’"," "),"‘"," "),"("," "),")"," "),"["," "),"]"," "),"{"," "),"}"," "),","," "),";"," "),"|"," "),":"," "),"/"," "),"\"," ")))</f>
        <v/>
      </c>
      <c r="R670" s="50">
        <f>IF(ISNUMBER(FIND(" ",Q670)),LEFT(Q670,FIND(" ",Q670)-1),"")</f>
        <v/>
      </c>
      <c r="S670" s="50">
        <f>IF(ISNUMBER(FIND(" ",Q670)),TRIM(MID(Q670,FIND(" ",Q670)+1,999)),Q670)</f>
        <v/>
      </c>
      <c r="T6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670&amp;"")," "," "),"﻿"," "),"​"," "),"⁠"," ")," "," ")," "," "),CHAR(9)," "),CHAR(10)," "),CHAR(13)," "),"MAPCODE"," "),CHAR(34)," "),"“"," "),"”"," "),"'"," "),"’"," "),"‘"," "),"("," "),")"," "),"["," "),"]"," "),"{"," "),"}"," "),","," "),";"," "),"|"," "),":"," "),"/"," "),"\"," "))</f>
        <v/>
      </c>
      <c r="U670" s="50">
        <f>IF(R670&lt;&gt;"",R670,T670)</f>
        <v/>
      </c>
      <c r="V670" s="50">
        <f>IFERROR(FIND(".",S670),0)</f>
        <v/>
      </c>
      <c r="W670" s="50">
        <f>IF(V670&gt;0,V670-1,LEN(S670))</f>
        <v/>
      </c>
      <c r="X670" s="50">
        <f>IF(V670=0,"",IFERROR(LEFT(MID(S670,V670+1,99),FIND("-",MID(S670,V670+1,99))-1),MID(S670,V670+1,99)))</f>
        <v/>
      </c>
      <c r="Y670" s="50">
        <f>LEN(X670)</f>
        <v/>
      </c>
      <c r="Z6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670,"0",""),"1",""),"2",""),"3",""),"4",""),"5",""),"6",""),"7",""),"8",""),"9",""),"A",""),"B",""),"C",""),"D",""),"E",""),"F",""),"G",""),"H",""),"I",""),"J",""),"K",""),"L",""),"M",""),"N",""),"O",""),"P",""),"Q",""),"R",""),"S",""),"T",""),"U",""),"V",""),"W",""),"X",""),"Y",""),"Z",""),".",""),"-","")</f>
        <v/>
      </c>
      <c r="AA670" s="50">
        <f>LEN(S670)-LEN(SUBSTITUTE(S670,".",""))</f>
        <v/>
      </c>
      <c r="AB670" s="50">
        <f>AND(W670=5,Y670=4)</f>
        <v/>
      </c>
      <c r="AC670" s="50">
        <f>IF(P670="","",IF(S670="","There is no mapcode in this row, only a country code.",IF(ISNUMBER(FIND(" ",S670)),"There are too many spaces. A mapcode looks like ZAF RDD.2J: the country code, one space, then the code.",IF(Z670&lt;&gt;"","Contains characters that can't be in a mapcode: "&amp;Z670,IF(OR(AA670&lt;&gt;1,W670&lt;2,W670&gt;5,Y670&lt;2,Y670&gt;4),"This doesn't look like a mapcode. Mapcodes look like RDD.2J: 2 to 5 letters or numbers, a dot, then 2 to 4 more.",IF(AND(U670="",NOT(AB670)),"MISSING",IF(AND(U670&lt;&gt;"",OR(LEN(U670)&lt;2,LEN(U670)&gt;6,ISNUMBER(FIND(".",U670)))),"The country code """&amp;U670&amp;""" doesn't look right. Use a code like ZAF (South Africa) or US-CA (California).","")))))))</f>
        <v/>
      </c>
      <c r="AD670" s="50">
        <f>AND(R670&lt;&gt;"",T670&lt;&gt;"",R670&lt;&gt;T670)</f>
        <v/>
      </c>
    </row>
    <row r="671">
      <c r="B671" s="44" t="n"/>
      <c r="C671" s="44" t="n"/>
      <c r="D671" s="45">
        <f>IF(P671="","",IF(AC671="MISSING","MISSING COUNTRY CODE",IF(AC671&lt;&gt;"","NOT A VALID MAPCODE",IF(M671="NO CONNECTION","NO CONNECTION",IF(NOT(ISNUMBER(F671)),"NOT FOUND",IF(AD671,"CONVERTED – PLEASE CHECK","CONVERTED"))))))</f>
        <v/>
      </c>
      <c r="E671" s="46">
        <f>IF(OR(P671="",AC671&lt;&gt;""),"",TRIM(U671&amp;" "&amp;S671))</f>
        <v/>
      </c>
      <c r="F671" s="47">
        <f>IF(OR(M671="",M671="NO CONNECTION"),"",IFERROR(VALUE(SUBSTITUTE(_xlfn.FILTERXML(M671,"//latDeg"),".",MID(1/2,2,1))),""))</f>
        <v/>
      </c>
      <c r="G671" s="47">
        <f>IF(OR(M671="",M671="NO CONNECTION"),"",IFERROR(VALUE(SUBSTITUTE(_xlfn.FILTERXML(M671,"//lonDeg"),".",MID(1/2,2,1))),""))</f>
        <v/>
      </c>
      <c r="H671" s="45">
        <f>IF(ISNUMBER(F671),SUBSTITUTE(ROUND(F671,6)&amp;"",",",".")&amp;", "&amp;SUBSTITUTE(ROUND(G671,6)&amp;"",",","."),"")</f>
        <v/>
      </c>
      <c r="I671" s="46">
        <f>IF(ISNUMBER(F671),IFERROR(HYPERLINK("https://www.mymapcodes.com/go/?t="&amp;IF(U671="","AAA",U671)&amp;"&amp;ma="&amp;LEFT(S671,V671-1)&amp;"&amp;mb="&amp;MID(S671,V671+1,99),"Open on MyMapcodes →"),""),"")</f>
        <v/>
      </c>
      <c r="J671" s="48">
        <f>IF(P671="","",IF(AC671="MISSING","Add the country code: put it in front of the mapcode (e.g. ZAF RDD.2J) or in column C. ZAF = South Africa.",IF(AC671&lt;&gt;"",AC671,IF(M671="NO CONNECTION","Excel couldn't reach the mapcode service. Click the REFRESH RESULTS box just above the table.",IF(NOT(ISNUMBER(F671)),"The mapcode service doesn't recognise "&amp;E671&amp;". Check the mapcode and the country code.",IF(AD671,"Two different country codes were given, so the one in front of the mapcode ("&amp;R671&amp;") was used.",IF(E671&lt;&gt;TRIM(UPPER(B671&amp;"")),"Tidied up to "&amp;E671&amp;".","")))))))</f>
        <v/>
      </c>
      <c r="L671" s="49">
        <f>IF(E671="","",MapcodeAPI&amp;"coords/"&amp;SUBSTITUTE(E671," ","%20"))&amp;LEFT($B$13,0)</f>
        <v/>
      </c>
      <c r="M671" s="49">
        <f>IF(L671="","",IFERROR(_xlfn.WEBSERVICE(L671),IF(MapcodeAPIBackup="","NO CONNECTION",IFERROR(_xlfn.WEBSERVICE(MapcodeAPIBackup&amp;MID(L671,LEN(MapcodeAPI)+1,999)),"NO CONNECTION"))))</f>
        <v/>
      </c>
      <c r="N671" t="inlineStr">
        <is>
          <t xml:space="preserve"> </t>
        </is>
      </c>
      <c r="P671" s="50">
        <f>IFERROR(IF(AND(TRIM(B671&amp;"")="",TRIM(C671&amp;"")=""),"","#"&amp;UPPER(B671&amp;"")),"#(ERROR)")</f>
        <v/>
      </c>
      <c r="Q671" s="50">
        <f>IF(P671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671,2,999)," "," "),"﻿"," "),"​"," "),"⁠"," ")," "," ")," "," "),CHAR(9)," "),CHAR(10)," "),CHAR(13)," "),"MAPCODE"," "),CHAR(34)," "),"“"," "),"”"," "),"'"," "),"’"," "),"‘"," "),"("," "),")"," "),"["," "),"]"," "),"{"," "),"}"," "),","," "),";"," "),"|"," "),":"," "),"/"," "),"\"," ")))</f>
        <v/>
      </c>
      <c r="R671" s="50">
        <f>IF(ISNUMBER(FIND(" ",Q671)),LEFT(Q671,FIND(" ",Q671)-1),"")</f>
        <v/>
      </c>
      <c r="S671" s="50">
        <f>IF(ISNUMBER(FIND(" ",Q671)),TRIM(MID(Q671,FIND(" ",Q671)+1,999)),Q671)</f>
        <v/>
      </c>
      <c r="T6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671&amp;"")," "," "),"﻿"," "),"​"," "),"⁠"," ")," "," ")," "," "),CHAR(9)," "),CHAR(10)," "),CHAR(13)," "),"MAPCODE"," "),CHAR(34)," "),"“"," "),"”"," "),"'"," "),"’"," "),"‘"," "),"("," "),")"," "),"["," "),"]"," "),"{"," "),"}"," "),","," "),";"," "),"|"," "),":"," "),"/"," "),"\"," "))</f>
        <v/>
      </c>
      <c r="U671" s="50">
        <f>IF(R671&lt;&gt;"",R671,T671)</f>
        <v/>
      </c>
      <c r="V671" s="50">
        <f>IFERROR(FIND(".",S671),0)</f>
        <v/>
      </c>
      <c r="W671" s="50">
        <f>IF(V671&gt;0,V671-1,LEN(S671))</f>
        <v/>
      </c>
      <c r="X671" s="50">
        <f>IF(V671=0,"",IFERROR(LEFT(MID(S671,V671+1,99),FIND("-",MID(S671,V671+1,99))-1),MID(S671,V671+1,99)))</f>
        <v/>
      </c>
      <c r="Y671" s="50">
        <f>LEN(X671)</f>
        <v/>
      </c>
      <c r="Z6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671,"0",""),"1",""),"2",""),"3",""),"4",""),"5",""),"6",""),"7",""),"8",""),"9",""),"A",""),"B",""),"C",""),"D",""),"E",""),"F",""),"G",""),"H",""),"I",""),"J",""),"K",""),"L",""),"M",""),"N",""),"O",""),"P",""),"Q",""),"R",""),"S",""),"T",""),"U",""),"V",""),"W",""),"X",""),"Y",""),"Z",""),".",""),"-","")</f>
        <v/>
      </c>
      <c r="AA671" s="50">
        <f>LEN(S671)-LEN(SUBSTITUTE(S671,".",""))</f>
        <v/>
      </c>
      <c r="AB671" s="50">
        <f>AND(W671=5,Y671=4)</f>
        <v/>
      </c>
      <c r="AC671" s="50">
        <f>IF(P671="","",IF(S671="","There is no mapcode in this row, only a country code.",IF(ISNUMBER(FIND(" ",S671)),"There are too many spaces. A mapcode looks like ZAF RDD.2J: the country code, one space, then the code.",IF(Z671&lt;&gt;"","Contains characters that can't be in a mapcode: "&amp;Z671,IF(OR(AA671&lt;&gt;1,W671&lt;2,W671&gt;5,Y671&lt;2,Y671&gt;4),"This doesn't look like a mapcode. Mapcodes look like RDD.2J: 2 to 5 letters or numbers, a dot, then 2 to 4 more.",IF(AND(U671="",NOT(AB671)),"MISSING",IF(AND(U671&lt;&gt;"",OR(LEN(U671)&lt;2,LEN(U671)&gt;6,ISNUMBER(FIND(".",U671)))),"The country code """&amp;U671&amp;""" doesn't look right. Use a code like ZAF (South Africa) or US-CA (California).","")))))))</f>
        <v/>
      </c>
      <c r="AD671" s="50">
        <f>AND(R671&lt;&gt;"",T671&lt;&gt;"",R671&lt;&gt;T671)</f>
        <v/>
      </c>
    </row>
    <row r="672">
      <c r="B672" s="44" t="n"/>
      <c r="C672" s="44" t="n"/>
      <c r="D672" s="45">
        <f>IF(P672="","",IF(AC672="MISSING","MISSING COUNTRY CODE",IF(AC672&lt;&gt;"","NOT A VALID MAPCODE",IF(M672="NO CONNECTION","NO CONNECTION",IF(NOT(ISNUMBER(F672)),"NOT FOUND",IF(AD672,"CONVERTED – PLEASE CHECK","CONVERTED"))))))</f>
        <v/>
      </c>
      <c r="E672" s="46">
        <f>IF(OR(P672="",AC672&lt;&gt;""),"",TRIM(U672&amp;" "&amp;S672))</f>
        <v/>
      </c>
      <c r="F672" s="47">
        <f>IF(OR(M672="",M672="NO CONNECTION"),"",IFERROR(VALUE(SUBSTITUTE(_xlfn.FILTERXML(M672,"//latDeg"),".",MID(1/2,2,1))),""))</f>
        <v/>
      </c>
      <c r="G672" s="47">
        <f>IF(OR(M672="",M672="NO CONNECTION"),"",IFERROR(VALUE(SUBSTITUTE(_xlfn.FILTERXML(M672,"//lonDeg"),".",MID(1/2,2,1))),""))</f>
        <v/>
      </c>
      <c r="H672" s="45">
        <f>IF(ISNUMBER(F672),SUBSTITUTE(ROUND(F672,6)&amp;"",",",".")&amp;", "&amp;SUBSTITUTE(ROUND(G672,6)&amp;"",",","."),"")</f>
        <v/>
      </c>
      <c r="I672" s="46">
        <f>IF(ISNUMBER(F672),IFERROR(HYPERLINK("https://www.mymapcodes.com/go/?t="&amp;IF(U672="","AAA",U672)&amp;"&amp;ma="&amp;LEFT(S672,V672-1)&amp;"&amp;mb="&amp;MID(S672,V672+1,99),"Open on MyMapcodes →"),""),"")</f>
        <v/>
      </c>
      <c r="J672" s="48">
        <f>IF(P672="","",IF(AC672="MISSING","Add the country code: put it in front of the mapcode (e.g. ZAF RDD.2J) or in column C. ZAF = South Africa.",IF(AC672&lt;&gt;"",AC672,IF(M672="NO CONNECTION","Excel couldn't reach the mapcode service. Click the REFRESH RESULTS box just above the table.",IF(NOT(ISNUMBER(F672)),"The mapcode service doesn't recognise "&amp;E672&amp;". Check the mapcode and the country code.",IF(AD672,"Two different country codes were given, so the one in front of the mapcode ("&amp;R672&amp;") was used.",IF(E672&lt;&gt;TRIM(UPPER(B672&amp;"")),"Tidied up to "&amp;E672&amp;".","")))))))</f>
        <v/>
      </c>
      <c r="L672" s="49">
        <f>IF(E672="","",MapcodeAPI&amp;"coords/"&amp;SUBSTITUTE(E672," ","%20"))&amp;LEFT($B$13,0)</f>
        <v/>
      </c>
      <c r="M672" s="49">
        <f>IF(L672="","",IFERROR(_xlfn.WEBSERVICE(L672),IF(MapcodeAPIBackup="","NO CONNECTION",IFERROR(_xlfn.WEBSERVICE(MapcodeAPIBackup&amp;MID(L672,LEN(MapcodeAPI)+1,999)),"NO CONNECTION"))))</f>
        <v/>
      </c>
      <c r="N672" t="inlineStr">
        <is>
          <t xml:space="preserve"> </t>
        </is>
      </c>
      <c r="P672" s="50">
        <f>IFERROR(IF(AND(TRIM(B672&amp;"")="",TRIM(C672&amp;"")=""),"","#"&amp;UPPER(B672&amp;"")),"#(ERROR)")</f>
        <v/>
      </c>
      <c r="Q672" s="50">
        <f>IF(P672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672,2,999)," "," "),"﻿"," "),"​"," "),"⁠"," ")," "," ")," "," "),CHAR(9)," "),CHAR(10)," "),CHAR(13)," "),"MAPCODE"," "),CHAR(34)," "),"“"," "),"”"," "),"'"," "),"’"," "),"‘"," "),"("," "),")"," "),"["," "),"]"," "),"{"," "),"}"," "),","," "),";"," "),"|"," "),":"," "),"/"," "),"\"," ")))</f>
        <v/>
      </c>
      <c r="R672" s="50">
        <f>IF(ISNUMBER(FIND(" ",Q672)),LEFT(Q672,FIND(" ",Q672)-1),"")</f>
        <v/>
      </c>
      <c r="S672" s="50">
        <f>IF(ISNUMBER(FIND(" ",Q672)),TRIM(MID(Q672,FIND(" ",Q672)+1,999)),Q672)</f>
        <v/>
      </c>
      <c r="T6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672&amp;"")," "," "),"﻿"," "),"​"," "),"⁠"," ")," "," ")," "," "),CHAR(9)," "),CHAR(10)," "),CHAR(13)," "),"MAPCODE"," "),CHAR(34)," "),"“"," "),"”"," "),"'"," "),"’"," "),"‘"," "),"("," "),")"," "),"["," "),"]"," "),"{"," "),"}"," "),","," "),";"," "),"|"," "),":"," "),"/"," "),"\"," "))</f>
        <v/>
      </c>
      <c r="U672" s="50">
        <f>IF(R672&lt;&gt;"",R672,T672)</f>
        <v/>
      </c>
      <c r="V672" s="50">
        <f>IFERROR(FIND(".",S672),0)</f>
        <v/>
      </c>
      <c r="W672" s="50">
        <f>IF(V672&gt;0,V672-1,LEN(S672))</f>
        <v/>
      </c>
      <c r="X672" s="50">
        <f>IF(V672=0,"",IFERROR(LEFT(MID(S672,V672+1,99),FIND("-",MID(S672,V672+1,99))-1),MID(S672,V672+1,99)))</f>
        <v/>
      </c>
      <c r="Y672" s="50">
        <f>LEN(X672)</f>
        <v/>
      </c>
      <c r="Z6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672,"0",""),"1",""),"2",""),"3",""),"4",""),"5",""),"6",""),"7",""),"8",""),"9",""),"A",""),"B",""),"C",""),"D",""),"E",""),"F",""),"G",""),"H",""),"I",""),"J",""),"K",""),"L",""),"M",""),"N",""),"O",""),"P",""),"Q",""),"R",""),"S",""),"T",""),"U",""),"V",""),"W",""),"X",""),"Y",""),"Z",""),".",""),"-","")</f>
        <v/>
      </c>
      <c r="AA672" s="50">
        <f>LEN(S672)-LEN(SUBSTITUTE(S672,".",""))</f>
        <v/>
      </c>
      <c r="AB672" s="50">
        <f>AND(W672=5,Y672=4)</f>
        <v/>
      </c>
      <c r="AC672" s="50">
        <f>IF(P672="","",IF(S672="","There is no mapcode in this row, only a country code.",IF(ISNUMBER(FIND(" ",S672)),"There are too many spaces. A mapcode looks like ZAF RDD.2J: the country code, one space, then the code.",IF(Z672&lt;&gt;"","Contains characters that can't be in a mapcode: "&amp;Z672,IF(OR(AA672&lt;&gt;1,W672&lt;2,W672&gt;5,Y672&lt;2,Y672&gt;4),"This doesn't look like a mapcode. Mapcodes look like RDD.2J: 2 to 5 letters or numbers, a dot, then 2 to 4 more.",IF(AND(U672="",NOT(AB672)),"MISSING",IF(AND(U672&lt;&gt;"",OR(LEN(U672)&lt;2,LEN(U672)&gt;6,ISNUMBER(FIND(".",U672)))),"The country code """&amp;U672&amp;""" doesn't look right. Use a code like ZAF (South Africa) or US-CA (California).","")))))))</f>
        <v/>
      </c>
      <c r="AD672" s="50">
        <f>AND(R672&lt;&gt;"",T672&lt;&gt;"",R672&lt;&gt;T672)</f>
        <v/>
      </c>
    </row>
    <row r="673">
      <c r="B673" s="44" t="n"/>
      <c r="C673" s="44" t="n"/>
      <c r="D673" s="45">
        <f>IF(P673="","",IF(AC673="MISSING","MISSING COUNTRY CODE",IF(AC673&lt;&gt;"","NOT A VALID MAPCODE",IF(M673="NO CONNECTION","NO CONNECTION",IF(NOT(ISNUMBER(F673)),"NOT FOUND",IF(AD673,"CONVERTED – PLEASE CHECK","CONVERTED"))))))</f>
        <v/>
      </c>
      <c r="E673" s="46">
        <f>IF(OR(P673="",AC673&lt;&gt;""),"",TRIM(U673&amp;" "&amp;S673))</f>
        <v/>
      </c>
      <c r="F673" s="47">
        <f>IF(OR(M673="",M673="NO CONNECTION"),"",IFERROR(VALUE(SUBSTITUTE(_xlfn.FILTERXML(M673,"//latDeg"),".",MID(1/2,2,1))),""))</f>
        <v/>
      </c>
      <c r="G673" s="47">
        <f>IF(OR(M673="",M673="NO CONNECTION"),"",IFERROR(VALUE(SUBSTITUTE(_xlfn.FILTERXML(M673,"//lonDeg"),".",MID(1/2,2,1))),""))</f>
        <v/>
      </c>
      <c r="H673" s="45">
        <f>IF(ISNUMBER(F673),SUBSTITUTE(ROUND(F673,6)&amp;"",",",".")&amp;", "&amp;SUBSTITUTE(ROUND(G673,6)&amp;"",",","."),"")</f>
        <v/>
      </c>
      <c r="I673" s="46">
        <f>IF(ISNUMBER(F673),IFERROR(HYPERLINK("https://www.mymapcodes.com/go/?t="&amp;IF(U673="","AAA",U673)&amp;"&amp;ma="&amp;LEFT(S673,V673-1)&amp;"&amp;mb="&amp;MID(S673,V673+1,99),"Open on MyMapcodes →"),""),"")</f>
        <v/>
      </c>
      <c r="J673" s="48">
        <f>IF(P673="","",IF(AC673="MISSING","Add the country code: put it in front of the mapcode (e.g. ZAF RDD.2J) or in column C. ZAF = South Africa.",IF(AC673&lt;&gt;"",AC673,IF(M673="NO CONNECTION","Excel couldn't reach the mapcode service. Click the REFRESH RESULTS box just above the table.",IF(NOT(ISNUMBER(F673)),"The mapcode service doesn't recognise "&amp;E673&amp;". Check the mapcode and the country code.",IF(AD673,"Two different country codes were given, so the one in front of the mapcode ("&amp;R673&amp;") was used.",IF(E673&lt;&gt;TRIM(UPPER(B673&amp;"")),"Tidied up to "&amp;E673&amp;".","")))))))</f>
        <v/>
      </c>
      <c r="L673" s="49">
        <f>IF(E673="","",MapcodeAPI&amp;"coords/"&amp;SUBSTITUTE(E673," ","%20"))&amp;LEFT($B$13,0)</f>
        <v/>
      </c>
      <c r="M673" s="49">
        <f>IF(L673="","",IFERROR(_xlfn.WEBSERVICE(L673),IF(MapcodeAPIBackup="","NO CONNECTION",IFERROR(_xlfn.WEBSERVICE(MapcodeAPIBackup&amp;MID(L673,LEN(MapcodeAPI)+1,999)),"NO CONNECTION"))))</f>
        <v/>
      </c>
      <c r="N673" t="inlineStr">
        <is>
          <t xml:space="preserve"> </t>
        </is>
      </c>
      <c r="P673" s="50">
        <f>IFERROR(IF(AND(TRIM(B673&amp;"")="",TRIM(C673&amp;"")=""),"","#"&amp;UPPER(B673&amp;"")),"#(ERROR)")</f>
        <v/>
      </c>
      <c r="Q673" s="50">
        <f>IF(P673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673,2,999)," "," "),"﻿"," "),"​"," "),"⁠"," ")," "," ")," "," "),CHAR(9)," "),CHAR(10)," "),CHAR(13)," "),"MAPCODE"," "),CHAR(34)," "),"“"," "),"”"," "),"'"," "),"’"," "),"‘"," "),"("," "),")"," "),"["," "),"]"," "),"{"," "),"}"," "),","," "),";"," "),"|"," "),":"," "),"/"," "),"\"," ")))</f>
        <v/>
      </c>
      <c r="R673" s="50">
        <f>IF(ISNUMBER(FIND(" ",Q673)),LEFT(Q673,FIND(" ",Q673)-1),"")</f>
        <v/>
      </c>
      <c r="S673" s="50">
        <f>IF(ISNUMBER(FIND(" ",Q673)),TRIM(MID(Q673,FIND(" ",Q673)+1,999)),Q673)</f>
        <v/>
      </c>
      <c r="T6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673&amp;"")," "," "),"﻿"," "),"​"," "),"⁠"," ")," "," ")," "," "),CHAR(9)," "),CHAR(10)," "),CHAR(13)," "),"MAPCODE"," "),CHAR(34)," "),"“"," "),"”"," "),"'"," "),"’"," "),"‘"," "),"("," "),")"," "),"["," "),"]"," "),"{"," "),"}"," "),","," "),";"," "),"|"," "),":"," "),"/"," "),"\"," "))</f>
        <v/>
      </c>
      <c r="U673" s="50">
        <f>IF(R673&lt;&gt;"",R673,T673)</f>
        <v/>
      </c>
      <c r="V673" s="50">
        <f>IFERROR(FIND(".",S673),0)</f>
        <v/>
      </c>
      <c r="W673" s="50">
        <f>IF(V673&gt;0,V673-1,LEN(S673))</f>
        <v/>
      </c>
      <c r="X673" s="50">
        <f>IF(V673=0,"",IFERROR(LEFT(MID(S673,V673+1,99),FIND("-",MID(S673,V673+1,99))-1),MID(S673,V673+1,99)))</f>
        <v/>
      </c>
      <c r="Y673" s="50">
        <f>LEN(X673)</f>
        <v/>
      </c>
      <c r="Z6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673,"0",""),"1",""),"2",""),"3",""),"4",""),"5",""),"6",""),"7",""),"8",""),"9",""),"A",""),"B",""),"C",""),"D",""),"E",""),"F",""),"G",""),"H",""),"I",""),"J",""),"K",""),"L",""),"M",""),"N",""),"O",""),"P",""),"Q",""),"R",""),"S",""),"T",""),"U",""),"V",""),"W",""),"X",""),"Y",""),"Z",""),".",""),"-","")</f>
        <v/>
      </c>
      <c r="AA673" s="50">
        <f>LEN(S673)-LEN(SUBSTITUTE(S673,".",""))</f>
        <v/>
      </c>
      <c r="AB673" s="50">
        <f>AND(W673=5,Y673=4)</f>
        <v/>
      </c>
      <c r="AC673" s="50">
        <f>IF(P673="","",IF(S673="","There is no mapcode in this row, only a country code.",IF(ISNUMBER(FIND(" ",S673)),"There are too many spaces. A mapcode looks like ZAF RDD.2J: the country code, one space, then the code.",IF(Z673&lt;&gt;"","Contains characters that can't be in a mapcode: "&amp;Z673,IF(OR(AA673&lt;&gt;1,W673&lt;2,W673&gt;5,Y673&lt;2,Y673&gt;4),"This doesn't look like a mapcode. Mapcodes look like RDD.2J: 2 to 5 letters or numbers, a dot, then 2 to 4 more.",IF(AND(U673="",NOT(AB673)),"MISSING",IF(AND(U673&lt;&gt;"",OR(LEN(U673)&lt;2,LEN(U673)&gt;6,ISNUMBER(FIND(".",U673)))),"The country code """&amp;U673&amp;""" doesn't look right. Use a code like ZAF (South Africa) or US-CA (California).","")))))))</f>
        <v/>
      </c>
      <c r="AD673" s="50">
        <f>AND(R673&lt;&gt;"",T673&lt;&gt;"",R673&lt;&gt;T673)</f>
        <v/>
      </c>
    </row>
    <row r="674">
      <c r="B674" s="44" t="n"/>
      <c r="C674" s="44" t="n"/>
      <c r="D674" s="45">
        <f>IF(P674="","",IF(AC674="MISSING","MISSING COUNTRY CODE",IF(AC674&lt;&gt;"","NOT A VALID MAPCODE",IF(M674="NO CONNECTION","NO CONNECTION",IF(NOT(ISNUMBER(F674)),"NOT FOUND",IF(AD674,"CONVERTED – PLEASE CHECK","CONVERTED"))))))</f>
        <v/>
      </c>
      <c r="E674" s="46">
        <f>IF(OR(P674="",AC674&lt;&gt;""),"",TRIM(U674&amp;" "&amp;S674))</f>
        <v/>
      </c>
      <c r="F674" s="47">
        <f>IF(OR(M674="",M674="NO CONNECTION"),"",IFERROR(VALUE(SUBSTITUTE(_xlfn.FILTERXML(M674,"//latDeg"),".",MID(1/2,2,1))),""))</f>
        <v/>
      </c>
      <c r="G674" s="47">
        <f>IF(OR(M674="",M674="NO CONNECTION"),"",IFERROR(VALUE(SUBSTITUTE(_xlfn.FILTERXML(M674,"//lonDeg"),".",MID(1/2,2,1))),""))</f>
        <v/>
      </c>
      <c r="H674" s="45">
        <f>IF(ISNUMBER(F674),SUBSTITUTE(ROUND(F674,6)&amp;"",",",".")&amp;", "&amp;SUBSTITUTE(ROUND(G674,6)&amp;"",",","."),"")</f>
        <v/>
      </c>
      <c r="I674" s="46">
        <f>IF(ISNUMBER(F674),IFERROR(HYPERLINK("https://www.mymapcodes.com/go/?t="&amp;IF(U674="","AAA",U674)&amp;"&amp;ma="&amp;LEFT(S674,V674-1)&amp;"&amp;mb="&amp;MID(S674,V674+1,99),"Open on MyMapcodes →"),""),"")</f>
        <v/>
      </c>
      <c r="J674" s="48">
        <f>IF(P674="","",IF(AC674="MISSING","Add the country code: put it in front of the mapcode (e.g. ZAF RDD.2J) or in column C. ZAF = South Africa.",IF(AC674&lt;&gt;"",AC674,IF(M674="NO CONNECTION","Excel couldn't reach the mapcode service. Click the REFRESH RESULTS box just above the table.",IF(NOT(ISNUMBER(F674)),"The mapcode service doesn't recognise "&amp;E674&amp;". Check the mapcode and the country code.",IF(AD674,"Two different country codes were given, so the one in front of the mapcode ("&amp;R674&amp;") was used.",IF(E674&lt;&gt;TRIM(UPPER(B674&amp;"")),"Tidied up to "&amp;E674&amp;".","")))))))</f>
        <v/>
      </c>
      <c r="L674" s="49">
        <f>IF(E674="","",MapcodeAPI&amp;"coords/"&amp;SUBSTITUTE(E674," ","%20"))&amp;LEFT($B$13,0)</f>
        <v/>
      </c>
      <c r="M674" s="49">
        <f>IF(L674="","",IFERROR(_xlfn.WEBSERVICE(L674),IF(MapcodeAPIBackup="","NO CONNECTION",IFERROR(_xlfn.WEBSERVICE(MapcodeAPIBackup&amp;MID(L674,LEN(MapcodeAPI)+1,999)),"NO CONNECTION"))))</f>
        <v/>
      </c>
      <c r="N674" t="inlineStr">
        <is>
          <t xml:space="preserve"> </t>
        </is>
      </c>
      <c r="P674" s="50">
        <f>IFERROR(IF(AND(TRIM(B674&amp;"")="",TRIM(C674&amp;"")=""),"","#"&amp;UPPER(B674&amp;"")),"#(ERROR)")</f>
        <v/>
      </c>
      <c r="Q674" s="50">
        <f>IF(P674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674,2,999)," "," "),"﻿"," "),"​"," "),"⁠"," ")," "," ")," "," "),CHAR(9)," "),CHAR(10)," "),CHAR(13)," "),"MAPCODE"," "),CHAR(34)," "),"“"," "),"”"," "),"'"," "),"’"," "),"‘"," "),"("," "),")"," "),"["," "),"]"," "),"{"," "),"}"," "),","," "),";"," "),"|"," "),":"," "),"/"," "),"\"," ")))</f>
        <v/>
      </c>
      <c r="R674" s="50">
        <f>IF(ISNUMBER(FIND(" ",Q674)),LEFT(Q674,FIND(" ",Q674)-1),"")</f>
        <v/>
      </c>
      <c r="S674" s="50">
        <f>IF(ISNUMBER(FIND(" ",Q674)),TRIM(MID(Q674,FIND(" ",Q674)+1,999)),Q674)</f>
        <v/>
      </c>
      <c r="T6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674&amp;"")," "," "),"﻿"," "),"​"," "),"⁠"," ")," "," ")," "," "),CHAR(9)," "),CHAR(10)," "),CHAR(13)," "),"MAPCODE"," "),CHAR(34)," "),"“"," "),"”"," "),"'"," "),"’"," "),"‘"," "),"("," "),")"," "),"["," "),"]"," "),"{"," "),"}"," "),","," "),";"," "),"|"," "),":"," "),"/"," "),"\"," "))</f>
        <v/>
      </c>
      <c r="U674" s="50">
        <f>IF(R674&lt;&gt;"",R674,T674)</f>
        <v/>
      </c>
      <c r="V674" s="50">
        <f>IFERROR(FIND(".",S674),0)</f>
        <v/>
      </c>
      <c r="W674" s="50">
        <f>IF(V674&gt;0,V674-1,LEN(S674))</f>
        <v/>
      </c>
      <c r="X674" s="50">
        <f>IF(V674=0,"",IFERROR(LEFT(MID(S674,V674+1,99),FIND("-",MID(S674,V674+1,99))-1),MID(S674,V674+1,99)))</f>
        <v/>
      </c>
      <c r="Y674" s="50">
        <f>LEN(X674)</f>
        <v/>
      </c>
      <c r="Z6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674,"0",""),"1",""),"2",""),"3",""),"4",""),"5",""),"6",""),"7",""),"8",""),"9",""),"A",""),"B",""),"C",""),"D",""),"E",""),"F",""),"G",""),"H",""),"I",""),"J",""),"K",""),"L",""),"M",""),"N",""),"O",""),"P",""),"Q",""),"R",""),"S",""),"T",""),"U",""),"V",""),"W",""),"X",""),"Y",""),"Z",""),".",""),"-","")</f>
        <v/>
      </c>
      <c r="AA674" s="50">
        <f>LEN(S674)-LEN(SUBSTITUTE(S674,".",""))</f>
        <v/>
      </c>
      <c r="AB674" s="50">
        <f>AND(W674=5,Y674=4)</f>
        <v/>
      </c>
      <c r="AC674" s="50">
        <f>IF(P674="","",IF(S674="","There is no mapcode in this row, only a country code.",IF(ISNUMBER(FIND(" ",S674)),"There are too many spaces. A mapcode looks like ZAF RDD.2J: the country code, one space, then the code.",IF(Z674&lt;&gt;"","Contains characters that can't be in a mapcode: "&amp;Z674,IF(OR(AA674&lt;&gt;1,W674&lt;2,W674&gt;5,Y674&lt;2,Y674&gt;4),"This doesn't look like a mapcode. Mapcodes look like RDD.2J: 2 to 5 letters or numbers, a dot, then 2 to 4 more.",IF(AND(U674="",NOT(AB674)),"MISSING",IF(AND(U674&lt;&gt;"",OR(LEN(U674)&lt;2,LEN(U674)&gt;6,ISNUMBER(FIND(".",U674)))),"The country code """&amp;U674&amp;""" doesn't look right. Use a code like ZAF (South Africa) or US-CA (California).","")))))))</f>
        <v/>
      </c>
      <c r="AD674" s="50">
        <f>AND(R674&lt;&gt;"",T674&lt;&gt;"",R674&lt;&gt;T674)</f>
        <v/>
      </c>
    </row>
    <row r="675">
      <c r="B675" s="44" t="n"/>
      <c r="C675" s="44" t="n"/>
      <c r="D675" s="45">
        <f>IF(P675="","",IF(AC675="MISSING","MISSING COUNTRY CODE",IF(AC675&lt;&gt;"","NOT A VALID MAPCODE",IF(M675="NO CONNECTION","NO CONNECTION",IF(NOT(ISNUMBER(F675)),"NOT FOUND",IF(AD675,"CONVERTED – PLEASE CHECK","CONVERTED"))))))</f>
        <v/>
      </c>
      <c r="E675" s="46">
        <f>IF(OR(P675="",AC675&lt;&gt;""),"",TRIM(U675&amp;" "&amp;S675))</f>
        <v/>
      </c>
      <c r="F675" s="47">
        <f>IF(OR(M675="",M675="NO CONNECTION"),"",IFERROR(VALUE(SUBSTITUTE(_xlfn.FILTERXML(M675,"//latDeg"),".",MID(1/2,2,1))),""))</f>
        <v/>
      </c>
      <c r="G675" s="47">
        <f>IF(OR(M675="",M675="NO CONNECTION"),"",IFERROR(VALUE(SUBSTITUTE(_xlfn.FILTERXML(M675,"//lonDeg"),".",MID(1/2,2,1))),""))</f>
        <v/>
      </c>
      <c r="H675" s="45">
        <f>IF(ISNUMBER(F675),SUBSTITUTE(ROUND(F675,6)&amp;"",",",".")&amp;", "&amp;SUBSTITUTE(ROUND(G675,6)&amp;"",",","."),"")</f>
        <v/>
      </c>
      <c r="I675" s="46">
        <f>IF(ISNUMBER(F675),IFERROR(HYPERLINK("https://www.mymapcodes.com/go/?t="&amp;IF(U675="","AAA",U675)&amp;"&amp;ma="&amp;LEFT(S675,V675-1)&amp;"&amp;mb="&amp;MID(S675,V675+1,99),"Open on MyMapcodes →"),""),"")</f>
        <v/>
      </c>
      <c r="J675" s="48">
        <f>IF(P675="","",IF(AC675="MISSING","Add the country code: put it in front of the mapcode (e.g. ZAF RDD.2J) or in column C. ZAF = South Africa.",IF(AC675&lt;&gt;"",AC675,IF(M675="NO CONNECTION","Excel couldn't reach the mapcode service. Click the REFRESH RESULTS box just above the table.",IF(NOT(ISNUMBER(F675)),"The mapcode service doesn't recognise "&amp;E675&amp;". Check the mapcode and the country code.",IF(AD675,"Two different country codes were given, so the one in front of the mapcode ("&amp;R675&amp;") was used.",IF(E675&lt;&gt;TRIM(UPPER(B675&amp;"")),"Tidied up to "&amp;E675&amp;".","")))))))</f>
        <v/>
      </c>
      <c r="L675" s="49">
        <f>IF(E675="","",MapcodeAPI&amp;"coords/"&amp;SUBSTITUTE(E675," ","%20"))&amp;LEFT($B$13,0)</f>
        <v/>
      </c>
      <c r="M675" s="49">
        <f>IF(L675="","",IFERROR(_xlfn.WEBSERVICE(L675),IF(MapcodeAPIBackup="","NO CONNECTION",IFERROR(_xlfn.WEBSERVICE(MapcodeAPIBackup&amp;MID(L675,LEN(MapcodeAPI)+1,999)),"NO CONNECTION"))))</f>
        <v/>
      </c>
      <c r="N675" t="inlineStr">
        <is>
          <t xml:space="preserve"> </t>
        </is>
      </c>
      <c r="P675" s="50">
        <f>IFERROR(IF(AND(TRIM(B675&amp;"")="",TRIM(C675&amp;"")=""),"","#"&amp;UPPER(B675&amp;"")),"#(ERROR)")</f>
        <v/>
      </c>
      <c r="Q675" s="50">
        <f>IF(P675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675,2,999)," "," "),"﻿"," "),"​"," "),"⁠"," ")," "," ")," "," "),CHAR(9)," "),CHAR(10)," "),CHAR(13)," "),"MAPCODE"," "),CHAR(34)," "),"“"," "),"”"," "),"'"," "),"’"," "),"‘"," "),"("," "),")"," "),"["," "),"]"," "),"{"," "),"}"," "),","," "),";"," "),"|"," "),":"," "),"/"," "),"\"," ")))</f>
        <v/>
      </c>
      <c r="R675" s="50">
        <f>IF(ISNUMBER(FIND(" ",Q675)),LEFT(Q675,FIND(" ",Q675)-1),"")</f>
        <v/>
      </c>
      <c r="S675" s="50">
        <f>IF(ISNUMBER(FIND(" ",Q675)),TRIM(MID(Q675,FIND(" ",Q675)+1,999)),Q675)</f>
        <v/>
      </c>
      <c r="T6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675&amp;"")," "," "),"﻿"," "),"​"," "),"⁠"," ")," "," ")," "," "),CHAR(9)," "),CHAR(10)," "),CHAR(13)," "),"MAPCODE"," "),CHAR(34)," "),"“"," "),"”"," "),"'"," "),"’"," "),"‘"," "),"("," "),")"," "),"["," "),"]"," "),"{"," "),"}"," "),","," "),";"," "),"|"," "),":"," "),"/"," "),"\"," "))</f>
        <v/>
      </c>
      <c r="U675" s="50">
        <f>IF(R675&lt;&gt;"",R675,T675)</f>
        <v/>
      </c>
      <c r="V675" s="50">
        <f>IFERROR(FIND(".",S675),0)</f>
        <v/>
      </c>
      <c r="W675" s="50">
        <f>IF(V675&gt;0,V675-1,LEN(S675))</f>
        <v/>
      </c>
      <c r="X675" s="50">
        <f>IF(V675=0,"",IFERROR(LEFT(MID(S675,V675+1,99),FIND("-",MID(S675,V675+1,99))-1),MID(S675,V675+1,99)))</f>
        <v/>
      </c>
      <c r="Y675" s="50">
        <f>LEN(X675)</f>
        <v/>
      </c>
      <c r="Z6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675,"0",""),"1",""),"2",""),"3",""),"4",""),"5",""),"6",""),"7",""),"8",""),"9",""),"A",""),"B",""),"C",""),"D",""),"E",""),"F",""),"G",""),"H",""),"I",""),"J",""),"K",""),"L",""),"M",""),"N",""),"O",""),"P",""),"Q",""),"R",""),"S",""),"T",""),"U",""),"V",""),"W",""),"X",""),"Y",""),"Z",""),".",""),"-","")</f>
        <v/>
      </c>
      <c r="AA675" s="50">
        <f>LEN(S675)-LEN(SUBSTITUTE(S675,".",""))</f>
        <v/>
      </c>
      <c r="AB675" s="50">
        <f>AND(W675=5,Y675=4)</f>
        <v/>
      </c>
      <c r="AC675" s="50">
        <f>IF(P675="","",IF(S675="","There is no mapcode in this row, only a country code.",IF(ISNUMBER(FIND(" ",S675)),"There are too many spaces. A mapcode looks like ZAF RDD.2J: the country code, one space, then the code.",IF(Z675&lt;&gt;"","Contains characters that can't be in a mapcode: "&amp;Z675,IF(OR(AA675&lt;&gt;1,W675&lt;2,W675&gt;5,Y675&lt;2,Y675&gt;4),"This doesn't look like a mapcode. Mapcodes look like RDD.2J: 2 to 5 letters or numbers, a dot, then 2 to 4 more.",IF(AND(U675="",NOT(AB675)),"MISSING",IF(AND(U675&lt;&gt;"",OR(LEN(U675)&lt;2,LEN(U675)&gt;6,ISNUMBER(FIND(".",U675)))),"The country code """&amp;U675&amp;""" doesn't look right. Use a code like ZAF (South Africa) or US-CA (California).","")))))))</f>
        <v/>
      </c>
      <c r="AD675" s="50">
        <f>AND(R675&lt;&gt;"",T675&lt;&gt;"",R675&lt;&gt;T675)</f>
        <v/>
      </c>
    </row>
    <row r="676">
      <c r="B676" s="44" t="n"/>
      <c r="C676" s="44" t="n"/>
      <c r="D676" s="45">
        <f>IF(P676="","",IF(AC676="MISSING","MISSING COUNTRY CODE",IF(AC676&lt;&gt;"","NOT A VALID MAPCODE",IF(M676="NO CONNECTION","NO CONNECTION",IF(NOT(ISNUMBER(F676)),"NOT FOUND",IF(AD676,"CONVERTED – PLEASE CHECK","CONVERTED"))))))</f>
        <v/>
      </c>
      <c r="E676" s="46">
        <f>IF(OR(P676="",AC676&lt;&gt;""),"",TRIM(U676&amp;" "&amp;S676))</f>
        <v/>
      </c>
      <c r="F676" s="47">
        <f>IF(OR(M676="",M676="NO CONNECTION"),"",IFERROR(VALUE(SUBSTITUTE(_xlfn.FILTERXML(M676,"//latDeg"),".",MID(1/2,2,1))),""))</f>
        <v/>
      </c>
      <c r="G676" s="47">
        <f>IF(OR(M676="",M676="NO CONNECTION"),"",IFERROR(VALUE(SUBSTITUTE(_xlfn.FILTERXML(M676,"//lonDeg"),".",MID(1/2,2,1))),""))</f>
        <v/>
      </c>
      <c r="H676" s="45">
        <f>IF(ISNUMBER(F676),SUBSTITUTE(ROUND(F676,6)&amp;"",",",".")&amp;", "&amp;SUBSTITUTE(ROUND(G676,6)&amp;"",",","."),"")</f>
        <v/>
      </c>
      <c r="I676" s="46">
        <f>IF(ISNUMBER(F676),IFERROR(HYPERLINK("https://www.mymapcodes.com/go/?t="&amp;IF(U676="","AAA",U676)&amp;"&amp;ma="&amp;LEFT(S676,V676-1)&amp;"&amp;mb="&amp;MID(S676,V676+1,99),"Open on MyMapcodes →"),""),"")</f>
        <v/>
      </c>
      <c r="J676" s="48">
        <f>IF(P676="","",IF(AC676="MISSING","Add the country code: put it in front of the mapcode (e.g. ZAF RDD.2J) or in column C. ZAF = South Africa.",IF(AC676&lt;&gt;"",AC676,IF(M676="NO CONNECTION","Excel couldn't reach the mapcode service. Click the REFRESH RESULTS box just above the table.",IF(NOT(ISNUMBER(F676)),"The mapcode service doesn't recognise "&amp;E676&amp;". Check the mapcode and the country code.",IF(AD676,"Two different country codes were given, so the one in front of the mapcode ("&amp;R676&amp;") was used.",IF(E676&lt;&gt;TRIM(UPPER(B676&amp;"")),"Tidied up to "&amp;E676&amp;".","")))))))</f>
        <v/>
      </c>
      <c r="L676" s="49">
        <f>IF(E676="","",MapcodeAPI&amp;"coords/"&amp;SUBSTITUTE(E676," ","%20"))&amp;LEFT($B$13,0)</f>
        <v/>
      </c>
      <c r="M676" s="49">
        <f>IF(L676="","",IFERROR(_xlfn.WEBSERVICE(L676),IF(MapcodeAPIBackup="","NO CONNECTION",IFERROR(_xlfn.WEBSERVICE(MapcodeAPIBackup&amp;MID(L676,LEN(MapcodeAPI)+1,999)),"NO CONNECTION"))))</f>
        <v/>
      </c>
      <c r="N676" t="inlineStr">
        <is>
          <t xml:space="preserve"> </t>
        </is>
      </c>
      <c r="P676" s="50">
        <f>IFERROR(IF(AND(TRIM(B676&amp;"")="",TRIM(C676&amp;"")=""),"","#"&amp;UPPER(B676&amp;"")),"#(ERROR)")</f>
        <v/>
      </c>
      <c r="Q676" s="50">
        <f>IF(P676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676,2,999)," "," "),"﻿"," "),"​"," "),"⁠"," ")," "," ")," "," "),CHAR(9)," "),CHAR(10)," "),CHAR(13)," "),"MAPCODE"," "),CHAR(34)," "),"“"," "),"”"," "),"'"," "),"’"," "),"‘"," "),"("," "),")"," "),"["," "),"]"," "),"{"," "),"}"," "),","," "),";"," "),"|"," "),":"," "),"/"," "),"\"," ")))</f>
        <v/>
      </c>
      <c r="R676" s="50">
        <f>IF(ISNUMBER(FIND(" ",Q676)),LEFT(Q676,FIND(" ",Q676)-1),"")</f>
        <v/>
      </c>
      <c r="S676" s="50">
        <f>IF(ISNUMBER(FIND(" ",Q676)),TRIM(MID(Q676,FIND(" ",Q676)+1,999)),Q676)</f>
        <v/>
      </c>
      <c r="T6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676&amp;"")," "," "),"﻿"," "),"​"," "),"⁠"," ")," "," ")," "," "),CHAR(9)," "),CHAR(10)," "),CHAR(13)," "),"MAPCODE"," "),CHAR(34)," "),"“"," "),"”"," "),"'"," "),"’"," "),"‘"," "),"("," "),")"," "),"["," "),"]"," "),"{"," "),"}"," "),","," "),";"," "),"|"," "),":"," "),"/"," "),"\"," "))</f>
        <v/>
      </c>
      <c r="U676" s="50">
        <f>IF(R676&lt;&gt;"",R676,T676)</f>
        <v/>
      </c>
      <c r="V676" s="50">
        <f>IFERROR(FIND(".",S676),0)</f>
        <v/>
      </c>
      <c r="W676" s="50">
        <f>IF(V676&gt;0,V676-1,LEN(S676))</f>
        <v/>
      </c>
      <c r="X676" s="50">
        <f>IF(V676=0,"",IFERROR(LEFT(MID(S676,V676+1,99),FIND("-",MID(S676,V676+1,99))-1),MID(S676,V676+1,99)))</f>
        <v/>
      </c>
      <c r="Y676" s="50">
        <f>LEN(X676)</f>
        <v/>
      </c>
      <c r="Z6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676,"0",""),"1",""),"2",""),"3",""),"4",""),"5",""),"6",""),"7",""),"8",""),"9",""),"A",""),"B",""),"C",""),"D",""),"E",""),"F",""),"G",""),"H",""),"I",""),"J",""),"K",""),"L",""),"M",""),"N",""),"O",""),"P",""),"Q",""),"R",""),"S",""),"T",""),"U",""),"V",""),"W",""),"X",""),"Y",""),"Z",""),".",""),"-","")</f>
        <v/>
      </c>
      <c r="AA676" s="50">
        <f>LEN(S676)-LEN(SUBSTITUTE(S676,".",""))</f>
        <v/>
      </c>
      <c r="AB676" s="50">
        <f>AND(W676=5,Y676=4)</f>
        <v/>
      </c>
      <c r="AC676" s="50">
        <f>IF(P676="","",IF(S676="","There is no mapcode in this row, only a country code.",IF(ISNUMBER(FIND(" ",S676)),"There are too many spaces. A mapcode looks like ZAF RDD.2J: the country code, one space, then the code.",IF(Z676&lt;&gt;"","Contains characters that can't be in a mapcode: "&amp;Z676,IF(OR(AA676&lt;&gt;1,W676&lt;2,W676&gt;5,Y676&lt;2,Y676&gt;4),"This doesn't look like a mapcode. Mapcodes look like RDD.2J: 2 to 5 letters or numbers, a dot, then 2 to 4 more.",IF(AND(U676="",NOT(AB676)),"MISSING",IF(AND(U676&lt;&gt;"",OR(LEN(U676)&lt;2,LEN(U676)&gt;6,ISNUMBER(FIND(".",U676)))),"The country code """&amp;U676&amp;""" doesn't look right. Use a code like ZAF (South Africa) or US-CA (California).","")))))))</f>
        <v/>
      </c>
      <c r="AD676" s="50">
        <f>AND(R676&lt;&gt;"",T676&lt;&gt;"",R676&lt;&gt;T676)</f>
        <v/>
      </c>
    </row>
    <row r="677">
      <c r="B677" s="44" t="n"/>
      <c r="C677" s="44" t="n"/>
      <c r="D677" s="45">
        <f>IF(P677="","",IF(AC677="MISSING","MISSING COUNTRY CODE",IF(AC677&lt;&gt;"","NOT A VALID MAPCODE",IF(M677="NO CONNECTION","NO CONNECTION",IF(NOT(ISNUMBER(F677)),"NOT FOUND",IF(AD677,"CONVERTED – PLEASE CHECK","CONVERTED"))))))</f>
        <v/>
      </c>
      <c r="E677" s="46">
        <f>IF(OR(P677="",AC677&lt;&gt;""),"",TRIM(U677&amp;" "&amp;S677))</f>
        <v/>
      </c>
      <c r="F677" s="47">
        <f>IF(OR(M677="",M677="NO CONNECTION"),"",IFERROR(VALUE(SUBSTITUTE(_xlfn.FILTERXML(M677,"//latDeg"),".",MID(1/2,2,1))),""))</f>
        <v/>
      </c>
      <c r="G677" s="47">
        <f>IF(OR(M677="",M677="NO CONNECTION"),"",IFERROR(VALUE(SUBSTITUTE(_xlfn.FILTERXML(M677,"//lonDeg"),".",MID(1/2,2,1))),""))</f>
        <v/>
      </c>
      <c r="H677" s="45">
        <f>IF(ISNUMBER(F677),SUBSTITUTE(ROUND(F677,6)&amp;"",",",".")&amp;", "&amp;SUBSTITUTE(ROUND(G677,6)&amp;"",",","."),"")</f>
        <v/>
      </c>
      <c r="I677" s="46">
        <f>IF(ISNUMBER(F677),IFERROR(HYPERLINK("https://www.mymapcodes.com/go/?t="&amp;IF(U677="","AAA",U677)&amp;"&amp;ma="&amp;LEFT(S677,V677-1)&amp;"&amp;mb="&amp;MID(S677,V677+1,99),"Open on MyMapcodes →"),""),"")</f>
        <v/>
      </c>
      <c r="J677" s="48">
        <f>IF(P677="","",IF(AC677="MISSING","Add the country code: put it in front of the mapcode (e.g. ZAF RDD.2J) or in column C. ZAF = South Africa.",IF(AC677&lt;&gt;"",AC677,IF(M677="NO CONNECTION","Excel couldn't reach the mapcode service. Click the REFRESH RESULTS box just above the table.",IF(NOT(ISNUMBER(F677)),"The mapcode service doesn't recognise "&amp;E677&amp;". Check the mapcode and the country code.",IF(AD677,"Two different country codes were given, so the one in front of the mapcode ("&amp;R677&amp;") was used.",IF(E677&lt;&gt;TRIM(UPPER(B677&amp;"")),"Tidied up to "&amp;E677&amp;".","")))))))</f>
        <v/>
      </c>
      <c r="L677" s="49">
        <f>IF(E677="","",MapcodeAPI&amp;"coords/"&amp;SUBSTITUTE(E677," ","%20"))&amp;LEFT($B$13,0)</f>
        <v/>
      </c>
      <c r="M677" s="49">
        <f>IF(L677="","",IFERROR(_xlfn.WEBSERVICE(L677),IF(MapcodeAPIBackup="","NO CONNECTION",IFERROR(_xlfn.WEBSERVICE(MapcodeAPIBackup&amp;MID(L677,LEN(MapcodeAPI)+1,999)),"NO CONNECTION"))))</f>
        <v/>
      </c>
      <c r="N677" t="inlineStr">
        <is>
          <t xml:space="preserve"> </t>
        </is>
      </c>
      <c r="P677" s="50">
        <f>IFERROR(IF(AND(TRIM(B677&amp;"")="",TRIM(C677&amp;"")=""),"","#"&amp;UPPER(B677&amp;"")),"#(ERROR)")</f>
        <v/>
      </c>
      <c r="Q677" s="50">
        <f>IF(P677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677,2,999)," "," "),"﻿"," "),"​"," "),"⁠"," ")," "," ")," "," "),CHAR(9)," "),CHAR(10)," "),CHAR(13)," "),"MAPCODE"," "),CHAR(34)," "),"“"," "),"”"," "),"'"," "),"’"," "),"‘"," "),"("," "),")"," "),"["," "),"]"," "),"{"," "),"}"," "),","," "),";"," "),"|"," "),":"," "),"/"," "),"\"," ")))</f>
        <v/>
      </c>
      <c r="R677" s="50">
        <f>IF(ISNUMBER(FIND(" ",Q677)),LEFT(Q677,FIND(" ",Q677)-1),"")</f>
        <v/>
      </c>
      <c r="S677" s="50">
        <f>IF(ISNUMBER(FIND(" ",Q677)),TRIM(MID(Q677,FIND(" ",Q677)+1,999)),Q677)</f>
        <v/>
      </c>
      <c r="T6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677&amp;"")," "," "),"﻿"," "),"​"," "),"⁠"," ")," "," ")," "," "),CHAR(9)," "),CHAR(10)," "),CHAR(13)," "),"MAPCODE"," "),CHAR(34)," "),"“"," "),"”"," "),"'"," "),"’"," "),"‘"," "),"("," "),")"," "),"["," "),"]"," "),"{"," "),"}"," "),","," "),";"," "),"|"," "),":"," "),"/"," "),"\"," "))</f>
        <v/>
      </c>
      <c r="U677" s="50">
        <f>IF(R677&lt;&gt;"",R677,T677)</f>
        <v/>
      </c>
      <c r="V677" s="50">
        <f>IFERROR(FIND(".",S677),0)</f>
        <v/>
      </c>
      <c r="W677" s="50">
        <f>IF(V677&gt;0,V677-1,LEN(S677))</f>
        <v/>
      </c>
      <c r="X677" s="50">
        <f>IF(V677=0,"",IFERROR(LEFT(MID(S677,V677+1,99),FIND("-",MID(S677,V677+1,99))-1),MID(S677,V677+1,99)))</f>
        <v/>
      </c>
      <c r="Y677" s="50">
        <f>LEN(X677)</f>
        <v/>
      </c>
      <c r="Z6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677,"0",""),"1",""),"2",""),"3",""),"4",""),"5",""),"6",""),"7",""),"8",""),"9",""),"A",""),"B",""),"C",""),"D",""),"E",""),"F",""),"G",""),"H",""),"I",""),"J",""),"K",""),"L",""),"M",""),"N",""),"O",""),"P",""),"Q",""),"R",""),"S",""),"T",""),"U",""),"V",""),"W",""),"X",""),"Y",""),"Z",""),".",""),"-","")</f>
        <v/>
      </c>
      <c r="AA677" s="50">
        <f>LEN(S677)-LEN(SUBSTITUTE(S677,".",""))</f>
        <v/>
      </c>
      <c r="AB677" s="50">
        <f>AND(W677=5,Y677=4)</f>
        <v/>
      </c>
      <c r="AC677" s="50">
        <f>IF(P677="","",IF(S677="","There is no mapcode in this row, only a country code.",IF(ISNUMBER(FIND(" ",S677)),"There are too many spaces. A mapcode looks like ZAF RDD.2J: the country code, one space, then the code.",IF(Z677&lt;&gt;"","Contains characters that can't be in a mapcode: "&amp;Z677,IF(OR(AA677&lt;&gt;1,W677&lt;2,W677&gt;5,Y677&lt;2,Y677&gt;4),"This doesn't look like a mapcode. Mapcodes look like RDD.2J: 2 to 5 letters or numbers, a dot, then 2 to 4 more.",IF(AND(U677="",NOT(AB677)),"MISSING",IF(AND(U677&lt;&gt;"",OR(LEN(U677)&lt;2,LEN(U677)&gt;6,ISNUMBER(FIND(".",U677)))),"The country code """&amp;U677&amp;""" doesn't look right. Use a code like ZAF (South Africa) or US-CA (California).","")))))))</f>
        <v/>
      </c>
      <c r="AD677" s="50">
        <f>AND(R677&lt;&gt;"",T677&lt;&gt;"",R677&lt;&gt;T677)</f>
        <v/>
      </c>
    </row>
    <row r="678">
      <c r="B678" s="44" t="n"/>
      <c r="C678" s="44" t="n"/>
      <c r="D678" s="45">
        <f>IF(P678="","",IF(AC678="MISSING","MISSING COUNTRY CODE",IF(AC678&lt;&gt;"","NOT A VALID MAPCODE",IF(M678="NO CONNECTION","NO CONNECTION",IF(NOT(ISNUMBER(F678)),"NOT FOUND",IF(AD678,"CONVERTED – PLEASE CHECK","CONVERTED"))))))</f>
        <v/>
      </c>
      <c r="E678" s="46">
        <f>IF(OR(P678="",AC678&lt;&gt;""),"",TRIM(U678&amp;" "&amp;S678))</f>
        <v/>
      </c>
      <c r="F678" s="47">
        <f>IF(OR(M678="",M678="NO CONNECTION"),"",IFERROR(VALUE(SUBSTITUTE(_xlfn.FILTERXML(M678,"//latDeg"),".",MID(1/2,2,1))),""))</f>
        <v/>
      </c>
      <c r="G678" s="47">
        <f>IF(OR(M678="",M678="NO CONNECTION"),"",IFERROR(VALUE(SUBSTITUTE(_xlfn.FILTERXML(M678,"//lonDeg"),".",MID(1/2,2,1))),""))</f>
        <v/>
      </c>
      <c r="H678" s="45">
        <f>IF(ISNUMBER(F678),SUBSTITUTE(ROUND(F678,6)&amp;"",",",".")&amp;", "&amp;SUBSTITUTE(ROUND(G678,6)&amp;"",",","."),"")</f>
        <v/>
      </c>
      <c r="I678" s="46">
        <f>IF(ISNUMBER(F678),IFERROR(HYPERLINK("https://www.mymapcodes.com/go/?t="&amp;IF(U678="","AAA",U678)&amp;"&amp;ma="&amp;LEFT(S678,V678-1)&amp;"&amp;mb="&amp;MID(S678,V678+1,99),"Open on MyMapcodes →"),""),"")</f>
        <v/>
      </c>
      <c r="J678" s="48">
        <f>IF(P678="","",IF(AC678="MISSING","Add the country code: put it in front of the mapcode (e.g. ZAF RDD.2J) or in column C. ZAF = South Africa.",IF(AC678&lt;&gt;"",AC678,IF(M678="NO CONNECTION","Excel couldn't reach the mapcode service. Click the REFRESH RESULTS box just above the table.",IF(NOT(ISNUMBER(F678)),"The mapcode service doesn't recognise "&amp;E678&amp;". Check the mapcode and the country code.",IF(AD678,"Two different country codes were given, so the one in front of the mapcode ("&amp;R678&amp;") was used.",IF(E678&lt;&gt;TRIM(UPPER(B678&amp;"")),"Tidied up to "&amp;E678&amp;".","")))))))</f>
        <v/>
      </c>
      <c r="L678" s="49">
        <f>IF(E678="","",MapcodeAPI&amp;"coords/"&amp;SUBSTITUTE(E678," ","%20"))&amp;LEFT($B$13,0)</f>
        <v/>
      </c>
      <c r="M678" s="49">
        <f>IF(L678="","",IFERROR(_xlfn.WEBSERVICE(L678),IF(MapcodeAPIBackup="","NO CONNECTION",IFERROR(_xlfn.WEBSERVICE(MapcodeAPIBackup&amp;MID(L678,LEN(MapcodeAPI)+1,999)),"NO CONNECTION"))))</f>
        <v/>
      </c>
      <c r="N678" t="inlineStr">
        <is>
          <t xml:space="preserve"> </t>
        </is>
      </c>
      <c r="P678" s="50">
        <f>IFERROR(IF(AND(TRIM(B678&amp;"")="",TRIM(C678&amp;"")=""),"","#"&amp;UPPER(B678&amp;"")),"#(ERROR)")</f>
        <v/>
      </c>
      <c r="Q678" s="50">
        <f>IF(P678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678,2,999)," "," "),"﻿"," "),"​"," "),"⁠"," ")," "," ")," "," "),CHAR(9)," "),CHAR(10)," "),CHAR(13)," "),"MAPCODE"," "),CHAR(34)," "),"“"," "),"”"," "),"'"," "),"’"," "),"‘"," "),"("," "),")"," "),"["," "),"]"," "),"{"," "),"}"," "),","," "),";"," "),"|"," "),":"," "),"/"," "),"\"," ")))</f>
        <v/>
      </c>
      <c r="R678" s="50">
        <f>IF(ISNUMBER(FIND(" ",Q678)),LEFT(Q678,FIND(" ",Q678)-1),"")</f>
        <v/>
      </c>
      <c r="S678" s="50">
        <f>IF(ISNUMBER(FIND(" ",Q678)),TRIM(MID(Q678,FIND(" ",Q678)+1,999)),Q678)</f>
        <v/>
      </c>
      <c r="T6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678&amp;"")," "," "),"﻿"," "),"​"," "),"⁠"," ")," "," ")," "," "),CHAR(9)," "),CHAR(10)," "),CHAR(13)," "),"MAPCODE"," "),CHAR(34)," "),"“"," "),"”"," "),"'"," "),"’"," "),"‘"," "),"("," "),")"," "),"["," "),"]"," "),"{"," "),"}"," "),","," "),";"," "),"|"," "),":"," "),"/"," "),"\"," "))</f>
        <v/>
      </c>
      <c r="U678" s="50">
        <f>IF(R678&lt;&gt;"",R678,T678)</f>
        <v/>
      </c>
      <c r="V678" s="50">
        <f>IFERROR(FIND(".",S678),0)</f>
        <v/>
      </c>
      <c r="W678" s="50">
        <f>IF(V678&gt;0,V678-1,LEN(S678))</f>
        <v/>
      </c>
      <c r="X678" s="50">
        <f>IF(V678=0,"",IFERROR(LEFT(MID(S678,V678+1,99),FIND("-",MID(S678,V678+1,99))-1),MID(S678,V678+1,99)))</f>
        <v/>
      </c>
      <c r="Y678" s="50">
        <f>LEN(X678)</f>
        <v/>
      </c>
      <c r="Z6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678,"0",""),"1",""),"2",""),"3",""),"4",""),"5",""),"6",""),"7",""),"8",""),"9",""),"A",""),"B",""),"C",""),"D",""),"E",""),"F",""),"G",""),"H",""),"I",""),"J",""),"K",""),"L",""),"M",""),"N",""),"O",""),"P",""),"Q",""),"R",""),"S",""),"T",""),"U",""),"V",""),"W",""),"X",""),"Y",""),"Z",""),".",""),"-","")</f>
        <v/>
      </c>
      <c r="AA678" s="50">
        <f>LEN(S678)-LEN(SUBSTITUTE(S678,".",""))</f>
        <v/>
      </c>
      <c r="AB678" s="50">
        <f>AND(W678=5,Y678=4)</f>
        <v/>
      </c>
      <c r="AC678" s="50">
        <f>IF(P678="","",IF(S678="","There is no mapcode in this row, only a country code.",IF(ISNUMBER(FIND(" ",S678)),"There are too many spaces. A mapcode looks like ZAF RDD.2J: the country code, one space, then the code.",IF(Z678&lt;&gt;"","Contains characters that can't be in a mapcode: "&amp;Z678,IF(OR(AA678&lt;&gt;1,W678&lt;2,W678&gt;5,Y678&lt;2,Y678&gt;4),"This doesn't look like a mapcode. Mapcodes look like RDD.2J: 2 to 5 letters or numbers, a dot, then 2 to 4 more.",IF(AND(U678="",NOT(AB678)),"MISSING",IF(AND(U678&lt;&gt;"",OR(LEN(U678)&lt;2,LEN(U678)&gt;6,ISNUMBER(FIND(".",U678)))),"The country code """&amp;U678&amp;""" doesn't look right. Use a code like ZAF (South Africa) or US-CA (California).","")))))))</f>
        <v/>
      </c>
      <c r="AD678" s="50">
        <f>AND(R678&lt;&gt;"",T678&lt;&gt;"",R678&lt;&gt;T678)</f>
        <v/>
      </c>
    </row>
    <row r="679">
      <c r="B679" s="44" t="n"/>
      <c r="C679" s="44" t="n"/>
      <c r="D679" s="45">
        <f>IF(P679="","",IF(AC679="MISSING","MISSING COUNTRY CODE",IF(AC679&lt;&gt;"","NOT A VALID MAPCODE",IF(M679="NO CONNECTION","NO CONNECTION",IF(NOT(ISNUMBER(F679)),"NOT FOUND",IF(AD679,"CONVERTED – PLEASE CHECK","CONVERTED"))))))</f>
        <v/>
      </c>
      <c r="E679" s="46">
        <f>IF(OR(P679="",AC679&lt;&gt;""),"",TRIM(U679&amp;" "&amp;S679))</f>
        <v/>
      </c>
      <c r="F679" s="47">
        <f>IF(OR(M679="",M679="NO CONNECTION"),"",IFERROR(VALUE(SUBSTITUTE(_xlfn.FILTERXML(M679,"//latDeg"),".",MID(1/2,2,1))),""))</f>
        <v/>
      </c>
      <c r="G679" s="47">
        <f>IF(OR(M679="",M679="NO CONNECTION"),"",IFERROR(VALUE(SUBSTITUTE(_xlfn.FILTERXML(M679,"//lonDeg"),".",MID(1/2,2,1))),""))</f>
        <v/>
      </c>
      <c r="H679" s="45">
        <f>IF(ISNUMBER(F679),SUBSTITUTE(ROUND(F679,6)&amp;"",",",".")&amp;", "&amp;SUBSTITUTE(ROUND(G679,6)&amp;"",",","."),"")</f>
        <v/>
      </c>
      <c r="I679" s="46">
        <f>IF(ISNUMBER(F679),IFERROR(HYPERLINK("https://www.mymapcodes.com/go/?t="&amp;IF(U679="","AAA",U679)&amp;"&amp;ma="&amp;LEFT(S679,V679-1)&amp;"&amp;mb="&amp;MID(S679,V679+1,99),"Open on MyMapcodes →"),""),"")</f>
        <v/>
      </c>
      <c r="J679" s="48">
        <f>IF(P679="","",IF(AC679="MISSING","Add the country code: put it in front of the mapcode (e.g. ZAF RDD.2J) or in column C. ZAF = South Africa.",IF(AC679&lt;&gt;"",AC679,IF(M679="NO CONNECTION","Excel couldn't reach the mapcode service. Click the REFRESH RESULTS box just above the table.",IF(NOT(ISNUMBER(F679)),"The mapcode service doesn't recognise "&amp;E679&amp;". Check the mapcode and the country code.",IF(AD679,"Two different country codes were given, so the one in front of the mapcode ("&amp;R679&amp;") was used.",IF(E679&lt;&gt;TRIM(UPPER(B679&amp;"")),"Tidied up to "&amp;E679&amp;".","")))))))</f>
        <v/>
      </c>
      <c r="L679" s="49">
        <f>IF(E679="","",MapcodeAPI&amp;"coords/"&amp;SUBSTITUTE(E679," ","%20"))&amp;LEFT($B$13,0)</f>
        <v/>
      </c>
      <c r="M679" s="49">
        <f>IF(L679="","",IFERROR(_xlfn.WEBSERVICE(L679),IF(MapcodeAPIBackup="","NO CONNECTION",IFERROR(_xlfn.WEBSERVICE(MapcodeAPIBackup&amp;MID(L679,LEN(MapcodeAPI)+1,999)),"NO CONNECTION"))))</f>
        <v/>
      </c>
      <c r="N679" t="inlineStr">
        <is>
          <t xml:space="preserve"> </t>
        </is>
      </c>
      <c r="P679" s="50">
        <f>IFERROR(IF(AND(TRIM(B679&amp;"")="",TRIM(C679&amp;"")=""),"","#"&amp;UPPER(B679&amp;"")),"#(ERROR)")</f>
        <v/>
      </c>
      <c r="Q679" s="50">
        <f>IF(P679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679,2,999)," "," "),"﻿"," "),"​"," "),"⁠"," ")," "," ")," "," "),CHAR(9)," "),CHAR(10)," "),CHAR(13)," "),"MAPCODE"," "),CHAR(34)," "),"“"," "),"”"," "),"'"," "),"’"," "),"‘"," "),"("," "),")"," "),"["," "),"]"," "),"{"," "),"}"," "),","," "),";"," "),"|"," "),":"," "),"/"," "),"\"," ")))</f>
        <v/>
      </c>
      <c r="R679" s="50">
        <f>IF(ISNUMBER(FIND(" ",Q679)),LEFT(Q679,FIND(" ",Q679)-1),"")</f>
        <v/>
      </c>
      <c r="S679" s="50">
        <f>IF(ISNUMBER(FIND(" ",Q679)),TRIM(MID(Q679,FIND(" ",Q679)+1,999)),Q679)</f>
        <v/>
      </c>
      <c r="T6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679&amp;"")," "," "),"﻿"," "),"​"," "),"⁠"," ")," "," ")," "," "),CHAR(9)," "),CHAR(10)," "),CHAR(13)," "),"MAPCODE"," "),CHAR(34)," "),"“"," "),"”"," "),"'"," "),"’"," "),"‘"," "),"("," "),")"," "),"["," "),"]"," "),"{"," "),"}"," "),","," "),";"," "),"|"," "),":"," "),"/"," "),"\"," "))</f>
        <v/>
      </c>
      <c r="U679" s="50">
        <f>IF(R679&lt;&gt;"",R679,T679)</f>
        <v/>
      </c>
      <c r="V679" s="50">
        <f>IFERROR(FIND(".",S679),0)</f>
        <v/>
      </c>
      <c r="W679" s="50">
        <f>IF(V679&gt;0,V679-1,LEN(S679))</f>
        <v/>
      </c>
      <c r="X679" s="50">
        <f>IF(V679=0,"",IFERROR(LEFT(MID(S679,V679+1,99),FIND("-",MID(S679,V679+1,99))-1),MID(S679,V679+1,99)))</f>
        <v/>
      </c>
      <c r="Y679" s="50">
        <f>LEN(X679)</f>
        <v/>
      </c>
      <c r="Z6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679,"0",""),"1",""),"2",""),"3",""),"4",""),"5",""),"6",""),"7",""),"8",""),"9",""),"A",""),"B",""),"C",""),"D",""),"E",""),"F",""),"G",""),"H",""),"I",""),"J",""),"K",""),"L",""),"M",""),"N",""),"O",""),"P",""),"Q",""),"R",""),"S",""),"T",""),"U",""),"V",""),"W",""),"X",""),"Y",""),"Z",""),".",""),"-","")</f>
        <v/>
      </c>
      <c r="AA679" s="50">
        <f>LEN(S679)-LEN(SUBSTITUTE(S679,".",""))</f>
        <v/>
      </c>
      <c r="AB679" s="50">
        <f>AND(W679=5,Y679=4)</f>
        <v/>
      </c>
      <c r="AC679" s="50">
        <f>IF(P679="","",IF(S679="","There is no mapcode in this row, only a country code.",IF(ISNUMBER(FIND(" ",S679)),"There are too many spaces. A mapcode looks like ZAF RDD.2J: the country code, one space, then the code.",IF(Z679&lt;&gt;"","Contains characters that can't be in a mapcode: "&amp;Z679,IF(OR(AA679&lt;&gt;1,W679&lt;2,W679&gt;5,Y679&lt;2,Y679&gt;4),"This doesn't look like a mapcode. Mapcodes look like RDD.2J: 2 to 5 letters or numbers, a dot, then 2 to 4 more.",IF(AND(U679="",NOT(AB679)),"MISSING",IF(AND(U679&lt;&gt;"",OR(LEN(U679)&lt;2,LEN(U679)&gt;6,ISNUMBER(FIND(".",U679)))),"The country code """&amp;U679&amp;""" doesn't look right. Use a code like ZAF (South Africa) or US-CA (California).","")))))))</f>
        <v/>
      </c>
      <c r="AD679" s="50">
        <f>AND(R679&lt;&gt;"",T679&lt;&gt;"",R679&lt;&gt;T679)</f>
        <v/>
      </c>
    </row>
    <row r="680">
      <c r="B680" s="44" t="n"/>
      <c r="C680" s="44" t="n"/>
      <c r="D680" s="45">
        <f>IF(P680="","",IF(AC680="MISSING","MISSING COUNTRY CODE",IF(AC680&lt;&gt;"","NOT A VALID MAPCODE",IF(M680="NO CONNECTION","NO CONNECTION",IF(NOT(ISNUMBER(F680)),"NOT FOUND",IF(AD680,"CONVERTED – PLEASE CHECK","CONVERTED"))))))</f>
        <v/>
      </c>
      <c r="E680" s="46">
        <f>IF(OR(P680="",AC680&lt;&gt;""),"",TRIM(U680&amp;" "&amp;S680))</f>
        <v/>
      </c>
      <c r="F680" s="47">
        <f>IF(OR(M680="",M680="NO CONNECTION"),"",IFERROR(VALUE(SUBSTITUTE(_xlfn.FILTERXML(M680,"//latDeg"),".",MID(1/2,2,1))),""))</f>
        <v/>
      </c>
      <c r="G680" s="47">
        <f>IF(OR(M680="",M680="NO CONNECTION"),"",IFERROR(VALUE(SUBSTITUTE(_xlfn.FILTERXML(M680,"//lonDeg"),".",MID(1/2,2,1))),""))</f>
        <v/>
      </c>
      <c r="H680" s="45">
        <f>IF(ISNUMBER(F680),SUBSTITUTE(ROUND(F680,6)&amp;"",",",".")&amp;", "&amp;SUBSTITUTE(ROUND(G680,6)&amp;"",",","."),"")</f>
        <v/>
      </c>
      <c r="I680" s="46">
        <f>IF(ISNUMBER(F680),IFERROR(HYPERLINK("https://www.mymapcodes.com/go/?t="&amp;IF(U680="","AAA",U680)&amp;"&amp;ma="&amp;LEFT(S680,V680-1)&amp;"&amp;mb="&amp;MID(S680,V680+1,99),"Open on MyMapcodes →"),""),"")</f>
        <v/>
      </c>
      <c r="J680" s="48">
        <f>IF(P680="","",IF(AC680="MISSING","Add the country code: put it in front of the mapcode (e.g. ZAF RDD.2J) or in column C. ZAF = South Africa.",IF(AC680&lt;&gt;"",AC680,IF(M680="NO CONNECTION","Excel couldn't reach the mapcode service. Click the REFRESH RESULTS box just above the table.",IF(NOT(ISNUMBER(F680)),"The mapcode service doesn't recognise "&amp;E680&amp;". Check the mapcode and the country code.",IF(AD680,"Two different country codes were given, so the one in front of the mapcode ("&amp;R680&amp;") was used.",IF(E680&lt;&gt;TRIM(UPPER(B680&amp;"")),"Tidied up to "&amp;E680&amp;".","")))))))</f>
        <v/>
      </c>
      <c r="L680" s="49">
        <f>IF(E680="","",MapcodeAPI&amp;"coords/"&amp;SUBSTITUTE(E680," ","%20"))&amp;LEFT($B$13,0)</f>
        <v/>
      </c>
      <c r="M680" s="49">
        <f>IF(L680="","",IFERROR(_xlfn.WEBSERVICE(L680),IF(MapcodeAPIBackup="","NO CONNECTION",IFERROR(_xlfn.WEBSERVICE(MapcodeAPIBackup&amp;MID(L680,LEN(MapcodeAPI)+1,999)),"NO CONNECTION"))))</f>
        <v/>
      </c>
      <c r="N680" t="inlineStr">
        <is>
          <t xml:space="preserve"> </t>
        </is>
      </c>
      <c r="P680" s="50">
        <f>IFERROR(IF(AND(TRIM(B680&amp;"")="",TRIM(C680&amp;"")=""),"","#"&amp;UPPER(B680&amp;"")),"#(ERROR)")</f>
        <v/>
      </c>
      <c r="Q680" s="50">
        <f>IF(P680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680,2,999)," "," "),"﻿"," "),"​"," "),"⁠"," ")," "," ")," "," "),CHAR(9)," "),CHAR(10)," "),CHAR(13)," "),"MAPCODE"," "),CHAR(34)," "),"“"," "),"”"," "),"'"," "),"’"," "),"‘"," "),"("," "),")"," "),"["," "),"]"," "),"{"," "),"}"," "),","," "),";"," "),"|"," "),":"," "),"/"," "),"\"," ")))</f>
        <v/>
      </c>
      <c r="R680" s="50">
        <f>IF(ISNUMBER(FIND(" ",Q680)),LEFT(Q680,FIND(" ",Q680)-1),"")</f>
        <v/>
      </c>
      <c r="S680" s="50">
        <f>IF(ISNUMBER(FIND(" ",Q680)),TRIM(MID(Q680,FIND(" ",Q680)+1,999)),Q680)</f>
        <v/>
      </c>
      <c r="T6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680&amp;"")," "," "),"﻿"," "),"​"," "),"⁠"," ")," "," ")," "," "),CHAR(9)," "),CHAR(10)," "),CHAR(13)," "),"MAPCODE"," "),CHAR(34)," "),"“"," "),"”"," "),"'"," "),"’"," "),"‘"," "),"("," "),")"," "),"["," "),"]"," "),"{"," "),"}"," "),","," "),";"," "),"|"," "),":"," "),"/"," "),"\"," "))</f>
        <v/>
      </c>
      <c r="U680" s="50">
        <f>IF(R680&lt;&gt;"",R680,T680)</f>
        <v/>
      </c>
      <c r="V680" s="50">
        <f>IFERROR(FIND(".",S680),0)</f>
        <v/>
      </c>
      <c r="W680" s="50">
        <f>IF(V680&gt;0,V680-1,LEN(S680))</f>
        <v/>
      </c>
      <c r="X680" s="50">
        <f>IF(V680=0,"",IFERROR(LEFT(MID(S680,V680+1,99),FIND("-",MID(S680,V680+1,99))-1),MID(S680,V680+1,99)))</f>
        <v/>
      </c>
      <c r="Y680" s="50">
        <f>LEN(X680)</f>
        <v/>
      </c>
      <c r="Z6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680,"0",""),"1",""),"2",""),"3",""),"4",""),"5",""),"6",""),"7",""),"8",""),"9",""),"A",""),"B",""),"C",""),"D",""),"E",""),"F",""),"G",""),"H",""),"I",""),"J",""),"K",""),"L",""),"M",""),"N",""),"O",""),"P",""),"Q",""),"R",""),"S",""),"T",""),"U",""),"V",""),"W",""),"X",""),"Y",""),"Z",""),".",""),"-","")</f>
        <v/>
      </c>
      <c r="AA680" s="50">
        <f>LEN(S680)-LEN(SUBSTITUTE(S680,".",""))</f>
        <v/>
      </c>
      <c r="AB680" s="50">
        <f>AND(W680=5,Y680=4)</f>
        <v/>
      </c>
      <c r="AC680" s="50">
        <f>IF(P680="","",IF(S680="","There is no mapcode in this row, only a country code.",IF(ISNUMBER(FIND(" ",S680)),"There are too many spaces. A mapcode looks like ZAF RDD.2J: the country code, one space, then the code.",IF(Z680&lt;&gt;"","Contains characters that can't be in a mapcode: "&amp;Z680,IF(OR(AA680&lt;&gt;1,W680&lt;2,W680&gt;5,Y680&lt;2,Y680&gt;4),"This doesn't look like a mapcode. Mapcodes look like RDD.2J: 2 to 5 letters or numbers, a dot, then 2 to 4 more.",IF(AND(U680="",NOT(AB680)),"MISSING",IF(AND(U680&lt;&gt;"",OR(LEN(U680)&lt;2,LEN(U680)&gt;6,ISNUMBER(FIND(".",U680)))),"The country code """&amp;U680&amp;""" doesn't look right. Use a code like ZAF (South Africa) or US-CA (California).","")))))))</f>
        <v/>
      </c>
      <c r="AD680" s="50">
        <f>AND(R680&lt;&gt;"",T680&lt;&gt;"",R680&lt;&gt;T680)</f>
        <v/>
      </c>
    </row>
    <row r="681">
      <c r="B681" s="44" t="n"/>
      <c r="C681" s="44" t="n"/>
      <c r="D681" s="45">
        <f>IF(P681="","",IF(AC681="MISSING","MISSING COUNTRY CODE",IF(AC681&lt;&gt;"","NOT A VALID MAPCODE",IF(M681="NO CONNECTION","NO CONNECTION",IF(NOT(ISNUMBER(F681)),"NOT FOUND",IF(AD681,"CONVERTED – PLEASE CHECK","CONVERTED"))))))</f>
        <v/>
      </c>
      <c r="E681" s="46">
        <f>IF(OR(P681="",AC681&lt;&gt;""),"",TRIM(U681&amp;" "&amp;S681))</f>
        <v/>
      </c>
      <c r="F681" s="47">
        <f>IF(OR(M681="",M681="NO CONNECTION"),"",IFERROR(VALUE(SUBSTITUTE(_xlfn.FILTERXML(M681,"//latDeg"),".",MID(1/2,2,1))),""))</f>
        <v/>
      </c>
      <c r="G681" s="47">
        <f>IF(OR(M681="",M681="NO CONNECTION"),"",IFERROR(VALUE(SUBSTITUTE(_xlfn.FILTERXML(M681,"//lonDeg"),".",MID(1/2,2,1))),""))</f>
        <v/>
      </c>
      <c r="H681" s="45">
        <f>IF(ISNUMBER(F681),SUBSTITUTE(ROUND(F681,6)&amp;"",",",".")&amp;", "&amp;SUBSTITUTE(ROUND(G681,6)&amp;"",",","."),"")</f>
        <v/>
      </c>
      <c r="I681" s="46">
        <f>IF(ISNUMBER(F681),IFERROR(HYPERLINK("https://www.mymapcodes.com/go/?t="&amp;IF(U681="","AAA",U681)&amp;"&amp;ma="&amp;LEFT(S681,V681-1)&amp;"&amp;mb="&amp;MID(S681,V681+1,99),"Open on MyMapcodes →"),""),"")</f>
        <v/>
      </c>
      <c r="J681" s="48">
        <f>IF(P681="","",IF(AC681="MISSING","Add the country code: put it in front of the mapcode (e.g. ZAF RDD.2J) or in column C. ZAF = South Africa.",IF(AC681&lt;&gt;"",AC681,IF(M681="NO CONNECTION","Excel couldn't reach the mapcode service. Click the REFRESH RESULTS box just above the table.",IF(NOT(ISNUMBER(F681)),"The mapcode service doesn't recognise "&amp;E681&amp;". Check the mapcode and the country code.",IF(AD681,"Two different country codes were given, so the one in front of the mapcode ("&amp;R681&amp;") was used.",IF(E681&lt;&gt;TRIM(UPPER(B681&amp;"")),"Tidied up to "&amp;E681&amp;".","")))))))</f>
        <v/>
      </c>
      <c r="L681" s="49">
        <f>IF(E681="","",MapcodeAPI&amp;"coords/"&amp;SUBSTITUTE(E681," ","%20"))&amp;LEFT($B$13,0)</f>
        <v/>
      </c>
      <c r="M681" s="49">
        <f>IF(L681="","",IFERROR(_xlfn.WEBSERVICE(L681),IF(MapcodeAPIBackup="","NO CONNECTION",IFERROR(_xlfn.WEBSERVICE(MapcodeAPIBackup&amp;MID(L681,LEN(MapcodeAPI)+1,999)),"NO CONNECTION"))))</f>
        <v/>
      </c>
      <c r="N681" t="inlineStr">
        <is>
          <t xml:space="preserve"> </t>
        </is>
      </c>
      <c r="P681" s="50">
        <f>IFERROR(IF(AND(TRIM(B681&amp;"")="",TRIM(C681&amp;"")=""),"","#"&amp;UPPER(B681&amp;"")),"#(ERROR)")</f>
        <v/>
      </c>
      <c r="Q681" s="50">
        <f>IF(P681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681,2,999)," "," "),"﻿"," "),"​"," "),"⁠"," ")," "," ")," "," "),CHAR(9)," "),CHAR(10)," "),CHAR(13)," "),"MAPCODE"," "),CHAR(34)," "),"“"," "),"”"," "),"'"," "),"’"," "),"‘"," "),"("," "),")"," "),"["," "),"]"," "),"{"," "),"}"," "),","," "),";"," "),"|"," "),":"," "),"/"," "),"\"," ")))</f>
        <v/>
      </c>
      <c r="R681" s="50">
        <f>IF(ISNUMBER(FIND(" ",Q681)),LEFT(Q681,FIND(" ",Q681)-1),"")</f>
        <v/>
      </c>
      <c r="S681" s="50">
        <f>IF(ISNUMBER(FIND(" ",Q681)),TRIM(MID(Q681,FIND(" ",Q681)+1,999)),Q681)</f>
        <v/>
      </c>
      <c r="T6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681&amp;"")," "," "),"﻿"," "),"​"," "),"⁠"," ")," "," ")," "," "),CHAR(9)," "),CHAR(10)," "),CHAR(13)," "),"MAPCODE"," "),CHAR(34)," "),"“"," "),"”"," "),"'"," "),"’"," "),"‘"," "),"("," "),")"," "),"["," "),"]"," "),"{"," "),"}"," "),","," "),";"," "),"|"," "),":"," "),"/"," "),"\"," "))</f>
        <v/>
      </c>
      <c r="U681" s="50">
        <f>IF(R681&lt;&gt;"",R681,T681)</f>
        <v/>
      </c>
      <c r="V681" s="50">
        <f>IFERROR(FIND(".",S681),0)</f>
        <v/>
      </c>
      <c r="W681" s="50">
        <f>IF(V681&gt;0,V681-1,LEN(S681))</f>
        <v/>
      </c>
      <c r="X681" s="50">
        <f>IF(V681=0,"",IFERROR(LEFT(MID(S681,V681+1,99),FIND("-",MID(S681,V681+1,99))-1),MID(S681,V681+1,99)))</f>
        <v/>
      </c>
      <c r="Y681" s="50">
        <f>LEN(X681)</f>
        <v/>
      </c>
      <c r="Z6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681,"0",""),"1",""),"2",""),"3",""),"4",""),"5",""),"6",""),"7",""),"8",""),"9",""),"A",""),"B",""),"C",""),"D",""),"E",""),"F",""),"G",""),"H",""),"I",""),"J",""),"K",""),"L",""),"M",""),"N",""),"O",""),"P",""),"Q",""),"R",""),"S",""),"T",""),"U",""),"V",""),"W",""),"X",""),"Y",""),"Z",""),".",""),"-","")</f>
        <v/>
      </c>
      <c r="AA681" s="50">
        <f>LEN(S681)-LEN(SUBSTITUTE(S681,".",""))</f>
        <v/>
      </c>
      <c r="AB681" s="50">
        <f>AND(W681=5,Y681=4)</f>
        <v/>
      </c>
      <c r="AC681" s="50">
        <f>IF(P681="","",IF(S681="","There is no mapcode in this row, only a country code.",IF(ISNUMBER(FIND(" ",S681)),"There are too many spaces. A mapcode looks like ZAF RDD.2J: the country code, one space, then the code.",IF(Z681&lt;&gt;"","Contains characters that can't be in a mapcode: "&amp;Z681,IF(OR(AA681&lt;&gt;1,W681&lt;2,W681&gt;5,Y681&lt;2,Y681&gt;4),"This doesn't look like a mapcode. Mapcodes look like RDD.2J: 2 to 5 letters or numbers, a dot, then 2 to 4 more.",IF(AND(U681="",NOT(AB681)),"MISSING",IF(AND(U681&lt;&gt;"",OR(LEN(U681)&lt;2,LEN(U681)&gt;6,ISNUMBER(FIND(".",U681)))),"The country code """&amp;U681&amp;""" doesn't look right. Use a code like ZAF (South Africa) or US-CA (California).","")))))))</f>
        <v/>
      </c>
      <c r="AD681" s="50">
        <f>AND(R681&lt;&gt;"",T681&lt;&gt;"",R681&lt;&gt;T681)</f>
        <v/>
      </c>
    </row>
    <row r="682">
      <c r="B682" s="44" t="n"/>
      <c r="C682" s="44" t="n"/>
      <c r="D682" s="45">
        <f>IF(P682="","",IF(AC682="MISSING","MISSING COUNTRY CODE",IF(AC682&lt;&gt;"","NOT A VALID MAPCODE",IF(M682="NO CONNECTION","NO CONNECTION",IF(NOT(ISNUMBER(F682)),"NOT FOUND",IF(AD682,"CONVERTED – PLEASE CHECK","CONVERTED"))))))</f>
        <v/>
      </c>
      <c r="E682" s="46">
        <f>IF(OR(P682="",AC682&lt;&gt;""),"",TRIM(U682&amp;" "&amp;S682))</f>
        <v/>
      </c>
      <c r="F682" s="47">
        <f>IF(OR(M682="",M682="NO CONNECTION"),"",IFERROR(VALUE(SUBSTITUTE(_xlfn.FILTERXML(M682,"//latDeg"),".",MID(1/2,2,1))),""))</f>
        <v/>
      </c>
      <c r="G682" s="47">
        <f>IF(OR(M682="",M682="NO CONNECTION"),"",IFERROR(VALUE(SUBSTITUTE(_xlfn.FILTERXML(M682,"//lonDeg"),".",MID(1/2,2,1))),""))</f>
        <v/>
      </c>
      <c r="H682" s="45">
        <f>IF(ISNUMBER(F682),SUBSTITUTE(ROUND(F682,6)&amp;"",",",".")&amp;", "&amp;SUBSTITUTE(ROUND(G682,6)&amp;"",",","."),"")</f>
        <v/>
      </c>
      <c r="I682" s="46">
        <f>IF(ISNUMBER(F682),IFERROR(HYPERLINK("https://www.mymapcodes.com/go/?t="&amp;IF(U682="","AAA",U682)&amp;"&amp;ma="&amp;LEFT(S682,V682-1)&amp;"&amp;mb="&amp;MID(S682,V682+1,99),"Open on MyMapcodes →"),""),"")</f>
        <v/>
      </c>
      <c r="J682" s="48">
        <f>IF(P682="","",IF(AC682="MISSING","Add the country code: put it in front of the mapcode (e.g. ZAF RDD.2J) or in column C. ZAF = South Africa.",IF(AC682&lt;&gt;"",AC682,IF(M682="NO CONNECTION","Excel couldn't reach the mapcode service. Click the REFRESH RESULTS box just above the table.",IF(NOT(ISNUMBER(F682)),"The mapcode service doesn't recognise "&amp;E682&amp;". Check the mapcode and the country code.",IF(AD682,"Two different country codes were given, so the one in front of the mapcode ("&amp;R682&amp;") was used.",IF(E682&lt;&gt;TRIM(UPPER(B682&amp;"")),"Tidied up to "&amp;E682&amp;".","")))))))</f>
        <v/>
      </c>
      <c r="L682" s="49">
        <f>IF(E682="","",MapcodeAPI&amp;"coords/"&amp;SUBSTITUTE(E682," ","%20"))&amp;LEFT($B$13,0)</f>
        <v/>
      </c>
      <c r="M682" s="49">
        <f>IF(L682="","",IFERROR(_xlfn.WEBSERVICE(L682),IF(MapcodeAPIBackup="","NO CONNECTION",IFERROR(_xlfn.WEBSERVICE(MapcodeAPIBackup&amp;MID(L682,LEN(MapcodeAPI)+1,999)),"NO CONNECTION"))))</f>
        <v/>
      </c>
      <c r="N682" t="inlineStr">
        <is>
          <t xml:space="preserve"> </t>
        </is>
      </c>
      <c r="P682" s="50">
        <f>IFERROR(IF(AND(TRIM(B682&amp;"")="",TRIM(C682&amp;"")=""),"","#"&amp;UPPER(B682&amp;"")),"#(ERROR)")</f>
        <v/>
      </c>
      <c r="Q682" s="50">
        <f>IF(P682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682,2,999)," "," "),"﻿"," "),"​"," "),"⁠"," ")," "," ")," "," "),CHAR(9)," "),CHAR(10)," "),CHAR(13)," "),"MAPCODE"," "),CHAR(34)," "),"“"," "),"”"," "),"'"," "),"’"," "),"‘"," "),"("," "),")"," "),"["," "),"]"," "),"{"," "),"}"," "),","," "),";"," "),"|"," "),":"," "),"/"," "),"\"," ")))</f>
        <v/>
      </c>
      <c r="R682" s="50">
        <f>IF(ISNUMBER(FIND(" ",Q682)),LEFT(Q682,FIND(" ",Q682)-1),"")</f>
        <v/>
      </c>
      <c r="S682" s="50">
        <f>IF(ISNUMBER(FIND(" ",Q682)),TRIM(MID(Q682,FIND(" ",Q682)+1,999)),Q682)</f>
        <v/>
      </c>
      <c r="T6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682&amp;"")," "," "),"﻿"," "),"​"," "),"⁠"," ")," "," ")," "," "),CHAR(9)," "),CHAR(10)," "),CHAR(13)," "),"MAPCODE"," "),CHAR(34)," "),"“"," "),"”"," "),"'"," "),"’"," "),"‘"," "),"("," "),")"," "),"["," "),"]"," "),"{"," "),"}"," "),","," "),";"," "),"|"," "),":"," "),"/"," "),"\"," "))</f>
        <v/>
      </c>
      <c r="U682" s="50">
        <f>IF(R682&lt;&gt;"",R682,T682)</f>
        <v/>
      </c>
      <c r="V682" s="50">
        <f>IFERROR(FIND(".",S682),0)</f>
        <v/>
      </c>
      <c r="W682" s="50">
        <f>IF(V682&gt;0,V682-1,LEN(S682))</f>
        <v/>
      </c>
      <c r="X682" s="50">
        <f>IF(V682=0,"",IFERROR(LEFT(MID(S682,V682+1,99),FIND("-",MID(S682,V682+1,99))-1),MID(S682,V682+1,99)))</f>
        <v/>
      </c>
      <c r="Y682" s="50">
        <f>LEN(X682)</f>
        <v/>
      </c>
      <c r="Z6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682,"0",""),"1",""),"2",""),"3",""),"4",""),"5",""),"6",""),"7",""),"8",""),"9",""),"A",""),"B",""),"C",""),"D",""),"E",""),"F",""),"G",""),"H",""),"I",""),"J",""),"K",""),"L",""),"M",""),"N",""),"O",""),"P",""),"Q",""),"R",""),"S",""),"T",""),"U",""),"V",""),"W",""),"X",""),"Y",""),"Z",""),".",""),"-","")</f>
        <v/>
      </c>
      <c r="AA682" s="50">
        <f>LEN(S682)-LEN(SUBSTITUTE(S682,".",""))</f>
        <v/>
      </c>
      <c r="AB682" s="50">
        <f>AND(W682=5,Y682=4)</f>
        <v/>
      </c>
      <c r="AC682" s="50">
        <f>IF(P682="","",IF(S682="","There is no mapcode in this row, only a country code.",IF(ISNUMBER(FIND(" ",S682)),"There are too many spaces. A mapcode looks like ZAF RDD.2J: the country code, one space, then the code.",IF(Z682&lt;&gt;"","Contains characters that can't be in a mapcode: "&amp;Z682,IF(OR(AA682&lt;&gt;1,W682&lt;2,W682&gt;5,Y682&lt;2,Y682&gt;4),"This doesn't look like a mapcode. Mapcodes look like RDD.2J: 2 to 5 letters or numbers, a dot, then 2 to 4 more.",IF(AND(U682="",NOT(AB682)),"MISSING",IF(AND(U682&lt;&gt;"",OR(LEN(U682)&lt;2,LEN(U682)&gt;6,ISNUMBER(FIND(".",U682)))),"The country code """&amp;U682&amp;""" doesn't look right. Use a code like ZAF (South Africa) or US-CA (California).","")))))))</f>
        <v/>
      </c>
      <c r="AD682" s="50">
        <f>AND(R682&lt;&gt;"",T682&lt;&gt;"",R682&lt;&gt;T682)</f>
        <v/>
      </c>
    </row>
    <row r="683">
      <c r="B683" s="44" t="n"/>
      <c r="C683" s="44" t="n"/>
      <c r="D683" s="45">
        <f>IF(P683="","",IF(AC683="MISSING","MISSING COUNTRY CODE",IF(AC683&lt;&gt;"","NOT A VALID MAPCODE",IF(M683="NO CONNECTION","NO CONNECTION",IF(NOT(ISNUMBER(F683)),"NOT FOUND",IF(AD683,"CONVERTED – PLEASE CHECK","CONVERTED"))))))</f>
        <v/>
      </c>
      <c r="E683" s="46">
        <f>IF(OR(P683="",AC683&lt;&gt;""),"",TRIM(U683&amp;" "&amp;S683))</f>
        <v/>
      </c>
      <c r="F683" s="47">
        <f>IF(OR(M683="",M683="NO CONNECTION"),"",IFERROR(VALUE(SUBSTITUTE(_xlfn.FILTERXML(M683,"//latDeg"),".",MID(1/2,2,1))),""))</f>
        <v/>
      </c>
      <c r="G683" s="47">
        <f>IF(OR(M683="",M683="NO CONNECTION"),"",IFERROR(VALUE(SUBSTITUTE(_xlfn.FILTERXML(M683,"//lonDeg"),".",MID(1/2,2,1))),""))</f>
        <v/>
      </c>
      <c r="H683" s="45">
        <f>IF(ISNUMBER(F683),SUBSTITUTE(ROUND(F683,6)&amp;"",",",".")&amp;", "&amp;SUBSTITUTE(ROUND(G683,6)&amp;"",",","."),"")</f>
        <v/>
      </c>
      <c r="I683" s="46">
        <f>IF(ISNUMBER(F683),IFERROR(HYPERLINK("https://www.mymapcodes.com/go/?t="&amp;IF(U683="","AAA",U683)&amp;"&amp;ma="&amp;LEFT(S683,V683-1)&amp;"&amp;mb="&amp;MID(S683,V683+1,99),"Open on MyMapcodes →"),""),"")</f>
        <v/>
      </c>
      <c r="J683" s="48">
        <f>IF(P683="","",IF(AC683="MISSING","Add the country code: put it in front of the mapcode (e.g. ZAF RDD.2J) or in column C. ZAF = South Africa.",IF(AC683&lt;&gt;"",AC683,IF(M683="NO CONNECTION","Excel couldn't reach the mapcode service. Click the REFRESH RESULTS box just above the table.",IF(NOT(ISNUMBER(F683)),"The mapcode service doesn't recognise "&amp;E683&amp;". Check the mapcode and the country code.",IF(AD683,"Two different country codes were given, so the one in front of the mapcode ("&amp;R683&amp;") was used.",IF(E683&lt;&gt;TRIM(UPPER(B683&amp;"")),"Tidied up to "&amp;E683&amp;".","")))))))</f>
        <v/>
      </c>
      <c r="L683" s="49">
        <f>IF(E683="","",MapcodeAPI&amp;"coords/"&amp;SUBSTITUTE(E683," ","%20"))&amp;LEFT($B$13,0)</f>
        <v/>
      </c>
      <c r="M683" s="49">
        <f>IF(L683="","",IFERROR(_xlfn.WEBSERVICE(L683),IF(MapcodeAPIBackup="","NO CONNECTION",IFERROR(_xlfn.WEBSERVICE(MapcodeAPIBackup&amp;MID(L683,LEN(MapcodeAPI)+1,999)),"NO CONNECTION"))))</f>
        <v/>
      </c>
      <c r="N683" t="inlineStr">
        <is>
          <t xml:space="preserve"> </t>
        </is>
      </c>
      <c r="P683" s="50">
        <f>IFERROR(IF(AND(TRIM(B683&amp;"")="",TRIM(C683&amp;"")=""),"","#"&amp;UPPER(B683&amp;"")),"#(ERROR)")</f>
        <v/>
      </c>
      <c r="Q683" s="50">
        <f>IF(P683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683,2,999)," "," "),"﻿"," "),"​"," "),"⁠"," ")," "," ")," "," "),CHAR(9)," "),CHAR(10)," "),CHAR(13)," "),"MAPCODE"," "),CHAR(34)," "),"“"," "),"”"," "),"'"," "),"’"," "),"‘"," "),"("," "),")"," "),"["," "),"]"," "),"{"," "),"}"," "),","," "),";"," "),"|"," "),":"," "),"/"," "),"\"," ")))</f>
        <v/>
      </c>
      <c r="R683" s="50">
        <f>IF(ISNUMBER(FIND(" ",Q683)),LEFT(Q683,FIND(" ",Q683)-1),"")</f>
        <v/>
      </c>
      <c r="S683" s="50">
        <f>IF(ISNUMBER(FIND(" ",Q683)),TRIM(MID(Q683,FIND(" ",Q683)+1,999)),Q683)</f>
        <v/>
      </c>
      <c r="T6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683&amp;"")," "," "),"﻿"," "),"​"," "),"⁠"," ")," "," ")," "," "),CHAR(9)," "),CHAR(10)," "),CHAR(13)," "),"MAPCODE"," "),CHAR(34)," "),"“"," "),"”"," "),"'"," "),"’"," "),"‘"," "),"("," "),")"," "),"["," "),"]"," "),"{"," "),"}"," "),","," "),";"," "),"|"," "),":"," "),"/"," "),"\"," "))</f>
        <v/>
      </c>
      <c r="U683" s="50">
        <f>IF(R683&lt;&gt;"",R683,T683)</f>
        <v/>
      </c>
      <c r="V683" s="50">
        <f>IFERROR(FIND(".",S683),0)</f>
        <v/>
      </c>
      <c r="W683" s="50">
        <f>IF(V683&gt;0,V683-1,LEN(S683))</f>
        <v/>
      </c>
      <c r="X683" s="50">
        <f>IF(V683=0,"",IFERROR(LEFT(MID(S683,V683+1,99),FIND("-",MID(S683,V683+1,99))-1),MID(S683,V683+1,99)))</f>
        <v/>
      </c>
      <c r="Y683" s="50">
        <f>LEN(X683)</f>
        <v/>
      </c>
      <c r="Z6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683,"0",""),"1",""),"2",""),"3",""),"4",""),"5",""),"6",""),"7",""),"8",""),"9",""),"A",""),"B",""),"C",""),"D",""),"E",""),"F",""),"G",""),"H",""),"I",""),"J",""),"K",""),"L",""),"M",""),"N",""),"O",""),"P",""),"Q",""),"R",""),"S",""),"T",""),"U",""),"V",""),"W",""),"X",""),"Y",""),"Z",""),".",""),"-","")</f>
        <v/>
      </c>
      <c r="AA683" s="50">
        <f>LEN(S683)-LEN(SUBSTITUTE(S683,".",""))</f>
        <v/>
      </c>
      <c r="AB683" s="50">
        <f>AND(W683=5,Y683=4)</f>
        <v/>
      </c>
      <c r="AC683" s="50">
        <f>IF(P683="","",IF(S683="","There is no mapcode in this row, only a country code.",IF(ISNUMBER(FIND(" ",S683)),"There are too many spaces. A mapcode looks like ZAF RDD.2J: the country code, one space, then the code.",IF(Z683&lt;&gt;"","Contains characters that can't be in a mapcode: "&amp;Z683,IF(OR(AA683&lt;&gt;1,W683&lt;2,W683&gt;5,Y683&lt;2,Y683&gt;4),"This doesn't look like a mapcode. Mapcodes look like RDD.2J: 2 to 5 letters or numbers, a dot, then 2 to 4 more.",IF(AND(U683="",NOT(AB683)),"MISSING",IF(AND(U683&lt;&gt;"",OR(LEN(U683)&lt;2,LEN(U683)&gt;6,ISNUMBER(FIND(".",U683)))),"The country code """&amp;U683&amp;""" doesn't look right. Use a code like ZAF (South Africa) or US-CA (California).","")))))))</f>
        <v/>
      </c>
      <c r="AD683" s="50">
        <f>AND(R683&lt;&gt;"",T683&lt;&gt;"",R683&lt;&gt;T683)</f>
        <v/>
      </c>
    </row>
    <row r="684">
      <c r="B684" s="44" t="n"/>
      <c r="C684" s="44" t="n"/>
      <c r="D684" s="45">
        <f>IF(P684="","",IF(AC684="MISSING","MISSING COUNTRY CODE",IF(AC684&lt;&gt;"","NOT A VALID MAPCODE",IF(M684="NO CONNECTION","NO CONNECTION",IF(NOT(ISNUMBER(F684)),"NOT FOUND",IF(AD684,"CONVERTED – PLEASE CHECK","CONVERTED"))))))</f>
        <v/>
      </c>
      <c r="E684" s="46">
        <f>IF(OR(P684="",AC684&lt;&gt;""),"",TRIM(U684&amp;" "&amp;S684))</f>
        <v/>
      </c>
      <c r="F684" s="47">
        <f>IF(OR(M684="",M684="NO CONNECTION"),"",IFERROR(VALUE(SUBSTITUTE(_xlfn.FILTERXML(M684,"//latDeg"),".",MID(1/2,2,1))),""))</f>
        <v/>
      </c>
      <c r="G684" s="47">
        <f>IF(OR(M684="",M684="NO CONNECTION"),"",IFERROR(VALUE(SUBSTITUTE(_xlfn.FILTERXML(M684,"//lonDeg"),".",MID(1/2,2,1))),""))</f>
        <v/>
      </c>
      <c r="H684" s="45">
        <f>IF(ISNUMBER(F684),SUBSTITUTE(ROUND(F684,6)&amp;"",",",".")&amp;", "&amp;SUBSTITUTE(ROUND(G684,6)&amp;"",",","."),"")</f>
        <v/>
      </c>
      <c r="I684" s="46">
        <f>IF(ISNUMBER(F684),IFERROR(HYPERLINK("https://www.mymapcodes.com/go/?t="&amp;IF(U684="","AAA",U684)&amp;"&amp;ma="&amp;LEFT(S684,V684-1)&amp;"&amp;mb="&amp;MID(S684,V684+1,99),"Open on MyMapcodes →"),""),"")</f>
        <v/>
      </c>
      <c r="J684" s="48">
        <f>IF(P684="","",IF(AC684="MISSING","Add the country code: put it in front of the mapcode (e.g. ZAF RDD.2J) or in column C. ZAF = South Africa.",IF(AC684&lt;&gt;"",AC684,IF(M684="NO CONNECTION","Excel couldn't reach the mapcode service. Click the REFRESH RESULTS box just above the table.",IF(NOT(ISNUMBER(F684)),"The mapcode service doesn't recognise "&amp;E684&amp;". Check the mapcode and the country code.",IF(AD684,"Two different country codes were given, so the one in front of the mapcode ("&amp;R684&amp;") was used.",IF(E684&lt;&gt;TRIM(UPPER(B684&amp;"")),"Tidied up to "&amp;E684&amp;".","")))))))</f>
        <v/>
      </c>
      <c r="L684" s="49">
        <f>IF(E684="","",MapcodeAPI&amp;"coords/"&amp;SUBSTITUTE(E684," ","%20"))&amp;LEFT($B$13,0)</f>
        <v/>
      </c>
      <c r="M684" s="49">
        <f>IF(L684="","",IFERROR(_xlfn.WEBSERVICE(L684),IF(MapcodeAPIBackup="","NO CONNECTION",IFERROR(_xlfn.WEBSERVICE(MapcodeAPIBackup&amp;MID(L684,LEN(MapcodeAPI)+1,999)),"NO CONNECTION"))))</f>
        <v/>
      </c>
      <c r="N684" t="inlineStr">
        <is>
          <t xml:space="preserve"> </t>
        </is>
      </c>
      <c r="P684" s="50">
        <f>IFERROR(IF(AND(TRIM(B684&amp;"")="",TRIM(C684&amp;"")=""),"","#"&amp;UPPER(B684&amp;"")),"#(ERROR)")</f>
        <v/>
      </c>
      <c r="Q684" s="50">
        <f>IF(P684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684,2,999)," "," "),"﻿"," "),"​"," "),"⁠"," ")," "," ")," "," "),CHAR(9)," "),CHAR(10)," "),CHAR(13)," "),"MAPCODE"," "),CHAR(34)," "),"“"," "),"”"," "),"'"," "),"’"," "),"‘"," "),"("," "),")"," "),"["," "),"]"," "),"{"," "),"}"," "),","," "),";"," "),"|"," "),":"," "),"/"," "),"\"," ")))</f>
        <v/>
      </c>
      <c r="R684" s="50">
        <f>IF(ISNUMBER(FIND(" ",Q684)),LEFT(Q684,FIND(" ",Q684)-1),"")</f>
        <v/>
      </c>
      <c r="S684" s="50">
        <f>IF(ISNUMBER(FIND(" ",Q684)),TRIM(MID(Q684,FIND(" ",Q684)+1,999)),Q684)</f>
        <v/>
      </c>
      <c r="T6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684&amp;"")," "," "),"﻿"," "),"​"," "),"⁠"," ")," "," ")," "," "),CHAR(9)," "),CHAR(10)," "),CHAR(13)," "),"MAPCODE"," "),CHAR(34)," "),"“"," "),"”"," "),"'"," "),"’"," "),"‘"," "),"("," "),")"," "),"["," "),"]"," "),"{"," "),"}"," "),","," "),";"," "),"|"," "),":"," "),"/"," "),"\"," "))</f>
        <v/>
      </c>
      <c r="U684" s="50">
        <f>IF(R684&lt;&gt;"",R684,T684)</f>
        <v/>
      </c>
      <c r="V684" s="50">
        <f>IFERROR(FIND(".",S684),0)</f>
        <v/>
      </c>
      <c r="W684" s="50">
        <f>IF(V684&gt;0,V684-1,LEN(S684))</f>
        <v/>
      </c>
      <c r="X684" s="50">
        <f>IF(V684=0,"",IFERROR(LEFT(MID(S684,V684+1,99),FIND("-",MID(S684,V684+1,99))-1),MID(S684,V684+1,99)))</f>
        <v/>
      </c>
      <c r="Y684" s="50">
        <f>LEN(X684)</f>
        <v/>
      </c>
      <c r="Z6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684,"0",""),"1",""),"2",""),"3",""),"4",""),"5",""),"6",""),"7",""),"8",""),"9",""),"A",""),"B",""),"C",""),"D",""),"E",""),"F",""),"G",""),"H",""),"I",""),"J",""),"K",""),"L",""),"M",""),"N",""),"O",""),"P",""),"Q",""),"R",""),"S",""),"T",""),"U",""),"V",""),"W",""),"X",""),"Y",""),"Z",""),".",""),"-","")</f>
        <v/>
      </c>
      <c r="AA684" s="50">
        <f>LEN(S684)-LEN(SUBSTITUTE(S684,".",""))</f>
        <v/>
      </c>
      <c r="AB684" s="50">
        <f>AND(W684=5,Y684=4)</f>
        <v/>
      </c>
      <c r="AC684" s="50">
        <f>IF(P684="","",IF(S684="","There is no mapcode in this row, only a country code.",IF(ISNUMBER(FIND(" ",S684)),"There are too many spaces. A mapcode looks like ZAF RDD.2J: the country code, one space, then the code.",IF(Z684&lt;&gt;"","Contains characters that can't be in a mapcode: "&amp;Z684,IF(OR(AA684&lt;&gt;1,W684&lt;2,W684&gt;5,Y684&lt;2,Y684&gt;4),"This doesn't look like a mapcode. Mapcodes look like RDD.2J: 2 to 5 letters or numbers, a dot, then 2 to 4 more.",IF(AND(U684="",NOT(AB684)),"MISSING",IF(AND(U684&lt;&gt;"",OR(LEN(U684)&lt;2,LEN(U684)&gt;6,ISNUMBER(FIND(".",U684)))),"The country code """&amp;U684&amp;""" doesn't look right. Use a code like ZAF (South Africa) or US-CA (California).","")))))))</f>
        <v/>
      </c>
      <c r="AD684" s="50">
        <f>AND(R684&lt;&gt;"",T684&lt;&gt;"",R684&lt;&gt;T684)</f>
        <v/>
      </c>
    </row>
    <row r="685">
      <c r="B685" s="44" t="n"/>
      <c r="C685" s="44" t="n"/>
      <c r="D685" s="45">
        <f>IF(P685="","",IF(AC685="MISSING","MISSING COUNTRY CODE",IF(AC685&lt;&gt;"","NOT A VALID MAPCODE",IF(M685="NO CONNECTION","NO CONNECTION",IF(NOT(ISNUMBER(F685)),"NOT FOUND",IF(AD685,"CONVERTED – PLEASE CHECK","CONVERTED"))))))</f>
        <v/>
      </c>
      <c r="E685" s="46">
        <f>IF(OR(P685="",AC685&lt;&gt;""),"",TRIM(U685&amp;" "&amp;S685))</f>
        <v/>
      </c>
      <c r="F685" s="47">
        <f>IF(OR(M685="",M685="NO CONNECTION"),"",IFERROR(VALUE(SUBSTITUTE(_xlfn.FILTERXML(M685,"//latDeg"),".",MID(1/2,2,1))),""))</f>
        <v/>
      </c>
      <c r="G685" s="47">
        <f>IF(OR(M685="",M685="NO CONNECTION"),"",IFERROR(VALUE(SUBSTITUTE(_xlfn.FILTERXML(M685,"//lonDeg"),".",MID(1/2,2,1))),""))</f>
        <v/>
      </c>
      <c r="H685" s="45">
        <f>IF(ISNUMBER(F685),SUBSTITUTE(ROUND(F685,6)&amp;"",",",".")&amp;", "&amp;SUBSTITUTE(ROUND(G685,6)&amp;"",",","."),"")</f>
        <v/>
      </c>
      <c r="I685" s="46">
        <f>IF(ISNUMBER(F685),IFERROR(HYPERLINK("https://www.mymapcodes.com/go/?t="&amp;IF(U685="","AAA",U685)&amp;"&amp;ma="&amp;LEFT(S685,V685-1)&amp;"&amp;mb="&amp;MID(S685,V685+1,99),"Open on MyMapcodes →"),""),"")</f>
        <v/>
      </c>
      <c r="J685" s="48">
        <f>IF(P685="","",IF(AC685="MISSING","Add the country code: put it in front of the mapcode (e.g. ZAF RDD.2J) or in column C. ZAF = South Africa.",IF(AC685&lt;&gt;"",AC685,IF(M685="NO CONNECTION","Excel couldn't reach the mapcode service. Click the REFRESH RESULTS box just above the table.",IF(NOT(ISNUMBER(F685)),"The mapcode service doesn't recognise "&amp;E685&amp;". Check the mapcode and the country code.",IF(AD685,"Two different country codes were given, so the one in front of the mapcode ("&amp;R685&amp;") was used.",IF(E685&lt;&gt;TRIM(UPPER(B685&amp;"")),"Tidied up to "&amp;E685&amp;".","")))))))</f>
        <v/>
      </c>
      <c r="L685" s="49">
        <f>IF(E685="","",MapcodeAPI&amp;"coords/"&amp;SUBSTITUTE(E685," ","%20"))&amp;LEFT($B$13,0)</f>
        <v/>
      </c>
      <c r="M685" s="49">
        <f>IF(L685="","",IFERROR(_xlfn.WEBSERVICE(L685),IF(MapcodeAPIBackup="","NO CONNECTION",IFERROR(_xlfn.WEBSERVICE(MapcodeAPIBackup&amp;MID(L685,LEN(MapcodeAPI)+1,999)),"NO CONNECTION"))))</f>
        <v/>
      </c>
      <c r="N685" t="inlineStr">
        <is>
          <t xml:space="preserve"> </t>
        </is>
      </c>
      <c r="P685" s="50">
        <f>IFERROR(IF(AND(TRIM(B685&amp;"")="",TRIM(C685&amp;"")=""),"","#"&amp;UPPER(B685&amp;"")),"#(ERROR)")</f>
        <v/>
      </c>
      <c r="Q685" s="50">
        <f>IF(P685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685,2,999)," "," "),"﻿"," "),"​"," "),"⁠"," ")," "," ")," "," "),CHAR(9)," "),CHAR(10)," "),CHAR(13)," "),"MAPCODE"," "),CHAR(34)," "),"“"," "),"”"," "),"'"," "),"’"," "),"‘"," "),"("," "),")"," "),"["," "),"]"," "),"{"," "),"}"," "),","," "),";"," "),"|"," "),":"," "),"/"," "),"\"," ")))</f>
        <v/>
      </c>
      <c r="R685" s="50">
        <f>IF(ISNUMBER(FIND(" ",Q685)),LEFT(Q685,FIND(" ",Q685)-1),"")</f>
        <v/>
      </c>
      <c r="S685" s="50">
        <f>IF(ISNUMBER(FIND(" ",Q685)),TRIM(MID(Q685,FIND(" ",Q685)+1,999)),Q685)</f>
        <v/>
      </c>
      <c r="T6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685&amp;"")," "," "),"﻿"," "),"​"," "),"⁠"," ")," "," ")," "," "),CHAR(9)," "),CHAR(10)," "),CHAR(13)," "),"MAPCODE"," "),CHAR(34)," "),"“"," "),"”"," "),"'"," "),"’"," "),"‘"," "),"("," "),")"," "),"["," "),"]"," "),"{"," "),"}"," "),","," "),";"," "),"|"," "),":"," "),"/"," "),"\"," "))</f>
        <v/>
      </c>
      <c r="U685" s="50">
        <f>IF(R685&lt;&gt;"",R685,T685)</f>
        <v/>
      </c>
      <c r="V685" s="50">
        <f>IFERROR(FIND(".",S685),0)</f>
        <v/>
      </c>
      <c r="W685" s="50">
        <f>IF(V685&gt;0,V685-1,LEN(S685))</f>
        <v/>
      </c>
      <c r="X685" s="50">
        <f>IF(V685=0,"",IFERROR(LEFT(MID(S685,V685+1,99),FIND("-",MID(S685,V685+1,99))-1),MID(S685,V685+1,99)))</f>
        <v/>
      </c>
      <c r="Y685" s="50">
        <f>LEN(X685)</f>
        <v/>
      </c>
      <c r="Z6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685,"0",""),"1",""),"2",""),"3",""),"4",""),"5",""),"6",""),"7",""),"8",""),"9",""),"A",""),"B",""),"C",""),"D",""),"E",""),"F",""),"G",""),"H",""),"I",""),"J",""),"K",""),"L",""),"M",""),"N",""),"O",""),"P",""),"Q",""),"R",""),"S",""),"T",""),"U",""),"V",""),"W",""),"X",""),"Y",""),"Z",""),".",""),"-","")</f>
        <v/>
      </c>
      <c r="AA685" s="50">
        <f>LEN(S685)-LEN(SUBSTITUTE(S685,".",""))</f>
        <v/>
      </c>
      <c r="AB685" s="50">
        <f>AND(W685=5,Y685=4)</f>
        <v/>
      </c>
      <c r="AC685" s="50">
        <f>IF(P685="","",IF(S685="","There is no mapcode in this row, only a country code.",IF(ISNUMBER(FIND(" ",S685)),"There are too many spaces. A mapcode looks like ZAF RDD.2J: the country code, one space, then the code.",IF(Z685&lt;&gt;"","Contains characters that can't be in a mapcode: "&amp;Z685,IF(OR(AA685&lt;&gt;1,W685&lt;2,W685&gt;5,Y685&lt;2,Y685&gt;4),"This doesn't look like a mapcode. Mapcodes look like RDD.2J: 2 to 5 letters or numbers, a dot, then 2 to 4 more.",IF(AND(U685="",NOT(AB685)),"MISSING",IF(AND(U685&lt;&gt;"",OR(LEN(U685)&lt;2,LEN(U685)&gt;6,ISNUMBER(FIND(".",U685)))),"The country code """&amp;U685&amp;""" doesn't look right. Use a code like ZAF (South Africa) or US-CA (California).","")))))))</f>
        <v/>
      </c>
      <c r="AD685" s="50">
        <f>AND(R685&lt;&gt;"",T685&lt;&gt;"",R685&lt;&gt;T685)</f>
        <v/>
      </c>
    </row>
    <row r="686">
      <c r="B686" s="44" t="n"/>
      <c r="C686" s="44" t="n"/>
      <c r="D686" s="45">
        <f>IF(P686="","",IF(AC686="MISSING","MISSING COUNTRY CODE",IF(AC686&lt;&gt;"","NOT A VALID MAPCODE",IF(M686="NO CONNECTION","NO CONNECTION",IF(NOT(ISNUMBER(F686)),"NOT FOUND",IF(AD686,"CONVERTED – PLEASE CHECK","CONVERTED"))))))</f>
        <v/>
      </c>
      <c r="E686" s="46">
        <f>IF(OR(P686="",AC686&lt;&gt;""),"",TRIM(U686&amp;" "&amp;S686))</f>
        <v/>
      </c>
      <c r="F686" s="47">
        <f>IF(OR(M686="",M686="NO CONNECTION"),"",IFERROR(VALUE(SUBSTITUTE(_xlfn.FILTERXML(M686,"//latDeg"),".",MID(1/2,2,1))),""))</f>
        <v/>
      </c>
      <c r="G686" s="47">
        <f>IF(OR(M686="",M686="NO CONNECTION"),"",IFERROR(VALUE(SUBSTITUTE(_xlfn.FILTERXML(M686,"//lonDeg"),".",MID(1/2,2,1))),""))</f>
        <v/>
      </c>
      <c r="H686" s="45">
        <f>IF(ISNUMBER(F686),SUBSTITUTE(ROUND(F686,6)&amp;"",",",".")&amp;", "&amp;SUBSTITUTE(ROUND(G686,6)&amp;"",",","."),"")</f>
        <v/>
      </c>
      <c r="I686" s="46">
        <f>IF(ISNUMBER(F686),IFERROR(HYPERLINK("https://www.mymapcodes.com/go/?t="&amp;IF(U686="","AAA",U686)&amp;"&amp;ma="&amp;LEFT(S686,V686-1)&amp;"&amp;mb="&amp;MID(S686,V686+1,99),"Open on MyMapcodes →"),""),"")</f>
        <v/>
      </c>
      <c r="J686" s="48">
        <f>IF(P686="","",IF(AC686="MISSING","Add the country code: put it in front of the mapcode (e.g. ZAF RDD.2J) or in column C. ZAF = South Africa.",IF(AC686&lt;&gt;"",AC686,IF(M686="NO CONNECTION","Excel couldn't reach the mapcode service. Click the REFRESH RESULTS box just above the table.",IF(NOT(ISNUMBER(F686)),"The mapcode service doesn't recognise "&amp;E686&amp;". Check the mapcode and the country code.",IF(AD686,"Two different country codes were given, so the one in front of the mapcode ("&amp;R686&amp;") was used.",IF(E686&lt;&gt;TRIM(UPPER(B686&amp;"")),"Tidied up to "&amp;E686&amp;".","")))))))</f>
        <v/>
      </c>
      <c r="L686" s="49">
        <f>IF(E686="","",MapcodeAPI&amp;"coords/"&amp;SUBSTITUTE(E686," ","%20"))&amp;LEFT($B$13,0)</f>
        <v/>
      </c>
      <c r="M686" s="49">
        <f>IF(L686="","",IFERROR(_xlfn.WEBSERVICE(L686),IF(MapcodeAPIBackup="","NO CONNECTION",IFERROR(_xlfn.WEBSERVICE(MapcodeAPIBackup&amp;MID(L686,LEN(MapcodeAPI)+1,999)),"NO CONNECTION"))))</f>
        <v/>
      </c>
      <c r="N686" t="inlineStr">
        <is>
          <t xml:space="preserve"> </t>
        </is>
      </c>
      <c r="P686" s="50">
        <f>IFERROR(IF(AND(TRIM(B686&amp;"")="",TRIM(C686&amp;"")=""),"","#"&amp;UPPER(B686&amp;"")),"#(ERROR)")</f>
        <v/>
      </c>
      <c r="Q686" s="50">
        <f>IF(P686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686,2,999)," "," "),"﻿"," "),"​"," "),"⁠"," ")," "," ")," "," "),CHAR(9)," "),CHAR(10)," "),CHAR(13)," "),"MAPCODE"," "),CHAR(34)," "),"“"," "),"”"," "),"'"," "),"’"," "),"‘"," "),"("," "),")"," "),"["," "),"]"," "),"{"," "),"}"," "),","," "),";"," "),"|"," "),":"," "),"/"," "),"\"," ")))</f>
        <v/>
      </c>
      <c r="R686" s="50">
        <f>IF(ISNUMBER(FIND(" ",Q686)),LEFT(Q686,FIND(" ",Q686)-1),"")</f>
        <v/>
      </c>
      <c r="S686" s="50">
        <f>IF(ISNUMBER(FIND(" ",Q686)),TRIM(MID(Q686,FIND(" ",Q686)+1,999)),Q686)</f>
        <v/>
      </c>
      <c r="T6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686&amp;"")," "," "),"﻿"," "),"​"," "),"⁠"," ")," "," ")," "," "),CHAR(9)," "),CHAR(10)," "),CHAR(13)," "),"MAPCODE"," "),CHAR(34)," "),"“"," "),"”"," "),"'"," "),"’"," "),"‘"," "),"("," "),")"," "),"["," "),"]"," "),"{"," "),"}"," "),","," "),";"," "),"|"," "),":"," "),"/"," "),"\"," "))</f>
        <v/>
      </c>
      <c r="U686" s="50">
        <f>IF(R686&lt;&gt;"",R686,T686)</f>
        <v/>
      </c>
      <c r="V686" s="50">
        <f>IFERROR(FIND(".",S686),0)</f>
        <v/>
      </c>
      <c r="W686" s="50">
        <f>IF(V686&gt;0,V686-1,LEN(S686))</f>
        <v/>
      </c>
      <c r="X686" s="50">
        <f>IF(V686=0,"",IFERROR(LEFT(MID(S686,V686+1,99),FIND("-",MID(S686,V686+1,99))-1),MID(S686,V686+1,99)))</f>
        <v/>
      </c>
      <c r="Y686" s="50">
        <f>LEN(X686)</f>
        <v/>
      </c>
      <c r="Z6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686,"0",""),"1",""),"2",""),"3",""),"4",""),"5",""),"6",""),"7",""),"8",""),"9",""),"A",""),"B",""),"C",""),"D",""),"E",""),"F",""),"G",""),"H",""),"I",""),"J",""),"K",""),"L",""),"M",""),"N",""),"O",""),"P",""),"Q",""),"R",""),"S",""),"T",""),"U",""),"V",""),"W",""),"X",""),"Y",""),"Z",""),".",""),"-","")</f>
        <v/>
      </c>
      <c r="AA686" s="50">
        <f>LEN(S686)-LEN(SUBSTITUTE(S686,".",""))</f>
        <v/>
      </c>
      <c r="AB686" s="50">
        <f>AND(W686=5,Y686=4)</f>
        <v/>
      </c>
      <c r="AC686" s="50">
        <f>IF(P686="","",IF(S686="","There is no mapcode in this row, only a country code.",IF(ISNUMBER(FIND(" ",S686)),"There are too many spaces. A mapcode looks like ZAF RDD.2J: the country code, one space, then the code.",IF(Z686&lt;&gt;"","Contains characters that can't be in a mapcode: "&amp;Z686,IF(OR(AA686&lt;&gt;1,W686&lt;2,W686&gt;5,Y686&lt;2,Y686&gt;4),"This doesn't look like a mapcode. Mapcodes look like RDD.2J: 2 to 5 letters or numbers, a dot, then 2 to 4 more.",IF(AND(U686="",NOT(AB686)),"MISSING",IF(AND(U686&lt;&gt;"",OR(LEN(U686)&lt;2,LEN(U686)&gt;6,ISNUMBER(FIND(".",U686)))),"The country code """&amp;U686&amp;""" doesn't look right. Use a code like ZAF (South Africa) or US-CA (California).","")))))))</f>
        <v/>
      </c>
      <c r="AD686" s="50">
        <f>AND(R686&lt;&gt;"",T686&lt;&gt;"",R686&lt;&gt;T686)</f>
        <v/>
      </c>
    </row>
    <row r="687">
      <c r="B687" s="44" t="n"/>
      <c r="C687" s="44" t="n"/>
      <c r="D687" s="45">
        <f>IF(P687="","",IF(AC687="MISSING","MISSING COUNTRY CODE",IF(AC687&lt;&gt;"","NOT A VALID MAPCODE",IF(M687="NO CONNECTION","NO CONNECTION",IF(NOT(ISNUMBER(F687)),"NOT FOUND",IF(AD687,"CONVERTED – PLEASE CHECK","CONVERTED"))))))</f>
        <v/>
      </c>
      <c r="E687" s="46">
        <f>IF(OR(P687="",AC687&lt;&gt;""),"",TRIM(U687&amp;" "&amp;S687))</f>
        <v/>
      </c>
      <c r="F687" s="47">
        <f>IF(OR(M687="",M687="NO CONNECTION"),"",IFERROR(VALUE(SUBSTITUTE(_xlfn.FILTERXML(M687,"//latDeg"),".",MID(1/2,2,1))),""))</f>
        <v/>
      </c>
      <c r="G687" s="47">
        <f>IF(OR(M687="",M687="NO CONNECTION"),"",IFERROR(VALUE(SUBSTITUTE(_xlfn.FILTERXML(M687,"//lonDeg"),".",MID(1/2,2,1))),""))</f>
        <v/>
      </c>
      <c r="H687" s="45">
        <f>IF(ISNUMBER(F687),SUBSTITUTE(ROUND(F687,6)&amp;"",",",".")&amp;", "&amp;SUBSTITUTE(ROUND(G687,6)&amp;"",",","."),"")</f>
        <v/>
      </c>
      <c r="I687" s="46">
        <f>IF(ISNUMBER(F687),IFERROR(HYPERLINK("https://www.mymapcodes.com/go/?t="&amp;IF(U687="","AAA",U687)&amp;"&amp;ma="&amp;LEFT(S687,V687-1)&amp;"&amp;mb="&amp;MID(S687,V687+1,99),"Open on MyMapcodes →"),""),"")</f>
        <v/>
      </c>
      <c r="J687" s="48">
        <f>IF(P687="","",IF(AC687="MISSING","Add the country code: put it in front of the mapcode (e.g. ZAF RDD.2J) or in column C. ZAF = South Africa.",IF(AC687&lt;&gt;"",AC687,IF(M687="NO CONNECTION","Excel couldn't reach the mapcode service. Click the REFRESH RESULTS box just above the table.",IF(NOT(ISNUMBER(F687)),"The mapcode service doesn't recognise "&amp;E687&amp;". Check the mapcode and the country code.",IF(AD687,"Two different country codes were given, so the one in front of the mapcode ("&amp;R687&amp;") was used.",IF(E687&lt;&gt;TRIM(UPPER(B687&amp;"")),"Tidied up to "&amp;E687&amp;".","")))))))</f>
        <v/>
      </c>
      <c r="L687" s="49">
        <f>IF(E687="","",MapcodeAPI&amp;"coords/"&amp;SUBSTITUTE(E687," ","%20"))&amp;LEFT($B$13,0)</f>
        <v/>
      </c>
      <c r="M687" s="49">
        <f>IF(L687="","",IFERROR(_xlfn.WEBSERVICE(L687),IF(MapcodeAPIBackup="","NO CONNECTION",IFERROR(_xlfn.WEBSERVICE(MapcodeAPIBackup&amp;MID(L687,LEN(MapcodeAPI)+1,999)),"NO CONNECTION"))))</f>
        <v/>
      </c>
      <c r="N687" t="inlineStr">
        <is>
          <t xml:space="preserve"> </t>
        </is>
      </c>
      <c r="P687" s="50">
        <f>IFERROR(IF(AND(TRIM(B687&amp;"")="",TRIM(C687&amp;"")=""),"","#"&amp;UPPER(B687&amp;"")),"#(ERROR)")</f>
        <v/>
      </c>
      <c r="Q687" s="50">
        <f>IF(P687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687,2,999)," "," "),"﻿"," "),"​"," "),"⁠"," ")," "," ")," "," "),CHAR(9)," "),CHAR(10)," "),CHAR(13)," "),"MAPCODE"," "),CHAR(34)," "),"“"," "),"”"," "),"'"," "),"’"," "),"‘"," "),"("," "),")"," "),"["," "),"]"," "),"{"," "),"}"," "),","," "),";"," "),"|"," "),":"," "),"/"," "),"\"," ")))</f>
        <v/>
      </c>
      <c r="R687" s="50">
        <f>IF(ISNUMBER(FIND(" ",Q687)),LEFT(Q687,FIND(" ",Q687)-1),"")</f>
        <v/>
      </c>
      <c r="S687" s="50">
        <f>IF(ISNUMBER(FIND(" ",Q687)),TRIM(MID(Q687,FIND(" ",Q687)+1,999)),Q687)</f>
        <v/>
      </c>
      <c r="T6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687&amp;"")," "," "),"﻿"," "),"​"," "),"⁠"," ")," "," ")," "," "),CHAR(9)," "),CHAR(10)," "),CHAR(13)," "),"MAPCODE"," "),CHAR(34)," "),"“"," "),"”"," "),"'"," "),"’"," "),"‘"," "),"("," "),")"," "),"["," "),"]"," "),"{"," "),"}"," "),","," "),";"," "),"|"," "),":"," "),"/"," "),"\"," "))</f>
        <v/>
      </c>
      <c r="U687" s="50">
        <f>IF(R687&lt;&gt;"",R687,T687)</f>
        <v/>
      </c>
      <c r="V687" s="50">
        <f>IFERROR(FIND(".",S687),0)</f>
        <v/>
      </c>
      <c r="W687" s="50">
        <f>IF(V687&gt;0,V687-1,LEN(S687))</f>
        <v/>
      </c>
      <c r="X687" s="50">
        <f>IF(V687=0,"",IFERROR(LEFT(MID(S687,V687+1,99),FIND("-",MID(S687,V687+1,99))-1),MID(S687,V687+1,99)))</f>
        <v/>
      </c>
      <c r="Y687" s="50">
        <f>LEN(X687)</f>
        <v/>
      </c>
      <c r="Z6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687,"0",""),"1",""),"2",""),"3",""),"4",""),"5",""),"6",""),"7",""),"8",""),"9",""),"A",""),"B",""),"C",""),"D",""),"E",""),"F",""),"G",""),"H",""),"I",""),"J",""),"K",""),"L",""),"M",""),"N",""),"O",""),"P",""),"Q",""),"R",""),"S",""),"T",""),"U",""),"V",""),"W",""),"X",""),"Y",""),"Z",""),".",""),"-","")</f>
        <v/>
      </c>
      <c r="AA687" s="50">
        <f>LEN(S687)-LEN(SUBSTITUTE(S687,".",""))</f>
        <v/>
      </c>
      <c r="AB687" s="50">
        <f>AND(W687=5,Y687=4)</f>
        <v/>
      </c>
      <c r="AC687" s="50">
        <f>IF(P687="","",IF(S687="","There is no mapcode in this row, only a country code.",IF(ISNUMBER(FIND(" ",S687)),"There are too many spaces. A mapcode looks like ZAF RDD.2J: the country code, one space, then the code.",IF(Z687&lt;&gt;"","Contains characters that can't be in a mapcode: "&amp;Z687,IF(OR(AA687&lt;&gt;1,W687&lt;2,W687&gt;5,Y687&lt;2,Y687&gt;4),"This doesn't look like a mapcode. Mapcodes look like RDD.2J: 2 to 5 letters or numbers, a dot, then 2 to 4 more.",IF(AND(U687="",NOT(AB687)),"MISSING",IF(AND(U687&lt;&gt;"",OR(LEN(U687)&lt;2,LEN(U687)&gt;6,ISNUMBER(FIND(".",U687)))),"The country code """&amp;U687&amp;""" doesn't look right. Use a code like ZAF (South Africa) or US-CA (California).","")))))))</f>
        <v/>
      </c>
      <c r="AD687" s="50">
        <f>AND(R687&lt;&gt;"",T687&lt;&gt;"",R687&lt;&gt;T687)</f>
        <v/>
      </c>
    </row>
    <row r="688">
      <c r="B688" s="44" t="n"/>
      <c r="C688" s="44" t="n"/>
      <c r="D688" s="45">
        <f>IF(P688="","",IF(AC688="MISSING","MISSING COUNTRY CODE",IF(AC688&lt;&gt;"","NOT A VALID MAPCODE",IF(M688="NO CONNECTION","NO CONNECTION",IF(NOT(ISNUMBER(F688)),"NOT FOUND",IF(AD688,"CONVERTED – PLEASE CHECK","CONVERTED"))))))</f>
        <v/>
      </c>
      <c r="E688" s="46">
        <f>IF(OR(P688="",AC688&lt;&gt;""),"",TRIM(U688&amp;" "&amp;S688))</f>
        <v/>
      </c>
      <c r="F688" s="47">
        <f>IF(OR(M688="",M688="NO CONNECTION"),"",IFERROR(VALUE(SUBSTITUTE(_xlfn.FILTERXML(M688,"//latDeg"),".",MID(1/2,2,1))),""))</f>
        <v/>
      </c>
      <c r="G688" s="47">
        <f>IF(OR(M688="",M688="NO CONNECTION"),"",IFERROR(VALUE(SUBSTITUTE(_xlfn.FILTERXML(M688,"//lonDeg"),".",MID(1/2,2,1))),""))</f>
        <v/>
      </c>
      <c r="H688" s="45">
        <f>IF(ISNUMBER(F688),SUBSTITUTE(ROUND(F688,6)&amp;"",",",".")&amp;", "&amp;SUBSTITUTE(ROUND(G688,6)&amp;"",",","."),"")</f>
        <v/>
      </c>
      <c r="I688" s="46">
        <f>IF(ISNUMBER(F688),IFERROR(HYPERLINK("https://www.mymapcodes.com/go/?t="&amp;IF(U688="","AAA",U688)&amp;"&amp;ma="&amp;LEFT(S688,V688-1)&amp;"&amp;mb="&amp;MID(S688,V688+1,99),"Open on MyMapcodes →"),""),"")</f>
        <v/>
      </c>
      <c r="J688" s="48">
        <f>IF(P688="","",IF(AC688="MISSING","Add the country code: put it in front of the mapcode (e.g. ZAF RDD.2J) or in column C. ZAF = South Africa.",IF(AC688&lt;&gt;"",AC688,IF(M688="NO CONNECTION","Excel couldn't reach the mapcode service. Click the REFRESH RESULTS box just above the table.",IF(NOT(ISNUMBER(F688)),"The mapcode service doesn't recognise "&amp;E688&amp;". Check the mapcode and the country code.",IF(AD688,"Two different country codes were given, so the one in front of the mapcode ("&amp;R688&amp;") was used.",IF(E688&lt;&gt;TRIM(UPPER(B688&amp;"")),"Tidied up to "&amp;E688&amp;".","")))))))</f>
        <v/>
      </c>
      <c r="L688" s="49">
        <f>IF(E688="","",MapcodeAPI&amp;"coords/"&amp;SUBSTITUTE(E688," ","%20"))&amp;LEFT($B$13,0)</f>
        <v/>
      </c>
      <c r="M688" s="49">
        <f>IF(L688="","",IFERROR(_xlfn.WEBSERVICE(L688),IF(MapcodeAPIBackup="","NO CONNECTION",IFERROR(_xlfn.WEBSERVICE(MapcodeAPIBackup&amp;MID(L688,LEN(MapcodeAPI)+1,999)),"NO CONNECTION"))))</f>
        <v/>
      </c>
      <c r="N688" t="inlineStr">
        <is>
          <t xml:space="preserve"> </t>
        </is>
      </c>
      <c r="P688" s="50">
        <f>IFERROR(IF(AND(TRIM(B688&amp;"")="",TRIM(C688&amp;"")=""),"","#"&amp;UPPER(B688&amp;"")),"#(ERROR)")</f>
        <v/>
      </c>
      <c r="Q688" s="50">
        <f>IF(P688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688,2,999)," "," "),"﻿"," "),"​"," "),"⁠"," ")," "," ")," "," "),CHAR(9)," "),CHAR(10)," "),CHAR(13)," "),"MAPCODE"," "),CHAR(34)," "),"“"," "),"”"," "),"'"," "),"’"," "),"‘"," "),"("," "),")"," "),"["," "),"]"," "),"{"," "),"}"," "),","," "),";"," "),"|"," "),":"," "),"/"," "),"\"," ")))</f>
        <v/>
      </c>
      <c r="R688" s="50">
        <f>IF(ISNUMBER(FIND(" ",Q688)),LEFT(Q688,FIND(" ",Q688)-1),"")</f>
        <v/>
      </c>
      <c r="S688" s="50">
        <f>IF(ISNUMBER(FIND(" ",Q688)),TRIM(MID(Q688,FIND(" ",Q688)+1,999)),Q688)</f>
        <v/>
      </c>
      <c r="T6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688&amp;"")," "," "),"﻿"," "),"​"," "),"⁠"," ")," "," ")," "," "),CHAR(9)," "),CHAR(10)," "),CHAR(13)," "),"MAPCODE"," "),CHAR(34)," "),"“"," "),"”"," "),"'"," "),"’"," "),"‘"," "),"("," "),")"," "),"["," "),"]"," "),"{"," "),"}"," "),","," "),";"," "),"|"," "),":"," "),"/"," "),"\"," "))</f>
        <v/>
      </c>
      <c r="U688" s="50">
        <f>IF(R688&lt;&gt;"",R688,T688)</f>
        <v/>
      </c>
      <c r="V688" s="50">
        <f>IFERROR(FIND(".",S688),0)</f>
        <v/>
      </c>
      <c r="W688" s="50">
        <f>IF(V688&gt;0,V688-1,LEN(S688))</f>
        <v/>
      </c>
      <c r="X688" s="50">
        <f>IF(V688=0,"",IFERROR(LEFT(MID(S688,V688+1,99),FIND("-",MID(S688,V688+1,99))-1),MID(S688,V688+1,99)))</f>
        <v/>
      </c>
      <c r="Y688" s="50">
        <f>LEN(X688)</f>
        <v/>
      </c>
      <c r="Z6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688,"0",""),"1",""),"2",""),"3",""),"4",""),"5",""),"6",""),"7",""),"8",""),"9",""),"A",""),"B",""),"C",""),"D",""),"E",""),"F",""),"G",""),"H",""),"I",""),"J",""),"K",""),"L",""),"M",""),"N",""),"O",""),"P",""),"Q",""),"R",""),"S",""),"T",""),"U",""),"V",""),"W",""),"X",""),"Y",""),"Z",""),".",""),"-","")</f>
        <v/>
      </c>
      <c r="AA688" s="50">
        <f>LEN(S688)-LEN(SUBSTITUTE(S688,".",""))</f>
        <v/>
      </c>
      <c r="AB688" s="50">
        <f>AND(W688=5,Y688=4)</f>
        <v/>
      </c>
      <c r="AC688" s="50">
        <f>IF(P688="","",IF(S688="","There is no mapcode in this row, only a country code.",IF(ISNUMBER(FIND(" ",S688)),"There are too many spaces. A mapcode looks like ZAF RDD.2J: the country code, one space, then the code.",IF(Z688&lt;&gt;"","Contains characters that can't be in a mapcode: "&amp;Z688,IF(OR(AA688&lt;&gt;1,W688&lt;2,W688&gt;5,Y688&lt;2,Y688&gt;4),"This doesn't look like a mapcode. Mapcodes look like RDD.2J: 2 to 5 letters or numbers, a dot, then 2 to 4 more.",IF(AND(U688="",NOT(AB688)),"MISSING",IF(AND(U688&lt;&gt;"",OR(LEN(U688)&lt;2,LEN(U688)&gt;6,ISNUMBER(FIND(".",U688)))),"The country code """&amp;U688&amp;""" doesn't look right. Use a code like ZAF (South Africa) or US-CA (California).","")))))))</f>
        <v/>
      </c>
      <c r="AD688" s="50">
        <f>AND(R688&lt;&gt;"",T688&lt;&gt;"",R688&lt;&gt;T688)</f>
        <v/>
      </c>
    </row>
    <row r="689">
      <c r="B689" s="44" t="n"/>
      <c r="C689" s="44" t="n"/>
      <c r="D689" s="45">
        <f>IF(P689="","",IF(AC689="MISSING","MISSING COUNTRY CODE",IF(AC689&lt;&gt;"","NOT A VALID MAPCODE",IF(M689="NO CONNECTION","NO CONNECTION",IF(NOT(ISNUMBER(F689)),"NOT FOUND",IF(AD689,"CONVERTED – PLEASE CHECK","CONVERTED"))))))</f>
        <v/>
      </c>
      <c r="E689" s="46">
        <f>IF(OR(P689="",AC689&lt;&gt;""),"",TRIM(U689&amp;" "&amp;S689))</f>
        <v/>
      </c>
      <c r="F689" s="47">
        <f>IF(OR(M689="",M689="NO CONNECTION"),"",IFERROR(VALUE(SUBSTITUTE(_xlfn.FILTERXML(M689,"//latDeg"),".",MID(1/2,2,1))),""))</f>
        <v/>
      </c>
      <c r="G689" s="47">
        <f>IF(OR(M689="",M689="NO CONNECTION"),"",IFERROR(VALUE(SUBSTITUTE(_xlfn.FILTERXML(M689,"//lonDeg"),".",MID(1/2,2,1))),""))</f>
        <v/>
      </c>
      <c r="H689" s="45">
        <f>IF(ISNUMBER(F689),SUBSTITUTE(ROUND(F689,6)&amp;"",",",".")&amp;", "&amp;SUBSTITUTE(ROUND(G689,6)&amp;"",",","."),"")</f>
        <v/>
      </c>
      <c r="I689" s="46">
        <f>IF(ISNUMBER(F689),IFERROR(HYPERLINK("https://www.mymapcodes.com/go/?t="&amp;IF(U689="","AAA",U689)&amp;"&amp;ma="&amp;LEFT(S689,V689-1)&amp;"&amp;mb="&amp;MID(S689,V689+1,99),"Open on MyMapcodes →"),""),"")</f>
        <v/>
      </c>
      <c r="J689" s="48">
        <f>IF(P689="","",IF(AC689="MISSING","Add the country code: put it in front of the mapcode (e.g. ZAF RDD.2J) or in column C. ZAF = South Africa.",IF(AC689&lt;&gt;"",AC689,IF(M689="NO CONNECTION","Excel couldn't reach the mapcode service. Click the REFRESH RESULTS box just above the table.",IF(NOT(ISNUMBER(F689)),"The mapcode service doesn't recognise "&amp;E689&amp;". Check the mapcode and the country code.",IF(AD689,"Two different country codes were given, so the one in front of the mapcode ("&amp;R689&amp;") was used.",IF(E689&lt;&gt;TRIM(UPPER(B689&amp;"")),"Tidied up to "&amp;E689&amp;".","")))))))</f>
        <v/>
      </c>
      <c r="L689" s="49">
        <f>IF(E689="","",MapcodeAPI&amp;"coords/"&amp;SUBSTITUTE(E689," ","%20"))&amp;LEFT($B$13,0)</f>
        <v/>
      </c>
      <c r="M689" s="49">
        <f>IF(L689="","",IFERROR(_xlfn.WEBSERVICE(L689),IF(MapcodeAPIBackup="","NO CONNECTION",IFERROR(_xlfn.WEBSERVICE(MapcodeAPIBackup&amp;MID(L689,LEN(MapcodeAPI)+1,999)),"NO CONNECTION"))))</f>
        <v/>
      </c>
      <c r="N689" t="inlineStr">
        <is>
          <t xml:space="preserve"> </t>
        </is>
      </c>
      <c r="P689" s="50">
        <f>IFERROR(IF(AND(TRIM(B689&amp;"")="",TRIM(C689&amp;"")=""),"","#"&amp;UPPER(B689&amp;"")),"#(ERROR)")</f>
        <v/>
      </c>
      <c r="Q689" s="50">
        <f>IF(P689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689,2,999)," "," "),"﻿"," "),"​"," "),"⁠"," ")," "," ")," "," "),CHAR(9)," "),CHAR(10)," "),CHAR(13)," "),"MAPCODE"," "),CHAR(34)," "),"“"," "),"”"," "),"'"," "),"’"," "),"‘"," "),"("," "),")"," "),"["," "),"]"," "),"{"," "),"}"," "),","," "),";"," "),"|"," "),":"," "),"/"," "),"\"," ")))</f>
        <v/>
      </c>
      <c r="R689" s="50">
        <f>IF(ISNUMBER(FIND(" ",Q689)),LEFT(Q689,FIND(" ",Q689)-1),"")</f>
        <v/>
      </c>
      <c r="S689" s="50">
        <f>IF(ISNUMBER(FIND(" ",Q689)),TRIM(MID(Q689,FIND(" ",Q689)+1,999)),Q689)</f>
        <v/>
      </c>
      <c r="T6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689&amp;"")," "," "),"﻿"," "),"​"," "),"⁠"," ")," "," ")," "," "),CHAR(9)," "),CHAR(10)," "),CHAR(13)," "),"MAPCODE"," "),CHAR(34)," "),"“"," "),"”"," "),"'"," "),"’"," "),"‘"," "),"("," "),")"," "),"["," "),"]"," "),"{"," "),"}"," "),","," "),";"," "),"|"," "),":"," "),"/"," "),"\"," "))</f>
        <v/>
      </c>
      <c r="U689" s="50">
        <f>IF(R689&lt;&gt;"",R689,T689)</f>
        <v/>
      </c>
      <c r="V689" s="50">
        <f>IFERROR(FIND(".",S689),0)</f>
        <v/>
      </c>
      <c r="W689" s="50">
        <f>IF(V689&gt;0,V689-1,LEN(S689))</f>
        <v/>
      </c>
      <c r="X689" s="50">
        <f>IF(V689=0,"",IFERROR(LEFT(MID(S689,V689+1,99),FIND("-",MID(S689,V689+1,99))-1),MID(S689,V689+1,99)))</f>
        <v/>
      </c>
      <c r="Y689" s="50">
        <f>LEN(X689)</f>
        <v/>
      </c>
      <c r="Z6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689,"0",""),"1",""),"2",""),"3",""),"4",""),"5",""),"6",""),"7",""),"8",""),"9",""),"A",""),"B",""),"C",""),"D",""),"E",""),"F",""),"G",""),"H",""),"I",""),"J",""),"K",""),"L",""),"M",""),"N",""),"O",""),"P",""),"Q",""),"R",""),"S",""),"T",""),"U",""),"V",""),"W",""),"X",""),"Y",""),"Z",""),".",""),"-","")</f>
        <v/>
      </c>
      <c r="AA689" s="50">
        <f>LEN(S689)-LEN(SUBSTITUTE(S689,".",""))</f>
        <v/>
      </c>
      <c r="AB689" s="50">
        <f>AND(W689=5,Y689=4)</f>
        <v/>
      </c>
      <c r="AC689" s="50">
        <f>IF(P689="","",IF(S689="","There is no mapcode in this row, only a country code.",IF(ISNUMBER(FIND(" ",S689)),"There are too many spaces. A mapcode looks like ZAF RDD.2J: the country code, one space, then the code.",IF(Z689&lt;&gt;"","Contains characters that can't be in a mapcode: "&amp;Z689,IF(OR(AA689&lt;&gt;1,W689&lt;2,W689&gt;5,Y689&lt;2,Y689&gt;4),"This doesn't look like a mapcode. Mapcodes look like RDD.2J: 2 to 5 letters or numbers, a dot, then 2 to 4 more.",IF(AND(U689="",NOT(AB689)),"MISSING",IF(AND(U689&lt;&gt;"",OR(LEN(U689)&lt;2,LEN(U689)&gt;6,ISNUMBER(FIND(".",U689)))),"The country code """&amp;U689&amp;""" doesn't look right. Use a code like ZAF (South Africa) or US-CA (California).","")))))))</f>
        <v/>
      </c>
      <c r="AD689" s="50">
        <f>AND(R689&lt;&gt;"",T689&lt;&gt;"",R689&lt;&gt;T689)</f>
        <v/>
      </c>
    </row>
    <row r="690">
      <c r="B690" s="44" t="n"/>
      <c r="C690" s="44" t="n"/>
      <c r="D690" s="45">
        <f>IF(P690="","",IF(AC690="MISSING","MISSING COUNTRY CODE",IF(AC690&lt;&gt;"","NOT A VALID MAPCODE",IF(M690="NO CONNECTION","NO CONNECTION",IF(NOT(ISNUMBER(F690)),"NOT FOUND",IF(AD690,"CONVERTED – PLEASE CHECK","CONVERTED"))))))</f>
        <v/>
      </c>
      <c r="E690" s="46">
        <f>IF(OR(P690="",AC690&lt;&gt;""),"",TRIM(U690&amp;" "&amp;S690))</f>
        <v/>
      </c>
      <c r="F690" s="47">
        <f>IF(OR(M690="",M690="NO CONNECTION"),"",IFERROR(VALUE(SUBSTITUTE(_xlfn.FILTERXML(M690,"//latDeg"),".",MID(1/2,2,1))),""))</f>
        <v/>
      </c>
      <c r="G690" s="47">
        <f>IF(OR(M690="",M690="NO CONNECTION"),"",IFERROR(VALUE(SUBSTITUTE(_xlfn.FILTERXML(M690,"//lonDeg"),".",MID(1/2,2,1))),""))</f>
        <v/>
      </c>
      <c r="H690" s="45">
        <f>IF(ISNUMBER(F690),SUBSTITUTE(ROUND(F690,6)&amp;"",",",".")&amp;", "&amp;SUBSTITUTE(ROUND(G690,6)&amp;"",",","."),"")</f>
        <v/>
      </c>
      <c r="I690" s="46">
        <f>IF(ISNUMBER(F690),IFERROR(HYPERLINK("https://www.mymapcodes.com/go/?t="&amp;IF(U690="","AAA",U690)&amp;"&amp;ma="&amp;LEFT(S690,V690-1)&amp;"&amp;mb="&amp;MID(S690,V690+1,99),"Open on MyMapcodes →"),""),"")</f>
        <v/>
      </c>
      <c r="J690" s="48">
        <f>IF(P690="","",IF(AC690="MISSING","Add the country code: put it in front of the mapcode (e.g. ZAF RDD.2J) or in column C. ZAF = South Africa.",IF(AC690&lt;&gt;"",AC690,IF(M690="NO CONNECTION","Excel couldn't reach the mapcode service. Click the REFRESH RESULTS box just above the table.",IF(NOT(ISNUMBER(F690)),"The mapcode service doesn't recognise "&amp;E690&amp;". Check the mapcode and the country code.",IF(AD690,"Two different country codes were given, so the one in front of the mapcode ("&amp;R690&amp;") was used.",IF(E690&lt;&gt;TRIM(UPPER(B690&amp;"")),"Tidied up to "&amp;E690&amp;".","")))))))</f>
        <v/>
      </c>
      <c r="L690" s="49">
        <f>IF(E690="","",MapcodeAPI&amp;"coords/"&amp;SUBSTITUTE(E690," ","%20"))&amp;LEFT($B$13,0)</f>
        <v/>
      </c>
      <c r="M690" s="49">
        <f>IF(L690="","",IFERROR(_xlfn.WEBSERVICE(L690),IF(MapcodeAPIBackup="","NO CONNECTION",IFERROR(_xlfn.WEBSERVICE(MapcodeAPIBackup&amp;MID(L690,LEN(MapcodeAPI)+1,999)),"NO CONNECTION"))))</f>
        <v/>
      </c>
      <c r="N690" t="inlineStr">
        <is>
          <t xml:space="preserve"> </t>
        </is>
      </c>
      <c r="P690" s="50">
        <f>IFERROR(IF(AND(TRIM(B690&amp;"")="",TRIM(C690&amp;"")=""),"","#"&amp;UPPER(B690&amp;"")),"#(ERROR)")</f>
        <v/>
      </c>
      <c r="Q690" s="50">
        <f>IF(P690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690,2,999)," "," "),"﻿"," "),"​"," "),"⁠"," ")," "," ")," "," "),CHAR(9)," "),CHAR(10)," "),CHAR(13)," "),"MAPCODE"," "),CHAR(34)," "),"“"," "),"”"," "),"'"," "),"’"," "),"‘"," "),"("," "),")"," "),"["," "),"]"," "),"{"," "),"}"," "),","," "),";"," "),"|"," "),":"," "),"/"," "),"\"," ")))</f>
        <v/>
      </c>
      <c r="R690" s="50">
        <f>IF(ISNUMBER(FIND(" ",Q690)),LEFT(Q690,FIND(" ",Q690)-1),"")</f>
        <v/>
      </c>
      <c r="S690" s="50">
        <f>IF(ISNUMBER(FIND(" ",Q690)),TRIM(MID(Q690,FIND(" ",Q690)+1,999)),Q690)</f>
        <v/>
      </c>
      <c r="T6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690&amp;"")," "," "),"﻿"," "),"​"," "),"⁠"," ")," "," ")," "," "),CHAR(9)," "),CHAR(10)," "),CHAR(13)," "),"MAPCODE"," "),CHAR(34)," "),"“"," "),"”"," "),"'"," "),"’"," "),"‘"," "),"("," "),")"," "),"["," "),"]"," "),"{"," "),"}"," "),","," "),";"," "),"|"," "),":"," "),"/"," "),"\"," "))</f>
        <v/>
      </c>
      <c r="U690" s="50">
        <f>IF(R690&lt;&gt;"",R690,T690)</f>
        <v/>
      </c>
      <c r="V690" s="50">
        <f>IFERROR(FIND(".",S690),0)</f>
        <v/>
      </c>
      <c r="W690" s="50">
        <f>IF(V690&gt;0,V690-1,LEN(S690))</f>
        <v/>
      </c>
      <c r="X690" s="50">
        <f>IF(V690=0,"",IFERROR(LEFT(MID(S690,V690+1,99),FIND("-",MID(S690,V690+1,99))-1),MID(S690,V690+1,99)))</f>
        <v/>
      </c>
      <c r="Y690" s="50">
        <f>LEN(X690)</f>
        <v/>
      </c>
      <c r="Z6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690,"0",""),"1",""),"2",""),"3",""),"4",""),"5",""),"6",""),"7",""),"8",""),"9",""),"A",""),"B",""),"C",""),"D",""),"E",""),"F",""),"G",""),"H",""),"I",""),"J",""),"K",""),"L",""),"M",""),"N",""),"O",""),"P",""),"Q",""),"R",""),"S",""),"T",""),"U",""),"V",""),"W",""),"X",""),"Y",""),"Z",""),".",""),"-","")</f>
        <v/>
      </c>
      <c r="AA690" s="50">
        <f>LEN(S690)-LEN(SUBSTITUTE(S690,".",""))</f>
        <v/>
      </c>
      <c r="AB690" s="50">
        <f>AND(W690=5,Y690=4)</f>
        <v/>
      </c>
      <c r="AC690" s="50">
        <f>IF(P690="","",IF(S690="","There is no mapcode in this row, only a country code.",IF(ISNUMBER(FIND(" ",S690)),"There are too many spaces. A mapcode looks like ZAF RDD.2J: the country code, one space, then the code.",IF(Z690&lt;&gt;"","Contains characters that can't be in a mapcode: "&amp;Z690,IF(OR(AA690&lt;&gt;1,W690&lt;2,W690&gt;5,Y690&lt;2,Y690&gt;4),"This doesn't look like a mapcode. Mapcodes look like RDD.2J: 2 to 5 letters or numbers, a dot, then 2 to 4 more.",IF(AND(U690="",NOT(AB690)),"MISSING",IF(AND(U690&lt;&gt;"",OR(LEN(U690)&lt;2,LEN(U690)&gt;6,ISNUMBER(FIND(".",U690)))),"The country code """&amp;U690&amp;""" doesn't look right. Use a code like ZAF (South Africa) or US-CA (California).","")))))))</f>
        <v/>
      </c>
      <c r="AD690" s="50">
        <f>AND(R690&lt;&gt;"",T690&lt;&gt;"",R690&lt;&gt;T690)</f>
        <v/>
      </c>
    </row>
    <row r="691">
      <c r="B691" s="44" t="n"/>
      <c r="C691" s="44" t="n"/>
      <c r="D691" s="45">
        <f>IF(P691="","",IF(AC691="MISSING","MISSING COUNTRY CODE",IF(AC691&lt;&gt;"","NOT A VALID MAPCODE",IF(M691="NO CONNECTION","NO CONNECTION",IF(NOT(ISNUMBER(F691)),"NOT FOUND",IF(AD691,"CONVERTED – PLEASE CHECK","CONVERTED"))))))</f>
        <v/>
      </c>
      <c r="E691" s="46">
        <f>IF(OR(P691="",AC691&lt;&gt;""),"",TRIM(U691&amp;" "&amp;S691))</f>
        <v/>
      </c>
      <c r="F691" s="47">
        <f>IF(OR(M691="",M691="NO CONNECTION"),"",IFERROR(VALUE(SUBSTITUTE(_xlfn.FILTERXML(M691,"//latDeg"),".",MID(1/2,2,1))),""))</f>
        <v/>
      </c>
      <c r="G691" s="47">
        <f>IF(OR(M691="",M691="NO CONNECTION"),"",IFERROR(VALUE(SUBSTITUTE(_xlfn.FILTERXML(M691,"//lonDeg"),".",MID(1/2,2,1))),""))</f>
        <v/>
      </c>
      <c r="H691" s="45">
        <f>IF(ISNUMBER(F691),SUBSTITUTE(ROUND(F691,6)&amp;"",",",".")&amp;", "&amp;SUBSTITUTE(ROUND(G691,6)&amp;"",",","."),"")</f>
        <v/>
      </c>
      <c r="I691" s="46">
        <f>IF(ISNUMBER(F691),IFERROR(HYPERLINK("https://www.mymapcodes.com/go/?t="&amp;IF(U691="","AAA",U691)&amp;"&amp;ma="&amp;LEFT(S691,V691-1)&amp;"&amp;mb="&amp;MID(S691,V691+1,99),"Open on MyMapcodes →"),""),"")</f>
        <v/>
      </c>
      <c r="J691" s="48">
        <f>IF(P691="","",IF(AC691="MISSING","Add the country code: put it in front of the mapcode (e.g. ZAF RDD.2J) or in column C. ZAF = South Africa.",IF(AC691&lt;&gt;"",AC691,IF(M691="NO CONNECTION","Excel couldn't reach the mapcode service. Click the REFRESH RESULTS box just above the table.",IF(NOT(ISNUMBER(F691)),"The mapcode service doesn't recognise "&amp;E691&amp;". Check the mapcode and the country code.",IF(AD691,"Two different country codes were given, so the one in front of the mapcode ("&amp;R691&amp;") was used.",IF(E691&lt;&gt;TRIM(UPPER(B691&amp;"")),"Tidied up to "&amp;E691&amp;".","")))))))</f>
        <v/>
      </c>
      <c r="L691" s="49">
        <f>IF(E691="","",MapcodeAPI&amp;"coords/"&amp;SUBSTITUTE(E691," ","%20"))&amp;LEFT($B$13,0)</f>
        <v/>
      </c>
      <c r="M691" s="49">
        <f>IF(L691="","",IFERROR(_xlfn.WEBSERVICE(L691),IF(MapcodeAPIBackup="","NO CONNECTION",IFERROR(_xlfn.WEBSERVICE(MapcodeAPIBackup&amp;MID(L691,LEN(MapcodeAPI)+1,999)),"NO CONNECTION"))))</f>
        <v/>
      </c>
      <c r="N691" t="inlineStr">
        <is>
          <t xml:space="preserve"> </t>
        </is>
      </c>
      <c r="P691" s="50">
        <f>IFERROR(IF(AND(TRIM(B691&amp;"")="",TRIM(C691&amp;"")=""),"","#"&amp;UPPER(B691&amp;"")),"#(ERROR)")</f>
        <v/>
      </c>
      <c r="Q691" s="50">
        <f>IF(P691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691,2,999)," "," "),"﻿"," "),"​"," "),"⁠"," ")," "," ")," "," "),CHAR(9)," "),CHAR(10)," "),CHAR(13)," "),"MAPCODE"," "),CHAR(34)," "),"“"," "),"”"," "),"'"," "),"’"," "),"‘"," "),"("," "),")"," "),"["," "),"]"," "),"{"," "),"}"," "),","," "),";"," "),"|"," "),":"," "),"/"," "),"\"," ")))</f>
        <v/>
      </c>
      <c r="R691" s="50">
        <f>IF(ISNUMBER(FIND(" ",Q691)),LEFT(Q691,FIND(" ",Q691)-1),"")</f>
        <v/>
      </c>
      <c r="S691" s="50">
        <f>IF(ISNUMBER(FIND(" ",Q691)),TRIM(MID(Q691,FIND(" ",Q691)+1,999)),Q691)</f>
        <v/>
      </c>
      <c r="T6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691&amp;"")," "," "),"﻿"," "),"​"," "),"⁠"," ")," "," ")," "," "),CHAR(9)," "),CHAR(10)," "),CHAR(13)," "),"MAPCODE"," "),CHAR(34)," "),"“"," "),"”"," "),"'"," "),"’"," "),"‘"," "),"("," "),")"," "),"["," "),"]"," "),"{"," "),"}"," "),","," "),";"," "),"|"," "),":"," "),"/"," "),"\"," "))</f>
        <v/>
      </c>
      <c r="U691" s="50">
        <f>IF(R691&lt;&gt;"",R691,T691)</f>
        <v/>
      </c>
      <c r="V691" s="50">
        <f>IFERROR(FIND(".",S691),0)</f>
        <v/>
      </c>
      <c r="W691" s="50">
        <f>IF(V691&gt;0,V691-1,LEN(S691))</f>
        <v/>
      </c>
      <c r="X691" s="50">
        <f>IF(V691=0,"",IFERROR(LEFT(MID(S691,V691+1,99),FIND("-",MID(S691,V691+1,99))-1),MID(S691,V691+1,99)))</f>
        <v/>
      </c>
      <c r="Y691" s="50">
        <f>LEN(X691)</f>
        <v/>
      </c>
      <c r="Z6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691,"0",""),"1",""),"2",""),"3",""),"4",""),"5",""),"6",""),"7",""),"8",""),"9",""),"A",""),"B",""),"C",""),"D",""),"E",""),"F",""),"G",""),"H",""),"I",""),"J",""),"K",""),"L",""),"M",""),"N",""),"O",""),"P",""),"Q",""),"R",""),"S",""),"T",""),"U",""),"V",""),"W",""),"X",""),"Y",""),"Z",""),".",""),"-","")</f>
        <v/>
      </c>
      <c r="AA691" s="50">
        <f>LEN(S691)-LEN(SUBSTITUTE(S691,".",""))</f>
        <v/>
      </c>
      <c r="AB691" s="50">
        <f>AND(W691=5,Y691=4)</f>
        <v/>
      </c>
      <c r="AC691" s="50">
        <f>IF(P691="","",IF(S691="","There is no mapcode in this row, only a country code.",IF(ISNUMBER(FIND(" ",S691)),"There are too many spaces. A mapcode looks like ZAF RDD.2J: the country code, one space, then the code.",IF(Z691&lt;&gt;"","Contains characters that can't be in a mapcode: "&amp;Z691,IF(OR(AA691&lt;&gt;1,W691&lt;2,W691&gt;5,Y691&lt;2,Y691&gt;4),"This doesn't look like a mapcode. Mapcodes look like RDD.2J: 2 to 5 letters or numbers, a dot, then 2 to 4 more.",IF(AND(U691="",NOT(AB691)),"MISSING",IF(AND(U691&lt;&gt;"",OR(LEN(U691)&lt;2,LEN(U691)&gt;6,ISNUMBER(FIND(".",U691)))),"The country code """&amp;U691&amp;""" doesn't look right. Use a code like ZAF (South Africa) or US-CA (California).","")))))))</f>
        <v/>
      </c>
      <c r="AD691" s="50">
        <f>AND(R691&lt;&gt;"",T691&lt;&gt;"",R691&lt;&gt;T691)</f>
        <v/>
      </c>
    </row>
    <row r="692">
      <c r="B692" s="44" t="n"/>
      <c r="C692" s="44" t="n"/>
      <c r="D692" s="45">
        <f>IF(P692="","",IF(AC692="MISSING","MISSING COUNTRY CODE",IF(AC692&lt;&gt;"","NOT A VALID MAPCODE",IF(M692="NO CONNECTION","NO CONNECTION",IF(NOT(ISNUMBER(F692)),"NOT FOUND",IF(AD692,"CONVERTED – PLEASE CHECK","CONVERTED"))))))</f>
        <v/>
      </c>
      <c r="E692" s="46">
        <f>IF(OR(P692="",AC692&lt;&gt;""),"",TRIM(U692&amp;" "&amp;S692))</f>
        <v/>
      </c>
      <c r="F692" s="47">
        <f>IF(OR(M692="",M692="NO CONNECTION"),"",IFERROR(VALUE(SUBSTITUTE(_xlfn.FILTERXML(M692,"//latDeg"),".",MID(1/2,2,1))),""))</f>
        <v/>
      </c>
      <c r="G692" s="47">
        <f>IF(OR(M692="",M692="NO CONNECTION"),"",IFERROR(VALUE(SUBSTITUTE(_xlfn.FILTERXML(M692,"//lonDeg"),".",MID(1/2,2,1))),""))</f>
        <v/>
      </c>
      <c r="H692" s="45">
        <f>IF(ISNUMBER(F692),SUBSTITUTE(ROUND(F692,6)&amp;"",",",".")&amp;", "&amp;SUBSTITUTE(ROUND(G692,6)&amp;"",",","."),"")</f>
        <v/>
      </c>
      <c r="I692" s="46">
        <f>IF(ISNUMBER(F692),IFERROR(HYPERLINK("https://www.mymapcodes.com/go/?t="&amp;IF(U692="","AAA",U692)&amp;"&amp;ma="&amp;LEFT(S692,V692-1)&amp;"&amp;mb="&amp;MID(S692,V692+1,99),"Open on MyMapcodes →"),""),"")</f>
        <v/>
      </c>
      <c r="J692" s="48">
        <f>IF(P692="","",IF(AC692="MISSING","Add the country code: put it in front of the mapcode (e.g. ZAF RDD.2J) or in column C. ZAF = South Africa.",IF(AC692&lt;&gt;"",AC692,IF(M692="NO CONNECTION","Excel couldn't reach the mapcode service. Click the REFRESH RESULTS box just above the table.",IF(NOT(ISNUMBER(F692)),"The mapcode service doesn't recognise "&amp;E692&amp;". Check the mapcode and the country code.",IF(AD692,"Two different country codes were given, so the one in front of the mapcode ("&amp;R692&amp;") was used.",IF(E692&lt;&gt;TRIM(UPPER(B692&amp;"")),"Tidied up to "&amp;E692&amp;".","")))))))</f>
        <v/>
      </c>
      <c r="L692" s="49">
        <f>IF(E692="","",MapcodeAPI&amp;"coords/"&amp;SUBSTITUTE(E692," ","%20"))&amp;LEFT($B$13,0)</f>
        <v/>
      </c>
      <c r="M692" s="49">
        <f>IF(L692="","",IFERROR(_xlfn.WEBSERVICE(L692),IF(MapcodeAPIBackup="","NO CONNECTION",IFERROR(_xlfn.WEBSERVICE(MapcodeAPIBackup&amp;MID(L692,LEN(MapcodeAPI)+1,999)),"NO CONNECTION"))))</f>
        <v/>
      </c>
      <c r="N692" t="inlineStr">
        <is>
          <t xml:space="preserve"> </t>
        </is>
      </c>
      <c r="P692" s="50">
        <f>IFERROR(IF(AND(TRIM(B692&amp;"")="",TRIM(C692&amp;"")=""),"","#"&amp;UPPER(B692&amp;"")),"#(ERROR)")</f>
        <v/>
      </c>
      <c r="Q692" s="50">
        <f>IF(P692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692,2,999)," "," "),"﻿"," "),"​"," "),"⁠"," ")," "," ")," "," "),CHAR(9)," "),CHAR(10)," "),CHAR(13)," "),"MAPCODE"," "),CHAR(34)," "),"“"," "),"”"," "),"'"," "),"’"," "),"‘"," "),"("," "),")"," "),"["," "),"]"," "),"{"," "),"}"," "),","," "),";"," "),"|"," "),":"," "),"/"," "),"\"," ")))</f>
        <v/>
      </c>
      <c r="R692" s="50">
        <f>IF(ISNUMBER(FIND(" ",Q692)),LEFT(Q692,FIND(" ",Q692)-1),"")</f>
        <v/>
      </c>
      <c r="S692" s="50">
        <f>IF(ISNUMBER(FIND(" ",Q692)),TRIM(MID(Q692,FIND(" ",Q692)+1,999)),Q692)</f>
        <v/>
      </c>
      <c r="T6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692&amp;"")," "," "),"﻿"," "),"​"," "),"⁠"," ")," "," ")," "," "),CHAR(9)," "),CHAR(10)," "),CHAR(13)," "),"MAPCODE"," "),CHAR(34)," "),"“"," "),"”"," "),"'"," "),"’"," "),"‘"," "),"("," "),")"," "),"["," "),"]"," "),"{"," "),"}"," "),","," "),";"," "),"|"," "),":"," "),"/"," "),"\"," "))</f>
        <v/>
      </c>
      <c r="U692" s="50">
        <f>IF(R692&lt;&gt;"",R692,T692)</f>
        <v/>
      </c>
      <c r="V692" s="50">
        <f>IFERROR(FIND(".",S692),0)</f>
        <v/>
      </c>
      <c r="W692" s="50">
        <f>IF(V692&gt;0,V692-1,LEN(S692))</f>
        <v/>
      </c>
      <c r="X692" s="50">
        <f>IF(V692=0,"",IFERROR(LEFT(MID(S692,V692+1,99),FIND("-",MID(S692,V692+1,99))-1),MID(S692,V692+1,99)))</f>
        <v/>
      </c>
      <c r="Y692" s="50">
        <f>LEN(X692)</f>
        <v/>
      </c>
      <c r="Z6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692,"0",""),"1",""),"2",""),"3",""),"4",""),"5",""),"6",""),"7",""),"8",""),"9",""),"A",""),"B",""),"C",""),"D",""),"E",""),"F",""),"G",""),"H",""),"I",""),"J",""),"K",""),"L",""),"M",""),"N",""),"O",""),"P",""),"Q",""),"R",""),"S",""),"T",""),"U",""),"V",""),"W",""),"X",""),"Y",""),"Z",""),".",""),"-","")</f>
        <v/>
      </c>
      <c r="AA692" s="50">
        <f>LEN(S692)-LEN(SUBSTITUTE(S692,".",""))</f>
        <v/>
      </c>
      <c r="AB692" s="50">
        <f>AND(W692=5,Y692=4)</f>
        <v/>
      </c>
      <c r="AC692" s="50">
        <f>IF(P692="","",IF(S692="","There is no mapcode in this row, only a country code.",IF(ISNUMBER(FIND(" ",S692)),"There are too many spaces. A mapcode looks like ZAF RDD.2J: the country code, one space, then the code.",IF(Z692&lt;&gt;"","Contains characters that can't be in a mapcode: "&amp;Z692,IF(OR(AA692&lt;&gt;1,W692&lt;2,W692&gt;5,Y692&lt;2,Y692&gt;4),"This doesn't look like a mapcode. Mapcodes look like RDD.2J: 2 to 5 letters or numbers, a dot, then 2 to 4 more.",IF(AND(U692="",NOT(AB692)),"MISSING",IF(AND(U692&lt;&gt;"",OR(LEN(U692)&lt;2,LEN(U692)&gt;6,ISNUMBER(FIND(".",U692)))),"The country code """&amp;U692&amp;""" doesn't look right. Use a code like ZAF (South Africa) or US-CA (California).","")))))))</f>
        <v/>
      </c>
      <c r="AD692" s="50">
        <f>AND(R692&lt;&gt;"",T692&lt;&gt;"",R692&lt;&gt;T692)</f>
        <v/>
      </c>
    </row>
    <row r="693">
      <c r="B693" s="44" t="n"/>
      <c r="C693" s="44" t="n"/>
      <c r="D693" s="45">
        <f>IF(P693="","",IF(AC693="MISSING","MISSING COUNTRY CODE",IF(AC693&lt;&gt;"","NOT A VALID MAPCODE",IF(M693="NO CONNECTION","NO CONNECTION",IF(NOT(ISNUMBER(F693)),"NOT FOUND",IF(AD693,"CONVERTED – PLEASE CHECK","CONVERTED"))))))</f>
        <v/>
      </c>
      <c r="E693" s="46">
        <f>IF(OR(P693="",AC693&lt;&gt;""),"",TRIM(U693&amp;" "&amp;S693))</f>
        <v/>
      </c>
      <c r="F693" s="47">
        <f>IF(OR(M693="",M693="NO CONNECTION"),"",IFERROR(VALUE(SUBSTITUTE(_xlfn.FILTERXML(M693,"//latDeg"),".",MID(1/2,2,1))),""))</f>
        <v/>
      </c>
      <c r="G693" s="47">
        <f>IF(OR(M693="",M693="NO CONNECTION"),"",IFERROR(VALUE(SUBSTITUTE(_xlfn.FILTERXML(M693,"//lonDeg"),".",MID(1/2,2,1))),""))</f>
        <v/>
      </c>
      <c r="H693" s="45">
        <f>IF(ISNUMBER(F693),SUBSTITUTE(ROUND(F693,6)&amp;"",",",".")&amp;", "&amp;SUBSTITUTE(ROUND(G693,6)&amp;"",",","."),"")</f>
        <v/>
      </c>
      <c r="I693" s="46">
        <f>IF(ISNUMBER(F693),IFERROR(HYPERLINK("https://www.mymapcodes.com/go/?t="&amp;IF(U693="","AAA",U693)&amp;"&amp;ma="&amp;LEFT(S693,V693-1)&amp;"&amp;mb="&amp;MID(S693,V693+1,99),"Open on MyMapcodes →"),""),"")</f>
        <v/>
      </c>
      <c r="J693" s="48">
        <f>IF(P693="","",IF(AC693="MISSING","Add the country code: put it in front of the mapcode (e.g. ZAF RDD.2J) or in column C. ZAF = South Africa.",IF(AC693&lt;&gt;"",AC693,IF(M693="NO CONNECTION","Excel couldn't reach the mapcode service. Click the REFRESH RESULTS box just above the table.",IF(NOT(ISNUMBER(F693)),"The mapcode service doesn't recognise "&amp;E693&amp;". Check the mapcode and the country code.",IF(AD693,"Two different country codes were given, so the one in front of the mapcode ("&amp;R693&amp;") was used.",IF(E693&lt;&gt;TRIM(UPPER(B693&amp;"")),"Tidied up to "&amp;E693&amp;".","")))))))</f>
        <v/>
      </c>
      <c r="L693" s="49">
        <f>IF(E693="","",MapcodeAPI&amp;"coords/"&amp;SUBSTITUTE(E693," ","%20"))&amp;LEFT($B$13,0)</f>
        <v/>
      </c>
      <c r="M693" s="49">
        <f>IF(L693="","",IFERROR(_xlfn.WEBSERVICE(L693),IF(MapcodeAPIBackup="","NO CONNECTION",IFERROR(_xlfn.WEBSERVICE(MapcodeAPIBackup&amp;MID(L693,LEN(MapcodeAPI)+1,999)),"NO CONNECTION"))))</f>
        <v/>
      </c>
      <c r="N693" t="inlineStr">
        <is>
          <t xml:space="preserve"> </t>
        </is>
      </c>
      <c r="P693" s="50">
        <f>IFERROR(IF(AND(TRIM(B693&amp;"")="",TRIM(C693&amp;"")=""),"","#"&amp;UPPER(B693&amp;"")),"#(ERROR)")</f>
        <v/>
      </c>
      <c r="Q693" s="50">
        <f>IF(P693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693,2,999)," "," "),"﻿"," "),"​"," "),"⁠"," ")," "," ")," "," "),CHAR(9)," "),CHAR(10)," "),CHAR(13)," "),"MAPCODE"," "),CHAR(34)," "),"“"," "),"”"," "),"'"," "),"’"," "),"‘"," "),"("," "),")"," "),"["," "),"]"," "),"{"," "),"}"," "),","," "),";"," "),"|"," "),":"," "),"/"," "),"\"," ")))</f>
        <v/>
      </c>
      <c r="R693" s="50">
        <f>IF(ISNUMBER(FIND(" ",Q693)),LEFT(Q693,FIND(" ",Q693)-1),"")</f>
        <v/>
      </c>
      <c r="S693" s="50">
        <f>IF(ISNUMBER(FIND(" ",Q693)),TRIM(MID(Q693,FIND(" ",Q693)+1,999)),Q693)</f>
        <v/>
      </c>
      <c r="T6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693&amp;"")," "," "),"﻿"," "),"​"," "),"⁠"," ")," "," ")," "," "),CHAR(9)," "),CHAR(10)," "),CHAR(13)," "),"MAPCODE"," "),CHAR(34)," "),"“"," "),"”"," "),"'"," "),"’"," "),"‘"," "),"("," "),")"," "),"["," "),"]"," "),"{"," "),"}"," "),","," "),";"," "),"|"," "),":"," "),"/"," "),"\"," "))</f>
        <v/>
      </c>
      <c r="U693" s="50">
        <f>IF(R693&lt;&gt;"",R693,T693)</f>
        <v/>
      </c>
      <c r="V693" s="50">
        <f>IFERROR(FIND(".",S693),0)</f>
        <v/>
      </c>
      <c r="W693" s="50">
        <f>IF(V693&gt;0,V693-1,LEN(S693))</f>
        <v/>
      </c>
      <c r="X693" s="50">
        <f>IF(V693=0,"",IFERROR(LEFT(MID(S693,V693+1,99),FIND("-",MID(S693,V693+1,99))-1),MID(S693,V693+1,99)))</f>
        <v/>
      </c>
      <c r="Y693" s="50">
        <f>LEN(X693)</f>
        <v/>
      </c>
      <c r="Z6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693,"0",""),"1",""),"2",""),"3",""),"4",""),"5",""),"6",""),"7",""),"8",""),"9",""),"A",""),"B",""),"C",""),"D",""),"E",""),"F",""),"G",""),"H",""),"I",""),"J",""),"K",""),"L",""),"M",""),"N",""),"O",""),"P",""),"Q",""),"R",""),"S",""),"T",""),"U",""),"V",""),"W",""),"X",""),"Y",""),"Z",""),".",""),"-","")</f>
        <v/>
      </c>
      <c r="AA693" s="50">
        <f>LEN(S693)-LEN(SUBSTITUTE(S693,".",""))</f>
        <v/>
      </c>
      <c r="AB693" s="50">
        <f>AND(W693=5,Y693=4)</f>
        <v/>
      </c>
      <c r="AC693" s="50">
        <f>IF(P693="","",IF(S693="","There is no mapcode in this row, only a country code.",IF(ISNUMBER(FIND(" ",S693)),"There are too many spaces. A mapcode looks like ZAF RDD.2J: the country code, one space, then the code.",IF(Z693&lt;&gt;"","Contains characters that can't be in a mapcode: "&amp;Z693,IF(OR(AA693&lt;&gt;1,W693&lt;2,W693&gt;5,Y693&lt;2,Y693&gt;4),"This doesn't look like a mapcode. Mapcodes look like RDD.2J: 2 to 5 letters or numbers, a dot, then 2 to 4 more.",IF(AND(U693="",NOT(AB693)),"MISSING",IF(AND(U693&lt;&gt;"",OR(LEN(U693)&lt;2,LEN(U693)&gt;6,ISNUMBER(FIND(".",U693)))),"The country code """&amp;U693&amp;""" doesn't look right. Use a code like ZAF (South Africa) or US-CA (California).","")))))))</f>
        <v/>
      </c>
      <c r="AD693" s="50">
        <f>AND(R693&lt;&gt;"",T693&lt;&gt;"",R693&lt;&gt;T693)</f>
        <v/>
      </c>
    </row>
    <row r="694">
      <c r="B694" s="44" t="n"/>
      <c r="C694" s="44" t="n"/>
      <c r="D694" s="45">
        <f>IF(P694="","",IF(AC694="MISSING","MISSING COUNTRY CODE",IF(AC694&lt;&gt;"","NOT A VALID MAPCODE",IF(M694="NO CONNECTION","NO CONNECTION",IF(NOT(ISNUMBER(F694)),"NOT FOUND",IF(AD694,"CONVERTED – PLEASE CHECK","CONVERTED"))))))</f>
        <v/>
      </c>
      <c r="E694" s="46">
        <f>IF(OR(P694="",AC694&lt;&gt;""),"",TRIM(U694&amp;" "&amp;S694))</f>
        <v/>
      </c>
      <c r="F694" s="47">
        <f>IF(OR(M694="",M694="NO CONNECTION"),"",IFERROR(VALUE(SUBSTITUTE(_xlfn.FILTERXML(M694,"//latDeg"),".",MID(1/2,2,1))),""))</f>
        <v/>
      </c>
      <c r="G694" s="47">
        <f>IF(OR(M694="",M694="NO CONNECTION"),"",IFERROR(VALUE(SUBSTITUTE(_xlfn.FILTERXML(M694,"//lonDeg"),".",MID(1/2,2,1))),""))</f>
        <v/>
      </c>
      <c r="H694" s="45">
        <f>IF(ISNUMBER(F694),SUBSTITUTE(ROUND(F694,6)&amp;"",",",".")&amp;", "&amp;SUBSTITUTE(ROUND(G694,6)&amp;"",",","."),"")</f>
        <v/>
      </c>
      <c r="I694" s="46">
        <f>IF(ISNUMBER(F694),IFERROR(HYPERLINK("https://www.mymapcodes.com/go/?t="&amp;IF(U694="","AAA",U694)&amp;"&amp;ma="&amp;LEFT(S694,V694-1)&amp;"&amp;mb="&amp;MID(S694,V694+1,99),"Open on MyMapcodes →"),""),"")</f>
        <v/>
      </c>
      <c r="J694" s="48">
        <f>IF(P694="","",IF(AC694="MISSING","Add the country code: put it in front of the mapcode (e.g. ZAF RDD.2J) or in column C. ZAF = South Africa.",IF(AC694&lt;&gt;"",AC694,IF(M694="NO CONNECTION","Excel couldn't reach the mapcode service. Click the REFRESH RESULTS box just above the table.",IF(NOT(ISNUMBER(F694)),"The mapcode service doesn't recognise "&amp;E694&amp;". Check the mapcode and the country code.",IF(AD694,"Two different country codes were given, so the one in front of the mapcode ("&amp;R694&amp;") was used.",IF(E694&lt;&gt;TRIM(UPPER(B694&amp;"")),"Tidied up to "&amp;E694&amp;".","")))))))</f>
        <v/>
      </c>
      <c r="L694" s="49">
        <f>IF(E694="","",MapcodeAPI&amp;"coords/"&amp;SUBSTITUTE(E694," ","%20"))&amp;LEFT($B$13,0)</f>
        <v/>
      </c>
      <c r="M694" s="49">
        <f>IF(L694="","",IFERROR(_xlfn.WEBSERVICE(L694),IF(MapcodeAPIBackup="","NO CONNECTION",IFERROR(_xlfn.WEBSERVICE(MapcodeAPIBackup&amp;MID(L694,LEN(MapcodeAPI)+1,999)),"NO CONNECTION"))))</f>
        <v/>
      </c>
      <c r="N694" t="inlineStr">
        <is>
          <t xml:space="preserve"> </t>
        </is>
      </c>
      <c r="P694" s="50">
        <f>IFERROR(IF(AND(TRIM(B694&amp;"")="",TRIM(C694&amp;"")=""),"","#"&amp;UPPER(B694&amp;"")),"#(ERROR)")</f>
        <v/>
      </c>
      <c r="Q694" s="50">
        <f>IF(P694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694,2,999)," "," "),"﻿"," "),"​"," "),"⁠"," ")," "," ")," "," "),CHAR(9)," "),CHAR(10)," "),CHAR(13)," "),"MAPCODE"," "),CHAR(34)," "),"“"," "),"”"," "),"'"," "),"’"," "),"‘"," "),"("," "),")"," "),"["," "),"]"," "),"{"," "),"}"," "),","," "),";"," "),"|"," "),":"," "),"/"," "),"\"," ")))</f>
        <v/>
      </c>
      <c r="R694" s="50">
        <f>IF(ISNUMBER(FIND(" ",Q694)),LEFT(Q694,FIND(" ",Q694)-1),"")</f>
        <v/>
      </c>
      <c r="S694" s="50">
        <f>IF(ISNUMBER(FIND(" ",Q694)),TRIM(MID(Q694,FIND(" ",Q694)+1,999)),Q694)</f>
        <v/>
      </c>
      <c r="T6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694&amp;"")," "," "),"﻿"," "),"​"," "),"⁠"," ")," "," ")," "," "),CHAR(9)," "),CHAR(10)," "),CHAR(13)," "),"MAPCODE"," "),CHAR(34)," "),"“"," "),"”"," "),"'"," "),"’"," "),"‘"," "),"("," "),")"," "),"["," "),"]"," "),"{"," "),"}"," "),","," "),";"," "),"|"," "),":"," "),"/"," "),"\"," "))</f>
        <v/>
      </c>
      <c r="U694" s="50">
        <f>IF(R694&lt;&gt;"",R694,T694)</f>
        <v/>
      </c>
      <c r="V694" s="50">
        <f>IFERROR(FIND(".",S694),0)</f>
        <v/>
      </c>
      <c r="W694" s="50">
        <f>IF(V694&gt;0,V694-1,LEN(S694))</f>
        <v/>
      </c>
      <c r="X694" s="50">
        <f>IF(V694=0,"",IFERROR(LEFT(MID(S694,V694+1,99),FIND("-",MID(S694,V694+1,99))-1),MID(S694,V694+1,99)))</f>
        <v/>
      </c>
      <c r="Y694" s="50">
        <f>LEN(X694)</f>
        <v/>
      </c>
      <c r="Z6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694,"0",""),"1",""),"2",""),"3",""),"4",""),"5",""),"6",""),"7",""),"8",""),"9",""),"A",""),"B",""),"C",""),"D",""),"E",""),"F",""),"G",""),"H",""),"I",""),"J",""),"K",""),"L",""),"M",""),"N",""),"O",""),"P",""),"Q",""),"R",""),"S",""),"T",""),"U",""),"V",""),"W",""),"X",""),"Y",""),"Z",""),".",""),"-","")</f>
        <v/>
      </c>
      <c r="AA694" s="50">
        <f>LEN(S694)-LEN(SUBSTITUTE(S694,".",""))</f>
        <v/>
      </c>
      <c r="AB694" s="50">
        <f>AND(W694=5,Y694=4)</f>
        <v/>
      </c>
      <c r="AC694" s="50">
        <f>IF(P694="","",IF(S694="","There is no mapcode in this row, only a country code.",IF(ISNUMBER(FIND(" ",S694)),"There are too many spaces. A mapcode looks like ZAF RDD.2J: the country code, one space, then the code.",IF(Z694&lt;&gt;"","Contains characters that can't be in a mapcode: "&amp;Z694,IF(OR(AA694&lt;&gt;1,W694&lt;2,W694&gt;5,Y694&lt;2,Y694&gt;4),"This doesn't look like a mapcode. Mapcodes look like RDD.2J: 2 to 5 letters or numbers, a dot, then 2 to 4 more.",IF(AND(U694="",NOT(AB694)),"MISSING",IF(AND(U694&lt;&gt;"",OR(LEN(U694)&lt;2,LEN(U694)&gt;6,ISNUMBER(FIND(".",U694)))),"The country code """&amp;U694&amp;""" doesn't look right. Use a code like ZAF (South Africa) or US-CA (California).","")))))))</f>
        <v/>
      </c>
      <c r="AD694" s="50">
        <f>AND(R694&lt;&gt;"",T694&lt;&gt;"",R694&lt;&gt;T694)</f>
        <v/>
      </c>
    </row>
    <row r="695">
      <c r="B695" s="44" t="n"/>
      <c r="C695" s="44" t="n"/>
      <c r="D695" s="45">
        <f>IF(P695="","",IF(AC695="MISSING","MISSING COUNTRY CODE",IF(AC695&lt;&gt;"","NOT A VALID MAPCODE",IF(M695="NO CONNECTION","NO CONNECTION",IF(NOT(ISNUMBER(F695)),"NOT FOUND",IF(AD695,"CONVERTED – PLEASE CHECK","CONVERTED"))))))</f>
        <v/>
      </c>
      <c r="E695" s="46">
        <f>IF(OR(P695="",AC695&lt;&gt;""),"",TRIM(U695&amp;" "&amp;S695))</f>
        <v/>
      </c>
      <c r="F695" s="47">
        <f>IF(OR(M695="",M695="NO CONNECTION"),"",IFERROR(VALUE(SUBSTITUTE(_xlfn.FILTERXML(M695,"//latDeg"),".",MID(1/2,2,1))),""))</f>
        <v/>
      </c>
      <c r="G695" s="47">
        <f>IF(OR(M695="",M695="NO CONNECTION"),"",IFERROR(VALUE(SUBSTITUTE(_xlfn.FILTERXML(M695,"//lonDeg"),".",MID(1/2,2,1))),""))</f>
        <v/>
      </c>
      <c r="H695" s="45">
        <f>IF(ISNUMBER(F695),SUBSTITUTE(ROUND(F695,6)&amp;"",",",".")&amp;", "&amp;SUBSTITUTE(ROUND(G695,6)&amp;"",",","."),"")</f>
        <v/>
      </c>
      <c r="I695" s="46">
        <f>IF(ISNUMBER(F695),IFERROR(HYPERLINK("https://www.mymapcodes.com/go/?t="&amp;IF(U695="","AAA",U695)&amp;"&amp;ma="&amp;LEFT(S695,V695-1)&amp;"&amp;mb="&amp;MID(S695,V695+1,99),"Open on MyMapcodes →"),""),"")</f>
        <v/>
      </c>
      <c r="J695" s="48">
        <f>IF(P695="","",IF(AC695="MISSING","Add the country code: put it in front of the mapcode (e.g. ZAF RDD.2J) or in column C. ZAF = South Africa.",IF(AC695&lt;&gt;"",AC695,IF(M695="NO CONNECTION","Excel couldn't reach the mapcode service. Click the REFRESH RESULTS box just above the table.",IF(NOT(ISNUMBER(F695)),"The mapcode service doesn't recognise "&amp;E695&amp;". Check the mapcode and the country code.",IF(AD695,"Two different country codes were given, so the one in front of the mapcode ("&amp;R695&amp;") was used.",IF(E695&lt;&gt;TRIM(UPPER(B695&amp;"")),"Tidied up to "&amp;E695&amp;".","")))))))</f>
        <v/>
      </c>
      <c r="L695" s="49">
        <f>IF(E695="","",MapcodeAPI&amp;"coords/"&amp;SUBSTITUTE(E695," ","%20"))&amp;LEFT($B$13,0)</f>
        <v/>
      </c>
      <c r="M695" s="49">
        <f>IF(L695="","",IFERROR(_xlfn.WEBSERVICE(L695),IF(MapcodeAPIBackup="","NO CONNECTION",IFERROR(_xlfn.WEBSERVICE(MapcodeAPIBackup&amp;MID(L695,LEN(MapcodeAPI)+1,999)),"NO CONNECTION"))))</f>
        <v/>
      </c>
      <c r="N695" t="inlineStr">
        <is>
          <t xml:space="preserve"> </t>
        </is>
      </c>
      <c r="P695" s="50">
        <f>IFERROR(IF(AND(TRIM(B695&amp;"")="",TRIM(C695&amp;"")=""),"","#"&amp;UPPER(B695&amp;"")),"#(ERROR)")</f>
        <v/>
      </c>
      <c r="Q695" s="50">
        <f>IF(P695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695,2,999)," "," "),"﻿"," "),"​"," "),"⁠"," ")," "," ")," "," "),CHAR(9)," "),CHAR(10)," "),CHAR(13)," "),"MAPCODE"," "),CHAR(34)," "),"“"," "),"”"," "),"'"," "),"’"," "),"‘"," "),"("," "),")"," "),"["," "),"]"," "),"{"," "),"}"," "),","," "),";"," "),"|"," "),":"," "),"/"," "),"\"," ")))</f>
        <v/>
      </c>
      <c r="R695" s="50">
        <f>IF(ISNUMBER(FIND(" ",Q695)),LEFT(Q695,FIND(" ",Q695)-1),"")</f>
        <v/>
      </c>
      <c r="S695" s="50">
        <f>IF(ISNUMBER(FIND(" ",Q695)),TRIM(MID(Q695,FIND(" ",Q695)+1,999)),Q695)</f>
        <v/>
      </c>
      <c r="T6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695&amp;"")," "," "),"﻿"," "),"​"," "),"⁠"," ")," "," ")," "," "),CHAR(9)," "),CHAR(10)," "),CHAR(13)," "),"MAPCODE"," "),CHAR(34)," "),"“"," "),"”"," "),"'"," "),"’"," "),"‘"," "),"("," "),")"," "),"["," "),"]"," "),"{"," "),"}"," "),","," "),";"," "),"|"," "),":"," "),"/"," "),"\"," "))</f>
        <v/>
      </c>
      <c r="U695" s="50">
        <f>IF(R695&lt;&gt;"",R695,T695)</f>
        <v/>
      </c>
      <c r="V695" s="50">
        <f>IFERROR(FIND(".",S695),0)</f>
        <v/>
      </c>
      <c r="W695" s="50">
        <f>IF(V695&gt;0,V695-1,LEN(S695))</f>
        <v/>
      </c>
      <c r="X695" s="50">
        <f>IF(V695=0,"",IFERROR(LEFT(MID(S695,V695+1,99),FIND("-",MID(S695,V695+1,99))-1),MID(S695,V695+1,99)))</f>
        <v/>
      </c>
      <c r="Y695" s="50">
        <f>LEN(X695)</f>
        <v/>
      </c>
      <c r="Z6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695,"0",""),"1",""),"2",""),"3",""),"4",""),"5",""),"6",""),"7",""),"8",""),"9",""),"A",""),"B",""),"C",""),"D",""),"E",""),"F",""),"G",""),"H",""),"I",""),"J",""),"K",""),"L",""),"M",""),"N",""),"O",""),"P",""),"Q",""),"R",""),"S",""),"T",""),"U",""),"V",""),"W",""),"X",""),"Y",""),"Z",""),".",""),"-","")</f>
        <v/>
      </c>
      <c r="AA695" s="50">
        <f>LEN(S695)-LEN(SUBSTITUTE(S695,".",""))</f>
        <v/>
      </c>
      <c r="AB695" s="50">
        <f>AND(W695=5,Y695=4)</f>
        <v/>
      </c>
      <c r="AC695" s="50">
        <f>IF(P695="","",IF(S695="","There is no mapcode in this row, only a country code.",IF(ISNUMBER(FIND(" ",S695)),"There are too many spaces. A mapcode looks like ZAF RDD.2J: the country code, one space, then the code.",IF(Z695&lt;&gt;"","Contains characters that can't be in a mapcode: "&amp;Z695,IF(OR(AA695&lt;&gt;1,W695&lt;2,W695&gt;5,Y695&lt;2,Y695&gt;4),"This doesn't look like a mapcode. Mapcodes look like RDD.2J: 2 to 5 letters or numbers, a dot, then 2 to 4 more.",IF(AND(U695="",NOT(AB695)),"MISSING",IF(AND(U695&lt;&gt;"",OR(LEN(U695)&lt;2,LEN(U695)&gt;6,ISNUMBER(FIND(".",U695)))),"The country code """&amp;U695&amp;""" doesn't look right. Use a code like ZAF (South Africa) or US-CA (California).","")))))))</f>
        <v/>
      </c>
      <c r="AD695" s="50">
        <f>AND(R695&lt;&gt;"",T695&lt;&gt;"",R695&lt;&gt;T695)</f>
        <v/>
      </c>
    </row>
    <row r="696">
      <c r="B696" s="44" t="n"/>
      <c r="C696" s="44" t="n"/>
      <c r="D696" s="45">
        <f>IF(P696="","",IF(AC696="MISSING","MISSING COUNTRY CODE",IF(AC696&lt;&gt;"","NOT A VALID MAPCODE",IF(M696="NO CONNECTION","NO CONNECTION",IF(NOT(ISNUMBER(F696)),"NOT FOUND",IF(AD696,"CONVERTED – PLEASE CHECK","CONVERTED"))))))</f>
        <v/>
      </c>
      <c r="E696" s="46">
        <f>IF(OR(P696="",AC696&lt;&gt;""),"",TRIM(U696&amp;" "&amp;S696))</f>
        <v/>
      </c>
      <c r="F696" s="47">
        <f>IF(OR(M696="",M696="NO CONNECTION"),"",IFERROR(VALUE(SUBSTITUTE(_xlfn.FILTERXML(M696,"//latDeg"),".",MID(1/2,2,1))),""))</f>
        <v/>
      </c>
      <c r="G696" s="47">
        <f>IF(OR(M696="",M696="NO CONNECTION"),"",IFERROR(VALUE(SUBSTITUTE(_xlfn.FILTERXML(M696,"//lonDeg"),".",MID(1/2,2,1))),""))</f>
        <v/>
      </c>
      <c r="H696" s="45">
        <f>IF(ISNUMBER(F696),SUBSTITUTE(ROUND(F696,6)&amp;"",",",".")&amp;", "&amp;SUBSTITUTE(ROUND(G696,6)&amp;"",",","."),"")</f>
        <v/>
      </c>
      <c r="I696" s="46">
        <f>IF(ISNUMBER(F696),IFERROR(HYPERLINK("https://www.mymapcodes.com/go/?t="&amp;IF(U696="","AAA",U696)&amp;"&amp;ma="&amp;LEFT(S696,V696-1)&amp;"&amp;mb="&amp;MID(S696,V696+1,99),"Open on MyMapcodes →"),""),"")</f>
        <v/>
      </c>
      <c r="J696" s="48">
        <f>IF(P696="","",IF(AC696="MISSING","Add the country code: put it in front of the mapcode (e.g. ZAF RDD.2J) or in column C. ZAF = South Africa.",IF(AC696&lt;&gt;"",AC696,IF(M696="NO CONNECTION","Excel couldn't reach the mapcode service. Click the REFRESH RESULTS box just above the table.",IF(NOT(ISNUMBER(F696)),"The mapcode service doesn't recognise "&amp;E696&amp;". Check the mapcode and the country code.",IF(AD696,"Two different country codes were given, so the one in front of the mapcode ("&amp;R696&amp;") was used.",IF(E696&lt;&gt;TRIM(UPPER(B696&amp;"")),"Tidied up to "&amp;E696&amp;".","")))))))</f>
        <v/>
      </c>
      <c r="L696" s="49">
        <f>IF(E696="","",MapcodeAPI&amp;"coords/"&amp;SUBSTITUTE(E696," ","%20"))&amp;LEFT($B$13,0)</f>
        <v/>
      </c>
      <c r="M696" s="49">
        <f>IF(L696="","",IFERROR(_xlfn.WEBSERVICE(L696),IF(MapcodeAPIBackup="","NO CONNECTION",IFERROR(_xlfn.WEBSERVICE(MapcodeAPIBackup&amp;MID(L696,LEN(MapcodeAPI)+1,999)),"NO CONNECTION"))))</f>
        <v/>
      </c>
      <c r="N696" t="inlineStr">
        <is>
          <t xml:space="preserve"> </t>
        </is>
      </c>
      <c r="P696" s="50">
        <f>IFERROR(IF(AND(TRIM(B696&amp;"")="",TRIM(C696&amp;"")=""),"","#"&amp;UPPER(B696&amp;"")),"#(ERROR)")</f>
        <v/>
      </c>
      <c r="Q696" s="50">
        <f>IF(P696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696,2,999)," "," "),"﻿"," "),"​"," "),"⁠"," ")," "," ")," "," "),CHAR(9)," "),CHAR(10)," "),CHAR(13)," "),"MAPCODE"," "),CHAR(34)," "),"“"," "),"”"," "),"'"," "),"’"," "),"‘"," "),"("," "),")"," "),"["," "),"]"," "),"{"," "),"}"," "),","," "),";"," "),"|"," "),":"," "),"/"," "),"\"," ")))</f>
        <v/>
      </c>
      <c r="R696" s="50">
        <f>IF(ISNUMBER(FIND(" ",Q696)),LEFT(Q696,FIND(" ",Q696)-1),"")</f>
        <v/>
      </c>
      <c r="S696" s="50">
        <f>IF(ISNUMBER(FIND(" ",Q696)),TRIM(MID(Q696,FIND(" ",Q696)+1,999)),Q696)</f>
        <v/>
      </c>
      <c r="T6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696&amp;"")," "," "),"﻿"," "),"​"," "),"⁠"," ")," "," ")," "," "),CHAR(9)," "),CHAR(10)," "),CHAR(13)," "),"MAPCODE"," "),CHAR(34)," "),"“"," "),"”"," "),"'"," "),"’"," "),"‘"," "),"("," "),")"," "),"["," "),"]"," "),"{"," "),"}"," "),","," "),";"," "),"|"," "),":"," "),"/"," "),"\"," "))</f>
        <v/>
      </c>
      <c r="U696" s="50">
        <f>IF(R696&lt;&gt;"",R696,T696)</f>
        <v/>
      </c>
      <c r="V696" s="50">
        <f>IFERROR(FIND(".",S696),0)</f>
        <v/>
      </c>
      <c r="W696" s="50">
        <f>IF(V696&gt;0,V696-1,LEN(S696))</f>
        <v/>
      </c>
      <c r="X696" s="50">
        <f>IF(V696=0,"",IFERROR(LEFT(MID(S696,V696+1,99),FIND("-",MID(S696,V696+1,99))-1),MID(S696,V696+1,99)))</f>
        <v/>
      </c>
      <c r="Y696" s="50">
        <f>LEN(X696)</f>
        <v/>
      </c>
      <c r="Z6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696,"0",""),"1",""),"2",""),"3",""),"4",""),"5",""),"6",""),"7",""),"8",""),"9",""),"A",""),"B",""),"C",""),"D",""),"E",""),"F",""),"G",""),"H",""),"I",""),"J",""),"K",""),"L",""),"M",""),"N",""),"O",""),"P",""),"Q",""),"R",""),"S",""),"T",""),"U",""),"V",""),"W",""),"X",""),"Y",""),"Z",""),".",""),"-","")</f>
        <v/>
      </c>
      <c r="AA696" s="50">
        <f>LEN(S696)-LEN(SUBSTITUTE(S696,".",""))</f>
        <v/>
      </c>
      <c r="AB696" s="50">
        <f>AND(W696=5,Y696=4)</f>
        <v/>
      </c>
      <c r="AC696" s="50">
        <f>IF(P696="","",IF(S696="","There is no mapcode in this row, only a country code.",IF(ISNUMBER(FIND(" ",S696)),"There are too many spaces. A mapcode looks like ZAF RDD.2J: the country code, one space, then the code.",IF(Z696&lt;&gt;"","Contains characters that can't be in a mapcode: "&amp;Z696,IF(OR(AA696&lt;&gt;1,W696&lt;2,W696&gt;5,Y696&lt;2,Y696&gt;4),"This doesn't look like a mapcode. Mapcodes look like RDD.2J: 2 to 5 letters or numbers, a dot, then 2 to 4 more.",IF(AND(U696="",NOT(AB696)),"MISSING",IF(AND(U696&lt;&gt;"",OR(LEN(U696)&lt;2,LEN(U696)&gt;6,ISNUMBER(FIND(".",U696)))),"The country code """&amp;U696&amp;""" doesn't look right. Use a code like ZAF (South Africa) or US-CA (California).","")))))))</f>
        <v/>
      </c>
      <c r="AD696" s="50">
        <f>AND(R696&lt;&gt;"",T696&lt;&gt;"",R696&lt;&gt;T696)</f>
        <v/>
      </c>
    </row>
    <row r="697">
      <c r="B697" s="44" t="n"/>
      <c r="C697" s="44" t="n"/>
      <c r="D697" s="45">
        <f>IF(P697="","",IF(AC697="MISSING","MISSING COUNTRY CODE",IF(AC697&lt;&gt;"","NOT A VALID MAPCODE",IF(M697="NO CONNECTION","NO CONNECTION",IF(NOT(ISNUMBER(F697)),"NOT FOUND",IF(AD697,"CONVERTED – PLEASE CHECK","CONVERTED"))))))</f>
        <v/>
      </c>
      <c r="E697" s="46">
        <f>IF(OR(P697="",AC697&lt;&gt;""),"",TRIM(U697&amp;" "&amp;S697))</f>
        <v/>
      </c>
      <c r="F697" s="47">
        <f>IF(OR(M697="",M697="NO CONNECTION"),"",IFERROR(VALUE(SUBSTITUTE(_xlfn.FILTERXML(M697,"//latDeg"),".",MID(1/2,2,1))),""))</f>
        <v/>
      </c>
      <c r="G697" s="47">
        <f>IF(OR(M697="",M697="NO CONNECTION"),"",IFERROR(VALUE(SUBSTITUTE(_xlfn.FILTERXML(M697,"//lonDeg"),".",MID(1/2,2,1))),""))</f>
        <v/>
      </c>
      <c r="H697" s="45">
        <f>IF(ISNUMBER(F697),SUBSTITUTE(ROUND(F697,6)&amp;"",",",".")&amp;", "&amp;SUBSTITUTE(ROUND(G697,6)&amp;"",",","."),"")</f>
        <v/>
      </c>
      <c r="I697" s="46">
        <f>IF(ISNUMBER(F697),IFERROR(HYPERLINK("https://www.mymapcodes.com/go/?t="&amp;IF(U697="","AAA",U697)&amp;"&amp;ma="&amp;LEFT(S697,V697-1)&amp;"&amp;mb="&amp;MID(S697,V697+1,99),"Open on MyMapcodes →"),""),"")</f>
        <v/>
      </c>
      <c r="J697" s="48">
        <f>IF(P697="","",IF(AC697="MISSING","Add the country code: put it in front of the mapcode (e.g. ZAF RDD.2J) or in column C. ZAF = South Africa.",IF(AC697&lt;&gt;"",AC697,IF(M697="NO CONNECTION","Excel couldn't reach the mapcode service. Click the REFRESH RESULTS box just above the table.",IF(NOT(ISNUMBER(F697)),"The mapcode service doesn't recognise "&amp;E697&amp;". Check the mapcode and the country code.",IF(AD697,"Two different country codes were given, so the one in front of the mapcode ("&amp;R697&amp;") was used.",IF(E697&lt;&gt;TRIM(UPPER(B697&amp;"")),"Tidied up to "&amp;E697&amp;".","")))))))</f>
        <v/>
      </c>
      <c r="L697" s="49">
        <f>IF(E697="","",MapcodeAPI&amp;"coords/"&amp;SUBSTITUTE(E697," ","%20"))&amp;LEFT($B$13,0)</f>
        <v/>
      </c>
      <c r="M697" s="49">
        <f>IF(L697="","",IFERROR(_xlfn.WEBSERVICE(L697),IF(MapcodeAPIBackup="","NO CONNECTION",IFERROR(_xlfn.WEBSERVICE(MapcodeAPIBackup&amp;MID(L697,LEN(MapcodeAPI)+1,999)),"NO CONNECTION"))))</f>
        <v/>
      </c>
      <c r="N697" t="inlineStr">
        <is>
          <t xml:space="preserve"> </t>
        </is>
      </c>
      <c r="P697" s="50">
        <f>IFERROR(IF(AND(TRIM(B697&amp;"")="",TRIM(C697&amp;"")=""),"","#"&amp;UPPER(B697&amp;"")),"#(ERROR)")</f>
        <v/>
      </c>
      <c r="Q697" s="50">
        <f>IF(P697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697,2,999)," "," "),"﻿"," "),"​"," "),"⁠"," ")," "," ")," "," "),CHAR(9)," "),CHAR(10)," "),CHAR(13)," "),"MAPCODE"," "),CHAR(34)," "),"“"," "),"”"," "),"'"," "),"’"," "),"‘"," "),"("," "),")"," "),"["," "),"]"," "),"{"," "),"}"," "),","," "),";"," "),"|"," "),":"," "),"/"," "),"\"," ")))</f>
        <v/>
      </c>
      <c r="R697" s="50">
        <f>IF(ISNUMBER(FIND(" ",Q697)),LEFT(Q697,FIND(" ",Q697)-1),"")</f>
        <v/>
      </c>
      <c r="S697" s="50">
        <f>IF(ISNUMBER(FIND(" ",Q697)),TRIM(MID(Q697,FIND(" ",Q697)+1,999)),Q697)</f>
        <v/>
      </c>
      <c r="T6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697&amp;"")," "," "),"﻿"," "),"​"," "),"⁠"," ")," "," ")," "," "),CHAR(9)," "),CHAR(10)," "),CHAR(13)," "),"MAPCODE"," "),CHAR(34)," "),"“"," "),"”"," "),"'"," "),"’"," "),"‘"," "),"("," "),")"," "),"["," "),"]"," "),"{"," "),"}"," "),","," "),";"," "),"|"," "),":"," "),"/"," "),"\"," "))</f>
        <v/>
      </c>
      <c r="U697" s="50">
        <f>IF(R697&lt;&gt;"",R697,T697)</f>
        <v/>
      </c>
      <c r="V697" s="50">
        <f>IFERROR(FIND(".",S697),0)</f>
        <v/>
      </c>
      <c r="W697" s="50">
        <f>IF(V697&gt;0,V697-1,LEN(S697))</f>
        <v/>
      </c>
      <c r="X697" s="50">
        <f>IF(V697=0,"",IFERROR(LEFT(MID(S697,V697+1,99),FIND("-",MID(S697,V697+1,99))-1),MID(S697,V697+1,99)))</f>
        <v/>
      </c>
      <c r="Y697" s="50">
        <f>LEN(X697)</f>
        <v/>
      </c>
      <c r="Z6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697,"0",""),"1",""),"2",""),"3",""),"4",""),"5",""),"6",""),"7",""),"8",""),"9",""),"A",""),"B",""),"C",""),"D",""),"E",""),"F",""),"G",""),"H",""),"I",""),"J",""),"K",""),"L",""),"M",""),"N",""),"O",""),"P",""),"Q",""),"R",""),"S",""),"T",""),"U",""),"V",""),"W",""),"X",""),"Y",""),"Z",""),".",""),"-","")</f>
        <v/>
      </c>
      <c r="AA697" s="50">
        <f>LEN(S697)-LEN(SUBSTITUTE(S697,".",""))</f>
        <v/>
      </c>
      <c r="AB697" s="50">
        <f>AND(W697=5,Y697=4)</f>
        <v/>
      </c>
      <c r="AC697" s="50">
        <f>IF(P697="","",IF(S697="","There is no mapcode in this row, only a country code.",IF(ISNUMBER(FIND(" ",S697)),"There are too many spaces. A mapcode looks like ZAF RDD.2J: the country code, one space, then the code.",IF(Z697&lt;&gt;"","Contains characters that can't be in a mapcode: "&amp;Z697,IF(OR(AA697&lt;&gt;1,W697&lt;2,W697&gt;5,Y697&lt;2,Y697&gt;4),"This doesn't look like a mapcode. Mapcodes look like RDD.2J: 2 to 5 letters or numbers, a dot, then 2 to 4 more.",IF(AND(U697="",NOT(AB697)),"MISSING",IF(AND(U697&lt;&gt;"",OR(LEN(U697)&lt;2,LEN(U697)&gt;6,ISNUMBER(FIND(".",U697)))),"The country code """&amp;U697&amp;""" doesn't look right. Use a code like ZAF (South Africa) or US-CA (California).","")))))))</f>
        <v/>
      </c>
      <c r="AD697" s="50">
        <f>AND(R697&lt;&gt;"",T697&lt;&gt;"",R697&lt;&gt;T697)</f>
        <v/>
      </c>
    </row>
    <row r="698">
      <c r="B698" s="44" t="n"/>
      <c r="C698" s="44" t="n"/>
      <c r="D698" s="45">
        <f>IF(P698="","",IF(AC698="MISSING","MISSING COUNTRY CODE",IF(AC698&lt;&gt;"","NOT A VALID MAPCODE",IF(M698="NO CONNECTION","NO CONNECTION",IF(NOT(ISNUMBER(F698)),"NOT FOUND",IF(AD698,"CONVERTED – PLEASE CHECK","CONVERTED"))))))</f>
        <v/>
      </c>
      <c r="E698" s="46">
        <f>IF(OR(P698="",AC698&lt;&gt;""),"",TRIM(U698&amp;" "&amp;S698))</f>
        <v/>
      </c>
      <c r="F698" s="47">
        <f>IF(OR(M698="",M698="NO CONNECTION"),"",IFERROR(VALUE(SUBSTITUTE(_xlfn.FILTERXML(M698,"//latDeg"),".",MID(1/2,2,1))),""))</f>
        <v/>
      </c>
      <c r="G698" s="47">
        <f>IF(OR(M698="",M698="NO CONNECTION"),"",IFERROR(VALUE(SUBSTITUTE(_xlfn.FILTERXML(M698,"//lonDeg"),".",MID(1/2,2,1))),""))</f>
        <v/>
      </c>
      <c r="H698" s="45">
        <f>IF(ISNUMBER(F698),SUBSTITUTE(ROUND(F698,6)&amp;"",",",".")&amp;", "&amp;SUBSTITUTE(ROUND(G698,6)&amp;"",",","."),"")</f>
        <v/>
      </c>
      <c r="I698" s="46">
        <f>IF(ISNUMBER(F698),IFERROR(HYPERLINK("https://www.mymapcodes.com/go/?t="&amp;IF(U698="","AAA",U698)&amp;"&amp;ma="&amp;LEFT(S698,V698-1)&amp;"&amp;mb="&amp;MID(S698,V698+1,99),"Open on MyMapcodes →"),""),"")</f>
        <v/>
      </c>
      <c r="J698" s="48">
        <f>IF(P698="","",IF(AC698="MISSING","Add the country code: put it in front of the mapcode (e.g. ZAF RDD.2J) or in column C. ZAF = South Africa.",IF(AC698&lt;&gt;"",AC698,IF(M698="NO CONNECTION","Excel couldn't reach the mapcode service. Click the REFRESH RESULTS box just above the table.",IF(NOT(ISNUMBER(F698)),"The mapcode service doesn't recognise "&amp;E698&amp;". Check the mapcode and the country code.",IF(AD698,"Two different country codes were given, so the one in front of the mapcode ("&amp;R698&amp;") was used.",IF(E698&lt;&gt;TRIM(UPPER(B698&amp;"")),"Tidied up to "&amp;E698&amp;".","")))))))</f>
        <v/>
      </c>
      <c r="L698" s="49">
        <f>IF(E698="","",MapcodeAPI&amp;"coords/"&amp;SUBSTITUTE(E698," ","%20"))&amp;LEFT($B$13,0)</f>
        <v/>
      </c>
      <c r="M698" s="49">
        <f>IF(L698="","",IFERROR(_xlfn.WEBSERVICE(L698),IF(MapcodeAPIBackup="","NO CONNECTION",IFERROR(_xlfn.WEBSERVICE(MapcodeAPIBackup&amp;MID(L698,LEN(MapcodeAPI)+1,999)),"NO CONNECTION"))))</f>
        <v/>
      </c>
      <c r="N698" t="inlineStr">
        <is>
          <t xml:space="preserve"> </t>
        </is>
      </c>
      <c r="P698" s="50">
        <f>IFERROR(IF(AND(TRIM(B698&amp;"")="",TRIM(C698&amp;"")=""),"","#"&amp;UPPER(B698&amp;"")),"#(ERROR)")</f>
        <v/>
      </c>
      <c r="Q698" s="50">
        <f>IF(P698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698,2,999)," "," "),"﻿"," "),"​"," "),"⁠"," ")," "," ")," "," "),CHAR(9)," "),CHAR(10)," "),CHAR(13)," "),"MAPCODE"," "),CHAR(34)," "),"“"," "),"”"," "),"'"," "),"’"," "),"‘"," "),"("," "),")"," "),"["," "),"]"," "),"{"," "),"}"," "),","," "),";"," "),"|"," "),":"," "),"/"," "),"\"," ")))</f>
        <v/>
      </c>
      <c r="R698" s="50">
        <f>IF(ISNUMBER(FIND(" ",Q698)),LEFT(Q698,FIND(" ",Q698)-1),"")</f>
        <v/>
      </c>
      <c r="S698" s="50">
        <f>IF(ISNUMBER(FIND(" ",Q698)),TRIM(MID(Q698,FIND(" ",Q698)+1,999)),Q698)</f>
        <v/>
      </c>
      <c r="T6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698&amp;"")," "," "),"﻿"," "),"​"," "),"⁠"," ")," "," ")," "," "),CHAR(9)," "),CHAR(10)," "),CHAR(13)," "),"MAPCODE"," "),CHAR(34)," "),"“"," "),"”"," "),"'"," "),"’"," "),"‘"," "),"("," "),")"," "),"["," "),"]"," "),"{"," "),"}"," "),","," "),";"," "),"|"," "),":"," "),"/"," "),"\"," "))</f>
        <v/>
      </c>
      <c r="U698" s="50">
        <f>IF(R698&lt;&gt;"",R698,T698)</f>
        <v/>
      </c>
      <c r="V698" s="50">
        <f>IFERROR(FIND(".",S698),0)</f>
        <v/>
      </c>
      <c r="W698" s="50">
        <f>IF(V698&gt;0,V698-1,LEN(S698))</f>
        <v/>
      </c>
      <c r="X698" s="50">
        <f>IF(V698=0,"",IFERROR(LEFT(MID(S698,V698+1,99),FIND("-",MID(S698,V698+1,99))-1),MID(S698,V698+1,99)))</f>
        <v/>
      </c>
      <c r="Y698" s="50">
        <f>LEN(X698)</f>
        <v/>
      </c>
      <c r="Z6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698,"0",""),"1",""),"2",""),"3",""),"4",""),"5",""),"6",""),"7",""),"8",""),"9",""),"A",""),"B",""),"C",""),"D",""),"E",""),"F",""),"G",""),"H",""),"I",""),"J",""),"K",""),"L",""),"M",""),"N",""),"O",""),"P",""),"Q",""),"R",""),"S",""),"T",""),"U",""),"V",""),"W",""),"X",""),"Y",""),"Z",""),".",""),"-","")</f>
        <v/>
      </c>
      <c r="AA698" s="50">
        <f>LEN(S698)-LEN(SUBSTITUTE(S698,".",""))</f>
        <v/>
      </c>
      <c r="AB698" s="50">
        <f>AND(W698=5,Y698=4)</f>
        <v/>
      </c>
      <c r="AC698" s="50">
        <f>IF(P698="","",IF(S698="","There is no mapcode in this row, only a country code.",IF(ISNUMBER(FIND(" ",S698)),"There are too many spaces. A mapcode looks like ZAF RDD.2J: the country code, one space, then the code.",IF(Z698&lt;&gt;"","Contains characters that can't be in a mapcode: "&amp;Z698,IF(OR(AA698&lt;&gt;1,W698&lt;2,W698&gt;5,Y698&lt;2,Y698&gt;4),"This doesn't look like a mapcode. Mapcodes look like RDD.2J: 2 to 5 letters or numbers, a dot, then 2 to 4 more.",IF(AND(U698="",NOT(AB698)),"MISSING",IF(AND(U698&lt;&gt;"",OR(LEN(U698)&lt;2,LEN(U698)&gt;6,ISNUMBER(FIND(".",U698)))),"The country code """&amp;U698&amp;""" doesn't look right. Use a code like ZAF (South Africa) or US-CA (California).","")))))))</f>
        <v/>
      </c>
      <c r="AD698" s="50">
        <f>AND(R698&lt;&gt;"",T698&lt;&gt;"",R698&lt;&gt;T698)</f>
        <v/>
      </c>
    </row>
    <row r="699">
      <c r="B699" s="44" t="n"/>
      <c r="C699" s="44" t="n"/>
      <c r="D699" s="45">
        <f>IF(P699="","",IF(AC699="MISSING","MISSING COUNTRY CODE",IF(AC699&lt;&gt;"","NOT A VALID MAPCODE",IF(M699="NO CONNECTION","NO CONNECTION",IF(NOT(ISNUMBER(F699)),"NOT FOUND",IF(AD699,"CONVERTED – PLEASE CHECK","CONVERTED"))))))</f>
        <v/>
      </c>
      <c r="E699" s="46">
        <f>IF(OR(P699="",AC699&lt;&gt;""),"",TRIM(U699&amp;" "&amp;S699))</f>
        <v/>
      </c>
      <c r="F699" s="47">
        <f>IF(OR(M699="",M699="NO CONNECTION"),"",IFERROR(VALUE(SUBSTITUTE(_xlfn.FILTERXML(M699,"//latDeg"),".",MID(1/2,2,1))),""))</f>
        <v/>
      </c>
      <c r="G699" s="47">
        <f>IF(OR(M699="",M699="NO CONNECTION"),"",IFERROR(VALUE(SUBSTITUTE(_xlfn.FILTERXML(M699,"//lonDeg"),".",MID(1/2,2,1))),""))</f>
        <v/>
      </c>
      <c r="H699" s="45">
        <f>IF(ISNUMBER(F699),SUBSTITUTE(ROUND(F699,6)&amp;"",",",".")&amp;", "&amp;SUBSTITUTE(ROUND(G699,6)&amp;"",",","."),"")</f>
        <v/>
      </c>
      <c r="I699" s="46">
        <f>IF(ISNUMBER(F699),IFERROR(HYPERLINK("https://www.mymapcodes.com/go/?t="&amp;IF(U699="","AAA",U699)&amp;"&amp;ma="&amp;LEFT(S699,V699-1)&amp;"&amp;mb="&amp;MID(S699,V699+1,99),"Open on MyMapcodes →"),""),"")</f>
        <v/>
      </c>
      <c r="J699" s="48">
        <f>IF(P699="","",IF(AC699="MISSING","Add the country code: put it in front of the mapcode (e.g. ZAF RDD.2J) or in column C. ZAF = South Africa.",IF(AC699&lt;&gt;"",AC699,IF(M699="NO CONNECTION","Excel couldn't reach the mapcode service. Click the REFRESH RESULTS box just above the table.",IF(NOT(ISNUMBER(F699)),"The mapcode service doesn't recognise "&amp;E699&amp;". Check the mapcode and the country code.",IF(AD699,"Two different country codes were given, so the one in front of the mapcode ("&amp;R699&amp;") was used.",IF(E699&lt;&gt;TRIM(UPPER(B699&amp;"")),"Tidied up to "&amp;E699&amp;".","")))))))</f>
        <v/>
      </c>
      <c r="L699" s="49">
        <f>IF(E699="","",MapcodeAPI&amp;"coords/"&amp;SUBSTITUTE(E699," ","%20"))&amp;LEFT($B$13,0)</f>
        <v/>
      </c>
      <c r="M699" s="49">
        <f>IF(L699="","",IFERROR(_xlfn.WEBSERVICE(L699),IF(MapcodeAPIBackup="","NO CONNECTION",IFERROR(_xlfn.WEBSERVICE(MapcodeAPIBackup&amp;MID(L699,LEN(MapcodeAPI)+1,999)),"NO CONNECTION"))))</f>
        <v/>
      </c>
      <c r="N699" t="inlineStr">
        <is>
          <t xml:space="preserve"> </t>
        </is>
      </c>
      <c r="P699" s="50">
        <f>IFERROR(IF(AND(TRIM(B699&amp;"")="",TRIM(C699&amp;"")=""),"","#"&amp;UPPER(B699&amp;"")),"#(ERROR)")</f>
        <v/>
      </c>
      <c r="Q699" s="50">
        <f>IF(P699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699,2,999)," "," "),"﻿"," "),"​"," "),"⁠"," ")," "," ")," "," "),CHAR(9)," "),CHAR(10)," "),CHAR(13)," "),"MAPCODE"," "),CHAR(34)," "),"“"," "),"”"," "),"'"," "),"’"," "),"‘"," "),"("," "),")"," "),"["," "),"]"," "),"{"," "),"}"," "),","," "),";"," "),"|"," "),":"," "),"/"," "),"\"," ")))</f>
        <v/>
      </c>
      <c r="R699" s="50">
        <f>IF(ISNUMBER(FIND(" ",Q699)),LEFT(Q699,FIND(" ",Q699)-1),"")</f>
        <v/>
      </c>
      <c r="S699" s="50">
        <f>IF(ISNUMBER(FIND(" ",Q699)),TRIM(MID(Q699,FIND(" ",Q699)+1,999)),Q699)</f>
        <v/>
      </c>
      <c r="T6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699&amp;"")," "," "),"﻿"," "),"​"," "),"⁠"," ")," "," ")," "," "),CHAR(9)," "),CHAR(10)," "),CHAR(13)," "),"MAPCODE"," "),CHAR(34)," "),"“"," "),"”"," "),"'"," "),"’"," "),"‘"," "),"("," "),")"," "),"["," "),"]"," "),"{"," "),"}"," "),","," "),";"," "),"|"," "),":"," "),"/"," "),"\"," "))</f>
        <v/>
      </c>
      <c r="U699" s="50">
        <f>IF(R699&lt;&gt;"",R699,T699)</f>
        <v/>
      </c>
      <c r="V699" s="50">
        <f>IFERROR(FIND(".",S699),0)</f>
        <v/>
      </c>
      <c r="W699" s="50">
        <f>IF(V699&gt;0,V699-1,LEN(S699))</f>
        <v/>
      </c>
      <c r="X699" s="50">
        <f>IF(V699=0,"",IFERROR(LEFT(MID(S699,V699+1,99),FIND("-",MID(S699,V699+1,99))-1),MID(S699,V699+1,99)))</f>
        <v/>
      </c>
      <c r="Y699" s="50">
        <f>LEN(X699)</f>
        <v/>
      </c>
      <c r="Z6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699,"0",""),"1",""),"2",""),"3",""),"4",""),"5",""),"6",""),"7",""),"8",""),"9",""),"A",""),"B",""),"C",""),"D",""),"E",""),"F",""),"G",""),"H",""),"I",""),"J",""),"K",""),"L",""),"M",""),"N",""),"O",""),"P",""),"Q",""),"R",""),"S",""),"T",""),"U",""),"V",""),"W",""),"X",""),"Y",""),"Z",""),".",""),"-","")</f>
        <v/>
      </c>
      <c r="AA699" s="50">
        <f>LEN(S699)-LEN(SUBSTITUTE(S699,".",""))</f>
        <v/>
      </c>
      <c r="AB699" s="50">
        <f>AND(W699=5,Y699=4)</f>
        <v/>
      </c>
      <c r="AC699" s="50">
        <f>IF(P699="","",IF(S699="","There is no mapcode in this row, only a country code.",IF(ISNUMBER(FIND(" ",S699)),"There are too many spaces. A mapcode looks like ZAF RDD.2J: the country code, one space, then the code.",IF(Z699&lt;&gt;"","Contains characters that can't be in a mapcode: "&amp;Z699,IF(OR(AA699&lt;&gt;1,W699&lt;2,W699&gt;5,Y699&lt;2,Y699&gt;4),"This doesn't look like a mapcode. Mapcodes look like RDD.2J: 2 to 5 letters or numbers, a dot, then 2 to 4 more.",IF(AND(U699="",NOT(AB699)),"MISSING",IF(AND(U699&lt;&gt;"",OR(LEN(U699)&lt;2,LEN(U699)&gt;6,ISNUMBER(FIND(".",U699)))),"The country code """&amp;U699&amp;""" doesn't look right. Use a code like ZAF (South Africa) or US-CA (California).","")))))))</f>
        <v/>
      </c>
      <c r="AD699" s="50">
        <f>AND(R699&lt;&gt;"",T699&lt;&gt;"",R699&lt;&gt;T699)</f>
        <v/>
      </c>
    </row>
    <row r="700">
      <c r="B700" s="44" t="n"/>
      <c r="C700" s="44" t="n"/>
      <c r="D700" s="45">
        <f>IF(P700="","",IF(AC700="MISSING","MISSING COUNTRY CODE",IF(AC700&lt;&gt;"","NOT A VALID MAPCODE",IF(M700="NO CONNECTION","NO CONNECTION",IF(NOT(ISNUMBER(F700)),"NOT FOUND",IF(AD700,"CONVERTED – PLEASE CHECK","CONVERTED"))))))</f>
        <v/>
      </c>
      <c r="E700" s="46">
        <f>IF(OR(P700="",AC700&lt;&gt;""),"",TRIM(U700&amp;" "&amp;S700))</f>
        <v/>
      </c>
      <c r="F700" s="47">
        <f>IF(OR(M700="",M700="NO CONNECTION"),"",IFERROR(VALUE(SUBSTITUTE(_xlfn.FILTERXML(M700,"//latDeg"),".",MID(1/2,2,1))),""))</f>
        <v/>
      </c>
      <c r="G700" s="47">
        <f>IF(OR(M700="",M700="NO CONNECTION"),"",IFERROR(VALUE(SUBSTITUTE(_xlfn.FILTERXML(M700,"//lonDeg"),".",MID(1/2,2,1))),""))</f>
        <v/>
      </c>
      <c r="H700" s="45">
        <f>IF(ISNUMBER(F700),SUBSTITUTE(ROUND(F700,6)&amp;"",",",".")&amp;", "&amp;SUBSTITUTE(ROUND(G700,6)&amp;"",",","."),"")</f>
        <v/>
      </c>
      <c r="I700" s="46">
        <f>IF(ISNUMBER(F700),IFERROR(HYPERLINK("https://www.mymapcodes.com/go/?t="&amp;IF(U700="","AAA",U700)&amp;"&amp;ma="&amp;LEFT(S700,V700-1)&amp;"&amp;mb="&amp;MID(S700,V700+1,99),"Open on MyMapcodes →"),""),"")</f>
        <v/>
      </c>
      <c r="J700" s="48">
        <f>IF(P700="","",IF(AC700="MISSING","Add the country code: put it in front of the mapcode (e.g. ZAF RDD.2J) or in column C. ZAF = South Africa.",IF(AC700&lt;&gt;"",AC700,IF(M700="NO CONNECTION","Excel couldn't reach the mapcode service. Click the REFRESH RESULTS box just above the table.",IF(NOT(ISNUMBER(F700)),"The mapcode service doesn't recognise "&amp;E700&amp;". Check the mapcode and the country code.",IF(AD700,"Two different country codes were given, so the one in front of the mapcode ("&amp;R700&amp;") was used.",IF(E700&lt;&gt;TRIM(UPPER(B700&amp;"")),"Tidied up to "&amp;E700&amp;".","")))))))</f>
        <v/>
      </c>
      <c r="L700" s="49">
        <f>IF(E700="","",MapcodeAPI&amp;"coords/"&amp;SUBSTITUTE(E700," ","%20"))&amp;LEFT($B$13,0)</f>
        <v/>
      </c>
      <c r="M700" s="49">
        <f>IF(L700="","",IFERROR(_xlfn.WEBSERVICE(L700),IF(MapcodeAPIBackup="","NO CONNECTION",IFERROR(_xlfn.WEBSERVICE(MapcodeAPIBackup&amp;MID(L700,LEN(MapcodeAPI)+1,999)),"NO CONNECTION"))))</f>
        <v/>
      </c>
      <c r="N700" t="inlineStr">
        <is>
          <t xml:space="preserve"> </t>
        </is>
      </c>
      <c r="P700" s="50">
        <f>IFERROR(IF(AND(TRIM(B700&amp;"")="",TRIM(C700&amp;"")=""),"","#"&amp;UPPER(B700&amp;"")),"#(ERROR)")</f>
        <v/>
      </c>
      <c r="Q700" s="50">
        <f>IF(P700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700,2,999)," "," "),"﻿"," "),"​"," "),"⁠"," ")," "," ")," "," "),CHAR(9)," "),CHAR(10)," "),CHAR(13)," "),"MAPCODE"," "),CHAR(34)," "),"“"," "),"”"," "),"'"," "),"’"," "),"‘"," "),"("," "),")"," "),"["," "),"]"," "),"{"," "),"}"," "),","," "),";"," "),"|"," "),":"," "),"/"," "),"\"," ")))</f>
        <v/>
      </c>
      <c r="R700" s="50">
        <f>IF(ISNUMBER(FIND(" ",Q700)),LEFT(Q700,FIND(" ",Q700)-1),"")</f>
        <v/>
      </c>
      <c r="S700" s="50">
        <f>IF(ISNUMBER(FIND(" ",Q700)),TRIM(MID(Q700,FIND(" ",Q700)+1,999)),Q700)</f>
        <v/>
      </c>
      <c r="T7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700&amp;"")," "," "),"﻿"," "),"​"," "),"⁠"," ")," "," ")," "," "),CHAR(9)," "),CHAR(10)," "),CHAR(13)," "),"MAPCODE"," "),CHAR(34)," "),"“"," "),"”"," "),"'"," "),"’"," "),"‘"," "),"("," "),")"," "),"["," "),"]"," "),"{"," "),"}"," "),","," "),";"," "),"|"," "),":"," "),"/"," "),"\"," "))</f>
        <v/>
      </c>
      <c r="U700" s="50">
        <f>IF(R700&lt;&gt;"",R700,T700)</f>
        <v/>
      </c>
      <c r="V700" s="50">
        <f>IFERROR(FIND(".",S700),0)</f>
        <v/>
      </c>
      <c r="W700" s="50">
        <f>IF(V700&gt;0,V700-1,LEN(S700))</f>
        <v/>
      </c>
      <c r="X700" s="50">
        <f>IF(V700=0,"",IFERROR(LEFT(MID(S700,V700+1,99),FIND("-",MID(S700,V700+1,99))-1),MID(S700,V700+1,99)))</f>
        <v/>
      </c>
      <c r="Y700" s="50">
        <f>LEN(X700)</f>
        <v/>
      </c>
      <c r="Z7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700,"0",""),"1",""),"2",""),"3",""),"4",""),"5",""),"6",""),"7",""),"8",""),"9",""),"A",""),"B",""),"C",""),"D",""),"E",""),"F",""),"G",""),"H",""),"I",""),"J",""),"K",""),"L",""),"M",""),"N",""),"O",""),"P",""),"Q",""),"R",""),"S",""),"T",""),"U",""),"V",""),"W",""),"X",""),"Y",""),"Z",""),".",""),"-","")</f>
        <v/>
      </c>
      <c r="AA700" s="50">
        <f>LEN(S700)-LEN(SUBSTITUTE(S700,".",""))</f>
        <v/>
      </c>
      <c r="AB700" s="50">
        <f>AND(W700=5,Y700=4)</f>
        <v/>
      </c>
      <c r="AC700" s="50">
        <f>IF(P700="","",IF(S700="","There is no mapcode in this row, only a country code.",IF(ISNUMBER(FIND(" ",S700)),"There are too many spaces. A mapcode looks like ZAF RDD.2J: the country code, one space, then the code.",IF(Z700&lt;&gt;"","Contains characters that can't be in a mapcode: "&amp;Z700,IF(OR(AA700&lt;&gt;1,W700&lt;2,W700&gt;5,Y700&lt;2,Y700&gt;4),"This doesn't look like a mapcode. Mapcodes look like RDD.2J: 2 to 5 letters or numbers, a dot, then 2 to 4 more.",IF(AND(U700="",NOT(AB700)),"MISSING",IF(AND(U700&lt;&gt;"",OR(LEN(U700)&lt;2,LEN(U700)&gt;6,ISNUMBER(FIND(".",U700)))),"The country code """&amp;U700&amp;""" doesn't look right. Use a code like ZAF (South Africa) or US-CA (California).","")))))))</f>
        <v/>
      </c>
      <c r="AD700" s="50">
        <f>AND(R700&lt;&gt;"",T700&lt;&gt;"",R700&lt;&gt;T700)</f>
        <v/>
      </c>
    </row>
    <row r="701">
      <c r="B701" s="44" t="n"/>
      <c r="C701" s="44" t="n"/>
      <c r="D701" s="45">
        <f>IF(P701="","",IF(AC701="MISSING","MISSING COUNTRY CODE",IF(AC701&lt;&gt;"","NOT A VALID MAPCODE",IF(M701="NO CONNECTION","NO CONNECTION",IF(NOT(ISNUMBER(F701)),"NOT FOUND",IF(AD701,"CONVERTED – PLEASE CHECK","CONVERTED"))))))</f>
        <v/>
      </c>
      <c r="E701" s="46">
        <f>IF(OR(P701="",AC701&lt;&gt;""),"",TRIM(U701&amp;" "&amp;S701))</f>
        <v/>
      </c>
      <c r="F701" s="47">
        <f>IF(OR(M701="",M701="NO CONNECTION"),"",IFERROR(VALUE(SUBSTITUTE(_xlfn.FILTERXML(M701,"//latDeg"),".",MID(1/2,2,1))),""))</f>
        <v/>
      </c>
      <c r="G701" s="47">
        <f>IF(OR(M701="",M701="NO CONNECTION"),"",IFERROR(VALUE(SUBSTITUTE(_xlfn.FILTERXML(M701,"//lonDeg"),".",MID(1/2,2,1))),""))</f>
        <v/>
      </c>
      <c r="H701" s="45">
        <f>IF(ISNUMBER(F701),SUBSTITUTE(ROUND(F701,6)&amp;"",",",".")&amp;", "&amp;SUBSTITUTE(ROUND(G701,6)&amp;"",",","."),"")</f>
        <v/>
      </c>
      <c r="I701" s="46">
        <f>IF(ISNUMBER(F701),IFERROR(HYPERLINK("https://www.mymapcodes.com/go/?t="&amp;IF(U701="","AAA",U701)&amp;"&amp;ma="&amp;LEFT(S701,V701-1)&amp;"&amp;mb="&amp;MID(S701,V701+1,99),"Open on MyMapcodes →"),""),"")</f>
        <v/>
      </c>
      <c r="J701" s="48">
        <f>IF(P701="","",IF(AC701="MISSING","Add the country code: put it in front of the mapcode (e.g. ZAF RDD.2J) or in column C. ZAF = South Africa.",IF(AC701&lt;&gt;"",AC701,IF(M701="NO CONNECTION","Excel couldn't reach the mapcode service. Click the REFRESH RESULTS box just above the table.",IF(NOT(ISNUMBER(F701)),"The mapcode service doesn't recognise "&amp;E701&amp;". Check the mapcode and the country code.",IF(AD701,"Two different country codes were given, so the one in front of the mapcode ("&amp;R701&amp;") was used.",IF(E701&lt;&gt;TRIM(UPPER(B701&amp;"")),"Tidied up to "&amp;E701&amp;".","")))))))</f>
        <v/>
      </c>
      <c r="L701" s="49">
        <f>IF(E701="","",MapcodeAPI&amp;"coords/"&amp;SUBSTITUTE(E701," ","%20"))&amp;LEFT($B$13,0)</f>
        <v/>
      </c>
      <c r="M701" s="49">
        <f>IF(L701="","",IFERROR(_xlfn.WEBSERVICE(L701),IF(MapcodeAPIBackup="","NO CONNECTION",IFERROR(_xlfn.WEBSERVICE(MapcodeAPIBackup&amp;MID(L701,LEN(MapcodeAPI)+1,999)),"NO CONNECTION"))))</f>
        <v/>
      </c>
      <c r="N701" t="inlineStr">
        <is>
          <t xml:space="preserve"> </t>
        </is>
      </c>
      <c r="P701" s="50">
        <f>IFERROR(IF(AND(TRIM(B701&amp;"")="",TRIM(C701&amp;"")=""),"","#"&amp;UPPER(B701&amp;"")),"#(ERROR)")</f>
        <v/>
      </c>
      <c r="Q701" s="50">
        <f>IF(P701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701,2,999)," "," "),"﻿"," "),"​"," "),"⁠"," ")," "," ")," "," "),CHAR(9)," "),CHAR(10)," "),CHAR(13)," "),"MAPCODE"," "),CHAR(34)," "),"“"," "),"”"," "),"'"," "),"’"," "),"‘"," "),"("," "),")"," "),"["," "),"]"," "),"{"," "),"}"," "),","," "),";"," "),"|"," "),":"," "),"/"," "),"\"," ")))</f>
        <v/>
      </c>
      <c r="R701" s="50">
        <f>IF(ISNUMBER(FIND(" ",Q701)),LEFT(Q701,FIND(" ",Q701)-1),"")</f>
        <v/>
      </c>
      <c r="S701" s="50">
        <f>IF(ISNUMBER(FIND(" ",Q701)),TRIM(MID(Q701,FIND(" ",Q701)+1,999)),Q701)</f>
        <v/>
      </c>
      <c r="T7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701&amp;"")," "," "),"﻿"," "),"​"," "),"⁠"," ")," "," ")," "," "),CHAR(9)," "),CHAR(10)," "),CHAR(13)," "),"MAPCODE"," "),CHAR(34)," "),"“"," "),"”"," "),"'"," "),"’"," "),"‘"," "),"("," "),")"," "),"["," "),"]"," "),"{"," "),"}"," "),","," "),";"," "),"|"," "),":"," "),"/"," "),"\"," "))</f>
        <v/>
      </c>
      <c r="U701" s="50">
        <f>IF(R701&lt;&gt;"",R701,T701)</f>
        <v/>
      </c>
      <c r="V701" s="50">
        <f>IFERROR(FIND(".",S701),0)</f>
        <v/>
      </c>
      <c r="W701" s="50">
        <f>IF(V701&gt;0,V701-1,LEN(S701))</f>
        <v/>
      </c>
      <c r="X701" s="50">
        <f>IF(V701=0,"",IFERROR(LEFT(MID(S701,V701+1,99),FIND("-",MID(S701,V701+1,99))-1),MID(S701,V701+1,99)))</f>
        <v/>
      </c>
      <c r="Y701" s="50">
        <f>LEN(X701)</f>
        <v/>
      </c>
      <c r="Z7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701,"0",""),"1",""),"2",""),"3",""),"4",""),"5",""),"6",""),"7",""),"8",""),"9",""),"A",""),"B",""),"C",""),"D",""),"E",""),"F",""),"G",""),"H",""),"I",""),"J",""),"K",""),"L",""),"M",""),"N",""),"O",""),"P",""),"Q",""),"R",""),"S",""),"T",""),"U",""),"V",""),"W",""),"X",""),"Y",""),"Z",""),".",""),"-","")</f>
        <v/>
      </c>
      <c r="AA701" s="50">
        <f>LEN(S701)-LEN(SUBSTITUTE(S701,".",""))</f>
        <v/>
      </c>
      <c r="AB701" s="50">
        <f>AND(W701=5,Y701=4)</f>
        <v/>
      </c>
      <c r="AC701" s="50">
        <f>IF(P701="","",IF(S701="","There is no mapcode in this row, only a country code.",IF(ISNUMBER(FIND(" ",S701)),"There are too many spaces. A mapcode looks like ZAF RDD.2J: the country code, one space, then the code.",IF(Z701&lt;&gt;"","Contains characters that can't be in a mapcode: "&amp;Z701,IF(OR(AA701&lt;&gt;1,W701&lt;2,W701&gt;5,Y701&lt;2,Y701&gt;4),"This doesn't look like a mapcode. Mapcodes look like RDD.2J: 2 to 5 letters or numbers, a dot, then 2 to 4 more.",IF(AND(U701="",NOT(AB701)),"MISSING",IF(AND(U701&lt;&gt;"",OR(LEN(U701)&lt;2,LEN(U701)&gt;6,ISNUMBER(FIND(".",U701)))),"The country code """&amp;U701&amp;""" doesn't look right. Use a code like ZAF (South Africa) or US-CA (California).","")))))))</f>
        <v/>
      </c>
      <c r="AD701" s="50">
        <f>AND(R701&lt;&gt;"",T701&lt;&gt;"",R701&lt;&gt;T701)</f>
        <v/>
      </c>
    </row>
    <row r="702">
      <c r="B702" s="44" t="n"/>
      <c r="C702" s="44" t="n"/>
      <c r="D702" s="45">
        <f>IF(P702="","",IF(AC702="MISSING","MISSING COUNTRY CODE",IF(AC702&lt;&gt;"","NOT A VALID MAPCODE",IF(M702="NO CONNECTION","NO CONNECTION",IF(NOT(ISNUMBER(F702)),"NOT FOUND",IF(AD702,"CONVERTED – PLEASE CHECK","CONVERTED"))))))</f>
        <v/>
      </c>
      <c r="E702" s="46">
        <f>IF(OR(P702="",AC702&lt;&gt;""),"",TRIM(U702&amp;" "&amp;S702))</f>
        <v/>
      </c>
      <c r="F702" s="47">
        <f>IF(OR(M702="",M702="NO CONNECTION"),"",IFERROR(VALUE(SUBSTITUTE(_xlfn.FILTERXML(M702,"//latDeg"),".",MID(1/2,2,1))),""))</f>
        <v/>
      </c>
      <c r="G702" s="47">
        <f>IF(OR(M702="",M702="NO CONNECTION"),"",IFERROR(VALUE(SUBSTITUTE(_xlfn.FILTERXML(M702,"//lonDeg"),".",MID(1/2,2,1))),""))</f>
        <v/>
      </c>
      <c r="H702" s="45">
        <f>IF(ISNUMBER(F702),SUBSTITUTE(ROUND(F702,6)&amp;"",",",".")&amp;", "&amp;SUBSTITUTE(ROUND(G702,6)&amp;"",",","."),"")</f>
        <v/>
      </c>
      <c r="I702" s="46">
        <f>IF(ISNUMBER(F702),IFERROR(HYPERLINK("https://www.mymapcodes.com/go/?t="&amp;IF(U702="","AAA",U702)&amp;"&amp;ma="&amp;LEFT(S702,V702-1)&amp;"&amp;mb="&amp;MID(S702,V702+1,99),"Open on MyMapcodes →"),""),"")</f>
        <v/>
      </c>
      <c r="J702" s="48">
        <f>IF(P702="","",IF(AC702="MISSING","Add the country code: put it in front of the mapcode (e.g. ZAF RDD.2J) or in column C. ZAF = South Africa.",IF(AC702&lt;&gt;"",AC702,IF(M702="NO CONNECTION","Excel couldn't reach the mapcode service. Click the REFRESH RESULTS box just above the table.",IF(NOT(ISNUMBER(F702)),"The mapcode service doesn't recognise "&amp;E702&amp;". Check the mapcode and the country code.",IF(AD702,"Two different country codes were given, so the one in front of the mapcode ("&amp;R702&amp;") was used.",IF(E702&lt;&gt;TRIM(UPPER(B702&amp;"")),"Tidied up to "&amp;E702&amp;".","")))))))</f>
        <v/>
      </c>
      <c r="L702" s="49">
        <f>IF(E702="","",MapcodeAPI&amp;"coords/"&amp;SUBSTITUTE(E702," ","%20"))&amp;LEFT($B$13,0)</f>
        <v/>
      </c>
      <c r="M702" s="49">
        <f>IF(L702="","",IFERROR(_xlfn.WEBSERVICE(L702),IF(MapcodeAPIBackup="","NO CONNECTION",IFERROR(_xlfn.WEBSERVICE(MapcodeAPIBackup&amp;MID(L702,LEN(MapcodeAPI)+1,999)),"NO CONNECTION"))))</f>
        <v/>
      </c>
      <c r="N702" t="inlineStr">
        <is>
          <t xml:space="preserve"> </t>
        </is>
      </c>
      <c r="P702" s="50">
        <f>IFERROR(IF(AND(TRIM(B702&amp;"")="",TRIM(C702&amp;"")=""),"","#"&amp;UPPER(B702&amp;"")),"#(ERROR)")</f>
        <v/>
      </c>
      <c r="Q702" s="50">
        <f>IF(P702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702,2,999)," "," "),"﻿"," "),"​"," "),"⁠"," ")," "," ")," "," "),CHAR(9)," "),CHAR(10)," "),CHAR(13)," "),"MAPCODE"," "),CHAR(34)," "),"“"," "),"”"," "),"'"," "),"’"," "),"‘"," "),"("," "),")"," "),"["," "),"]"," "),"{"," "),"}"," "),","," "),";"," "),"|"," "),":"," "),"/"," "),"\"," ")))</f>
        <v/>
      </c>
      <c r="R702" s="50">
        <f>IF(ISNUMBER(FIND(" ",Q702)),LEFT(Q702,FIND(" ",Q702)-1),"")</f>
        <v/>
      </c>
      <c r="S702" s="50">
        <f>IF(ISNUMBER(FIND(" ",Q702)),TRIM(MID(Q702,FIND(" ",Q702)+1,999)),Q702)</f>
        <v/>
      </c>
      <c r="T7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702&amp;"")," "," "),"﻿"," "),"​"," "),"⁠"," ")," "," ")," "," "),CHAR(9)," "),CHAR(10)," "),CHAR(13)," "),"MAPCODE"," "),CHAR(34)," "),"“"," "),"”"," "),"'"," "),"’"," "),"‘"," "),"("," "),")"," "),"["," "),"]"," "),"{"," "),"}"," "),","," "),";"," "),"|"," "),":"," "),"/"," "),"\"," "))</f>
        <v/>
      </c>
      <c r="U702" s="50">
        <f>IF(R702&lt;&gt;"",R702,T702)</f>
        <v/>
      </c>
      <c r="V702" s="50">
        <f>IFERROR(FIND(".",S702),0)</f>
        <v/>
      </c>
      <c r="W702" s="50">
        <f>IF(V702&gt;0,V702-1,LEN(S702))</f>
        <v/>
      </c>
      <c r="X702" s="50">
        <f>IF(V702=0,"",IFERROR(LEFT(MID(S702,V702+1,99),FIND("-",MID(S702,V702+1,99))-1),MID(S702,V702+1,99)))</f>
        <v/>
      </c>
      <c r="Y702" s="50">
        <f>LEN(X702)</f>
        <v/>
      </c>
      <c r="Z7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702,"0",""),"1",""),"2",""),"3",""),"4",""),"5",""),"6",""),"7",""),"8",""),"9",""),"A",""),"B",""),"C",""),"D",""),"E",""),"F",""),"G",""),"H",""),"I",""),"J",""),"K",""),"L",""),"M",""),"N",""),"O",""),"P",""),"Q",""),"R",""),"S",""),"T",""),"U",""),"V",""),"W",""),"X",""),"Y",""),"Z",""),".",""),"-","")</f>
        <v/>
      </c>
      <c r="AA702" s="50">
        <f>LEN(S702)-LEN(SUBSTITUTE(S702,".",""))</f>
        <v/>
      </c>
      <c r="AB702" s="50">
        <f>AND(W702=5,Y702=4)</f>
        <v/>
      </c>
      <c r="AC702" s="50">
        <f>IF(P702="","",IF(S702="","There is no mapcode in this row, only a country code.",IF(ISNUMBER(FIND(" ",S702)),"There are too many spaces. A mapcode looks like ZAF RDD.2J: the country code, one space, then the code.",IF(Z702&lt;&gt;"","Contains characters that can't be in a mapcode: "&amp;Z702,IF(OR(AA702&lt;&gt;1,W702&lt;2,W702&gt;5,Y702&lt;2,Y702&gt;4),"This doesn't look like a mapcode. Mapcodes look like RDD.2J: 2 to 5 letters or numbers, a dot, then 2 to 4 more.",IF(AND(U702="",NOT(AB702)),"MISSING",IF(AND(U702&lt;&gt;"",OR(LEN(U702)&lt;2,LEN(U702)&gt;6,ISNUMBER(FIND(".",U702)))),"The country code """&amp;U702&amp;""" doesn't look right. Use a code like ZAF (South Africa) or US-CA (California).","")))))))</f>
        <v/>
      </c>
      <c r="AD702" s="50">
        <f>AND(R702&lt;&gt;"",T702&lt;&gt;"",R702&lt;&gt;T702)</f>
        <v/>
      </c>
    </row>
    <row r="703">
      <c r="B703" s="44" t="n"/>
      <c r="C703" s="44" t="n"/>
      <c r="D703" s="45">
        <f>IF(P703="","",IF(AC703="MISSING","MISSING COUNTRY CODE",IF(AC703&lt;&gt;"","NOT A VALID MAPCODE",IF(M703="NO CONNECTION","NO CONNECTION",IF(NOT(ISNUMBER(F703)),"NOT FOUND",IF(AD703,"CONVERTED – PLEASE CHECK","CONVERTED"))))))</f>
        <v/>
      </c>
      <c r="E703" s="46">
        <f>IF(OR(P703="",AC703&lt;&gt;""),"",TRIM(U703&amp;" "&amp;S703))</f>
        <v/>
      </c>
      <c r="F703" s="47">
        <f>IF(OR(M703="",M703="NO CONNECTION"),"",IFERROR(VALUE(SUBSTITUTE(_xlfn.FILTERXML(M703,"//latDeg"),".",MID(1/2,2,1))),""))</f>
        <v/>
      </c>
      <c r="G703" s="47">
        <f>IF(OR(M703="",M703="NO CONNECTION"),"",IFERROR(VALUE(SUBSTITUTE(_xlfn.FILTERXML(M703,"//lonDeg"),".",MID(1/2,2,1))),""))</f>
        <v/>
      </c>
      <c r="H703" s="45">
        <f>IF(ISNUMBER(F703),SUBSTITUTE(ROUND(F703,6)&amp;"",",",".")&amp;", "&amp;SUBSTITUTE(ROUND(G703,6)&amp;"",",","."),"")</f>
        <v/>
      </c>
      <c r="I703" s="46">
        <f>IF(ISNUMBER(F703),IFERROR(HYPERLINK("https://www.mymapcodes.com/go/?t="&amp;IF(U703="","AAA",U703)&amp;"&amp;ma="&amp;LEFT(S703,V703-1)&amp;"&amp;mb="&amp;MID(S703,V703+1,99),"Open on MyMapcodes →"),""),"")</f>
        <v/>
      </c>
      <c r="J703" s="48">
        <f>IF(P703="","",IF(AC703="MISSING","Add the country code: put it in front of the mapcode (e.g. ZAF RDD.2J) or in column C. ZAF = South Africa.",IF(AC703&lt;&gt;"",AC703,IF(M703="NO CONNECTION","Excel couldn't reach the mapcode service. Click the REFRESH RESULTS box just above the table.",IF(NOT(ISNUMBER(F703)),"The mapcode service doesn't recognise "&amp;E703&amp;". Check the mapcode and the country code.",IF(AD703,"Two different country codes were given, so the one in front of the mapcode ("&amp;R703&amp;") was used.",IF(E703&lt;&gt;TRIM(UPPER(B703&amp;"")),"Tidied up to "&amp;E703&amp;".","")))))))</f>
        <v/>
      </c>
      <c r="L703" s="49">
        <f>IF(E703="","",MapcodeAPI&amp;"coords/"&amp;SUBSTITUTE(E703," ","%20"))&amp;LEFT($B$13,0)</f>
        <v/>
      </c>
      <c r="M703" s="49">
        <f>IF(L703="","",IFERROR(_xlfn.WEBSERVICE(L703),IF(MapcodeAPIBackup="","NO CONNECTION",IFERROR(_xlfn.WEBSERVICE(MapcodeAPIBackup&amp;MID(L703,LEN(MapcodeAPI)+1,999)),"NO CONNECTION"))))</f>
        <v/>
      </c>
      <c r="N703" t="inlineStr">
        <is>
          <t xml:space="preserve"> </t>
        </is>
      </c>
      <c r="P703" s="50">
        <f>IFERROR(IF(AND(TRIM(B703&amp;"")="",TRIM(C703&amp;"")=""),"","#"&amp;UPPER(B703&amp;"")),"#(ERROR)")</f>
        <v/>
      </c>
      <c r="Q703" s="50">
        <f>IF(P703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703,2,999)," "," "),"﻿"," "),"​"," "),"⁠"," ")," "," ")," "," "),CHAR(9)," "),CHAR(10)," "),CHAR(13)," "),"MAPCODE"," "),CHAR(34)," "),"“"," "),"”"," "),"'"," "),"’"," "),"‘"," "),"("," "),")"," "),"["," "),"]"," "),"{"," "),"}"," "),","," "),";"," "),"|"," "),":"," "),"/"," "),"\"," ")))</f>
        <v/>
      </c>
      <c r="R703" s="50">
        <f>IF(ISNUMBER(FIND(" ",Q703)),LEFT(Q703,FIND(" ",Q703)-1),"")</f>
        <v/>
      </c>
      <c r="S703" s="50">
        <f>IF(ISNUMBER(FIND(" ",Q703)),TRIM(MID(Q703,FIND(" ",Q703)+1,999)),Q703)</f>
        <v/>
      </c>
      <c r="T7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703&amp;"")," "," "),"﻿"," "),"​"," "),"⁠"," ")," "," ")," "," "),CHAR(9)," "),CHAR(10)," "),CHAR(13)," "),"MAPCODE"," "),CHAR(34)," "),"“"," "),"”"," "),"'"," "),"’"," "),"‘"," "),"("," "),")"," "),"["," "),"]"," "),"{"," "),"}"," "),","," "),";"," "),"|"," "),":"," "),"/"," "),"\"," "))</f>
        <v/>
      </c>
      <c r="U703" s="50">
        <f>IF(R703&lt;&gt;"",R703,T703)</f>
        <v/>
      </c>
      <c r="V703" s="50">
        <f>IFERROR(FIND(".",S703),0)</f>
        <v/>
      </c>
      <c r="W703" s="50">
        <f>IF(V703&gt;0,V703-1,LEN(S703))</f>
        <v/>
      </c>
      <c r="X703" s="50">
        <f>IF(V703=0,"",IFERROR(LEFT(MID(S703,V703+1,99),FIND("-",MID(S703,V703+1,99))-1),MID(S703,V703+1,99)))</f>
        <v/>
      </c>
      <c r="Y703" s="50">
        <f>LEN(X703)</f>
        <v/>
      </c>
      <c r="Z7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703,"0",""),"1",""),"2",""),"3",""),"4",""),"5",""),"6",""),"7",""),"8",""),"9",""),"A",""),"B",""),"C",""),"D",""),"E",""),"F",""),"G",""),"H",""),"I",""),"J",""),"K",""),"L",""),"M",""),"N",""),"O",""),"P",""),"Q",""),"R",""),"S",""),"T",""),"U",""),"V",""),"W",""),"X",""),"Y",""),"Z",""),".",""),"-","")</f>
        <v/>
      </c>
      <c r="AA703" s="50">
        <f>LEN(S703)-LEN(SUBSTITUTE(S703,".",""))</f>
        <v/>
      </c>
      <c r="AB703" s="50">
        <f>AND(W703=5,Y703=4)</f>
        <v/>
      </c>
      <c r="AC703" s="50">
        <f>IF(P703="","",IF(S703="","There is no mapcode in this row, only a country code.",IF(ISNUMBER(FIND(" ",S703)),"There are too many spaces. A mapcode looks like ZAF RDD.2J: the country code, one space, then the code.",IF(Z703&lt;&gt;"","Contains characters that can't be in a mapcode: "&amp;Z703,IF(OR(AA703&lt;&gt;1,W703&lt;2,W703&gt;5,Y703&lt;2,Y703&gt;4),"This doesn't look like a mapcode. Mapcodes look like RDD.2J: 2 to 5 letters or numbers, a dot, then 2 to 4 more.",IF(AND(U703="",NOT(AB703)),"MISSING",IF(AND(U703&lt;&gt;"",OR(LEN(U703)&lt;2,LEN(U703)&gt;6,ISNUMBER(FIND(".",U703)))),"The country code """&amp;U703&amp;""" doesn't look right. Use a code like ZAF (South Africa) or US-CA (California).","")))))))</f>
        <v/>
      </c>
      <c r="AD703" s="50">
        <f>AND(R703&lt;&gt;"",T703&lt;&gt;"",R703&lt;&gt;T703)</f>
        <v/>
      </c>
    </row>
    <row r="704">
      <c r="B704" s="44" t="n"/>
      <c r="C704" s="44" t="n"/>
      <c r="D704" s="45">
        <f>IF(P704="","",IF(AC704="MISSING","MISSING COUNTRY CODE",IF(AC704&lt;&gt;"","NOT A VALID MAPCODE",IF(M704="NO CONNECTION","NO CONNECTION",IF(NOT(ISNUMBER(F704)),"NOT FOUND",IF(AD704,"CONVERTED – PLEASE CHECK","CONVERTED"))))))</f>
        <v/>
      </c>
      <c r="E704" s="46">
        <f>IF(OR(P704="",AC704&lt;&gt;""),"",TRIM(U704&amp;" "&amp;S704))</f>
        <v/>
      </c>
      <c r="F704" s="47">
        <f>IF(OR(M704="",M704="NO CONNECTION"),"",IFERROR(VALUE(SUBSTITUTE(_xlfn.FILTERXML(M704,"//latDeg"),".",MID(1/2,2,1))),""))</f>
        <v/>
      </c>
      <c r="G704" s="47">
        <f>IF(OR(M704="",M704="NO CONNECTION"),"",IFERROR(VALUE(SUBSTITUTE(_xlfn.FILTERXML(M704,"//lonDeg"),".",MID(1/2,2,1))),""))</f>
        <v/>
      </c>
      <c r="H704" s="45">
        <f>IF(ISNUMBER(F704),SUBSTITUTE(ROUND(F704,6)&amp;"",",",".")&amp;", "&amp;SUBSTITUTE(ROUND(G704,6)&amp;"",",","."),"")</f>
        <v/>
      </c>
      <c r="I704" s="46">
        <f>IF(ISNUMBER(F704),IFERROR(HYPERLINK("https://www.mymapcodes.com/go/?t="&amp;IF(U704="","AAA",U704)&amp;"&amp;ma="&amp;LEFT(S704,V704-1)&amp;"&amp;mb="&amp;MID(S704,V704+1,99),"Open on MyMapcodes →"),""),"")</f>
        <v/>
      </c>
      <c r="J704" s="48">
        <f>IF(P704="","",IF(AC704="MISSING","Add the country code: put it in front of the mapcode (e.g. ZAF RDD.2J) or in column C. ZAF = South Africa.",IF(AC704&lt;&gt;"",AC704,IF(M704="NO CONNECTION","Excel couldn't reach the mapcode service. Click the REFRESH RESULTS box just above the table.",IF(NOT(ISNUMBER(F704)),"The mapcode service doesn't recognise "&amp;E704&amp;". Check the mapcode and the country code.",IF(AD704,"Two different country codes were given, so the one in front of the mapcode ("&amp;R704&amp;") was used.",IF(E704&lt;&gt;TRIM(UPPER(B704&amp;"")),"Tidied up to "&amp;E704&amp;".","")))))))</f>
        <v/>
      </c>
      <c r="L704" s="49">
        <f>IF(E704="","",MapcodeAPI&amp;"coords/"&amp;SUBSTITUTE(E704," ","%20"))&amp;LEFT($B$13,0)</f>
        <v/>
      </c>
      <c r="M704" s="49">
        <f>IF(L704="","",IFERROR(_xlfn.WEBSERVICE(L704),IF(MapcodeAPIBackup="","NO CONNECTION",IFERROR(_xlfn.WEBSERVICE(MapcodeAPIBackup&amp;MID(L704,LEN(MapcodeAPI)+1,999)),"NO CONNECTION"))))</f>
        <v/>
      </c>
      <c r="N704" t="inlineStr">
        <is>
          <t xml:space="preserve"> </t>
        </is>
      </c>
      <c r="P704" s="50">
        <f>IFERROR(IF(AND(TRIM(B704&amp;"")="",TRIM(C704&amp;"")=""),"","#"&amp;UPPER(B704&amp;"")),"#(ERROR)")</f>
        <v/>
      </c>
      <c r="Q704" s="50">
        <f>IF(P704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704,2,999)," "," "),"﻿"," "),"​"," "),"⁠"," ")," "," ")," "," "),CHAR(9)," "),CHAR(10)," "),CHAR(13)," "),"MAPCODE"," "),CHAR(34)," "),"“"," "),"”"," "),"'"," "),"’"," "),"‘"," "),"("," "),")"," "),"["," "),"]"," "),"{"," "),"}"," "),","," "),";"," "),"|"," "),":"," "),"/"," "),"\"," ")))</f>
        <v/>
      </c>
      <c r="R704" s="50">
        <f>IF(ISNUMBER(FIND(" ",Q704)),LEFT(Q704,FIND(" ",Q704)-1),"")</f>
        <v/>
      </c>
      <c r="S704" s="50">
        <f>IF(ISNUMBER(FIND(" ",Q704)),TRIM(MID(Q704,FIND(" ",Q704)+1,999)),Q704)</f>
        <v/>
      </c>
      <c r="T7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704&amp;"")," "," "),"﻿"," "),"​"," "),"⁠"," ")," "," ")," "," "),CHAR(9)," "),CHAR(10)," "),CHAR(13)," "),"MAPCODE"," "),CHAR(34)," "),"“"," "),"”"," "),"'"," "),"’"," "),"‘"," "),"("," "),")"," "),"["," "),"]"," "),"{"," "),"}"," "),","," "),";"," "),"|"," "),":"," "),"/"," "),"\"," "))</f>
        <v/>
      </c>
      <c r="U704" s="50">
        <f>IF(R704&lt;&gt;"",R704,T704)</f>
        <v/>
      </c>
      <c r="V704" s="50">
        <f>IFERROR(FIND(".",S704),0)</f>
        <v/>
      </c>
      <c r="W704" s="50">
        <f>IF(V704&gt;0,V704-1,LEN(S704))</f>
        <v/>
      </c>
      <c r="X704" s="50">
        <f>IF(V704=0,"",IFERROR(LEFT(MID(S704,V704+1,99),FIND("-",MID(S704,V704+1,99))-1),MID(S704,V704+1,99)))</f>
        <v/>
      </c>
      <c r="Y704" s="50">
        <f>LEN(X704)</f>
        <v/>
      </c>
      <c r="Z7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704,"0",""),"1",""),"2",""),"3",""),"4",""),"5",""),"6",""),"7",""),"8",""),"9",""),"A",""),"B",""),"C",""),"D",""),"E",""),"F",""),"G",""),"H",""),"I",""),"J",""),"K",""),"L",""),"M",""),"N",""),"O",""),"P",""),"Q",""),"R",""),"S",""),"T",""),"U",""),"V",""),"W",""),"X",""),"Y",""),"Z",""),".",""),"-","")</f>
        <v/>
      </c>
      <c r="AA704" s="50">
        <f>LEN(S704)-LEN(SUBSTITUTE(S704,".",""))</f>
        <v/>
      </c>
      <c r="AB704" s="50">
        <f>AND(W704=5,Y704=4)</f>
        <v/>
      </c>
      <c r="AC704" s="50">
        <f>IF(P704="","",IF(S704="","There is no mapcode in this row, only a country code.",IF(ISNUMBER(FIND(" ",S704)),"There are too many spaces. A mapcode looks like ZAF RDD.2J: the country code, one space, then the code.",IF(Z704&lt;&gt;"","Contains characters that can't be in a mapcode: "&amp;Z704,IF(OR(AA704&lt;&gt;1,W704&lt;2,W704&gt;5,Y704&lt;2,Y704&gt;4),"This doesn't look like a mapcode. Mapcodes look like RDD.2J: 2 to 5 letters or numbers, a dot, then 2 to 4 more.",IF(AND(U704="",NOT(AB704)),"MISSING",IF(AND(U704&lt;&gt;"",OR(LEN(U704)&lt;2,LEN(U704)&gt;6,ISNUMBER(FIND(".",U704)))),"The country code """&amp;U704&amp;""" doesn't look right. Use a code like ZAF (South Africa) or US-CA (California).","")))))))</f>
        <v/>
      </c>
      <c r="AD704" s="50">
        <f>AND(R704&lt;&gt;"",T704&lt;&gt;"",R704&lt;&gt;T704)</f>
        <v/>
      </c>
    </row>
    <row r="705">
      <c r="B705" s="44" t="n"/>
      <c r="C705" s="44" t="n"/>
      <c r="D705" s="45">
        <f>IF(P705="","",IF(AC705="MISSING","MISSING COUNTRY CODE",IF(AC705&lt;&gt;"","NOT A VALID MAPCODE",IF(M705="NO CONNECTION","NO CONNECTION",IF(NOT(ISNUMBER(F705)),"NOT FOUND",IF(AD705,"CONVERTED – PLEASE CHECK","CONVERTED"))))))</f>
        <v/>
      </c>
      <c r="E705" s="46">
        <f>IF(OR(P705="",AC705&lt;&gt;""),"",TRIM(U705&amp;" "&amp;S705))</f>
        <v/>
      </c>
      <c r="F705" s="47">
        <f>IF(OR(M705="",M705="NO CONNECTION"),"",IFERROR(VALUE(SUBSTITUTE(_xlfn.FILTERXML(M705,"//latDeg"),".",MID(1/2,2,1))),""))</f>
        <v/>
      </c>
      <c r="G705" s="47">
        <f>IF(OR(M705="",M705="NO CONNECTION"),"",IFERROR(VALUE(SUBSTITUTE(_xlfn.FILTERXML(M705,"//lonDeg"),".",MID(1/2,2,1))),""))</f>
        <v/>
      </c>
      <c r="H705" s="45">
        <f>IF(ISNUMBER(F705),SUBSTITUTE(ROUND(F705,6)&amp;"",",",".")&amp;", "&amp;SUBSTITUTE(ROUND(G705,6)&amp;"",",","."),"")</f>
        <v/>
      </c>
      <c r="I705" s="46">
        <f>IF(ISNUMBER(F705),IFERROR(HYPERLINK("https://www.mymapcodes.com/go/?t="&amp;IF(U705="","AAA",U705)&amp;"&amp;ma="&amp;LEFT(S705,V705-1)&amp;"&amp;mb="&amp;MID(S705,V705+1,99),"Open on MyMapcodes →"),""),"")</f>
        <v/>
      </c>
      <c r="J705" s="48">
        <f>IF(P705="","",IF(AC705="MISSING","Add the country code: put it in front of the mapcode (e.g. ZAF RDD.2J) or in column C. ZAF = South Africa.",IF(AC705&lt;&gt;"",AC705,IF(M705="NO CONNECTION","Excel couldn't reach the mapcode service. Click the REFRESH RESULTS box just above the table.",IF(NOT(ISNUMBER(F705)),"The mapcode service doesn't recognise "&amp;E705&amp;". Check the mapcode and the country code.",IF(AD705,"Two different country codes were given, so the one in front of the mapcode ("&amp;R705&amp;") was used.",IF(E705&lt;&gt;TRIM(UPPER(B705&amp;"")),"Tidied up to "&amp;E705&amp;".","")))))))</f>
        <v/>
      </c>
      <c r="L705" s="49">
        <f>IF(E705="","",MapcodeAPI&amp;"coords/"&amp;SUBSTITUTE(E705," ","%20"))&amp;LEFT($B$13,0)</f>
        <v/>
      </c>
      <c r="M705" s="49">
        <f>IF(L705="","",IFERROR(_xlfn.WEBSERVICE(L705),IF(MapcodeAPIBackup="","NO CONNECTION",IFERROR(_xlfn.WEBSERVICE(MapcodeAPIBackup&amp;MID(L705,LEN(MapcodeAPI)+1,999)),"NO CONNECTION"))))</f>
        <v/>
      </c>
      <c r="N705" t="inlineStr">
        <is>
          <t xml:space="preserve"> </t>
        </is>
      </c>
      <c r="P705" s="50">
        <f>IFERROR(IF(AND(TRIM(B705&amp;"")="",TRIM(C705&amp;"")=""),"","#"&amp;UPPER(B705&amp;"")),"#(ERROR)")</f>
        <v/>
      </c>
      <c r="Q705" s="50">
        <f>IF(P705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705,2,999)," "," "),"﻿"," "),"​"," "),"⁠"," ")," "," ")," "," "),CHAR(9)," "),CHAR(10)," "),CHAR(13)," "),"MAPCODE"," "),CHAR(34)," "),"“"," "),"”"," "),"'"," "),"’"," "),"‘"," "),"("," "),")"," "),"["," "),"]"," "),"{"," "),"}"," "),","," "),";"," "),"|"," "),":"," "),"/"," "),"\"," ")))</f>
        <v/>
      </c>
      <c r="R705" s="50">
        <f>IF(ISNUMBER(FIND(" ",Q705)),LEFT(Q705,FIND(" ",Q705)-1),"")</f>
        <v/>
      </c>
      <c r="S705" s="50">
        <f>IF(ISNUMBER(FIND(" ",Q705)),TRIM(MID(Q705,FIND(" ",Q705)+1,999)),Q705)</f>
        <v/>
      </c>
      <c r="T7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705&amp;"")," "," "),"﻿"," "),"​"," "),"⁠"," ")," "," ")," "," "),CHAR(9)," "),CHAR(10)," "),CHAR(13)," "),"MAPCODE"," "),CHAR(34)," "),"“"," "),"”"," "),"'"," "),"’"," "),"‘"," "),"("," "),")"," "),"["," "),"]"," "),"{"," "),"}"," "),","," "),";"," "),"|"," "),":"," "),"/"," "),"\"," "))</f>
        <v/>
      </c>
      <c r="U705" s="50">
        <f>IF(R705&lt;&gt;"",R705,T705)</f>
        <v/>
      </c>
      <c r="V705" s="50">
        <f>IFERROR(FIND(".",S705),0)</f>
        <v/>
      </c>
      <c r="W705" s="50">
        <f>IF(V705&gt;0,V705-1,LEN(S705))</f>
        <v/>
      </c>
      <c r="X705" s="50">
        <f>IF(V705=0,"",IFERROR(LEFT(MID(S705,V705+1,99),FIND("-",MID(S705,V705+1,99))-1),MID(S705,V705+1,99)))</f>
        <v/>
      </c>
      <c r="Y705" s="50">
        <f>LEN(X705)</f>
        <v/>
      </c>
      <c r="Z7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705,"0",""),"1",""),"2",""),"3",""),"4",""),"5",""),"6",""),"7",""),"8",""),"9",""),"A",""),"B",""),"C",""),"D",""),"E",""),"F",""),"G",""),"H",""),"I",""),"J",""),"K",""),"L",""),"M",""),"N",""),"O",""),"P",""),"Q",""),"R",""),"S",""),"T",""),"U",""),"V",""),"W",""),"X",""),"Y",""),"Z",""),".",""),"-","")</f>
        <v/>
      </c>
      <c r="AA705" s="50">
        <f>LEN(S705)-LEN(SUBSTITUTE(S705,".",""))</f>
        <v/>
      </c>
      <c r="AB705" s="50">
        <f>AND(W705=5,Y705=4)</f>
        <v/>
      </c>
      <c r="AC705" s="50">
        <f>IF(P705="","",IF(S705="","There is no mapcode in this row, only a country code.",IF(ISNUMBER(FIND(" ",S705)),"There are too many spaces. A mapcode looks like ZAF RDD.2J: the country code, one space, then the code.",IF(Z705&lt;&gt;"","Contains characters that can't be in a mapcode: "&amp;Z705,IF(OR(AA705&lt;&gt;1,W705&lt;2,W705&gt;5,Y705&lt;2,Y705&gt;4),"This doesn't look like a mapcode. Mapcodes look like RDD.2J: 2 to 5 letters or numbers, a dot, then 2 to 4 more.",IF(AND(U705="",NOT(AB705)),"MISSING",IF(AND(U705&lt;&gt;"",OR(LEN(U705)&lt;2,LEN(U705)&gt;6,ISNUMBER(FIND(".",U705)))),"The country code """&amp;U705&amp;""" doesn't look right. Use a code like ZAF (South Africa) or US-CA (California).","")))))))</f>
        <v/>
      </c>
      <c r="AD705" s="50">
        <f>AND(R705&lt;&gt;"",T705&lt;&gt;"",R705&lt;&gt;T705)</f>
        <v/>
      </c>
    </row>
    <row r="706">
      <c r="B706" s="44" t="n"/>
      <c r="C706" s="44" t="n"/>
      <c r="D706" s="45">
        <f>IF(P706="","",IF(AC706="MISSING","MISSING COUNTRY CODE",IF(AC706&lt;&gt;"","NOT A VALID MAPCODE",IF(M706="NO CONNECTION","NO CONNECTION",IF(NOT(ISNUMBER(F706)),"NOT FOUND",IF(AD706,"CONVERTED – PLEASE CHECK","CONVERTED"))))))</f>
        <v/>
      </c>
      <c r="E706" s="46">
        <f>IF(OR(P706="",AC706&lt;&gt;""),"",TRIM(U706&amp;" "&amp;S706))</f>
        <v/>
      </c>
      <c r="F706" s="47">
        <f>IF(OR(M706="",M706="NO CONNECTION"),"",IFERROR(VALUE(SUBSTITUTE(_xlfn.FILTERXML(M706,"//latDeg"),".",MID(1/2,2,1))),""))</f>
        <v/>
      </c>
      <c r="G706" s="47">
        <f>IF(OR(M706="",M706="NO CONNECTION"),"",IFERROR(VALUE(SUBSTITUTE(_xlfn.FILTERXML(M706,"//lonDeg"),".",MID(1/2,2,1))),""))</f>
        <v/>
      </c>
      <c r="H706" s="45">
        <f>IF(ISNUMBER(F706),SUBSTITUTE(ROUND(F706,6)&amp;"",",",".")&amp;", "&amp;SUBSTITUTE(ROUND(G706,6)&amp;"",",","."),"")</f>
        <v/>
      </c>
      <c r="I706" s="46">
        <f>IF(ISNUMBER(F706),IFERROR(HYPERLINK("https://www.mymapcodes.com/go/?t="&amp;IF(U706="","AAA",U706)&amp;"&amp;ma="&amp;LEFT(S706,V706-1)&amp;"&amp;mb="&amp;MID(S706,V706+1,99),"Open on MyMapcodes →"),""),"")</f>
        <v/>
      </c>
      <c r="J706" s="48">
        <f>IF(P706="","",IF(AC706="MISSING","Add the country code: put it in front of the mapcode (e.g. ZAF RDD.2J) or in column C. ZAF = South Africa.",IF(AC706&lt;&gt;"",AC706,IF(M706="NO CONNECTION","Excel couldn't reach the mapcode service. Click the REFRESH RESULTS box just above the table.",IF(NOT(ISNUMBER(F706)),"The mapcode service doesn't recognise "&amp;E706&amp;". Check the mapcode and the country code.",IF(AD706,"Two different country codes were given, so the one in front of the mapcode ("&amp;R706&amp;") was used.",IF(E706&lt;&gt;TRIM(UPPER(B706&amp;"")),"Tidied up to "&amp;E706&amp;".","")))))))</f>
        <v/>
      </c>
      <c r="L706" s="49">
        <f>IF(E706="","",MapcodeAPI&amp;"coords/"&amp;SUBSTITUTE(E706," ","%20"))&amp;LEFT($B$13,0)</f>
        <v/>
      </c>
      <c r="M706" s="49">
        <f>IF(L706="","",IFERROR(_xlfn.WEBSERVICE(L706),IF(MapcodeAPIBackup="","NO CONNECTION",IFERROR(_xlfn.WEBSERVICE(MapcodeAPIBackup&amp;MID(L706,LEN(MapcodeAPI)+1,999)),"NO CONNECTION"))))</f>
        <v/>
      </c>
      <c r="N706" t="inlineStr">
        <is>
          <t xml:space="preserve"> </t>
        </is>
      </c>
      <c r="P706" s="50">
        <f>IFERROR(IF(AND(TRIM(B706&amp;"")="",TRIM(C706&amp;"")=""),"","#"&amp;UPPER(B706&amp;"")),"#(ERROR)")</f>
        <v/>
      </c>
      <c r="Q706" s="50">
        <f>IF(P706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706,2,999)," "," "),"﻿"," "),"​"," "),"⁠"," ")," "," ")," "," "),CHAR(9)," "),CHAR(10)," "),CHAR(13)," "),"MAPCODE"," "),CHAR(34)," "),"“"," "),"”"," "),"'"," "),"’"," "),"‘"," "),"("," "),")"," "),"["," "),"]"," "),"{"," "),"}"," "),","," "),";"," "),"|"," "),":"," "),"/"," "),"\"," ")))</f>
        <v/>
      </c>
      <c r="R706" s="50">
        <f>IF(ISNUMBER(FIND(" ",Q706)),LEFT(Q706,FIND(" ",Q706)-1),"")</f>
        <v/>
      </c>
      <c r="S706" s="50">
        <f>IF(ISNUMBER(FIND(" ",Q706)),TRIM(MID(Q706,FIND(" ",Q706)+1,999)),Q706)</f>
        <v/>
      </c>
      <c r="T7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706&amp;"")," "," "),"﻿"," "),"​"," "),"⁠"," ")," "," ")," "," "),CHAR(9)," "),CHAR(10)," "),CHAR(13)," "),"MAPCODE"," "),CHAR(34)," "),"“"," "),"”"," "),"'"," "),"’"," "),"‘"," "),"("," "),")"," "),"["," "),"]"," "),"{"," "),"}"," "),","," "),";"," "),"|"," "),":"," "),"/"," "),"\"," "))</f>
        <v/>
      </c>
      <c r="U706" s="50">
        <f>IF(R706&lt;&gt;"",R706,T706)</f>
        <v/>
      </c>
      <c r="V706" s="50">
        <f>IFERROR(FIND(".",S706),0)</f>
        <v/>
      </c>
      <c r="W706" s="50">
        <f>IF(V706&gt;0,V706-1,LEN(S706))</f>
        <v/>
      </c>
      <c r="X706" s="50">
        <f>IF(V706=0,"",IFERROR(LEFT(MID(S706,V706+1,99),FIND("-",MID(S706,V706+1,99))-1),MID(S706,V706+1,99)))</f>
        <v/>
      </c>
      <c r="Y706" s="50">
        <f>LEN(X706)</f>
        <v/>
      </c>
      <c r="Z7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706,"0",""),"1",""),"2",""),"3",""),"4",""),"5",""),"6",""),"7",""),"8",""),"9",""),"A",""),"B",""),"C",""),"D",""),"E",""),"F",""),"G",""),"H",""),"I",""),"J",""),"K",""),"L",""),"M",""),"N",""),"O",""),"P",""),"Q",""),"R",""),"S",""),"T",""),"U",""),"V",""),"W",""),"X",""),"Y",""),"Z",""),".",""),"-","")</f>
        <v/>
      </c>
      <c r="AA706" s="50">
        <f>LEN(S706)-LEN(SUBSTITUTE(S706,".",""))</f>
        <v/>
      </c>
      <c r="AB706" s="50">
        <f>AND(W706=5,Y706=4)</f>
        <v/>
      </c>
      <c r="AC706" s="50">
        <f>IF(P706="","",IF(S706="","There is no mapcode in this row, only a country code.",IF(ISNUMBER(FIND(" ",S706)),"There are too many spaces. A mapcode looks like ZAF RDD.2J: the country code, one space, then the code.",IF(Z706&lt;&gt;"","Contains characters that can't be in a mapcode: "&amp;Z706,IF(OR(AA706&lt;&gt;1,W706&lt;2,W706&gt;5,Y706&lt;2,Y706&gt;4),"This doesn't look like a mapcode. Mapcodes look like RDD.2J: 2 to 5 letters or numbers, a dot, then 2 to 4 more.",IF(AND(U706="",NOT(AB706)),"MISSING",IF(AND(U706&lt;&gt;"",OR(LEN(U706)&lt;2,LEN(U706)&gt;6,ISNUMBER(FIND(".",U706)))),"The country code """&amp;U706&amp;""" doesn't look right. Use a code like ZAF (South Africa) or US-CA (California).","")))))))</f>
        <v/>
      </c>
      <c r="AD706" s="50">
        <f>AND(R706&lt;&gt;"",T706&lt;&gt;"",R706&lt;&gt;T706)</f>
        <v/>
      </c>
    </row>
    <row r="707">
      <c r="B707" s="44" t="n"/>
      <c r="C707" s="44" t="n"/>
      <c r="D707" s="45">
        <f>IF(P707="","",IF(AC707="MISSING","MISSING COUNTRY CODE",IF(AC707&lt;&gt;"","NOT A VALID MAPCODE",IF(M707="NO CONNECTION","NO CONNECTION",IF(NOT(ISNUMBER(F707)),"NOT FOUND",IF(AD707,"CONVERTED – PLEASE CHECK","CONVERTED"))))))</f>
        <v/>
      </c>
      <c r="E707" s="46">
        <f>IF(OR(P707="",AC707&lt;&gt;""),"",TRIM(U707&amp;" "&amp;S707))</f>
        <v/>
      </c>
      <c r="F707" s="47">
        <f>IF(OR(M707="",M707="NO CONNECTION"),"",IFERROR(VALUE(SUBSTITUTE(_xlfn.FILTERXML(M707,"//latDeg"),".",MID(1/2,2,1))),""))</f>
        <v/>
      </c>
      <c r="G707" s="47">
        <f>IF(OR(M707="",M707="NO CONNECTION"),"",IFERROR(VALUE(SUBSTITUTE(_xlfn.FILTERXML(M707,"//lonDeg"),".",MID(1/2,2,1))),""))</f>
        <v/>
      </c>
      <c r="H707" s="45">
        <f>IF(ISNUMBER(F707),SUBSTITUTE(ROUND(F707,6)&amp;"",",",".")&amp;", "&amp;SUBSTITUTE(ROUND(G707,6)&amp;"",",","."),"")</f>
        <v/>
      </c>
      <c r="I707" s="46">
        <f>IF(ISNUMBER(F707),IFERROR(HYPERLINK("https://www.mymapcodes.com/go/?t="&amp;IF(U707="","AAA",U707)&amp;"&amp;ma="&amp;LEFT(S707,V707-1)&amp;"&amp;mb="&amp;MID(S707,V707+1,99),"Open on MyMapcodes →"),""),"")</f>
        <v/>
      </c>
      <c r="J707" s="48">
        <f>IF(P707="","",IF(AC707="MISSING","Add the country code: put it in front of the mapcode (e.g. ZAF RDD.2J) or in column C. ZAF = South Africa.",IF(AC707&lt;&gt;"",AC707,IF(M707="NO CONNECTION","Excel couldn't reach the mapcode service. Click the REFRESH RESULTS box just above the table.",IF(NOT(ISNUMBER(F707)),"The mapcode service doesn't recognise "&amp;E707&amp;". Check the mapcode and the country code.",IF(AD707,"Two different country codes were given, so the one in front of the mapcode ("&amp;R707&amp;") was used.",IF(E707&lt;&gt;TRIM(UPPER(B707&amp;"")),"Tidied up to "&amp;E707&amp;".","")))))))</f>
        <v/>
      </c>
      <c r="L707" s="49">
        <f>IF(E707="","",MapcodeAPI&amp;"coords/"&amp;SUBSTITUTE(E707," ","%20"))&amp;LEFT($B$13,0)</f>
        <v/>
      </c>
      <c r="M707" s="49">
        <f>IF(L707="","",IFERROR(_xlfn.WEBSERVICE(L707),IF(MapcodeAPIBackup="","NO CONNECTION",IFERROR(_xlfn.WEBSERVICE(MapcodeAPIBackup&amp;MID(L707,LEN(MapcodeAPI)+1,999)),"NO CONNECTION"))))</f>
        <v/>
      </c>
      <c r="N707" t="inlineStr">
        <is>
          <t xml:space="preserve"> </t>
        </is>
      </c>
      <c r="P707" s="50">
        <f>IFERROR(IF(AND(TRIM(B707&amp;"")="",TRIM(C707&amp;"")=""),"","#"&amp;UPPER(B707&amp;"")),"#(ERROR)")</f>
        <v/>
      </c>
      <c r="Q707" s="50">
        <f>IF(P707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707,2,999)," "," "),"﻿"," "),"​"," "),"⁠"," ")," "," ")," "," "),CHAR(9)," "),CHAR(10)," "),CHAR(13)," "),"MAPCODE"," "),CHAR(34)," "),"“"," "),"”"," "),"'"," "),"’"," "),"‘"," "),"("," "),")"," "),"["," "),"]"," "),"{"," "),"}"," "),","," "),";"," "),"|"," "),":"," "),"/"," "),"\"," ")))</f>
        <v/>
      </c>
      <c r="R707" s="50">
        <f>IF(ISNUMBER(FIND(" ",Q707)),LEFT(Q707,FIND(" ",Q707)-1),"")</f>
        <v/>
      </c>
      <c r="S707" s="50">
        <f>IF(ISNUMBER(FIND(" ",Q707)),TRIM(MID(Q707,FIND(" ",Q707)+1,999)),Q707)</f>
        <v/>
      </c>
      <c r="T7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707&amp;"")," "," "),"﻿"," "),"​"," "),"⁠"," ")," "," ")," "," "),CHAR(9)," "),CHAR(10)," "),CHAR(13)," "),"MAPCODE"," "),CHAR(34)," "),"“"," "),"”"," "),"'"," "),"’"," "),"‘"," "),"("," "),")"," "),"["," "),"]"," "),"{"," "),"}"," "),","," "),";"," "),"|"," "),":"," "),"/"," "),"\"," "))</f>
        <v/>
      </c>
      <c r="U707" s="50">
        <f>IF(R707&lt;&gt;"",R707,T707)</f>
        <v/>
      </c>
      <c r="V707" s="50">
        <f>IFERROR(FIND(".",S707),0)</f>
        <v/>
      </c>
      <c r="W707" s="50">
        <f>IF(V707&gt;0,V707-1,LEN(S707))</f>
        <v/>
      </c>
      <c r="X707" s="50">
        <f>IF(V707=0,"",IFERROR(LEFT(MID(S707,V707+1,99),FIND("-",MID(S707,V707+1,99))-1),MID(S707,V707+1,99)))</f>
        <v/>
      </c>
      <c r="Y707" s="50">
        <f>LEN(X707)</f>
        <v/>
      </c>
      <c r="Z7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707,"0",""),"1",""),"2",""),"3",""),"4",""),"5",""),"6",""),"7",""),"8",""),"9",""),"A",""),"B",""),"C",""),"D",""),"E",""),"F",""),"G",""),"H",""),"I",""),"J",""),"K",""),"L",""),"M",""),"N",""),"O",""),"P",""),"Q",""),"R",""),"S",""),"T",""),"U",""),"V",""),"W",""),"X",""),"Y",""),"Z",""),".",""),"-","")</f>
        <v/>
      </c>
      <c r="AA707" s="50">
        <f>LEN(S707)-LEN(SUBSTITUTE(S707,".",""))</f>
        <v/>
      </c>
      <c r="AB707" s="50">
        <f>AND(W707=5,Y707=4)</f>
        <v/>
      </c>
      <c r="AC707" s="50">
        <f>IF(P707="","",IF(S707="","There is no mapcode in this row, only a country code.",IF(ISNUMBER(FIND(" ",S707)),"There are too many spaces. A mapcode looks like ZAF RDD.2J: the country code, one space, then the code.",IF(Z707&lt;&gt;"","Contains characters that can't be in a mapcode: "&amp;Z707,IF(OR(AA707&lt;&gt;1,W707&lt;2,W707&gt;5,Y707&lt;2,Y707&gt;4),"This doesn't look like a mapcode. Mapcodes look like RDD.2J: 2 to 5 letters or numbers, a dot, then 2 to 4 more.",IF(AND(U707="",NOT(AB707)),"MISSING",IF(AND(U707&lt;&gt;"",OR(LEN(U707)&lt;2,LEN(U707)&gt;6,ISNUMBER(FIND(".",U707)))),"The country code """&amp;U707&amp;""" doesn't look right. Use a code like ZAF (South Africa) or US-CA (California).","")))))))</f>
        <v/>
      </c>
      <c r="AD707" s="50">
        <f>AND(R707&lt;&gt;"",T707&lt;&gt;"",R707&lt;&gt;T707)</f>
        <v/>
      </c>
    </row>
    <row r="708">
      <c r="B708" s="44" t="n"/>
      <c r="C708" s="44" t="n"/>
      <c r="D708" s="45">
        <f>IF(P708="","",IF(AC708="MISSING","MISSING COUNTRY CODE",IF(AC708&lt;&gt;"","NOT A VALID MAPCODE",IF(M708="NO CONNECTION","NO CONNECTION",IF(NOT(ISNUMBER(F708)),"NOT FOUND",IF(AD708,"CONVERTED – PLEASE CHECK","CONVERTED"))))))</f>
        <v/>
      </c>
      <c r="E708" s="46">
        <f>IF(OR(P708="",AC708&lt;&gt;""),"",TRIM(U708&amp;" "&amp;S708))</f>
        <v/>
      </c>
      <c r="F708" s="47">
        <f>IF(OR(M708="",M708="NO CONNECTION"),"",IFERROR(VALUE(SUBSTITUTE(_xlfn.FILTERXML(M708,"//latDeg"),".",MID(1/2,2,1))),""))</f>
        <v/>
      </c>
      <c r="G708" s="47">
        <f>IF(OR(M708="",M708="NO CONNECTION"),"",IFERROR(VALUE(SUBSTITUTE(_xlfn.FILTERXML(M708,"//lonDeg"),".",MID(1/2,2,1))),""))</f>
        <v/>
      </c>
      <c r="H708" s="45">
        <f>IF(ISNUMBER(F708),SUBSTITUTE(ROUND(F708,6)&amp;"",",",".")&amp;", "&amp;SUBSTITUTE(ROUND(G708,6)&amp;"",",","."),"")</f>
        <v/>
      </c>
      <c r="I708" s="46">
        <f>IF(ISNUMBER(F708),IFERROR(HYPERLINK("https://www.mymapcodes.com/go/?t="&amp;IF(U708="","AAA",U708)&amp;"&amp;ma="&amp;LEFT(S708,V708-1)&amp;"&amp;mb="&amp;MID(S708,V708+1,99),"Open on MyMapcodes →"),""),"")</f>
        <v/>
      </c>
      <c r="J708" s="48">
        <f>IF(P708="","",IF(AC708="MISSING","Add the country code: put it in front of the mapcode (e.g. ZAF RDD.2J) or in column C. ZAF = South Africa.",IF(AC708&lt;&gt;"",AC708,IF(M708="NO CONNECTION","Excel couldn't reach the mapcode service. Click the REFRESH RESULTS box just above the table.",IF(NOT(ISNUMBER(F708)),"The mapcode service doesn't recognise "&amp;E708&amp;". Check the mapcode and the country code.",IF(AD708,"Two different country codes were given, so the one in front of the mapcode ("&amp;R708&amp;") was used.",IF(E708&lt;&gt;TRIM(UPPER(B708&amp;"")),"Tidied up to "&amp;E708&amp;".","")))))))</f>
        <v/>
      </c>
      <c r="L708" s="49">
        <f>IF(E708="","",MapcodeAPI&amp;"coords/"&amp;SUBSTITUTE(E708," ","%20"))&amp;LEFT($B$13,0)</f>
        <v/>
      </c>
      <c r="M708" s="49">
        <f>IF(L708="","",IFERROR(_xlfn.WEBSERVICE(L708),IF(MapcodeAPIBackup="","NO CONNECTION",IFERROR(_xlfn.WEBSERVICE(MapcodeAPIBackup&amp;MID(L708,LEN(MapcodeAPI)+1,999)),"NO CONNECTION"))))</f>
        <v/>
      </c>
      <c r="N708" t="inlineStr">
        <is>
          <t xml:space="preserve"> </t>
        </is>
      </c>
      <c r="P708" s="50">
        <f>IFERROR(IF(AND(TRIM(B708&amp;"")="",TRIM(C708&amp;"")=""),"","#"&amp;UPPER(B708&amp;"")),"#(ERROR)")</f>
        <v/>
      </c>
      <c r="Q708" s="50">
        <f>IF(P708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708,2,999)," "," "),"﻿"," "),"​"," "),"⁠"," ")," "," ")," "," "),CHAR(9)," "),CHAR(10)," "),CHAR(13)," "),"MAPCODE"," "),CHAR(34)," "),"“"," "),"”"," "),"'"," "),"’"," "),"‘"," "),"("," "),")"," "),"["," "),"]"," "),"{"," "),"}"," "),","," "),";"," "),"|"," "),":"," "),"/"," "),"\"," ")))</f>
        <v/>
      </c>
      <c r="R708" s="50">
        <f>IF(ISNUMBER(FIND(" ",Q708)),LEFT(Q708,FIND(" ",Q708)-1),"")</f>
        <v/>
      </c>
      <c r="S708" s="50">
        <f>IF(ISNUMBER(FIND(" ",Q708)),TRIM(MID(Q708,FIND(" ",Q708)+1,999)),Q708)</f>
        <v/>
      </c>
      <c r="T7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708&amp;"")," "," "),"﻿"," "),"​"," "),"⁠"," ")," "," ")," "," "),CHAR(9)," "),CHAR(10)," "),CHAR(13)," "),"MAPCODE"," "),CHAR(34)," "),"“"," "),"”"," "),"'"," "),"’"," "),"‘"," "),"("," "),")"," "),"["," "),"]"," "),"{"," "),"}"," "),","," "),";"," "),"|"," "),":"," "),"/"," "),"\"," "))</f>
        <v/>
      </c>
      <c r="U708" s="50">
        <f>IF(R708&lt;&gt;"",R708,T708)</f>
        <v/>
      </c>
      <c r="V708" s="50">
        <f>IFERROR(FIND(".",S708),0)</f>
        <v/>
      </c>
      <c r="W708" s="50">
        <f>IF(V708&gt;0,V708-1,LEN(S708))</f>
        <v/>
      </c>
      <c r="X708" s="50">
        <f>IF(V708=0,"",IFERROR(LEFT(MID(S708,V708+1,99),FIND("-",MID(S708,V708+1,99))-1),MID(S708,V708+1,99)))</f>
        <v/>
      </c>
      <c r="Y708" s="50">
        <f>LEN(X708)</f>
        <v/>
      </c>
      <c r="Z7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708,"0",""),"1",""),"2",""),"3",""),"4",""),"5",""),"6",""),"7",""),"8",""),"9",""),"A",""),"B",""),"C",""),"D",""),"E",""),"F",""),"G",""),"H",""),"I",""),"J",""),"K",""),"L",""),"M",""),"N",""),"O",""),"P",""),"Q",""),"R",""),"S",""),"T",""),"U",""),"V",""),"W",""),"X",""),"Y",""),"Z",""),".",""),"-","")</f>
        <v/>
      </c>
      <c r="AA708" s="50">
        <f>LEN(S708)-LEN(SUBSTITUTE(S708,".",""))</f>
        <v/>
      </c>
      <c r="AB708" s="50">
        <f>AND(W708=5,Y708=4)</f>
        <v/>
      </c>
      <c r="AC708" s="50">
        <f>IF(P708="","",IF(S708="","There is no mapcode in this row, only a country code.",IF(ISNUMBER(FIND(" ",S708)),"There are too many spaces. A mapcode looks like ZAF RDD.2J: the country code, one space, then the code.",IF(Z708&lt;&gt;"","Contains characters that can't be in a mapcode: "&amp;Z708,IF(OR(AA708&lt;&gt;1,W708&lt;2,W708&gt;5,Y708&lt;2,Y708&gt;4),"This doesn't look like a mapcode. Mapcodes look like RDD.2J: 2 to 5 letters or numbers, a dot, then 2 to 4 more.",IF(AND(U708="",NOT(AB708)),"MISSING",IF(AND(U708&lt;&gt;"",OR(LEN(U708)&lt;2,LEN(U708)&gt;6,ISNUMBER(FIND(".",U708)))),"The country code """&amp;U708&amp;""" doesn't look right. Use a code like ZAF (South Africa) or US-CA (California).","")))))))</f>
        <v/>
      </c>
      <c r="AD708" s="50">
        <f>AND(R708&lt;&gt;"",T708&lt;&gt;"",R708&lt;&gt;T708)</f>
        <v/>
      </c>
    </row>
    <row r="709">
      <c r="B709" s="44" t="n"/>
      <c r="C709" s="44" t="n"/>
      <c r="D709" s="45">
        <f>IF(P709="","",IF(AC709="MISSING","MISSING COUNTRY CODE",IF(AC709&lt;&gt;"","NOT A VALID MAPCODE",IF(M709="NO CONNECTION","NO CONNECTION",IF(NOT(ISNUMBER(F709)),"NOT FOUND",IF(AD709,"CONVERTED – PLEASE CHECK","CONVERTED"))))))</f>
        <v/>
      </c>
      <c r="E709" s="46">
        <f>IF(OR(P709="",AC709&lt;&gt;""),"",TRIM(U709&amp;" "&amp;S709))</f>
        <v/>
      </c>
      <c r="F709" s="47">
        <f>IF(OR(M709="",M709="NO CONNECTION"),"",IFERROR(VALUE(SUBSTITUTE(_xlfn.FILTERXML(M709,"//latDeg"),".",MID(1/2,2,1))),""))</f>
        <v/>
      </c>
      <c r="G709" s="47">
        <f>IF(OR(M709="",M709="NO CONNECTION"),"",IFERROR(VALUE(SUBSTITUTE(_xlfn.FILTERXML(M709,"//lonDeg"),".",MID(1/2,2,1))),""))</f>
        <v/>
      </c>
      <c r="H709" s="45">
        <f>IF(ISNUMBER(F709),SUBSTITUTE(ROUND(F709,6)&amp;"",",",".")&amp;", "&amp;SUBSTITUTE(ROUND(G709,6)&amp;"",",","."),"")</f>
        <v/>
      </c>
      <c r="I709" s="46">
        <f>IF(ISNUMBER(F709),IFERROR(HYPERLINK("https://www.mymapcodes.com/go/?t="&amp;IF(U709="","AAA",U709)&amp;"&amp;ma="&amp;LEFT(S709,V709-1)&amp;"&amp;mb="&amp;MID(S709,V709+1,99),"Open on MyMapcodes →"),""),"")</f>
        <v/>
      </c>
      <c r="J709" s="48">
        <f>IF(P709="","",IF(AC709="MISSING","Add the country code: put it in front of the mapcode (e.g. ZAF RDD.2J) or in column C. ZAF = South Africa.",IF(AC709&lt;&gt;"",AC709,IF(M709="NO CONNECTION","Excel couldn't reach the mapcode service. Click the REFRESH RESULTS box just above the table.",IF(NOT(ISNUMBER(F709)),"The mapcode service doesn't recognise "&amp;E709&amp;". Check the mapcode and the country code.",IF(AD709,"Two different country codes were given, so the one in front of the mapcode ("&amp;R709&amp;") was used.",IF(E709&lt;&gt;TRIM(UPPER(B709&amp;"")),"Tidied up to "&amp;E709&amp;".","")))))))</f>
        <v/>
      </c>
      <c r="L709" s="49">
        <f>IF(E709="","",MapcodeAPI&amp;"coords/"&amp;SUBSTITUTE(E709," ","%20"))&amp;LEFT($B$13,0)</f>
        <v/>
      </c>
      <c r="M709" s="49">
        <f>IF(L709="","",IFERROR(_xlfn.WEBSERVICE(L709),IF(MapcodeAPIBackup="","NO CONNECTION",IFERROR(_xlfn.WEBSERVICE(MapcodeAPIBackup&amp;MID(L709,LEN(MapcodeAPI)+1,999)),"NO CONNECTION"))))</f>
        <v/>
      </c>
      <c r="N709" t="inlineStr">
        <is>
          <t xml:space="preserve"> </t>
        </is>
      </c>
      <c r="P709" s="50">
        <f>IFERROR(IF(AND(TRIM(B709&amp;"")="",TRIM(C709&amp;"")=""),"","#"&amp;UPPER(B709&amp;"")),"#(ERROR)")</f>
        <v/>
      </c>
      <c r="Q709" s="50">
        <f>IF(P709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709,2,999)," "," "),"﻿"," "),"​"," "),"⁠"," ")," "," ")," "," "),CHAR(9)," "),CHAR(10)," "),CHAR(13)," "),"MAPCODE"," "),CHAR(34)," "),"“"," "),"”"," "),"'"," "),"’"," "),"‘"," "),"("," "),")"," "),"["," "),"]"," "),"{"," "),"}"," "),","," "),";"," "),"|"," "),":"," "),"/"," "),"\"," ")))</f>
        <v/>
      </c>
      <c r="R709" s="50">
        <f>IF(ISNUMBER(FIND(" ",Q709)),LEFT(Q709,FIND(" ",Q709)-1),"")</f>
        <v/>
      </c>
      <c r="S709" s="50">
        <f>IF(ISNUMBER(FIND(" ",Q709)),TRIM(MID(Q709,FIND(" ",Q709)+1,999)),Q709)</f>
        <v/>
      </c>
      <c r="T7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709&amp;"")," "," "),"﻿"," "),"​"," "),"⁠"," ")," "," ")," "," "),CHAR(9)," "),CHAR(10)," "),CHAR(13)," "),"MAPCODE"," "),CHAR(34)," "),"“"," "),"”"," "),"'"," "),"’"," "),"‘"," "),"("," "),")"," "),"["," "),"]"," "),"{"," "),"}"," "),","," "),";"," "),"|"," "),":"," "),"/"," "),"\"," "))</f>
        <v/>
      </c>
      <c r="U709" s="50">
        <f>IF(R709&lt;&gt;"",R709,T709)</f>
        <v/>
      </c>
      <c r="V709" s="50">
        <f>IFERROR(FIND(".",S709),0)</f>
        <v/>
      </c>
      <c r="W709" s="50">
        <f>IF(V709&gt;0,V709-1,LEN(S709))</f>
        <v/>
      </c>
      <c r="X709" s="50">
        <f>IF(V709=0,"",IFERROR(LEFT(MID(S709,V709+1,99),FIND("-",MID(S709,V709+1,99))-1),MID(S709,V709+1,99)))</f>
        <v/>
      </c>
      <c r="Y709" s="50">
        <f>LEN(X709)</f>
        <v/>
      </c>
      <c r="Z7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709,"0",""),"1",""),"2",""),"3",""),"4",""),"5",""),"6",""),"7",""),"8",""),"9",""),"A",""),"B",""),"C",""),"D",""),"E",""),"F",""),"G",""),"H",""),"I",""),"J",""),"K",""),"L",""),"M",""),"N",""),"O",""),"P",""),"Q",""),"R",""),"S",""),"T",""),"U",""),"V",""),"W",""),"X",""),"Y",""),"Z",""),".",""),"-","")</f>
        <v/>
      </c>
      <c r="AA709" s="50">
        <f>LEN(S709)-LEN(SUBSTITUTE(S709,".",""))</f>
        <v/>
      </c>
      <c r="AB709" s="50">
        <f>AND(W709=5,Y709=4)</f>
        <v/>
      </c>
      <c r="AC709" s="50">
        <f>IF(P709="","",IF(S709="","There is no mapcode in this row, only a country code.",IF(ISNUMBER(FIND(" ",S709)),"There are too many spaces. A mapcode looks like ZAF RDD.2J: the country code, one space, then the code.",IF(Z709&lt;&gt;"","Contains characters that can't be in a mapcode: "&amp;Z709,IF(OR(AA709&lt;&gt;1,W709&lt;2,W709&gt;5,Y709&lt;2,Y709&gt;4),"This doesn't look like a mapcode. Mapcodes look like RDD.2J: 2 to 5 letters or numbers, a dot, then 2 to 4 more.",IF(AND(U709="",NOT(AB709)),"MISSING",IF(AND(U709&lt;&gt;"",OR(LEN(U709)&lt;2,LEN(U709)&gt;6,ISNUMBER(FIND(".",U709)))),"The country code """&amp;U709&amp;""" doesn't look right. Use a code like ZAF (South Africa) or US-CA (California).","")))))))</f>
        <v/>
      </c>
      <c r="AD709" s="50">
        <f>AND(R709&lt;&gt;"",T709&lt;&gt;"",R709&lt;&gt;T709)</f>
        <v/>
      </c>
    </row>
    <row r="710">
      <c r="B710" s="44" t="n"/>
      <c r="C710" s="44" t="n"/>
      <c r="D710" s="45">
        <f>IF(P710="","",IF(AC710="MISSING","MISSING COUNTRY CODE",IF(AC710&lt;&gt;"","NOT A VALID MAPCODE",IF(M710="NO CONNECTION","NO CONNECTION",IF(NOT(ISNUMBER(F710)),"NOT FOUND",IF(AD710,"CONVERTED – PLEASE CHECK","CONVERTED"))))))</f>
        <v/>
      </c>
      <c r="E710" s="46">
        <f>IF(OR(P710="",AC710&lt;&gt;""),"",TRIM(U710&amp;" "&amp;S710))</f>
        <v/>
      </c>
      <c r="F710" s="47">
        <f>IF(OR(M710="",M710="NO CONNECTION"),"",IFERROR(VALUE(SUBSTITUTE(_xlfn.FILTERXML(M710,"//latDeg"),".",MID(1/2,2,1))),""))</f>
        <v/>
      </c>
      <c r="G710" s="47">
        <f>IF(OR(M710="",M710="NO CONNECTION"),"",IFERROR(VALUE(SUBSTITUTE(_xlfn.FILTERXML(M710,"//lonDeg"),".",MID(1/2,2,1))),""))</f>
        <v/>
      </c>
      <c r="H710" s="45">
        <f>IF(ISNUMBER(F710),SUBSTITUTE(ROUND(F710,6)&amp;"",",",".")&amp;", "&amp;SUBSTITUTE(ROUND(G710,6)&amp;"",",","."),"")</f>
        <v/>
      </c>
      <c r="I710" s="46">
        <f>IF(ISNUMBER(F710),IFERROR(HYPERLINK("https://www.mymapcodes.com/go/?t="&amp;IF(U710="","AAA",U710)&amp;"&amp;ma="&amp;LEFT(S710,V710-1)&amp;"&amp;mb="&amp;MID(S710,V710+1,99),"Open on MyMapcodes →"),""),"")</f>
        <v/>
      </c>
      <c r="J710" s="48">
        <f>IF(P710="","",IF(AC710="MISSING","Add the country code: put it in front of the mapcode (e.g. ZAF RDD.2J) or in column C. ZAF = South Africa.",IF(AC710&lt;&gt;"",AC710,IF(M710="NO CONNECTION","Excel couldn't reach the mapcode service. Click the REFRESH RESULTS box just above the table.",IF(NOT(ISNUMBER(F710)),"The mapcode service doesn't recognise "&amp;E710&amp;". Check the mapcode and the country code.",IF(AD710,"Two different country codes were given, so the one in front of the mapcode ("&amp;R710&amp;") was used.",IF(E710&lt;&gt;TRIM(UPPER(B710&amp;"")),"Tidied up to "&amp;E710&amp;".","")))))))</f>
        <v/>
      </c>
      <c r="L710" s="49">
        <f>IF(E710="","",MapcodeAPI&amp;"coords/"&amp;SUBSTITUTE(E710," ","%20"))&amp;LEFT($B$13,0)</f>
        <v/>
      </c>
      <c r="M710" s="49">
        <f>IF(L710="","",IFERROR(_xlfn.WEBSERVICE(L710),IF(MapcodeAPIBackup="","NO CONNECTION",IFERROR(_xlfn.WEBSERVICE(MapcodeAPIBackup&amp;MID(L710,LEN(MapcodeAPI)+1,999)),"NO CONNECTION"))))</f>
        <v/>
      </c>
      <c r="N710" t="inlineStr">
        <is>
          <t xml:space="preserve"> </t>
        </is>
      </c>
      <c r="P710" s="50">
        <f>IFERROR(IF(AND(TRIM(B710&amp;"")="",TRIM(C710&amp;"")=""),"","#"&amp;UPPER(B710&amp;"")),"#(ERROR)")</f>
        <v/>
      </c>
      <c r="Q710" s="50">
        <f>IF(P710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710,2,999)," "," "),"﻿"," "),"​"," "),"⁠"," ")," "," ")," "," "),CHAR(9)," "),CHAR(10)," "),CHAR(13)," "),"MAPCODE"," "),CHAR(34)," "),"“"," "),"”"," "),"'"," "),"’"," "),"‘"," "),"("," "),")"," "),"["," "),"]"," "),"{"," "),"}"," "),","," "),";"," "),"|"," "),":"," "),"/"," "),"\"," ")))</f>
        <v/>
      </c>
      <c r="R710" s="50">
        <f>IF(ISNUMBER(FIND(" ",Q710)),LEFT(Q710,FIND(" ",Q710)-1),"")</f>
        <v/>
      </c>
      <c r="S710" s="50">
        <f>IF(ISNUMBER(FIND(" ",Q710)),TRIM(MID(Q710,FIND(" ",Q710)+1,999)),Q710)</f>
        <v/>
      </c>
      <c r="T7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710&amp;"")," "," "),"﻿"," "),"​"," "),"⁠"," ")," "," ")," "," "),CHAR(9)," "),CHAR(10)," "),CHAR(13)," "),"MAPCODE"," "),CHAR(34)," "),"“"," "),"”"," "),"'"," "),"’"," "),"‘"," "),"("," "),")"," "),"["," "),"]"," "),"{"," "),"}"," "),","," "),";"," "),"|"," "),":"," "),"/"," "),"\"," "))</f>
        <v/>
      </c>
      <c r="U710" s="50">
        <f>IF(R710&lt;&gt;"",R710,T710)</f>
        <v/>
      </c>
      <c r="V710" s="50">
        <f>IFERROR(FIND(".",S710),0)</f>
        <v/>
      </c>
      <c r="W710" s="50">
        <f>IF(V710&gt;0,V710-1,LEN(S710))</f>
        <v/>
      </c>
      <c r="X710" s="50">
        <f>IF(V710=0,"",IFERROR(LEFT(MID(S710,V710+1,99),FIND("-",MID(S710,V710+1,99))-1),MID(S710,V710+1,99)))</f>
        <v/>
      </c>
      <c r="Y710" s="50">
        <f>LEN(X710)</f>
        <v/>
      </c>
      <c r="Z7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710,"0",""),"1",""),"2",""),"3",""),"4",""),"5",""),"6",""),"7",""),"8",""),"9",""),"A",""),"B",""),"C",""),"D",""),"E",""),"F",""),"G",""),"H",""),"I",""),"J",""),"K",""),"L",""),"M",""),"N",""),"O",""),"P",""),"Q",""),"R",""),"S",""),"T",""),"U",""),"V",""),"W",""),"X",""),"Y",""),"Z",""),".",""),"-","")</f>
        <v/>
      </c>
      <c r="AA710" s="50">
        <f>LEN(S710)-LEN(SUBSTITUTE(S710,".",""))</f>
        <v/>
      </c>
      <c r="AB710" s="50">
        <f>AND(W710=5,Y710=4)</f>
        <v/>
      </c>
      <c r="AC710" s="50">
        <f>IF(P710="","",IF(S710="","There is no mapcode in this row, only a country code.",IF(ISNUMBER(FIND(" ",S710)),"There are too many spaces. A mapcode looks like ZAF RDD.2J: the country code, one space, then the code.",IF(Z710&lt;&gt;"","Contains characters that can't be in a mapcode: "&amp;Z710,IF(OR(AA710&lt;&gt;1,W710&lt;2,W710&gt;5,Y710&lt;2,Y710&gt;4),"This doesn't look like a mapcode. Mapcodes look like RDD.2J: 2 to 5 letters or numbers, a dot, then 2 to 4 more.",IF(AND(U710="",NOT(AB710)),"MISSING",IF(AND(U710&lt;&gt;"",OR(LEN(U710)&lt;2,LEN(U710)&gt;6,ISNUMBER(FIND(".",U710)))),"The country code """&amp;U710&amp;""" doesn't look right. Use a code like ZAF (South Africa) or US-CA (California).","")))))))</f>
        <v/>
      </c>
      <c r="AD710" s="50">
        <f>AND(R710&lt;&gt;"",T710&lt;&gt;"",R710&lt;&gt;T710)</f>
        <v/>
      </c>
    </row>
    <row r="711">
      <c r="B711" s="44" t="n"/>
      <c r="C711" s="44" t="n"/>
      <c r="D711" s="45">
        <f>IF(P711="","",IF(AC711="MISSING","MISSING COUNTRY CODE",IF(AC711&lt;&gt;"","NOT A VALID MAPCODE",IF(M711="NO CONNECTION","NO CONNECTION",IF(NOT(ISNUMBER(F711)),"NOT FOUND",IF(AD711,"CONVERTED – PLEASE CHECK","CONVERTED"))))))</f>
        <v/>
      </c>
      <c r="E711" s="46">
        <f>IF(OR(P711="",AC711&lt;&gt;""),"",TRIM(U711&amp;" "&amp;S711))</f>
        <v/>
      </c>
      <c r="F711" s="47">
        <f>IF(OR(M711="",M711="NO CONNECTION"),"",IFERROR(VALUE(SUBSTITUTE(_xlfn.FILTERXML(M711,"//latDeg"),".",MID(1/2,2,1))),""))</f>
        <v/>
      </c>
      <c r="G711" s="47">
        <f>IF(OR(M711="",M711="NO CONNECTION"),"",IFERROR(VALUE(SUBSTITUTE(_xlfn.FILTERXML(M711,"//lonDeg"),".",MID(1/2,2,1))),""))</f>
        <v/>
      </c>
      <c r="H711" s="45">
        <f>IF(ISNUMBER(F711),SUBSTITUTE(ROUND(F711,6)&amp;"",",",".")&amp;", "&amp;SUBSTITUTE(ROUND(G711,6)&amp;"",",","."),"")</f>
        <v/>
      </c>
      <c r="I711" s="46">
        <f>IF(ISNUMBER(F711),IFERROR(HYPERLINK("https://www.mymapcodes.com/go/?t="&amp;IF(U711="","AAA",U711)&amp;"&amp;ma="&amp;LEFT(S711,V711-1)&amp;"&amp;mb="&amp;MID(S711,V711+1,99),"Open on MyMapcodes →"),""),"")</f>
        <v/>
      </c>
      <c r="J711" s="48">
        <f>IF(P711="","",IF(AC711="MISSING","Add the country code: put it in front of the mapcode (e.g. ZAF RDD.2J) or in column C. ZAF = South Africa.",IF(AC711&lt;&gt;"",AC711,IF(M711="NO CONNECTION","Excel couldn't reach the mapcode service. Click the REFRESH RESULTS box just above the table.",IF(NOT(ISNUMBER(F711)),"The mapcode service doesn't recognise "&amp;E711&amp;". Check the mapcode and the country code.",IF(AD711,"Two different country codes were given, so the one in front of the mapcode ("&amp;R711&amp;") was used.",IF(E711&lt;&gt;TRIM(UPPER(B711&amp;"")),"Tidied up to "&amp;E711&amp;".","")))))))</f>
        <v/>
      </c>
      <c r="L711" s="49">
        <f>IF(E711="","",MapcodeAPI&amp;"coords/"&amp;SUBSTITUTE(E711," ","%20"))&amp;LEFT($B$13,0)</f>
        <v/>
      </c>
      <c r="M711" s="49">
        <f>IF(L711="","",IFERROR(_xlfn.WEBSERVICE(L711),IF(MapcodeAPIBackup="","NO CONNECTION",IFERROR(_xlfn.WEBSERVICE(MapcodeAPIBackup&amp;MID(L711,LEN(MapcodeAPI)+1,999)),"NO CONNECTION"))))</f>
        <v/>
      </c>
      <c r="N711" t="inlineStr">
        <is>
          <t xml:space="preserve"> </t>
        </is>
      </c>
      <c r="P711" s="50">
        <f>IFERROR(IF(AND(TRIM(B711&amp;"")="",TRIM(C711&amp;"")=""),"","#"&amp;UPPER(B711&amp;"")),"#(ERROR)")</f>
        <v/>
      </c>
      <c r="Q711" s="50">
        <f>IF(P711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711,2,999)," "," "),"﻿"," "),"​"," "),"⁠"," ")," "," ")," "," "),CHAR(9)," "),CHAR(10)," "),CHAR(13)," "),"MAPCODE"," "),CHAR(34)," "),"“"," "),"”"," "),"'"," "),"’"," "),"‘"," "),"("," "),")"," "),"["," "),"]"," "),"{"," "),"}"," "),","," "),";"," "),"|"," "),":"," "),"/"," "),"\"," ")))</f>
        <v/>
      </c>
      <c r="R711" s="50">
        <f>IF(ISNUMBER(FIND(" ",Q711)),LEFT(Q711,FIND(" ",Q711)-1),"")</f>
        <v/>
      </c>
      <c r="S711" s="50">
        <f>IF(ISNUMBER(FIND(" ",Q711)),TRIM(MID(Q711,FIND(" ",Q711)+1,999)),Q711)</f>
        <v/>
      </c>
      <c r="T7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711&amp;"")," "," "),"﻿"," "),"​"," "),"⁠"," ")," "," ")," "," "),CHAR(9)," "),CHAR(10)," "),CHAR(13)," "),"MAPCODE"," "),CHAR(34)," "),"“"," "),"”"," "),"'"," "),"’"," "),"‘"," "),"("," "),")"," "),"["," "),"]"," "),"{"," "),"}"," "),","," "),";"," "),"|"," "),":"," "),"/"," "),"\"," "))</f>
        <v/>
      </c>
      <c r="U711" s="50">
        <f>IF(R711&lt;&gt;"",R711,T711)</f>
        <v/>
      </c>
      <c r="V711" s="50">
        <f>IFERROR(FIND(".",S711),0)</f>
        <v/>
      </c>
      <c r="W711" s="50">
        <f>IF(V711&gt;0,V711-1,LEN(S711))</f>
        <v/>
      </c>
      <c r="X711" s="50">
        <f>IF(V711=0,"",IFERROR(LEFT(MID(S711,V711+1,99),FIND("-",MID(S711,V711+1,99))-1),MID(S711,V711+1,99)))</f>
        <v/>
      </c>
      <c r="Y711" s="50">
        <f>LEN(X711)</f>
        <v/>
      </c>
      <c r="Z7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711,"0",""),"1",""),"2",""),"3",""),"4",""),"5",""),"6",""),"7",""),"8",""),"9",""),"A",""),"B",""),"C",""),"D",""),"E",""),"F",""),"G",""),"H",""),"I",""),"J",""),"K",""),"L",""),"M",""),"N",""),"O",""),"P",""),"Q",""),"R",""),"S",""),"T",""),"U",""),"V",""),"W",""),"X",""),"Y",""),"Z",""),".",""),"-","")</f>
        <v/>
      </c>
      <c r="AA711" s="50">
        <f>LEN(S711)-LEN(SUBSTITUTE(S711,".",""))</f>
        <v/>
      </c>
      <c r="AB711" s="50">
        <f>AND(W711=5,Y711=4)</f>
        <v/>
      </c>
      <c r="AC711" s="50">
        <f>IF(P711="","",IF(S711="","There is no mapcode in this row, only a country code.",IF(ISNUMBER(FIND(" ",S711)),"There are too many spaces. A mapcode looks like ZAF RDD.2J: the country code, one space, then the code.",IF(Z711&lt;&gt;"","Contains characters that can't be in a mapcode: "&amp;Z711,IF(OR(AA711&lt;&gt;1,W711&lt;2,W711&gt;5,Y711&lt;2,Y711&gt;4),"This doesn't look like a mapcode. Mapcodes look like RDD.2J: 2 to 5 letters or numbers, a dot, then 2 to 4 more.",IF(AND(U711="",NOT(AB711)),"MISSING",IF(AND(U711&lt;&gt;"",OR(LEN(U711)&lt;2,LEN(U711)&gt;6,ISNUMBER(FIND(".",U711)))),"The country code """&amp;U711&amp;""" doesn't look right. Use a code like ZAF (South Africa) or US-CA (California).","")))))))</f>
        <v/>
      </c>
      <c r="AD711" s="50">
        <f>AND(R711&lt;&gt;"",T711&lt;&gt;"",R711&lt;&gt;T711)</f>
        <v/>
      </c>
    </row>
    <row r="712">
      <c r="B712" s="44" t="n"/>
      <c r="C712" s="44" t="n"/>
      <c r="D712" s="45">
        <f>IF(P712="","",IF(AC712="MISSING","MISSING COUNTRY CODE",IF(AC712&lt;&gt;"","NOT A VALID MAPCODE",IF(M712="NO CONNECTION","NO CONNECTION",IF(NOT(ISNUMBER(F712)),"NOT FOUND",IF(AD712,"CONVERTED – PLEASE CHECK","CONVERTED"))))))</f>
        <v/>
      </c>
      <c r="E712" s="46">
        <f>IF(OR(P712="",AC712&lt;&gt;""),"",TRIM(U712&amp;" "&amp;S712))</f>
        <v/>
      </c>
      <c r="F712" s="47">
        <f>IF(OR(M712="",M712="NO CONNECTION"),"",IFERROR(VALUE(SUBSTITUTE(_xlfn.FILTERXML(M712,"//latDeg"),".",MID(1/2,2,1))),""))</f>
        <v/>
      </c>
      <c r="G712" s="47">
        <f>IF(OR(M712="",M712="NO CONNECTION"),"",IFERROR(VALUE(SUBSTITUTE(_xlfn.FILTERXML(M712,"//lonDeg"),".",MID(1/2,2,1))),""))</f>
        <v/>
      </c>
      <c r="H712" s="45">
        <f>IF(ISNUMBER(F712),SUBSTITUTE(ROUND(F712,6)&amp;"",",",".")&amp;", "&amp;SUBSTITUTE(ROUND(G712,6)&amp;"",",","."),"")</f>
        <v/>
      </c>
      <c r="I712" s="46">
        <f>IF(ISNUMBER(F712),IFERROR(HYPERLINK("https://www.mymapcodes.com/go/?t="&amp;IF(U712="","AAA",U712)&amp;"&amp;ma="&amp;LEFT(S712,V712-1)&amp;"&amp;mb="&amp;MID(S712,V712+1,99),"Open on MyMapcodes →"),""),"")</f>
        <v/>
      </c>
      <c r="J712" s="48">
        <f>IF(P712="","",IF(AC712="MISSING","Add the country code: put it in front of the mapcode (e.g. ZAF RDD.2J) or in column C. ZAF = South Africa.",IF(AC712&lt;&gt;"",AC712,IF(M712="NO CONNECTION","Excel couldn't reach the mapcode service. Click the REFRESH RESULTS box just above the table.",IF(NOT(ISNUMBER(F712)),"The mapcode service doesn't recognise "&amp;E712&amp;". Check the mapcode and the country code.",IF(AD712,"Two different country codes were given, so the one in front of the mapcode ("&amp;R712&amp;") was used.",IF(E712&lt;&gt;TRIM(UPPER(B712&amp;"")),"Tidied up to "&amp;E712&amp;".","")))))))</f>
        <v/>
      </c>
      <c r="L712" s="49">
        <f>IF(E712="","",MapcodeAPI&amp;"coords/"&amp;SUBSTITUTE(E712," ","%20"))&amp;LEFT($B$13,0)</f>
        <v/>
      </c>
      <c r="M712" s="49">
        <f>IF(L712="","",IFERROR(_xlfn.WEBSERVICE(L712),IF(MapcodeAPIBackup="","NO CONNECTION",IFERROR(_xlfn.WEBSERVICE(MapcodeAPIBackup&amp;MID(L712,LEN(MapcodeAPI)+1,999)),"NO CONNECTION"))))</f>
        <v/>
      </c>
      <c r="N712" t="inlineStr">
        <is>
          <t xml:space="preserve"> </t>
        </is>
      </c>
      <c r="P712" s="50">
        <f>IFERROR(IF(AND(TRIM(B712&amp;"")="",TRIM(C712&amp;"")=""),"","#"&amp;UPPER(B712&amp;"")),"#(ERROR)")</f>
        <v/>
      </c>
      <c r="Q712" s="50">
        <f>IF(P712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712,2,999)," "," "),"﻿"," "),"​"," "),"⁠"," ")," "," ")," "," "),CHAR(9)," "),CHAR(10)," "),CHAR(13)," "),"MAPCODE"," "),CHAR(34)," "),"“"," "),"”"," "),"'"," "),"’"," "),"‘"," "),"("," "),")"," "),"["," "),"]"," "),"{"," "),"}"," "),","," "),";"," "),"|"," "),":"," "),"/"," "),"\"," ")))</f>
        <v/>
      </c>
      <c r="R712" s="50">
        <f>IF(ISNUMBER(FIND(" ",Q712)),LEFT(Q712,FIND(" ",Q712)-1),"")</f>
        <v/>
      </c>
      <c r="S712" s="50">
        <f>IF(ISNUMBER(FIND(" ",Q712)),TRIM(MID(Q712,FIND(" ",Q712)+1,999)),Q712)</f>
        <v/>
      </c>
      <c r="T7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712&amp;"")," "," "),"﻿"," "),"​"," "),"⁠"," ")," "," ")," "," "),CHAR(9)," "),CHAR(10)," "),CHAR(13)," "),"MAPCODE"," "),CHAR(34)," "),"“"," "),"”"," "),"'"," "),"’"," "),"‘"," "),"("," "),")"," "),"["," "),"]"," "),"{"," "),"}"," "),","," "),";"," "),"|"," "),":"," "),"/"," "),"\"," "))</f>
        <v/>
      </c>
      <c r="U712" s="50">
        <f>IF(R712&lt;&gt;"",R712,T712)</f>
        <v/>
      </c>
      <c r="V712" s="50">
        <f>IFERROR(FIND(".",S712),0)</f>
        <v/>
      </c>
      <c r="W712" s="50">
        <f>IF(V712&gt;0,V712-1,LEN(S712))</f>
        <v/>
      </c>
      <c r="X712" s="50">
        <f>IF(V712=0,"",IFERROR(LEFT(MID(S712,V712+1,99),FIND("-",MID(S712,V712+1,99))-1),MID(S712,V712+1,99)))</f>
        <v/>
      </c>
      <c r="Y712" s="50">
        <f>LEN(X712)</f>
        <v/>
      </c>
      <c r="Z7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712,"0",""),"1",""),"2",""),"3",""),"4",""),"5",""),"6",""),"7",""),"8",""),"9",""),"A",""),"B",""),"C",""),"D",""),"E",""),"F",""),"G",""),"H",""),"I",""),"J",""),"K",""),"L",""),"M",""),"N",""),"O",""),"P",""),"Q",""),"R",""),"S",""),"T",""),"U",""),"V",""),"W",""),"X",""),"Y",""),"Z",""),".",""),"-","")</f>
        <v/>
      </c>
      <c r="AA712" s="50">
        <f>LEN(S712)-LEN(SUBSTITUTE(S712,".",""))</f>
        <v/>
      </c>
      <c r="AB712" s="50">
        <f>AND(W712=5,Y712=4)</f>
        <v/>
      </c>
      <c r="AC712" s="50">
        <f>IF(P712="","",IF(S712="","There is no mapcode in this row, only a country code.",IF(ISNUMBER(FIND(" ",S712)),"There are too many spaces. A mapcode looks like ZAF RDD.2J: the country code, one space, then the code.",IF(Z712&lt;&gt;"","Contains characters that can't be in a mapcode: "&amp;Z712,IF(OR(AA712&lt;&gt;1,W712&lt;2,W712&gt;5,Y712&lt;2,Y712&gt;4),"This doesn't look like a mapcode. Mapcodes look like RDD.2J: 2 to 5 letters or numbers, a dot, then 2 to 4 more.",IF(AND(U712="",NOT(AB712)),"MISSING",IF(AND(U712&lt;&gt;"",OR(LEN(U712)&lt;2,LEN(U712)&gt;6,ISNUMBER(FIND(".",U712)))),"The country code """&amp;U712&amp;""" doesn't look right. Use a code like ZAF (South Africa) or US-CA (California).","")))))))</f>
        <v/>
      </c>
      <c r="AD712" s="50">
        <f>AND(R712&lt;&gt;"",T712&lt;&gt;"",R712&lt;&gt;T712)</f>
        <v/>
      </c>
    </row>
    <row r="713">
      <c r="B713" s="44" t="n"/>
      <c r="C713" s="44" t="n"/>
      <c r="D713" s="45">
        <f>IF(P713="","",IF(AC713="MISSING","MISSING COUNTRY CODE",IF(AC713&lt;&gt;"","NOT A VALID MAPCODE",IF(M713="NO CONNECTION","NO CONNECTION",IF(NOT(ISNUMBER(F713)),"NOT FOUND",IF(AD713,"CONVERTED – PLEASE CHECK","CONVERTED"))))))</f>
        <v/>
      </c>
      <c r="E713" s="46">
        <f>IF(OR(P713="",AC713&lt;&gt;""),"",TRIM(U713&amp;" "&amp;S713))</f>
        <v/>
      </c>
      <c r="F713" s="47">
        <f>IF(OR(M713="",M713="NO CONNECTION"),"",IFERROR(VALUE(SUBSTITUTE(_xlfn.FILTERXML(M713,"//latDeg"),".",MID(1/2,2,1))),""))</f>
        <v/>
      </c>
      <c r="G713" s="47">
        <f>IF(OR(M713="",M713="NO CONNECTION"),"",IFERROR(VALUE(SUBSTITUTE(_xlfn.FILTERXML(M713,"//lonDeg"),".",MID(1/2,2,1))),""))</f>
        <v/>
      </c>
      <c r="H713" s="45">
        <f>IF(ISNUMBER(F713),SUBSTITUTE(ROUND(F713,6)&amp;"",",",".")&amp;", "&amp;SUBSTITUTE(ROUND(G713,6)&amp;"",",","."),"")</f>
        <v/>
      </c>
      <c r="I713" s="46">
        <f>IF(ISNUMBER(F713),IFERROR(HYPERLINK("https://www.mymapcodes.com/go/?t="&amp;IF(U713="","AAA",U713)&amp;"&amp;ma="&amp;LEFT(S713,V713-1)&amp;"&amp;mb="&amp;MID(S713,V713+1,99),"Open on MyMapcodes →"),""),"")</f>
        <v/>
      </c>
      <c r="J713" s="48">
        <f>IF(P713="","",IF(AC713="MISSING","Add the country code: put it in front of the mapcode (e.g. ZAF RDD.2J) or in column C. ZAF = South Africa.",IF(AC713&lt;&gt;"",AC713,IF(M713="NO CONNECTION","Excel couldn't reach the mapcode service. Click the REFRESH RESULTS box just above the table.",IF(NOT(ISNUMBER(F713)),"The mapcode service doesn't recognise "&amp;E713&amp;". Check the mapcode and the country code.",IF(AD713,"Two different country codes were given, so the one in front of the mapcode ("&amp;R713&amp;") was used.",IF(E713&lt;&gt;TRIM(UPPER(B713&amp;"")),"Tidied up to "&amp;E713&amp;".","")))))))</f>
        <v/>
      </c>
      <c r="L713" s="49">
        <f>IF(E713="","",MapcodeAPI&amp;"coords/"&amp;SUBSTITUTE(E713," ","%20"))&amp;LEFT($B$13,0)</f>
        <v/>
      </c>
      <c r="M713" s="49">
        <f>IF(L713="","",IFERROR(_xlfn.WEBSERVICE(L713),IF(MapcodeAPIBackup="","NO CONNECTION",IFERROR(_xlfn.WEBSERVICE(MapcodeAPIBackup&amp;MID(L713,LEN(MapcodeAPI)+1,999)),"NO CONNECTION"))))</f>
        <v/>
      </c>
      <c r="N713" t="inlineStr">
        <is>
          <t xml:space="preserve"> </t>
        </is>
      </c>
      <c r="P713" s="50">
        <f>IFERROR(IF(AND(TRIM(B713&amp;"")="",TRIM(C713&amp;"")=""),"","#"&amp;UPPER(B713&amp;"")),"#(ERROR)")</f>
        <v/>
      </c>
      <c r="Q713" s="50">
        <f>IF(P713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713,2,999)," "," "),"﻿"," "),"​"," "),"⁠"," ")," "," ")," "," "),CHAR(9)," "),CHAR(10)," "),CHAR(13)," "),"MAPCODE"," "),CHAR(34)," "),"“"," "),"”"," "),"'"," "),"’"," "),"‘"," "),"("," "),")"," "),"["," "),"]"," "),"{"," "),"}"," "),","," "),";"," "),"|"," "),":"," "),"/"," "),"\"," ")))</f>
        <v/>
      </c>
      <c r="R713" s="50">
        <f>IF(ISNUMBER(FIND(" ",Q713)),LEFT(Q713,FIND(" ",Q713)-1),"")</f>
        <v/>
      </c>
      <c r="S713" s="50">
        <f>IF(ISNUMBER(FIND(" ",Q713)),TRIM(MID(Q713,FIND(" ",Q713)+1,999)),Q713)</f>
        <v/>
      </c>
      <c r="T7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713&amp;"")," "," "),"﻿"," "),"​"," "),"⁠"," ")," "," ")," "," "),CHAR(9)," "),CHAR(10)," "),CHAR(13)," "),"MAPCODE"," "),CHAR(34)," "),"“"," "),"”"," "),"'"," "),"’"," "),"‘"," "),"("," "),")"," "),"["," "),"]"," "),"{"," "),"}"," "),","," "),";"," "),"|"," "),":"," "),"/"," "),"\"," "))</f>
        <v/>
      </c>
      <c r="U713" s="50">
        <f>IF(R713&lt;&gt;"",R713,T713)</f>
        <v/>
      </c>
      <c r="V713" s="50">
        <f>IFERROR(FIND(".",S713),0)</f>
        <v/>
      </c>
      <c r="W713" s="50">
        <f>IF(V713&gt;0,V713-1,LEN(S713))</f>
        <v/>
      </c>
      <c r="X713" s="50">
        <f>IF(V713=0,"",IFERROR(LEFT(MID(S713,V713+1,99),FIND("-",MID(S713,V713+1,99))-1),MID(S713,V713+1,99)))</f>
        <v/>
      </c>
      <c r="Y713" s="50">
        <f>LEN(X713)</f>
        <v/>
      </c>
      <c r="Z7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713,"0",""),"1",""),"2",""),"3",""),"4",""),"5",""),"6",""),"7",""),"8",""),"9",""),"A",""),"B",""),"C",""),"D",""),"E",""),"F",""),"G",""),"H",""),"I",""),"J",""),"K",""),"L",""),"M",""),"N",""),"O",""),"P",""),"Q",""),"R",""),"S",""),"T",""),"U",""),"V",""),"W",""),"X",""),"Y",""),"Z",""),".",""),"-","")</f>
        <v/>
      </c>
      <c r="AA713" s="50">
        <f>LEN(S713)-LEN(SUBSTITUTE(S713,".",""))</f>
        <v/>
      </c>
      <c r="AB713" s="50">
        <f>AND(W713=5,Y713=4)</f>
        <v/>
      </c>
      <c r="AC713" s="50">
        <f>IF(P713="","",IF(S713="","There is no mapcode in this row, only a country code.",IF(ISNUMBER(FIND(" ",S713)),"There are too many spaces. A mapcode looks like ZAF RDD.2J: the country code, one space, then the code.",IF(Z713&lt;&gt;"","Contains characters that can't be in a mapcode: "&amp;Z713,IF(OR(AA713&lt;&gt;1,W713&lt;2,W713&gt;5,Y713&lt;2,Y713&gt;4),"This doesn't look like a mapcode. Mapcodes look like RDD.2J: 2 to 5 letters or numbers, a dot, then 2 to 4 more.",IF(AND(U713="",NOT(AB713)),"MISSING",IF(AND(U713&lt;&gt;"",OR(LEN(U713)&lt;2,LEN(U713)&gt;6,ISNUMBER(FIND(".",U713)))),"The country code """&amp;U713&amp;""" doesn't look right. Use a code like ZAF (South Africa) or US-CA (California).","")))))))</f>
        <v/>
      </c>
      <c r="AD713" s="50">
        <f>AND(R713&lt;&gt;"",T713&lt;&gt;"",R713&lt;&gt;T713)</f>
        <v/>
      </c>
    </row>
    <row r="714">
      <c r="B714" s="44" t="n"/>
      <c r="C714" s="44" t="n"/>
      <c r="D714" s="45">
        <f>IF(P714="","",IF(AC714="MISSING","MISSING COUNTRY CODE",IF(AC714&lt;&gt;"","NOT A VALID MAPCODE",IF(M714="NO CONNECTION","NO CONNECTION",IF(NOT(ISNUMBER(F714)),"NOT FOUND",IF(AD714,"CONVERTED – PLEASE CHECK","CONVERTED"))))))</f>
        <v/>
      </c>
      <c r="E714" s="46">
        <f>IF(OR(P714="",AC714&lt;&gt;""),"",TRIM(U714&amp;" "&amp;S714))</f>
        <v/>
      </c>
      <c r="F714" s="47">
        <f>IF(OR(M714="",M714="NO CONNECTION"),"",IFERROR(VALUE(SUBSTITUTE(_xlfn.FILTERXML(M714,"//latDeg"),".",MID(1/2,2,1))),""))</f>
        <v/>
      </c>
      <c r="G714" s="47">
        <f>IF(OR(M714="",M714="NO CONNECTION"),"",IFERROR(VALUE(SUBSTITUTE(_xlfn.FILTERXML(M714,"//lonDeg"),".",MID(1/2,2,1))),""))</f>
        <v/>
      </c>
      <c r="H714" s="45">
        <f>IF(ISNUMBER(F714),SUBSTITUTE(ROUND(F714,6)&amp;"",",",".")&amp;", "&amp;SUBSTITUTE(ROUND(G714,6)&amp;"",",","."),"")</f>
        <v/>
      </c>
      <c r="I714" s="46">
        <f>IF(ISNUMBER(F714),IFERROR(HYPERLINK("https://www.mymapcodes.com/go/?t="&amp;IF(U714="","AAA",U714)&amp;"&amp;ma="&amp;LEFT(S714,V714-1)&amp;"&amp;mb="&amp;MID(S714,V714+1,99),"Open on MyMapcodes →"),""),"")</f>
        <v/>
      </c>
      <c r="J714" s="48">
        <f>IF(P714="","",IF(AC714="MISSING","Add the country code: put it in front of the mapcode (e.g. ZAF RDD.2J) or in column C. ZAF = South Africa.",IF(AC714&lt;&gt;"",AC714,IF(M714="NO CONNECTION","Excel couldn't reach the mapcode service. Click the REFRESH RESULTS box just above the table.",IF(NOT(ISNUMBER(F714)),"The mapcode service doesn't recognise "&amp;E714&amp;". Check the mapcode and the country code.",IF(AD714,"Two different country codes were given, so the one in front of the mapcode ("&amp;R714&amp;") was used.",IF(E714&lt;&gt;TRIM(UPPER(B714&amp;"")),"Tidied up to "&amp;E714&amp;".","")))))))</f>
        <v/>
      </c>
      <c r="L714" s="49">
        <f>IF(E714="","",MapcodeAPI&amp;"coords/"&amp;SUBSTITUTE(E714," ","%20"))&amp;LEFT($B$13,0)</f>
        <v/>
      </c>
      <c r="M714" s="49">
        <f>IF(L714="","",IFERROR(_xlfn.WEBSERVICE(L714),IF(MapcodeAPIBackup="","NO CONNECTION",IFERROR(_xlfn.WEBSERVICE(MapcodeAPIBackup&amp;MID(L714,LEN(MapcodeAPI)+1,999)),"NO CONNECTION"))))</f>
        <v/>
      </c>
      <c r="N714" t="inlineStr">
        <is>
          <t xml:space="preserve"> </t>
        </is>
      </c>
      <c r="P714" s="50">
        <f>IFERROR(IF(AND(TRIM(B714&amp;"")="",TRIM(C714&amp;"")=""),"","#"&amp;UPPER(B714&amp;"")),"#(ERROR)")</f>
        <v/>
      </c>
      <c r="Q714" s="50">
        <f>IF(P714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714,2,999)," "," "),"﻿"," "),"​"," "),"⁠"," ")," "," ")," "," "),CHAR(9)," "),CHAR(10)," "),CHAR(13)," "),"MAPCODE"," "),CHAR(34)," "),"“"," "),"”"," "),"'"," "),"’"," "),"‘"," "),"("," "),")"," "),"["," "),"]"," "),"{"," "),"}"," "),","," "),";"," "),"|"," "),":"," "),"/"," "),"\"," ")))</f>
        <v/>
      </c>
      <c r="R714" s="50">
        <f>IF(ISNUMBER(FIND(" ",Q714)),LEFT(Q714,FIND(" ",Q714)-1),"")</f>
        <v/>
      </c>
      <c r="S714" s="50">
        <f>IF(ISNUMBER(FIND(" ",Q714)),TRIM(MID(Q714,FIND(" ",Q714)+1,999)),Q714)</f>
        <v/>
      </c>
      <c r="T7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714&amp;"")," "," "),"﻿"," "),"​"," "),"⁠"," ")," "," ")," "," "),CHAR(9)," "),CHAR(10)," "),CHAR(13)," "),"MAPCODE"," "),CHAR(34)," "),"“"," "),"”"," "),"'"," "),"’"," "),"‘"," "),"("," "),")"," "),"["," "),"]"," "),"{"," "),"}"," "),","," "),";"," "),"|"," "),":"," "),"/"," "),"\"," "))</f>
        <v/>
      </c>
      <c r="U714" s="50">
        <f>IF(R714&lt;&gt;"",R714,T714)</f>
        <v/>
      </c>
      <c r="V714" s="50">
        <f>IFERROR(FIND(".",S714),0)</f>
        <v/>
      </c>
      <c r="W714" s="50">
        <f>IF(V714&gt;0,V714-1,LEN(S714))</f>
        <v/>
      </c>
      <c r="X714" s="50">
        <f>IF(V714=0,"",IFERROR(LEFT(MID(S714,V714+1,99),FIND("-",MID(S714,V714+1,99))-1),MID(S714,V714+1,99)))</f>
        <v/>
      </c>
      <c r="Y714" s="50">
        <f>LEN(X714)</f>
        <v/>
      </c>
      <c r="Z7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714,"0",""),"1",""),"2",""),"3",""),"4",""),"5",""),"6",""),"7",""),"8",""),"9",""),"A",""),"B",""),"C",""),"D",""),"E",""),"F",""),"G",""),"H",""),"I",""),"J",""),"K",""),"L",""),"M",""),"N",""),"O",""),"P",""),"Q",""),"R",""),"S",""),"T",""),"U",""),"V",""),"W",""),"X",""),"Y",""),"Z",""),".",""),"-","")</f>
        <v/>
      </c>
      <c r="AA714" s="50">
        <f>LEN(S714)-LEN(SUBSTITUTE(S714,".",""))</f>
        <v/>
      </c>
      <c r="AB714" s="50">
        <f>AND(W714=5,Y714=4)</f>
        <v/>
      </c>
      <c r="AC714" s="50">
        <f>IF(P714="","",IF(S714="","There is no mapcode in this row, only a country code.",IF(ISNUMBER(FIND(" ",S714)),"There are too many spaces. A mapcode looks like ZAF RDD.2J: the country code, one space, then the code.",IF(Z714&lt;&gt;"","Contains characters that can't be in a mapcode: "&amp;Z714,IF(OR(AA714&lt;&gt;1,W714&lt;2,W714&gt;5,Y714&lt;2,Y714&gt;4),"This doesn't look like a mapcode. Mapcodes look like RDD.2J: 2 to 5 letters or numbers, a dot, then 2 to 4 more.",IF(AND(U714="",NOT(AB714)),"MISSING",IF(AND(U714&lt;&gt;"",OR(LEN(U714)&lt;2,LEN(U714)&gt;6,ISNUMBER(FIND(".",U714)))),"The country code """&amp;U714&amp;""" doesn't look right. Use a code like ZAF (South Africa) or US-CA (California).","")))))))</f>
        <v/>
      </c>
      <c r="AD714" s="50">
        <f>AND(R714&lt;&gt;"",T714&lt;&gt;"",R714&lt;&gt;T714)</f>
        <v/>
      </c>
    </row>
    <row r="715">
      <c r="B715" s="44" t="n"/>
      <c r="C715" s="44" t="n"/>
      <c r="D715" s="45">
        <f>IF(P715="","",IF(AC715="MISSING","MISSING COUNTRY CODE",IF(AC715&lt;&gt;"","NOT A VALID MAPCODE",IF(M715="NO CONNECTION","NO CONNECTION",IF(NOT(ISNUMBER(F715)),"NOT FOUND",IF(AD715,"CONVERTED – PLEASE CHECK","CONVERTED"))))))</f>
        <v/>
      </c>
      <c r="E715" s="46">
        <f>IF(OR(P715="",AC715&lt;&gt;""),"",TRIM(U715&amp;" "&amp;S715))</f>
        <v/>
      </c>
      <c r="F715" s="47">
        <f>IF(OR(M715="",M715="NO CONNECTION"),"",IFERROR(VALUE(SUBSTITUTE(_xlfn.FILTERXML(M715,"//latDeg"),".",MID(1/2,2,1))),""))</f>
        <v/>
      </c>
      <c r="G715" s="47">
        <f>IF(OR(M715="",M715="NO CONNECTION"),"",IFERROR(VALUE(SUBSTITUTE(_xlfn.FILTERXML(M715,"//lonDeg"),".",MID(1/2,2,1))),""))</f>
        <v/>
      </c>
      <c r="H715" s="45">
        <f>IF(ISNUMBER(F715),SUBSTITUTE(ROUND(F715,6)&amp;"",",",".")&amp;", "&amp;SUBSTITUTE(ROUND(G715,6)&amp;"",",","."),"")</f>
        <v/>
      </c>
      <c r="I715" s="46">
        <f>IF(ISNUMBER(F715),IFERROR(HYPERLINK("https://www.mymapcodes.com/go/?t="&amp;IF(U715="","AAA",U715)&amp;"&amp;ma="&amp;LEFT(S715,V715-1)&amp;"&amp;mb="&amp;MID(S715,V715+1,99),"Open on MyMapcodes →"),""),"")</f>
        <v/>
      </c>
      <c r="J715" s="48">
        <f>IF(P715="","",IF(AC715="MISSING","Add the country code: put it in front of the mapcode (e.g. ZAF RDD.2J) or in column C. ZAF = South Africa.",IF(AC715&lt;&gt;"",AC715,IF(M715="NO CONNECTION","Excel couldn't reach the mapcode service. Click the REFRESH RESULTS box just above the table.",IF(NOT(ISNUMBER(F715)),"The mapcode service doesn't recognise "&amp;E715&amp;". Check the mapcode and the country code.",IF(AD715,"Two different country codes were given, so the one in front of the mapcode ("&amp;R715&amp;") was used.",IF(E715&lt;&gt;TRIM(UPPER(B715&amp;"")),"Tidied up to "&amp;E715&amp;".","")))))))</f>
        <v/>
      </c>
      <c r="L715" s="49">
        <f>IF(E715="","",MapcodeAPI&amp;"coords/"&amp;SUBSTITUTE(E715," ","%20"))&amp;LEFT($B$13,0)</f>
        <v/>
      </c>
      <c r="M715" s="49">
        <f>IF(L715="","",IFERROR(_xlfn.WEBSERVICE(L715),IF(MapcodeAPIBackup="","NO CONNECTION",IFERROR(_xlfn.WEBSERVICE(MapcodeAPIBackup&amp;MID(L715,LEN(MapcodeAPI)+1,999)),"NO CONNECTION"))))</f>
        <v/>
      </c>
      <c r="N715" t="inlineStr">
        <is>
          <t xml:space="preserve"> </t>
        </is>
      </c>
      <c r="P715" s="50">
        <f>IFERROR(IF(AND(TRIM(B715&amp;"")="",TRIM(C715&amp;"")=""),"","#"&amp;UPPER(B715&amp;"")),"#(ERROR)")</f>
        <v/>
      </c>
      <c r="Q715" s="50">
        <f>IF(P715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715,2,999)," "," "),"﻿"," "),"​"," "),"⁠"," ")," "," ")," "," "),CHAR(9)," "),CHAR(10)," "),CHAR(13)," "),"MAPCODE"," "),CHAR(34)," "),"“"," "),"”"," "),"'"," "),"’"," "),"‘"," "),"("," "),")"," "),"["," "),"]"," "),"{"," "),"}"," "),","," "),";"," "),"|"," "),":"," "),"/"," "),"\"," ")))</f>
        <v/>
      </c>
      <c r="R715" s="50">
        <f>IF(ISNUMBER(FIND(" ",Q715)),LEFT(Q715,FIND(" ",Q715)-1),"")</f>
        <v/>
      </c>
      <c r="S715" s="50">
        <f>IF(ISNUMBER(FIND(" ",Q715)),TRIM(MID(Q715,FIND(" ",Q715)+1,999)),Q715)</f>
        <v/>
      </c>
      <c r="T7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715&amp;"")," "," "),"﻿"," "),"​"," "),"⁠"," ")," "," ")," "," "),CHAR(9)," "),CHAR(10)," "),CHAR(13)," "),"MAPCODE"," "),CHAR(34)," "),"“"," "),"”"," "),"'"," "),"’"," "),"‘"," "),"("," "),")"," "),"["," "),"]"," "),"{"," "),"}"," "),","," "),";"," "),"|"," "),":"," "),"/"," "),"\"," "))</f>
        <v/>
      </c>
      <c r="U715" s="50">
        <f>IF(R715&lt;&gt;"",R715,T715)</f>
        <v/>
      </c>
      <c r="V715" s="50">
        <f>IFERROR(FIND(".",S715),0)</f>
        <v/>
      </c>
      <c r="W715" s="50">
        <f>IF(V715&gt;0,V715-1,LEN(S715))</f>
        <v/>
      </c>
      <c r="X715" s="50">
        <f>IF(V715=0,"",IFERROR(LEFT(MID(S715,V715+1,99),FIND("-",MID(S715,V715+1,99))-1),MID(S715,V715+1,99)))</f>
        <v/>
      </c>
      <c r="Y715" s="50">
        <f>LEN(X715)</f>
        <v/>
      </c>
      <c r="Z7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715,"0",""),"1",""),"2",""),"3",""),"4",""),"5",""),"6",""),"7",""),"8",""),"9",""),"A",""),"B",""),"C",""),"D",""),"E",""),"F",""),"G",""),"H",""),"I",""),"J",""),"K",""),"L",""),"M",""),"N",""),"O",""),"P",""),"Q",""),"R",""),"S",""),"T",""),"U",""),"V",""),"W",""),"X",""),"Y",""),"Z",""),".",""),"-","")</f>
        <v/>
      </c>
      <c r="AA715" s="50">
        <f>LEN(S715)-LEN(SUBSTITUTE(S715,".",""))</f>
        <v/>
      </c>
      <c r="AB715" s="50">
        <f>AND(W715=5,Y715=4)</f>
        <v/>
      </c>
      <c r="AC715" s="50">
        <f>IF(P715="","",IF(S715="","There is no mapcode in this row, only a country code.",IF(ISNUMBER(FIND(" ",S715)),"There are too many spaces. A mapcode looks like ZAF RDD.2J: the country code, one space, then the code.",IF(Z715&lt;&gt;"","Contains characters that can't be in a mapcode: "&amp;Z715,IF(OR(AA715&lt;&gt;1,W715&lt;2,W715&gt;5,Y715&lt;2,Y715&gt;4),"This doesn't look like a mapcode. Mapcodes look like RDD.2J: 2 to 5 letters or numbers, a dot, then 2 to 4 more.",IF(AND(U715="",NOT(AB715)),"MISSING",IF(AND(U715&lt;&gt;"",OR(LEN(U715)&lt;2,LEN(U715)&gt;6,ISNUMBER(FIND(".",U715)))),"The country code """&amp;U715&amp;""" doesn't look right. Use a code like ZAF (South Africa) or US-CA (California).","")))))))</f>
        <v/>
      </c>
      <c r="AD715" s="50">
        <f>AND(R715&lt;&gt;"",T715&lt;&gt;"",R715&lt;&gt;T715)</f>
        <v/>
      </c>
    </row>
    <row r="716">
      <c r="B716" s="44" t="n"/>
      <c r="C716" s="44" t="n"/>
      <c r="D716" s="45">
        <f>IF(P716="","",IF(AC716="MISSING","MISSING COUNTRY CODE",IF(AC716&lt;&gt;"","NOT A VALID MAPCODE",IF(M716="NO CONNECTION","NO CONNECTION",IF(NOT(ISNUMBER(F716)),"NOT FOUND",IF(AD716,"CONVERTED – PLEASE CHECK","CONVERTED"))))))</f>
        <v/>
      </c>
      <c r="E716" s="46">
        <f>IF(OR(P716="",AC716&lt;&gt;""),"",TRIM(U716&amp;" "&amp;S716))</f>
        <v/>
      </c>
      <c r="F716" s="47">
        <f>IF(OR(M716="",M716="NO CONNECTION"),"",IFERROR(VALUE(SUBSTITUTE(_xlfn.FILTERXML(M716,"//latDeg"),".",MID(1/2,2,1))),""))</f>
        <v/>
      </c>
      <c r="G716" s="47">
        <f>IF(OR(M716="",M716="NO CONNECTION"),"",IFERROR(VALUE(SUBSTITUTE(_xlfn.FILTERXML(M716,"//lonDeg"),".",MID(1/2,2,1))),""))</f>
        <v/>
      </c>
      <c r="H716" s="45">
        <f>IF(ISNUMBER(F716),SUBSTITUTE(ROUND(F716,6)&amp;"",",",".")&amp;", "&amp;SUBSTITUTE(ROUND(G716,6)&amp;"",",","."),"")</f>
        <v/>
      </c>
      <c r="I716" s="46">
        <f>IF(ISNUMBER(F716),IFERROR(HYPERLINK("https://www.mymapcodes.com/go/?t="&amp;IF(U716="","AAA",U716)&amp;"&amp;ma="&amp;LEFT(S716,V716-1)&amp;"&amp;mb="&amp;MID(S716,V716+1,99),"Open on MyMapcodes →"),""),"")</f>
        <v/>
      </c>
      <c r="J716" s="48">
        <f>IF(P716="","",IF(AC716="MISSING","Add the country code: put it in front of the mapcode (e.g. ZAF RDD.2J) or in column C. ZAF = South Africa.",IF(AC716&lt;&gt;"",AC716,IF(M716="NO CONNECTION","Excel couldn't reach the mapcode service. Click the REFRESH RESULTS box just above the table.",IF(NOT(ISNUMBER(F716)),"The mapcode service doesn't recognise "&amp;E716&amp;". Check the mapcode and the country code.",IF(AD716,"Two different country codes were given, so the one in front of the mapcode ("&amp;R716&amp;") was used.",IF(E716&lt;&gt;TRIM(UPPER(B716&amp;"")),"Tidied up to "&amp;E716&amp;".","")))))))</f>
        <v/>
      </c>
      <c r="L716" s="49">
        <f>IF(E716="","",MapcodeAPI&amp;"coords/"&amp;SUBSTITUTE(E716," ","%20"))&amp;LEFT($B$13,0)</f>
        <v/>
      </c>
      <c r="M716" s="49">
        <f>IF(L716="","",IFERROR(_xlfn.WEBSERVICE(L716),IF(MapcodeAPIBackup="","NO CONNECTION",IFERROR(_xlfn.WEBSERVICE(MapcodeAPIBackup&amp;MID(L716,LEN(MapcodeAPI)+1,999)),"NO CONNECTION"))))</f>
        <v/>
      </c>
      <c r="N716" t="inlineStr">
        <is>
          <t xml:space="preserve"> </t>
        </is>
      </c>
      <c r="P716" s="50">
        <f>IFERROR(IF(AND(TRIM(B716&amp;"")="",TRIM(C716&amp;"")=""),"","#"&amp;UPPER(B716&amp;"")),"#(ERROR)")</f>
        <v/>
      </c>
      <c r="Q716" s="50">
        <f>IF(P716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716,2,999)," "," "),"﻿"," "),"​"," "),"⁠"," ")," "," ")," "," "),CHAR(9)," "),CHAR(10)," "),CHAR(13)," "),"MAPCODE"," "),CHAR(34)," "),"“"," "),"”"," "),"'"," "),"’"," "),"‘"," "),"("," "),")"," "),"["," "),"]"," "),"{"," "),"}"," "),","," "),";"," "),"|"," "),":"," "),"/"," "),"\"," ")))</f>
        <v/>
      </c>
      <c r="R716" s="50">
        <f>IF(ISNUMBER(FIND(" ",Q716)),LEFT(Q716,FIND(" ",Q716)-1),"")</f>
        <v/>
      </c>
      <c r="S716" s="50">
        <f>IF(ISNUMBER(FIND(" ",Q716)),TRIM(MID(Q716,FIND(" ",Q716)+1,999)),Q716)</f>
        <v/>
      </c>
      <c r="T7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716&amp;"")," "," "),"﻿"," "),"​"," "),"⁠"," ")," "," ")," "," "),CHAR(9)," "),CHAR(10)," "),CHAR(13)," "),"MAPCODE"," "),CHAR(34)," "),"“"," "),"”"," "),"'"," "),"’"," "),"‘"," "),"("," "),")"," "),"["," "),"]"," "),"{"," "),"}"," "),","," "),";"," "),"|"," "),":"," "),"/"," "),"\"," "))</f>
        <v/>
      </c>
      <c r="U716" s="50">
        <f>IF(R716&lt;&gt;"",R716,T716)</f>
        <v/>
      </c>
      <c r="V716" s="50">
        <f>IFERROR(FIND(".",S716),0)</f>
        <v/>
      </c>
      <c r="W716" s="50">
        <f>IF(V716&gt;0,V716-1,LEN(S716))</f>
        <v/>
      </c>
      <c r="X716" s="50">
        <f>IF(V716=0,"",IFERROR(LEFT(MID(S716,V716+1,99),FIND("-",MID(S716,V716+1,99))-1),MID(S716,V716+1,99)))</f>
        <v/>
      </c>
      <c r="Y716" s="50">
        <f>LEN(X716)</f>
        <v/>
      </c>
      <c r="Z7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716,"0",""),"1",""),"2",""),"3",""),"4",""),"5",""),"6",""),"7",""),"8",""),"9",""),"A",""),"B",""),"C",""),"D",""),"E",""),"F",""),"G",""),"H",""),"I",""),"J",""),"K",""),"L",""),"M",""),"N",""),"O",""),"P",""),"Q",""),"R",""),"S",""),"T",""),"U",""),"V",""),"W",""),"X",""),"Y",""),"Z",""),".",""),"-","")</f>
        <v/>
      </c>
      <c r="AA716" s="50">
        <f>LEN(S716)-LEN(SUBSTITUTE(S716,".",""))</f>
        <v/>
      </c>
      <c r="AB716" s="50">
        <f>AND(W716=5,Y716=4)</f>
        <v/>
      </c>
      <c r="AC716" s="50">
        <f>IF(P716="","",IF(S716="","There is no mapcode in this row, only a country code.",IF(ISNUMBER(FIND(" ",S716)),"There are too many spaces. A mapcode looks like ZAF RDD.2J: the country code, one space, then the code.",IF(Z716&lt;&gt;"","Contains characters that can't be in a mapcode: "&amp;Z716,IF(OR(AA716&lt;&gt;1,W716&lt;2,W716&gt;5,Y716&lt;2,Y716&gt;4),"This doesn't look like a mapcode. Mapcodes look like RDD.2J: 2 to 5 letters or numbers, a dot, then 2 to 4 more.",IF(AND(U716="",NOT(AB716)),"MISSING",IF(AND(U716&lt;&gt;"",OR(LEN(U716)&lt;2,LEN(U716)&gt;6,ISNUMBER(FIND(".",U716)))),"The country code """&amp;U716&amp;""" doesn't look right. Use a code like ZAF (South Africa) or US-CA (California).","")))))))</f>
        <v/>
      </c>
      <c r="AD716" s="50">
        <f>AND(R716&lt;&gt;"",T716&lt;&gt;"",R716&lt;&gt;T716)</f>
        <v/>
      </c>
    </row>
    <row r="717">
      <c r="B717" s="44" t="n"/>
      <c r="C717" s="44" t="n"/>
      <c r="D717" s="45">
        <f>IF(P717="","",IF(AC717="MISSING","MISSING COUNTRY CODE",IF(AC717&lt;&gt;"","NOT A VALID MAPCODE",IF(M717="NO CONNECTION","NO CONNECTION",IF(NOT(ISNUMBER(F717)),"NOT FOUND",IF(AD717,"CONVERTED – PLEASE CHECK","CONVERTED"))))))</f>
        <v/>
      </c>
      <c r="E717" s="46">
        <f>IF(OR(P717="",AC717&lt;&gt;""),"",TRIM(U717&amp;" "&amp;S717))</f>
        <v/>
      </c>
      <c r="F717" s="47">
        <f>IF(OR(M717="",M717="NO CONNECTION"),"",IFERROR(VALUE(SUBSTITUTE(_xlfn.FILTERXML(M717,"//latDeg"),".",MID(1/2,2,1))),""))</f>
        <v/>
      </c>
      <c r="G717" s="47">
        <f>IF(OR(M717="",M717="NO CONNECTION"),"",IFERROR(VALUE(SUBSTITUTE(_xlfn.FILTERXML(M717,"//lonDeg"),".",MID(1/2,2,1))),""))</f>
        <v/>
      </c>
      <c r="H717" s="45">
        <f>IF(ISNUMBER(F717),SUBSTITUTE(ROUND(F717,6)&amp;"",",",".")&amp;", "&amp;SUBSTITUTE(ROUND(G717,6)&amp;"",",","."),"")</f>
        <v/>
      </c>
      <c r="I717" s="46">
        <f>IF(ISNUMBER(F717),IFERROR(HYPERLINK("https://www.mymapcodes.com/go/?t="&amp;IF(U717="","AAA",U717)&amp;"&amp;ma="&amp;LEFT(S717,V717-1)&amp;"&amp;mb="&amp;MID(S717,V717+1,99),"Open on MyMapcodes →"),""),"")</f>
        <v/>
      </c>
      <c r="J717" s="48">
        <f>IF(P717="","",IF(AC717="MISSING","Add the country code: put it in front of the mapcode (e.g. ZAF RDD.2J) or in column C. ZAF = South Africa.",IF(AC717&lt;&gt;"",AC717,IF(M717="NO CONNECTION","Excel couldn't reach the mapcode service. Click the REFRESH RESULTS box just above the table.",IF(NOT(ISNUMBER(F717)),"The mapcode service doesn't recognise "&amp;E717&amp;". Check the mapcode and the country code.",IF(AD717,"Two different country codes were given, so the one in front of the mapcode ("&amp;R717&amp;") was used.",IF(E717&lt;&gt;TRIM(UPPER(B717&amp;"")),"Tidied up to "&amp;E717&amp;".","")))))))</f>
        <v/>
      </c>
      <c r="L717" s="49">
        <f>IF(E717="","",MapcodeAPI&amp;"coords/"&amp;SUBSTITUTE(E717," ","%20"))&amp;LEFT($B$13,0)</f>
        <v/>
      </c>
      <c r="M717" s="49">
        <f>IF(L717="","",IFERROR(_xlfn.WEBSERVICE(L717),IF(MapcodeAPIBackup="","NO CONNECTION",IFERROR(_xlfn.WEBSERVICE(MapcodeAPIBackup&amp;MID(L717,LEN(MapcodeAPI)+1,999)),"NO CONNECTION"))))</f>
        <v/>
      </c>
      <c r="N717" t="inlineStr">
        <is>
          <t xml:space="preserve"> </t>
        </is>
      </c>
      <c r="P717" s="50">
        <f>IFERROR(IF(AND(TRIM(B717&amp;"")="",TRIM(C717&amp;"")=""),"","#"&amp;UPPER(B717&amp;"")),"#(ERROR)")</f>
        <v/>
      </c>
      <c r="Q717" s="50">
        <f>IF(P717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717,2,999)," "," "),"﻿"," "),"​"," "),"⁠"," ")," "," ")," "," "),CHAR(9)," "),CHAR(10)," "),CHAR(13)," "),"MAPCODE"," "),CHAR(34)," "),"“"," "),"”"," "),"'"," "),"’"," "),"‘"," "),"("," "),")"," "),"["," "),"]"," "),"{"," "),"}"," "),","," "),";"," "),"|"," "),":"," "),"/"," "),"\"," ")))</f>
        <v/>
      </c>
      <c r="R717" s="50">
        <f>IF(ISNUMBER(FIND(" ",Q717)),LEFT(Q717,FIND(" ",Q717)-1),"")</f>
        <v/>
      </c>
      <c r="S717" s="50">
        <f>IF(ISNUMBER(FIND(" ",Q717)),TRIM(MID(Q717,FIND(" ",Q717)+1,999)),Q717)</f>
        <v/>
      </c>
      <c r="T7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717&amp;"")," "," "),"﻿"," "),"​"," "),"⁠"," ")," "," ")," "," "),CHAR(9)," "),CHAR(10)," "),CHAR(13)," "),"MAPCODE"," "),CHAR(34)," "),"“"," "),"”"," "),"'"," "),"’"," "),"‘"," "),"("," "),")"," "),"["," "),"]"," "),"{"," "),"}"," "),","," "),";"," "),"|"," "),":"," "),"/"," "),"\"," "))</f>
        <v/>
      </c>
      <c r="U717" s="50">
        <f>IF(R717&lt;&gt;"",R717,T717)</f>
        <v/>
      </c>
      <c r="V717" s="50">
        <f>IFERROR(FIND(".",S717),0)</f>
        <v/>
      </c>
      <c r="W717" s="50">
        <f>IF(V717&gt;0,V717-1,LEN(S717))</f>
        <v/>
      </c>
      <c r="X717" s="50">
        <f>IF(V717=0,"",IFERROR(LEFT(MID(S717,V717+1,99),FIND("-",MID(S717,V717+1,99))-1),MID(S717,V717+1,99)))</f>
        <v/>
      </c>
      <c r="Y717" s="50">
        <f>LEN(X717)</f>
        <v/>
      </c>
      <c r="Z7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717,"0",""),"1",""),"2",""),"3",""),"4",""),"5",""),"6",""),"7",""),"8",""),"9",""),"A",""),"B",""),"C",""),"D",""),"E",""),"F",""),"G",""),"H",""),"I",""),"J",""),"K",""),"L",""),"M",""),"N",""),"O",""),"P",""),"Q",""),"R",""),"S",""),"T",""),"U",""),"V",""),"W",""),"X",""),"Y",""),"Z",""),".",""),"-","")</f>
        <v/>
      </c>
      <c r="AA717" s="50">
        <f>LEN(S717)-LEN(SUBSTITUTE(S717,".",""))</f>
        <v/>
      </c>
      <c r="AB717" s="50">
        <f>AND(W717=5,Y717=4)</f>
        <v/>
      </c>
      <c r="AC717" s="50">
        <f>IF(P717="","",IF(S717="","There is no mapcode in this row, only a country code.",IF(ISNUMBER(FIND(" ",S717)),"There are too many spaces. A mapcode looks like ZAF RDD.2J: the country code, one space, then the code.",IF(Z717&lt;&gt;"","Contains characters that can't be in a mapcode: "&amp;Z717,IF(OR(AA717&lt;&gt;1,W717&lt;2,W717&gt;5,Y717&lt;2,Y717&gt;4),"This doesn't look like a mapcode. Mapcodes look like RDD.2J: 2 to 5 letters or numbers, a dot, then 2 to 4 more.",IF(AND(U717="",NOT(AB717)),"MISSING",IF(AND(U717&lt;&gt;"",OR(LEN(U717)&lt;2,LEN(U717)&gt;6,ISNUMBER(FIND(".",U717)))),"The country code """&amp;U717&amp;""" doesn't look right. Use a code like ZAF (South Africa) or US-CA (California).","")))))))</f>
        <v/>
      </c>
      <c r="AD717" s="50">
        <f>AND(R717&lt;&gt;"",T717&lt;&gt;"",R717&lt;&gt;T717)</f>
        <v/>
      </c>
    </row>
    <row r="718">
      <c r="B718" s="44" t="n"/>
      <c r="C718" s="44" t="n"/>
      <c r="D718" s="45">
        <f>IF(P718="","",IF(AC718="MISSING","MISSING COUNTRY CODE",IF(AC718&lt;&gt;"","NOT A VALID MAPCODE",IF(M718="NO CONNECTION","NO CONNECTION",IF(NOT(ISNUMBER(F718)),"NOT FOUND",IF(AD718,"CONVERTED – PLEASE CHECK","CONVERTED"))))))</f>
        <v/>
      </c>
      <c r="E718" s="46">
        <f>IF(OR(P718="",AC718&lt;&gt;""),"",TRIM(U718&amp;" "&amp;S718))</f>
        <v/>
      </c>
      <c r="F718" s="47">
        <f>IF(OR(M718="",M718="NO CONNECTION"),"",IFERROR(VALUE(SUBSTITUTE(_xlfn.FILTERXML(M718,"//latDeg"),".",MID(1/2,2,1))),""))</f>
        <v/>
      </c>
      <c r="G718" s="47">
        <f>IF(OR(M718="",M718="NO CONNECTION"),"",IFERROR(VALUE(SUBSTITUTE(_xlfn.FILTERXML(M718,"//lonDeg"),".",MID(1/2,2,1))),""))</f>
        <v/>
      </c>
      <c r="H718" s="45">
        <f>IF(ISNUMBER(F718),SUBSTITUTE(ROUND(F718,6)&amp;"",",",".")&amp;", "&amp;SUBSTITUTE(ROUND(G718,6)&amp;"",",","."),"")</f>
        <v/>
      </c>
      <c r="I718" s="46">
        <f>IF(ISNUMBER(F718),IFERROR(HYPERLINK("https://www.mymapcodes.com/go/?t="&amp;IF(U718="","AAA",U718)&amp;"&amp;ma="&amp;LEFT(S718,V718-1)&amp;"&amp;mb="&amp;MID(S718,V718+1,99),"Open on MyMapcodes →"),""),"")</f>
        <v/>
      </c>
      <c r="J718" s="48">
        <f>IF(P718="","",IF(AC718="MISSING","Add the country code: put it in front of the mapcode (e.g. ZAF RDD.2J) or in column C. ZAF = South Africa.",IF(AC718&lt;&gt;"",AC718,IF(M718="NO CONNECTION","Excel couldn't reach the mapcode service. Click the REFRESH RESULTS box just above the table.",IF(NOT(ISNUMBER(F718)),"The mapcode service doesn't recognise "&amp;E718&amp;". Check the mapcode and the country code.",IF(AD718,"Two different country codes were given, so the one in front of the mapcode ("&amp;R718&amp;") was used.",IF(E718&lt;&gt;TRIM(UPPER(B718&amp;"")),"Tidied up to "&amp;E718&amp;".","")))))))</f>
        <v/>
      </c>
      <c r="L718" s="49">
        <f>IF(E718="","",MapcodeAPI&amp;"coords/"&amp;SUBSTITUTE(E718," ","%20"))&amp;LEFT($B$13,0)</f>
        <v/>
      </c>
      <c r="M718" s="49">
        <f>IF(L718="","",IFERROR(_xlfn.WEBSERVICE(L718),IF(MapcodeAPIBackup="","NO CONNECTION",IFERROR(_xlfn.WEBSERVICE(MapcodeAPIBackup&amp;MID(L718,LEN(MapcodeAPI)+1,999)),"NO CONNECTION"))))</f>
        <v/>
      </c>
      <c r="N718" t="inlineStr">
        <is>
          <t xml:space="preserve"> </t>
        </is>
      </c>
      <c r="P718" s="50">
        <f>IFERROR(IF(AND(TRIM(B718&amp;"")="",TRIM(C718&amp;"")=""),"","#"&amp;UPPER(B718&amp;"")),"#(ERROR)")</f>
        <v/>
      </c>
      <c r="Q718" s="50">
        <f>IF(P718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718,2,999)," "," "),"﻿"," "),"​"," "),"⁠"," ")," "," ")," "," "),CHAR(9)," "),CHAR(10)," "),CHAR(13)," "),"MAPCODE"," "),CHAR(34)," "),"“"," "),"”"," "),"'"," "),"’"," "),"‘"," "),"("," "),")"," "),"["," "),"]"," "),"{"," "),"}"," "),","," "),";"," "),"|"," "),":"," "),"/"," "),"\"," ")))</f>
        <v/>
      </c>
      <c r="R718" s="50">
        <f>IF(ISNUMBER(FIND(" ",Q718)),LEFT(Q718,FIND(" ",Q718)-1),"")</f>
        <v/>
      </c>
      <c r="S718" s="50">
        <f>IF(ISNUMBER(FIND(" ",Q718)),TRIM(MID(Q718,FIND(" ",Q718)+1,999)),Q718)</f>
        <v/>
      </c>
      <c r="T7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718&amp;"")," "," "),"﻿"," "),"​"," "),"⁠"," ")," "," ")," "," "),CHAR(9)," "),CHAR(10)," "),CHAR(13)," "),"MAPCODE"," "),CHAR(34)," "),"“"," "),"”"," "),"'"," "),"’"," "),"‘"," "),"("," "),")"," "),"["," "),"]"," "),"{"," "),"}"," "),","," "),";"," "),"|"," "),":"," "),"/"," "),"\"," "))</f>
        <v/>
      </c>
      <c r="U718" s="50">
        <f>IF(R718&lt;&gt;"",R718,T718)</f>
        <v/>
      </c>
      <c r="V718" s="50">
        <f>IFERROR(FIND(".",S718),0)</f>
        <v/>
      </c>
      <c r="W718" s="50">
        <f>IF(V718&gt;0,V718-1,LEN(S718))</f>
        <v/>
      </c>
      <c r="X718" s="50">
        <f>IF(V718=0,"",IFERROR(LEFT(MID(S718,V718+1,99),FIND("-",MID(S718,V718+1,99))-1),MID(S718,V718+1,99)))</f>
        <v/>
      </c>
      <c r="Y718" s="50">
        <f>LEN(X718)</f>
        <v/>
      </c>
      <c r="Z7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718,"0",""),"1",""),"2",""),"3",""),"4",""),"5",""),"6",""),"7",""),"8",""),"9",""),"A",""),"B",""),"C",""),"D",""),"E",""),"F",""),"G",""),"H",""),"I",""),"J",""),"K",""),"L",""),"M",""),"N",""),"O",""),"P",""),"Q",""),"R",""),"S",""),"T",""),"U",""),"V",""),"W",""),"X",""),"Y",""),"Z",""),".",""),"-","")</f>
        <v/>
      </c>
      <c r="AA718" s="50">
        <f>LEN(S718)-LEN(SUBSTITUTE(S718,".",""))</f>
        <v/>
      </c>
      <c r="AB718" s="50">
        <f>AND(W718=5,Y718=4)</f>
        <v/>
      </c>
      <c r="AC718" s="50">
        <f>IF(P718="","",IF(S718="","There is no mapcode in this row, only a country code.",IF(ISNUMBER(FIND(" ",S718)),"There are too many spaces. A mapcode looks like ZAF RDD.2J: the country code, one space, then the code.",IF(Z718&lt;&gt;"","Contains characters that can't be in a mapcode: "&amp;Z718,IF(OR(AA718&lt;&gt;1,W718&lt;2,W718&gt;5,Y718&lt;2,Y718&gt;4),"This doesn't look like a mapcode. Mapcodes look like RDD.2J: 2 to 5 letters or numbers, a dot, then 2 to 4 more.",IF(AND(U718="",NOT(AB718)),"MISSING",IF(AND(U718&lt;&gt;"",OR(LEN(U718)&lt;2,LEN(U718)&gt;6,ISNUMBER(FIND(".",U718)))),"The country code """&amp;U718&amp;""" doesn't look right. Use a code like ZAF (South Africa) or US-CA (California).","")))))))</f>
        <v/>
      </c>
      <c r="AD718" s="50">
        <f>AND(R718&lt;&gt;"",T718&lt;&gt;"",R718&lt;&gt;T718)</f>
        <v/>
      </c>
    </row>
    <row r="719">
      <c r="B719" s="44" t="n"/>
      <c r="C719" s="44" t="n"/>
      <c r="D719" s="45">
        <f>IF(P719="","",IF(AC719="MISSING","MISSING COUNTRY CODE",IF(AC719&lt;&gt;"","NOT A VALID MAPCODE",IF(M719="NO CONNECTION","NO CONNECTION",IF(NOT(ISNUMBER(F719)),"NOT FOUND",IF(AD719,"CONVERTED – PLEASE CHECK","CONVERTED"))))))</f>
        <v/>
      </c>
      <c r="E719" s="46">
        <f>IF(OR(P719="",AC719&lt;&gt;""),"",TRIM(U719&amp;" "&amp;S719))</f>
        <v/>
      </c>
      <c r="F719" s="47">
        <f>IF(OR(M719="",M719="NO CONNECTION"),"",IFERROR(VALUE(SUBSTITUTE(_xlfn.FILTERXML(M719,"//latDeg"),".",MID(1/2,2,1))),""))</f>
        <v/>
      </c>
      <c r="G719" s="47">
        <f>IF(OR(M719="",M719="NO CONNECTION"),"",IFERROR(VALUE(SUBSTITUTE(_xlfn.FILTERXML(M719,"//lonDeg"),".",MID(1/2,2,1))),""))</f>
        <v/>
      </c>
      <c r="H719" s="45">
        <f>IF(ISNUMBER(F719),SUBSTITUTE(ROUND(F719,6)&amp;"",",",".")&amp;", "&amp;SUBSTITUTE(ROUND(G719,6)&amp;"",",","."),"")</f>
        <v/>
      </c>
      <c r="I719" s="46">
        <f>IF(ISNUMBER(F719),IFERROR(HYPERLINK("https://www.mymapcodes.com/go/?t="&amp;IF(U719="","AAA",U719)&amp;"&amp;ma="&amp;LEFT(S719,V719-1)&amp;"&amp;mb="&amp;MID(S719,V719+1,99),"Open on MyMapcodes →"),""),"")</f>
        <v/>
      </c>
      <c r="J719" s="48">
        <f>IF(P719="","",IF(AC719="MISSING","Add the country code: put it in front of the mapcode (e.g. ZAF RDD.2J) or in column C. ZAF = South Africa.",IF(AC719&lt;&gt;"",AC719,IF(M719="NO CONNECTION","Excel couldn't reach the mapcode service. Click the REFRESH RESULTS box just above the table.",IF(NOT(ISNUMBER(F719)),"The mapcode service doesn't recognise "&amp;E719&amp;". Check the mapcode and the country code.",IF(AD719,"Two different country codes were given, so the one in front of the mapcode ("&amp;R719&amp;") was used.",IF(E719&lt;&gt;TRIM(UPPER(B719&amp;"")),"Tidied up to "&amp;E719&amp;".","")))))))</f>
        <v/>
      </c>
      <c r="L719" s="49">
        <f>IF(E719="","",MapcodeAPI&amp;"coords/"&amp;SUBSTITUTE(E719," ","%20"))&amp;LEFT($B$13,0)</f>
        <v/>
      </c>
      <c r="M719" s="49">
        <f>IF(L719="","",IFERROR(_xlfn.WEBSERVICE(L719),IF(MapcodeAPIBackup="","NO CONNECTION",IFERROR(_xlfn.WEBSERVICE(MapcodeAPIBackup&amp;MID(L719,LEN(MapcodeAPI)+1,999)),"NO CONNECTION"))))</f>
        <v/>
      </c>
      <c r="N719" t="inlineStr">
        <is>
          <t xml:space="preserve"> </t>
        </is>
      </c>
      <c r="P719" s="50">
        <f>IFERROR(IF(AND(TRIM(B719&amp;"")="",TRIM(C719&amp;"")=""),"","#"&amp;UPPER(B719&amp;"")),"#(ERROR)")</f>
        <v/>
      </c>
      <c r="Q719" s="50">
        <f>IF(P719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719,2,999)," "," "),"﻿"," "),"​"," "),"⁠"," ")," "," ")," "," "),CHAR(9)," "),CHAR(10)," "),CHAR(13)," "),"MAPCODE"," "),CHAR(34)," "),"“"," "),"”"," "),"'"," "),"’"," "),"‘"," "),"("," "),")"," "),"["," "),"]"," "),"{"," "),"}"," "),","," "),";"," "),"|"," "),":"," "),"/"," "),"\"," ")))</f>
        <v/>
      </c>
      <c r="R719" s="50">
        <f>IF(ISNUMBER(FIND(" ",Q719)),LEFT(Q719,FIND(" ",Q719)-1),"")</f>
        <v/>
      </c>
      <c r="S719" s="50">
        <f>IF(ISNUMBER(FIND(" ",Q719)),TRIM(MID(Q719,FIND(" ",Q719)+1,999)),Q719)</f>
        <v/>
      </c>
      <c r="T7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719&amp;"")," "," "),"﻿"," "),"​"," "),"⁠"," ")," "," ")," "," "),CHAR(9)," "),CHAR(10)," "),CHAR(13)," "),"MAPCODE"," "),CHAR(34)," "),"“"," "),"”"," "),"'"," "),"’"," "),"‘"," "),"("," "),")"," "),"["," "),"]"," "),"{"," "),"}"," "),","," "),";"," "),"|"," "),":"," "),"/"," "),"\"," "))</f>
        <v/>
      </c>
      <c r="U719" s="50">
        <f>IF(R719&lt;&gt;"",R719,T719)</f>
        <v/>
      </c>
      <c r="V719" s="50">
        <f>IFERROR(FIND(".",S719),0)</f>
        <v/>
      </c>
      <c r="W719" s="50">
        <f>IF(V719&gt;0,V719-1,LEN(S719))</f>
        <v/>
      </c>
      <c r="X719" s="50">
        <f>IF(V719=0,"",IFERROR(LEFT(MID(S719,V719+1,99),FIND("-",MID(S719,V719+1,99))-1),MID(S719,V719+1,99)))</f>
        <v/>
      </c>
      <c r="Y719" s="50">
        <f>LEN(X719)</f>
        <v/>
      </c>
      <c r="Z7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719,"0",""),"1",""),"2",""),"3",""),"4",""),"5",""),"6",""),"7",""),"8",""),"9",""),"A",""),"B",""),"C",""),"D",""),"E",""),"F",""),"G",""),"H",""),"I",""),"J",""),"K",""),"L",""),"M",""),"N",""),"O",""),"P",""),"Q",""),"R",""),"S",""),"T",""),"U",""),"V",""),"W",""),"X",""),"Y",""),"Z",""),".",""),"-","")</f>
        <v/>
      </c>
      <c r="AA719" s="50">
        <f>LEN(S719)-LEN(SUBSTITUTE(S719,".",""))</f>
        <v/>
      </c>
      <c r="AB719" s="50">
        <f>AND(W719=5,Y719=4)</f>
        <v/>
      </c>
      <c r="AC719" s="50">
        <f>IF(P719="","",IF(S719="","There is no mapcode in this row, only a country code.",IF(ISNUMBER(FIND(" ",S719)),"There are too many spaces. A mapcode looks like ZAF RDD.2J: the country code, one space, then the code.",IF(Z719&lt;&gt;"","Contains characters that can't be in a mapcode: "&amp;Z719,IF(OR(AA719&lt;&gt;1,W719&lt;2,W719&gt;5,Y719&lt;2,Y719&gt;4),"This doesn't look like a mapcode. Mapcodes look like RDD.2J: 2 to 5 letters or numbers, a dot, then 2 to 4 more.",IF(AND(U719="",NOT(AB719)),"MISSING",IF(AND(U719&lt;&gt;"",OR(LEN(U719)&lt;2,LEN(U719)&gt;6,ISNUMBER(FIND(".",U719)))),"The country code """&amp;U719&amp;""" doesn't look right. Use a code like ZAF (South Africa) or US-CA (California).","")))))))</f>
        <v/>
      </c>
      <c r="AD719" s="50">
        <f>AND(R719&lt;&gt;"",T719&lt;&gt;"",R719&lt;&gt;T719)</f>
        <v/>
      </c>
    </row>
    <row r="720">
      <c r="B720" s="44" t="n"/>
      <c r="C720" s="44" t="n"/>
      <c r="D720" s="45">
        <f>IF(P720="","",IF(AC720="MISSING","MISSING COUNTRY CODE",IF(AC720&lt;&gt;"","NOT A VALID MAPCODE",IF(M720="NO CONNECTION","NO CONNECTION",IF(NOT(ISNUMBER(F720)),"NOT FOUND",IF(AD720,"CONVERTED – PLEASE CHECK","CONVERTED"))))))</f>
        <v/>
      </c>
      <c r="E720" s="46">
        <f>IF(OR(P720="",AC720&lt;&gt;""),"",TRIM(U720&amp;" "&amp;S720))</f>
        <v/>
      </c>
      <c r="F720" s="47">
        <f>IF(OR(M720="",M720="NO CONNECTION"),"",IFERROR(VALUE(SUBSTITUTE(_xlfn.FILTERXML(M720,"//latDeg"),".",MID(1/2,2,1))),""))</f>
        <v/>
      </c>
      <c r="G720" s="47">
        <f>IF(OR(M720="",M720="NO CONNECTION"),"",IFERROR(VALUE(SUBSTITUTE(_xlfn.FILTERXML(M720,"//lonDeg"),".",MID(1/2,2,1))),""))</f>
        <v/>
      </c>
      <c r="H720" s="45">
        <f>IF(ISNUMBER(F720),SUBSTITUTE(ROUND(F720,6)&amp;"",",",".")&amp;", "&amp;SUBSTITUTE(ROUND(G720,6)&amp;"",",","."),"")</f>
        <v/>
      </c>
      <c r="I720" s="46">
        <f>IF(ISNUMBER(F720),IFERROR(HYPERLINK("https://www.mymapcodes.com/go/?t="&amp;IF(U720="","AAA",U720)&amp;"&amp;ma="&amp;LEFT(S720,V720-1)&amp;"&amp;mb="&amp;MID(S720,V720+1,99),"Open on MyMapcodes →"),""),"")</f>
        <v/>
      </c>
      <c r="J720" s="48">
        <f>IF(P720="","",IF(AC720="MISSING","Add the country code: put it in front of the mapcode (e.g. ZAF RDD.2J) or in column C. ZAF = South Africa.",IF(AC720&lt;&gt;"",AC720,IF(M720="NO CONNECTION","Excel couldn't reach the mapcode service. Click the REFRESH RESULTS box just above the table.",IF(NOT(ISNUMBER(F720)),"The mapcode service doesn't recognise "&amp;E720&amp;". Check the mapcode and the country code.",IF(AD720,"Two different country codes were given, so the one in front of the mapcode ("&amp;R720&amp;") was used.",IF(E720&lt;&gt;TRIM(UPPER(B720&amp;"")),"Tidied up to "&amp;E720&amp;".","")))))))</f>
        <v/>
      </c>
      <c r="L720" s="49">
        <f>IF(E720="","",MapcodeAPI&amp;"coords/"&amp;SUBSTITUTE(E720," ","%20"))&amp;LEFT($B$13,0)</f>
        <v/>
      </c>
      <c r="M720" s="49">
        <f>IF(L720="","",IFERROR(_xlfn.WEBSERVICE(L720),IF(MapcodeAPIBackup="","NO CONNECTION",IFERROR(_xlfn.WEBSERVICE(MapcodeAPIBackup&amp;MID(L720,LEN(MapcodeAPI)+1,999)),"NO CONNECTION"))))</f>
        <v/>
      </c>
      <c r="N720" t="inlineStr">
        <is>
          <t xml:space="preserve"> </t>
        </is>
      </c>
      <c r="P720" s="50">
        <f>IFERROR(IF(AND(TRIM(B720&amp;"")="",TRIM(C720&amp;"")=""),"","#"&amp;UPPER(B720&amp;"")),"#(ERROR)")</f>
        <v/>
      </c>
      <c r="Q720" s="50">
        <f>IF(P720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720,2,999)," "," "),"﻿"," "),"​"," "),"⁠"," ")," "," ")," "," "),CHAR(9)," "),CHAR(10)," "),CHAR(13)," "),"MAPCODE"," "),CHAR(34)," "),"“"," "),"”"," "),"'"," "),"’"," "),"‘"," "),"("," "),")"," "),"["," "),"]"," "),"{"," "),"}"," "),","," "),";"," "),"|"," "),":"," "),"/"," "),"\"," ")))</f>
        <v/>
      </c>
      <c r="R720" s="50">
        <f>IF(ISNUMBER(FIND(" ",Q720)),LEFT(Q720,FIND(" ",Q720)-1),"")</f>
        <v/>
      </c>
      <c r="S720" s="50">
        <f>IF(ISNUMBER(FIND(" ",Q720)),TRIM(MID(Q720,FIND(" ",Q720)+1,999)),Q720)</f>
        <v/>
      </c>
      <c r="T7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720&amp;"")," "," "),"﻿"," "),"​"," "),"⁠"," ")," "," ")," "," "),CHAR(9)," "),CHAR(10)," "),CHAR(13)," "),"MAPCODE"," "),CHAR(34)," "),"“"," "),"”"," "),"'"," "),"’"," "),"‘"," "),"("," "),")"," "),"["," "),"]"," "),"{"," "),"}"," "),","," "),";"," "),"|"," "),":"," "),"/"," "),"\"," "))</f>
        <v/>
      </c>
      <c r="U720" s="50">
        <f>IF(R720&lt;&gt;"",R720,T720)</f>
        <v/>
      </c>
      <c r="V720" s="50">
        <f>IFERROR(FIND(".",S720),0)</f>
        <v/>
      </c>
      <c r="W720" s="50">
        <f>IF(V720&gt;0,V720-1,LEN(S720))</f>
        <v/>
      </c>
      <c r="X720" s="50">
        <f>IF(V720=0,"",IFERROR(LEFT(MID(S720,V720+1,99),FIND("-",MID(S720,V720+1,99))-1),MID(S720,V720+1,99)))</f>
        <v/>
      </c>
      <c r="Y720" s="50">
        <f>LEN(X720)</f>
        <v/>
      </c>
      <c r="Z7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720,"0",""),"1",""),"2",""),"3",""),"4",""),"5",""),"6",""),"7",""),"8",""),"9",""),"A",""),"B",""),"C",""),"D",""),"E",""),"F",""),"G",""),"H",""),"I",""),"J",""),"K",""),"L",""),"M",""),"N",""),"O",""),"P",""),"Q",""),"R",""),"S",""),"T",""),"U",""),"V",""),"W",""),"X",""),"Y",""),"Z",""),".",""),"-","")</f>
        <v/>
      </c>
      <c r="AA720" s="50">
        <f>LEN(S720)-LEN(SUBSTITUTE(S720,".",""))</f>
        <v/>
      </c>
      <c r="AB720" s="50">
        <f>AND(W720=5,Y720=4)</f>
        <v/>
      </c>
      <c r="AC720" s="50">
        <f>IF(P720="","",IF(S720="","There is no mapcode in this row, only a country code.",IF(ISNUMBER(FIND(" ",S720)),"There are too many spaces. A mapcode looks like ZAF RDD.2J: the country code, one space, then the code.",IF(Z720&lt;&gt;"","Contains characters that can't be in a mapcode: "&amp;Z720,IF(OR(AA720&lt;&gt;1,W720&lt;2,W720&gt;5,Y720&lt;2,Y720&gt;4),"This doesn't look like a mapcode. Mapcodes look like RDD.2J: 2 to 5 letters or numbers, a dot, then 2 to 4 more.",IF(AND(U720="",NOT(AB720)),"MISSING",IF(AND(U720&lt;&gt;"",OR(LEN(U720)&lt;2,LEN(U720)&gt;6,ISNUMBER(FIND(".",U720)))),"The country code """&amp;U720&amp;""" doesn't look right. Use a code like ZAF (South Africa) or US-CA (California).","")))))))</f>
        <v/>
      </c>
      <c r="AD720" s="50">
        <f>AND(R720&lt;&gt;"",T720&lt;&gt;"",R720&lt;&gt;T720)</f>
        <v/>
      </c>
    </row>
    <row r="721">
      <c r="B721" s="44" t="n"/>
      <c r="C721" s="44" t="n"/>
      <c r="D721" s="45">
        <f>IF(P721="","",IF(AC721="MISSING","MISSING COUNTRY CODE",IF(AC721&lt;&gt;"","NOT A VALID MAPCODE",IF(M721="NO CONNECTION","NO CONNECTION",IF(NOT(ISNUMBER(F721)),"NOT FOUND",IF(AD721,"CONVERTED – PLEASE CHECK","CONVERTED"))))))</f>
        <v/>
      </c>
      <c r="E721" s="46">
        <f>IF(OR(P721="",AC721&lt;&gt;""),"",TRIM(U721&amp;" "&amp;S721))</f>
        <v/>
      </c>
      <c r="F721" s="47">
        <f>IF(OR(M721="",M721="NO CONNECTION"),"",IFERROR(VALUE(SUBSTITUTE(_xlfn.FILTERXML(M721,"//latDeg"),".",MID(1/2,2,1))),""))</f>
        <v/>
      </c>
      <c r="G721" s="47">
        <f>IF(OR(M721="",M721="NO CONNECTION"),"",IFERROR(VALUE(SUBSTITUTE(_xlfn.FILTERXML(M721,"//lonDeg"),".",MID(1/2,2,1))),""))</f>
        <v/>
      </c>
      <c r="H721" s="45">
        <f>IF(ISNUMBER(F721),SUBSTITUTE(ROUND(F721,6)&amp;"",",",".")&amp;", "&amp;SUBSTITUTE(ROUND(G721,6)&amp;"",",","."),"")</f>
        <v/>
      </c>
      <c r="I721" s="46">
        <f>IF(ISNUMBER(F721),IFERROR(HYPERLINK("https://www.mymapcodes.com/go/?t="&amp;IF(U721="","AAA",U721)&amp;"&amp;ma="&amp;LEFT(S721,V721-1)&amp;"&amp;mb="&amp;MID(S721,V721+1,99),"Open on MyMapcodes →"),""),"")</f>
        <v/>
      </c>
      <c r="J721" s="48">
        <f>IF(P721="","",IF(AC721="MISSING","Add the country code: put it in front of the mapcode (e.g. ZAF RDD.2J) or in column C. ZAF = South Africa.",IF(AC721&lt;&gt;"",AC721,IF(M721="NO CONNECTION","Excel couldn't reach the mapcode service. Click the REFRESH RESULTS box just above the table.",IF(NOT(ISNUMBER(F721)),"The mapcode service doesn't recognise "&amp;E721&amp;". Check the mapcode and the country code.",IF(AD721,"Two different country codes were given, so the one in front of the mapcode ("&amp;R721&amp;") was used.",IF(E721&lt;&gt;TRIM(UPPER(B721&amp;"")),"Tidied up to "&amp;E721&amp;".","")))))))</f>
        <v/>
      </c>
      <c r="L721" s="49">
        <f>IF(E721="","",MapcodeAPI&amp;"coords/"&amp;SUBSTITUTE(E721," ","%20"))&amp;LEFT($B$13,0)</f>
        <v/>
      </c>
      <c r="M721" s="49">
        <f>IF(L721="","",IFERROR(_xlfn.WEBSERVICE(L721),IF(MapcodeAPIBackup="","NO CONNECTION",IFERROR(_xlfn.WEBSERVICE(MapcodeAPIBackup&amp;MID(L721,LEN(MapcodeAPI)+1,999)),"NO CONNECTION"))))</f>
        <v/>
      </c>
      <c r="N721" t="inlineStr">
        <is>
          <t xml:space="preserve"> </t>
        </is>
      </c>
      <c r="P721" s="50">
        <f>IFERROR(IF(AND(TRIM(B721&amp;"")="",TRIM(C721&amp;"")=""),"","#"&amp;UPPER(B721&amp;"")),"#(ERROR)")</f>
        <v/>
      </c>
      <c r="Q721" s="50">
        <f>IF(P721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721,2,999)," "," "),"﻿"," "),"​"," "),"⁠"," ")," "," ")," "," "),CHAR(9)," "),CHAR(10)," "),CHAR(13)," "),"MAPCODE"," "),CHAR(34)," "),"“"," "),"”"," "),"'"," "),"’"," "),"‘"," "),"("," "),")"," "),"["," "),"]"," "),"{"," "),"}"," "),","," "),";"," "),"|"," "),":"," "),"/"," "),"\"," ")))</f>
        <v/>
      </c>
      <c r="R721" s="50">
        <f>IF(ISNUMBER(FIND(" ",Q721)),LEFT(Q721,FIND(" ",Q721)-1),"")</f>
        <v/>
      </c>
      <c r="S721" s="50">
        <f>IF(ISNUMBER(FIND(" ",Q721)),TRIM(MID(Q721,FIND(" ",Q721)+1,999)),Q721)</f>
        <v/>
      </c>
      <c r="T7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721&amp;"")," "," "),"﻿"," "),"​"," "),"⁠"," ")," "," ")," "," "),CHAR(9)," "),CHAR(10)," "),CHAR(13)," "),"MAPCODE"," "),CHAR(34)," "),"“"," "),"”"," "),"'"," "),"’"," "),"‘"," "),"("," "),")"," "),"["," "),"]"," "),"{"," "),"}"," "),","," "),";"," "),"|"," "),":"," "),"/"," "),"\"," "))</f>
        <v/>
      </c>
      <c r="U721" s="50">
        <f>IF(R721&lt;&gt;"",R721,T721)</f>
        <v/>
      </c>
      <c r="V721" s="50">
        <f>IFERROR(FIND(".",S721),0)</f>
        <v/>
      </c>
      <c r="W721" s="50">
        <f>IF(V721&gt;0,V721-1,LEN(S721))</f>
        <v/>
      </c>
      <c r="X721" s="50">
        <f>IF(V721=0,"",IFERROR(LEFT(MID(S721,V721+1,99),FIND("-",MID(S721,V721+1,99))-1),MID(S721,V721+1,99)))</f>
        <v/>
      </c>
      <c r="Y721" s="50">
        <f>LEN(X721)</f>
        <v/>
      </c>
      <c r="Z7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721,"0",""),"1",""),"2",""),"3",""),"4",""),"5",""),"6",""),"7",""),"8",""),"9",""),"A",""),"B",""),"C",""),"D",""),"E",""),"F",""),"G",""),"H",""),"I",""),"J",""),"K",""),"L",""),"M",""),"N",""),"O",""),"P",""),"Q",""),"R",""),"S",""),"T",""),"U",""),"V",""),"W",""),"X",""),"Y",""),"Z",""),".",""),"-","")</f>
        <v/>
      </c>
      <c r="AA721" s="50">
        <f>LEN(S721)-LEN(SUBSTITUTE(S721,".",""))</f>
        <v/>
      </c>
      <c r="AB721" s="50">
        <f>AND(W721=5,Y721=4)</f>
        <v/>
      </c>
      <c r="AC721" s="50">
        <f>IF(P721="","",IF(S721="","There is no mapcode in this row, only a country code.",IF(ISNUMBER(FIND(" ",S721)),"There are too many spaces. A mapcode looks like ZAF RDD.2J: the country code, one space, then the code.",IF(Z721&lt;&gt;"","Contains characters that can't be in a mapcode: "&amp;Z721,IF(OR(AA721&lt;&gt;1,W721&lt;2,W721&gt;5,Y721&lt;2,Y721&gt;4),"This doesn't look like a mapcode. Mapcodes look like RDD.2J: 2 to 5 letters or numbers, a dot, then 2 to 4 more.",IF(AND(U721="",NOT(AB721)),"MISSING",IF(AND(U721&lt;&gt;"",OR(LEN(U721)&lt;2,LEN(U721)&gt;6,ISNUMBER(FIND(".",U721)))),"The country code """&amp;U721&amp;""" doesn't look right. Use a code like ZAF (South Africa) or US-CA (California).","")))))))</f>
        <v/>
      </c>
      <c r="AD721" s="50">
        <f>AND(R721&lt;&gt;"",T721&lt;&gt;"",R721&lt;&gt;T721)</f>
        <v/>
      </c>
    </row>
    <row r="722">
      <c r="B722" s="44" t="n"/>
      <c r="C722" s="44" t="n"/>
      <c r="D722" s="45">
        <f>IF(P722="","",IF(AC722="MISSING","MISSING COUNTRY CODE",IF(AC722&lt;&gt;"","NOT A VALID MAPCODE",IF(M722="NO CONNECTION","NO CONNECTION",IF(NOT(ISNUMBER(F722)),"NOT FOUND",IF(AD722,"CONVERTED – PLEASE CHECK","CONVERTED"))))))</f>
        <v/>
      </c>
      <c r="E722" s="46">
        <f>IF(OR(P722="",AC722&lt;&gt;""),"",TRIM(U722&amp;" "&amp;S722))</f>
        <v/>
      </c>
      <c r="F722" s="47">
        <f>IF(OR(M722="",M722="NO CONNECTION"),"",IFERROR(VALUE(SUBSTITUTE(_xlfn.FILTERXML(M722,"//latDeg"),".",MID(1/2,2,1))),""))</f>
        <v/>
      </c>
      <c r="G722" s="47">
        <f>IF(OR(M722="",M722="NO CONNECTION"),"",IFERROR(VALUE(SUBSTITUTE(_xlfn.FILTERXML(M722,"//lonDeg"),".",MID(1/2,2,1))),""))</f>
        <v/>
      </c>
      <c r="H722" s="45">
        <f>IF(ISNUMBER(F722),SUBSTITUTE(ROUND(F722,6)&amp;"",",",".")&amp;", "&amp;SUBSTITUTE(ROUND(G722,6)&amp;"",",","."),"")</f>
        <v/>
      </c>
      <c r="I722" s="46">
        <f>IF(ISNUMBER(F722),IFERROR(HYPERLINK("https://www.mymapcodes.com/go/?t="&amp;IF(U722="","AAA",U722)&amp;"&amp;ma="&amp;LEFT(S722,V722-1)&amp;"&amp;mb="&amp;MID(S722,V722+1,99),"Open on MyMapcodes →"),""),"")</f>
        <v/>
      </c>
      <c r="J722" s="48">
        <f>IF(P722="","",IF(AC722="MISSING","Add the country code: put it in front of the mapcode (e.g. ZAF RDD.2J) or in column C. ZAF = South Africa.",IF(AC722&lt;&gt;"",AC722,IF(M722="NO CONNECTION","Excel couldn't reach the mapcode service. Click the REFRESH RESULTS box just above the table.",IF(NOT(ISNUMBER(F722)),"The mapcode service doesn't recognise "&amp;E722&amp;". Check the mapcode and the country code.",IF(AD722,"Two different country codes were given, so the one in front of the mapcode ("&amp;R722&amp;") was used.",IF(E722&lt;&gt;TRIM(UPPER(B722&amp;"")),"Tidied up to "&amp;E722&amp;".","")))))))</f>
        <v/>
      </c>
      <c r="L722" s="49">
        <f>IF(E722="","",MapcodeAPI&amp;"coords/"&amp;SUBSTITUTE(E722," ","%20"))&amp;LEFT($B$13,0)</f>
        <v/>
      </c>
      <c r="M722" s="49">
        <f>IF(L722="","",IFERROR(_xlfn.WEBSERVICE(L722),IF(MapcodeAPIBackup="","NO CONNECTION",IFERROR(_xlfn.WEBSERVICE(MapcodeAPIBackup&amp;MID(L722,LEN(MapcodeAPI)+1,999)),"NO CONNECTION"))))</f>
        <v/>
      </c>
      <c r="N722" t="inlineStr">
        <is>
          <t xml:space="preserve"> </t>
        </is>
      </c>
      <c r="P722" s="50">
        <f>IFERROR(IF(AND(TRIM(B722&amp;"")="",TRIM(C722&amp;"")=""),"","#"&amp;UPPER(B722&amp;"")),"#(ERROR)")</f>
        <v/>
      </c>
      <c r="Q722" s="50">
        <f>IF(P722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722,2,999)," "," "),"﻿"," "),"​"," "),"⁠"," ")," "," ")," "," "),CHAR(9)," "),CHAR(10)," "),CHAR(13)," "),"MAPCODE"," "),CHAR(34)," "),"“"," "),"”"," "),"'"," "),"’"," "),"‘"," "),"("," "),")"," "),"["," "),"]"," "),"{"," "),"}"," "),","," "),";"," "),"|"," "),":"," "),"/"," "),"\"," ")))</f>
        <v/>
      </c>
      <c r="R722" s="50">
        <f>IF(ISNUMBER(FIND(" ",Q722)),LEFT(Q722,FIND(" ",Q722)-1),"")</f>
        <v/>
      </c>
      <c r="S722" s="50">
        <f>IF(ISNUMBER(FIND(" ",Q722)),TRIM(MID(Q722,FIND(" ",Q722)+1,999)),Q722)</f>
        <v/>
      </c>
      <c r="T7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722&amp;"")," "," "),"﻿"," "),"​"," "),"⁠"," ")," "," ")," "," "),CHAR(9)," "),CHAR(10)," "),CHAR(13)," "),"MAPCODE"," "),CHAR(34)," "),"“"," "),"”"," "),"'"," "),"’"," "),"‘"," "),"("," "),")"," "),"["," "),"]"," "),"{"," "),"}"," "),","," "),";"," "),"|"," "),":"," "),"/"," "),"\"," "))</f>
        <v/>
      </c>
      <c r="U722" s="50">
        <f>IF(R722&lt;&gt;"",R722,T722)</f>
        <v/>
      </c>
      <c r="V722" s="50">
        <f>IFERROR(FIND(".",S722),0)</f>
        <v/>
      </c>
      <c r="W722" s="50">
        <f>IF(V722&gt;0,V722-1,LEN(S722))</f>
        <v/>
      </c>
      <c r="X722" s="50">
        <f>IF(V722=0,"",IFERROR(LEFT(MID(S722,V722+1,99),FIND("-",MID(S722,V722+1,99))-1),MID(S722,V722+1,99)))</f>
        <v/>
      </c>
      <c r="Y722" s="50">
        <f>LEN(X722)</f>
        <v/>
      </c>
      <c r="Z7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722,"0",""),"1",""),"2",""),"3",""),"4",""),"5",""),"6",""),"7",""),"8",""),"9",""),"A",""),"B",""),"C",""),"D",""),"E",""),"F",""),"G",""),"H",""),"I",""),"J",""),"K",""),"L",""),"M",""),"N",""),"O",""),"P",""),"Q",""),"R",""),"S",""),"T",""),"U",""),"V",""),"W",""),"X",""),"Y",""),"Z",""),".",""),"-","")</f>
        <v/>
      </c>
      <c r="AA722" s="50">
        <f>LEN(S722)-LEN(SUBSTITUTE(S722,".",""))</f>
        <v/>
      </c>
      <c r="AB722" s="50">
        <f>AND(W722=5,Y722=4)</f>
        <v/>
      </c>
      <c r="AC722" s="50">
        <f>IF(P722="","",IF(S722="","There is no mapcode in this row, only a country code.",IF(ISNUMBER(FIND(" ",S722)),"There are too many spaces. A mapcode looks like ZAF RDD.2J: the country code, one space, then the code.",IF(Z722&lt;&gt;"","Contains characters that can't be in a mapcode: "&amp;Z722,IF(OR(AA722&lt;&gt;1,W722&lt;2,W722&gt;5,Y722&lt;2,Y722&gt;4),"This doesn't look like a mapcode. Mapcodes look like RDD.2J: 2 to 5 letters or numbers, a dot, then 2 to 4 more.",IF(AND(U722="",NOT(AB722)),"MISSING",IF(AND(U722&lt;&gt;"",OR(LEN(U722)&lt;2,LEN(U722)&gt;6,ISNUMBER(FIND(".",U722)))),"The country code """&amp;U722&amp;""" doesn't look right. Use a code like ZAF (South Africa) or US-CA (California).","")))))))</f>
        <v/>
      </c>
      <c r="AD722" s="50">
        <f>AND(R722&lt;&gt;"",T722&lt;&gt;"",R722&lt;&gt;T722)</f>
        <v/>
      </c>
    </row>
    <row r="723">
      <c r="B723" s="44" t="n"/>
      <c r="C723" s="44" t="n"/>
      <c r="D723" s="45">
        <f>IF(P723="","",IF(AC723="MISSING","MISSING COUNTRY CODE",IF(AC723&lt;&gt;"","NOT A VALID MAPCODE",IF(M723="NO CONNECTION","NO CONNECTION",IF(NOT(ISNUMBER(F723)),"NOT FOUND",IF(AD723,"CONVERTED – PLEASE CHECK","CONVERTED"))))))</f>
        <v/>
      </c>
      <c r="E723" s="46">
        <f>IF(OR(P723="",AC723&lt;&gt;""),"",TRIM(U723&amp;" "&amp;S723))</f>
        <v/>
      </c>
      <c r="F723" s="47">
        <f>IF(OR(M723="",M723="NO CONNECTION"),"",IFERROR(VALUE(SUBSTITUTE(_xlfn.FILTERXML(M723,"//latDeg"),".",MID(1/2,2,1))),""))</f>
        <v/>
      </c>
      <c r="G723" s="47">
        <f>IF(OR(M723="",M723="NO CONNECTION"),"",IFERROR(VALUE(SUBSTITUTE(_xlfn.FILTERXML(M723,"//lonDeg"),".",MID(1/2,2,1))),""))</f>
        <v/>
      </c>
      <c r="H723" s="45">
        <f>IF(ISNUMBER(F723),SUBSTITUTE(ROUND(F723,6)&amp;"",",",".")&amp;", "&amp;SUBSTITUTE(ROUND(G723,6)&amp;"",",","."),"")</f>
        <v/>
      </c>
      <c r="I723" s="46">
        <f>IF(ISNUMBER(F723),IFERROR(HYPERLINK("https://www.mymapcodes.com/go/?t="&amp;IF(U723="","AAA",U723)&amp;"&amp;ma="&amp;LEFT(S723,V723-1)&amp;"&amp;mb="&amp;MID(S723,V723+1,99),"Open on MyMapcodes →"),""),"")</f>
        <v/>
      </c>
      <c r="J723" s="48">
        <f>IF(P723="","",IF(AC723="MISSING","Add the country code: put it in front of the mapcode (e.g. ZAF RDD.2J) or in column C. ZAF = South Africa.",IF(AC723&lt;&gt;"",AC723,IF(M723="NO CONNECTION","Excel couldn't reach the mapcode service. Click the REFRESH RESULTS box just above the table.",IF(NOT(ISNUMBER(F723)),"The mapcode service doesn't recognise "&amp;E723&amp;". Check the mapcode and the country code.",IF(AD723,"Two different country codes were given, so the one in front of the mapcode ("&amp;R723&amp;") was used.",IF(E723&lt;&gt;TRIM(UPPER(B723&amp;"")),"Tidied up to "&amp;E723&amp;".","")))))))</f>
        <v/>
      </c>
      <c r="L723" s="49">
        <f>IF(E723="","",MapcodeAPI&amp;"coords/"&amp;SUBSTITUTE(E723," ","%20"))&amp;LEFT($B$13,0)</f>
        <v/>
      </c>
      <c r="M723" s="49">
        <f>IF(L723="","",IFERROR(_xlfn.WEBSERVICE(L723),IF(MapcodeAPIBackup="","NO CONNECTION",IFERROR(_xlfn.WEBSERVICE(MapcodeAPIBackup&amp;MID(L723,LEN(MapcodeAPI)+1,999)),"NO CONNECTION"))))</f>
        <v/>
      </c>
      <c r="N723" t="inlineStr">
        <is>
          <t xml:space="preserve"> </t>
        </is>
      </c>
      <c r="P723" s="50">
        <f>IFERROR(IF(AND(TRIM(B723&amp;"")="",TRIM(C723&amp;"")=""),"","#"&amp;UPPER(B723&amp;"")),"#(ERROR)")</f>
        <v/>
      </c>
      <c r="Q723" s="50">
        <f>IF(P723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723,2,999)," "," "),"﻿"," "),"​"," "),"⁠"," ")," "," ")," "," "),CHAR(9)," "),CHAR(10)," "),CHAR(13)," "),"MAPCODE"," "),CHAR(34)," "),"“"," "),"”"," "),"'"," "),"’"," "),"‘"," "),"("," "),")"," "),"["," "),"]"," "),"{"," "),"}"," "),","," "),";"," "),"|"," "),":"," "),"/"," "),"\"," ")))</f>
        <v/>
      </c>
      <c r="R723" s="50">
        <f>IF(ISNUMBER(FIND(" ",Q723)),LEFT(Q723,FIND(" ",Q723)-1),"")</f>
        <v/>
      </c>
      <c r="S723" s="50">
        <f>IF(ISNUMBER(FIND(" ",Q723)),TRIM(MID(Q723,FIND(" ",Q723)+1,999)),Q723)</f>
        <v/>
      </c>
      <c r="T7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723&amp;"")," "," "),"﻿"," "),"​"," "),"⁠"," ")," "," ")," "," "),CHAR(9)," "),CHAR(10)," "),CHAR(13)," "),"MAPCODE"," "),CHAR(34)," "),"“"," "),"”"," "),"'"," "),"’"," "),"‘"," "),"("," "),")"," "),"["," "),"]"," "),"{"," "),"}"," "),","," "),";"," "),"|"," "),":"," "),"/"," "),"\"," "))</f>
        <v/>
      </c>
      <c r="U723" s="50">
        <f>IF(R723&lt;&gt;"",R723,T723)</f>
        <v/>
      </c>
      <c r="V723" s="50">
        <f>IFERROR(FIND(".",S723),0)</f>
        <v/>
      </c>
      <c r="W723" s="50">
        <f>IF(V723&gt;0,V723-1,LEN(S723))</f>
        <v/>
      </c>
      <c r="X723" s="50">
        <f>IF(V723=0,"",IFERROR(LEFT(MID(S723,V723+1,99),FIND("-",MID(S723,V723+1,99))-1),MID(S723,V723+1,99)))</f>
        <v/>
      </c>
      <c r="Y723" s="50">
        <f>LEN(X723)</f>
        <v/>
      </c>
      <c r="Z7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723,"0",""),"1",""),"2",""),"3",""),"4",""),"5",""),"6",""),"7",""),"8",""),"9",""),"A",""),"B",""),"C",""),"D",""),"E",""),"F",""),"G",""),"H",""),"I",""),"J",""),"K",""),"L",""),"M",""),"N",""),"O",""),"P",""),"Q",""),"R",""),"S",""),"T",""),"U",""),"V",""),"W",""),"X",""),"Y",""),"Z",""),".",""),"-","")</f>
        <v/>
      </c>
      <c r="AA723" s="50">
        <f>LEN(S723)-LEN(SUBSTITUTE(S723,".",""))</f>
        <v/>
      </c>
      <c r="AB723" s="50">
        <f>AND(W723=5,Y723=4)</f>
        <v/>
      </c>
      <c r="AC723" s="50">
        <f>IF(P723="","",IF(S723="","There is no mapcode in this row, only a country code.",IF(ISNUMBER(FIND(" ",S723)),"There are too many spaces. A mapcode looks like ZAF RDD.2J: the country code, one space, then the code.",IF(Z723&lt;&gt;"","Contains characters that can't be in a mapcode: "&amp;Z723,IF(OR(AA723&lt;&gt;1,W723&lt;2,W723&gt;5,Y723&lt;2,Y723&gt;4),"This doesn't look like a mapcode. Mapcodes look like RDD.2J: 2 to 5 letters or numbers, a dot, then 2 to 4 more.",IF(AND(U723="",NOT(AB723)),"MISSING",IF(AND(U723&lt;&gt;"",OR(LEN(U723)&lt;2,LEN(U723)&gt;6,ISNUMBER(FIND(".",U723)))),"The country code """&amp;U723&amp;""" doesn't look right. Use a code like ZAF (South Africa) or US-CA (California).","")))))))</f>
        <v/>
      </c>
      <c r="AD723" s="50">
        <f>AND(R723&lt;&gt;"",T723&lt;&gt;"",R723&lt;&gt;T723)</f>
        <v/>
      </c>
    </row>
    <row r="724">
      <c r="B724" s="44" t="n"/>
      <c r="C724" s="44" t="n"/>
      <c r="D724" s="45">
        <f>IF(P724="","",IF(AC724="MISSING","MISSING COUNTRY CODE",IF(AC724&lt;&gt;"","NOT A VALID MAPCODE",IF(M724="NO CONNECTION","NO CONNECTION",IF(NOT(ISNUMBER(F724)),"NOT FOUND",IF(AD724,"CONVERTED – PLEASE CHECK","CONVERTED"))))))</f>
        <v/>
      </c>
      <c r="E724" s="46">
        <f>IF(OR(P724="",AC724&lt;&gt;""),"",TRIM(U724&amp;" "&amp;S724))</f>
        <v/>
      </c>
      <c r="F724" s="47">
        <f>IF(OR(M724="",M724="NO CONNECTION"),"",IFERROR(VALUE(SUBSTITUTE(_xlfn.FILTERXML(M724,"//latDeg"),".",MID(1/2,2,1))),""))</f>
        <v/>
      </c>
      <c r="G724" s="47">
        <f>IF(OR(M724="",M724="NO CONNECTION"),"",IFERROR(VALUE(SUBSTITUTE(_xlfn.FILTERXML(M724,"//lonDeg"),".",MID(1/2,2,1))),""))</f>
        <v/>
      </c>
      <c r="H724" s="45">
        <f>IF(ISNUMBER(F724),SUBSTITUTE(ROUND(F724,6)&amp;"",",",".")&amp;", "&amp;SUBSTITUTE(ROUND(G724,6)&amp;"",",","."),"")</f>
        <v/>
      </c>
      <c r="I724" s="46">
        <f>IF(ISNUMBER(F724),IFERROR(HYPERLINK("https://www.mymapcodes.com/go/?t="&amp;IF(U724="","AAA",U724)&amp;"&amp;ma="&amp;LEFT(S724,V724-1)&amp;"&amp;mb="&amp;MID(S724,V724+1,99),"Open on MyMapcodes →"),""),"")</f>
        <v/>
      </c>
      <c r="J724" s="48">
        <f>IF(P724="","",IF(AC724="MISSING","Add the country code: put it in front of the mapcode (e.g. ZAF RDD.2J) or in column C. ZAF = South Africa.",IF(AC724&lt;&gt;"",AC724,IF(M724="NO CONNECTION","Excel couldn't reach the mapcode service. Click the REFRESH RESULTS box just above the table.",IF(NOT(ISNUMBER(F724)),"The mapcode service doesn't recognise "&amp;E724&amp;". Check the mapcode and the country code.",IF(AD724,"Two different country codes were given, so the one in front of the mapcode ("&amp;R724&amp;") was used.",IF(E724&lt;&gt;TRIM(UPPER(B724&amp;"")),"Tidied up to "&amp;E724&amp;".","")))))))</f>
        <v/>
      </c>
      <c r="L724" s="49">
        <f>IF(E724="","",MapcodeAPI&amp;"coords/"&amp;SUBSTITUTE(E724," ","%20"))&amp;LEFT($B$13,0)</f>
        <v/>
      </c>
      <c r="M724" s="49">
        <f>IF(L724="","",IFERROR(_xlfn.WEBSERVICE(L724),IF(MapcodeAPIBackup="","NO CONNECTION",IFERROR(_xlfn.WEBSERVICE(MapcodeAPIBackup&amp;MID(L724,LEN(MapcodeAPI)+1,999)),"NO CONNECTION"))))</f>
        <v/>
      </c>
      <c r="N724" t="inlineStr">
        <is>
          <t xml:space="preserve"> </t>
        </is>
      </c>
      <c r="P724" s="50">
        <f>IFERROR(IF(AND(TRIM(B724&amp;"")="",TRIM(C724&amp;"")=""),"","#"&amp;UPPER(B724&amp;"")),"#(ERROR)")</f>
        <v/>
      </c>
      <c r="Q724" s="50">
        <f>IF(P724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724,2,999)," "," "),"﻿"," "),"​"," "),"⁠"," ")," "," ")," "," "),CHAR(9)," "),CHAR(10)," "),CHAR(13)," "),"MAPCODE"," "),CHAR(34)," "),"“"," "),"”"," "),"'"," "),"’"," "),"‘"," "),"("," "),")"," "),"["," "),"]"," "),"{"," "),"}"," "),","," "),";"," "),"|"," "),":"," "),"/"," "),"\"," ")))</f>
        <v/>
      </c>
      <c r="R724" s="50">
        <f>IF(ISNUMBER(FIND(" ",Q724)),LEFT(Q724,FIND(" ",Q724)-1),"")</f>
        <v/>
      </c>
      <c r="S724" s="50">
        <f>IF(ISNUMBER(FIND(" ",Q724)),TRIM(MID(Q724,FIND(" ",Q724)+1,999)),Q724)</f>
        <v/>
      </c>
      <c r="T7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724&amp;"")," "," "),"﻿"," "),"​"," "),"⁠"," ")," "," ")," "," "),CHAR(9)," "),CHAR(10)," "),CHAR(13)," "),"MAPCODE"," "),CHAR(34)," "),"“"," "),"”"," "),"'"," "),"’"," "),"‘"," "),"("," "),")"," "),"["," "),"]"," "),"{"," "),"}"," "),","," "),";"," "),"|"," "),":"," "),"/"," "),"\"," "))</f>
        <v/>
      </c>
      <c r="U724" s="50">
        <f>IF(R724&lt;&gt;"",R724,T724)</f>
        <v/>
      </c>
      <c r="V724" s="50">
        <f>IFERROR(FIND(".",S724),0)</f>
        <v/>
      </c>
      <c r="W724" s="50">
        <f>IF(V724&gt;0,V724-1,LEN(S724))</f>
        <v/>
      </c>
      <c r="X724" s="50">
        <f>IF(V724=0,"",IFERROR(LEFT(MID(S724,V724+1,99),FIND("-",MID(S724,V724+1,99))-1),MID(S724,V724+1,99)))</f>
        <v/>
      </c>
      <c r="Y724" s="50">
        <f>LEN(X724)</f>
        <v/>
      </c>
      <c r="Z7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724,"0",""),"1",""),"2",""),"3",""),"4",""),"5",""),"6",""),"7",""),"8",""),"9",""),"A",""),"B",""),"C",""),"D",""),"E",""),"F",""),"G",""),"H",""),"I",""),"J",""),"K",""),"L",""),"M",""),"N",""),"O",""),"P",""),"Q",""),"R",""),"S",""),"T",""),"U",""),"V",""),"W",""),"X",""),"Y",""),"Z",""),".",""),"-","")</f>
        <v/>
      </c>
      <c r="AA724" s="50">
        <f>LEN(S724)-LEN(SUBSTITUTE(S724,".",""))</f>
        <v/>
      </c>
      <c r="AB724" s="50">
        <f>AND(W724=5,Y724=4)</f>
        <v/>
      </c>
      <c r="AC724" s="50">
        <f>IF(P724="","",IF(S724="","There is no mapcode in this row, only a country code.",IF(ISNUMBER(FIND(" ",S724)),"There are too many spaces. A mapcode looks like ZAF RDD.2J: the country code, one space, then the code.",IF(Z724&lt;&gt;"","Contains characters that can't be in a mapcode: "&amp;Z724,IF(OR(AA724&lt;&gt;1,W724&lt;2,W724&gt;5,Y724&lt;2,Y724&gt;4),"This doesn't look like a mapcode. Mapcodes look like RDD.2J: 2 to 5 letters or numbers, a dot, then 2 to 4 more.",IF(AND(U724="",NOT(AB724)),"MISSING",IF(AND(U724&lt;&gt;"",OR(LEN(U724)&lt;2,LEN(U724)&gt;6,ISNUMBER(FIND(".",U724)))),"The country code """&amp;U724&amp;""" doesn't look right. Use a code like ZAF (South Africa) or US-CA (California).","")))))))</f>
        <v/>
      </c>
      <c r="AD724" s="50">
        <f>AND(R724&lt;&gt;"",T724&lt;&gt;"",R724&lt;&gt;T724)</f>
        <v/>
      </c>
    </row>
    <row r="725">
      <c r="B725" s="44" t="n"/>
      <c r="C725" s="44" t="n"/>
      <c r="D725" s="45">
        <f>IF(P725="","",IF(AC725="MISSING","MISSING COUNTRY CODE",IF(AC725&lt;&gt;"","NOT A VALID MAPCODE",IF(M725="NO CONNECTION","NO CONNECTION",IF(NOT(ISNUMBER(F725)),"NOT FOUND",IF(AD725,"CONVERTED – PLEASE CHECK","CONVERTED"))))))</f>
        <v/>
      </c>
      <c r="E725" s="46">
        <f>IF(OR(P725="",AC725&lt;&gt;""),"",TRIM(U725&amp;" "&amp;S725))</f>
        <v/>
      </c>
      <c r="F725" s="47">
        <f>IF(OR(M725="",M725="NO CONNECTION"),"",IFERROR(VALUE(SUBSTITUTE(_xlfn.FILTERXML(M725,"//latDeg"),".",MID(1/2,2,1))),""))</f>
        <v/>
      </c>
      <c r="G725" s="47">
        <f>IF(OR(M725="",M725="NO CONNECTION"),"",IFERROR(VALUE(SUBSTITUTE(_xlfn.FILTERXML(M725,"//lonDeg"),".",MID(1/2,2,1))),""))</f>
        <v/>
      </c>
      <c r="H725" s="45">
        <f>IF(ISNUMBER(F725),SUBSTITUTE(ROUND(F725,6)&amp;"",",",".")&amp;", "&amp;SUBSTITUTE(ROUND(G725,6)&amp;"",",","."),"")</f>
        <v/>
      </c>
      <c r="I725" s="46">
        <f>IF(ISNUMBER(F725),IFERROR(HYPERLINK("https://www.mymapcodes.com/go/?t="&amp;IF(U725="","AAA",U725)&amp;"&amp;ma="&amp;LEFT(S725,V725-1)&amp;"&amp;mb="&amp;MID(S725,V725+1,99),"Open on MyMapcodes →"),""),"")</f>
        <v/>
      </c>
      <c r="J725" s="48">
        <f>IF(P725="","",IF(AC725="MISSING","Add the country code: put it in front of the mapcode (e.g. ZAF RDD.2J) or in column C. ZAF = South Africa.",IF(AC725&lt;&gt;"",AC725,IF(M725="NO CONNECTION","Excel couldn't reach the mapcode service. Click the REFRESH RESULTS box just above the table.",IF(NOT(ISNUMBER(F725)),"The mapcode service doesn't recognise "&amp;E725&amp;". Check the mapcode and the country code.",IF(AD725,"Two different country codes were given, so the one in front of the mapcode ("&amp;R725&amp;") was used.",IF(E725&lt;&gt;TRIM(UPPER(B725&amp;"")),"Tidied up to "&amp;E725&amp;".","")))))))</f>
        <v/>
      </c>
      <c r="L725" s="49">
        <f>IF(E725="","",MapcodeAPI&amp;"coords/"&amp;SUBSTITUTE(E725," ","%20"))&amp;LEFT($B$13,0)</f>
        <v/>
      </c>
      <c r="M725" s="49">
        <f>IF(L725="","",IFERROR(_xlfn.WEBSERVICE(L725),IF(MapcodeAPIBackup="","NO CONNECTION",IFERROR(_xlfn.WEBSERVICE(MapcodeAPIBackup&amp;MID(L725,LEN(MapcodeAPI)+1,999)),"NO CONNECTION"))))</f>
        <v/>
      </c>
      <c r="N725" t="inlineStr">
        <is>
          <t xml:space="preserve"> </t>
        </is>
      </c>
      <c r="P725" s="50">
        <f>IFERROR(IF(AND(TRIM(B725&amp;"")="",TRIM(C725&amp;"")=""),"","#"&amp;UPPER(B725&amp;"")),"#(ERROR)")</f>
        <v/>
      </c>
      <c r="Q725" s="50">
        <f>IF(P725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725,2,999)," "," "),"﻿"," "),"​"," "),"⁠"," ")," "," ")," "," "),CHAR(9)," "),CHAR(10)," "),CHAR(13)," "),"MAPCODE"," "),CHAR(34)," "),"“"," "),"”"," "),"'"," "),"’"," "),"‘"," "),"("," "),")"," "),"["," "),"]"," "),"{"," "),"}"," "),","," "),";"," "),"|"," "),":"," "),"/"," "),"\"," ")))</f>
        <v/>
      </c>
      <c r="R725" s="50">
        <f>IF(ISNUMBER(FIND(" ",Q725)),LEFT(Q725,FIND(" ",Q725)-1),"")</f>
        <v/>
      </c>
      <c r="S725" s="50">
        <f>IF(ISNUMBER(FIND(" ",Q725)),TRIM(MID(Q725,FIND(" ",Q725)+1,999)),Q725)</f>
        <v/>
      </c>
      <c r="T7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725&amp;"")," "," "),"﻿"," "),"​"," "),"⁠"," ")," "," ")," "," "),CHAR(9)," "),CHAR(10)," "),CHAR(13)," "),"MAPCODE"," "),CHAR(34)," "),"“"," "),"”"," "),"'"," "),"’"," "),"‘"," "),"("," "),")"," "),"["," "),"]"," "),"{"," "),"}"," "),","," "),";"," "),"|"," "),":"," "),"/"," "),"\"," "))</f>
        <v/>
      </c>
      <c r="U725" s="50">
        <f>IF(R725&lt;&gt;"",R725,T725)</f>
        <v/>
      </c>
      <c r="V725" s="50">
        <f>IFERROR(FIND(".",S725),0)</f>
        <v/>
      </c>
      <c r="W725" s="50">
        <f>IF(V725&gt;0,V725-1,LEN(S725))</f>
        <v/>
      </c>
      <c r="X725" s="50">
        <f>IF(V725=0,"",IFERROR(LEFT(MID(S725,V725+1,99),FIND("-",MID(S725,V725+1,99))-1),MID(S725,V725+1,99)))</f>
        <v/>
      </c>
      <c r="Y725" s="50">
        <f>LEN(X725)</f>
        <v/>
      </c>
      <c r="Z7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725,"0",""),"1",""),"2",""),"3",""),"4",""),"5",""),"6",""),"7",""),"8",""),"9",""),"A",""),"B",""),"C",""),"D",""),"E",""),"F",""),"G",""),"H",""),"I",""),"J",""),"K",""),"L",""),"M",""),"N",""),"O",""),"P",""),"Q",""),"R",""),"S",""),"T",""),"U",""),"V",""),"W",""),"X",""),"Y",""),"Z",""),".",""),"-","")</f>
        <v/>
      </c>
      <c r="AA725" s="50">
        <f>LEN(S725)-LEN(SUBSTITUTE(S725,".",""))</f>
        <v/>
      </c>
      <c r="AB725" s="50">
        <f>AND(W725=5,Y725=4)</f>
        <v/>
      </c>
      <c r="AC725" s="50">
        <f>IF(P725="","",IF(S725="","There is no mapcode in this row, only a country code.",IF(ISNUMBER(FIND(" ",S725)),"There are too many spaces. A mapcode looks like ZAF RDD.2J: the country code, one space, then the code.",IF(Z725&lt;&gt;"","Contains characters that can't be in a mapcode: "&amp;Z725,IF(OR(AA725&lt;&gt;1,W725&lt;2,W725&gt;5,Y725&lt;2,Y725&gt;4),"This doesn't look like a mapcode. Mapcodes look like RDD.2J: 2 to 5 letters or numbers, a dot, then 2 to 4 more.",IF(AND(U725="",NOT(AB725)),"MISSING",IF(AND(U725&lt;&gt;"",OR(LEN(U725)&lt;2,LEN(U725)&gt;6,ISNUMBER(FIND(".",U725)))),"The country code """&amp;U725&amp;""" doesn't look right. Use a code like ZAF (South Africa) or US-CA (California).","")))))))</f>
        <v/>
      </c>
      <c r="AD725" s="50">
        <f>AND(R725&lt;&gt;"",T725&lt;&gt;"",R725&lt;&gt;T725)</f>
        <v/>
      </c>
    </row>
    <row r="726">
      <c r="B726" s="44" t="n"/>
      <c r="C726" s="44" t="n"/>
      <c r="D726" s="45">
        <f>IF(P726="","",IF(AC726="MISSING","MISSING COUNTRY CODE",IF(AC726&lt;&gt;"","NOT A VALID MAPCODE",IF(M726="NO CONNECTION","NO CONNECTION",IF(NOT(ISNUMBER(F726)),"NOT FOUND",IF(AD726,"CONVERTED – PLEASE CHECK","CONVERTED"))))))</f>
        <v/>
      </c>
      <c r="E726" s="46">
        <f>IF(OR(P726="",AC726&lt;&gt;""),"",TRIM(U726&amp;" "&amp;S726))</f>
        <v/>
      </c>
      <c r="F726" s="47">
        <f>IF(OR(M726="",M726="NO CONNECTION"),"",IFERROR(VALUE(SUBSTITUTE(_xlfn.FILTERXML(M726,"//latDeg"),".",MID(1/2,2,1))),""))</f>
        <v/>
      </c>
      <c r="G726" s="47">
        <f>IF(OR(M726="",M726="NO CONNECTION"),"",IFERROR(VALUE(SUBSTITUTE(_xlfn.FILTERXML(M726,"//lonDeg"),".",MID(1/2,2,1))),""))</f>
        <v/>
      </c>
      <c r="H726" s="45">
        <f>IF(ISNUMBER(F726),SUBSTITUTE(ROUND(F726,6)&amp;"",",",".")&amp;", "&amp;SUBSTITUTE(ROUND(G726,6)&amp;"",",","."),"")</f>
        <v/>
      </c>
      <c r="I726" s="46">
        <f>IF(ISNUMBER(F726),IFERROR(HYPERLINK("https://www.mymapcodes.com/go/?t="&amp;IF(U726="","AAA",U726)&amp;"&amp;ma="&amp;LEFT(S726,V726-1)&amp;"&amp;mb="&amp;MID(S726,V726+1,99),"Open on MyMapcodes →"),""),"")</f>
        <v/>
      </c>
      <c r="J726" s="48">
        <f>IF(P726="","",IF(AC726="MISSING","Add the country code: put it in front of the mapcode (e.g. ZAF RDD.2J) or in column C. ZAF = South Africa.",IF(AC726&lt;&gt;"",AC726,IF(M726="NO CONNECTION","Excel couldn't reach the mapcode service. Click the REFRESH RESULTS box just above the table.",IF(NOT(ISNUMBER(F726)),"The mapcode service doesn't recognise "&amp;E726&amp;". Check the mapcode and the country code.",IF(AD726,"Two different country codes were given, so the one in front of the mapcode ("&amp;R726&amp;") was used.",IF(E726&lt;&gt;TRIM(UPPER(B726&amp;"")),"Tidied up to "&amp;E726&amp;".","")))))))</f>
        <v/>
      </c>
      <c r="L726" s="49">
        <f>IF(E726="","",MapcodeAPI&amp;"coords/"&amp;SUBSTITUTE(E726," ","%20"))&amp;LEFT($B$13,0)</f>
        <v/>
      </c>
      <c r="M726" s="49">
        <f>IF(L726="","",IFERROR(_xlfn.WEBSERVICE(L726),IF(MapcodeAPIBackup="","NO CONNECTION",IFERROR(_xlfn.WEBSERVICE(MapcodeAPIBackup&amp;MID(L726,LEN(MapcodeAPI)+1,999)),"NO CONNECTION"))))</f>
        <v/>
      </c>
      <c r="N726" t="inlineStr">
        <is>
          <t xml:space="preserve"> </t>
        </is>
      </c>
      <c r="P726" s="50">
        <f>IFERROR(IF(AND(TRIM(B726&amp;"")="",TRIM(C726&amp;"")=""),"","#"&amp;UPPER(B726&amp;"")),"#(ERROR)")</f>
        <v/>
      </c>
      <c r="Q726" s="50">
        <f>IF(P726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726,2,999)," "," "),"﻿"," "),"​"," "),"⁠"," ")," "," ")," "," "),CHAR(9)," "),CHAR(10)," "),CHAR(13)," "),"MAPCODE"," "),CHAR(34)," "),"“"," "),"”"," "),"'"," "),"’"," "),"‘"," "),"("," "),")"," "),"["," "),"]"," "),"{"," "),"}"," "),","," "),";"," "),"|"," "),":"," "),"/"," "),"\"," ")))</f>
        <v/>
      </c>
      <c r="R726" s="50">
        <f>IF(ISNUMBER(FIND(" ",Q726)),LEFT(Q726,FIND(" ",Q726)-1),"")</f>
        <v/>
      </c>
      <c r="S726" s="50">
        <f>IF(ISNUMBER(FIND(" ",Q726)),TRIM(MID(Q726,FIND(" ",Q726)+1,999)),Q726)</f>
        <v/>
      </c>
      <c r="T7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726&amp;"")," "," "),"﻿"," "),"​"," "),"⁠"," ")," "," ")," "," "),CHAR(9)," "),CHAR(10)," "),CHAR(13)," "),"MAPCODE"," "),CHAR(34)," "),"“"," "),"”"," "),"'"," "),"’"," "),"‘"," "),"("," "),")"," "),"["," "),"]"," "),"{"," "),"}"," "),","," "),";"," "),"|"," "),":"," "),"/"," "),"\"," "))</f>
        <v/>
      </c>
      <c r="U726" s="50">
        <f>IF(R726&lt;&gt;"",R726,T726)</f>
        <v/>
      </c>
      <c r="V726" s="50">
        <f>IFERROR(FIND(".",S726),0)</f>
        <v/>
      </c>
      <c r="W726" s="50">
        <f>IF(V726&gt;0,V726-1,LEN(S726))</f>
        <v/>
      </c>
      <c r="X726" s="50">
        <f>IF(V726=0,"",IFERROR(LEFT(MID(S726,V726+1,99),FIND("-",MID(S726,V726+1,99))-1),MID(S726,V726+1,99)))</f>
        <v/>
      </c>
      <c r="Y726" s="50">
        <f>LEN(X726)</f>
        <v/>
      </c>
      <c r="Z7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726,"0",""),"1",""),"2",""),"3",""),"4",""),"5",""),"6",""),"7",""),"8",""),"9",""),"A",""),"B",""),"C",""),"D",""),"E",""),"F",""),"G",""),"H",""),"I",""),"J",""),"K",""),"L",""),"M",""),"N",""),"O",""),"P",""),"Q",""),"R",""),"S",""),"T",""),"U",""),"V",""),"W",""),"X",""),"Y",""),"Z",""),".",""),"-","")</f>
        <v/>
      </c>
      <c r="AA726" s="50">
        <f>LEN(S726)-LEN(SUBSTITUTE(S726,".",""))</f>
        <v/>
      </c>
      <c r="AB726" s="50">
        <f>AND(W726=5,Y726=4)</f>
        <v/>
      </c>
      <c r="AC726" s="50">
        <f>IF(P726="","",IF(S726="","There is no mapcode in this row, only a country code.",IF(ISNUMBER(FIND(" ",S726)),"There are too many spaces. A mapcode looks like ZAF RDD.2J: the country code, one space, then the code.",IF(Z726&lt;&gt;"","Contains characters that can't be in a mapcode: "&amp;Z726,IF(OR(AA726&lt;&gt;1,W726&lt;2,W726&gt;5,Y726&lt;2,Y726&gt;4),"This doesn't look like a mapcode. Mapcodes look like RDD.2J: 2 to 5 letters or numbers, a dot, then 2 to 4 more.",IF(AND(U726="",NOT(AB726)),"MISSING",IF(AND(U726&lt;&gt;"",OR(LEN(U726)&lt;2,LEN(U726)&gt;6,ISNUMBER(FIND(".",U726)))),"The country code """&amp;U726&amp;""" doesn't look right. Use a code like ZAF (South Africa) or US-CA (California).","")))))))</f>
        <v/>
      </c>
      <c r="AD726" s="50">
        <f>AND(R726&lt;&gt;"",T726&lt;&gt;"",R726&lt;&gt;T726)</f>
        <v/>
      </c>
    </row>
    <row r="727">
      <c r="B727" s="44" t="n"/>
      <c r="C727" s="44" t="n"/>
      <c r="D727" s="45">
        <f>IF(P727="","",IF(AC727="MISSING","MISSING COUNTRY CODE",IF(AC727&lt;&gt;"","NOT A VALID MAPCODE",IF(M727="NO CONNECTION","NO CONNECTION",IF(NOT(ISNUMBER(F727)),"NOT FOUND",IF(AD727,"CONVERTED – PLEASE CHECK","CONVERTED"))))))</f>
        <v/>
      </c>
      <c r="E727" s="46">
        <f>IF(OR(P727="",AC727&lt;&gt;""),"",TRIM(U727&amp;" "&amp;S727))</f>
        <v/>
      </c>
      <c r="F727" s="47">
        <f>IF(OR(M727="",M727="NO CONNECTION"),"",IFERROR(VALUE(SUBSTITUTE(_xlfn.FILTERXML(M727,"//latDeg"),".",MID(1/2,2,1))),""))</f>
        <v/>
      </c>
      <c r="G727" s="47">
        <f>IF(OR(M727="",M727="NO CONNECTION"),"",IFERROR(VALUE(SUBSTITUTE(_xlfn.FILTERXML(M727,"//lonDeg"),".",MID(1/2,2,1))),""))</f>
        <v/>
      </c>
      <c r="H727" s="45">
        <f>IF(ISNUMBER(F727),SUBSTITUTE(ROUND(F727,6)&amp;"",",",".")&amp;", "&amp;SUBSTITUTE(ROUND(G727,6)&amp;"",",","."),"")</f>
        <v/>
      </c>
      <c r="I727" s="46">
        <f>IF(ISNUMBER(F727),IFERROR(HYPERLINK("https://www.mymapcodes.com/go/?t="&amp;IF(U727="","AAA",U727)&amp;"&amp;ma="&amp;LEFT(S727,V727-1)&amp;"&amp;mb="&amp;MID(S727,V727+1,99),"Open on MyMapcodes →"),""),"")</f>
        <v/>
      </c>
      <c r="J727" s="48">
        <f>IF(P727="","",IF(AC727="MISSING","Add the country code: put it in front of the mapcode (e.g. ZAF RDD.2J) or in column C. ZAF = South Africa.",IF(AC727&lt;&gt;"",AC727,IF(M727="NO CONNECTION","Excel couldn't reach the mapcode service. Click the REFRESH RESULTS box just above the table.",IF(NOT(ISNUMBER(F727)),"The mapcode service doesn't recognise "&amp;E727&amp;". Check the mapcode and the country code.",IF(AD727,"Two different country codes were given, so the one in front of the mapcode ("&amp;R727&amp;") was used.",IF(E727&lt;&gt;TRIM(UPPER(B727&amp;"")),"Tidied up to "&amp;E727&amp;".","")))))))</f>
        <v/>
      </c>
      <c r="L727" s="49">
        <f>IF(E727="","",MapcodeAPI&amp;"coords/"&amp;SUBSTITUTE(E727," ","%20"))&amp;LEFT($B$13,0)</f>
        <v/>
      </c>
      <c r="M727" s="49">
        <f>IF(L727="","",IFERROR(_xlfn.WEBSERVICE(L727),IF(MapcodeAPIBackup="","NO CONNECTION",IFERROR(_xlfn.WEBSERVICE(MapcodeAPIBackup&amp;MID(L727,LEN(MapcodeAPI)+1,999)),"NO CONNECTION"))))</f>
        <v/>
      </c>
      <c r="N727" t="inlineStr">
        <is>
          <t xml:space="preserve"> </t>
        </is>
      </c>
      <c r="P727" s="50">
        <f>IFERROR(IF(AND(TRIM(B727&amp;"")="",TRIM(C727&amp;"")=""),"","#"&amp;UPPER(B727&amp;"")),"#(ERROR)")</f>
        <v/>
      </c>
      <c r="Q727" s="50">
        <f>IF(P727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727,2,999)," "," "),"﻿"," "),"​"," "),"⁠"," ")," "," ")," "," "),CHAR(9)," "),CHAR(10)," "),CHAR(13)," "),"MAPCODE"," "),CHAR(34)," "),"“"," "),"”"," "),"'"," "),"’"," "),"‘"," "),"("," "),")"," "),"["," "),"]"," "),"{"," "),"}"," "),","," "),";"," "),"|"," "),":"," "),"/"," "),"\"," ")))</f>
        <v/>
      </c>
      <c r="R727" s="50">
        <f>IF(ISNUMBER(FIND(" ",Q727)),LEFT(Q727,FIND(" ",Q727)-1),"")</f>
        <v/>
      </c>
      <c r="S727" s="50">
        <f>IF(ISNUMBER(FIND(" ",Q727)),TRIM(MID(Q727,FIND(" ",Q727)+1,999)),Q727)</f>
        <v/>
      </c>
      <c r="T7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727&amp;"")," "," "),"﻿"," "),"​"," "),"⁠"," ")," "," ")," "," "),CHAR(9)," "),CHAR(10)," "),CHAR(13)," "),"MAPCODE"," "),CHAR(34)," "),"“"," "),"”"," "),"'"," "),"’"," "),"‘"," "),"("," "),")"," "),"["," "),"]"," "),"{"," "),"}"," "),","," "),";"," "),"|"," "),":"," "),"/"," "),"\"," "))</f>
        <v/>
      </c>
      <c r="U727" s="50">
        <f>IF(R727&lt;&gt;"",R727,T727)</f>
        <v/>
      </c>
      <c r="V727" s="50">
        <f>IFERROR(FIND(".",S727),0)</f>
        <v/>
      </c>
      <c r="W727" s="50">
        <f>IF(V727&gt;0,V727-1,LEN(S727))</f>
        <v/>
      </c>
      <c r="X727" s="50">
        <f>IF(V727=0,"",IFERROR(LEFT(MID(S727,V727+1,99),FIND("-",MID(S727,V727+1,99))-1),MID(S727,V727+1,99)))</f>
        <v/>
      </c>
      <c r="Y727" s="50">
        <f>LEN(X727)</f>
        <v/>
      </c>
      <c r="Z7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727,"0",""),"1",""),"2",""),"3",""),"4",""),"5",""),"6",""),"7",""),"8",""),"9",""),"A",""),"B",""),"C",""),"D",""),"E",""),"F",""),"G",""),"H",""),"I",""),"J",""),"K",""),"L",""),"M",""),"N",""),"O",""),"P",""),"Q",""),"R",""),"S",""),"T",""),"U",""),"V",""),"W",""),"X",""),"Y",""),"Z",""),".",""),"-","")</f>
        <v/>
      </c>
      <c r="AA727" s="50">
        <f>LEN(S727)-LEN(SUBSTITUTE(S727,".",""))</f>
        <v/>
      </c>
      <c r="AB727" s="50">
        <f>AND(W727=5,Y727=4)</f>
        <v/>
      </c>
      <c r="AC727" s="50">
        <f>IF(P727="","",IF(S727="","There is no mapcode in this row, only a country code.",IF(ISNUMBER(FIND(" ",S727)),"There are too many spaces. A mapcode looks like ZAF RDD.2J: the country code, one space, then the code.",IF(Z727&lt;&gt;"","Contains characters that can't be in a mapcode: "&amp;Z727,IF(OR(AA727&lt;&gt;1,W727&lt;2,W727&gt;5,Y727&lt;2,Y727&gt;4),"This doesn't look like a mapcode. Mapcodes look like RDD.2J: 2 to 5 letters or numbers, a dot, then 2 to 4 more.",IF(AND(U727="",NOT(AB727)),"MISSING",IF(AND(U727&lt;&gt;"",OR(LEN(U727)&lt;2,LEN(U727)&gt;6,ISNUMBER(FIND(".",U727)))),"The country code """&amp;U727&amp;""" doesn't look right. Use a code like ZAF (South Africa) or US-CA (California).","")))))))</f>
        <v/>
      </c>
      <c r="AD727" s="50">
        <f>AND(R727&lt;&gt;"",T727&lt;&gt;"",R727&lt;&gt;T727)</f>
        <v/>
      </c>
    </row>
    <row r="728">
      <c r="B728" s="44" t="n"/>
      <c r="C728" s="44" t="n"/>
      <c r="D728" s="45">
        <f>IF(P728="","",IF(AC728="MISSING","MISSING COUNTRY CODE",IF(AC728&lt;&gt;"","NOT A VALID MAPCODE",IF(M728="NO CONNECTION","NO CONNECTION",IF(NOT(ISNUMBER(F728)),"NOT FOUND",IF(AD728,"CONVERTED – PLEASE CHECK","CONVERTED"))))))</f>
        <v/>
      </c>
      <c r="E728" s="46">
        <f>IF(OR(P728="",AC728&lt;&gt;""),"",TRIM(U728&amp;" "&amp;S728))</f>
        <v/>
      </c>
      <c r="F728" s="47">
        <f>IF(OR(M728="",M728="NO CONNECTION"),"",IFERROR(VALUE(SUBSTITUTE(_xlfn.FILTERXML(M728,"//latDeg"),".",MID(1/2,2,1))),""))</f>
        <v/>
      </c>
      <c r="G728" s="47">
        <f>IF(OR(M728="",M728="NO CONNECTION"),"",IFERROR(VALUE(SUBSTITUTE(_xlfn.FILTERXML(M728,"//lonDeg"),".",MID(1/2,2,1))),""))</f>
        <v/>
      </c>
      <c r="H728" s="45">
        <f>IF(ISNUMBER(F728),SUBSTITUTE(ROUND(F728,6)&amp;"",",",".")&amp;", "&amp;SUBSTITUTE(ROUND(G728,6)&amp;"",",","."),"")</f>
        <v/>
      </c>
      <c r="I728" s="46">
        <f>IF(ISNUMBER(F728),IFERROR(HYPERLINK("https://www.mymapcodes.com/go/?t="&amp;IF(U728="","AAA",U728)&amp;"&amp;ma="&amp;LEFT(S728,V728-1)&amp;"&amp;mb="&amp;MID(S728,V728+1,99),"Open on MyMapcodes →"),""),"")</f>
        <v/>
      </c>
      <c r="J728" s="48">
        <f>IF(P728="","",IF(AC728="MISSING","Add the country code: put it in front of the mapcode (e.g. ZAF RDD.2J) or in column C. ZAF = South Africa.",IF(AC728&lt;&gt;"",AC728,IF(M728="NO CONNECTION","Excel couldn't reach the mapcode service. Click the REFRESH RESULTS box just above the table.",IF(NOT(ISNUMBER(F728)),"The mapcode service doesn't recognise "&amp;E728&amp;". Check the mapcode and the country code.",IF(AD728,"Two different country codes were given, so the one in front of the mapcode ("&amp;R728&amp;") was used.",IF(E728&lt;&gt;TRIM(UPPER(B728&amp;"")),"Tidied up to "&amp;E728&amp;".","")))))))</f>
        <v/>
      </c>
      <c r="L728" s="49">
        <f>IF(E728="","",MapcodeAPI&amp;"coords/"&amp;SUBSTITUTE(E728," ","%20"))&amp;LEFT($B$13,0)</f>
        <v/>
      </c>
      <c r="M728" s="49">
        <f>IF(L728="","",IFERROR(_xlfn.WEBSERVICE(L728),IF(MapcodeAPIBackup="","NO CONNECTION",IFERROR(_xlfn.WEBSERVICE(MapcodeAPIBackup&amp;MID(L728,LEN(MapcodeAPI)+1,999)),"NO CONNECTION"))))</f>
        <v/>
      </c>
      <c r="N728" t="inlineStr">
        <is>
          <t xml:space="preserve"> </t>
        </is>
      </c>
      <c r="P728" s="50">
        <f>IFERROR(IF(AND(TRIM(B728&amp;"")="",TRIM(C728&amp;"")=""),"","#"&amp;UPPER(B728&amp;"")),"#(ERROR)")</f>
        <v/>
      </c>
      <c r="Q728" s="50">
        <f>IF(P728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728,2,999)," "," "),"﻿"," "),"​"," "),"⁠"," ")," "," ")," "," "),CHAR(9)," "),CHAR(10)," "),CHAR(13)," "),"MAPCODE"," "),CHAR(34)," "),"“"," "),"”"," "),"'"," "),"’"," "),"‘"," "),"("," "),")"," "),"["," "),"]"," "),"{"," "),"}"," "),","," "),";"," "),"|"," "),":"," "),"/"," "),"\"," ")))</f>
        <v/>
      </c>
      <c r="R728" s="50">
        <f>IF(ISNUMBER(FIND(" ",Q728)),LEFT(Q728,FIND(" ",Q728)-1),"")</f>
        <v/>
      </c>
      <c r="S728" s="50">
        <f>IF(ISNUMBER(FIND(" ",Q728)),TRIM(MID(Q728,FIND(" ",Q728)+1,999)),Q728)</f>
        <v/>
      </c>
      <c r="T7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728&amp;"")," "," "),"﻿"," "),"​"," "),"⁠"," ")," "," ")," "," "),CHAR(9)," "),CHAR(10)," "),CHAR(13)," "),"MAPCODE"," "),CHAR(34)," "),"“"," "),"”"," "),"'"," "),"’"," "),"‘"," "),"("," "),")"," "),"["," "),"]"," "),"{"," "),"}"," "),","," "),";"," "),"|"," "),":"," "),"/"," "),"\"," "))</f>
        <v/>
      </c>
      <c r="U728" s="50">
        <f>IF(R728&lt;&gt;"",R728,T728)</f>
        <v/>
      </c>
      <c r="V728" s="50">
        <f>IFERROR(FIND(".",S728),0)</f>
        <v/>
      </c>
      <c r="W728" s="50">
        <f>IF(V728&gt;0,V728-1,LEN(S728))</f>
        <v/>
      </c>
      <c r="X728" s="50">
        <f>IF(V728=0,"",IFERROR(LEFT(MID(S728,V728+1,99),FIND("-",MID(S728,V728+1,99))-1),MID(S728,V728+1,99)))</f>
        <v/>
      </c>
      <c r="Y728" s="50">
        <f>LEN(X728)</f>
        <v/>
      </c>
      <c r="Z7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728,"0",""),"1",""),"2",""),"3",""),"4",""),"5",""),"6",""),"7",""),"8",""),"9",""),"A",""),"B",""),"C",""),"D",""),"E",""),"F",""),"G",""),"H",""),"I",""),"J",""),"K",""),"L",""),"M",""),"N",""),"O",""),"P",""),"Q",""),"R",""),"S",""),"T",""),"U",""),"V",""),"W",""),"X",""),"Y",""),"Z",""),".",""),"-","")</f>
        <v/>
      </c>
      <c r="AA728" s="50">
        <f>LEN(S728)-LEN(SUBSTITUTE(S728,".",""))</f>
        <v/>
      </c>
      <c r="AB728" s="50">
        <f>AND(W728=5,Y728=4)</f>
        <v/>
      </c>
      <c r="AC728" s="50">
        <f>IF(P728="","",IF(S728="","There is no mapcode in this row, only a country code.",IF(ISNUMBER(FIND(" ",S728)),"There are too many spaces. A mapcode looks like ZAF RDD.2J: the country code, one space, then the code.",IF(Z728&lt;&gt;"","Contains characters that can't be in a mapcode: "&amp;Z728,IF(OR(AA728&lt;&gt;1,W728&lt;2,W728&gt;5,Y728&lt;2,Y728&gt;4),"This doesn't look like a mapcode. Mapcodes look like RDD.2J: 2 to 5 letters or numbers, a dot, then 2 to 4 more.",IF(AND(U728="",NOT(AB728)),"MISSING",IF(AND(U728&lt;&gt;"",OR(LEN(U728)&lt;2,LEN(U728)&gt;6,ISNUMBER(FIND(".",U728)))),"The country code """&amp;U728&amp;""" doesn't look right. Use a code like ZAF (South Africa) or US-CA (California).","")))))))</f>
        <v/>
      </c>
      <c r="AD728" s="50">
        <f>AND(R728&lt;&gt;"",T728&lt;&gt;"",R728&lt;&gt;T728)</f>
        <v/>
      </c>
    </row>
    <row r="729">
      <c r="B729" s="44" t="n"/>
      <c r="C729" s="44" t="n"/>
      <c r="D729" s="45">
        <f>IF(P729="","",IF(AC729="MISSING","MISSING COUNTRY CODE",IF(AC729&lt;&gt;"","NOT A VALID MAPCODE",IF(M729="NO CONNECTION","NO CONNECTION",IF(NOT(ISNUMBER(F729)),"NOT FOUND",IF(AD729,"CONVERTED – PLEASE CHECK","CONVERTED"))))))</f>
        <v/>
      </c>
      <c r="E729" s="46">
        <f>IF(OR(P729="",AC729&lt;&gt;""),"",TRIM(U729&amp;" "&amp;S729))</f>
        <v/>
      </c>
      <c r="F729" s="47">
        <f>IF(OR(M729="",M729="NO CONNECTION"),"",IFERROR(VALUE(SUBSTITUTE(_xlfn.FILTERXML(M729,"//latDeg"),".",MID(1/2,2,1))),""))</f>
        <v/>
      </c>
      <c r="G729" s="47">
        <f>IF(OR(M729="",M729="NO CONNECTION"),"",IFERROR(VALUE(SUBSTITUTE(_xlfn.FILTERXML(M729,"//lonDeg"),".",MID(1/2,2,1))),""))</f>
        <v/>
      </c>
      <c r="H729" s="45">
        <f>IF(ISNUMBER(F729),SUBSTITUTE(ROUND(F729,6)&amp;"",",",".")&amp;", "&amp;SUBSTITUTE(ROUND(G729,6)&amp;"",",","."),"")</f>
        <v/>
      </c>
      <c r="I729" s="46">
        <f>IF(ISNUMBER(F729),IFERROR(HYPERLINK("https://www.mymapcodes.com/go/?t="&amp;IF(U729="","AAA",U729)&amp;"&amp;ma="&amp;LEFT(S729,V729-1)&amp;"&amp;mb="&amp;MID(S729,V729+1,99),"Open on MyMapcodes →"),""),"")</f>
        <v/>
      </c>
      <c r="J729" s="48">
        <f>IF(P729="","",IF(AC729="MISSING","Add the country code: put it in front of the mapcode (e.g. ZAF RDD.2J) or in column C. ZAF = South Africa.",IF(AC729&lt;&gt;"",AC729,IF(M729="NO CONNECTION","Excel couldn't reach the mapcode service. Click the REFRESH RESULTS box just above the table.",IF(NOT(ISNUMBER(F729)),"The mapcode service doesn't recognise "&amp;E729&amp;". Check the mapcode and the country code.",IF(AD729,"Two different country codes were given, so the one in front of the mapcode ("&amp;R729&amp;") was used.",IF(E729&lt;&gt;TRIM(UPPER(B729&amp;"")),"Tidied up to "&amp;E729&amp;".","")))))))</f>
        <v/>
      </c>
      <c r="L729" s="49">
        <f>IF(E729="","",MapcodeAPI&amp;"coords/"&amp;SUBSTITUTE(E729," ","%20"))&amp;LEFT($B$13,0)</f>
        <v/>
      </c>
      <c r="M729" s="49">
        <f>IF(L729="","",IFERROR(_xlfn.WEBSERVICE(L729),IF(MapcodeAPIBackup="","NO CONNECTION",IFERROR(_xlfn.WEBSERVICE(MapcodeAPIBackup&amp;MID(L729,LEN(MapcodeAPI)+1,999)),"NO CONNECTION"))))</f>
        <v/>
      </c>
      <c r="N729" t="inlineStr">
        <is>
          <t xml:space="preserve"> </t>
        </is>
      </c>
      <c r="P729" s="50">
        <f>IFERROR(IF(AND(TRIM(B729&amp;"")="",TRIM(C729&amp;"")=""),"","#"&amp;UPPER(B729&amp;"")),"#(ERROR)")</f>
        <v/>
      </c>
      <c r="Q729" s="50">
        <f>IF(P729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729,2,999)," "," "),"﻿"," "),"​"," "),"⁠"," ")," "," ")," "," "),CHAR(9)," "),CHAR(10)," "),CHAR(13)," "),"MAPCODE"," "),CHAR(34)," "),"“"," "),"”"," "),"'"," "),"’"," "),"‘"," "),"("," "),")"," "),"["," "),"]"," "),"{"," "),"}"," "),","," "),";"," "),"|"," "),":"," "),"/"," "),"\"," ")))</f>
        <v/>
      </c>
      <c r="R729" s="50">
        <f>IF(ISNUMBER(FIND(" ",Q729)),LEFT(Q729,FIND(" ",Q729)-1),"")</f>
        <v/>
      </c>
      <c r="S729" s="50">
        <f>IF(ISNUMBER(FIND(" ",Q729)),TRIM(MID(Q729,FIND(" ",Q729)+1,999)),Q729)</f>
        <v/>
      </c>
      <c r="T7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729&amp;"")," "," "),"﻿"," "),"​"," "),"⁠"," ")," "," ")," "," "),CHAR(9)," "),CHAR(10)," "),CHAR(13)," "),"MAPCODE"," "),CHAR(34)," "),"“"," "),"”"," "),"'"," "),"’"," "),"‘"," "),"("," "),")"," "),"["," "),"]"," "),"{"," "),"}"," "),","," "),";"," "),"|"," "),":"," "),"/"," "),"\"," "))</f>
        <v/>
      </c>
      <c r="U729" s="50">
        <f>IF(R729&lt;&gt;"",R729,T729)</f>
        <v/>
      </c>
      <c r="V729" s="50">
        <f>IFERROR(FIND(".",S729),0)</f>
        <v/>
      </c>
      <c r="W729" s="50">
        <f>IF(V729&gt;0,V729-1,LEN(S729))</f>
        <v/>
      </c>
      <c r="X729" s="50">
        <f>IF(V729=0,"",IFERROR(LEFT(MID(S729,V729+1,99),FIND("-",MID(S729,V729+1,99))-1),MID(S729,V729+1,99)))</f>
        <v/>
      </c>
      <c r="Y729" s="50">
        <f>LEN(X729)</f>
        <v/>
      </c>
      <c r="Z7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729,"0",""),"1",""),"2",""),"3",""),"4",""),"5",""),"6",""),"7",""),"8",""),"9",""),"A",""),"B",""),"C",""),"D",""),"E",""),"F",""),"G",""),"H",""),"I",""),"J",""),"K",""),"L",""),"M",""),"N",""),"O",""),"P",""),"Q",""),"R",""),"S",""),"T",""),"U",""),"V",""),"W",""),"X",""),"Y",""),"Z",""),".",""),"-","")</f>
        <v/>
      </c>
      <c r="AA729" s="50">
        <f>LEN(S729)-LEN(SUBSTITUTE(S729,".",""))</f>
        <v/>
      </c>
      <c r="AB729" s="50">
        <f>AND(W729=5,Y729=4)</f>
        <v/>
      </c>
      <c r="AC729" s="50">
        <f>IF(P729="","",IF(S729="","There is no mapcode in this row, only a country code.",IF(ISNUMBER(FIND(" ",S729)),"There are too many spaces. A mapcode looks like ZAF RDD.2J: the country code, one space, then the code.",IF(Z729&lt;&gt;"","Contains characters that can't be in a mapcode: "&amp;Z729,IF(OR(AA729&lt;&gt;1,W729&lt;2,W729&gt;5,Y729&lt;2,Y729&gt;4),"This doesn't look like a mapcode. Mapcodes look like RDD.2J: 2 to 5 letters or numbers, a dot, then 2 to 4 more.",IF(AND(U729="",NOT(AB729)),"MISSING",IF(AND(U729&lt;&gt;"",OR(LEN(U729)&lt;2,LEN(U729)&gt;6,ISNUMBER(FIND(".",U729)))),"The country code """&amp;U729&amp;""" doesn't look right. Use a code like ZAF (South Africa) or US-CA (California).","")))))))</f>
        <v/>
      </c>
      <c r="AD729" s="50">
        <f>AND(R729&lt;&gt;"",T729&lt;&gt;"",R729&lt;&gt;T729)</f>
        <v/>
      </c>
    </row>
    <row r="730">
      <c r="B730" s="44" t="n"/>
      <c r="C730" s="44" t="n"/>
      <c r="D730" s="45">
        <f>IF(P730="","",IF(AC730="MISSING","MISSING COUNTRY CODE",IF(AC730&lt;&gt;"","NOT A VALID MAPCODE",IF(M730="NO CONNECTION","NO CONNECTION",IF(NOT(ISNUMBER(F730)),"NOT FOUND",IF(AD730,"CONVERTED – PLEASE CHECK","CONVERTED"))))))</f>
        <v/>
      </c>
      <c r="E730" s="46">
        <f>IF(OR(P730="",AC730&lt;&gt;""),"",TRIM(U730&amp;" "&amp;S730))</f>
        <v/>
      </c>
      <c r="F730" s="47">
        <f>IF(OR(M730="",M730="NO CONNECTION"),"",IFERROR(VALUE(SUBSTITUTE(_xlfn.FILTERXML(M730,"//latDeg"),".",MID(1/2,2,1))),""))</f>
        <v/>
      </c>
      <c r="G730" s="47">
        <f>IF(OR(M730="",M730="NO CONNECTION"),"",IFERROR(VALUE(SUBSTITUTE(_xlfn.FILTERXML(M730,"//lonDeg"),".",MID(1/2,2,1))),""))</f>
        <v/>
      </c>
      <c r="H730" s="45">
        <f>IF(ISNUMBER(F730),SUBSTITUTE(ROUND(F730,6)&amp;"",",",".")&amp;", "&amp;SUBSTITUTE(ROUND(G730,6)&amp;"",",","."),"")</f>
        <v/>
      </c>
      <c r="I730" s="46">
        <f>IF(ISNUMBER(F730),IFERROR(HYPERLINK("https://www.mymapcodes.com/go/?t="&amp;IF(U730="","AAA",U730)&amp;"&amp;ma="&amp;LEFT(S730,V730-1)&amp;"&amp;mb="&amp;MID(S730,V730+1,99),"Open on MyMapcodes →"),""),"")</f>
        <v/>
      </c>
      <c r="J730" s="48">
        <f>IF(P730="","",IF(AC730="MISSING","Add the country code: put it in front of the mapcode (e.g. ZAF RDD.2J) or in column C. ZAF = South Africa.",IF(AC730&lt;&gt;"",AC730,IF(M730="NO CONNECTION","Excel couldn't reach the mapcode service. Click the REFRESH RESULTS box just above the table.",IF(NOT(ISNUMBER(F730)),"The mapcode service doesn't recognise "&amp;E730&amp;". Check the mapcode and the country code.",IF(AD730,"Two different country codes were given, so the one in front of the mapcode ("&amp;R730&amp;") was used.",IF(E730&lt;&gt;TRIM(UPPER(B730&amp;"")),"Tidied up to "&amp;E730&amp;".","")))))))</f>
        <v/>
      </c>
      <c r="L730" s="49">
        <f>IF(E730="","",MapcodeAPI&amp;"coords/"&amp;SUBSTITUTE(E730," ","%20"))&amp;LEFT($B$13,0)</f>
        <v/>
      </c>
      <c r="M730" s="49">
        <f>IF(L730="","",IFERROR(_xlfn.WEBSERVICE(L730),IF(MapcodeAPIBackup="","NO CONNECTION",IFERROR(_xlfn.WEBSERVICE(MapcodeAPIBackup&amp;MID(L730,LEN(MapcodeAPI)+1,999)),"NO CONNECTION"))))</f>
        <v/>
      </c>
      <c r="N730" t="inlineStr">
        <is>
          <t xml:space="preserve"> </t>
        </is>
      </c>
      <c r="P730" s="50">
        <f>IFERROR(IF(AND(TRIM(B730&amp;"")="",TRIM(C730&amp;"")=""),"","#"&amp;UPPER(B730&amp;"")),"#(ERROR)")</f>
        <v/>
      </c>
      <c r="Q730" s="50">
        <f>IF(P730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730,2,999)," "," "),"﻿"," "),"​"," "),"⁠"," ")," "," ")," "," "),CHAR(9)," "),CHAR(10)," "),CHAR(13)," "),"MAPCODE"," "),CHAR(34)," "),"“"," "),"”"," "),"'"," "),"’"," "),"‘"," "),"("," "),")"," "),"["," "),"]"," "),"{"," "),"}"," "),","," "),";"," "),"|"," "),":"," "),"/"," "),"\"," ")))</f>
        <v/>
      </c>
      <c r="R730" s="50">
        <f>IF(ISNUMBER(FIND(" ",Q730)),LEFT(Q730,FIND(" ",Q730)-1),"")</f>
        <v/>
      </c>
      <c r="S730" s="50">
        <f>IF(ISNUMBER(FIND(" ",Q730)),TRIM(MID(Q730,FIND(" ",Q730)+1,999)),Q730)</f>
        <v/>
      </c>
      <c r="T7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730&amp;"")," "," "),"﻿"," "),"​"," "),"⁠"," ")," "," ")," "," "),CHAR(9)," "),CHAR(10)," "),CHAR(13)," "),"MAPCODE"," "),CHAR(34)," "),"“"," "),"”"," "),"'"," "),"’"," "),"‘"," "),"("," "),")"," "),"["," "),"]"," "),"{"," "),"}"," "),","," "),";"," "),"|"," "),":"," "),"/"," "),"\"," "))</f>
        <v/>
      </c>
      <c r="U730" s="50">
        <f>IF(R730&lt;&gt;"",R730,T730)</f>
        <v/>
      </c>
      <c r="V730" s="50">
        <f>IFERROR(FIND(".",S730),0)</f>
        <v/>
      </c>
      <c r="W730" s="50">
        <f>IF(V730&gt;0,V730-1,LEN(S730))</f>
        <v/>
      </c>
      <c r="X730" s="50">
        <f>IF(V730=0,"",IFERROR(LEFT(MID(S730,V730+1,99),FIND("-",MID(S730,V730+1,99))-1),MID(S730,V730+1,99)))</f>
        <v/>
      </c>
      <c r="Y730" s="50">
        <f>LEN(X730)</f>
        <v/>
      </c>
      <c r="Z7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730,"0",""),"1",""),"2",""),"3",""),"4",""),"5",""),"6",""),"7",""),"8",""),"9",""),"A",""),"B",""),"C",""),"D",""),"E",""),"F",""),"G",""),"H",""),"I",""),"J",""),"K",""),"L",""),"M",""),"N",""),"O",""),"P",""),"Q",""),"R",""),"S",""),"T",""),"U",""),"V",""),"W",""),"X",""),"Y",""),"Z",""),".",""),"-","")</f>
        <v/>
      </c>
      <c r="AA730" s="50">
        <f>LEN(S730)-LEN(SUBSTITUTE(S730,".",""))</f>
        <v/>
      </c>
      <c r="AB730" s="50">
        <f>AND(W730=5,Y730=4)</f>
        <v/>
      </c>
      <c r="AC730" s="50">
        <f>IF(P730="","",IF(S730="","There is no mapcode in this row, only a country code.",IF(ISNUMBER(FIND(" ",S730)),"There are too many spaces. A mapcode looks like ZAF RDD.2J: the country code, one space, then the code.",IF(Z730&lt;&gt;"","Contains characters that can't be in a mapcode: "&amp;Z730,IF(OR(AA730&lt;&gt;1,W730&lt;2,W730&gt;5,Y730&lt;2,Y730&gt;4),"This doesn't look like a mapcode. Mapcodes look like RDD.2J: 2 to 5 letters or numbers, a dot, then 2 to 4 more.",IF(AND(U730="",NOT(AB730)),"MISSING",IF(AND(U730&lt;&gt;"",OR(LEN(U730)&lt;2,LEN(U730)&gt;6,ISNUMBER(FIND(".",U730)))),"The country code """&amp;U730&amp;""" doesn't look right. Use a code like ZAF (South Africa) or US-CA (California).","")))))))</f>
        <v/>
      </c>
      <c r="AD730" s="50">
        <f>AND(R730&lt;&gt;"",T730&lt;&gt;"",R730&lt;&gt;T730)</f>
        <v/>
      </c>
    </row>
    <row r="731">
      <c r="B731" s="44" t="n"/>
      <c r="C731" s="44" t="n"/>
      <c r="D731" s="45">
        <f>IF(P731="","",IF(AC731="MISSING","MISSING COUNTRY CODE",IF(AC731&lt;&gt;"","NOT A VALID MAPCODE",IF(M731="NO CONNECTION","NO CONNECTION",IF(NOT(ISNUMBER(F731)),"NOT FOUND",IF(AD731,"CONVERTED – PLEASE CHECK","CONVERTED"))))))</f>
        <v/>
      </c>
      <c r="E731" s="46">
        <f>IF(OR(P731="",AC731&lt;&gt;""),"",TRIM(U731&amp;" "&amp;S731))</f>
        <v/>
      </c>
      <c r="F731" s="47">
        <f>IF(OR(M731="",M731="NO CONNECTION"),"",IFERROR(VALUE(SUBSTITUTE(_xlfn.FILTERXML(M731,"//latDeg"),".",MID(1/2,2,1))),""))</f>
        <v/>
      </c>
      <c r="G731" s="47">
        <f>IF(OR(M731="",M731="NO CONNECTION"),"",IFERROR(VALUE(SUBSTITUTE(_xlfn.FILTERXML(M731,"//lonDeg"),".",MID(1/2,2,1))),""))</f>
        <v/>
      </c>
      <c r="H731" s="45">
        <f>IF(ISNUMBER(F731),SUBSTITUTE(ROUND(F731,6)&amp;"",",",".")&amp;", "&amp;SUBSTITUTE(ROUND(G731,6)&amp;"",",","."),"")</f>
        <v/>
      </c>
      <c r="I731" s="46">
        <f>IF(ISNUMBER(F731),IFERROR(HYPERLINK("https://www.mymapcodes.com/go/?t="&amp;IF(U731="","AAA",U731)&amp;"&amp;ma="&amp;LEFT(S731,V731-1)&amp;"&amp;mb="&amp;MID(S731,V731+1,99),"Open on MyMapcodes →"),""),"")</f>
        <v/>
      </c>
      <c r="J731" s="48">
        <f>IF(P731="","",IF(AC731="MISSING","Add the country code: put it in front of the mapcode (e.g. ZAF RDD.2J) or in column C. ZAF = South Africa.",IF(AC731&lt;&gt;"",AC731,IF(M731="NO CONNECTION","Excel couldn't reach the mapcode service. Click the REFRESH RESULTS box just above the table.",IF(NOT(ISNUMBER(F731)),"The mapcode service doesn't recognise "&amp;E731&amp;". Check the mapcode and the country code.",IF(AD731,"Two different country codes were given, so the one in front of the mapcode ("&amp;R731&amp;") was used.",IF(E731&lt;&gt;TRIM(UPPER(B731&amp;"")),"Tidied up to "&amp;E731&amp;".","")))))))</f>
        <v/>
      </c>
      <c r="L731" s="49">
        <f>IF(E731="","",MapcodeAPI&amp;"coords/"&amp;SUBSTITUTE(E731," ","%20"))&amp;LEFT($B$13,0)</f>
        <v/>
      </c>
      <c r="M731" s="49">
        <f>IF(L731="","",IFERROR(_xlfn.WEBSERVICE(L731),IF(MapcodeAPIBackup="","NO CONNECTION",IFERROR(_xlfn.WEBSERVICE(MapcodeAPIBackup&amp;MID(L731,LEN(MapcodeAPI)+1,999)),"NO CONNECTION"))))</f>
        <v/>
      </c>
      <c r="N731" t="inlineStr">
        <is>
          <t xml:space="preserve"> </t>
        </is>
      </c>
      <c r="P731" s="50">
        <f>IFERROR(IF(AND(TRIM(B731&amp;"")="",TRIM(C731&amp;"")=""),"","#"&amp;UPPER(B731&amp;"")),"#(ERROR)")</f>
        <v/>
      </c>
      <c r="Q731" s="50">
        <f>IF(P731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731,2,999)," "," "),"﻿"," "),"​"," "),"⁠"," ")," "," ")," "," "),CHAR(9)," "),CHAR(10)," "),CHAR(13)," "),"MAPCODE"," "),CHAR(34)," "),"“"," "),"”"," "),"'"," "),"’"," "),"‘"," "),"("," "),")"," "),"["," "),"]"," "),"{"," "),"}"," "),","," "),";"," "),"|"," "),":"," "),"/"," "),"\"," ")))</f>
        <v/>
      </c>
      <c r="R731" s="50">
        <f>IF(ISNUMBER(FIND(" ",Q731)),LEFT(Q731,FIND(" ",Q731)-1),"")</f>
        <v/>
      </c>
      <c r="S731" s="50">
        <f>IF(ISNUMBER(FIND(" ",Q731)),TRIM(MID(Q731,FIND(" ",Q731)+1,999)),Q731)</f>
        <v/>
      </c>
      <c r="T7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731&amp;"")," "," "),"﻿"," "),"​"," "),"⁠"," ")," "," ")," "," "),CHAR(9)," "),CHAR(10)," "),CHAR(13)," "),"MAPCODE"," "),CHAR(34)," "),"“"," "),"”"," "),"'"," "),"’"," "),"‘"," "),"("," "),")"," "),"["," "),"]"," "),"{"," "),"}"," "),","," "),";"," "),"|"," "),":"," "),"/"," "),"\"," "))</f>
        <v/>
      </c>
      <c r="U731" s="50">
        <f>IF(R731&lt;&gt;"",R731,T731)</f>
        <v/>
      </c>
      <c r="V731" s="50">
        <f>IFERROR(FIND(".",S731),0)</f>
        <v/>
      </c>
      <c r="W731" s="50">
        <f>IF(V731&gt;0,V731-1,LEN(S731))</f>
        <v/>
      </c>
      <c r="X731" s="50">
        <f>IF(V731=0,"",IFERROR(LEFT(MID(S731,V731+1,99),FIND("-",MID(S731,V731+1,99))-1),MID(S731,V731+1,99)))</f>
        <v/>
      </c>
      <c r="Y731" s="50">
        <f>LEN(X731)</f>
        <v/>
      </c>
      <c r="Z7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731,"0",""),"1",""),"2",""),"3",""),"4",""),"5",""),"6",""),"7",""),"8",""),"9",""),"A",""),"B",""),"C",""),"D",""),"E",""),"F",""),"G",""),"H",""),"I",""),"J",""),"K",""),"L",""),"M",""),"N",""),"O",""),"P",""),"Q",""),"R",""),"S",""),"T",""),"U",""),"V",""),"W",""),"X",""),"Y",""),"Z",""),".",""),"-","")</f>
        <v/>
      </c>
      <c r="AA731" s="50">
        <f>LEN(S731)-LEN(SUBSTITUTE(S731,".",""))</f>
        <v/>
      </c>
      <c r="AB731" s="50">
        <f>AND(W731=5,Y731=4)</f>
        <v/>
      </c>
      <c r="AC731" s="50">
        <f>IF(P731="","",IF(S731="","There is no mapcode in this row, only a country code.",IF(ISNUMBER(FIND(" ",S731)),"There are too many spaces. A mapcode looks like ZAF RDD.2J: the country code, one space, then the code.",IF(Z731&lt;&gt;"","Contains characters that can't be in a mapcode: "&amp;Z731,IF(OR(AA731&lt;&gt;1,W731&lt;2,W731&gt;5,Y731&lt;2,Y731&gt;4),"This doesn't look like a mapcode. Mapcodes look like RDD.2J: 2 to 5 letters or numbers, a dot, then 2 to 4 more.",IF(AND(U731="",NOT(AB731)),"MISSING",IF(AND(U731&lt;&gt;"",OR(LEN(U731)&lt;2,LEN(U731)&gt;6,ISNUMBER(FIND(".",U731)))),"The country code """&amp;U731&amp;""" doesn't look right. Use a code like ZAF (South Africa) or US-CA (California).","")))))))</f>
        <v/>
      </c>
      <c r="AD731" s="50">
        <f>AND(R731&lt;&gt;"",T731&lt;&gt;"",R731&lt;&gt;T731)</f>
        <v/>
      </c>
    </row>
    <row r="732">
      <c r="B732" s="44" t="n"/>
      <c r="C732" s="44" t="n"/>
      <c r="D732" s="45">
        <f>IF(P732="","",IF(AC732="MISSING","MISSING COUNTRY CODE",IF(AC732&lt;&gt;"","NOT A VALID MAPCODE",IF(M732="NO CONNECTION","NO CONNECTION",IF(NOT(ISNUMBER(F732)),"NOT FOUND",IF(AD732,"CONVERTED – PLEASE CHECK","CONVERTED"))))))</f>
        <v/>
      </c>
      <c r="E732" s="46">
        <f>IF(OR(P732="",AC732&lt;&gt;""),"",TRIM(U732&amp;" "&amp;S732))</f>
        <v/>
      </c>
      <c r="F732" s="47">
        <f>IF(OR(M732="",M732="NO CONNECTION"),"",IFERROR(VALUE(SUBSTITUTE(_xlfn.FILTERXML(M732,"//latDeg"),".",MID(1/2,2,1))),""))</f>
        <v/>
      </c>
      <c r="G732" s="47">
        <f>IF(OR(M732="",M732="NO CONNECTION"),"",IFERROR(VALUE(SUBSTITUTE(_xlfn.FILTERXML(M732,"//lonDeg"),".",MID(1/2,2,1))),""))</f>
        <v/>
      </c>
      <c r="H732" s="45">
        <f>IF(ISNUMBER(F732),SUBSTITUTE(ROUND(F732,6)&amp;"",",",".")&amp;", "&amp;SUBSTITUTE(ROUND(G732,6)&amp;"",",","."),"")</f>
        <v/>
      </c>
      <c r="I732" s="46">
        <f>IF(ISNUMBER(F732),IFERROR(HYPERLINK("https://www.mymapcodes.com/go/?t="&amp;IF(U732="","AAA",U732)&amp;"&amp;ma="&amp;LEFT(S732,V732-1)&amp;"&amp;mb="&amp;MID(S732,V732+1,99),"Open on MyMapcodes →"),""),"")</f>
        <v/>
      </c>
      <c r="J732" s="48">
        <f>IF(P732="","",IF(AC732="MISSING","Add the country code: put it in front of the mapcode (e.g. ZAF RDD.2J) or in column C. ZAF = South Africa.",IF(AC732&lt;&gt;"",AC732,IF(M732="NO CONNECTION","Excel couldn't reach the mapcode service. Click the REFRESH RESULTS box just above the table.",IF(NOT(ISNUMBER(F732)),"The mapcode service doesn't recognise "&amp;E732&amp;". Check the mapcode and the country code.",IF(AD732,"Two different country codes were given, so the one in front of the mapcode ("&amp;R732&amp;") was used.",IF(E732&lt;&gt;TRIM(UPPER(B732&amp;"")),"Tidied up to "&amp;E732&amp;".","")))))))</f>
        <v/>
      </c>
      <c r="L732" s="49">
        <f>IF(E732="","",MapcodeAPI&amp;"coords/"&amp;SUBSTITUTE(E732," ","%20"))&amp;LEFT($B$13,0)</f>
        <v/>
      </c>
      <c r="M732" s="49">
        <f>IF(L732="","",IFERROR(_xlfn.WEBSERVICE(L732),IF(MapcodeAPIBackup="","NO CONNECTION",IFERROR(_xlfn.WEBSERVICE(MapcodeAPIBackup&amp;MID(L732,LEN(MapcodeAPI)+1,999)),"NO CONNECTION"))))</f>
        <v/>
      </c>
      <c r="N732" t="inlineStr">
        <is>
          <t xml:space="preserve"> </t>
        </is>
      </c>
      <c r="P732" s="50">
        <f>IFERROR(IF(AND(TRIM(B732&amp;"")="",TRIM(C732&amp;"")=""),"","#"&amp;UPPER(B732&amp;"")),"#(ERROR)")</f>
        <v/>
      </c>
      <c r="Q732" s="50">
        <f>IF(P732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732,2,999)," "," "),"﻿"," "),"​"," "),"⁠"," ")," "," ")," "," "),CHAR(9)," "),CHAR(10)," "),CHAR(13)," "),"MAPCODE"," "),CHAR(34)," "),"“"," "),"”"," "),"'"," "),"’"," "),"‘"," "),"("," "),")"," "),"["," "),"]"," "),"{"," "),"}"," "),","," "),";"," "),"|"," "),":"," "),"/"," "),"\"," ")))</f>
        <v/>
      </c>
      <c r="R732" s="50">
        <f>IF(ISNUMBER(FIND(" ",Q732)),LEFT(Q732,FIND(" ",Q732)-1),"")</f>
        <v/>
      </c>
      <c r="S732" s="50">
        <f>IF(ISNUMBER(FIND(" ",Q732)),TRIM(MID(Q732,FIND(" ",Q732)+1,999)),Q732)</f>
        <v/>
      </c>
      <c r="T7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732&amp;"")," "," "),"﻿"," "),"​"," "),"⁠"," ")," "," ")," "," "),CHAR(9)," "),CHAR(10)," "),CHAR(13)," "),"MAPCODE"," "),CHAR(34)," "),"“"," "),"”"," "),"'"," "),"’"," "),"‘"," "),"("," "),")"," "),"["," "),"]"," "),"{"," "),"}"," "),","," "),";"," "),"|"," "),":"," "),"/"," "),"\"," "))</f>
        <v/>
      </c>
      <c r="U732" s="50">
        <f>IF(R732&lt;&gt;"",R732,T732)</f>
        <v/>
      </c>
      <c r="V732" s="50">
        <f>IFERROR(FIND(".",S732),0)</f>
        <v/>
      </c>
      <c r="W732" s="50">
        <f>IF(V732&gt;0,V732-1,LEN(S732))</f>
        <v/>
      </c>
      <c r="X732" s="50">
        <f>IF(V732=0,"",IFERROR(LEFT(MID(S732,V732+1,99),FIND("-",MID(S732,V732+1,99))-1),MID(S732,V732+1,99)))</f>
        <v/>
      </c>
      <c r="Y732" s="50">
        <f>LEN(X732)</f>
        <v/>
      </c>
      <c r="Z7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732,"0",""),"1",""),"2",""),"3",""),"4",""),"5",""),"6",""),"7",""),"8",""),"9",""),"A",""),"B",""),"C",""),"D",""),"E",""),"F",""),"G",""),"H",""),"I",""),"J",""),"K",""),"L",""),"M",""),"N",""),"O",""),"P",""),"Q",""),"R",""),"S",""),"T",""),"U",""),"V",""),"W",""),"X",""),"Y",""),"Z",""),".",""),"-","")</f>
        <v/>
      </c>
      <c r="AA732" s="50">
        <f>LEN(S732)-LEN(SUBSTITUTE(S732,".",""))</f>
        <v/>
      </c>
      <c r="AB732" s="50">
        <f>AND(W732=5,Y732=4)</f>
        <v/>
      </c>
      <c r="AC732" s="50">
        <f>IF(P732="","",IF(S732="","There is no mapcode in this row, only a country code.",IF(ISNUMBER(FIND(" ",S732)),"There are too many spaces. A mapcode looks like ZAF RDD.2J: the country code, one space, then the code.",IF(Z732&lt;&gt;"","Contains characters that can't be in a mapcode: "&amp;Z732,IF(OR(AA732&lt;&gt;1,W732&lt;2,W732&gt;5,Y732&lt;2,Y732&gt;4),"This doesn't look like a mapcode. Mapcodes look like RDD.2J: 2 to 5 letters or numbers, a dot, then 2 to 4 more.",IF(AND(U732="",NOT(AB732)),"MISSING",IF(AND(U732&lt;&gt;"",OR(LEN(U732)&lt;2,LEN(U732)&gt;6,ISNUMBER(FIND(".",U732)))),"The country code """&amp;U732&amp;""" doesn't look right. Use a code like ZAF (South Africa) or US-CA (California).","")))))))</f>
        <v/>
      </c>
      <c r="AD732" s="50">
        <f>AND(R732&lt;&gt;"",T732&lt;&gt;"",R732&lt;&gt;T732)</f>
        <v/>
      </c>
    </row>
    <row r="733">
      <c r="B733" s="44" t="n"/>
      <c r="C733" s="44" t="n"/>
      <c r="D733" s="45">
        <f>IF(P733="","",IF(AC733="MISSING","MISSING COUNTRY CODE",IF(AC733&lt;&gt;"","NOT A VALID MAPCODE",IF(M733="NO CONNECTION","NO CONNECTION",IF(NOT(ISNUMBER(F733)),"NOT FOUND",IF(AD733,"CONVERTED – PLEASE CHECK","CONVERTED"))))))</f>
        <v/>
      </c>
      <c r="E733" s="46">
        <f>IF(OR(P733="",AC733&lt;&gt;""),"",TRIM(U733&amp;" "&amp;S733))</f>
        <v/>
      </c>
      <c r="F733" s="47">
        <f>IF(OR(M733="",M733="NO CONNECTION"),"",IFERROR(VALUE(SUBSTITUTE(_xlfn.FILTERXML(M733,"//latDeg"),".",MID(1/2,2,1))),""))</f>
        <v/>
      </c>
      <c r="G733" s="47">
        <f>IF(OR(M733="",M733="NO CONNECTION"),"",IFERROR(VALUE(SUBSTITUTE(_xlfn.FILTERXML(M733,"//lonDeg"),".",MID(1/2,2,1))),""))</f>
        <v/>
      </c>
      <c r="H733" s="45">
        <f>IF(ISNUMBER(F733),SUBSTITUTE(ROUND(F733,6)&amp;"",",",".")&amp;", "&amp;SUBSTITUTE(ROUND(G733,6)&amp;"",",","."),"")</f>
        <v/>
      </c>
      <c r="I733" s="46">
        <f>IF(ISNUMBER(F733),IFERROR(HYPERLINK("https://www.mymapcodes.com/go/?t="&amp;IF(U733="","AAA",U733)&amp;"&amp;ma="&amp;LEFT(S733,V733-1)&amp;"&amp;mb="&amp;MID(S733,V733+1,99),"Open on MyMapcodes →"),""),"")</f>
        <v/>
      </c>
      <c r="J733" s="48">
        <f>IF(P733="","",IF(AC733="MISSING","Add the country code: put it in front of the mapcode (e.g. ZAF RDD.2J) or in column C. ZAF = South Africa.",IF(AC733&lt;&gt;"",AC733,IF(M733="NO CONNECTION","Excel couldn't reach the mapcode service. Click the REFRESH RESULTS box just above the table.",IF(NOT(ISNUMBER(F733)),"The mapcode service doesn't recognise "&amp;E733&amp;". Check the mapcode and the country code.",IF(AD733,"Two different country codes were given, so the one in front of the mapcode ("&amp;R733&amp;") was used.",IF(E733&lt;&gt;TRIM(UPPER(B733&amp;"")),"Tidied up to "&amp;E733&amp;".","")))))))</f>
        <v/>
      </c>
      <c r="L733" s="49">
        <f>IF(E733="","",MapcodeAPI&amp;"coords/"&amp;SUBSTITUTE(E733," ","%20"))&amp;LEFT($B$13,0)</f>
        <v/>
      </c>
      <c r="M733" s="49">
        <f>IF(L733="","",IFERROR(_xlfn.WEBSERVICE(L733),IF(MapcodeAPIBackup="","NO CONNECTION",IFERROR(_xlfn.WEBSERVICE(MapcodeAPIBackup&amp;MID(L733,LEN(MapcodeAPI)+1,999)),"NO CONNECTION"))))</f>
        <v/>
      </c>
      <c r="N733" t="inlineStr">
        <is>
          <t xml:space="preserve"> </t>
        </is>
      </c>
      <c r="P733" s="50">
        <f>IFERROR(IF(AND(TRIM(B733&amp;"")="",TRIM(C733&amp;"")=""),"","#"&amp;UPPER(B733&amp;"")),"#(ERROR)")</f>
        <v/>
      </c>
      <c r="Q733" s="50">
        <f>IF(P733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733,2,999)," "," "),"﻿"," "),"​"," "),"⁠"," ")," "," ")," "," "),CHAR(9)," "),CHAR(10)," "),CHAR(13)," "),"MAPCODE"," "),CHAR(34)," "),"“"," "),"”"," "),"'"," "),"’"," "),"‘"," "),"("," "),")"," "),"["," "),"]"," "),"{"," "),"}"," "),","," "),";"," "),"|"," "),":"," "),"/"," "),"\"," ")))</f>
        <v/>
      </c>
      <c r="R733" s="50">
        <f>IF(ISNUMBER(FIND(" ",Q733)),LEFT(Q733,FIND(" ",Q733)-1),"")</f>
        <v/>
      </c>
      <c r="S733" s="50">
        <f>IF(ISNUMBER(FIND(" ",Q733)),TRIM(MID(Q733,FIND(" ",Q733)+1,999)),Q733)</f>
        <v/>
      </c>
      <c r="T7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733&amp;"")," "," "),"﻿"," "),"​"," "),"⁠"," ")," "," ")," "," "),CHAR(9)," "),CHAR(10)," "),CHAR(13)," "),"MAPCODE"," "),CHAR(34)," "),"“"," "),"”"," "),"'"," "),"’"," "),"‘"," "),"("," "),")"," "),"["," "),"]"," "),"{"," "),"}"," "),","," "),";"," "),"|"," "),":"," "),"/"," "),"\"," "))</f>
        <v/>
      </c>
      <c r="U733" s="50">
        <f>IF(R733&lt;&gt;"",R733,T733)</f>
        <v/>
      </c>
      <c r="V733" s="50">
        <f>IFERROR(FIND(".",S733),0)</f>
        <v/>
      </c>
      <c r="W733" s="50">
        <f>IF(V733&gt;0,V733-1,LEN(S733))</f>
        <v/>
      </c>
      <c r="X733" s="50">
        <f>IF(V733=0,"",IFERROR(LEFT(MID(S733,V733+1,99),FIND("-",MID(S733,V733+1,99))-1),MID(S733,V733+1,99)))</f>
        <v/>
      </c>
      <c r="Y733" s="50">
        <f>LEN(X733)</f>
        <v/>
      </c>
      <c r="Z7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733,"0",""),"1",""),"2",""),"3",""),"4",""),"5",""),"6",""),"7",""),"8",""),"9",""),"A",""),"B",""),"C",""),"D",""),"E",""),"F",""),"G",""),"H",""),"I",""),"J",""),"K",""),"L",""),"M",""),"N",""),"O",""),"P",""),"Q",""),"R",""),"S",""),"T",""),"U",""),"V",""),"W",""),"X",""),"Y",""),"Z",""),".",""),"-","")</f>
        <v/>
      </c>
      <c r="AA733" s="50">
        <f>LEN(S733)-LEN(SUBSTITUTE(S733,".",""))</f>
        <v/>
      </c>
      <c r="AB733" s="50">
        <f>AND(W733=5,Y733=4)</f>
        <v/>
      </c>
      <c r="AC733" s="50">
        <f>IF(P733="","",IF(S733="","There is no mapcode in this row, only a country code.",IF(ISNUMBER(FIND(" ",S733)),"There are too many spaces. A mapcode looks like ZAF RDD.2J: the country code, one space, then the code.",IF(Z733&lt;&gt;"","Contains characters that can't be in a mapcode: "&amp;Z733,IF(OR(AA733&lt;&gt;1,W733&lt;2,W733&gt;5,Y733&lt;2,Y733&gt;4),"This doesn't look like a mapcode. Mapcodes look like RDD.2J: 2 to 5 letters or numbers, a dot, then 2 to 4 more.",IF(AND(U733="",NOT(AB733)),"MISSING",IF(AND(U733&lt;&gt;"",OR(LEN(U733)&lt;2,LEN(U733)&gt;6,ISNUMBER(FIND(".",U733)))),"The country code """&amp;U733&amp;""" doesn't look right. Use a code like ZAF (South Africa) or US-CA (California).","")))))))</f>
        <v/>
      </c>
      <c r="AD733" s="50">
        <f>AND(R733&lt;&gt;"",T733&lt;&gt;"",R733&lt;&gt;T733)</f>
        <v/>
      </c>
    </row>
    <row r="734">
      <c r="B734" s="44" t="n"/>
      <c r="C734" s="44" t="n"/>
      <c r="D734" s="45">
        <f>IF(P734="","",IF(AC734="MISSING","MISSING COUNTRY CODE",IF(AC734&lt;&gt;"","NOT A VALID MAPCODE",IF(M734="NO CONNECTION","NO CONNECTION",IF(NOT(ISNUMBER(F734)),"NOT FOUND",IF(AD734,"CONVERTED – PLEASE CHECK","CONVERTED"))))))</f>
        <v/>
      </c>
      <c r="E734" s="46">
        <f>IF(OR(P734="",AC734&lt;&gt;""),"",TRIM(U734&amp;" "&amp;S734))</f>
        <v/>
      </c>
      <c r="F734" s="47">
        <f>IF(OR(M734="",M734="NO CONNECTION"),"",IFERROR(VALUE(SUBSTITUTE(_xlfn.FILTERXML(M734,"//latDeg"),".",MID(1/2,2,1))),""))</f>
        <v/>
      </c>
      <c r="G734" s="47">
        <f>IF(OR(M734="",M734="NO CONNECTION"),"",IFERROR(VALUE(SUBSTITUTE(_xlfn.FILTERXML(M734,"//lonDeg"),".",MID(1/2,2,1))),""))</f>
        <v/>
      </c>
      <c r="H734" s="45">
        <f>IF(ISNUMBER(F734),SUBSTITUTE(ROUND(F734,6)&amp;"",",",".")&amp;", "&amp;SUBSTITUTE(ROUND(G734,6)&amp;"",",","."),"")</f>
        <v/>
      </c>
      <c r="I734" s="46">
        <f>IF(ISNUMBER(F734),IFERROR(HYPERLINK("https://www.mymapcodes.com/go/?t="&amp;IF(U734="","AAA",U734)&amp;"&amp;ma="&amp;LEFT(S734,V734-1)&amp;"&amp;mb="&amp;MID(S734,V734+1,99),"Open on MyMapcodes →"),""),"")</f>
        <v/>
      </c>
      <c r="J734" s="48">
        <f>IF(P734="","",IF(AC734="MISSING","Add the country code: put it in front of the mapcode (e.g. ZAF RDD.2J) or in column C. ZAF = South Africa.",IF(AC734&lt;&gt;"",AC734,IF(M734="NO CONNECTION","Excel couldn't reach the mapcode service. Click the REFRESH RESULTS box just above the table.",IF(NOT(ISNUMBER(F734)),"The mapcode service doesn't recognise "&amp;E734&amp;". Check the mapcode and the country code.",IF(AD734,"Two different country codes were given, so the one in front of the mapcode ("&amp;R734&amp;") was used.",IF(E734&lt;&gt;TRIM(UPPER(B734&amp;"")),"Tidied up to "&amp;E734&amp;".","")))))))</f>
        <v/>
      </c>
      <c r="L734" s="49">
        <f>IF(E734="","",MapcodeAPI&amp;"coords/"&amp;SUBSTITUTE(E734," ","%20"))&amp;LEFT($B$13,0)</f>
        <v/>
      </c>
      <c r="M734" s="49">
        <f>IF(L734="","",IFERROR(_xlfn.WEBSERVICE(L734),IF(MapcodeAPIBackup="","NO CONNECTION",IFERROR(_xlfn.WEBSERVICE(MapcodeAPIBackup&amp;MID(L734,LEN(MapcodeAPI)+1,999)),"NO CONNECTION"))))</f>
        <v/>
      </c>
      <c r="N734" t="inlineStr">
        <is>
          <t xml:space="preserve"> </t>
        </is>
      </c>
      <c r="P734" s="50">
        <f>IFERROR(IF(AND(TRIM(B734&amp;"")="",TRIM(C734&amp;"")=""),"","#"&amp;UPPER(B734&amp;"")),"#(ERROR)")</f>
        <v/>
      </c>
      <c r="Q734" s="50">
        <f>IF(P734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734,2,999)," "," "),"﻿"," "),"​"," "),"⁠"," ")," "," ")," "," "),CHAR(9)," "),CHAR(10)," "),CHAR(13)," "),"MAPCODE"," "),CHAR(34)," "),"“"," "),"”"," "),"'"," "),"’"," "),"‘"," "),"("," "),")"," "),"["," "),"]"," "),"{"," "),"}"," "),","," "),";"," "),"|"," "),":"," "),"/"," "),"\"," ")))</f>
        <v/>
      </c>
      <c r="R734" s="50">
        <f>IF(ISNUMBER(FIND(" ",Q734)),LEFT(Q734,FIND(" ",Q734)-1),"")</f>
        <v/>
      </c>
      <c r="S734" s="50">
        <f>IF(ISNUMBER(FIND(" ",Q734)),TRIM(MID(Q734,FIND(" ",Q734)+1,999)),Q734)</f>
        <v/>
      </c>
      <c r="T7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734&amp;"")," "," "),"﻿"," "),"​"," "),"⁠"," ")," "," ")," "," "),CHAR(9)," "),CHAR(10)," "),CHAR(13)," "),"MAPCODE"," "),CHAR(34)," "),"“"," "),"”"," "),"'"," "),"’"," "),"‘"," "),"("," "),")"," "),"["," "),"]"," "),"{"," "),"}"," "),","," "),";"," "),"|"," "),":"," "),"/"," "),"\"," "))</f>
        <v/>
      </c>
      <c r="U734" s="50">
        <f>IF(R734&lt;&gt;"",R734,T734)</f>
        <v/>
      </c>
      <c r="V734" s="50">
        <f>IFERROR(FIND(".",S734),0)</f>
        <v/>
      </c>
      <c r="W734" s="50">
        <f>IF(V734&gt;0,V734-1,LEN(S734))</f>
        <v/>
      </c>
      <c r="X734" s="50">
        <f>IF(V734=0,"",IFERROR(LEFT(MID(S734,V734+1,99),FIND("-",MID(S734,V734+1,99))-1),MID(S734,V734+1,99)))</f>
        <v/>
      </c>
      <c r="Y734" s="50">
        <f>LEN(X734)</f>
        <v/>
      </c>
      <c r="Z7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734,"0",""),"1",""),"2",""),"3",""),"4",""),"5",""),"6",""),"7",""),"8",""),"9",""),"A",""),"B",""),"C",""),"D",""),"E",""),"F",""),"G",""),"H",""),"I",""),"J",""),"K",""),"L",""),"M",""),"N",""),"O",""),"P",""),"Q",""),"R",""),"S",""),"T",""),"U",""),"V",""),"W",""),"X",""),"Y",""),"Z",""),".",""),"-","")</f>
        <v/>
      </c>
      <c r="AA734" s="50">
        <f>LEN(S734)-LEN(SUBSTITUTE(S734,".",""))</f>
        <v/>
      </c>
      <c r="AB734" s="50">
        <f>AND(W734=5,Y734=4)</f>
        <v/>
      </c>
      <c r="AC734" s="50">
        <f>IF(P734="","",IF(S734="","There is no mapcode in this row, only a country code.",IF(ISNUMBER(FIND(" ",S734)),"There are too many spaces. A mapcode looks like ZAF RDD.2J: the country code, one space, then the code.",IF(Z734&lt;&gt;"","Contains characters that can't be in a mapcode: "&amp;Z734,IF(OR(AA734&lt;&gt;1,W734&lt;2,W734&gt;5,Y734&lt;2,Y734&gt;4),"This doesn't look like a mapcode. Mapcodes look like RDD.2J: 2 to 5 letters or numbers, a dot, then 2 to 4 more.",IF(AND(U734="",NOT(AB734)),"MISSING",IF(AND(U734&lt;&gt;"",OR(LEN(U734)&lt;2,LEN(U734)&gt;6,ISNUMBER(FIND(".",U734)))),"The country code """&amp;U734&amp;""" doesn't look right. Use a code like ZAF (South Africa) or US-CA (California).","")))))))</f>
        <v/>
      </c>
      <c r="AD734" s="50">
        <f>AND(R734&lt;&gt;"",T734&lt;&gt;"",R734&lt;&gt;T734)</f>
        <v/>
      </c>
    </row>
    <row r="735">
      <c r="B735" s="44" t="n"/>
      <c r="C735" s="44" t="n"/>
      <c r="D735" s="45">
        <f>IF(P735="","",IF(AC735="MISSING","MISSING COUNTRY CODE",IF(AC735&lt;&gt;"","NOT A VALID MAPCODE",IF(M735="NO CONNECTION","NO CONNECTION",IF(NOT(ISNUMBER(F735)),"NOT FOUND",IF(AD735,"CONVERTED – PLEASE CHECK","CONVERTED"))))))</f>
        <v/>
      </c>
      <c r="E735" s="46">
        <f>IF(OR(P735="",AC735&lt;&gt;""),"",TRIM(U735&amp;" "&amp;S735))</f>
        <v/>
      </c>
      <c r="F735" s="47">
        <f>IF(OR(M735="",M735="NO CONNECTION"),"",IFERROR(VALUE(SUBSTITUTE(_xlfn.FILTERXML(M735,"//latDeg"),".",MID(1/2,2,1))),""))</f>
        <v/>
      </c>
      <c r="G735" s="47">
        <f>IF(OR(M735="",M735="NO CONNECTION"),"",IFERROR(VALUE(SUBSTITUTE(_xlfn.FILTERXML(M735,"//lonDeg"),".",MID(1/2,2,1))),""))</f>
        <v/>
      </c>
      <c r="H735" s="45">
        <f>IF(ISNUMBER(F735),SUBSTITUTE(ROUND(F735,6)&amp;"",",",".")&amp;", "&amp;SUBSTITUTE(ROUND(G735,6)&amp;"",",","."),"")</f>
        <v/>
      </c>
      <c r="I735" s="46">
        <f>IF(ISNUMBER(F735),IFERROR(HYPERLINK("https://www.mymapcodes.com/go/?t="&amp;IF(U735="","AAA",U735)&amp;"&amp;ma="&amp;LEFT(S735,V735-1)&amp;"&amp;mb="&amp;MID(S735,V735+1,99),"Open on MyMapcodes →"),""),"")</f>
        <v/>
      </c>
      <c r="J735" s="48">
        <f>IF(P735="","",IF(AC735="MISSING","Add the country code: put it in front of the mapcode (e.g. ZAF RDD.2J) or in column C. ZAF = South Africa.",IF(AC735&lt;&gt;"",AC735,IF(M735="NO CONNECTION","Excel couldn't reach the mapcode service. Click the REFRESH RESULTS box just above the table.",IF(NOT(ISNUMBER(F735)),"The mapcode service doesn't recognise "&amp;E735&amp;". Check the mapcode and the country code.",IF(AD735,"Two different country codes were given, so the one in front of the mapcode ("&amp;R735&amp;") was used.",IF(E735&lt;&gt;TRIM(UPPER(B735&amp;"")),"Tidied up to "&amp;E735&amp;".","")))))))</f>
        <v/>
      </c>
      <c r="L735" s="49">
        <f>IF(E735="","",MapcodeAPI&amp;"coords/"&amp;SUBSTITUTE(E735," ","%20"))&amp;LEFT($B$13,0)</f>
        <v/>
      </c>
      <c r="M735" s="49">
        <f>IF(L735="","",IFERROR(_xlfn.WEBSERVICE(L735),IF(MapcodeAPIBackup="","NO CONNECTION",IFERROR(_xlfn.WEBSERVICE(MapcodeAPIBackup&amp;MID(L735,LEN(MapcodeAPI)+1,999)),"NO CONNECTION"))))</f>
        <v/>
      </c>
      <c r="N735" t="inlineStr">
        <is>
          <t xml:space="preserve"> </t>
        </is>
      </c>
      <c r="P735" s="50">
        <f>IFERROR(IF(AND(TRIM(B735&amp;"")="",TRIM(C735&amp;"")=""),"","#"&amp;UPPER(B735&amp;"")),"#(ERROR)")</f>
        <v/>
      </c>
      <c r="Q735" s="50">
        <f>IF(P735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735,2,999)," "," "),"﻿"," "),"​"," "),"⁠"," ")," "," ")," "," "),CHAR(9)," "),CHAR(10)," "),CHAR(13)," "),"MAPCODE"," "),CHAR(34)," "),"“"," "),"”"," "),"'"," "),"’"," "),"‘"," "),"("," "),")"," "),"["," "),"]"," "),"{"," "),"}"," "),","," "),";"," "),"|"," "),":"," "),"/"," "),"\"," ")))</f>
        <v/>
      </c>
      <c r="R735" s="50">
        <f>IF(ISNUMBER(FIND(" ",Q735)),LEFT(Q735,FIND(" ",Q735)-1),"")</f>
        <v/>
      </c>
      <c r="S735" s="50">
        <f>IF(ISNUMBER(FIND(" ",Q735)),TRIM(MID(Q735,FIND(" ",Q735)+1,999)),Q735)</f>
        <v/>
      </c>
      <c r="T7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735&amp;"")," "," "),"﻿"," "),"​"," "),"⁠"," ")," "," ")," "," "),CHAR(9)," "),CHAR(10)," "),CHAR(13)," "),"MAPCODE"," "),CHAR(34)," "),"“"," "),"”"," "),"'"," "),"’"," "),"‘"," "),"("," "),")"," "),"["," "),"]"," "),"{"," "),"}"," "),","," "),";"," "),"|"," "),":"," "),"/"," "),"\"," "))</f>
        <v/>
      </c>
      <c r="U735" s="50">
        <f>IF(R735&lt;&gt;"",R735,T735)</f>
        <v/>
      </c>
      <c r="V735" s="50">
        <f>IFERROR(FIND(".",S735),0)</f>
        <v/>
      </c>
      <c r="W735" s="50">
        <f>IF(V735&gt;0,V735-1,LEN(S735))</f>
        <v/>
      </c>
      <c r="X735" s="50">
        <f>IF(V735=0,"",IFERROR(LEFT(MID(S735,V735+1,99),FIND("-",MID(S735,V735+1,99))-1),MID(S735,V735+1,99)))</f>
        <v/>
      </c>
      <c r="Y735" s="50">
        <f>LEN(X735)</f>
        <v/>
      </c>
      <c r="Z7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735,"0",""),"1",""),"2",""),"3",""),"4",""),"5",""),"6",""),"7",""),"8",""),"9",""),"A",""),"B",""),"C",""),"D",""),"E",""),"F",""),"G",""),"H",""),"I",""),"J",""),"K",""),"L",""),"M",""),"N",""),"O",""),"P",""),"Q",""),"R",""),"S",""),"T",""),"U",""),"V",""),"W",""),"X",""),"Y",""),"Z",""),".",""),"-","")</f>
        <v/>
      </c>
      <c r="AA735" s="50">
        <f>LEN(S735)-LEN(SUBSTITUTE(S735,".",""))</f>
        <v/>
      </c>
      <c r="AB735" s="50">
        <f>AND(W735=5,Y735=4)</f>
        <v/>
      </c>
      <c r="AC735" s="50">
        <f>IF(P735="","",IF(S735="","There is no mapcode in this row, only a country code.",IF(ISNUMBER(FIND(" ",S735)),"There are too many spaces. A mapcode looks like ZAF RDD.2J: the country code, one space, then the code.",IF(Z735&lt;&gt;"","Contains characters that can't be in a mapcode: "&amp;Z735,IF(OR(AA735&lt;&gt;1,W735&lt;2,W735&gt;5,Y735&lt;2,Y735&gt;4),"This doesn't look like a mapcode. Mapcodes look like RDD.2J: 2 to 5 letters or numbers, a dot, then 2 to 4 more.",IF(AND(U735="",NOT(AB735)),"MISSING",IF(AND(U735&lt;&gt;"",OR(LEN(U735)&lt;2,LEN(U735)&gt;6,ISNUMBER(FIND(".",U735)))),"The country code """&amp;U735&amp;""" doesn't look right. Use a code like ZAF (South Africa) or US-CA (California).","")))))))</f>
        <v/>
      </c>
      <c r="AD735" s="50">
        <f>AND(R735&lt;&gt;"",T735&lt;&gt;"",R735&lt;&gt;T735)</f>
        <v/>
      </c>
    </row>
    <row r="736">
      <c r="B736" s="44" t="n"/>
      <c r="C736" s="44" t="n"/>
      <c r="D736" s="45">
        <f>IF(P736="","",IF(AC736="MISSING","MISSING COUNTRY CODE",IF(AC736&lt;&gt;"","NOT A VALID MAPCODE",IF(M736="NO CONNECTION","NO CONNECTION",IF(NOT(ISNUMBER(F736)),"NOT FOUND",IF(AD736,"CONVERTED – PLEASE CHECK","CONVERTED"))))))</f>
        <v/>
      </c>
      <c r="E736" s="46">
        <f>IF(OR(P736="",AC736&lt;&gt;""),"",TRIM(U736&amp;" "&amp;S736))</f>
        <v/>
      </c>
      <c r="F736" s="47">
        <f>IF(OR(M736="",M736="NO CONNECTION"),"",IFERROR(VALUE(SUBSTITUTE(_xlfn.FILTERXML(M736,"//latDeg"),".",MID(1/2,2,1))),""))</f>
        <v/>
      </c>
      <c r="G736" s="47">
        <f>IF(OR(M736="",M736="NO CONNECTION"),"",IFERROR(VALUE(SUBSTITUTE(_xlfn.FILTERXML(M736,"//lonDeg"),".",MID(1/2,2,1))),""))</f>
        <v/>
      </c>
      <c r="H736" s="45">
        <f>IF(ISNUMBER(F736),SUBSTITUTE(ROUND(F736,6)&amp;"",",",".")&amp;", "&amp;SUBSTITUTE(ROUND(G736,6)&amp;"",",","."),"")</f>
        <v/>
      </c>
      <c r="I736" s="46">
        <f>IF(ISNUMBER(F736),IFERROR(HYPERLINK("https://www.mymapcodes.com/go/?t="&amp;IF(U736="","AAA",U736)&amp;"&amp;ma="&amp;LEFT(S736,V736-1)&amp;"&amp;mb="&amp;MID(S736,V736+1,99),"Open on MyMapcodes →"),""),"")</f>
        <v/>
      </c>
      <c r="J736" s="48">
        <f>IF(P736="","",IF(AC736="MISSING","Add the country code: put it in front of the mapcode (e.g. ZAF RDD.2J) or in column C. ZAF = South Africa.",IF(AC736&lt;&gt;"",AC736,IF(M736="NO CONNECTION","Excel couldn't reach the mapcode service. Click the REFRESH RESULTS box just above the table.",IF(NOT(ISNUMBER(F736)),"The mapcode service doesn't recognise "&amp;E736&amp;". Check the mapcode and the country code.",IF(AD736,"Two different country codes were given, so the one in front of the mapcode ("&amp;R736&amp;") was used.",IF(E736&lt;&gt;TRIM(UPPER(B736&amp;"")),"Tidied up to "&amp;E736&amp;".","")))))))</f>
        <v/>
      </c>
      <c r="L736" s="49">
        <f>IF(E736="","",MapcodeAPI&amp;"coords/"&amp;SUBSTITUTE(E736," ","%20"))&amp;LEFT($B$13,0)</f>
        <v/>
      </c>
      <c r="M736" s="49">
        <f>IF(L736="","",IFERROR(_xlfn.WEBSERVICE(L736),IF(MapcodeAPIBackup="","NO CONNECTION",IFERROR(_xlfn.WEBSERVICE(MapcodeAPIBackup&amp;MID(L736,LEN(MapcodeAPI)+1,999)),"NO CONNECTION"))))</f>
        <v/>
      </c>
      <c r="N736" t="inlineStr">
        <is>
          <t xml:space="preserve"> </t>
        </is>
      </c>
      <c r="P736" s="50">
        <f>IFERROR(IF(AND(TRIM(B736&amp;"")="",TRIM(C736&amp;"")=""),"","#"&amp;UPPER(B736&amp;"")),"#(ERROR)")</f>
        <v/>
      </c>
      <c r="Q736" s="50">
        <f>IF(P736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736,2,999)," "," "),"﻿"," "),"​"," "),"⁠"," ")," "," ")," "," "),CHAR(9)," "),CHAR(10)," "),CHAR(13)," "),"MAPCODE"," "),CHAR(34)," "),"“"," "),"”"," "),"'"," "),"’"," "),"‘"," "),"("," "),")"," "),"["," "),"]"," "),"{"," "),"}"," "),","," "),";"," "),"|"," "),":"," "),"/"," "),"\"," ")))</f>
        <v/>
      </c>
      <c r="R736" s="50">
        <f>IF(ISNUMBER(FIND(" ",Q736)),LEFT(Q736,FIND(" ",Q736)-1),"")</f>
        <v/>
      </c>
      <c r="S736" s="50">
        <f>IF(ISNUMBER(FIND(" ",Q736)),TRIM(MID(Q736,FIND(" ",Q736)+1,999)),Q736)</f>
        <v/>
      </c>
      <c r="T7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736&amp;"")," "," "),"﻿"," "),"​"," "),"⁠"," ")," "," ")," "," "),CHAR(9)," "),CHAR(10)," "),CHAR(13)," "),"MAPCODE"," "),CHAR(34)," "),"“"," "),"”"," "),"'"," "),"’"," "),"‘"," "),"("," "),")"," "),"["," "),"]"," "),"{"," "),"}"," "),","," "),";"," "),"|"," "),":"," "),"/"," "),"\"," "))</f>
        <v/>
      </c>
      <c r="U736" s="50">
        <f>IF(R736&lt;&gt;"",R736,T736)</f>
        <v/>
      </c>
      <c r="V736" s="50">
        <f>IFERROR(FIND(".",S736),0)</f>
        <v/>
      </c>
      <c r="W736" s="50">
        <f>IF(V736&gt;0,V736-1,LEN(S736))</f>
        <v/>
      </c>
      <c r="X736" s="50">
        <f>IF(V736=0,"",IFERROR(LEFT(MID(S736,V736+1,99),FIND("-",MID(S736,V736+1,99))-1),MID(S736,V736+1,99)))</f>
        <v/>
      </c>
      <c r="Y736" s="50">
        <f>LEN(X736)</f>
        <v/>
      </c>
      <c r="Z7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736,"0",""),"1",""),"2",""),"3",""),"4",""),"5",""),"6",""),"7",""),"8",""),"9",""),"A",""),"B",""),"C",""),"D",""),"E",""),"F",""),"G",""),"H",""),"I",""),"J",""),"K",""),"L",""),"M",""),"N",""),"O",""),"P",""),"Q",""),"R",""),"S",""),"T",""),"U",""),"V",""),"W",""),"X",""),"Y",""),"Z",""),".",""),"-","")</f>
        <v/>
      </c>
      <c r="AA736" s="50">
        <f>LEN(S736)-LEN(SUBSTITUTE(S736,".",""))</f>
        <v/>
      </c>
      <c r="AB736" s="50">
        <f>AND(W736=5,Y736=4)</f>
        <v/>
      </c>
      <c r="AC736" s="50">
        <f>IF(P736="","",IF(S736="","There is no mapcode in this row, only a country code.",IF(ISNUMBER(FIND(" ",S736)),"There are too many spaces. A mapcode looks like ZAF RDD.2J: the country code, one space, then the code.",IF(Z736&lt;&gt;"","Contains characters that can't be in a mapcode: "&amp;Z736,IF(OR(AA736&lt;&gt;1,W736&lt;2,W736&gt;5,Y736&lt;2,Y736&gt;4),"This doesn't look like a mapcode. Mapcodes look like RDD.2J: 2 to 5 letters or numbers, a dot, then 2 to 4 more.",IF(AND(U736="",NOT(AB736)),"MISSING",IF(AND(U736&lt;&gt;"",OR(LEN(U736)&lt;2,LEN(U736)&gt;6,ISNUMBER(FIND(".",U736)))),"The country code """&amp;U736&amp;""" doesn't look right. Use a code like ZAF (South Africa) or US-CA (California).","")))))))</f>
        <v/>
      </c>
      <c r="AD736" s="50">
        <f>AND(R736&lt;&gt;"",T736&lt;&gt;"",R736&lt;&gt;T736)</f>
        <v/>
      </c>
    </row>
    <row r="737">
      <c r="B737" s="44" t="n"/>
      <c r="C737" s="44" t="n"/>
      <c r="D737" s="45">
        <f>IF(P737="","",IF(AC737="MISSING","MISSING COUNTRY CODE",IF(AC737&lt;&gt;"","NOT A VALID MAPCODE",IF(M737="NO CONNECTION","NO CONNECTION",IF(NOT(ISNUMBER(F737)),"NOT FOUND",IF(AD737,"CONVERTED – PLEASE CHECK","CONVERTED"))))))</f>
        <v/>
      </c>
      <c r="E737" s="46">
        <f>IF(OR(P737="",AC737&lt;&gt;""),"",TRIM(U737&amp;" "&amp;S737))</f>
        <v/>
      </c>
      <c r="F737" s="47">
        <f>IF(OR(M737="",M737="NO CONNECTION"),"",IFERROR(VALUE(SUBSTITUTE(_xlfn.FILTERXML(M737,"//latDeg"),".",MID(1/2,2,1))),""))</f>
        <v/>
      </c>
      <c r="G737" s="47">
        <f>IF(OR(M737="",M737="NO CONNECTION"),"",IFERROR(VALUE(SUBSTITUTE(_xlfn.FILTERXML(M737,"//lonDeg"),".",MID(1/2,2,1))),""))</f>
        <v/>
      </c>
      <c r="H737" s="45">
        <f>IF(ISNUMBER(F737),SUBSTITUTE(ROUND(F737,6)&amp;"",",",".")&amp;", "&amp;SUBSTITUTE(ROUND(G737,6)&amp;"",",","."),"")</f>
        <v/>
      </c>
      <c r="I737" s="46">
        <f>IF(ISNUMBER(F737),IFERROR(HYPERLINK("https://www.mymapcodes.com/go/?t="&amp;IF(U737="","AAA",U737)&amp;"&amp;ma="&amp;LEFT(S737,V737-1)&amp;"&amp;mb="&amp;MID(S737,V737+1,99),"Open on MyMapcodes →"),""),"")</f>
        <v/>
      </c>
      <c r="J737" s="48">
        <f>IF(P737="","",IF(AC737="MISSING","Add the country code: put it in front of the mapcode (e.g. ZAF RDD.2J) or in column C. ZAF = South Africa.",IF(AC737&lt;&gt;"",AC737,IF(M737="NO CONNECTION","Excel couldn't reach the mapcode service. Click the REFRESH RESULTS box just above the table.",IF(NOT(ISNUMBER(F737)),"The mapcode service doesn't recognise "&amp;E737&amp;". Check the mapcode and the country code.",IF(AD737,"Two different country codes were given, so the one in front of the mapcode ("&amp;R737&amp;") was used.",IF(E737&lt;&gt;TRIM(UPPER(B737&amp;"")),"Tidied up to "&amp;E737&amp;".","")))))))</f>
        <v/>
      </c>
      <c r="L737" s="49">
        <f>IF(E737="","",MapcodeAPI&amp;"coords/"&amp;SUBSTITUTE(E737," ","%20"))&amp;LEFT($B$13,0)</f>
        <v/>
      </c>
      <c r="M737" s="49">
        <f>IF(L737="","",IFERROR(_xlfn.WEBSERVICE(L737),IF(MapcodeAPIBackup="","NO CONNECTION",IFERROR(_xlfn.WEBSERVICE(MapcodeAPIBackup&amp;MID(L737,LEN(MapcodeAPI)+1,999)),"NO CONNECTION"))))</f>
        <v/>
      </c>
      <c r="N737" t="inlineStr">
        <is>
          <t xml:space="preserve"> </t>
        </is>
      </c>
      <c r="P737" s="50">
        <f>IFERROR(IF(AND(TRIM(B737&amp;"")="",TRIM(C737&amp;"")=""),"","#"&amp;UPPER(B737&amp;"")),"#(ERROR)")</f>
        <v/>
      </c>
      <c r="Q737" s="50">
        <f>IF(P737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737,2,999)," "," "),"﻿"," "),"​"," "),"⁠"," ")," "," ")," "," "),CHAR(9)," "),CHAR(10)," "),CHAR(13)," "),"MAPCODE"," "),CHAR(34)," "),"“"," "),"”"," "),"'"," "),"’"," "),"‘"," "),"("," "),")"," "),"["," "),"]"," "),"{"," "),"}"," "),","," "),";"," "),"|"," "),":"," "),"/"," "),"\"," ")))</f>
        <v/>
      </c>
      <c r="R737" s="50">
        <f>IF(ISNUMBER(FIND(" ",Q737)),LEFT(Q737,FIND(" ",Q737)-1),"")</f>
        <v/>
      </c>
      <c r="S737" s="50">
        <f>IF(ISNUMBER(FIND(" ",Q737)),TRIM(MID(Q737,FIND(" ",Q737)+1,999)),Q737)</f>
        <v/>
      </c>
      <c r="T7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737&amp;"")," "," "),"﻿"," "),"​"," "),"⁠"," ")," "," ")," "," "),CHAR(9)," "),CHAR(10)," "),CHAR(13)," "),"MAPCODE"," "),CHAR(34)," "),"“"," "),"”"," "),"'"," "),"’"," "),"‘"," "),"("," "),")"," "),"["," "),"]"," "),"{"," "),"}"," "),","," "),";"," "),"|"," "),":"," "),"/"," "),"\"," "))</f>
        <v/>
      </c>
      <c r="U737" s="50">
        <f>IF(R737&lt;&gt;"",R737,T737)</f>
        <v/>
      </c>
      <c r="V737" s="50">
        <f>IFERROR(FIND(".",S737),0)</f>
        <v/>
      </c>
      <c r="W737" s="50">
        <f>IF(V737&gt;0,V737-1,LEN(S737))</f>
        <v/>
      </c>
      <c r="X737" s="50">
        <f>IF(V737=0,"",IFERROR(LEFT(MID(S737,V737+1,99),FIND("-",MID(S737,V737+1,99))-1),MID(S737,V737+1,99)))</f>
        <v/>
      </c>
      <c r="Y737" s="50">
        <f>LEN(X737)</f>
        <v/>
      </c>
      <c r="Z7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737,"0",""),"1",""),"2",""),"3",""),"4",""),"5",""),"6",""),"7",""),"8",""),"9",""),"A",""),"B",""),"C",""),"D",""),"E",""),"F",""),"G",""),"H",""),"I",""),"J",""),"K",""),"L",""),"M",""),"N",""),"O",""),"P",""),"Q",""),"R",""),"S",""),"T",""),"U",""),"V",""),"W",""),"X",""),"Y",""),"Z",""),".",""),"-","")</f>
        <v/>
      </c>
      <c r="AA737" s="50">
        <f>LEN(S737)-LEN(SUBSTITUTE(S737,".",""))</f>
        <v/>
      </c>
      <c r="AB737" s="50">
        <f>AND(W737=5,Y737=4)</f>
        <v/>
      </c>
      <c r="AC737" s="50">
        <f>IF(P737="","",IF(S737="","There is no mapcode in this row, only a country code.",IF(ISNUMBER(FIND(" ",S737)),"There are too many spaces. A mapcode looks like ZAF RDD.2J: the country code, one space, then the code.",IF(Z737&lt;&gt;"","Contains characters that can't be in a mapcode: "&amp;Z737,IF(OR(AA737&lt;&gt;1,W737&lt;2,W737&gt;5,Y737&lt;2,Y737&gt;4),"This doesn't look like a mapcode. Mapcodes look like RDD.2J: 2 to 5 letters or numbers, a dot, then 2 to 4 more.",IF(AND(U737="",NOT(AB737)),"MISSING",IF(AND(U737&lt;&gt;"",OR(LEN(U737)&lt;2,LEN(U737)&gt;6,ISNUMBER(FIND(".",U737)))),"The country code """&amp;U737&amp;""" doesn't look right. Use a code like ZAF (South Africa) or US-CA (California).","")))))))</f>
        <v/>
      </c>
      <c r="AD737" s="50">
        <f>AND(R737&lt;&gt;"",T737&lt;&gt;"",R737&lt;&gt;T737)</f>
        <v/>
      </c>
    </row>
    <row r="738">
      <c r="B738" s="44" t="n"/>
      <c r="C738" s="44" t="n"/>
      <c r="D738" s="45">
        <f>IF(P738="","",IF(AC738="MISSING","MISSING COUNTRY CODE",IF(AC738&lt;&gt;"","NOT A VALID MAPCODE",IF(M738="NO CONNECTION","NO CONNECTION",IF(NOT(ISNUMBER(F738)),"NOT FOUND",IF(AD738,"CONVERTED – PLEASE CHECK","CONVERTED"))))))</f>
        <v/>
      </c>
      <c r="E738" s="46">
        <f>IF(OR(P738="",AC738&lt;&gt;""),"",TRIM(U738&amp;" "&amp;S738))</f>
        <v/>
      </c>
      <c r="F738" s="47">
        <f>IF(OR(M738="",M738="NO CONNECTION"),"",IFERROR(VALUE(SUBSTITUTE(_xlfn.FILTERXML(M738,"//latDeg"),".",MID(1/2,2,1))),""))</f>
        <v/>
      </c>
      <c r="G738" s="47">
        <f>IF(OR(M738="",M738="NO CONNECTION"),"",IFERROR(VALUE(SUBSTITUTE(_xlfn.FILTERXML(M738,"//lonDeg"),".",MID(1/2,2,1))),""))</f>
        <v/>
      </c>
      <c r="H738" s="45">
        <f>IF(ISNUMBER(F738),SUBSTITUTE(ROUND(F738,6)&amp;"",",",".")&amp;", "&amp;SUBSTITUTE(ROUND(G738,6)&amp;"",",","."),"")</f>
        <v/>
      </c>
      <c r="I738" s="46">
        <f>IF(ISNUMBER(F738),IFERROR(HYPERLINK("https://www.mymapcodes.com/go/?t="&amp;IF(U738="","AAA",U738)&amp;"&amp;ma="&amp;LEFT(S738,V738-1)&amp;"&amp;mb="&amp;MID(S738,V738+1,99),"Open on MyMapcodes →"),""),"")</f>
        <v/>
      </c>
      <c r="J738" s="48">
        <f>IF(P738="","",IF(AC738="MISSING","Add the country code: put it in front of the mapcode (e.g. ZAF RDD.2J) or in column C. ZAF = South Africa.",IF(AC738&lt;&gt;"",AC738,IF(M738="NO CONNECTION","Excel couldn't reach the mapcode service. Click the REFRESH RESULTS box just above the table.",IF(NOT(ISNUMBER(F738)),"The mapcode service doesn't recognise "&amp;E738&amp;". Check the mapcode and the country code.",IF(AD738,"Two different country codes were given, so the one in front of the mapcode ("&amp;R738&amp;") was used.",IF(E738&lt;&gt;TRIM(UPPER(B738&amp;"")),"Tidied up to "&amp;E738&amp;".","")))))))</f>
        <v/>
      </c>
      <c r="L738" s="49">
        <f>IF(E738="","",MapcodeAPI&amp;"coords/"&amp;SUBSTITUTE(E738," ","%20"))&amp;LEFT($B$13,0)</f>
        <v/>
      </c>
      <c r="M738" s="49">
        <f>IF(L738="","",IFERROR(_xlfn.WEBSERVICE(L738),IF(MapcodeAPIBackup="","NO CONNECTION",IFERROR(_xlfn.WEBSERVICE(MapcodeAPIBackup&amp;MID(L738,LEN(MapcodeAPI)+1,999)),"NO CONNECTION"))))</f>
        <v/>
      </c>
      <c r="N738" t="inlineStr">
        <is>
          <t xml:space="preserve"> </t>
        </is>
      </c>
      <c r="P738" s="50">
        <f>IFERROR(IF(AND(TRIM(B738&amp;"")="",TRIM(C738&amp;"")=""),"","#"&amp;UPPER(B738&amp;"")),"#(ERROR)")</f>
        <v/>
      </c>
      <c r="Q738" s="50">
        <f>IF(P738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738,2,999)," "," "),"﻿"," "),"​"," "),"⁠"," ")," "," ")," "," "),CHAR(9)," "),CHAR(10)," "),CHAR(13)," "),"MAPCODE"," "),CHAR(34)," "),"“"," "),"”"," "),"'"," "),"’"," "),"‘"," "),"("," "),")"," "),"["," "),"]"," "),"{"," "),"}"," "),","," "),";"," "),"|"," "),":"," "),"/"," "),"\"," ")))</f>
        <v/>
      </c>
      <c r="R738" s="50">
        <f>IF(ISNUMBER(FIND(" ",Q738)),LEFT(Q738,FIND(" ",Q738)-1),"")</f>
        <v/>
      </c>
      <c r="S738" s="50">
        <f>IF(ISNUMBER(FIND(" ",Q738)),TRIM(MID(Q738,FIND(" ",Q738)+1,999)),Q738)</f>
        <v/>
      </c>
      <c r="T7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738&amp;"")," "," "),"﻿"," "),"​"," "),"⁠"," ")," "," ")," "," "),CHAR(9)," "),CHAR(10)," "),CHAR(13)," "),"MAPCODE"," "),CHAR(34)," "),"“"," "),"”"," "),"'"," "),"’"," "),"‘"," "),"("," "),")"," "),"["," "),"]"," "),"{"," "),"}"," "),","," "),";"," "),"|"," "),":"," "),"/"," "),"\"," "))</f>
        <v/>
      </c>
      <c r="U738" s="50">
        <f>IF(R738&lt;&gt;"",R738,T738)</f>
        <v/>
      </c>
      <c r="V738" s="50">
        <f>IFERROR(FIND(".",S738),0)</f>
        <v/>
      </c>
      <c r="W738" s="50">
        <f>IF(V738&gt;0,V738-1,LEN(S738))</f>
        <v/>
      </c>
      <c r="X738" s="50">
        <f>IF(V738=0,"",IFERROR(LEFT(MID(S738,V738+1,99),FIND("-",MID(S738,V738+1,99))-1),MID(S738,V738+1,99)))</f>
        <v/>
      </c>
      <c r="Y738" s="50">
        <f>LEN(X738)</f>
        <v/>
      </c>
      <c r="Z7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738,"0",""),"1",""),"2",""),"3",""),"4",""),"5",""),"6",""),"7",""),"8",""),"9",""),"A",""),"B",""),"C",""),"D",""),"E",""),"F",""),"G",""),"H",""),"I",""),"J",""),"K",""),"L",""),"M",""),"N",""),"O",""),"P",""),"Q",""),"R",""),"S",""),"T",""),"U",""),"V",""),"W",""),"X",""),"Y",""),"Z",""),".",""),"-","")</f>
        <v/>
      </c>
      <c r="AA738" s="50">
        <f>LEN(S738)-LEN(SUBSTITUTE(S738,".",""))</f>
        <v/>
      </c>
      <c r="AB738" s="50">
        <f>AND(W738=5,Y738=4)</f>
        <v/>
      </c>
      <c r="AC738" s="50">
        <f>IF(P738="","",IF(S738="","There is no mapcode in this row, only a country code.",IF(ISNUMBER(FIND(" ",S738)),"There are too many spaces. A mapcode looks like ZAF RDD.2J: the country code, one space, then the code.",IF(Z738&lt;&gt;"","Contains characters that can't be in a mapcode: "&amp;Z738,IF(OR(AA738&lt;&gt;1,W738&lt;2,W738&gt;5,Y738&lt;2,Y738&gt;4),"This doesn't look like a mapcode. Mapcodes look like RDD.2J: 2 to 5 letters or numbers, a dot, then 2 to 4 more.",IF(AND(U738="",NOT(AB738)),"MISSING",IF(AND(U738&lt;&gt;"",OR(LEN(U738)&lt;2,LEN(U738)&gt;6,ISNUMBER(FIND(".",U738)))),"The country code """&amp;U738&amp;""" doesn't look right. Use a code like ZAF (South Africa) or US-CA (California).","")))))))</f>
        <v/>
      </c>
      <c r="AD738" s="50">
        <f>AND(R738&lt;&gt;"",T738&lt;&gt;"",R738&lt;&gt;T738)</f>
        <v/>
      </c>
    </row>
    <row r="739">
      <c r="B739" s="44" t="n"/>
      <c r="C739" s="44" t="n"/>
      <c r="D739" s="45">
        <f>IF(P739="","",IF(AC739="MISSING","MISSING COUNTRY CODE",IF(AC739&lt;&gt;"","NOT A VALID MAPCODE",IF(M739="NO CONNECTION","NO CONNECTION",IF(NOT(ISNUMBER(F739)),"NOT FOUND",IF(AD739,"CONVERTED – PLEASE CHECK","CONVERTED"))))))</f>
        <v/>
      </c>
      <c r="E739" s="46">
        <f>IF(OR(P739="",AC739&lt;&gt;""),"",TRIM(U739&amp;" "&amp;S739))</f>
        <v/>
      </c>
      <c r="F739" s="47">
        <f>IF(OR(M739="",M739="NO CONNECTION"),"",IFERROR(VALUE(SUBSTITUTE(_xlfn.FILTERXML(M739,"//latDeg"),".",MID(1/2,2,1))),""))</f>
        <v/>
      </c>
      <c r="G739" s="47">
        <f>IF(OR(M739="",M739="NO CONNECTION"),"",IFERROR(VALUE(SUBSTITUTE(_xlfn.FILTERXML(M739,"//lonDeg"),".",MID(1/2,2,1))),""))</f>
        <v/>
      </c>
      <c r="H739" s="45">
        <f>IF(ISNUMBER(F739),SUBSTITUTE(ROUND(F739,6)&amp;"",",",".")&amp;", "&amp;SUBSTITUTE(ROUND(G739,6)&amp;"",",","."),"")</f>
        <v/>
      </c>
      <c r="I739" s="46">
        <f>IF(ISNUMBER(F739),IFERROR(HYPERLINK("https://www.mymapcodes.com/go/?t="&amp;IF(U739="","AAA",U739)&amp;"&amp;ma="&amp;LEFT(S739,V739-1)&amp;"&amp;mb="&amp;MID(S739,V739+1,99),"Open on MyMapcodes →"),""),"")</f>
        <v/>
      </c>
      <c r="J739" s="48">
        <f>IF(P739="","",IF(AC739="MISSING","Add the country code: put it in front of the mapcode (e.g. ZAF RDD.2J) or in column C. ZAF = South Africa.",IF(AC739&lt;&gt;"",AC739,IF(M739="NO CONNECTION","Excel couldn't reach the mapcode service. Click the REFRESH RESULTS box just above the table.",IF(NOT(ISNUMBER(F739)),"The mapcode service doesn't recognise "&amp;E739&amp;". Check the mapcode and the country code.",IF(AD739,"Two different country codes were given, so the one in front of the mapcode ("&amp;R739&amp;") was used.",IF(E739&lt;&gt;TRIM(UPPER(B739&amp;"")),"Tidied up to "&amp;E739&amp;".","")))))))</f>
        <v/>
      </c>
      <c r="L739" s="49">
        <f>IF(E739="","",MapcodeAPI&amp;"coords/"&amp;SUBSTITUTE(E739," ","%20"))&amp;LEFT($B$13,0)</f>
        <v/>
      </c>
      <c r="M739" s="49">
        <f>IF(L739="","",IFERROR(_xlfn.WEBSERVICE(L739),IF(MapcodeAPIBackup="","NO CONNECTION",IFERROR(_xlfn.WEBSERVICE(MapcodeAPIBackup&amp;MID(L739,LEN(MapcodeAPI)+1,999)),"NO CONNECTION"))))</f>
        <v/>
      </c>
      <c r="N739" t="inlineStr">
        <is>
          <t xml:space="preserve"> </t>
        </is>
      </c>
      <c r="P739" s="50">
        <f>IFERROR(IF(AND(TRIM(B739&amp;"")="",TRIM(C739&amp;"")=""),"","#"&amp;UPPER(B739&amp;"")),"#(ERROR)")</f>
        <v/>
      </c>
      <c r="Q739" s="50">
        <f>IF(P739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739,2,999)," "," "),"﻿"," "),"​"," "),"⁠"," ")," "," ")," "," "),CHAR(9)," "),CHAR(10)," "),CHAR(13)," "),"MAPCODE"," "),CHAR(34)," "),"“"," "),"”"," "),"'"," "),"’"," "),"‘"," "),"("," "),")"," "),"["," "),"]"," "),"{"," "),"}"," "),","," "),";"," "),"|"," "),":"," "),"/"," "),"\"," ")))</f>
        <v/>
      </c>
      <c r="R739" s="50">
        <f>IF(ISNUMBER(FIND(" ",Q739)),LEFT(Q739,FIND(" ",Q739)-1),"")</f>
        <v/>
      </c>
      <c r="S739" s="50">
        <f>IF(ISNUMBER(FIND(" ",Q739)),TRIM(MID(Q739,FIND(" ",Q739)+1,999)),Q739)</f>
        <v/>
      </c>
      <c r="T7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739&amp;"")," "," "),"﻿"," "),"​"," "),"⁠"," ")," "," ")," "," "),CHAR(9)," "),CHAR(10)," "),CHAR(13)," "),"MAPCODE"," "),CHAR(34)," "),"“"," "),"”"," "),"'"," "),"’"," "),"‘"," "),"("," "),")"," "),"["," "),"]"," "),"{"," "),"}"," "),","," "),";"," "),"|"," "),":"," "),"/"," "),"\"," "))</f>
        <v/>
      </c>
      <c r="U739" s="50">
        <f>IF(R739&lt;&gt;"",R739,T739)</f>
        <v/>
      </c>
      <c r="V739" s="50">
        <f>IFERROR(FIND(".",S739),0)</f>
        <v/>
      </c>
      <c r="W739" s="50">
        <f>IF(V739&gt;0,V739-1,LEN(S739))</f>
        <v/>
      </c>
      <c r="X739" s="50">
        <f>IF(V739=0,"",IFERROR(LEFT(MID(S739,V739+1,99),FIND("-",MID(S739,V739+1,99))-1),MID(S739,V739+1,99)))</f>
        <v/>
      </c>
      <c r="Y739" s="50">
        <f>LEN(X739)</f>
        <v/>
      </c>
      <c r="Z7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739,"0",""),"1",""),"2",""),"3",""),"4",""),"5",""),"6",""),"7",""),"8",""),"9",""),"A",""),"B",""),"C",""),"D",""),"E",""),"F",""),"G",""),"H",""),"I",""),"J",""),"K",""),"L",""),"M",""),"N",""),"O",""),"P",""),"Q",""),"R",""),"S",""),"T",""),"U",""),"V",""),"W",""),"X",""),"Y",""),"Z",""),".",""),"-","")</f>
        <v/>
      </c>
      <c r="AA739" s="50">
        <f>LEN(S739)-LEN(SUBSTITUTE(S739,".",""))</f>
        <v/>
      </c>
      <c r="AB739" s="50">
        <f>AND(W739=5,Y739=4)</f>
        <v/>
      </c>
      <c r="AC739" s="50">
        <f>IF(P739="","",IF(S739="","There is no mapcode in this row, only a country code.",IF(ISNUMBER(FIND(" ",S739)),"There are too many spaces. A mapcode looks like ZAF RDD.2J: the country code, one space, then the code.",IF(Z739&lt;&gt;"","Contains characters that can't be in a mapcode: "&amp;Z739,IF(OR(AA739&lt;&gt;1,W739&lt;2,W739&gt;5,Y739&lt;2,Y739&gt;4),"This doesn't look like a mapcode. Mapcodes look like RDD.2J: 2 to 5 letters or numbers, a dot, then 2 to 4 more.",IF(AND(U739="",NOT(AB739)),"MISSING",IF(AND(U739&lt;&gt;"",OR(LEN(U739)&lt;2,LEN(U739)&gt;6,ISNUMBER(FIND(".",U739)))),"The country code """&amp;U739&amp;""" doesn't look right. Use a code like ZAF (South Africa) or US-CA (California).","")))))))</f>
        <v/>
      </c>
      <c r="AD739" s="50">
        <f>AND(R739&lt;&gt;"",T739&lt;&gt;"",R739&lt;&gt;T739)</f>
        <v/>
      </c>
    </row>
    <row r="740">
      <c r="B740" s="44" t="n"/>
      <c r="C740" s="44" t="n"/>
      <c r="D740" s="45">
        <f>IF(P740="","",IF(AC740="MISSING","MISSING COUNTRY CODE",IF(AC740&lt;&gt;"","NOT A VALID MAPCODE",IF(M740="NO CONNECTION","NO CONNECTION",IF(NOT(ISNUMBER(F740)),"NOT FOUND",IF(AD740,"CONVERTED – PLEASE CHECK","CONVERTED"))))))</f>
        <v/>
      </c>
      <c r="E740" s="46">
        <f>IF(OR(P740="",AC740&lt;&gt;""),"",TRIM(U740&amp;" "&amp;S740))</f>
        <v/>
      </c>
      <c r="F740" s="47">
        <f>IF(OR(M740="",M740="NO CONNECTION"),"",IFERROR(VALUE(SUBSTITUTE(_xlfn.FILTERXML(M740,"//latDeg"),".",MID(1/2,2,1))),""))</f>
        <v/>
      </c>
      <c r="G740" s="47">
        <f>IF(OR(M740="",M740="NO CONNECTION"),"",IFERROR(VALUE(SUBSTITUTE(_xlfn.FILTERXML(M740,"//lonDeg"),".",MID(1/2,2,1))),""))</f>
        <v/>
      </c>
      <c r="H740" s="45">
        <f>IF(ISNUMBER(F740),SUBSTITUTE(ROUND(F740,6)&amp;"",",",".")&amp;", "&amp;SUBSTITUTE(ROUND(G740,6)&amp;"",",","."),"")</f>
        <v/>
      </c>
      <c r="I740" s="46">
        <f>IF(ISNUMBER(F740),IFERROR(HYPERLINK("https://www.mymapcodes.com/go/?t="&amp;IF(U740="","AAA",U740)&amp;"&amp;ma="&amp;LEFT(S740,V740-1)&amp;"&amp;mb="&amp;MID(S740,V740+1,99),"Open on MyMapcodes →"),""),"")</f>
        <v/>
      </c>
      <c r="J740" s="48">
        <f>IF(P740="","",IF(AC740="MISSING","Add the country code: put it in front of the mapcode (e.g. ZAF RDD.2J) or in column C. ZAF = South Africa.",IF(AC740&lt;&gt;"",AC740,IF(M740="NO CONNECTION","Excel couldn't reach the mapcode service. Click the REFRESH RESULTS box just above the table.",IF(NOT(ISNUMBER(F740)),"The mapcode service doesn't recognise "&amp;E740&amp;". Check the mapcode and the country code.",IF(AD740,"Two different country codes were given, so the one in front of the mapcode ("&amp;R740&amp;") was used.",IF(E740&lt;&gt;TRIM(UPPER(B740&amp;"")),"Tidied up to "&amp;E740&amp;".","")))))))</f>
        <v/>
      </c>
      <c r="L740" s="49">
        <f>IF(E740="","",MapcodeAPI&amp;"coords/"&amp;SUBSTITUTE(E740," ","%20"))&amp;LEFT($B$13,0)</f>
        <v/>
      </c>
      <c r="M740" s="49">
        <f>IF(L740="","",IFERROR(_xlfn.WEBSERVICE(L740),IF(MapcodeAPIBackup="","NO CONNECTION",IFERROR(_xlfn.WEBSERVICE(MapcodeAPIBackup&amp;MID(L740,LEN(MapcodeAPI)+1,999)),"NO CONNECTION"))))</f>
        <v/>
      </c>
      <c r="N740" t="inlineStr">
        <is>
          <t xml:space="preserve"> </t>
        </is>
      </c>
      <c r="P740" s="50">
        <f>IFERROR(IF(AND(TRIM(B740&amp;"")="",TRIM(C740&amp;"")=""),"","#"&amp;UPPER(B740&amp;"")),"#(ERROR)")</f>
        <v/>
      </c>
      <c r="Q740" s="50">
        <f>IF(P740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740,2,999)," "," "),"﻿"," "),"​"," "),"⁠"," ")," "," ")," "," "),CHAR(9)," "),CHAR(10)," "),CHAR(13)," "),"MAPCODE"," "),CHAR(34)," "),"“"," "),"”"," "),"'"," "),"’"," "),"‘"," "),"("," "),")"," "),"["," "),"]"," "),"{"," "),"}"," "),","," "),";"," "),"|"," "),":"," "),"/"," "),"\"," ")))</f>
        <v/>
      </c>
      <c r="R740" s="50">
        <f>IF(ISNUMBER(FIND(" ",Q740)),LEFT(Q740,FIND(" ",Q740)-1),"")</f>
        <v/>
      </c>
      <c r="S740" s="50">
        <f>IF(ISNUMBER(FIND(" ",Q740)),TRIM(MID(Q740,FIND(" ",Q740)+1,999)),Q740)</f>
        <v/>
      </c>
      <c r="T7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740&amp;"")," "," "),"﻿"," "),"​"," "),"⁠"," ")," "," ")," "," "),CHAR(9)," "),CHAR(10)," "),CHAR(13)," "),"MAPCODE"," "),CHAR(34)," "),"“"," "),"”"," "),"'"," "),"’"," "),"‘"," "),"("," "),")"," "),"["," "),"]"," "),"{"," "),"}"," "),","," "),";"," "),"|"," "),":"," "),"/"," "),"\"," "))</f>
        <v/>
      </c>
      <c r="U740" s="50">
        <f>IF(R740&lt;&gt;"",R740,T740)</f>
        <v/>
      </c>
      <c r="V740" s="50">
        <f>IFERROR(FIND(".",S740),0)</f>
        <v/>
      </c>
      <c r="W740" s="50">
        <f>IF(V740&gt;0,V740-1,LEN(S740))</f>
        <v/>
      </c>
      <c r="X740" s="50">
        <f>IF(V740=0,"",IFERROR(LEFT(MID(S740,V740+1,99),FIND("-",MID(S740,V740+1,99))-1),MID(S740,V740+1,99)))</f>
        <v/>
      </c>
      <c r="Y740" s="50">
        <f>LEN(X740)</f>
        <v/>
      </c>
      <c r="Z7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740,"0",""),"1",""),"2",""),"3",""),"4",""),"5",""),"6",""),"7",""),"8",""),"9",""),"A",""),"B",""),"C",""),"D",""),"E",""),"F",""),"G",""),"H",""),"I",""),"J",""),"K",""),"L",""),"M",""),"N",""),"O",""),"P",""),"Q",""),"R",""),"S",""),"T",""),"U",""),"V",""),"W",""),"X",""),"Y",""),"Z",""),".",""),"-","")</f>
        <v/>
      </c>
      <c r="AA740" s="50">
        <f>LEN(S740)-LEN(SUBSTITUTE(S740,".",""))</f>
        <v/>
      </c>
      <c r="AB740" s="50">
        <f>AND(W740=5,Y740=4)</f>
        <v/>
      </c>
      <c r="AC740" s="50">
        <f>IF(P740="","",IF(S740="","There is no mapcode in this row, only a country code.",IF(ISNUMBER(FIND(" ",S740)),"There are too many spaces. A mapcode looks like ZAF RDD.2J: the country code, one space, then the code.",IF(Z740&lt;&gt;"","Contains characters that can't be in a mapcode: "&amp;Z740,IF(OR(AA740&lt;&gt;1,W740&lt;2,W740&gt;5,Y740&lt;2,Y740&gt;4),"This doesn't look like a mapcode. Mapcodes look like RDD.2J: 2 to 5 letters or numbers, a dot, then 2 to 4 more.",IF(AND(U740="",NOT(AB740)),"MISSING",IF(AND(U740&lt;&gt;"",OR(LEN(U740)&lt;2,LEN(U740)&gt;6,ISNUMBER(FIND(".",U740)))),"The country code """&amp;U740&amp;""" doesn't look right. Use a code like ZAF (South Africa) or US-CA (California).","")))))))</f>
        <v/>
      </c>
      <c r="AD740" s="50">
        <f>AND(R740&lt;&gt;"",T740&lt;&gt;"",R740&lt;&gt;T740)</f>
        <v/>
      </c>
    </row>
    <row r="741">
      <c r="B741" s="44" t="n"/>
      <c r="C741" s="44" t="n"/>
      <c r="D741" s="45">
        <f>IF(P741="","",IF(AC741="MISSING","MISSING COUNTRY CODE",IF(AC741&lt;&gt;"","NOT A VALID MAPCODE",IF(M741="NO CONNECTION","NO CONNECTION",IF(NOT(ISNUMBER(F741)),"NOT FOUND",IF(AD741,"CONVERTED – PLEASE CHECK","CONVERTED"))))))</f>
        <v/>
      </c>
      <c r="E741" s="46">
        <f>IF(OR(P741="",AC741&lt;&gt;""),"",TRIM(U741&amp;" "&amp;S741))</f>
        <v/>
      </c>
      <c r="F741" s="47">
        <f>IF(OR(M741="",M741="NO CONNECTION"),"",IFERROR(VALUE(SUBSTITUTE(_xlfn.FILTERXML(M741,"//latDeg"),".",MID(1/2,2,1))),""))</f>
        <v/>
      </c>
      <c r="G741" s="47">
        <f>IF(OR(M741="",M741="NO CONNECTION"),"",IFERROR(VALUE(SUBSTITUTE(_xlfn.FILTERXML(M741,"//lonDeg"),".",MID(1/2,2,1))),""))</f>
        <v/>
      </c>
      <c r="H741" s="45">
        <f>IF(ISNUMBER(F741),SUBSTITUTE(ROUND(F741,6)&amp;"",",",".")&amp;", "&amp;SUBSTITUTE(ROUND(G741,6)&amp;"",",","."),"")</f>
        <v/>
      </c>
      <c r="I741" s="46">
        <f>IF(ISNUMBER(F741),IFERROR(HYPERLINK("https://www.mymapcodes.com/go/?t="&amp;IF(U741="","AAA",U741)&amp;"&amp;ma="&amp;LEFT(S741,V741-1)&amp;"&amp;mb="&amp;MID(S741,V741+1,99),"Open on MyMapcodes →"),""),"")</f>
        <v/>
      </c>
      <c r="J741" s="48">
        <f>IF(P741="","",IF(AC741="MISSING","Add the country code: put it in front of the mapcode (e.g. ZAF RDD.2J) or in column C. ZAF = South Africa.",IF(AC741&lt;&gt;"",AC741,IF(M741="NO CONNECTION","Excel couldn't reach the mapcode service. Click the REFRESH RESULTS box just above the table.",IF(NOT(ISNUMBER(F741)),"The mapcode service doesn't recognise "&amp;E741&amp;". Check the mapcode and the country code.",IF(AD741,"Two different country codes were given, so the one in front of the mapcode ("&amp;R741&amp;") was used.",IF(E741&lt;&gt;TRIM(UPPER(B741&amp;"")),"Tidied up to "&amp;E741&amp;".","")))))))</f>
        <v/>
      </c>
      <c r="L741" s="49">
        <f>IF(E741="","",MapcodeAPI&amp;"coords/"&amp;SUBSTITUTE(E741," ","%20"))&amp;LEFT($B$13,0)</f>
        <v/>
      </c>
      <c r="M741" s="49">
        <f>IF(L741="","",IFERROR(_xlfn.WEBSERVICE(L741),IF(MapcodeAPIBackup="","NO CONNECTION",IFERROR(_xlfn.WEBSERVICE(MapcodeAPIBackup&amp;MID(L741,LEN(MapcodeAPI)+1,999)),"NO CONNECTION"))))</f>
        <v/>
      </c>
      <c r="N741" t="inlineStr">
        <is>
          <t xml:space="preserve"> </t>
        </is>
      </c>
      <c r="P741" s="50">
        <f>IFERROR(IF(AND(TRIM(B741&amp;"")="",TRIM(C741&amp;"")=""),"","#"&amp;UPPER(B741&amp;"")),"#(ERROR)")</f>
        <v/>
      </c>
      <c r="Q741" s="50">
        <f>IF(P741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741,2,999)," "," "),"﻿"," "),"​"," "),"⁠"," ")," "," ")," "," "),CHAR(9)," "),CHAR(10)," "),CHAR(13)," "),"MAPCODE"," "),CHAR(34)," "),"“"," "),"”"," "),"'"," "),"’"," "),"‘"," "),"("," "),")"," "),"["," "),"]"," "),"{"," "),"}"," "),","," "),";"," "),"|"," "),":"," "),"/"," "),"\"," ")))</f>
        <v/>
      </c>
      <c r="R741" s="50">
        <f>IF(ISNUMBER(FIND(" ",Q741)),LEFT(Q741,FIND(" ",Q741)-1),"")</f>
        <v/>
      </c>
      <c r="S741" s="50">
        <f>IF(ISNUMBER(FIND(" ",Q741)),TRIM(MID(Q741,FIND(" ",Q741)+1,999)),Q741)</f>
        <v/>
      </c>
      <c r="T7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741&amp;"")," "," "),"﻿"," "),"​"," "),"⁠"," ")," "," ")," "," "),CHAR(9)," "),CHAR(10)," "),CHAR(13)," "),"MAPCODE"," "),CHAR(34)," "),"“"," "),"”"," "),"'"," "),"’"," "),"‘"," "),"("," "),")"," "),"["," "),"]"," "),"{"," "),"}"," "),","," "),";"," "),"|"," "),":"," "),"/"," "),"\"," "))</f>
        <v/>
      </c>
      <c r="U741" s="50">
        <f>IF(R741&lt;&gt;"",R741,T741)</f>
        <v/>
      </c>
      <c r="V741" s="50">
        <f>IFERROR(FIND(".",S741),0)</f>
        <v/>
      </c>
      <c r="W741" s="50">
        <f>IF(V741&gt;0,V741-1,LEN(S741))</f>
        <v/>
      </c>
      <c r="X741" s="50">
        <f>IF(V741=0,"",IFERROR(LEFT(MID(S741,V741+1,99),FIND("-",MID(S741,V741+1,99))-1),MID(S741,V741+1,99)))</f>
        <v/>
      </c>
      <c r="Y741" s="50">
        <f>LEN(X741)</f>
        <v/>
      </c>
      <c r="Z7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741,"0",""),"1",""),"2",""),"3",""),"4",""),"5",""),"6",""),"7",""),"8",""),"9",""),"A",""),"B",""),"C",""),"D",""),"E",""),"F",""),"G",""),"H",""),"I",""),"J",""),"K",""),"L",""),"M",""),"N",""),"O",""),"P",""),"Q",""),"R",""),"S",""),"T",""),"U",""),"V",""),"W",""),"X",""),"Y",""),"Z",""),".",""),"-","")</f>
        <v/>
      </c>
      <c r="AA741" s="50">
        <f>LEN(S741)-LEN(SUBSTITUTE(S741,".",""))</f>
        <v/>
      </c>
      <c r="AB741" s="50">
        <f>AND(W741=5,Y741=4)</f>
        <v/>
      </c>
      <c r="AC741" s="50">
        <f>IF(P741="","",IF(S741="","There is no mapcode in this row, only a country code.",IF(ISNUMBER(FIND(" ",S741)),"There are too many spaces. A mapcode looks like ZAF RDD.2J: the country code, one space, then the code.",IF(Z741&lt;&gt;"","Contains characters that can't be in a mapcode: "&amp;Z741,IF(OR(AA741&lt;&gt;1,W741&lt;2,W741&gt;5,Y741&lt;2,Y741&gt;4),"This doesn't look like a mapcode. Mapcodes look like RDD.2J: 2 to 5 letters or numbers, a dot, then 2 to 4 more.",IF(AND(U741="",NOT(AB741)),"MISSING",IF(AND(U741&lt;&gt;"",OR(LEN(U741)&lt;2,LEN(U741)&gt;6,ISNUMBER(FIND(".",U741)))),"The country code """&amp;U741&amp;""" doesn't look right. Use a code like ZAF (South Africa) or US-CA (California).","")))))))</f>
        <v/>
      </c>
      <c r="AD741" s="50">
        <f>AND(R741&lt;&gt;"",T741&lt;&gt;"",R741&lt;&gt;T741)</f>
        <v/>
      </c>
    </row>
    <row r="742">
      <c r="B742" s="44" t="n"/>
      <c r="C742" s="44" t="n"/>
      <c r="D742" s="45">
        <f>IF(P742="","",IF(AC742="MISSING","MISSING COUNTRY CODE",IF(AC742&lt;&gt;"","NOT A VALID MAPCODE",IF(M742="NO CONNECTION","NO CONNECTION",IF(NOT(ISNUMBER(F742)),"NOT FOUND",IF(AD742,"CONVERTED – PLEASE CHECK","CONVERTED"))))))</f>
        <v/>
      </c>
      <c r="E742" s="46">
        <f>IF(OR(P742="",AC742&lt;&gt;""),"",TRIM(U742&amp;" "&amp;S742))</f>
        <v/>
      </c>
      <c r="F742" s="47">
        <f>IF(OR(M742="",M742="NO CONNECTION"),"",IFERROR(VALUE(SUBSTITUTE(_xlfn.FILTERXML(M742,"//latDeg"),".",MID(1/2,2,1))),""))</f>
        <v/>
      </c>
      <c r="G742" s="47">
        <f>IF(OR(M742="",M742="NO CONNECTION"),"",IFERROR(VALUE(SUBSTITUTE(_xlfn.FILTERXML(M742,"//lonDeg"),".",MID(1/2,2,1))),""))</f>
        <v/>
      </c>
      <c r="H742" s="45">
        <f>IF(ISNUMBER(F742),SUBSTITUTE(ROUND(F742,6)&amp;"",",",".")&amp;", "&amp;SUBSTITUTE(ROUND(G742,6)&amp;"",",","."),"")</f>
        <v/>
      </c>
      <c r="I742" s="46">
        <f>IF(ISNUMBER(F742),IFERROR(HYPERLINK("https://www.mymapcodes.com/go/?t="&amp;IF(U742="","AAA",U742)&amp;"&amp;ma="&amp;LEFT(S742,V742-1)&amp;"&amp;mb="&amp;MID(S742,V742+1,99),"Open on MyMapcodes →"),""),"")</f>
        <v/>
      </c>
      <c r="J742" s="48">
        <f>IF(P742="","",IF(AC742="MISSING","Add the country code: put it in front of the mapcode (e.g. ZAF RDD.2J) or in column C. ZAF = South Africa.",IF(AC742&lt;&gt;"",AC742,IF(M742="NO CONNECTION","Excel couldn't reach the mapcode service. Click the REFRESH RESULTS box just above the table.",IF(NOT(ISNUMBER(F742)),"The mapcode service doesn't recognise "&amp;E742&amp;". Check the mapcode and the country code.",IF(AD742,"Two different country codes were given, so the one in front of the mapcode ("&amp;R742&amp;") was used.",IF(E742&lt;&gt;TRIM(UPPER(B742&amp;"")),"Tidied up to "&amp;E742&amp;".","")))))))</f>
        <v/>
      </c>
      <c r="L742" s="49">
        <f>IF(E742="","",MapcodeAPI&amp;"coords/"&amp;SUBSTITUTE(E742," ","%20"))&amp;LEFT($B$13,0)</f>
        <v/>
      </c>
      <c r="M742" s="49">
        <f>IF(L742="","",IFERROR(_xlfn.WEBSERVICE(L742),IF(MapcodeAPIBackup="","NO CONNECTION",IFERROR(_xlfn.WEBSERVICE(MapcodeAPIBackup&amp;MID(L742,LEN(MapcodeAPI)+1,999)),"NO CONNECTION"))))</f>
        <v/>
      </c>
      <c r="N742" t="inlineStr">
        <is>
          <t xml:space="preserve"> </t>
        </is>
      </c>
      <c r="P742" s="50">
        <f>IFERROR(IF(AND(TRIM(B742&amp;"")="",TRIM(C742&amp;"")=""),"","#"&amp;UPPER(B742&amp;"")),"#(ERROR)")</f>
        <v/>
      </c>
      <c r="Q742" s="50">
        <f>IF(P742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742,2,999)," "," "),"﻿"," "),"​"," "),"⁠"," ")," "," ")," "," "),CHAR(9)," "),CHAR(10)," "),CHAR(13)," "),"MAPCODE"," "),CHAR(34)," "),"“"," "),"”"," "),"'"," "),"’"," "),"‘"," "),"("," "),")"," "),"["," "),"]"," "),"{"," "),"}"," "),","," "),";"," "),"|"," "),":"," "),"/"," "),"\"," ")))</f>
        <v/>
      </c>
      <c r="R742" s="50">
        <f>IF(ISNUMBER(FIND(" ",Q742)),LEFT(Q742,FIND(" ",Q742)-1),"")</f>
        <v/>
      </c>
      <c r="S742" s="50">
        <f>IF(ISNUMBER(FIND(" ",Q742)),TRIM(MID(Q742,FIND(" ",Q742)+1,999)),Q742)</f>
        <v/>
      </c>
      <c r="T7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742&amp;"")," "," "),"﻿"," "),"​"," "),"⁠"," ")," "," ")," "," "),CHAR(9)," "),CHAR(10)," "),CHAR(13)," "),"MAPCODE"," "),CHAR(34)," "),"“"," "),"”"," "),"'"," "),"’"," "),"‘"," "),"("," "),")"," "),"["," "),"]"," "),"{"," "),"}"," "),","," "),";"," "),"|"," "),":"," "),"/"," "),"\"," "))</f>
        <v/>
      </c>
      <c r="U742" s="50">
        <f>IF(R742&lt;&gt;"",R742,T742)</f>
        <v/>
      </c>
      <c r="V742" s="50">
        <f>IFERROR(FIND(".",S742),0)</f>
        <v/>
      </c>
      <c r="W742" s="50">
        <f>IF(V742&gt;0,V742-1,LEN(S742))</f>
        <v/>
      </c>
      <c r="X742" s="50">
        <f>IF(V742=0,"",IFERROR(LEFT(MID(S742,V742+1,99),FIND("-",MID(S742,V742+1,99))-1),MID(S742,V742+1,99)))</f>
        <v/>
      </c>
      <c r="Y742" s="50">
        <f>LEN(X742)</f>
        <v/>
      </c>
      <c r="Z7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742,"0",""),"1",""),"2",""),"3",""),"4",""),"5",""),"6",""),"7",""),"8",""),"9",""),"A",""),"B",""),"C",""),"D",""),"E",""),"F",""),"G",""),"H",""),"I",""),"J",""),"K",""),"L",""),"M",""),"N",""),"O",""),"P",""),"Q",""),"R",""),"S",""),"T",""),"U",""),"V",""),"W",""),"X",""),"Y",""),"Z",""),".",""),"-","")</f>
        <v/>
      </c>
      <c r="AA742" s="50">
        <f>LEN(S742)-LEN(SUBSTITUTE(S742,".",""))</f>
        <v/>
      </c>
      <c r="AB742" s="50">
        <f>AND(W742=5,Y742=4)</f>
        <v/>
      </c>
      <c r="AC742" s="50">
        <f>IF(P742="","",IF(S742="","There is no mapcode in this row, only a country code.",IF(ISNUMBER(FIND(" ",S742)),"There are too many spaces. A mapcode looks like ZAF RDD.2J: the country code, one space, then the code.",IF(Z742&lt;&gt;"","Contains characters that can't be in a mapcode: "&amp;Z742,IF(OR(AA742&lt;&gt;1,W742&lt;2,W742&gt;5,Y742&lt;2,Y742&gt;4),"This doesn't look like a mapcode. Mapcodes look like RDD.2J: 2 to 5 letters or numbers, a dot, then 2 to 4 more.",IF(AND(U742="",NOT(AB742)),"MISSING",IF(AND(U742&lt;&gt;"",OR(LEN(U742)&lt;2,LEN(U742)&gt;6,ISNUMBER(FIND(".",U742)))),"The country code """&amp;U742&amp;""" doesn't look right. Use a code like ZAF (South Africa) or US-CA (California).","")))))))</f>
        <v/>
      </c>
      <c r="AD742" s="50">
        <f>AND(R742&lt;&gt;"",T742&lt;&gt;"",R742&lt;&gt;T742)</f>
        <v/>
      </c>
    </row>
    <row r="743">
      <c r="B743" s="44" t="n"/>
      <c r="C743" s="44" t="n"/>
      <c r="D743" s="45">
        <f>IF(P743="","",IF(AC743="MISSING","MISSING COUNTRY CODE",IF(AC743&lt;&gt;"","NOT A VALID MAPCODE",IF(M743="NO CONNECTION","NO CONNECTION",IF(NOT(ISNUMBER(F743)),"NOT FOUND",IF(AD743,"CONVERTED – PLEASE CHECK","CONVERTED"))))))</f>
        <v/>
      </c>
      <c r="E743" s="46">
        <f>IF(OR(P743="",AC743&lt;&gt;""),"",TRIM(U743&amp;" "&amp;S743))</f>
        <v/>
      </c>
      <c r="F743" s="47">
        <f>IF(OR(M743="",M743="NO CONNECTION"),"",IFERROR(VALUE(SUBSTITUTE(_xlfn.FILTERXML(M743,"//latDeg"),".",MID(1/2,2,1))),""))</f>
        <v/>
      </c>
      <c r="G743" s="47">
        <f>IF(OR(M743="",M743="NO CONNECTION"),"",IFERROR(VALUE(SUBSTITUTE(_xlfn.FILTERXML(M743,"//lonDeg"),".",MID(1/2,2,1))),""))</f>
        <v/>
      </c>
      <c r="H743" s="45">
        <f>IF(ISNUMBER(F743),SUBSTITUTE(ROUND(F743,6)&amp;"",",",".")&amp;", "&amp;SUBSTITUTE(ROUND(G743,6)&amp;"",",","."),"")</f>
        <v/>
      </c>
      <c r="I743" s="46">
        <f>IF(ISNUMBER(F743),IFERROR(HYPERLINK("https://www.mymapcodes.com/go/?t="&amp;IF(U743="","AAA",U743)&amp;"&amp;ma="&amp;LEFT(S743,V743-1)&amp;"&amp;mb="&amp;MID(S743,V743+1,99),"Open on MyMapcodes →"),""),"")</f>
        <v/>
      </c>
      <c r="J743" s="48">
        <f>IF(P743="","",IF(AC743="MISSING","Add the country code: put it in front of the mapcode (e.g. ZAF RDD.2J) or in column C. ZAF = South Africa.",IF(AC743&lt;&gt;"",AC743,IF(M743="NO CONNECTION","Excel couldn't reach the mapcode service. Click the REFRESH RESULTS box just above the table.",IF(NOT(ISNUMBER(F743)),"The mapcode service doesn't recognise "&amp;E743&amp;". Check the mapcode and the country code.",IF(AD743,"Two different country codes were given, so the one in front of the mapcode ("&amp;R743&amp;") was used.",IF(E743&lt;&gt;TRIM(UPPER(B743&amp;"")),"Tidied up to "&amp;E743&amp;".","")))))))</f>
        <v/>
      </c>
      <c r="L743" s="49">
        <f>IF(E743="","",MapcodeAPI&amp;"coords/"&amp;SUBSTITUTE(E743," ","%20"))&amp;LEFT($B$13,0)</f>
        <v/>
      </c>
      <c r="M743" s="49">
        <f>IF(L743="","",IFERROR(_xlfn.WEBSERVICE(L743),IF(MapcodeAPIBackup="","NO CONNECTION",IFERROR(_xlfn.WEBSERVICE(MapcodeAPIBackup&amp;MID(L743,LEN(MapcodeAPI)+1,999)),"NO CONNECTION"))))</f>
        <v/>
      </c>
      <c r="N743" t="inlineStr">
        <is>
          <t xml:space="preserve"> </t>
        </is>
      </c>
      <c r="P743" s="50">
        <f>IFERROR(IF(AND(TRIM(B743&amp;"")="",TRIM(C743&amp;"")=""),"","#"&amp;UPPER(B743&amp;"")),"#(ERROR)")</f>
        <v/>
      </c>
      <c r="Q743" s="50">
        <f>IF(P743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743,2,999)," "," "),"﻿"," "),"​"," "),"⁠"," ")," "," ")," "," "),CHAR(9)," "),CHAR(10)," "),CHAR(13)," "),"MAPCODE"," "),CHAR(34)," "),"“"," "),"”"," "),"'"," "),"’"," "),"‘"," "),"("," "),")"," "),"["," "),"]"," "),"{"," "),"}"," "),","," "),";"," "),"|"," "),":"," "),"/"," "),"\"," ")))</f>
        <v/>
      </c>
      <c r="R743" s="50">
        <f>IF(ISNUMBER(FIND(" ",Q743)),LEFT(Q743,FIND(" ",Q743)-1),"")</f>
        <v/>
      </c>
      <c r="S743" s="50">
        <f>IF(ISNUMBER(FIND(" ",Q743)),TRIM(MID(Q743,FIND(" ",Q743)+1,999)),Q743)</f>
        <v/>
      </c>
      <c r="T7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743&amp;"")," "," "),"﻿"," "),"​"," "),"⁠"," ")," "," ")," "," "),CHAR(9)," "),CHAR(10)," "),CHAR(13)," "),"MAPCODE"," "),CHAR(34)," "),"“"," "),"”"," "),"'"," "),"’"," "),"‘"," "),"("," "),")"," "),"["," "),"]"," "),"{"," "),"}"," "),","," "),";"," "),"|"," "),":"," "),"/"," "),"\"," "))</f>
        <v/>
      </c>
      <c r="U743" s="50">
        <f>IF(R743&lt;&gt;"",R743,T743)</f>
        <v/>
      </c>
      <c r="V743" s="50">
        <f>IFERROR(FIND(".",S743),0)</f>
        <v/>
      </c>
      <c r="W743" s="50">
        <f>IF(V743&gt;0,V743-1,LEN(S743))</f>
        <v/>
      </c>
      <c r="X743" s="50">
        <f>IF(V743=0,"",IFERROR(LEFT(MID(S743,V743+1,99),FIND("-",MID(S743,V743+1,99))-1),MID(S743,V743+1,99)))</f>
        <v/>
      </c>
      <c r="Y743" s="50">
        <f>LEN(X743)</f>
        <v/>
      </c>
      <c r="Z7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743,"0",""),"1",""),"2",""),"3",""),"4",""),"5",""),"6",""),"7",""),"8",""),"9",""),"A",""),"B",""),"C",""),"D",""),"E",""),"F",""),"G",""),"H",""),"I",""),"J",""),"K",""),"L",""),"M",""),"N",""),"O",""),"P",""),"Q",""),"R",""),"S",""),"T",""),"U",""),"V",""),"W",""),"X",""),"Y",""),"Z",""),".",""),"-","")</f>
        <v/>
      </c>
      <c r="AA743" s="50">
        <f>LEN(S743)-LEN(SUBSTITUTE(S743,".",""))</f>
        <v/>
      </c>
      <c r="AB743" s="50">
        <f>AND(W743=5,Y743=4)</f>
        <v/>
      </c>
      <c r="AC743" s="50">
        <f>IF(P743="","",IF(S743="","There is no mapcode in this row, only a country code.",IF(ISNUMBER(FIND(" ",S743)),"There are too many spaces. A mapcode looks like ZAF RDD.2J: the country code, one space, then the code.",IF(Z743&lt;&gt;"","Contains characters that can't be in a mapcode: "&amp;Z743,IF(OR(AA743&lt;&gt;1,W743&lt;2,W743&gt;5,Y743&lt;2,Y743&gt;4),"This doesn't look like a mapcode. Mapcodes look like RDD.2J: 2 to 5 letters or numbers, a dot, then 2 to 4 more.",IF(AND(U743="",NOT(AB743)),"MISSING",IF(AND(U743&lt;&gt;"",OR(LEN(U743)&lt;2,LEN(U743)&gt;6,ISNUMBER(FIND(".",U743)))),"The country code """&amp;U743&amp;""" doesn't look right. Use a code like ZAF (South Africa) or US-CA (California).","")))))))</f>
        <v/>
      </c>
      <c r="AD743" s="50">
        <f>AND(R743&lt;&gt;"",T743&lt;&gt;"",R743&lt;&gt;T743)</f>
        <v/>
      </c>
    </row>
    <row r="744">
      <c r="B744" s="44" t="n"/>
      <c r="C744" s="44" t="n"/>
      <c r="D744" s="45">
        <f>IF(P744="","",IF(AC744="MISSING","MISSING COUNTRY CODE",IF(AC744&lt;&gt;"","NOT A VALID MAPCODE",IF(M744="NO CONNECTION","NO CONNECTION",IF(NOT(ISNUMBER(F744)),"NOT FOUND",IF(AD744,"CONVERTED – PLEASE CHECK","CONVERTED"))))))</f>
        <v/>
      </c>
      <c r="E744" s="46">
        <f>IF(OR(P744="",AC744&lt;&gt;""),"",TRIM(U744&amp;" "&amp;S744))</f>
        <v/>
      </c>
      <c r="F744" s="47">
        <f>IF(OR(M744="",M744="NO CONNECTION"),"",IFERROR(VALUE(SUBSTITUTE(_xlfn.FILTERXML(M744,"//latDeg"),".",MID(1/2,2,1))),""))</f>
        <v/>
      </c>
      <c r="G744" s="47">
        <f>IF(OR(M744="",M744="NO CONNECTION"),"",IFERROR(VALUE(SUBSTITUTE(_xlfn.FILTERXML(M744,"//lonDeg"),".",MID(1/2,2,1))),""))</f>
        <v/>
      </c>
      <c r="H744" s="45">
        <f>IF(ISNUMBER(F744),SUBSTITUTE(ROUND(F744,6)&amp;"",",",".")&amp;", "&amp;SUBSTITUTE(ROUND(G744,6)&amp;"",",","."),"")</f>
        <v/>
      </c>
      <c r="I744" s="46">
        <f>IF(ISNUMBER(F744),IFERROR(HYPERLINK("https://www.mymapcodes.com/go/?t="&amp;IF(U744="","AAA",U744)&amp;"&amp;ma="&amp;LEFT(S744,V744-1)&amp;"&amp;mb="&amp;MID(S744,V744+1,99),"Open on MyMapcodes →"),""),"")</f>
        <v/>
      </c>
      <c r="J744" s="48">
        <f>IF(P744="","",IF(AC744="MISSING","Add the country code: put it in front of the mapcode (e.g. ZAF RDD.2J) or in column C. ZAF = South Africa.",IF(AC744&lt;&gt;"",AC744,IF(M744="NO CONNECTION","Excel couldn't reach the mapcode service. Click the REFRESH RESULTS box just above the table.",IF(NOT(ISNUMBER(F744)),"The mapcode service doesn't recognise "&amp;E744&amp;". Check the mapcode and the country code.",IF(AD744,"Two different country codes were given, so the one in front of the mapcode ("&amp;R744&amp;") was used.",IF(E744&lt;&gt;TRIM(UPPER(B744&amp;"")),"Tidied up to "&amp;E744&amp;".","")))))))</f>
        <v/>
      </c>
      <c r="L744" s="49">
        <f>IF(E744="","",MapcodeAPI&amp;"coords/"&amp;SUBSTITUTE(E744," ","%20"))&amp;LEFT($B$13,0)</f>
        <v/>
      </c>
      <c r="M744" s="49">
        <f>IF(L744="","",IFERROR(_xlfn.WEBSERVICE(L744),IF(MapcodeAPIBackup="","NO CONNECTION",IFERROR(_xlfn.WEBSERVICE(MapcodeAPIBackup&amp;MID(L744,LEN(MapcodeAPI)+1,999)),"NO CONNECTION"))))</f>
        <v/>
      </c>
      <c r="N744" t="inlineStr">
        <is>
          <t xml:space="preserve"> </t>
        </is>
      </c>
      <c r="P744" s="50">
        <f>IFERROR(IF(AND(TRIM(B744&amp;"")="",TRIM(C744&amp;"")=""),"","#"&amp;UPPER(B744&amp;"")),"#(ERROR)")</f>
        <v/>
      </c>
      <c r="Q744" s="50">
        <f>IF(P744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744,2,999)," "," "),"﻿"," "),"​"," "),"⁠"," ")," "," ")," "," "),CHAR(9)," "),CHAR(10)," "),CHAR(13)," "),"MAPCODE"," "),CHAR(34)," "),"“"," "),"”"," "),"'"," "),"’"," "),"‘"," "),"("," "),")"," "),"["," "),"]"," "),"{"," "),"}"," "),","," "),";"," "),"|"," "),":"," "),"/"," "),"\"," ")))</f>
        <v/>
      </c>
      <c r="R744" s="50">
        <f>IF(ISNUMBER(FIND(" ",Q744)),LEFT(Q744,FIND(" ",Q744)-1),"")</f>
        <v/>
      </c>
      <c r="S744" s="50">
        <f>IF(ISNUMBER(FIND(" ",Q744)),TRIM(MID(Q744,FIND(" ",Q744)+1,999)),Q744)</f>
        <v/>
      </c>
      <c r="T7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744&amp;"")," "," "),"﻿"," "),"​"," "),"⁠"," ")," "," ")," "," "),CHAR(9)," "),CHAR(10)," "),CHAR(13)," "),"MAPCODE"," "),CHAR(34)," "),"“"," "),"”"," "),"'"," "),"’"," "),"‘"," "),"("," "),")"," "),"["," "),"]"," "),"{"," "),"}"," "),","," "),";"," "),"|"," "),":"," "),"/"," "),"\"," "))</f>
        <v/>
      </c>
      <c r="U744" s="50">
        <f>IF(R744&lt;&gt;"",R744,T744)</f>
        <v/>
      </c>
      <c r="V744" s="50">
        <f>IFERROR(FIND(".",S744),0)</f>
        <v/>
      </c>
      <c r="W744" s="50">
        <f>IF(V744&gt;0,V744-1,LEN(S744))</f>
        <v/>
      </c>
      <c r="X744" s="50">
        <f>IF(V744=0,"",IFERROR(LEFT(MID(S744,V744+1,99),FIND("-",MID(S744,V744+1,99))-1),MID(S744,V744+1,99)))</f>
        <v/>
      </c>
      <c r="Y744" s="50">
        <f>LEN(X744)</f>
        <v/>
      </c>
      <c r="Z7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744,"0",""),"1",""),"2",""),"3",""),"4",""),"5",""),"6",""),"7",""),"8",""),"9",""),"A",""),"B",""),"C",""),"D",""),"E",""),"F",""),"G",""),"H",""),"I",""),"J",""),"K",""),"L",""),"M",""),"N",""),"O",""),"P",""),"Q",""),"R",""),"S",""),"T",""),"U",""),"V",""),"W",""),"X",""),"Y",""),"Z",""),".",""),"-","")</f>
        <v/>
      </c>
      <c r="AA744" s="50">
        <f>LEN(S744)-LEN(SUBSTITUTE(S744,".",""))</f>
        <v/>
      </c>
      <c r="AB744" s="50">
        <f>AND(W744=5,Y744=4)</f>
        <v/>
      </c>
      <c r="AC744" s="50">
        <f>IF(P744="","",IF(S744="","There is no mapcode in this row, only a country code.",IF(ISNUMBER(FIND(" ",S744)),"There are too many spaces. A mapcode looks like ZAF RDD.2J: the country code, one space, then the code.",IF(Z744&lt;&gt;"","Contains characters that can't be in a mapcode: "&amp;Z744,IF(OR(AA744&lt;&gt;1,W744&lt;2,W744&gt;5,Y744&lt;2,Y744&gt;4),"This doesn't look like a mapcode. Mapcodes look like RDD.2J: 2 to 5 letters or numbers, a dot, then 2 to 4 more.",IF(AND(U744="",NOT(AB744)),"MISSING",IF(AND(U744&lt;&gt;"",OR(LEN(U744)&lt;2,LEN(U744)&gt;6,ISNUMBER(FIND(".",U744)))),"The country code """&amp;U744&amp;""" doesn't look right. Use a code like ZAF (South Africa) or US-CA (California).","")))))))</f>
        <v/>
      </c>
      <c r="AD744" s="50">
        <f>AND(R744&lt;&gt;"",T744&lt;&gt;"",R744&lt;&gt;T744)</f>
        <v/>
      </c>
    </row>
    <row r="745">
      <c r="B745" s="44" t="n"/>
      <c r="C745" s="44" t="n"/>
      <c r="D745" s="45">
        <f>IF(P745="","",IF(AC745="MISSING","MISSING COUNTRY CODE",IF(AC745&lt;&gt;"","NOT A VALID MAPCODE",IF(M745="NO CONNECTION","NO CONNECTION",IF(NOT(ISNUMBER(F745)),"NOT FOUND",IF(AD745,"CONVERTED – PLEASE CHECK","CONVERTED"))))))</f>
        <v/>
      </c>
      <c r="E745" s="46">
        <f>IF(OR(P745="",AC745&lt;&gt;""),"",TRIM(U745&amp;" "&amp;S745))</f>
        <v/>
      </c>
      <c r="F745" s="47">
        <f>IF(OR(M745="",M745="NO CONNECTION"),"",IFERROR(VALUE(SUBSTITUTE(_xlfn.FILTERXML(M745,"//latDeg"),".",MID(1/2,2,1))),""))</f>
        <v/>
      </c>
      <c r="G745" s="47">
        <f>IF(OR(M745="",M745="NO CONNECTION"),"",IFERROR(VALUE(SUBSTITUTE(_xlfn.FILTERXML(M745,"//lonDeg"),".",MID(1/2,2,1))),""))</f>
        <v/>
      </c>
      <c r="H745" s="45">
        <f>IF(ISNUMBER(F745),SUBSTITUTE(ROUND(F745,6)&amp;"",",",".")&amp;", "&amp;SUBSTITUTE(ROUND(G745,6)&amp;"",",","."),"")</f>
        <v/>
      </c>
      <c r="I745" s="46">
        <f>IF(ISNUMBER(F745),IFERROR(HYPERLINK("https://www.mymapcodes.com/go/?t="&amp;IF(U745="","AAA",U745)&amp;"&amp;ma="&amp;LEFT(S745,V745-1)&amp;"&amp;mb="&amp;MID(S745,V745+1,99),"Open on MyMapcodes →"),""),"")</f>
        <v/>
      </c>
      <c r="J745" s="48">
        <f>IF(P745="","",IF(AC745="MISSING","Add the country code: put it in front of the mapcode (e.g. ZAF RDD.2J) or in column C. ZAF = South Africa.",IF(AC745&lt;&gt;"",AC745,IF(M745="NO CONNECTION","Excel couldn't reach the mapcode service. Click the REFRESH RESULTS box just above the table.",IF(NOT(ISNUMBER(F745)),"The mapcode service doesn't recognise "&amp;E745&amp;". Check the mapcode and the country code.",IF(AD745,"Two different country codes were given, so the one in front of the mapcode ("&amp;R745&amp;") was used.",IF(E745&lt;&gt;TRIM(UPPER(B745&amp;"")),"Tidied up to "&amp;E745&amp;".","")))))))</f>
        <v/>
      </c>
      <c r="L745" s="49">
        <f>IF(E745="","",MapcodeAPI&amp;"coords/"&amp;SUBSTITUTE(E745," ","%20"))&amp;LEFT($B$13,0)</f>
        <v/>
      </c>
      <c r="M745" s="49">
        <f>IF(L745="","",IFERROR(_xlfn.WEBSERVICE(L745),IF(MapcodeAPIBackup="","NO CONNECTION",IFERROR(_xlfn.WEBSERVICE(MapcodeAPIBackup&amp;MID(L745,LEN(MapcodeAPI)+1,999)),"NO CONNECTION"))))</f>
        <v/>
      </c>
      <c r="N745" t="inlineStr">
        <is>
          <t xml:space="preserve"> </t>
        </is>
      </c>
      <c r="P745" s="50">
        <f>IFERROR(IF(AND(TRIM(B745&amp;"")="",TRIM(C745&amp;"")=""),"","#"&amp;UPPER(B745&amp;"")),"#(ERROR)")</f>
        <v/>
      </c>
      <c r="Q745" s="50">
        <f>IF(P745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745,2,999)," "," "),"﻿"," "),"​"," "),"⁠"," ")," "," ")," "," "),CHAR(9)," "),CHAR(10)," "),CHAR(13)," "),"MAPCODE"," "),CHAR(34)," "),"“"," "),"”"," "),"'"," "),"’"," "),"‘"," "),"("," "),")"," "),"["," "),"]"," "),"{"," "),"}"," "),","," "),";"," "),"|"," "),":"," "),"/"," "),"\"," ")))</f>
        <v/>
      </c>
      <c r="R745" s="50">
        <f>IF(ISNUMBER(FIND(" ",Q745)),LEFT(Q745,FIND(" ",Q745)-1),"")</f>
        <v/>
      </c>
      <c r="S745" s="50">
        <f>IF(ISNUMBER(FIND(" ",Q745)),TRIM(MID(Q745,FIND(" ",Q745)+1,999)),Q745)</f>
        <v/>
      </c>
      <c r="T7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745&amp;"")," "," "),"﻿"," "),"​"," "),"⁠"," ")," "," ")," "," "),CHAR(9)," "),CHAR(10)," "),CHAR(13)," "),"MAPCODE"," "),CHAR(34)," "),"“"," "),"”"," "),"'"," "),"’"," "),"‘"," "),"("," "),")"," "),"["," "),"]"," "),"{"," "),"}"," "),","," "),";"," "),"|"," "),":"," "),"/"," "),"\"," "))</f>
        <v/>
      </c>
      <c r="U745" s="50">
        <f>IF(R745&lt;&gt;"",R745,T745)</f>
        <v/>
      </c>
      <c r="V745" s="50">
        <f>IFERROR(FIND(".",S745),0)</f>
        <v/>
      </c>
      <c r="W745" s="50">
        <f>IF(V745&gt;0,V745-1,LEN(S745))</f>
        <v/>
      </c>
      <c r="X745" s="50">
        <f>IF(V745=0,"",IFERROR(LEFT(MID(S745,V745+1,99),FIND("-",MID(S745,V745+1,99))-1),MID(S745,V745+1,99)))</f>
        <v/>
      </c>
      <c r="Y745" s="50">
        <f>LEN(X745)</f>
        <v/>
      </c>
      <c r="Z7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745,"0",""),"1",""),"2",""),"3",""),"4",""),"5",""),"6",""),"7",""),"8",""),"9",""),"A",""),"B",""),"C",""),"D",""),"E",""),"F",""),"G",""),"H",""),"I",""),"J",""),"K",""),"L",""),"M",""),"N",""),"O",""),"P",""),"Q",""),"R",""),"S",""),"T",""),"U",""),"V",""),"W",""),"X",""),"Y",""),"Z",""),".",""),"-","")</f>
        <v/>
      </c>
      <c r="AA745" s="50">
        <f>LEN(S745)-LEN(SUBSTITUTE(S745,".",""))</f>
        <v/>
      </c>
      <c r="AB745" s="50">
        <f>AND(W745=5,Y745=4)</f>
        <v/>
      </c>
      <c r="AC745" s="50">
        <f>IF(P745="","",IF(S745="","There is no mapcode in this row, only a country code.",IF(ISNUMBER(FIND(" ",S745)),"There are too many spaces. A mapcode looks like ZAF RDD.2J: the country code, one space, then the code.",IF(Z745&lt;&gt;"","Contains characters that can't be in a mapcode: "&amp;Z745,IF(OR(AA745&lt;&gt;1,W745&lt;2,W745&gt;5,Y745&lt;2,Y745&gt;4),"This doesn't look like a mapcode. Mapcodes look like RDD.2J: 2 to 5 letters or numbers, a dot, then 2 to 4 more.",IF(AND(U745="",NOT(AB745)),"MISSING",IF(AND(U745&lt;&gt;"",OR(LEN(U745)&lt;2,LEN(U745)&gt;6,ISNUMBER(FIND(".",U745)))),"The country code """&amp;U745&amp;""" doesn't look right. Use a code like ZAF (South Africa) or US-CA (California).","")))))))</f>
        <v/>
      </c>
      <c r="AD745" s="50">
        <f>AND(R745&lt;&gt;"",T745&lt;&gt;"",R745&lt;&gt;T745)</f>
        <v/>
      </c>
    </row>
    <row r="746">
      <c r="B746" s="44" t="n"/>
      <c r="C746" s="44" t="n"/>
      <c r="D746" s="45">
        <f>IF(P746="","",IF(AC746="MISSING","MISSING COUNTRY CODE",IF(AC746&lt;&gt;"","NOT A VALID MAPCODE",IF(M746="NO CONNECTION","NO CONNECTION",IF(NOT(ISNUMBER(F746)),"NOT FOUND",IF(AD746,"CONVERTED – PLEASE CHECK","CONVERTED"))))))</f>
        <v/>
      </c>
      <c r="E746" s="46">
        <f>IF(OR(P746="",AC746&lt;&gt;""),"",TRIM(U746&amp;" "&amp;S746))</f>
        <v/>
      </c>
      <c r="F746" s="47">
        <f>IF(OR(M746="",M746="NO CONNECTION"),"",IFERROR(VALUE(SUBSTITUTE(_xlfn.FILTERXML(M746,"//latDeg"),".",MID(1/2,2,1))),""))</f>
        <v/>
      </c>
      <c r="G746" s="47">
        <f>IF(OR(M746="",M746="NO CONNECTION"),"",IFERROR(VALUE(SUBSTITUTE(_xlfn.FILTERXML(M746,"//lonDeg"),".",MID(1/2,2,1))),""))</f>
        <v/>
      </c>
      <c r="H746" s="45">
        <f>IF(ISNUMBER(F746),SUBSTITUTE(ROUND(F746,6)&amp;"",",",".")&amp;", "&amp;SUBSTITUTE(ROUND(G746,6)&amp;"",",","."),"")</f>
        <v/>
      </c>
      <c r="I746" s="46">
        <f>IF(ISNUMBER(F746),IFERROR(HYPERLINK("https://www.mymapcodes.com/go/?t="&amp;IF(U746="","AAA",U746)&amp;"&amp;ma="&amp;LEFT(S746,V746-1)&amp;"&amp;mb="&amp;MID(S746,V746+1,99),"Open on MyMapcodes →"),""),"")</f>
        <v/>
      </c>
      <c r="J746" s="48">
        <f>IF(P746="","",IF(AC746="MISSING","Add the country code: put it in front of the mapcode (e.g. ZAF RDD.2J) or in column C. ZAF = South Africa.",IF(AC746&lt;&gt;"",AC746,IF(M746="NO CONNECTION","Excel couldn't reach the mapcode service. Click the REFRESH RESULTS box just above the table.",IF(NOT(ISNUMBER(F746)),"The mapcode service doesn't recognise "&amp;E746&amp;". Check the mapcode and the country code.",IF(AD746,"Two different country codes were given, so the one in front of the mapcode ("&amp;R746&amp;") was used.",IF(E746&lt;&gt;TRIM(UPPER(B746&amp;"")),"Tidied up to "&amp;E746&amp;".","")))))))</f>
        <v/>
      </c>
      <c r="L746" s="49">
        <f>IF(E746="","",MapcodeAPI&amp;"coords/"&amp;SUBSTITUTE(E746," ","%20"))&amp;LEFT($B$13,0)</f>
        <v/>
      </c>
      <c r="M746" s="49">
        <f>IF(L746="","",IFERROR(_xlfn.WEBSERVICE(L746),IF(MapcodeAPIBackup="","NO CONNECTION",IFERROR(_xlfn.WEBSERVICE(MapcodeAPIBackup&amp;MID(L746,LEN(MapcodeAPI)+1,999)),"NO CONNECTION"))))</f>
        <v/>
      </c>
      <c r="N746" t="inlineStr">
        <is>
          <t xml:space="preserve"> </t>
        </is>
      </c>
      <c r="P746" s="50">
        <f>IFERROR(IF(AND(TRIM(B746&amp;"")="",TRIM(C746&amp;"")=""),"","#"&amp;UPPER(B746&amp;"")),"#(ERROR)")</f>
        <v/>
      </c>
      <c r="Q746" s="50">
        <f>IF(P746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746,2,999)," "," "),"﻿"," "),"​"," "),"⁠"," ")," "," ")," "," "),CHAR(9)," "),CHAR(10)," "),CHAR(13)," "),"MAPCODE"," "),CHAR(34)," "),"“"," "),"”"," "),"'"," "),"’"," "),"‘"," "),"("," "),")"," "),"["," "),"]"," "),"{"," "),"}"," "),","," "),";"," "),"|"," "),":"," "),"/"," "),"\"," ")))</f>
        <v/>
      </c>
      <c r="R746" s="50">
        <f>IF(ISNUMBER(FIND(" ",Q746)),LEFT(Q746,FIND(" ",Q746)-1),"")</f>
        <v/>
      </c>
      <c r="S746" s="50">
        <f>IF(ISNUMBER(FIND(" ",Q746)),TRIM(MID(Q746,FIND(" ",Q746)+1,999)),Q746)</f>
        <v/>
      </c>
      <c r="T7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746&amp;"")," "," "),"﻿"," "),"​"," "),"⁠"," ")," "," ")," "," "),CHAR(9)," "),CHAR(10)," "),CHAR(13)," "),"MAPCODE"," "),CHAR(34)," "),"“"," "),"”"," "),"'"," "),"’"," "),"‘"," "),"("," "),")"," "),"["," "),"]"," "),"{"," "),"}"," "),","," "),";"," "),"|"," "),":"," "),"/"," "),"\"," "))</f>
        <v/>
      </c>
      <c r="U746" s="50">
        <f>IF(R746&lt;&gt;"",R746,T746)</f>
        <v/>
      </c>
      <c r="V746" s="50">
        <f>IFERROR(FIND(".",S746),0)</f>
        <v/>
      </c>
      <c r="W746" s="50">
        <f>IF(V746&gt;0,V746-1,LEN(S746))</f>
        <v/>
      </c>
      <c r="X746" s="50">
        <f>IF(V746=0,"",IFERROR(LEFT(MID(S746,V746+1,99),FIND("-",MID(S746,V746+1,99))-1),MID(S746,V746+1,99)))</f>
        <v/>
      </c>
      <c r="Y746" s="50">
        <f>LEN(X746)</f>
        <v/>
      </c>
      <c r="Z7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746,"0",""),"1",""),"2",""),"3",""),"4",""),"5",""),"6",""),"7",""),"8",""),"9",""),"A",""),"B",""),"C",""),"D",""),"E",""),"F",""),"G",""),"H",""),"I",""),"J",""),"K",""),"L",""),"M",""),"N",""),"O",""),"P",""),"Q",""),"R",""),"S",""),"T",""),"U",""),"V",""),"W",""),"X",""),"Y",""),"Z",""),".",""),"-","")</f>
        <v/>
      </c>
      <c r="AA746" s="50">
        <f>LEN(S746)-LEN(SUBSTITUTE(S746,".",""))</f>
        <v/>
      </c>
      <c r="AB746" s="50">
        <f>AND(W746=5,Y746=4)</f>
        <v/>
      </c>
      <c r="AC746" s="50">
        <f>IF(P746="","",IF(S746="","There is no mapcode in this row, only a country code.",IF(ISNUMBER(FIND(" ",S746)),"There are too many spaces. A mapcode looks like ZAF RDD.2J: the country code, one space, then the code.",IF(Z746&lt;&gt;"","Contains characters that can't be in a mapcode: "&amp;Z746,IF(OR(AA746&lt;&gt;1,W746&lt;2,W746&gt;5,Y746&lt;2,Y746&gt;4),"This doesn't look like a mapcode. Mapcodes look like RDD.2J: 2 to 5 letters or numbers, a dot, then 2 to 4 more.",IF(AND(U746="",NOT(AB746)),"MISSING",IF(AND(U746&lt;&gt;"",OR(LEN(U746)&lt;2,LEN(U746)&gt;6,ISNUMBER(FIND(".",U746)))),"The country code """&amp;U746&amp;""" doesn't look right. Use a code like ZAF (South Africa) or US-CA (California).","")))))))</f>
        <v/>
      </c>
      <c r="AD746" s="50">
        <f>AND(R746&lt;&gt;"",T746&lt;&gt;"",R746&lt;&gt;T746)</f>
        <v/>
      </c>
    </row>
    <row r="747">
      <c r="B747" s="44" t="n"/>
      <c r="C747" s="44" t="n"/>
      <c r="D747" s="45">
        <f>IF(P747="","",IF(AC747="MISSING","MISSING COUNTRY CODE",IF(AC747&lt;&gt;"","NOT A VALID MAPCODE",IF(M747="NO CONNECTION","NO CONNECTION",IF(NOT(ISNUMBER(F747)),"NOT FOUND",IF(AD747,"CONVERTED – PLEASE CHECK","CONVERTED"))))))</f>
        <v/>
      </c>
      <c r="E747" s="46">
        <f>IF(OR(P747="",AC747&lt;&gt;""),"",TRIM(U747&amp;" "&amp;S747))</f>
        <v/>
      </c>
      <c r="F747" s="47">
        <f>IF(OR(M747="",M747="NO CONNECTION"),"",IFERROR(VALUE(SUBSTITUTE(_xlfn.FILTERXML(M747,"//latDeg"),".",MID(1/2,2,1))),""))</f>
        <v/>
      </c>
      <c r="G747" s="47">
        <f>IF(OR(M747="",M747="NO CONNECTION"),"",IFERROR(VALUE(SUBSTITUTE(_xlfn.FILTERXML(M747,"//lonDeg"),".",MID(1/2,2,1))),""))</f>
        <v/>
      </c>
      <c r="H747" s="45">
        <f>IF(ISNUMBER(F747),SUBSTITUTE(ROUND(F747,6)&amp;"",",",".")&amp;", "&amp;SUBSTITUTE(ROUND(G747,6)&amp;"",",","."),"")</f>
        <v/>
      </c>
      <c r="I747" s="46">
        <f>IF(ISNUMBER(F747),IFERROR(HYPERLINK("https://www.mymapcodes.com/go/?t="&amp;IF(U747="","AAA",U747)&amp;"&amp;ma="&amp;LEFT(S747,V747-1)&amp;"&amp;mb="&amp;MID(S747,V747+1,99),"Open on MyMapcodes →"),""),"")</f>
        <v/>
      </c>
      <c r="J747" s="48">
        <f>IF(P747="","",IF(AC747="MISSING","Add the country code: put it in front of the mapcode (e.g. ZAF RDD.2J) or in column C. ZAF = South Africa.",IF(AC747&lt;&gt;"",AC747,IF(M747="NO CONNECTION","Excel couldn't reach the mapcode service. Click the REFRESH RESULTS box just above the table.",IF(NOT(ISNUMBER(F747)),"The mapcode service doesn't recognise "&amp;E747&amp;". Check the mapcode and the country code.",IF(AD747,"Two different country codes were given, so the one in front of the mapcode ("&amp;R747&amp;") was used.",IF(E747&lt;&gt;TRIM(UPPER(B747&amp;"")),"Tidied up to "&amp;E747&amp;".","")))))))</f>
        <v/>
      </c>
      <c r="L747" s="49">
        <f>IF(E747="","",MapcodeAPI&amp;"coords/"&amp;SUBSTITUTE(E747," ","%20"))&amp;LEFT($B$13,0)</f>
        <v/>
      </c>
      <c r="M747" s="49">
        <f>IF(L747="","",IFERROR(_xlfn.WEBSERVICE(L747),IF(MapcodeAPIBackup="","NO CONNECTION",IFERROR(_xlfn.WEBSERVICE(MapcodeAPIBackup&amp;MID(L747,LEN(MapcodeAPI)+1,999)),"NO CONNECTION"))))</f>
        <v/>
      </c>
      <c r="N747" t="inlineStr">
        <is>
          <t xml:space="preserve"> </t>
        </is>
      </c>
      <c r="P747" s="50">
        <f>IFERROR(IF(AND(TRIM(B747&amp;"")="",TRIM(C747&amp;"")=""),"","#"&amp;UPPER(B747&amp;"")),"#(ERROR)")</f>
        <v/>
      </c>
      <c r="Q747" s="50">
        <f>IF(P747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747,2,999)," "," "),"﻿"," "),"​"," "),"⁠"," ")," "," ")," "," "),CHAR(9)," "),CHAR(10)," "),CHAR(13)," "),"MAPCODE"," "),CHAR(34)," "),"“"," "),"”"," "),"'"," "),"’"," "),"‘"," "),"("," "),")"," "),"["," "),"]"," "),"{"," "),"}"," "),","," "),";"," "),"|"," "),":"," "),"/"," "),"\"," ")))</f>
        <v/>
      </c>
      <c r="R747" s="50">
        <f>IF(ISNUMBER(FIND(" ",Q747)),LEFT(Q747,FIND(" ",Q747)-1),"")</f>
        <v/>
      </c>
      <c r="S747" s="50">
        <f>IF(ISNUMBER(FIND(" ",Q747)),TRIM(MID(Q747,FIND(" ",Q747)+1,999)),Q747)</f>
        <v/>
      </c>
      <c r="T7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747&amp;"")," "," "),"﻿"," "),"​"," "),"⁠"," ")," "," ")," "," "),CHAR(9)," "),CHAR(10)," "),CHAR(13)," "),"MAPCODE"," "),CHAR(34)," "),"“"," "),"”"," "),"'"," "),"’"," "),"‘"," "),"("," "),")"," "),"["," "),"]"," "),"{"," "),"}"," "),","," "),";"," "),"|"," "),":"," "),"/"," "),"\"," "))</f>
        <v/>
      </c>
      <c r="U747" s="50">
        <f>IF(R747&lt;&gt;"",R747,T747)</f>
        <v/>
      </c>
      <c r="V747" s="50">
        <f>IFERROR(FIND(".",S747),0)</f>
        <v/>
      </c>
      <c r="W747" s="50">
        <f>IF(V747&gt;0,V747-1,LEN(S747))</f>
        <v/>
      </c>
      <c r="X747" s="50">
        <f>IF(V747=0,"",IFERROR(LEFT(MID(S747,V747+1,99),FIND("-",MID(S747,V747+1,99))-1),MID(S747,V747+1,99)))</f>
        <v/>
      </c>
      <c r="Y747" s="50">
        <f>LEN(X747)</f>
        <v/>
      </c>
      <c r="Z7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747,"0",""),"1",""),"2",""),"3",""),"4",""),"5",""),"6",""),"7",""),"8",""),"9",""),"A",""),"B",""),"C",""),"D",""),"E",""),"F",""),"G",""),"H",""),"I",""),"J",""),"K",""),"L",""),"M",""),"N",""),"O",""),"P",""),"Q",""),"R",""),"S",""),"T",""),"U",""),"V",""),"W",""),"X",""),"Y",""),"Z",""),".",""),"-","")</f>
        <v/>
      </c>
      <c r="AA747" s="50">
        <f>LEN(S747)-LEN(SUBSTITUTE(S747,".",""))</f>
        <v/>
      </c>
      <c r="AB747" s="50">
        <f>AND(W747=5,Y747=4)</f>
        <v/>
      </c>
      <c r="AC747" s="50">
        <f>IF(P747="","",IF(S747="","There is no mapcode in this row, only a country code.",IF(ISNUMBER(FIND(" ",S747)),"There are too many spaces. A mapcode looks like ZAF RDD.2J: the country code, one space, then the code.",IF(Z747&lt;&gt;"","Contains characters that can't be in a mapcode: "&amp;Z747,IF(OR(AA747&lt;&gt;1,W747&lt;2,W747&gt;5,Y747&lt;2,Y747&gt;4),"This doesn't look like a mapcode. Mapcodes look like RDD.2J: 2 to 5 letters or numbers, a dot, then 2 to 4 more.",IF(AND(U747="",NOT(AB747)),"MISSING",IF(AND(U747&lt;&gt;"",OR(LEN(U747)&lt;2,LEN(U747)&gt;6,ISNUMBER(FIND(".",U747)))),"The country code """&amp;U747&amp;""" doesn't look right. Use a code like ZAF (South Africa) or US-CA (California).","")))))))</f>
        <v/>
      </c>
      <c r="AD747" s="50">
        <f>AND(R747&lt;&gt;"",T747&lt;&gt;"",R747&lt;&gt;T747)</f>
        <v/>
      </c>
    </row>
    <row r="748">
      <c r="B748" s="44" t="n"/>
      <c r="C748" s="44" t="n"/>
      <c r="D748" s="45">
        <f>IF(P748="","",IF(AC748="MISSING","MISSING COUNTRY CODE",IF(AC748&lt;&gt;"","NOT A VALID MAPCODE",IF(M748="NO CONNECTION","NO CONNECTION",IF(NOT(ISNUMBER(F748)),"NOT FOUND",IF(AD748,"CONVERTED – PLEASE CHECK","CONVERTED"))))))</f>
        <v/>
      </c>
      <c r="E748" s="46">
        <f>IF(OR(P748="",AC748&lt;&gt;""),"",TRIM(U748&amp;" "&amp;S748))</f>
        <v/>
      </c>
      <c r="F748" s="47">
        <f>IF(OR(M748="",M748="NO CONNECTION"),"",IFERROR(VALUE(SUBSTITUTE(_xlfn.FILTERXML(M748,"//latDeg"),".",MID(1/2,2,1))),""))</f>
        <v/>
      </c>
      <c r="G748" s="47">
        <f>IF(OR(M748="",M748="NO CONNECTION"),"",IFERROR(VALUE(SUBSTITUTE(_xlfn.FILTERXML(M748,"//lonDeg"),".",MID(1/2,2,1))),""))</f>
        <v/>
      </c>
      <c r="H748" s="45">
        <f>IF(ISNUMBER(F748),SUBSTITUTE(ROUND(F748,6)&amp;"",",",".")&amp;", "&amp;SUBSTITUTE(ROUND(G748,6)&amp;"",",","."),"")</f>
        <v/>
      </c>
      <c r="I748" s="46">
        <f>IF(ISNUMBER(F748),IFERROR(HYPERLINK("https://www.mymapcodes.com/go/?t="&amp;IF(U748="","AAA",U748)&amp;"&amp;ma="&amp;LEFT(S748,V748-1)&amp;"&amp;mb="&amp;MID(S748,V748+1,99),"Open on MyMapcodes →"),""),"")</f>
        <v/>
      </c>
      <c r="J748" s="48">
        <f>IF(P748="","",IF(AC748="MISSING","Add the country code: put it in front of the mapcode (e.g. ZAF RDD.2J) or in column C. ZAF = South Africa.",IF(AC748&lt;&gt;"",AC748,IF(M748="NO CONNECTION","Excel couldn't reach the mapcode service. Click the REFRESH RESULTS box just above the table.",IF(NOT(ISNUMBER(F748)),"The mapcode service doesn't recognise "&amp;E748&amp;". Check the mapcode and the country code.",IF(AD748,"Two different country codes were given, so the one in front of the mapcode ("&amp;R748&amp;") was used.",IF(E748&lt;&gt;TRIM(UPPER(B748&amp;"")),"Tidied up to "&amp;E748&amp;".","")))))))</f>
        <v/>
      </c>
      <c r="L748" s="49">
        <f>IF(E748="","",MapcodeAPI&amp;"coords/"&amp;SUBSTITUTE(E748," ","%20"))&amp;LEFT($B$13,0)</f>
        <v/>
      </c>
      <c r="M748" s="49">
        <f>IF(L748="","",IFERROR(_xlfn.WEBSERVICE(L748),IF(MapcodeAPIBackup="","NO CONNECTION",IFERROR(_xlfn.WEBSERVICE(MapcodeAPIBackup&amp;MID(L748,LEN(MapcodeAPI)+1,999)),"NO CONNECTION"))))</f>
        <v/>
      </c>
      <c r="N748" t="inlineStr">
        <is>
          <t xml:space="preserve"> </t>
        </is>
      </c>
      <c r="P748" s="50">
        <f>IFERROR(IF(AND(TRIM(B748&amp;"")="",TRIM(C748&amp;"")=""),"","#"&amp;UPPER(B748&amp;"")),"#(ERROR)")</f>
        <v/>
      </c>
      <c r="Q748" s="50">
        <f>IF(P748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748,2,999)," "," "),"﻿"," "),"​"," "),"⁠"," ")," "," ")," "," "),CHAR(9)," "),CHAR(10)," "),CHAR(13)," "),"MAPCODE"," "),CHAR(34)," "),"“"," "),"”"," "),"'"," "),"’"," "),"‘"," "),"("," "),")"," "),"["," "),"]"," "),"{"," "),"}"," "),","," "),";"," "),"|"," "),":"," "),"/"," "),"\"," ")))</f>
        <v/>
      </c>
      <c r="R748" s="50">
        <f>IF(ISNUMBER(FIND(" ",Q748)),LEFT(Q748,FIND(" ",Q748)-1),"")</f>
        <v/>
      </c>
      <c r="S748" s="50">
        <f>IF(ISNUMBER(FIND(" ",Q748)),TRIM(MID(Q748,FIND(" ",Q748)+1,999)),Q748)</f>
        <v/>
      </c>
      <c r="T7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748&amp;"")," "," "),"﻿"," "),"​"," "),"⁠"," ")," "," ")," "," "),CHAR(9)," "),CHAR(10)," "),CHAR(13)," "),"MAPCODE"," "),CHAR(34)," "),"“"," "),"”"," "),"'"," "),"’"," "),"‘"," "),"("," "),")"," "),"["," "),"]"," "),"{"," "),"}"," "),","," "),";"," "),"|"," "),":"," "),"/"," "),"\"," "))</f>
        <v/>
      </c>
      <c r="U748" s="50">
        <f>IF(R748&lt;&gt;"",R748,T748)</f>
        <v/>
      </c>
      <c r="V748" s="50">
        <f>IFERROR(FIND(".",S748),0)</f>
        <v/>
      </c>
      <c r="W748" s="50">
        <f>IF(V748&gt;0,V748-1,LEN(S748))</f>
        <v/>
      </c>
      <c r="X748" s="50">
        <f>IF(V748=0,"",IFERROR(LEFT(MID(S748,V748+1,99),FIND("-",MID(S748,V748+1,99))-1),MID(S748,V748+1,99)))</f>
        <v/>
      </c>
      <c r="Y748" s="50">
        <f>LEN(X748)</f>
        <v/>
      </c>
      <c r="Z7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748,"0",""),"1",""),"2",""),"3",""),"4",""),"5",""),"6",""),"7",""),"8",""),"9",""),"A",""),"B",""),"C",""),"D",""),"E",""),"F",""),"G",""),"H",""),"I",""),"J",""),"K",""),"L",""),"M",""),"N",""),"O",""),"P",""),"Q",""),"R",""),"S",""),"T",""),"U",""),"V",""),"W",""),"X",""),"Y",""),"Z",""),".",""),"-","")</f>
        <v/>
      </c>
      <c r="AA748" s="50">
        <f>LEN(S748)-LEN(SUBSTITUTE(S748,".",""))</f>
        <v/>
      </c>
      <c r="AB748" s="50">
        <f>AND(W748=5,Y748=4)</f>
        <v/>
      </c>
      <c r="AC748" s="50">
        <f>IF(P748="","",IF(S748="","There is no mapcode in this row, only a country code.",IF(ISNUMBER(FIND(" ",S748)),"There are too many spaces. A mapcode looks like ZAF RDD.2J: the country code, one space, then the code.",IF(Z748&lt;&gt;"","Contains characters that can't be in a mapcode: "&amp;Z748,IF(OR(AA748&lt;&gt;1,W748&lt;2,W748&gt;5,Y748&lt;2,Y748&gt;4),"This doesn't look like a mapcode. Mapcodes look like RDD.2J: 2 to 5 letters or numbers, a dot, then 2 to 4 more.",IF(AND(U748="",NOT(AB748)),"MISSING",IF(AND(U748&lt;&gt;"",OR(LEN(U748)&lt;2,LEN(U748)&gt;6,ISNUMBER(FIND(".",U748)))),"The country code """&amp;U748&amp;""" doesn't look right. Use a code like ZAF (South Africa) or US-CA (California).","")))))))</f>
        <v/>
      </c>
      <c r="AD748" s="50">
        <f>AND(R748&lt;&gt;"",T748&lt;&gt;"",R748&lt;&gt;T748)</f>
        <v/>
      </c>
    </row>
    <row r="749">
      <c r="B749" s="44" t="n"/>
      <c r="C749" s="44" t="n"/>
      <c r="D749" s="45">
        <f>IF(P749="","",IF(AC749="MISSING","MISSING COUNTRY CODE",IF(AC749&lt;&gt;"","NOT A VALID MAPCODE",IF(M749="NO CONNECTION","NO CONNECTION",IF(NOT(ISNUMBER(F749)),"NOT FOUND",IF(AD749,"CONVERTED – PLEASE CHECK","CONVERTED"))))))</f>
        <v/>
      </c>
      <c r="E749" s="46">
        <f>IF(OR(P749="",AC749&lt;&gt;""),"",TRIM(U749&amp;" "&amp;S749))</f>
        <v/>
      </c>
      <c r="F749" s="47">
        <f>IF(OR(M749="",M749="NO CONNECTION"),"",IFERROR(VALUE(SUBSTITUTE(_xlfn.FILTERXML(M749,"//latDeg"),".",MID(1/2,2,1))),""))</f>
        <v/>
      </c>
      <c r="G749" s="47">
        <f>IF(OR(M749="",M749="NO CONNECTION"),"",IFERROR(VALUE(SUBSTITUTE(_xlfn.FILTERXML(M749,"//lonDeg"),".",MID(1/2,2,1))),""))</f>
        <v/>
      </c>
      <c r="H749" s="45">
        <f>IF(ISNUMBER(F749),SUBSTITUTE(ROUND(F749,6)&amp;"",",",".")&amp;", "&amp;SUBSTITUTE(ROUND(G749,6)&amp;"",",","."),"")</f>
        <v/>
      </c>
      <c r="I749" s="46">
        <f>IF(ISNUMBER(F749),IFERROR(HYPERLINK("https://www.mymapcodes.com/go/?t="&amp;IF(U749="","AAA",U749)&amp;"&amp;ma="&amp;LEFT(S749,V749-1)&amp;"&amp;mb="&amp;MID(S749,V749+1,99),"Open on MyMapcodes →"),""),"")</f>
        <v/>
      </c>
      <c r="J749" s="48">
        <f>IF(P749="","",IF(AC749="MISSING","Add the country code: put it in front of the mapcode (e.g. ZAF RDD.2J) or in column C. ZAF = South Africa.",IF(AC749&lt;&gt;"",AC749,IF(M749="NO CONNECTION","Excel couldn't reach the mapcode service. Click the REFRESH RESULTS box just above the table.",IF(NOT(ISNUMBER(F749)),"The mapcode service doesn't recognise "&amp;E749&amp;". Check the mapcode and the country code.",IF(AD749,"Two different country codes were given, so the one in front of the mapcode ("&amp;R749&amp;") was used.",IF(E749&lt;&gt;TRIM(UPPER(B749&amp;"")),"Tidied up to "&amp;E749&amp;".","")))))))</f>
        <v/>
      </c>
      <c r="L749" s="49">
        <f>IF(E749="","",MapcodeAPI&amp;"coords/"&amp;SUBSTITUTE(E749," ","%20"))&amp;LEFT($B$13,0)</f>
        <v/>
      </c>
      <c r="M749" s="49">
        <f>IF(L749="","",IFERROR(_xlfn.WEBSERVICE(L749),IF(MapcodeAPIBackup="","NO CONNECTION",IFERROR(_xlfn.WEBSERVICE(MapcodeAPIBackup&amp;MID(L749,LEN(MapcodeAPI)+1,999)),"NO CONNECTION"))))</f>
        <v/>
      </c>
      <c r="N749" t="inlineStr">
        <is>
          <t xml:space="preserve"> </t>
        </is>
      </c>
      <c r="P749" s="50">
        <f>IFERROR(IF(AND(TRIM(B749&amp;"")="",TRIM(C749&amp;"")=""),"","#"&amp;UPPER(B749&amp;"")),"#(ERROR)")</f>
        <v/>
      </c>
      <c r="Q749" s="50">
        <f>IF(P749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749,2,999)," "," "),"﻿"," "),"​"," "),"⁠"," ")," "," ")," "," "),CHAR(9)," "),CHAR(10)," "),CHAR(13)," "),"MAPCODE"," "),CHAR(34)," "),"“"," "),"”"," "),"'"," "),"’"," "),"‘"," "),"("," "),")"," "),"["," "),"]"," "),"{"," "),"}"," "),","," "),";"," "),"|"," "),":"," "),"/"," "),"\"," ")))</f>
        <v/>
      </c>
      <c r="R749" s="50">
        <f>IF(ISNUMBER(FIND(" ",Q749)),LEFT(Q749,FIND(" ",Q749)-1),"")</f>
        <v/>
      </c>
      <c r="S749" s="50">
        <f>IF(ISNUMBER(FIND(" ",Q749)),TRIM(MID(Q749,FIND(" ",Q749)+1,999)),Q749)</f>
        <v/>
      </c>
      <c r="T7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749&amp;"")," "," "),"﻿"," "),"​"," "),"⁠"," ")," "," ")," "," "),CHAR(9)," "),CHAR(10)," "),CHAR(13)," "),"MAPCODE"," "),CHAR(34)," "),"“"," "),"”"," "),"'"," "),"’"," "),"‘"," "),"("," "),")"," "),"["," "),"]"," "),"{"," "),"}"," "),","," "),";"," "),"|"," "),":"," "),"/"," "),"\"," "))</f>
        <v/>
      </c>
      <c r="U749" s="50">
        <f>IF(R749&lt;&gt;"",R749,T749)</f>
        <v/>
      </c>
      <c r="V749" s="50">
        <f>IFERROR(FIND(".",S749),0)</f>
        <v/>
      </c>
      <c r="W749" s="50">
        <f>IF(V749&gt;0,V749-1,LEN(S749))</f>
        <v/>
      </c>
      <c r="X749" s="50">
        <f>IF(V749=0,"",IFERROR(LEFT(MID(S749,V749+1,99),FIND("-",MID(S749,V749+1,99))-1),MID(S749,V749+1,99)))</f>
        <v/>
      </c>
      <c r="Y749" s="50">
        <f>LEN(X749)</f>
        <v/>
      </c>
      <c r="Z7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749,"0",""),"1",""),"2",""),"3",""),"4",""),"5",""),"6",""),"7",""),"8",""),"9",""),"A",""),"B",""),"C",""),"D",""),"E",""),"F",""),"G",""),"H",""),"I",""),"J",""),"K",""),"L",""),"M",""),"N",""),"O",""),"P",""),"Q",""),"R",""),"S",""),"T",""),"U",""),"V",""),"W",""),"X",""),"Y",""),"Z",""),".",""),"-","")</f>
        <v/>
      </c>
      <c r="AA749" s="50">
        <f>LEN(S749)-LEN(SUBSTITUTE(S749,".",""))</f>
        <v/>
      </c>
      <c r="AB749" s="50">
        <f>AND(W749=5,Y749=4)</f>
        <v/>
      </c>
      <c r="AC749" s="50">
        <f>IF(P749="","",IF(S749="","There is no mapcode in this row, only a country code.",IF(ISNUMBER(FIND(" ",S749)),"There are too many spaces. A mapcode looks like ZAF RDD.2J: the country code, one space, then the code.",IF(Z749&lt;&gt;"","Contains characters that can't be in a mapcode: "&amp;Z749,IF(OR(AA749&lt;&gt;1,W749&lt;2,W749&gt;5,Y749&lt;2,Y749&gt;4),"This doesn't look like a mapcode. Mapcodes look like RDD.2J: 2 to 5 letters or numbers, a dot, then 2 to 4 more.",IF(AND(U749="",NOT(AB749)),"MISSING",IF(AND(U749&lt;&gt;"",OR(LEN(U749)&lt;2,LEN(U749)&gt;6,ISNUMBER(FIND(".",U749)))),"The country code """&amp;U749&amp;""" doesn't look right. Use a code like ZAF (South Africa) or US-CA (California).","")))))))</f>
        <v/>
      </c>
      <c r="AD749" s="50">
        <f>AND(R749&lt;&gt;"",T749&lt;&gt;"",R749&lt;&gt;T749)</f>
        <v/>
      </c>
    </row>
    <row r="750">
      <c r="B750" s="44" t="n"/>
      <c r="C750" s="44" t="n"/>
      <c r="D750" s="45">
        <f>IF(P750="","",IF(AC750="MISSING","MISSING COUNTRY CODE",IF(AC750&lt;&gt;"","NOT A VALID MAPCODE",IF(M750="NO CONNECTION","NO CONNECTION",IF(NOT(ISNUMBER(F750)),"NOT FOUND",IF(AD750,"CONVERTED – PLEASE CHECK","CONVERTED"))))))</f>
        <v/>
      </c>
      <c r="E750" s="46">
        <f>IF(OR(P750="",AC750&lt;&gt;""),"",TRIM(U750&amp;" "&amp;S750))</f>
        <v/>
      </c>
      <c r="F750" s="47">
        <f>IF(OR(M750="",M750="NO CONNECTION"),"",IFERROR(VALUE(SUBSTITUTE(_xlfn.FILTERXML(M750,"//latDeg"),".",MID(1/2,2,1))),""))</f>
        <v/>
      </c>
      <c r="G750" s="47">
        <f>IF(OR(M750="",M750="NO CONNECTION"),"",IFERROR(VALUE(SUBSTITUTE(_xlfn.FILTERXML(M750,"//lonDeg"),".",MID(1/2,2,1))),""))</f>
        <v/>
      </c>
      <c r="H750" s="45">
        <f>IF(ISNUMBER(F750),SUBSTITUTE(ROUND(F750,6)&amp;"",",",".")&amp;", "&amp;SUBSTITUTE(ROUND(G750,6)&amp;"",",","."),"")</f>
        <v/>
      </c>
      <c r="I750" s="46">
        <f>IF(ISNUMBER(F750),IFERROR(HYPERLINK("https://www.mymapcodes.com/go/?t="&amp;IF(U750="","AAA",U750)&amp;"&amp;ma="&amp;LEFT(S750,V750-1)&amp;"&amp;mb="&amp;MID(S750,V750+1,99),"Open on MyMapcodes →"),""),"")</f>
        <v/>
      </c>
      <c r="J750" s="48">
        <f>IF(P750="","",IF(AC750="MISSING","Add the country code: put it in front of the mapcode (e.g. ZAF RDD.2J) or in column C. ZAF = South Africa.",IF(AC750&lt;&gt;"",AC750,IF(M750="NO CONNECTION","Excel couldn't reach the mapcode service. Click the REFRESH RESULTS box just above the table.",IF(NOT(ISNUMBER(F750)),"The mapcode service doesn't recognise "&amp;E750&amp;". Check the mapcode and the country code.",IF(AD750,"Two different country codes were given, so the one in front of the mapcode ("&amp;R750&amp;") was used.",IF(E750&lt;&gt;TRIM(UPPER(B750&amp;"")),"Tidied up to "&amp;E750&amp;".","")))))))</f>
        <v/>
      </c>
      <c r="L750" s="49">
        <f>IF(E750="","",MapcodeAPI&amp;"coords/"&amp;SUBSTITUTE(E750," ","%20"))&amp;LEFT($B$13,0)</f>
        <v/>
      </c>
      <c r="M750" s="49">
        <f>IF(L750="","",IFERROR(_xlfn.WEBSERVICE(L750),IF(MapcodeAPIBackup="","NO CONNECTION",IFERROR(_xlfn.WEBSERVICE(MapcodeAPIBackup&amp;MID(L750,LEN(MapcodeAPI)+1,999)),"NO CONNECTION"))))</f>
        <v/>
      </c>
      <c r="N750" t="inlineStr">
        <is>
          <t xml:space="preserve"> </t>
        </is>
      </c>
      <c r="P750" s="50">
        <f>IFERROR(IF(AND(TRIM(B750&amp;"")="",TRIM(C750&amp;"")=""),"","#"&amp;UPPER(B750&amp;"")),"#(ERROR)")</f>
        <v/>
      </c>
      <c r="Q750" s="50">
        <f>IF(P750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750,2,999)," "," "),"﻿"," "),"​"," "),"⁠"," ")," "," ")," "," "),CHAR(9)," "),CHAR(10)," "),CHAR(13)," "),"MAPCODE"," "),CHAR(34)," "),"“"," "),"”"," "),"'"," "),"’"," "),"‘"," "),"("," "),")"," "),"["," "),"]"," "),"{"," "),"}"," "),","," "),";"," "),"|"," "),":"," "),"/"," "),"\"," ")))</f>
        <v/>
      </c>
      <c r="R750" s="50">
        <f>IF(ISNUMBER(FIND(" ",Q750)),LEFT(Q750,FIND(" ",Q750)-1),"")</f>
        <v/>
      </c>
      <c r="S750" s="50">
        <f>IF(ISNUMBER(FIND(" ",Q750)),TRIM(MID(Q750,FIND(" ",Q750)+1,999)),Q750)</f>
        <v/>
      </c>
      <c r="T7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750&amp;"")," "," "),"﻿"," "),"​"," "),"⁠"," ")," "," ")," "," "),CHAR(9)," "),CHAR(10)," "),CHAR(13)," "),"MAPCODE"," "),CHAR(34)," "),"“"," "),"”"," "),"'"," "),"’"," "),"‘"," "),"("," "),")"," "),"["," "),"]"," "),"{"," "),"}"," "),","," "),";"," "),"|"," "),":"," "),"/"," "),"\"," "))</f>
        <v/>
      </c>
      <c r="U750" s="50">
        <f>IF(R750&lt;&gt;"",R750,T750)</f>
        <v/>
      </c>
      <c r="V750" s="50">
        <f>IFERROR(FIND(".",S750),0)</f>
        <v/>
      </c>
      <c r="W750" s="50">
        <f>IF(V750&gt;0,V750-1,LEN(S750))</f>
        <v/>
      </c>
      <c r="X750" s="50">
        <f>IF(V750=0,"",IFERROR(LEFT(MID(S750,V750+1,99),FIND("-",MID(S750,V750+1,99))-1),MID(S750,V750+1,99)))</f>
        <v/>
      </c>
      <c r="Y750" s="50">
        <f>LEN(X750)</f>
        <v/>
      </c>
      <c r="Z7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750,"0",""),"1",""),"2",""),"3",""),"4",""),"5",""),"6",""),"7",""),"8",""),"9",""),"A",""),"B",""),"C",""),"D",""),"E",""),"F",""),"G",""),"H",""),"I",""),"J",""),"K",""),"L",""),"M",""),"N",""),"O",""),"P",""),"Q",""),"R",""),"S",""),"T",""),"U",""),"V",""),"W",""),"X",""),"Y",""),"Z",""),".",""),"-","")</f>
        <v/>
      </c>
      <c r="AA750" s="50">
        <f>LEN(S750)-LEN(SUBSTITUTE(S750,".",""))</f>
        <v/>
      </c>
      <c r="AB750" s="50">
        <f>AND(W750=5,Y750=4)</f>
        <v/>
      </c>
      <c r="AC750" s="50">
        <f>IF(P750="","",IF(S750="","There is no mapcode in this row, only a country code.",IF(ISNUMBER(FIND(" ",S750)),"There are too many spaces. A mapcode looks like ZAF RDD.2J: the country code, one space, then the code.",IF(Z750&lt;&gt;"","Contains characters that can't be in a mapcode: "&amp;Z750,IF(OR(AA750&lt;&gt;1,W750&lt;2,W750&gt;5,Y750&lt;2,Y750&gt;4),"This doesn't look like a mapcode. Mapcodes look like RDD.2J: 2 to 5 letters or numbers, a dot, then 2 to 4 more.",IF(AND(U750="",NOT(AB750)),"MISSING",IF(AND(U750&lt;&gt;"",OR(LEN(U750)&lt;2,LEN(U750)&gt;6,ISNUMBER(FIND(".",U750)))),"The country code """&amp;U750&amp;""" doesn't look right. Use a code like ZAF (South Africa) or US-CA (California).","")))))))</f>
        <v/>
      </c>
      <c r="AD750" s="50">
        <f>AND(R750&lt;&gt;"",T750&lt;&gt;"",R750&lt;&gt;T750)</f>
        <v/>
      </c>
    </row>
    <row r="751">
      <c r="B751" s="44" t="n"/>
      <c r="C751" s="44" t="n"/>
      <c r="D751" s="45">
        <f>IF(P751="","",IF(AC751="MISSING","MISSING COUNTRY CODE",IF(AC751&lt;&gt;"","NOT A VALID MAPCODE",IF(M751="NO CONNECTION","NO CONNECTION",IF(NOT(ISNUMBER(F751)),"NOT FOUND",IF(AD751,"CONVERTED – PLEASE CHECK","CONVERTED"))))))</f>
        <v/>
      </c>
      <c r="E751" s="46">
        <f>IF(OR(P751="",AC751&lt;&gt;""),"",TRIM(U751&amp;" "&amp;S751))</f>
        <v/>
      </c>
      <c r="F751" s="47">
        <f>IF(OR(M751="",M751="NO CONNECTION"),"",IFERROR(VALUE(SUBSTITUTE(_xlfn.FILTERXML(M751,"//latDeg"),".",MID(1/2,2,1))),""))</f>
        <v/>
      </c>
      <c r="G751" s="47">
        <f>IF(OR(M751="",M751="NO CONNECTION"),"",IFERROR(VALUE(SUBSTITUTE(_xlfn.FILTERXML(M751,"//lonDeg"),".",MID(1/2,2,1))),""))</f>
        <v/>
      </c>
      <c r="H751" s="45">
        <f>IF(ISNUMBER(F751),SUBSTITUTE(ROUND(F751,6)&amp;"",",",".")&amp;", "&amp;SUBSTITUTE(ROUND(G751,6)&amp;"",",","."),"")</f>
        <v/>
      </c>
      <c r="I751" s="46">
        <f>IF(ISNUMBER(F751),IFERROR(HYPERLINK("https://www.mymapcodes.com/go/?t="&amp;IF(U751="","AAA",U751)&amp;"&amp;ma="&amp;LEFT(S751,V751-1)&amp;"&amp;mb="&amp;MID(S751,V751+1,99),"Open on MyMapcodes →"),""),"")</f>
        <v/>
      </c>
      <c r="J751" s="48">
        <f>IF(P751="","",IF(AC751="MISSING","Add the country code: put it in front of the mapcode (e.g. ZAF RDD.2J) or in column C. ZAF = South Africa.",IF(AC751&lt;&gt;"",AC751,IF(M751="NO CONNECTION","Excel couldn't reach the mapcode service. Click the REFRESH RESULTS box just above the table.",IF(NOT(ISNUMBER(F751)),"The mapcode service doesn't recognise "&amp;E751&amp;". Check the mapcode and the country code.",IF(AD751,"Two different country codes were given, so the one in front of the mapcode ("&amp;R751&amp;") was used.",IF(E751&lt;&gt;TRIM(UPPER(B751&amp;"")),"Tidied up to "&amp;E751&amp;".","")))))))</f>
        <v/>
      </c>
      <c r="L751" s="49">
        <f>IF(E751="","",MapcodeAPI&amp;"coords/"&amp;SUBSTITUTE(E751," ","%20"))&amp;LEFT($B$13,0)</f>
        <v/>
      </c>
      <c r="M751" s="49">
        <f>IF(L751="","",IFERROR(_xlfn.WEBSERVICE(L751),IF(MapcodeAPIBackup="","NO CONNECTION",IFERROR(_xlfn.WEBSERVICE(MapcodeAPIBackup&amp;MID(L751,LEN(MapcodeAPI)+1,999)),"NO CONNECTION"))))</f>
        <v/>
      </c>
      <c r="N751" t="inlineStr">
        <is>
          <t xml:space="preserve"> </t>
        </is>
      </c>
      <c r="P751" s="50">
        <f>IFERROR(IF(AND(TRIM(B751&amp;"")="",TRIM(C751&amp;"")=""),"","#"&amp;UPPER(B751&amp;"")),"#(ERROR)")</f>
        <v/>
      </c>
      <c r="Q751" s="50">
        <f>IF(P751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751,2,999)," "," "),"﻿"," "),"​"," "),"⁠"," ")," "," ")," "," "),CHAR(9)," "),CHAR(10)," "),CHAR(13)," "),"MAPCODE"," "),CHAR(34)," "),"“"," "),"”"," "),"'"," "),"’"," "),"‘"," "),"("," "),")"," "),"["," "),"]"," "),"{"," "),"}"," "),","," "),";"," "),"|"," "),":"," "),"/"," "),"\"," ")))</f>
        <v/>
      </c>
      <c r="R751" s="50">
        <f>IF(ISNUMBER(FIND(" ",Q751)),LEFT(Q751,FIND(" ",Q751)-1),"")</f>
        <v/>
      </c>
      <c r="S751" s="50">
        <f>IF(ISNUMBER(FIND(" ",Q751)),TRIM(MID(Q751,FIND(" ",Q751)+1,999)),Q751)</f>
        <v/>
      </c>
      <c r="T7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751&amp;"")," "," "),"﻿"," "),"​"," "),"⁠"," ")," "," ")," "," "),CHAR(9)," "),CHAR(10)," "),CHAR(13)," "),"MAPCODE"," "),CHAR(34)," "),"“"," "),"”"," "),"'"," "),"’"," "),"‘"," "),"("," "),")"," "),"["," "),"]"," "),"{"," "),"}"," "),","," "),";"," "),"|"," "),":"," "),"/"," "),"\"," "))</f>
        <v/>
      </c>
      <c r="U751" s="50">
        <f>IF(R751&lt;&gt;"",R751,T751)</f>
        <v/>
      </c>
      <c r="V751" s="50">
        <f>IFERROR(FIND(".",S751),0)</f>
        <v/>
      </c>
      <c r="W751" s="50">
        <f>IF(V751&gt;0,V751-1,LEN(S751))</f>
        <v/>
      </c>
      <c r="X751" s="50">
        <f>IF(V751=0,"",IFERROR(LEFT(MID(S751,V751+1,99),FIND("-",MID(S751,V751+1,99))-1),MID(S751,V751+1,99)))</f>
        <v/>
      </c>
      <c r="Y751" s="50">
        <f>LEN(X751)</f>
        <v/>
      </c>
      <c r="Z7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751,"0",""),"1",""),"2",""),"3",""),"4",""),"5",""),"6",""),"7",""),"8",""),"9",""),"A",""),"B",""),"C",""),"D",""),"E",""),"F",""),"G",""),"H",""),"I",""),"J",""),"K",""),"L",""),"M",""),"N",""),"O",""),"P",""),"Q",""),"R",""),"S",""),"T",""),"U",""),"V",""),"W",""),"X",""),"Y",""),"Z",""),".",""),"-","")</f>
        <v/>
      </c>
      <c r="AA751" s="50">
        <f>LEN(S751)-LEN(SUBSTITUTE(S751,".",""))</f>
        <v/>
      </c>
      <c r="AB751" s="50">
        <f>AND(W751=5,Y751=4)</f>
        <v/>
      </c>
      <c r="AC751" s="50">
        <f>IF(P751="","",IF(S751="","There is no mapcode in this row, only a country code.",IF(ISNUMBER(FIND(" ",S751)),"There are too many spaces. A mapcode looks like ZAF RDD.2J: the country code, one space, then the code.",IF(Z751&lt;&gt;"","Contains characters that can't be in a mapcode: "&amp;Z751,IF(OR(AA751&lt;&gt;1,W751&lt;2,W751&gt;5,Y751&lt;2,Y751&gt;4),"This doesn't look like a mapcode. Mapcodes look like RDD.2J: 2 to 5 letters or numbers, a dot, then 2 to 4 more.",IF(AND(U751="",NOT(AB751)),"MISSING",IF(AND(U751&lt;&gt;"",OR(LEN(U751)&lt;2,LEN(U751)&gt;6,ISNUMBER(FIND(".",U751)))),"The country code """&amp;U751&amp;""" doesn't look right. Use a code like ZAF (South Africa) or US-CA (California).","")))))))</f>
        <v/>
      </c>
      <c r="AD751" s="50">
        <f>AND(R751&lt;&gt;"",T751&lt;&gt;"",R751&lt;&gt;T751)</f>
        <v/>
      </c>
    </row>
    <row r="752">
      <c r="B752" s="44" t="n"/>
      <c r="C752" s="44" t="n"/>
      <c r="D752" s="45">
        <f>IF(P752="","",IF(AC752="MISSING","MISSING COUNTRY CODE",IF(AC752&lt;&gt;"","NOT A VALID MAPCODE",IF(M752="NO CONNECTION","NO CONNECTION",IF(NOT(ISNUMBER(F752)),"NOT FOUND",IF(AD752,"CONVERTED – PLEASE CHECK","CONVERTED"))))))</f>
        <v/>
      </c>
      <c r="E752" s="46">
        <f>IF(OR(P752="",AC752&lt;&gt;""),"",TRIM(U752&amp;" "&amp;S752))</f>
        <v/>
      </c>
      <c r="F752" s="47">
        <f>IF(OR(M752="",M752="NO CONNECTION"),"",IFERROR(VALUE(SUBSTITUTE(_xlfn.FILTERXML(M752,"//latDeg"),".",MID(1/2,2,1))),""))</f>
        <v/>
      </c>
      <c r="G752" s="47">
        <f>IF(OR(M752="",M752="NO CONNECTION"),"",IFERROR(VALUE(SUBSTITUTE(_xlfn.FILTERXML(M752,"//lonDeg"),".",MID(1/2,2,1))),""))</f>
        <v/>
      </c>
      <c r="H752" s="45">
        <f>IF(ISNUMBER(F752),SUBSTITUTE(ROUND(F752,6)&amp;"",",",".")&amp;", "&amp;SUBSTITUTE(ROUND(G752,6)&amp;"",",","."),"")</f>
        <v/>
      </c>
      <c r="I752" s="46">
        <f>IF(ISNUMBER(F752),IFERROR(HYPERLINK("https://www.mymapcodes.com/go/?t="&amp;IF(U752="","AAA",U752)&amp;"&amp;ma="&amp;LEFT(S752,V752-1)&amp;"&amp;mb="&amp;MID(S752,V752+1,99),"Open on MyMapcodes →"),""),"")</f>
        <v/>
      </c>
      <c r="J752" s="48">
        <f>IF(P752="","",IF(AC752="MISSING","Add the country code: put it in front of the mapcode (e.g. ZAF RDD.2J) or in column C. ZAF = South Africa.",IF(AC752&lt;&gt;"",AC752,IF(M752="NO CONNECTION","Excel couldn't reach the mapcode service. Click the REFRESH RESULTS box just above the table.",IF(NOT(ISNUMBER(F752)),"The mapcode service doesn't recognise "&amp;E752&amp;". Check the mapcode and the country code.",IF(AD752,"Two different country codes were given, so the one in front of the mapcode ("&amp;R752&amp;") was used.",IF(E752&lt;&gt;TRIM(UPPER(B752&amp;"")),"Tidied up to "&amp;E752&amp;".","")))))))</f>
        <v/>
      </c>
      <c r="L752" s="49">
        <f>IF(E752="","",MapcodeAPI&amp;"coords/"&amp;SUBSTITUTE(E752," ","%20"))&amp;LEFT($B$13,0)</f>
        <v/>
      </c>
      <c r="M752" s="49">
        <f>IF(L752="","",IFERROR(_xlfn.WEBSERVICE(L752),IF(MapcodeAPIBackup="","NO CONNECTION",IFERROR(_xlfn.WEBSERVICE(MapcodeAPIBackup&amp;MID(L752,LEN(MapcodeAPI)+1,999)),"NO CONNECTION"))))</f>
        <v/>
      </c>
      <c r="N752" t="inlineStr">
        <is>
          <t xml:space="preserve"> </t>
        </is>
      </c>
      <c r="P752" s="50">
        <f>IFERROR(IF(AND(TRIM(B752&amp;"")="",TRIM(C752&amp;"")=""),"","#"&amp;UPPER(B752&amp;"")),"#(ERROR)")</f>
        <v/>
      </c>
      <c r="Q752" s="50">
        <f>IF(P752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752,2,999)," "," "),"﻿"," "),"​"," "),"⁠"," ")," "," ")," "," "),CHAR(9)," "),CHAR(10)," "),CHAR(13)," "),"MAPCODE"," "),CHAR(34)," "),"“"," "),"”"," "),"'"," "),"’"," "),"‘"," "),"("," "),")"," "),"["," "),"]"," "),"{"," "),"}"," "),","," "),";"," "),"|"," "),":"," "),"/"," "),"\"," ")))</f>
        <v/>
      </c>
      <c r="R752" s="50">
        <f>IF(ISNUMBER(FIND(" ",Q752)),LEFT(Q752,FIND(" ",Q752)-1),"")</f>
        <v/>
      </c>
      <c r="S752" s="50">
        <f>IF(ISNUMBER(FIND(" ",Q752)),TRIM(MID(Q752,FIND(" ",Q752)+1,999)),Q752)</f>
        <v/>
      </c>
      <c r="T7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752&amp;"")," "," "),"﻿"," "),"​"," "),"⁠"," ")," "," ")," "," "),CHAR(9)," "),CHAR(10)," "),CHAR(13)," "),"MAPCODE"," "),CHAR(34)," "),"“"," "),"”"," "),"'"," "),"’"," "),"‘"," "),"("," "),")"," "),"["," "),"]"," "),"{"," "),"}"," "),","," "),";"," "),"|"," "),":"," "),"/"," "),"\"," "))</f>
        <v/>
      </c>
      <c r="U752" s="50">
        <f>IF(R752&lt;&gt;"",R752,T752)</f>
        <v/>
      </c>
      <c r="V752" s="50">
        <f>IFERROR(FIND(".",S752),0)</f>
        <v/>
      </c>
      <c r="W752" s="50">
        <f>IF(V752&gt;0,V752-1,LEN(S752))</f>
        <v/>
      </c>
      <c r="X752" s="50">
        <f>IF(V752=0,"",IFERROR(LEFT(MID(S752,V752+1,99),FIND("-",MID(S752,V752+1,99))-1),MID(S752,V752+1,99)))</f>
        <v/>
      </c>
      <c r="Y752" s="50">
        <f>LEN(X752)</f>
        <v/>
      </c>
      <c r="Z7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752,"0",""),"1",""),"2",""),"3",""),"4",""),"5",""),"6",""),"7",""),"8",""),"9",""),"A",""),"B",""),"C",""),"D",""),"E",""),"F",""),"G",""),"H",""),"I",""),"J",""),"K",""),"L",""),"M",""),"N",""),"O",""),"P",""),"Q",""),"R",""),"S",""),"T",""),"U",""),"V",""),"W",""),"X",""),"Y",""),"Z",""),".",""),"-","")</f>
        <v/>
      </c>
      <c r="AA752" s="50">
        <f>LEN(S752)-LEN(SUBSTITUTE(S752,".",""))</f>
        <v/>
      </c>
      <c r="AB752" s="50">
        <f>AND(W752=5,Y752=4)</f>
        <v/>
      </c>
      <c r="AC752" s="50">
        <f>IF(P752="","",IF(S752="","There is no mapcode in this row, only a country code.",IF(ISNUMBER(FIND(" ",S752)),"There are too many spaces. A mapcode looks like ZAF RDD.2J: the country code, one space, then the code.",IF(Z752&lt;&gt;"","Contains characters that can't be in a mapcode: "&amp;Z752,IF(OR(AA752&lt;&gt;1,W752&lt;2,W752&gt;5,Y752&lt;2,Y752&gt;4),"This doesn't look like a mapcode. Mapcodes look like RDD.2J: 2 to 5 letters or numbers, a dot, then 2 to 4 more.",IF(AND(U752="",NOT(AB752)),"MISSING",IF(AND(U752&lt;&gt;"",OR(LEN(U752)&lt;2,LEN(U752)&gt;6,ISNUMBER(FIND(".",U752)))),"The country code """&amp;U752&amp;""" doesn't look right. Use a code like ZAF (South Africa) or US-CA (California).","")))))))</f>
        <v/>
      </c>
      <c r="AD752" s="50">
        <f>AND(R752&lt;&gt;"",T752&lt;&gt;"",R752&lt;&gt;T752)</f>
        <v/>
      </c>
    </row>
    <row r="753">
      <c r="B753" s="44" t="n"/>
      <c r="C753" s="44" t="n"/>
      <c r="D753" s="45">
        <f>IF(P753="","",IF(AC753="MISSING","MISSING COUNTRY CODE",IF(AC753&lt;&gt;"","NOT A VALID MAPCODE",IF(M753="NO CONNECTION","NO CONNECTION",IF(NOT(ISNUMBER(F753)),"NOT FOUND",IF(AD753,"CONVERTED – PLEASE CHECK","CONVERTED"))))))</f>
        <v/>
      </c>
      <c r="E753" s="46">
        <f>IF(OR(P753="",AC753&lt;&gt;""),"",TRIM(U753&amp;" "&amp;S753))</f>
        <v/>
      </c>
      <c r="F753" s="47">
        <f>IF(OR(M753="",M753="NO CONNECTION"),"",IFERROR(VALUE(SUBSTITUTE(_xlfn.FILTERXML(M753,"//latDeg"),".",MID(1/2,2,1))),""))</f>
        <v/>
      </c>
      <c r="G753" s="47">
        <f>IF(OR(M753="",M753="NO CONNECTION"),"",IFERROR(VALUE(SUBSTITUTE(_xlfn.FILTERXML(M753,"//lonDeg"),".",MID(1/2,2,1))),""))</f>
        <v/>
      </c>
      <c r="H753" s="45">
        <f>IF(ISNUMBER(F753),SUBSTITUTE(ROUND(F753,6)&amp;"",",",".")&amp;", "&amp;SUBSTITUTE(ROUND(G753,6)&amp;"",",","."),"")</f>
        <v/>
      </c>
      <c r="I753" s="46">
        <f>IF(ISNUMBER(F753),IFERROR(HYPERLINK("https://www.mymapcodes.com/go/?t="&amp;IF(U753="","AAA",U753)&amp;"&amp;ma="&amp;LEFT(S753,V753-1)&amp;"&amp;mb="&amp;MID(S753,V753+1,99),"Open on MyMapcodes →"),""),"")</f>
        <v/>
      </c>
      <c r="J753" s="48">
        <f>IF(P753="","",IF(AC753="MISSING","Add the country code: put it in front of the mapcode (e.g. ZAF RDD.2J) or in column C. ZAF = South Africa.",IF(AC753&lt;&gt;"",AC753,IF(M753="NO CONNECTION","Excel couldn't reach the mapcode service. Click the REFRESH RESULTS box just above the table.",IF(NOT(ISNUMBER(F753)),"The mapcode service doesn't recognise "&amp;E753&amp;". Check the mapcode and the country code.",IF(AD753,"Two different country codes were given, so the one in front of the mapcode ("&amp;R753&amp;") was used.",IF(E753&lt;&gt;TRIM(UPPER(B753&amp;"")),"Tidied up to "&amp;E753&amp;".","")))))))</f>
        <v/>
      </c>
      <c r="L753" s="49">
        <f>IF(E753="","",MapcodeAPI&amp;"coords/"&amp;SUBSTITUTE(E753," ","%20"))&amp;LEFT($B$13,0)</f>
        <v/>
      </c>
      <c r="M753" s="49">
        <f>IF(L753="","",IFERROR(_xlfn.WEBSERVICE(L753),IF(MapcodeAPIBackup="","NO CONNECTION",IFERROR(_xlfn.WEBSERVICE(MapcodeAPIBackup&amp;MID(L753,LEN(MapcodeAPI)+1,999)),"NO CONNECTION"))))</f>
        <v/>
      </c>
      <c r="N753" t="inlineStr">
        <is>
          <t xml:space="preserve"> </t>
        </is>
      </c>
      <c r="P753" s="50">
        <f>IFERROR(IF(AND(TRIM(B753&amp;"")="",TRIM(C753&amp;"")=""),"","#"&amp;UPPER(B753&amp;"")),"#(ERROR)")</f>
        <v/>
      </c>
      <c r="Q753" s="50">
        <f>IF(P753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753,2,999)," "," "),"﻿"," "),"​"," "),"⁠"," ")," "," ")," "," "),CHAR(9)," "),CHAR(10)," "),CHAR(13)," "),"MAPCODE"," "),CHAR(34)," "),"“"," "),"”"," "),"'"," "),"’"," "),"‘"," "),"("," "),")"," "),"["," "),"]"," "),"{"," "),"}"," "),","," "),";"," "),"|"," "),":"," "),"/"," "),"\"," ")))</f>
        <v/>
      </c>
      <c r="R753" s="50">
        <f>IF(ISNUMBER(FIND(" ",Q753)),LEFT(Q753,FIND(" ",Q753)-1),"")</f>
        <v/>
      </c>
      <c r="S753" s="50">
        <f>IF(ISNUMBER(FIND(" ",Q753)),TRIM(MID(Q753,FIND(" ",Q753)+1,999)),Q753)</f>
        <v/>
      </c>
      <c r="T7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753&amp;"")," "," "),"﻿"," "),"​"," "),"⁠"," ")," "," ")," "," "),CHAR(9)," "),CHAR(10)," "),CHAR(13)," "),"MAPCODE"," "),CHAR(34)," "),"“"," "),"”"," "),"'"," "),"’"," "),"‘"," "),"("," "),")"," "),"["," "),"]"," "),"{"," "),"}"," "),","," "),";"," "),"|"," "),":"," "),"/"," "),"\"," "))</f>
        <v/>
      </c>
      <c r="U753" s="50">
        <f>IF(R753&lt;&gt;"",R753,T753)</f>
        <v/>
      </c>
      <c r="V753" s="50">
        <f>IFERROR(FIND(".",S753),0)</f>
        <v/>
      </c>
      <c r="W753" s="50">
        <f>IF(V753&gt;0,V753-1,LEN(S753))</f>
        <v/>
      </c>
      <c r="X753" s="50">
        <f>IF(V753=0,"",IFERROR(LEFT(MID(S753,V753+1,99),FIND("-",MID(S753,V753+1,99))-1),MID(S753,V753+1,99)))</f>
        <v/>
      </c>
      <c r="Y753" s="50">
        <f>LEN(X753)</f>
        <v/>
      </c>
      <c r="Z7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753,"0",""),"1",""),"2",""),"3",""),"4",""),"5",""),"6",""),"7",""),"8",""),"9",""),"A",""),"B",""),"C",""),"D",""),"E",""),"F",""),"G",""),"H",""),"I",""),"J",""),"K",""),"L",""),"M",""),"N",""),"O",""),"P",""),"Q",""),"R",""),"S",""),"T",""),"U",""),"V",""),"W",""),"X",""),"Y",""),"Z",""),".",""),"-","")</f>
        <v/>
      </c>
      <c r="AA753" s="50">
        <f>LEN(S753)-LEN(SUBSTITUTE(S753,".",""))</f>
        <v/>
      </c>
      <c r="AB753" s="50">
        <f>AND(W753=5,Y753=4)</f>
        <v/>
      </c>
      <c r="AC753" s="50">
        <f>IF(P753="","",IF(S753="","There is no mapcode in this row, only a country code.",IF(ISNUMBER(FIND(" ",S753)),"There are too many spaces. A mapcode looks like ZAF RDD.2J: the country code, one space, then the code.",IF(Z753&lt;&gt;"","Contains characters that can't be in a mapcode: "&amp;Z753,IF(OR(AA753&lt;&gt;1,W753&lt;2,W753&gt;5,Y753&lt;2,Y753&gt;4),"This doesn't look like a mapcode. Mapcodes look like RDD.2J: 2 to 5 letters or numbers, a dot, then 2 to 4 more.",IF(AND(U753="",NOT(AB753)),"MISSING",IF(AND(U753&lt;&gt;"",OR(LEN(U753)&lt;2,LEN(U753)&gt;6,ISNUMBER(FIND(".",U753)))),"The country code """&amp;U753&amp;""" doesn't look right. Use a code like ZAF (South Africa) or US-CA (California).","")))))))</f>
        <v/>
      </c>
      <c r="AD753" s="50">
        <f>AND(R753&lt;&gt;"",T753&lt;&gt;"",R753&lt;&gt;T753)</f>
        <v/>
      </c>
    </row>
    <row r="754">
      <c r="B754" s="44" t="n"/>
      <c r="C754" s="44" t="n"/>
      <c r="D754" s="45">
        <f>IF(P754="","",IF(AC754="MISSING","MISSING COUNTRY CODE",IF(AC754&lt;&gt;"","NOT A VALID MAPCODE",IF(M754="NO CONNECTION","NO CONNECTION",IF(NOT(ISNUMBER(F754)),"NOT FOUND",IF(AD754,"CONVERTED – PLEASE CHECK","CONVERTED"))))))</f>
        <v/>
      </c>
      <c r="E754" s="46">
        <f>IF(OR(P754="",AC754&lt;&gt;""),"",TRIM(U754&amp;" "&amp;S754))</f>
        <v/>
      </c>
      <c r="F754" s="47">
        <f>IF(OR(M754="",M754="NO CONNECTION"),"",IFERROR(VALUE(SUBSTITUTE(_xlfn.FILTERXML(M754,"//latDeg"),".",MID(1/2,2,1))),""))</f>
        <v/>
      </c>
      <c r="G754" s="47">
        <f>IF(OR(M754="",M754="NO CONNECTION"),"",IFERROR(VALUE(SUBSTITUTE(_xlfn.FILTERXML(M754,"//lonDeg"),".",MID(1/2,2,1))),""))</f>
        <v/>
      </c>
      <c r="H754" s="45">
        <f>IF(ISNUMBER(F754),SUBSTITUTE(ROUND(F754,6)&amp;"",",",".")&amp;", "&amp;SUBSTITUTE(ROUND(G754,6)&amp;"",",","."),"")</f>
        <v/>
      </c>
      <c r="I754" s="46">
        <f>IF(ISNUMBER(F754),IFERROR(HYPERLINK("https://www.mymapcodes.com/go/?t="&amp;IF(U754="","AAA",U754)&amp;"&amp;ma="&amp;LEFT(S754,V754-1)&amp;"&amp;mb="&amp;MID(S754,V754+1,99),"Open on MyMapcodes →"),""),"")</f>
        <v/>
      </c>
      <c r="J754" s="48">
        <f>IF(P754="","",IF(AC754="MISSING","Add the country code: put it in front of the mapcode (e.g. ZAF RDD.2J) or in column C. ZAF = South Africa.",IF(AC754&lt;&gt;"",AC754,IF(M754="NO CONNECTION","Excel couldn't reach the mapcode service. Click the REFRESH RESULTS box just above the table.",IF(NOT(ISNUMBER(F754)),"The mapcode service doesn't recognise "&amp;E754&amp;". Check the mapcode and the country code.",IF(AD754,"Two different country codes were given, so the one in front of the mapcode ("&amp;R754&amp;") was used.",IF(E754&lt;&gt;TRIM(UPPER(B754&amp;"")),"Tidied up to "&amp;E754&amp;".","")))))))</f>
        <v/>
      </c>
      <c r="L754" s="49">
        <f>IF(E754="","",MapcodeAPI&amp;"coords/"&amp;SUBSTITUTE(E754," ","%20"))&amp;LEFT($B$13,0)</f>
        <v/>
      </c>
      <c r="M754" s="49">
        <f>IF(L754="","",IFERROR(_xlfn.WEBSERVICE(L754),IF(MapcodeAPIBackup="","NO CONNECTION",IFERROR(_xlfn.WEBSERVICE(MapcodeAPIBackup&amp;MID(L754,LEN(MapcodeAPI)+1,999)),"NO CONNECTION"))))</f>
        <v/>
      </c>
      <c r="N754" t="inlineStr">
        <is>
          <t xml:space="preserve"> </t>
        </is>
      </c>
      <c r="P754" s="50">
        <f>IFERROR(IF(AND(TRIM(B754&amp;"")="",TRIM(C754&amp;"")=""),"","#"&amp;UPPER(B754&amp;"")),"#(ERROR)")</f>
        <v/>
      </c>
      <c r="Q754" s="50">
        <f>IF(P754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754,2,999)," "," "),"﻿"," "),"​"," "),"⁠"," ")," "," ")," "," "),CHAR(9)," "),CHAR(10)," "),CHAR(13)," "),"MAPCODE"," "),CHAR(34)," "),"“"," "),"”"," "),"'"," "),"’"," "),"‘"," "),"("," "),")"," "),"["," "),"]"," "),"{"," "),"}"," "),","," "),";"," "),"|"," "),":"," "),"/"," "),"\"," ")))</f>
        <v/>
      </c>
      <c r="R754" s="50">
        <f>IF(ISNUMBER(FIND(" ",Q754)),LEFT(Q754,FIND(" ",Q754)-1),"")</f>
        <v/>
      </c>
      <c r="S754" s="50">
        <f>IF(ISNUMBER(FIND(" ",Q754)),TRIM(MID(Q754,FIND(" ",Q754)+1,999)),Q754)</f>
        <v/>
      </c>
      <c r="T7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754&amp;"")," "," "),"﻿"," "),"​"," "),"⁠"," ")," "," ")," "," "),CHAR(9)," "),CHAR(10)," "),CHAR(13)," "),"MAPCODE"," "),CHAR(34)," "),"“"," "),"”"," "),"'"," "),"’"," "),"‘"," "),"("," "),")"," "),"["," "),"]"," "),"{"," "),"}"," "),","," "),";"," "),"|"," "),":"," "),"/"," "),"\"," "))</f>
        <v/>
      </c>
      <c r="U754" s="50">
        <f>IF(R754&lt;&gt;"",R754,T754)</f>
        <v/>
      </c>
      <c r="V754" s="50">
        <f>IFERROR(FIND(".",S754),0)</f>
        <v/>
      </c>
      <c r="W754" s="50">
        <f>IF(V754&gt;0,V754-1,LEN(S754))</f>
        <v/>
      </c>
      <c r="X754" s="50">
        <f>IF(V754=0,"",IFERROR(LEFT(MID(S754,V754+1,99),FIND("-",MID(S754,V754+1,99))-1),MID(S754,V754+1,99)))</f>
        <v/>
      </c>
      <c r="Y754" s="50">
        <f>LEN(X754)</f>
        <v/>
      </c>
      <c r="Z7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754,"0",""),"1",""),"2",""),"3",""),"4",""),"5",""),"6",""),"7",""),"8",""),"9",""),"A",""),"B",""),"C",""),"D",""),"E",""),"F",""),"G",""),"H",""),"I",""),"J",""),"K",""),"L",""),"M",""),"N",""),"O",""),"P",""),"Q",""),"R",""),"S",""),"T",""),"U",""),"V",""),"W",""),"X",""),"Y",""),"Z",""),".",""),"-","")</f>
        <v/>
      </c>
      <c r="AA754" s="50">
        <f>LEN(S754)-LEN(SUBSTITUTE(S754,".",""))</f>
        <v/>
      </c>
      <c r="AB754" s="50">
        <f>AND(W754=5,Y754=4)</f>
        <v/>
      </c>
      <c r="AC754" s="50">
        <f>IF(P754="","",IF(S754="","There is no mapcode in this row, only a country code.",IF(ISNUMBER(FIND(" ",S754)),"There are too many spaces. A mapcode looks like ZAF RDD.2J: the country code, one space, then the code.",IF(Z754&lt;&gt;"","Contains characters that can't be in a mapcode: "&amp;Z754,IF(OR(AA754&lt;&gt;1,W754&lt;2,W754&gt;5,Y754&lt;2,Y754&gt;4),"This doesn't look like a mapcode. Mapcodes look like RDD.2J: 2 to 5 letters or numbers, a dot, then 2 to 4 more.",IF(AND(U754="",NOT(AB754)),"MISSING",IF(AND(U754&lt;&gt;"",OR(LEN(U754)&lt;2,LEN(U754)&gt;6,ISNUMBER(FIND(".",U754)))),"The country code """&amp;U754&amp;""" doesn't look right. Use a code like ZAF (South Africa) or US-CA (California).","")))))))</f>
        <v/>
      </c>
      <c r="AD754" s="50">
        <f>AND(R754&lt;&gt;"",T754&lt;&gt;"",R754&lt;&gt;T754)</f>
        <v/>
      </c>
    </row>
    <row r="755">
      <c r="B755" s="44" t="n"/>
      <c r="C755" s="44" t="n"/>
      <c r="D755" s="45">
        <f>IF(P755="","",IF(AC755="MISSING","MISSING COUNTRY CODE",IF(AC755&lt;&gt;"","NOT A VALID MAPCODE",IF(M755="NO CONNECTION","NO CONNECTION",IF(NOT(ISNUMBER(F755)),"NOT FOUND",IF(AD755,"CONVERTED – PLEASE CHECK","CONVERTED"))))))</f>
        <v/>
      </c>
      <c r="E755" s="46">
        <f>IF(OR(P755="",AC755&lt;&gt;""),"",TRIM(U755&amp;" "&amp;S755))</f>
        <v/>
      </c>
      <c r="F755" s="47">
        <f>IF(OR(M755="",M755="NO CONNECTION"),"",IFERROR(VALUE(SUBSTITUTE(_xlfn.FILTERXML(M755,"//latDeg"),".",MID(1/2,2,1))),""))</f>
        <v/>
      </c>
      <c r="G755" s="47">
        <f>IF(OR(M755="",M755="NO CONNECTION"),"",IFERROR(VALUE(SUBSTITUTE(_xlfn.FILTERXML(M755,"//lonDeg"),".",MID(1/2,2,1))),""))</f>
        <v/>
      </c>
      <c r="H755" s="45">
        <f>IF(ISNUMBER(F755),SUBSTITUTE(ROUND(F755,6)&amp;"",",",".")&amp;", "&amp;SUBSTITUTE(ROUND(G755,6)&amp;"",",","."),"")</f>
        <v/>
      </c>
      <c r="I755" s="46">
        <f>IF(ISNUMBER(F755),IFERROR(HYPERLINK("https://www.mymapcodes.com/go/?t="&amp;IF(U755="","AAA",U755)&amp;"&amp;ma="&amp;LEFT(S755,V755-1)&amp;"&amp;mb="&amp;MID(S755,V755+1,99),"Open on MyMapcodes →"),""),"")</f>
        <v/>
      </c>
      <c r="J755" s="48">
        <f>IF(P755="","",IF(AC755="MISSING","Add the country code: put it in front of the mapcode (e.g. ZAF RDD.2J) or in column C. ZAF = South Africa.",IF(AC755&lt;&gt;"",AC755,IF(M755="NO CONNECTION","Excel couldn't reach the mapcode service. Click the REFRESH RESULTS box just above the table.",IF(NOT(ISNUMBER(F755)),"The mapcode service doesn't recognise "&amp;E755&amp;". Check the mapcode and the country code.",IF(AD755,"Two different country codes were given, so the one in front of the mapcode ("&amp;R755&amp;") was used.",IF(E755&lt;&gt;TRIM(UPPER(B755&amp;"")),"Tidied up to "&amp;E755&amp;".","")))))))</f>
        <v/>
      </c>
      <c r="L755" s="49">
        <f>IF(E755="","",MapcodeAPI&amp;"coords/"&amp;SUBSTITUTE(E755," ","%20"))&amp;LEFT($B$13,0)</f>
        <v/>
      </c>
      <c r="M755" s="49">
        <f>IF(L755="","",IFERROR(_xlfn.WEBSERVICE(L755),IF(MapcodeAPIBackup="","NO CONNECTION",IFERROR(_xlfn.WEBSERVICE(MapcodeAPIBackup&amp;MID(L755,LEN(MapcodeAPI)+1,999)),"NO CONNECTION"))))</f>
        <v/>
      </c>
      <c r="N755" t="inlineStr">
        <is>
          <t xml:space="preserve"> </t>
        </is>
      </c>
      <c r="P755" s="50">
        <f>IFERROR(IF(AND(TRIM(B755&amp;"")="",TRIM(C755&amp;"")=""),"","#"&amp;UPPER(B755&amp;"")),"#(ERROR)")</f>
        <v/>
      </c>
      <c r="Q755" s="50">
        <f>IF(P755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755,2,999)," "," "),"﻿"," "),"​"," "),"⁠"," ")," "," ")," "," "),CHAR(9)," "),CHAR(10)," "),CHAR(13)," "),"MAPCODE"," "),CHAR(34)," "),"“"," "),"”"," "),"'"," "),"’"," "),"‘"," "),"("," "),")"," "),"["," "),"]"," "),"{"," "),"}"," "),","," "),";"," "),"|"," "),":"," "),"/"," "),"\"," ")))</f>
        <v/>
      </c>
      <c r="R755" s="50">
        <f>IF(ISNUMBER(FIND(" ",Q755)),LEFT(Q755,FIND(" ",Q755)-1),"")</f>
        <v/>
      </c>
      <c r="S755" s="50">
        <f>IF(ISNUMBER(FIND(" ",Q755)),TRIM(MID(Q755,FIND(" ",Q755)+1,999)),Q755)</f>
        <v/>
      </c>
      <c r="T7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755&amp;"")," "," "),"﻿"," "),"​"," "),"⁠"," ")," "," ")," "," "),CHAR(9)," "),CHAR(10)," "),CHAR(13)," "),"MAPCODE"," "),CHAR(34)," "),"“"," "),"”"," "),"'"," "),"’"," "),"‘"," "),"("," "),")"," "),"["," "),"]"," "),"{"," "),"}"," "),","," "),";"," "),"|"," "),":"," "),"/"," "),"\"," "))</f>
        <v/>
      </c>
      <c r="U755" s="50">
        <f>IF(R755&lt;&gt;"",R755,T755)</f>
        <v/>
      </c>
      <c r="V755" s="50">
        <f>IFERROR(FIND(".",S755),0)</f>
        <v/>
      </c>
      <c r="W755" s="50">
        <f>IF(V755&gt;0,V755-1,LEN(S755))</f>
        <v/>
      </c>
      <c r="X755" s="50">
        <f>IF(V755=0,"",IFERROR(LEFT(MID(S755,V755+1,99),FIND("-",MID(S755,V755+1,99))-1),MID(S755,V755+1,99)))</f>
        <v/>
      </c>
      <c r="Y755" s="50">
        <f>LEN(X755)</f>
        <v/>
      </c>
      <c r="Z7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755,"0",""),"1",""),"2",""),"3",""),"4",""),"5",""),"6",""),"7",""),"8",""),"9",""),"A",""),"B",""),"C",""),"D",""),"E",""),"F",""),"G",""),"H",""),"I",""),"J",""),"K",""),"L",""),"M",""),"N",""),"O",""),"P",""),"Q",""),"R",""),"S",""),"T",""),"U",""),"V",""),"W",""),"X",""),"Y",""),"Z",""),".",""),"-","")</f>
        <v/>
      </c>
      <c r="AA755" s="50">
        <f>LEN(S755)-LEN(SUBSTITUTE(S755,".",""))</f>
        <v/>
      </c>
      <c r="AB755" s="50">
        <f>AND(W755=5,Y755=4)</f>
        <v/>
      </c>
      <c r="AC755" s="50">
        <f>IF(P755="","",IF(S755="","There is no mapcode in this row, only a country code.",IF(ISNUMBER(FIND(" ",S755)),"There are too many spaces. A mapcode looks like ZAF RDD.2J: the country code, one space, then the code.",IF(Z755&lt;&gt;"","Contains characters that can't be in a mapcode: "&amp;Z755,IF(OR(AA755&lt;&gt;1,W755&lt;2,W755&gt;5,Y755&lt;2,Y755&gt;4),"This doesn't look like a mapcode. Mapcodes look like RDD.2J: 2 to 5 letters or numbers, a dot, then 2 to 4 more.",IF(AND(U755="",NOT(AB755)),"MISSING",IF(AND(U755&lt;&gt;"",OR(LEN(U755)&lt;2,LEN(U755)&gt;6,ISNUMBER(FIND(".",U755)))),"The country code """&amp;U755&amp;""" doesn't look right. Use a code like ZAF (South Africa) or US-CA (California).","")))))))</f>
        <v/>
      </c>
      <c r="AD755" s="50">
        <f>AND(R755&lt;&gt;"",T755&lt;&gt;"",R755&lt;&gt;T755)</f>
        <v/>
      </c>
    </row>
    <row r="756">
      <c r="B756" s="44" t="n"/>
      <c r="C756" s="44" t="n"/>
      <c r="D756" s="45">
        <f>IF(P756="","",IF(AC756="MISSING","MISSING COUNTRY CODE",IF(AC756&lt;&gt;"","NOT A VALID MAPCODE",IF(M756="NO CONNECTION","NO CONNECTION",IF(NOT(ISNUMBER(F756)),"NOT FOUND",IF(AD756,"CONVERTED – PLEASE CHECK","CONVERTED"))))))</f>
        <v/>
      </c>
      <c r="E756" s="46">
        <f>IF(OR(P756="",AC756&lt;&gt;""),"",TRIM(U756&amp;" "&amp;S756))</f>
        <v/>
      </c>
      <c r="F756" s="47">
        <f>IF(OR(M756="",M756="NO CONNECTION"),"",IFERROR(VALUE(SUBSTITUTE(_xlfn.FILTERXML(M756,"//latDeg"),".",MID(1/2,2,1))),""))</f>
        <v/>
      </c>
      <c r="G756" s="47">
        <f>IF(OR(M756="",M756="NO CONNECTION"),"",IFERROR(VALUE(SUBSTITUTE(_xlfn.FILTERXML(M756,"//lonDeg"),".",MID(1/2,2,1))),""))</f>
        <v/>
      </c>
      <c r="H756" s="45">
        <f>IF(ISNUMBER(F756),SUBSTITUTE(ROUND(F756,6)&amp;"",",",".")&amp;", "&amp;SUBSTITUTE(ROUND(G756,6)&amp;"",",","."),"")</f>
        <v/>
      </c>
      <c r="I756" s="46">
        <f>IF(ISNUMBER(F756),IFERROR(HYPERLINK("https://www.mymapcodes.com/go/?t="&amp;IF(U756="","AAA",U756)&amp;"&amp;ma="&amp;LEFT(S756,V756-1)&amp;"&amp;mb="&amp;MID(S756,V756+1,99),"Open on MyMapcodes →"),""),"")</f>
        <v/>
      </c>
      <c r="J756" s="48">
        <f>IF(P756="","",IF(AC756="MISSING","Add the country code: put it in front of the mapcode (e.g. ZAF RDD.2J) or in column C. ZAF = South Africa.",IF(AC756&lt;&gt;"",AC756,IF(M756="NO CONNECTION","Excel couldn't reach the mapcode service. Click the REFRESH RESULTS box just above the table.",IF(NOT(ISNUMBER(F756)),"The mapcode service doesn't recognise "&amp;E756&amp;". Check the mapcode and the country code.",IF(AD756,"Two different country codes were given, so the one in front of the mapcode ("&amp;R756&amp;") was used.",IF(E756&lt;&gt;TRIM(UPPER(B756&amp;"")),"Tidied up to "&amp;E756&amp;".","")))))))</f>
        <v/>
      </c>
      <c r="L756" s="49">
        <f>IF(E756="","",MapcodeAPI&amp;"coords/"&amp;SUBSTITUTE(E756," ","%20"))&amp;LEFT($B$13,0)</f>
        <v/>
      </c>
      <c r="M756" s="49">
        <f>IF(L756="","",IFERROR(_xlfn.WEBSERVICE(L756),IF(MapcodeAPIBackup="","NO CONNECTION",IFERROR(_xlfn.WEBSERVICE(MapcodeAPIBackup&amp;MID(L756,LEN(MapcodeAPI)+1,999)),"NO CONNECTION"))))</f>
        <v/>
      </c>
      <c r="N756" t="inlineStr">
        <is>
          <t xml:space="preserve"> </t>
        </is>
      </c>
      <c r="P756" s="50">
        <f>IFERROR(IF(AND(TRIM(B756&amp;"")="",TRIM(C756&amp;"")=""),"","#"&amp;UPPER(B756&amp;"")),"#(ERROR)")</f>
        <v/>
      </c>
      <c r="Q756" s="50">
        <f>IF(P756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756,2,999)," "," "),"﻿"," "),"​"," "),"⁠"," ")," "," ")," "," "),CHAR(9)," "),CHAR(10)," "),CHAR(13)," "),"MAPCODE"," "),CHAR(34)," "),"“"," "),"”"," "),"'"," "),"’"," "),"‘"," "),"("," "),")"," "),"["," "),"]"," "),"{"," "),"}"," "),","," "),";"," "),"|"," "),":"," "),"/"," "),"\"," ")))</f>
        <v/>
      </c>
      <c r="R756" s="50">
        <f>IF(ISNUMBER(FIND(" ",Q756)),LEFT(Q756,FIND(" ",Q756)-1),"")</f>
        <v/>
      </c>
      <c r="S756" s="50">
        <f>IF(ISNUMBER(FIND(" ",Q756)),TRIM(MID(Q756,FIND(" ",Q756)+1,999)),Q756)</f>
        <v/>
      </c>
      <c r="T7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756&amp;"")," "," "),"﻿"," "),"​"," "),"⁠"," ")," "," ")," "," "),CHAR(9)," "),CHAR(10)," "),CHAR(13)," "),"MAPCODE"," "),CHAR(34)," "),"“"," "),"”"," "),"'"," "),"’"," "),"‘"," "),"("," "),")"," "),"["," "),"]"," "),"{"," "),"}"," "),","," "),";"," "),"|"," "),":"," "),"/"," "),"\"," "))</f>
        <v/>
      </c>
      <c r="U756" s="50">
        <f>IF(R756&lt;&gt;"",R756,T756)</f>
        <v/>
      </c>
      <c r="V756" s="50">
        <f>IFERROR(FIND(".",S756),0)</f>
        <v/>
      </c>
      <c r="W756" s="50">
        <f>IF(V756&gt;0,V756-1,LEN(S756))</f>
        <v/>
      </c>
      <c r="X756" s="50">
        <f>IF(V756=0,"",IFERROR(LEFT(MID(S756,V756+1,99),FIND("-",MID(S756,V756+1,99))-1),MID(S756,V756+1,99)))</f>
        <v/>
      </c>
      <c r="Y756" s="50">
        <f>LEN(X756)</f>
        <v/>
      </c>
      <c r="Z7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756,"0",""),"1",""),"2",""),"3",""),"4",""),"5",""),"6",""),"7",""),"8",""),"9",""),"A",""),"B",""),"C",""),"D",""),"E",""),"F",""),"G",""),"H",""),"I",""),"J",""),"K",""),"L",""),"M",""),"N",""),"O",""),"P",""),"Q",""),"R",""),"S",""),"T",""),"U",""),"V",""),"W",""),"X",""),"Y",""),"Z",""),".",""),"-","")</f>
        <v/>
      </c>
      <c r="AA756" s="50">
        <f>LEN(S756)-LEN(SUBSTITUTE(S756,".",""))</f>
        <v/>
      </c>
      <c r="AB756" s="50">
        <f>AND(W756=5,Y756=4)</f>
        <v/>
      </c>
      <c r="AC756" s="50">
        <f>IF(P756="","",IF(S756="","There is no mapcode in this row, only a country code.",IF(ISNUMBER(FIND(" ",S756)),"There are too many spaces. A mapcode looks like ZAF RDD.2J: the country code, one space, then the code.",IF(Z756&lt;&gt;"","Contains characters that can't be in a mapcode: "&amp;Z756,IF(OR(AA756&lt;&gt;1,W756&lt;2,W756&gt;5,Y756&lt;2,Y756&gt;4),"This doesn't look like a mapcode. Mapcodes look like RDD.2J: 2 to 5 letters or numbers, a dot, then 2 to 4 more.",IF(AND(U756="",NOT(AB756)),"MISSING",IF(AND(U756&lt;&gt;"",OR(LEN(U756)&lt;2,LEN(U756)&gt;6,ISNUMBER(FIND(".",U756)))),"The country code """&amp;U756&amp;""" doesn't look right. Use a code like ZAF (South Africa) or US-CA (California).","")))))))</f>
        <v/>
      </c>
      <c r="AD756" s="50">
        <f>AND(R756&lt;&gt;"",T756&lt;&gt;"",R756&lt;&gt;T756)</f>
        <v/>
      </c>
    </row>
    <row r="757">
      <c r="B757" s="44" t="n"/>
      <c r="C757" s="44" t="n"/>
      <c r="D757" s="45">
        <f>IF(P757="","",IF(AC757="MISSING","MISSING COUNTRY CODE",IF(AC757&lt;&gt;"","NOT A VALID MAPCODE",IF(M757="NO CONNECTION","NO CONNECTION",IF(NOT(ISNUMBER(F757)),"NOT FOUND",IF(AD757,"CONVERTED – PLEASE CHECK","CONVERTED"))))))</f>
        <v/>
      </c>
      <c r="E757" s="46">
        <f>IF(OR(P757="",AC757&lt;&gt;""),"",TRIM(U757&amp;" "&amp;S757))</f>
        <v/>
      </c>
      <c r="F757" s="47">
        <f>IF(OR(M757="",M757="NO CONNECTION"),"",IFERROR(VALUE(SUBSTITUTE(_xlfn.FILTERXML(M757,"//latDeg"),".",MID(1/2,2,1))),""))</f>
        <v/>
      </c>
      <c r="G757" s="47">
        <f>IF(OR(M757="",M757="NO CONNECTION"),"",IFERROR(VALUE(SUBSTITUTE(_xlfn.FILTERXML(M757,"//lonDeg"),".",MID(1/2,2,1))),""))</f>
        <v/>
      </c>
      <c r="H757" s="45">
        <f>IF(ISNUMBER(F757),SUBSTITUTE(ROUND(F757,6)&amp;"",",",".")&amp;", "&amp;SUBSTITUTE(ROUND(G757,6)&amp;"",",","."),"")</f>
        <v/>
      </c>
      <c r="I757" s="46">
        <f>IF(ISNUMBER(F757),IFERROR(HYPERLINK("https://www.mymapcodes.com/go/?t="&amp;IF(U757="","AAA",U757)&amp;"&amp;ma="&amp;LEFT(S757,V757-1)&amp;"&amp;mb="&amp;MID(S757,V757+1,99),"Open on MyMapcodes →"),""),"")</f>
        <v/>
      </c>
      <c r="J757" s="48">
        <f>IF(P757="","",IF(AC757="MISSING","Add the country code: put it in front of the mapcode (e.g. ZAF RDD.2J) or in column C. ZAF = South Africa.",IF(AC757&lt;&gt;"",AC757,IF(M757="NO CONNECTION","Excel couldn't reach the mapcode service. Click the REFRESH RESULTS box just above the table.",IF(NOT(ISNUMBER(F757)),"The mapcode service doesn't recognise "&amp;E757&amp;". Check the mapcode and the country code.",IF(AD757,"Two different country codes were given, so the one in front of the mapcode ("&amp;R757&amp;") was used.",IF(E757&lt;&gt;TRIM(UPPER(B757&amp;"")),"Tidied up to "&amp;E757&amp;".","")))))))</f>
        <v/>
      </c>
      <c r="L757" s="49">
        <f>IF(E757="","",MapcodeAPI&amp;"coords/"&amp;SUBSTITUTE(E757," ","%20"))&amp;LEFT($B$13,0)</f>
        <v/>
      </c>
      <c r="M757" s="49">
        <f>IF(L757="","",IFERROR(_xlfn.WEBSERVICE(L757),IF(MapcodeAPIBackup="","NO CONNECTION",IFERROR(_xlfn.WEBSERVICE(MapcodeAPIBackup&amp;MID(L757,LEN(MapcodeAPI)+1,999)),"NO CONNECTION"))))</f>
        <v/>
      </c>
      <c r="N757" t="inlineStr">
        <is>
          <t xml:space="preserve"> </t>
        </is>
      </c>
      <c r="P757" s="50">
        <f>IFERROR(IF(AND(TRIM(B757&amp;"")="",TRIM(C757&amp;"")=""),"","#"&amp;UPPER(B757&amp;"")),"#(ERROR)")</f>
        <v/>
      </c>
      <c r="Q757" s="50">
        <f>IF(P757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757,2,999)," "," "),"﻿"," "),"​"," "),"⁠"," ")," "," ")," "," "),CHAR(9)," "),CHAR(10)," "),CHAR(13)," "),"MAPCODE"," "),CHAR(34)," "),"“"," "),"”"," "),"'"," "),"’"," "),"‘"," "),"("," "),")"," "),"["," "),"]"," "),"{"," "),"}"," "),","," "),";"," "),"|"," "),":"," "),"/"," "),"\"," ")))</f>
        <v/>
      </c>
      <c r="R757" s="50">
        <f>IF(ISNUMBER(FIND(" ",Q757)),LEFT(Q757,FIND(" ",Q757)-1),"")</f>
        <v/>
      </c>
      <c r="S757" s="50">
        <f>IF(ISNUMBER(FIND(" ",Q757)),TRIM(MID(Q757,FIND(" ",Q757)+1,999)),Q757)</f>
        <v/>
      </c>
      <c r="T7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757&amp;"")," "," "),"﻿"," "),"​"," "),"⁠"," ")," "," ")," "," "),CHAR(9)," "),CHAR(10)," "),CHAR(13)," "),"MAPCODE"," "),CHAR(34)," "),"“"," "),"”"," "),"'"," "),"’"," "),"‘"," "),"("," "),")"," "),"["," "),"]"," "),"{"," "),"}"," "),","," "),";"," "),"|"," "),":"," "),"/"," "),"\"," "))</f>
        <v/>
      </c>
      <c r="U757" s="50">
        <f>IF(R757&lt;&gt;"",R757,T757)</f>
        <v/>
      </c>
      <c r="V757" s="50">
        <f>IFERROR(FIND(".",S757),0)</f>
        <v/>
      </c>
      <c r="W757" s="50">
        <f>IF(V757&gt;0,V757-1,LEN(S757))</f>
        <v/>
      </c>
      <c r="X757" s="50">
        <f>IF(V757=0,"",IFERROR(LEFT(MID(S757,V757+1,99),FIND("-",MID(S757,V757+1,99))-1),MID(S757,V757+1,99)))</f>
        <v/>
      </c>
      <c r="Y757" s="50">
        <f>LEN(X757)</f>
        <v/>
      </c>
      <c r="Z7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757,"0",""),"1",""),"2",""),"3",""),"4",""),"5",""),"6",""),"7",""),"8",""),"9",""),"A",""),"B",""),"C",""),"D",""),"E",""),"F",""),"G",""),"H",""),"I",""),"J",""),"K",""),"L",""),"M",""),"N",""),"O",""),"P",""),"Q",""),"R",""),"S",""),"T",""),"U",""),"V",""),"W",""),"X",""),"Y",""),"Z",""),".",""),"-","")</f>
        <v/>
      </c>
      <c r="AA757" s="50">
        <f>LEN(S757)-LEN(SUBSTITUTE(S757,".",""))</f>
        <v/>
      </c>
      <c r="AB757" s="50">
        <f>AND(W757=5,Y757=4)</f>
        <v/>
      </c>
      <c r="AC757" s="50">
        <f>IF(P757="","",IF(S757="","There is no mapcode in this row, only a country code.",IF(ISNUMBER(FIND(" ",S757)),"There are too many spaces. A mapcode looks like ZAF RDD.2J: the country code, one space, then the code.",IF(Z757&lt;&gt;"","Contains characters that can't be in a mapcode: "&amp;Z757,IF(OR(AA757&lt;&gt;1,W757&lt;2,W757&gt;5,Y757&lt;2,Y757&gt;4),"This doesn't look like a mapcode. Mapcodes look like RDD.2J: 2 to 5 letters or numbers, a dot, then 2 to 4 more.",IF(AND(U757="",NOT(AB757)),"MISSING",IF(AND(U757&lt;&gt;"",OR(LEN(U757)&lt;2,LEN(U757)&gt;6,ISNUMBER(FIND(".",U757)))),"The country code """&amp;U757&amp;""" doesn't look right. Use a code like ZAF (South Africa) or US-CA (California).","")))))))</f>
        <v/>
      </c>
      <c r="AD757" s="50">
        <f>AND(R757&lt;&gt;"",T757&lt;&gt;"",R757&lt;&gt;T757)</f>
        <v/>
      </c>
    </row>
    <row r="758">
      <c r="B758" s="44" t="n"/>
      <c r="C758" s="44" t="n"/>
      <c r="D758" s="45">
        <f>IF(P758="","",IF(AC758="MISSING","MISSING COUNTRY CODE",IF(AC758&lt;&gt;"","NOT A VALID MAPCODE",IF(M758="NO CONNECTION","NO CONNECTION",IF(NOT(ISNUMBER(F758)),"NOT FOUND",IF(AD758,"CONVERTED – PLEASE CHECK","CONVERTED"))))))</f>
        <v/>
      </c>
      <c r="E758" s="46">
        <f>IF(OR(P758="",AC758&lt;&gt;""),"",TRIM(U758&amp;" "&amp;S758))</f>
        <v/>
      </c>
      <c r="F758" s="47">
        <f>IF(OR(M758="",M758="NO CONNECTION"),"",IFERROR(VALUE(SUBSTITUTE(_xlfn.FILTERXML(M758,"//latDeg"),".",MID(1/2,2,1))),""))</f>
        <v/>
      </c>
      <c r="G758" s="47">
        <f>IF(OR(M758="",M758="NO CONNECTION"),"",IFERROR(VALUE(SUBSTITUTE(_xlfn.FILTERXML(M758,"//lonDeg"),".",MID(1/2,2,1))),""))</f>
        <v/>
      </c>
      <c r="H758" s="45">
        <f>IF(ISNUMBER(F758),SUBSTITUTE(ROUND(F758,6)&amp;"",",",".")&amp;", "&amp;SUBSTITUTE(ROUND(G758,6)&amp;"",",","."),"")</f>
        <v/>
      </c>
      <c r="I758" s="46">
        <f>IF(ISNUMBER(F758),IFERROR(HYPERLINK("https://www.mymapcodes.com/go/?t="&amp;IF(U758="","AAA",U758)&amp;"&amp;ma="&amp;LEFT(S758,V758-1)&amp;"&amp;mb="&amp;MID(S758,V758+1,99),"Open on MyMapcodes →"),""),"")</f>
        <v/>
      </c>
      <c r="J758" s="48">
        <f>IF(P758="","",IF(AC758="MISSING","Add the country code: put it in front of the mapcode (e.g. ZAF RDD.2J) or in column C. ZAF = South Africa.",IF(AC758&lt;&gt;"",AC758,IF(M758="NO CONNECTION","Excel couldn't reach the mapcode service. Click the REFRESH RESULTS box just above the table.",IF(NOT(ISNUMBER(F758)),"The mapcode service doesn't recognise "&amp;E758&amp;". Check the mapcode and the country code.",IF(AD758,"Two different country codes were given, so the one in front of the mapcode ("&amp;R758&amp;") was used.",IF(E758&lt;&gt;TRIM(UPPER(B758&amp;"")),"Tidied up to "&amp;E758&amp;".","")))))))</f>
        <v/>
      </c>
      <c r="L758" s="49">
        <f>IF(E758="","",MapcodeAPI&amp;"coords/"&amp;SUBSTITUTE(E758," ","%20"))&amp;LEFT($B$13,0)</f>
        <v/>
      </c>
      <c r="M758" s="49">
        <f>IF(L758="","",IFERROR(_xlfn.WEBSERVICE(L758),IF(MapcodeAPIBackup="","NO CONNECTION",IFERROR(_xlfn.WEBSERVICE(MapcodeAPIBackup&amp;MID(L758,LEN(MapcodeAPI)+1,999)),"NO CONNECTION"))))</f>
        <v/>
      </c>
      <c r="N758" t="inlineStr">
        <is>
          <t xml:space="preserve"> </t>
        </is>
      </c>
      <c r="P758" s="50">
        <f>IFERROR(IF(AND(TRIM(B758&amp;"")="",TRIM(C758&amp;"")=""),"","#"&amp;UPPER(B758&amp;"")),"#(ERROR)")</f>
        <v/>
      </c>
      <c r="Q758" s="50">
        <f>IF(P758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758,2,999)," "," "),"﻿"," "),"​"," "),"⁠"," ")," "," ")," "," "),CHAR(9)," "),CHAR(10)," "),CHAR(13)," "),"MAPCODE"," "),CHAR(34)," "),"“"," "),"”"," "),"'"," "),"’"," "),"‘"," "),"("," "),")"," "),"["," "),"]"," "),"{"," "),"}"," "),","," "),";"," "),"|"," "),":"," "),"/"," "),"\"," ")))</f>
        <v/>
      </c>
      <c r="R758" s="50">
        <f>IF(ISNUMBER(FIND(" ",Q758)),LEFT(Q758,FIND(" ",Q758)-1),"")</f>
        <v/>
      </c>
      <c r="S758" s="50">
        <f>IF(ISNUMBER(FIND(" ",Q758)),TRIM(MID(Q758,FIND(" ",Q758)+1,999)),Q758)</f>
        <v/>
      </c>
      <c r="T7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758&amp;"")," "," "),"﻿"," "),"​"," "),"⁠"," ")," "," ")," "," "),CHAR(9)," "),CHAR(10)," "),CHAR(13)," "),"MAPCODE"," "),CHAR(34)," "),"“"," "),"”"," "),"'"," "),"’"," "),"‘"," "),"("," "),")"," "),"["," "),"]"," "),"{"," "),"}"," "),","," "),";"," "),"|"," "),":"," "),"/"," "),"\"," "))</f>
        <v/>
      </c>
      <c r="U758" s="50">
        <f>IF(R758&lt;&gt;"",R758,T758)</f>
        <v/>
      </c>
      <c r="V758" s="50">
        <f>IFERROR(FIND(".",S758),0)</f>
        <v/>
      </c>
      <c r="W758" s="50">
        <f>IF(V758&gt;0,V758-1,LEN(S758))</f>
        <v/>
      </c>
      <c r="X758" s="50">
        <f>IF(V758=0,"",IFERROR(LEFT(MID(S758,V758+1,99),FIND("-",MID(S758,V758+1,99))-1),MID(S758,V758+1,99)))</f>
        <v/>
      </c>
      <c r="Y758" s="50">
        <f>LEN(X758)</f>
        <v/>
      </c>
      <c r="Z7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758,"0",""),"1",""),"2",""),"3",""),"4",""),"5",""),"6",""),"7",""),"8",""),"9",""),"A",""),"B",""),"C",""),"D",""),"E",""),"F",""),"G",""),"H",""),"I",""),"J",""),"K",""),"L",""),"M",""),"N",""),"O",""),"P",""),"Q",""),"R",""),"S",""),"T",""),"U",""),"V",""),"W",""),"X",""),"Y",""),"Z",""),".",""),"-","")</f>
        <v/>
      </c>
      <c r="AA758" s="50">
        <f>LEN(S758)-LEN(SUBSTITUTE(S758,".",""))</f>
        <v/>
      </c>
      <c r="AB758" s="50">
        <f>AND(W758=5,Y758=4)</f>
        <v/>
      </c>
      <c r="AC758" s="50">
        <f>IF(P758="","",IF(S758="","There is no mapcode in this row, only a country code.",IF(ISNUMBER(FIND(" ",S758)),"There are too many spaces. A mapcode looks like ZAF RDD.2J: the country code, one space, then the code.",IF(Z758&lt;&gt;"","Contains characters that can't be in a mapcode: "&amp;Z758,IF(OR(AA758&lt;&gt;1,W758&lt;2,W758&gt;5,Y758&lt;2,Y758&gt;4),"This doesn't look like a mapcode. Mapcodes look like RDD.2J: 2 to 5 letters or numbers, a dot, then 2 to 4 more.",IF(AND(U758="",NOT(AB758)),"MISSING",IF(AND(U758&lt;&gt;"",OR(LEN(U758)&lt;2,LEN(U758)&gt;6,ISNUMBER(FIND(".",U758)))),"The country code """&amp;U758&amp;""" doesn't look right. Use a code like ZAF (South Africa) or US-CA (California).","")))))))</f>
        <v/>
      </c>
      <c r="AD758" s="50">
        <f>AND(R758&lt;&gt;"",T758&lt;&gt;"",R758&lt;&gt;T758)</f>
        <v/>
      </c>
    </row>
    <row r="759">
      <c r="B759" s="44" t="n"/>
      <c r="C759" s="44" t="n"/>
      <c r="D759" s="45">
        <f>IF(P759="","",IF(AC759="MISSING","MISSING COUNTRY CODE",IF(AC759&lt;&gt;"","NOT A VALID MAPCODE",IF(M759="NO CONNECTION","NO CONNECTION",IF(NOT(ISNUMBER(F759)),"NOT FOUND",IF(AD759,"CONVERTED – PLEASE CHECK","CONVERTED"))))))</f>
        <v/>
      </c>
      <c r="E759" s="46">
        <f>IF(OR(P759="",AC759&lt;&gt;""),"",TRIM(U759&amp;" "&amp;S759))</f>
        <v/>
      </c>
      <c r="F759" s="47">
        <f>IF(OR(M759="",M759="NO CONNECTION"),"",IFERROR(VALUE(SUBSTITUTE(_xlfn.FILTERXML(M759,"//latDeg"),".",MID(1/2,2,1))),""))</f>
        <v/>
      </c>
      <c r="G759" s="47">
        <f>IF(OR(M759="",M759="NO CONNECTION"),"",IFERROR(VALUE(SUBSTITUTE(_xlfn.FILTERXML(M759,"//lonDeg"),".",MID(1/2,2,1))),""))</f>
        <v/>
      </c>
      <c r="H759" s="45">
        <f>IF(ISNUMBER(F759),SUBSTITUTE(ROUND(F759,6)&amp;"",",",".")&amp;", "&amp;SUBSTITUTE(ROUND(G759,6)&amp;"",",","."),"")</f>
        <v/>
      </c>
      <c r="I759" s="46">
        <f>IF(ISNUMBER(F759),IFERROR(HYPERLINK("https://www.mymapcodes.com/go/?t="&amp;IF(U759="","AAA",U759)&amp;"&amp;ma="&amp;LEFT(S759,V759-1)&amp;"&amp;mb="&amp;MID(S759,V759+1,99),"Open on MyMapcodes →"),""),"")</f>
        <v/>
      </c>
      <c r="J759" s="48">
        <f>IF(P759="","",IF(AC759="MISSING","Add the country code: put it in front of the mapcode (e.g. ZAF RDD.2J) or in column C. ZAF = South Africa.",IF(AC759&lt;&gt;"",AC759,IF(M759="NO CONNECTION","Excel couldn't reach the mapcode service. Click the REFRESH RESULTS box just above the table.",IF(NOT(ISNUMBER(F759)),"The mapcode service doesn't recognise "&amp;E759&amp;". Check the mapcode and the country code.",IF(AD759,"Two different country codes were given, so the one in front of the mapcode ("&amp;R759&amp;") was used.",IF(E759&lt;&gt;TRIM(UPPER(B759&amp;"")),"Tidied up to "&amp;E759&amp;".","")))))))</f>
        <v/>
      </c>
      <c r="L759" s="49">
        <f>IF(E759="","",MapcodeAPI&amp;"coords/"&amp;SUBSTITUTE(E759," ","%20"))&amp;LEFT($B$13,0)</f>
        <v/>
      </c>
      <c r="M759" s="49">
        <f>IF(L759="","",IFERROR(_xlfn.WEBSERVICE(L759),IF(MapcodeAPIBackup="","NO CONNECTION",IFERROR(_xlfn.WEBSERVICE(MapcodeAPIBackup&amp;MID(L759,LEN(MapcodeAPI)+1,999)),"NO CONNECTION"))))</f>
        <v/>
      </c>
      <c r="N759" t="inlineStr">
        <is>
          <t xml:space="preserve"> </t>
        </is>
      </c>
      <c r="P759" s="50">
        <f>IFERROR(IF(AND(TRIM(B759&amp;"")="",TRIM(C759&amp;"")=""),"","#"&amp;UPPER(B759&amp;"")),"#(ERROR)")</f>
        <v/>
      </c>
      <c r="Q759" s="50">
        <f>IF(P759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759,2,999)," "," "),"﻿"," "),"​"," "),"⁠"," ")," "," ")," "," "),CHAR(9)," "),CHAR(10)," "),CHAR(13)," "),"MAPCODE"," "),CHAR(34)," "),"“"," "),"”"," "),"'"," "),"’"," "),"‘"," "),"("," "),")"," "),"["," "),"]"," "),"{"," "),"}"," "),","," "),";"," "),"|"," "),":"," "),"/"," "),"\"," ")))</f>
        <v/>
      </c>
      <c r="R759" s="50">
        <f>IF(ISNUMBER(FIND(" ",Q759)),LEFT(Q759,FIND(" ",Q759)-1),"")</f>
        <v/>
      </c>
      <c r="S759" s="50">
        <f>IF(ISNUMBER(FIND(" ",Q759)),TRIM(MID(Q759,FIND(" ",Q759)+1,999)),Q759)</f>
        <v/>
      </c>
      <c r="T7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759&amp;"")," "," "),"﻿"," "),"​"," "),"⁠"," ")," "," ")," "," "),CHAR(9)," "),CHAR(10)," "),CHAR(13)," "),"MAPCODE"," "),CHAR(34)," "),"“"," "),"”"," "),"'"," "),"’"," "),"‘"," "),"("," "),")"," "),"["," "),"]"," "),"{"," "),"}"," "),","," "),";"," "),"|"," "),":"," "),"/"," "),"\"," "))</f>
        <v/>
      </c>
      <c r="U759" s="50">
        <f>IF(R759&lt;&gt;"",R759,T759)</f>
        <v/>
      </c>
      <c r="V759" s="50">
        <f>IFERROR(FIND(".",S759),0)</f>
        <v/>
      </c>
      <c r="W759" s="50">
        <f>IF(V759&gt;0,V759-1,LEN(S759))</f>
        <v/>
      </c>
      <c r="X759" s="50">
        <f>IF(V759=0,"",IFERROR(LEFT(MID(S759,V759+1,99),FIND("-",MID(S759,V759+1,99))-1),MID(S759,V759+1,99)))</f>
        <v/>
      </c>
      <c r="Y759" s="50">
        <f>LEN(X759)</f>
        <v/>
      </c>
      <c r="Z7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759,"0",""),"1",""),"2",""),"3",""),"4",""),"5",""),"6",""),"7",""),"8",""),"9",""),"A",""),"B",""),"C",""),"D",""),"E",""),"F",""),"G",""),"H",""),"I",""),"J",""),"K",""),"L",""),"M",""),"N",""),"O",""),"P",""),"Q",""),"R",""),"S",""),"T",""),"U",""),"V",""),"W",""),"X",""),"Y",""),"Z",""),".",""),"-","")</f>
        <v/>
      </c>
      <c r="AA759" s="50">
        <f>LEN(S759)-LEN(SUBSTITUTE(S759,".",""))</f>
        <v/>
      </c>
      <c r="AB759" s="50">
        <f>AND(W759=5,Y759=4)</f>
        <v/>
      </c>
      <c r="AC759" s="50">
        <f>IF(P759="","",IF(S759="","There is no mapcode in this row, only a country code.",IF(ISNUMBER(FIND(" ",S759)),"There are too many spaces. A mapcode looks like ZAF RDD.2J: the country code, one space, then the code.",IF(Z759&lt;&gt;"","Contains characters that can't be in a mapcode: "&amp;Z759,IF(OR(AA759&lt;&gt;1,W759&lt;2,W759&gt;5,Y759&lt;2,Y759&gt;4),"This doesn't look like a mapcode. Mapcodes look like RDD.2J: 2 to 5 letters or numbers, a dot, then 2 to 4 more.",IF(AND(U759="",NOT(AB759)),"MISSING",IF(AND(U759&lt;&gt;"",OR(LEN(U759)&lt;2,LEN(U759)&gt;6,ISNUMBER(FIND(".",U759)))),"The country code """&amp;U759&amp;""" doesn't look right. Use a code like ZAF (South Africa) or US-CA (California).","")))))))</f>
        <v/>
      </c>
      <c r="AD759" s="50">
        <f>AND(R759&lt;&gt;"",T759&lt;&gt;"",R759&lt;&gt;T759)</f>
        <v/>
      </c>
    </row>
    <row r="760">
      <c r="B760" s="44" t="n"/>
      <c r="C760" s="44" t="n"/>
      <c r="D760" s="45">
        <f>IF(P760="","",IF(AC760="MISSING","MISSING COUNTRY CODE",IF(AC760&lt;&gt;"","NOT A VALID MAPCODE",IF(M760="NO CONNECTION","NO CONNECTION",IF(NOT(ISNUMBER(F760)),"NOT FOUND",IF(AD760,"CONVERTED – PLEASE CHECK","CONVERTED"))))))</f>
        <v/>
      </c>
      <c r="E760" s="46">
        <f>IF(OR(P760="",AC760&lt;&gt;""),"",TRIM(U760&amp;" "&amp;S760))</f>
        <v/>
      </c>
      <c r="F760" s="47">
        <f>IF(OR(M760="",M760="NO CONNECTION"),"",IFERROR(VALUE(SUBSTITUTE(_xlfn.FILTERXML(M760,"//latDeg"),".",MID(1/2,2,1))),""))</f>
        <v/>
      </c>
      <c r="G760" s="47">
        <f>IF(OR(M760="",M760="NO CONNECTION"),"",IFERROR(VALUE(SUBSTITUTE(_xlfn.FILTERXML(M760,"//lonDeg"),".",MID(1/2,2,1))),""))</f>
        <v/>
      </c>
      <c r="H760" s="45">
        <f>IF(ISNUMBER(F760),SUBSTITUTE(ROUND(F760,6)&amp;"",",",".")&amp;", "&amp;SUBSTITUTE(ROUND(G760,6)&amp;"",",","."),"")</f>
        <v/>
      </c>
      <c r="I760" s="46">
        <f>IF(ISNUMBER(F760),IFERROR(HYPERLINK("https://www.mymapcodes.com/go/?t="&amp;IF(U760="","AAA",U760)&amp;"&amp;ma="&amp;LEFT(S760,V760-1)&amp;"&amp;mb="&amp;MID(S760,V760+1,99),"Open on MyMapcodes →"),""),"")</f>
        <v/>
      </c>
      <c r="J760" s="48">
        <f>IF(P760="","",IF(AC760="MISSING","Add the country code: put it in front of the mapcode (e.g. ZAF RDD.2J) or in column C. ZAF = South Africa.",IF(AC760&lt;&gt;"",AC760,IF(M760="NO CONNECTION","Excel couldn't reach the mapcode service. Click the REFRESH RESULTS box just above the table.",IF(NOT(ISNUMBER(F760)),"The mapcode service doesn't recognise "&amp;E760&amp;". Check the mapcode and the country code.",IF(AD760,"Two different country codes were given, so the one in front of the mapcode ("&amp;R760&amp;") was used.",IF(E760&lt;&gt;TRIM(UPPER(B760&amp;"")),"Tidied up to "&amp;E760&amp;".","")))))))</f>
        <v/>
      </c>
      <c r="L760" s="49">
        <f>IF(E760="","",MapcodeAPI&amp;"coords/"&amp;SUBSTITUTE(E760," ","%20"))&amp;LEFT($B$13,0)</f>
        <v/>
      </c>
      <c r="M760" s="49">
        <f>IF(L760="","",IFERROR(_xlfn.WEBSERVICE(L760),IF(MapcodeAPIBackup="","NO CONNECTION",IFERROR(_xlfn.WEBSERVICE(MapcodeAPIBackup&amp;MID(L760,LEN(MapcodeAPI)+1,999)),"NO CONNECTION"))))</f>
        <v/>
      </c>
      <c r="N760" t="inlineStr">
        <is>
          <t xml:space="preserve"> </t>
        </is>
      </c>
      <c r="P760" s="50">
        <f>IFERROR(IF(AND(TRIM(B760&amp;"")="",TRIM(C760&amp;"")=""),"","#"&amp;UPPER(B760&amp;"")),"#(ERROR)")</f>
        <v/>
      </c>
      <c r="Q760" s="50">
        <f>IF(P760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760,2,999)," "," "),"﻿"," "),"​"," "),"⁠"," ")," "," ")," "," "),CHAR(9)," "),CHAR(10)," "),CHAR(13)," "),"MAPCODE"," "),CHAR(34)," "),"“"," "),"”"," "),"'"," "),"’"," "),"‘"," "),"("," "),")"," "),"["," "),"]"," "),"{"," "),"}"," "),","," "),";"," "),"|"," "),":"," "),"/"," "),"\"," ")))</f>
        <v/>
      </c>
      <c r="R760" s="50">
        <f>IF(ISNUMBER(FIND(" ",Q760)),LEFT(Q760,FIND(" ",Q760)-1),"")</f>
        <v/>
      </c>
      <c r="S760" s="50">
        <f>IF(ISNUMBER(FIND(" ",Q760)),TRIM(MID(Q760,FIND(" ",Q760)+1,999)),Q760)</f>
        <v/>
      </c>
      <c r="T7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760&amp;"")," "," "),"﻿"," "),"​"," "),"⁠"," ")," "," ")," "," "),CHAR(9)," "),CHAR(10)," "),CHAR(13)," "),"MAPCODE"," "),CHAR(34)," "),"“"," "),"”"," "),"'"," "),"’"," "),"‘"," "),"("," "),")"," "),"["," "),"]"," "),"{"," "),"}"," "),","," "),";"," "),"|"," "),":"," "),"/"," "),"\"," "))</f>
        <v/>
      </c>
      <c r="U760" s="50">
        <f>IF(R760&lt;&gt;"",R760,T760)</f>
        <v/>
      </c>
      <c r="V760" s="50">
        <f>IFERROR(FIND(".",S760),0)</f>
        <v/>
      </c>
      <c r="W760" s="50">
        <f>IF(V760&gt;0,V760-1,LEN(S760))</f>
        <v/>
      </c>
      <c r="X760" s="50">
        <f>IF(V760=0,"",IFERROR(LEFT(MID(S760,V760+1,99),FIND("-",MID(S760,V760+1,99))-1),MID(S760,V760+1,99)))</f>
        <v/>
      </c>
      <c r="Y760" s="50">
        <f>LEN(X760)</f>
        <v/>
      </c>
      <c r="Z7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760,"0",""),"1",""),"2",""),"3",""),"4",""),"5",""),"6",""),"7",""),"8",""),"9",""),"A",""),"B",""),"C",""),"D",""),"E",""),"F",""),"G",""),"H",""),"I",""),"J",""),"K",""),"L",""),"M",""),"N",""),"O",""),"P",""),"Q",""),"R",""),"S",""),"T",""),"U",""),"V",""),"W",""),"X",""),"Y",""),"Z",""),".",""),"-","")</f>
        <v/>
      </c>
      <c r="AA760" s="50">
        <f>LEN(S760)-LEN(SUBSTITUTE(S760,".",""))</f>
        <v/>
      </c>
      <c r="AB760" s="50">
        <f>AND(W760=5,Y760=4)</f>
        <v/>
      </c>
      <c r="AC760" s="50">
        <f>IF(P760="","",IF(S760="","There is no mapcode in this row, only a country code.",IF(ISNUMBER(FIND(" ",S760)),"There are too many spaces. A mapcode looks like ZAF RDD.2J: the country code, one space, then the code.",IF(Z760&lt;&gt;"","Contains characters that can't be in a mapcode: "&amp;Z760,IF(OR(AA760&lt;&gt;1,W760&lt;2,W760&gt;5,Y760&lt;2,Y760&gt;4),"This doesn't look like a mapcode. Mapcodes look like RDD.2J: 2 to 5 letters or numbers, a dot, then 2 to 4 more.",IF(AND(U760="",NOT(AB760)),"MISSING",IF(AND(U760&lt;&gt;"",OR(LEN(U760)&lt;2,LEN(U760)&gt;6,ISNUMBER(FIND(".",U760)))),"The country code """&amp;U760&amp;""" doesn't look right. Use a code like ZAF (South Africa) or US-CA (California).","")))))))</f>
        <v/>
      </c>
      <c r="AD760" s="50">
        <f>AND(R760&lt;&gt;"",T760&lt;&gt;"",R760&lt;&gt;T760)</f>
        <v/>
      </c>
    </row>
    <row r="761">
      <c r="B761" s="44" t="n"/>
      <c r="C761" s="44" t="n"/>
      <c r="D761" s="45">
        <f>IF(P761="","",IF(AC761="MISSING","MISSING COUNTRY CODE",IF(AC761&lt;&gt;"","NOT A VALID MAPCODE",IF(M761="NO CONNECTION","NO CONNECTION",IF(NOT(ISNUMBER(F761)),"NOT FOUND",IF(AD761,"CONVERTED – PLEASE CHECK","CONVERTED"))))))</f>
        <v/>
      </c>
      <c r="E761" s="46">
        <f>IF(OR(P761="",AC761&lt;&gt;""),"",TRIM(U761&amp;" "&amp;S761))</f>
        <v/>
      </c>
      <c r="F761" s="47">
        <f>IF(OR(M761="",M761="NO CONNECTION"),"",IFERROR(VALUE(SUBSTITUTE(_xlfn.FILTERXML(M761,"//latDeg"),".",MID(1/2,2,1))),""))</f>
        <v/>
      </c>
      <c r="G761" s="47">
        <f>IF(OR(M761="",M761="NO CONNECTION"),"",IFERROR(VALUE(SUBSTITUTE(_xlfn.FILTERXML(M761,"//lonDeg"),".",MID(1/2,2,1))),""))</f>
        <v/>
      </c>
      <c r="H761" s="45">
        <f>IF(ISNUMBER(F761),SUBSTITUTE(ROUND(F761,6)&amp;"",",",".")&amp;", "&amp;SUBSTITUTE(ROUND(G761,6)&amp;"",",","."),"")</f>
        <v/>
      </c>
      <c r="I761" s="46">
        <f>IF(ISNUMBER(F761),IFERROR(HYPERLINK("https://www.mymapcodes.com/go/?t="&amp;IF(U761="","AAA",U761)&amp;"&amp;ma="&amp;LEFT(S761,V761-1)&amp;"&amp;mb="&amp;MID(S761,V761+1,99),"Open on MyMapcodes →"),""),"")</f>
        <v/>
      </c>
      <c r="J761" s="48">
        <f>IF(P761="","",IF(AC761="MISSING","Add the country code: put it in front of the mapcode (e.g. ZAF RDD.2J) or in column C. ZAF = South Africa.",IF(AC761&lt;&gt;"",AC761,IF(M761="NO CONNECTION","Excel couldn't reach the mapcode service. Click the REFRESH RESULTS box just above the table.",IF(NOT(ISNUMBER(F761)),"The mapcode service doesn't recognise "&amp;E761&amp;". Check the mapcode and the country code.",IF(AD761,"Two different country codes were given, so the one in front of the mapcode ("&amp;R761&amp;") was used.",IF(E761&lt;&gt;TRIM(UPPER(B761&amp;"")),"Tidied up to "&amp;E761&amp;".","")))))))</f>
        <v/>
      </c>
      <c r="L761" s="49">
        <f>IF(E761="","",MapcodeAPI&amp;"coords/"&amp;SUBSTITUTE(E761," ","%20"))&amp;LEFT($B$13,0)</f>
        <v/>
      </c>
      <c r="M761" s="49">
        <f>IF(L761="","",IFERROR(_xlfn.WEBSERVICE(L761),IF(MapcodeAPIBackup="","NO CONNECTION",IFERROR(_xlfn.WEBSERVICE(MapcodeAPIBackup&amp;MID(L761,LEN(MapcodeAPI)+1,999)),"NO CONNECTION"))))</f>
        <v/>
      </c>
      <c r="N761" t="inlineStr">
        <is>
          <t xml:space="preserve"> </t>
        </is>
      </c>
      <c r="P761" s="50">
        <f>IFERROR(IF(AND(TRIM(B761&amp;"")="",TRIM(C761&amp;"")=""),"","#"&amp;UPPER(B761&amp;"")),"#(ERROR)")</f>
        <v/>
      </c>
      <c r="Q761" s="50">
        <f>IF(P761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761,2,999)," "," "),"﻿"," "),"​"," "),"⁠"," ")," "," ")," "," "),CHAR(9)," "),CHAR(10)," "),CHAR(13)," "),"MAPCODE"," "),CHAR(34)," "),"“"," "),"”"," "),"'"," "),"’"," "),"‘"," "),"("," "),")"," "),"["," "),"]"," "),"{"," "),"}"," "),","," "),";"," "),"|"," "),":"," "),"/"," "),"\"," ")))</f>
        <v/>
      </c>
      <c r="R761" s="50">
        <f>IF(ISNUMBER(FIND(" ",Q761)),LEFT(Q761,FIND(" ",Q761)-1),"")</f>
        <v/>
      </c>
      <c r="S761" s="50">
        <f>IF(ISNUMBER(FIND(" ",Q761)),TRIM(MID(Q761,FIND(" ",Q761)+1,999)),Q761)</f>
        <v/>
      </c>
      <c r="T7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761&amp;"")," "," "),"﻿"," "),"​"," "),"⁠"," ")," "," ")," "," "),CHAR(9)," "),CHAR(10)," "),CHAR(13)," "),"MAPCODE"," "),CHAR(34)," "),"“"," "),"”"," "),"'"," "),"’"," "),"‘"," "),"("," "),")"," "),"["," "),"]"," "),"{"," "),"}"," "),","," "),";"," "),"|"," "),":"," "),"/"," "),"\"," "))</f>
        <v/>
      </c>
      <c r="U761" s="50">
        <f>IF(R761&lt;&gt;"",R761,T761)</f>
        <v/>
      </c>
      <c r="V761" s="50">
        <f>IFERROR(FIND(".",S761),0)</f>
        <v/>
      </c>
      <c r="W761" s="50">
        <f>IF(V761&gt;0,V761-1,LEN(S761))</f>
        <v/>
      </c>
      <c r="X761" s="50">
        <f>IF(V761=0,"",IFERROR(LEFT(MID(S761,V761+1,99),FIND("-",MID(S761,V761+1,99))-1),MID(S761,V761+1,99)))</f>
        <v/>
      </c>
      <c r="Y761" s="50">
        <f>LEN(X761)</f>
        <v/>
      </c>
      <c r="Z7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761,"0",""),"1",""),"2",""),"3",""),"4",""),"5",""),"6",""),"7",""),"8",""),"9",""),"A",""),"B",""),"C",""),"D",""),"E",""),"F",""),"G",""),"H",""),"I",""),"J",""),"K",""),"L",""),"M",""),"N",""),"O",""),"P",""),"Q",""),"R",""),"S",""),"T",""),"U",""),"V",""),"W",""),"X",""),"Y",""),"Z",""),".",""),"-","")</f>
        <v/>
      </c>
      <c r="AA761" s="50">
        <f>LEN(S761)-LEN(SUBSTITUTE(S761,".",""))</f>
        <v/>
      </c>
      <c r="AB761" s="50">
        <f>AND(W761=5,Y761=4)</f>
        <v/>
      </c>
      <c r="AC761" s="50">
        <f>IF(P761="","",IF(S761="","There is no mapcode in this row, only a country code.",IF(ISNUMBER(FIND(" ",S761)),"There are too many spaces. A mapcode looks like ZAF RDD.2J: the country code, one space, then the code.",IF(Z761&lt;&gt;"","Contains characters that can't be in a mapcode: "&amp;Z761,IF(OR(AA761&lt;&gt;1,W761&lt;2,W761&gt;5,Y761&lt;2,Y761&gt;4),"This doesn't look like a mapcode. Mapcodes look like RDD.2J: 2 to 5 letters or numbers, a dot, then 2 to 4 more.",IF(AND(U761="",NOT(AB761)),"MISSING",IF(AND(U761&lt;&gt;"",OR(LEN(U761)&lt;2,LEN(U761)&gt;6,ISNUMBER(FIND(".",U761)))),"The country code """&amp;U761&amp;""" doesn't look right. Use a code like ZAF (South Africa) or US-CA (California).","")))))))</f>
        <v/>
      </c>
      <c r="AD761" s="50">
        <f>AND(R761&lt;&gt;"",T761&lt;&gt;"",R761&lt;&gt;T761)</f>
        <v/>
      </c>
    </row>
    <row r="762">
      <c r="B762" s="44" t="n"/>
      <c r="C762" s="44" t="n"/>
      <c r="D762" s="45">
        <f>IF(P762="","",IF(AC762="MISSING","MISSING COUNTRY CODE",IF(AC762&lt;&gt;"","NOT A VALID MAPCODE",IF(M762="NO CONNECTION","NO CONNECTION",IF(NOT(ISNUMBER(F762)),"NOT FOUND",IF(AD762,"CONVERTED – PLEASE CHECK","CONVERTED"))))))</f>
        <v/>
      </c>
      <c r="E762" s="46">
        <f>IF(OR(P762="",AC762&lt;&gt;""),"",TRIM(U762&amp;" "&amp;S762))</f>
        <v/>
      </c>
      <c r="F762" s="47">
        <f>IF(OR(M762="",M762="NO CONNECTION"),"",IFERROR(VALUE(SUBSTITUTE(_xlfn.FILTERXML(M762,"//latDeg"),".",MID(1/2,2,1))),""))</f>
        <v/>
      </c>
      <c r="G762" s="47">
        <f>IF(OR(M762="",M762="NO CONNECTION"),"",IFERROR(VALUE(SUBSTITUTE(_xlfn.FILTERXML(M762,"//lonDeg"),".",MID(1/2,2,1))),""))</f>
        <v/>
      </c>
      <c r="H762" s="45">
        <f>IF(ISNUMBER(F762),SUBSTITUTE(ROUND(F762,6)&amp;"",",",".")&amp;", "&amp;SUBSTITUTE(ROUND(G762,6)&amp;"",",","."),"")</f>
        <v/>
      </c>
      <c r="I762" s="46">
        <f>IF(ISNUMBER(F762),IFERROR(HYPERLINK("https://www.mymapcodes.com/go/?t="&amp;IF(U762="","AAA",U762)&amp;"&amp;ma="&amp;LEFT(S762,V762-1)&amp;"&amp;mb="&amp;MID(S762,V762+1,99),"Open on MyMapcodes →"),""),"")</f>
        <v/>
      </c>
      <c r="J762" s="48">
        <f>IF(P762="","",IF(AC762="MISSING","Add the country code: put it in front of the mapcode (e.g. ZAF RDD.2J) or in column C. ZAF = South Africa.",IF(AC762&lt;&gt;"",AC762,IF(M762="NO CONNECTION","Excel couldn't reach the mapcode service. Click the REFRESH RESULTS box just above the table.",IF(NOT(ISNUMBER(F762)),"The mapcode service doesn't recognise "&amp;E762&amp;". Check the mapcode and the country code.",IF(AD762,"Two different country codes were given, so the one in front of the mapcode ("&amp;R762&amp;") was used.",IF(E762&lt;&gt;TRIM(UPPER(B762&amp;"")),"Tidied up to "&amp;E762&amp;".","")))))))</f>
        <v/>
      </c>
      <c r="L762" s="49">
        <f>IF(E762="","",MapcodeAPI&amp;"coords/"&amp;SUBSTITUTE(E762," ","%20"))&amp;LEFT($B$13,0)</f>
        <v/>
      </c>
      <c r="M762" s="49">
        <f>IF(L762="","",IFERROR(_xlfn.WEBSERVICE(L762),IF(MapcodeAPIBackup="","NO CONNECTION",IFERROR(_xlfn.WEBSERVICE(MapcodeAPIBackup&amp;MID(L762,LEN(MapcodeAPI)+1,999)),"NO CONNECTION"))))</f>
        <v/>
      </c>
      <c r="N762" t="inlineStr">
        <is>
          <t xml:space="preserve"> </t>
        </is>
      </c>
      <c r="P762" s="50">
        <f>IFERROR(IF(AND(TRIM(B762&amp;"")="",TRIM(C762&amp;"")=""),"","#"&amp;UPPER(B762&amp;"")),"#(ERROR)")</f>
        <v/>
      </c>
      <c r="Q762" s="50">
        <f>IF(P762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762,2,999)," "," "),"﻿"," "),"​"," "),"⁠"," ")," "," ")," "," "),CHAR(9)," "),CHAR(10)," "),CHAR(13)," "),"MAPCODE"," "),CHAR(34)," "),"“"," "),"”"," "),"'"," "),"’"," "),"‘"," "),"("," "),")"," "),"["," "),"]"," "),"{"," "),"}"," "),","," "),";"," "),"|"," "),":"," "),"/"," "),"\"," ")))</f>
        <v/>
      </c>
      <c r="R762" s="50">
        <f>IF(ISNUMBER(FIND(" ",Q762)),LEFT(Q762,FIND(" ",Q762)-1),"")</f>
        <v/>
      </c>
      <c r="S762" s="50">
        <f>IF(ISNUMBER(FIND(" ",Q762)),TRIM(MID(Q762,FIND(" ",Q762)+1,999)),Q762)</f>
        <v/>
      </c>
      <c r="T7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762&amp;"")," "," "),"﻿"," "),"​"," "),"⁠"," ")," "," ")," "," "),CHAR(9)," "),CHAR(10)," "),CHAR(13)," "),"MAPCODE"," "),CHAR(34)," "),"“"," "),"”"," "),"'"," "),"’"," "),"‘"," "),"("," "),")"," "),"["," "),"]"," "),"{"," "),"}"," "),","," "),";"," "),"|"," "),":"," "),"/"," "),"\"," "))</f>
        <v/>
      </c>
      <c r="U762" s="50">
        <f>IF(R762&lt;&gt;"",R762,T762)</f>
        <v/>
      </c>
      <c r="V762" s="50">
        <f>IFERROR(FIND(".",S762),0)</f>
        <v/>
      </c>
      <c r="W762" s="50">
        <f>IF(V762&gt;0,V762-1,LEN(S762))</f>
        <v/>
      </c>
      <c r="X762" s="50">
        <f>IF(V762=0,"",IFERROR(LEFT(MID(S762,V762+1,99),FIND("-",MID(S762,V762+1,99))-1),MID(S762,V762+1,99)))</f>
        <v/>
      </c>
      <c r="Y762" s="50">
        <f>LEN(X762)</f>
        <v/>
      </c>
      <c r="Z7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762,"0",""),"1",""),"2",""),"3",""),"4",""),"5",""),"6",""),"7",""),"8",""),"9",""),"A",""),"B",""),"C",""),"D",""),"E",""),"F",""),"G",""),"H",""),"I",""),"J",""),"K",""),"L",""),"M",""),"N",""),"O",""),"P",""),"Q",""),"R",""),"S",""),"T",""),"U",""),"V",""),"W",""),"X",""),"Y",""),"Z",""),".",""),"-","")</f>
        <v/>
      </c>
      <c r="AA762" s="50">
        <f>LEN(S762)-LEN(SUBSTITUTE(S762,".",""))</f>
        <v/>
      </c>
      <c r="AB762" s="50">
        <f>AND(W762=5,Y762=4)</f>
        <v/>
      </c>
      <c r="AC762" s="50">
        <f>IF(P762="","",IF(S762="","There is no mapcode in this row, only a country code.",IF(ISNUMBER(FIND(" ",S762)),"There are too many spaces. A mapcode looks like ZAF RDD.2J: the country code, one space, then the code.",IF(Z762&lt;&gt;"","Contains characters that can't be in a mapcode: "&amp;Z762,IF(OR(AA762&lt;&gt;1,W762&lt;2,W762&gt;5,Y762&lt;2,Y762&gt;4),"This doesn't look like a mapcode. Mapcodes look like RDD.2J: 2 to 5 letters or numbers, a dot, then 2 to 4 more.",IF(AND(U762="",NOT(AB762)),"MISSING",IF(AND(U762&lt;&gt;"",OR(LEN(U762)&lt;2,LEN(U762)&gt;6,ISNUMBER(FIND(".",U762)))),"The country code """&amp;U762&amp;""" doesn't look right. Use a code like ZAF (South Africa) or US-CA (California).","")))))))</f>
        <v/>
      </c>
      <c r="AD762" s="50">
        <f>AND(R762&lt;&gt;"",T762&lt;&gt;"",R762&lt;&gt;T762)</f>
        <v/>
      </c>
    </row>
    <row r="763">
      <c r="B763" s="44" t="n"/>
      <c r="C763" s="44" t="n"/>
      <c r="D763" s="45">
        <f>IF(P763="","",IF(AC763="MISSING","MISSING COUNTRY CODE",IF(AC763&lt;&gt;"","NOT A VALID MAPCODE",IF(M763="NO CONNECTION","NO CONNECTION",IF(NOT(ISNUMBER(F763)),"NOT FOUND",IF(AD763,"CONVERTED – PLEASE CHECK","CONVERTED"))))))</f>
        <v/>
      </c>
      <c r="E763" s="46">
        <f>IF(OR(P763="",AC763&lt;&gt;""),"",TRIM(U763&amp;" "&amp;S763))</f>
        <v/>
      </c>
      <c r="F763" s="47">
        <f>IF(OR(M763="",M763="NO CONNECTION"),"",IFERROR(VALUE(SUBSTITUTE(_xlfn.FILTERXML(M763,"//latDeg"),".",MID(1/2,2,1))),""))</f>
        <v/>
      </c>
      <c r="G763" s="47">
        <f>IF(OR(M763="",M763="NO CONNECTION"),"",IFERROR(VALUE(SUBSTITUTE(_xlfn.FILTERXML(M763,"//lonDeg"),".",MID(1/2,2,1))),""))</f>
        <v/>
      </c>
      <c r="H763" s="45">
        <f>IF(ISNUMBER(F763),SUBSTITUTE(ROUND(F763,6)&amp;"",",",".")&amp;", "&amp;SUBSTITUTE(ROUND(G763,6)&amp;"",",","."),"")</f>
        <v/>
      </c>
      <c r="I763" s="46">
        <f>IF(ISNUMBER(F763),IFERROR(HYPERLINK("https://www.mymapcodes.com/go/?t="&amp;IF(U763="","AAA",U763)&amp;"&amp;ma="&amp;LEFT(S763,V763-1)&amp;"&amp;mb="&amp;MID(S763,V763+1,99),"Open on MyMapcodes →"),""),"")</f>
        <v/>
      </c>
      <c r="J763" s="48">
        <f>IF(P763="","",IF(AC763="MISSING","Add the country code: put it in front of the mapcode (e.g. ZAF RDD.2J) or in column C. ZAF = South Africa.",IF(AC763&lt;&gt;"",AC763,IF(M763="NO CONNECTION","Excel couldn't reach the mapcode service. Click the REFRESH RESULTS box just above the table.",IF(NOT(ISNUMBER(F763)),"The mapcode service doesn't recognise "&amp;E763&amp;". Check the mapcode and the country code.",IF(AD763,"Two different country codes were given, so the one in front of the mapcode ("&amp;R763&amp;") was used.",IF(E763&lt;&gt;TRIM(UPPER(B763&amp;"")),"Tidied up to "&amp;E763&amp;".","")))))))</f>
        <v/>
      </c>
      <c r="L763" s="49">
        <f>IF(E763="","",MapcodeAPI&amp;"coords/"&amp;SUBSTITUTE(E763," ","%20"))&amp;LEFT($B$13,0)</f>
        <v/>
      </c>
      <c r="M763" s="49">
        <f>IF(L763="","",IFERROR(_xlfn.WEBSERVICE(L763),IF(MapcodeAPIBackup="","NO CONNECTION",IFERROR(_xlfn.WEBSERVICE(MapcodeAPIBackup&amp;MID(L763,LEN(MapcodeAPI)+1,999)),"NO CONNECTION"))))</f>
        <v/>
      </c>
      <c r="N763" t="inlineStr">
        <is>
          <t xml:space="preserve"> </t>
        </is>
      </c>
      <c r="P763" s="50">
        <f>IFERROR(IF(AND(TRIM(B763&amp;"")="",TRIM(C763&amp;"")=""),"","#"&amp;UPPER(B763&amp;"")),"#(ERROR)")</f>
        <v/>
      </c>
      <c r="Q763" s="50">
        <f>IF(P763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763,2,999)," "," "),"﻿"," "),"​"," "),"⁠"," ")," "," ")," "," "),CHAR(9)," "),CHAR(10)," "),CHAR(13)," "),"MAPCODE"," "),CHAR(34)," "),"“"," "),"”"," "),"'"," "),"’"," "),"‘"," "),"("," "),")"," "),"["," "),"]"," "),"{"," "),"}"," "),","," "),";"," "),"|"," "),":"," "),"/"," "),"\"," ")))</f>
        <v/>
      </c>
      <c r="R763" s="50">
        <f>IF(ISNUMBER(FIND(" ",Q763)),LEFT(Q763,FIND(" ",Q763)-1),"")</f>
        <v/>
      </c>
      <c r="S763" s="50">
        <f>IF(ISNUMBER(FIND(" ",Q763)),TRIM(MID(Q763,FIND(" ",Q763)+1,999)),Q763)</f>
        <v/>
      </c>
      <c r="T7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763&amp;"")," "," "),"﻿"," "),"​"," "),"⁠"," ")," "," ")," "," "),CHAR(9)," "),CHAR(10)," "),CHAR(13)," "),"MAPCODE"," "),CHAR(34)," "),"“"," "),"”"," "),"'"," "),"’"," "),"‘"," "),"("," "),")"," "),"["," "),"]"," "),"{"," "),"}"," "),","," "),";"," "),"|"," "),":"," "),"/"," "),"\"," "))</f>
        <v/>
      </c>
      <c r="U763" s="50">
        <f>IF(R763&lt;&gt;"",R763,T763)</f>
        <v/>
      </c>
      <c r="V763" s="50">
        <f>IFERROR(FIND(".",S763),0)</f>
        <v/>
      </c>
      <c r="W763" s="50">
        <f>IF(V763&gt;0,V763-1,LEN(S763))</f>
        <v/>
      </c>
      <c r="X763" s="50">
        <f>IF(V763=0,"",IFERROR(LEFT(MID(S763,V763+1,99),FIND("-",MID(S763,V763+1,99))-1),MID(S763,V763+1,99)))</f>
        <v/>
      </c>
      <c r="Y763" s="50">
        <f>LEN(X763)</f>
        <v/>
      </c>
      <c r="Z7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763,"0",""),"1",""),"2",""),"3",""),"4",""),"5",""),"6",""),"7",""),"8",""),"9",""),"A",""),"B",""),"C",""),"D",""),"E",""),"F",""),"G",""),"H",""),"I",""),"J",""),"K",""),"L",""),"M",""),"N",""),"O",""),"P",""),"Q",""),"R",""),"S",""),"T",""),"U",""),"V",""),"W",""),"X",""),"Y",""),"Z",""),".",""),"-","")</f>
        <v/>
      </c>
      <c r="AA763" s="50">
        <f>LEN(S763)-LEN(SUBSTITUTE(S763,".",""))</f>
        <v/>
      </c>
      <c r="AB763" s="50">
        <f>AND(W763=5,Y763=4)</f>
        <v/>
      </c>
      <c r="AC763" s="50">
        <f>IF(P763="","",IF(S763="","There is no mapcode in this row, only a country code.",IF(ISNUMBER(FIND(" ",S763)),"There are too many spaces. A mapcode looks like ZAF RDD.2J: the country code, one space, then the code.",IF(Z763&lt;&gt;"","Contains characters that can't be in a mapcode: "&amp;Z763,IF(OR(AA763&lt;&gt;1,W763&lt;2,W763&gt;5,Y763&lt;2,Y763&gt;4),"This doesn't look like a mapcode. Mapcodes look like RDD.2J: 2 to 5 letters or numbers, a dot, then 2 to 4 more.",IF(AND(U763="",NOT(AB763)),"MISSING",IF(AND(U763&lt;&gt;"",OR(LEN(U763)&lt;2,LEN(U763)&gt;6,ISNUMBER(FIND(".",U763)))),"The country code """&amp;U763&amp;""" doesn't look right. Use a code like ZAF (South Africa) or US-CA (California).","")))))))</f>
        <v/>
      </c>
      <c r="AD763" s="50">
        <f>AND(R763&lt;&gt;"",T763&lt;&gt;"",R763&lt;&gt;T763)</f>
        <v/>
      </c>
    </row>
    <row r="764">
      <c r="B764" s="44" t="n"/>
      <c r="C764" s="44" t="n"/>
      <c r="D764" s="45">
        <f>IF(P764="","",IF(AC764="MISSING","MISSING COUNTRY CODE",IF(AC764&lt;&gt;"","NOT A VALID MAPCODE",IF(M764="NO CONNECTION","NO CONNECTION",IF(NOT(ISNUMBER(F764)),"NOT FOUND",IF(AD764,"CONVERTED – PLEASE CHECK","CONVERTED"))))))</f>
        <v/>
      </c>
      <c r="E764" s="46">
        <f>IF(OR(P764="",AC764&lt;&gt;""),"",TRIM(U764&amp;" "&amp;S764))</f>
        <v/>
      </c>
      <c r="F764" s="47">
        <f>IF(OR(M764="",M764="NO CONNECTION"),"",IFERROR(VALUE(SUBSTITUTE(_xlfn.FILTERXML(M764,"//latDeg"),".",MID(1/2,2,1))),""))</f>
        <v/>
      </c>
      <c r="G764" s="47">
        <f>IF(OR(M764="",M764="NO CONNECTION"),"",IFERROR(VALUE(SUBSTITUTE(_xlfn.FILTERXML(M764,"//lonDeg"),".",MID(1/2,2,1))),""))</f>
        <v/>
      </c>
      <c r="H764" s="45">
        <f>IF(ISNUMBER(F764),SUBSTITUTE(ROUND(F764,6)&amp;"",",",".")&amp;", "&amp;SUBSTITUTE(ROUND(G764,6)&amp;"",",","."),"")</f>
        <v/>
      </c>
      <c r="I764" s="46">
        <f>IF(ISNUMBER(F764),IFERROR(HYPERLINK("https://www.mymapcodes.com/go/?t="&amp;IF(U764="","AAA",U764)&amp;"&amp;ma="&amp;LEFT(S764,V764-1)&amp;"&amp;mb="&amp;MID(S764,V764+1,99),"Open on MyMapcodes →"),""),"")</f>
        <v/>
      </c>
      <c r="J764" s="48">
        <f>IF(P764="","",IF(AC764="MISSING","Add the country code: put it in front of the mapcode (e.g. ZAF RDD.2J) or in column C. ZAF = South Africa.",IF(AC764&lt;&gt;"",AC764,IF(M764="NO CONNECTION","Excel couldn't reach the mapcode service. Click the REFRESH RESULTS box just above the table.",IF(NOT(ISNUMBER(F764)),"The mapcode service doesn't recognise "&amp;E764&amp;". Check the mapcode and the country code.",IF(AD764,"Two different country codes were given, so the one in front of the mapcode ("&amp;R764&amp;") was used.",IF(E764&lt;&gt;TRIM(UPPER(B764&amp;"")),"Tidied up to "&amp;E764&amp;".","")))))))</f>
        <v/>
      </c>
      <c r="L764" s="49">
        <f>IF(E764="","",MapcodeAPI&amp;"coords/"&amp;SUBSTITUTE(E764," ","%20"))&amp;LEFT($B$13,0)</f>
        <v/>
      </c>
      <c r="M764" s="49">
        <f>IF(L764="","",IFERROR(_xlfn.WEBSERVICE(L764),IF(MapcodeAPIBackup="","NO CONNECTION",IFERROR(_xlfn.WEBSERVICE(MapcodeAPIBackup&amp;MID(L764,LEN(MapcodeAPI)+1,999)),"NO CONNECTION"))))</f>
        <v/>
      </c>
      <c r="N764" t="inlineStr">
        <is>
          <t xml:space="preserve"> </t>
        </is>
      </c>
      <c r="P764" s="50">
        <f>IFERROR(IF(AND(TRIM(B764&amp;"")="",TRIM(C764&amp;"")=""),"","#"&amp;UPPER(B764&amp;"")),"#(ERROR)")</f>
        <v/>
      </c>
      <c r="Q764" s="50">
        <f>IF(P764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764,2,999)," "," "),"﻿"," "),"​"," "),"⁠"," ")," "," ")," "," "),CHAR(9)," "),CHAR(10)," "),CHAR(13)," "),"MAPCODE"," "),CHAR(34)," "),"“"," "),"”"," "),"'"," "),"’"," "),"‘"," "),"("," "),")"," "),"["," "),"]"," "),"{"," "),"}"," "),","," "),";"," "),"|"," "),":"," "),"/"," "),"\"," ")))</f>
        <v/>
      </c>
      <c r="R764" s="50">
        <f>IF(ISNUMBER(FIND(" ",Q764)),LEFT(Q764,FIND(" ",Q764)-1),"")</f>
        <v/>
      </c>
      <c r="S764" s="50">
        <f>IF(ISNUMBER(FIND(" ",Q764)),TRIM(MID(Q764,FIND(" ",Q764)+1,999)),Q764)</f>
        <v/>
      </c>
      <c r="T7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764&amp;"")," "," "),"﻿"," "),"​"," "),"⁠"," ")," "," ")," "," "),CHAR(9)," "),CHAR(10)," "),CHAR(13)," "),"MAPCODE"," "),CHAR(34)," "),"“"," "),"”"," "),"'"," "),"’"," "),"‘"," "),"("," "),")"," "),"["," "),"]"," "),"{"," "),"}"," "),","," "),";"," "),"|"," "),":"," "),"/"," "),"\"," "))</f>
        <v/>
      </c>
      <c r="U764" s="50">
        <f>IF(R764&lt;&gt;"",R764,T764)</f>
        <v/>
      </c>
      <c r="V764" s="50">
        <f>IFERROR(FIND(".",S764),0)</f>
        <v/>
      </c>
      <c r="W764" s="50">
        <f>IF(V764&gt;0,V764-1,LEN(S764))</f>
        <v/>
      </c>
      <c r="X764" s="50">
        <f>IF(V764=0,"",IFERROR(LEFT(MID(S764,V764+1,99),FIND("-",MID(S764,V764+1,99))-1),MID(S764,V764+1,99)))</f>
        <v/>
      </c>
      <c r="Y764" s="50">
        <f>LEN(X764)</f>
        <v/>
      </c>
      <c r="Z7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764,"0",""),"1",""),"2",""),"3",""),"4",""),"5",""),"6",""),"7",""),"8",""),"9",""),"A",""),"B",""),"C",""),"D",""),"E",""),"F",""),"G",""),"H",""),"I",""),"J",""),"K",""),"L",""),"M",""),"N",""),"O",""),"P",""),"Q",""),"R",""),"S",""),"T",""),"U",""),"V",""),"W",""),"X",""),"Y",""),"Z",""),".",""),"-","")</f>
        <v/>
      </c>
      <c r="AA764" s="50">
        <f>LEN(S764)-LEN(SUBSTITUTE(S764,".",""))</f>
        <v/>
      </c>
      <c r="AB764" s="50">
        <f>AND(W764=5,Y764=4)</f>
        <v/>
      </c>
      <c r="AC764" s="50">
        <f>IF(P764="","",IF(S764="","There is no mapcode in this row, only a country code.",IF(ISNUMBER(FIND(" ",S764)),"There are too many spaces. A mapcode looks like ZAF RDD.2J: the country code, one space, then the code.",IF(Z764&lt;&gt;"","Contains characters that can't be in a mapcode: "&amp;Z764,IF(OR(AA764&lt;&gt;1,W764&lt;2,W764&gt;5,Y764&lt;2,Y764&gt;4),"This doesn't look like a mapcode. Mapcodes look like RDD.2J: 2 to 5 letters or numbers, a dot, then 2 to 4 more.",IF(AND(U764="",NOT(AB764)),"MISSING",IF(AND(U764&lt;&gt;"",OR(LEN(U764)&lt;2,LEN(U764)&gt;6,ISNUMBER(FIND(".",U764)))),"The country code """&amp;U764&amp;""" doesn't look right. Use a code like ZAF (South Africa) or US-CA (California).","")))))))</f>
        <v/>
      </c>
      <c r="AD764" s="50">
        <f>AND(R764&lt;&gt;"",T764&lt;&gt;"",R764&lt;&gt;T764)</f>
        <v/>
      </c>
    </row>
    <row r="765">
      <c r="B765" s="44" t="n"/>
      <c r="C765" s="44" t="n"/>
      <c r="D765" s="45">
        <f>IF(P765="","",IF(AC765="MISSING","MISSING COUNTRY CODE",IF(AC765&lt;&gt;"","NOT A VALID MAPCODE",IF(M765="NO CONNECTION","NO CONNECTION",IF(NOT(ISNUMBER(F765)),"NOT FOUND",IF(AD765,"CONVERTED – PLEASE CHECK","CONVERTED"))))))</f>
        <v/>
      </c>
      <c r="E765" s="46">
        <f>IF(OR(P765="",AC765&lt;&gt;""),"",TRIM(U765&amp;" "&amp;S765))</f>
        <v/>
      </c>
      <c r="F765" s="47">
        <f>IF(OR(M765="",M765="NO CONNECTION"),"",IFERROR(VALUE(SUBSTITUTE(_xlfn.FILTERXML(M765,"//latDeg"),".",MID(1/2,2,1))),""))</f>
        <v/>
      </c>
      <c r="G765" s="47">
        <f>IF(OR(M765="",M765="NO CONNECTION"),"",IFERROR(VALUE(SUBSTITUTE(_xlfn.FILTERXML(M765,"//lonDeg"),".",MID(1/2,2,1))),""))</f>
        <v/>
      </c>
      <c r="H765" s="45">
        <f>IF(ISNUMBER(F765),SUBSTITUTE(ROUND(F765,6)&amp;"",",",".")&amp;", "&amp;SUBSTITUTE(ROUND(G765,6)&amp;"",",","."),"")</f>
        <v/>
      </c>
      <c r="I765" s="46">
        <f>IF(ISNUMBER(F765),IFERROR(HYPERLINK("https://www.mymapcodes.com/go/?t="&amp;IF(U765="","AAA",U765)&amp;"&amp;ma="&amp;LEFT(S765,V765-1)&amp;"&amp;mb="&amp;MID(S765,V765+1,99),"Open on MyMapcodes →"),""),"")</f>
        <v/>
      </c>
      <c r="J765" s="48">
        <f>IF(P765="","",IF(AC765="MISSING","Add the country code: put it in front of the mapcode (e.g. ZAF RDD.2J) or in column C. ZAF = South Africa.",IF(AC765&lt;&gt;"",AC765,IF(M765="NO CONNECTION","Excel couldn't reach the mapcode service. Click the REFRESH RESULTS box just above the table.",IF(NOT(ISNUMBER(F765)),"The mapcode service doesn't recognise "&amp;E765&amp;". Check the mapcode and the country code.",IF(AD765,"Two different country codes were given, so the one in front of the mapcode ("&amp;R765&amp;") was used.",IF(E765&lt;&gt;TRIM(UPPER(B765&amp;"")),"Tidied up to "&amp;E765&amp;".","")))))))</f>
        <v/>
      </c>
      <c r="L765" s="49">
        <f>IF(E765="","",MapcodeAPI&amp;"coords/"&amp;SUBSTITUTE(E765," ","%20"))&amp;LEFT($B$13,0)</f>
        <v/>
      </c>
      <c r="M765" s="49">
        <f>IF(L765="","",IFERROR(_xlfn.WEBSERVICE(L765),IF(MapcodeAPIBackup="","NO CONNECTION",IFERROR(_xlfn.WEBSERVICE(MapcodeAPIBackup&amp;MID(L765,LEN(MapcodeAPI)+1,999)),"NO CONNECTION"))))</f>
        <v/>
      </c>
      <c r="N765" t="inlineStr">
        <is>
          <t xml:space="preserve"> </t>
        </is>
      </c>
      <c r="P765" s="50">
        <f>IFERROR(IF(AND(TRIM(B765&amp;"")="",TRIM(C765&amp;"")=""),"","#"&amp;UPPER(B765&amp;"")),"#(ERROR)")</f>
        <v/>
      </c>
      <c r="Q765" s="50">
        <f>IF(P765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765,2,999)," "," "),"﻿"," "),"​"," "),"⁠"," ")," "," ")," "," "),CHAR(9)," "),CHAR(10)," "),CHAR(13)," "),"MAPCODE"," "),CHAR(34)," "),"“"," "),"”"," "),"'"," "),"’"," "),"‘"," "),"("," "),")"," "),"["," "),"]"," "),"{"," "),"}"," "),","," "),";"," "),"|"," "),":"," "),"/"," "),"\"," ")))</f>
        <v/>
      </c>
      <c r="R765" s="50">
        <f>IF(ISNUMBER(FIND(" ",Q765)),LEFT(Q765,FIND(" ",Q765)-1),"")</f>
        <v/>
      </c>
      <c r="S765" s="50">
        <f>IF(ISNUMBER(FIND(" ",Q765)),TRIM(MID(Q765,FIND(" ",Q765)+1,999)),Q765)</f>
        <v/>
      </c>
      <c r="T7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765&amp;"")," "," "),"﻿"," "),"​"," "),"⁠"," ")," "," ")," "," "),CHAR(9)," "),CHAR(10)," "),CHAR(13)," "),"MAPCODE"," "),CHAR(34)," "),"“"," "),"”"," "),"'"," "),"’"," "),"‘"," "),"("," "),")"," "),"["," "),"]"," "),"{"," "),"}"," "),","," "),";"," "),"|"," "),":"," "),"/"," "),"\"," "))</f>
        <v/>
      </c>
      <c r="U765" s="50">
        <f>IF(R765&lt;&gt;"",R765,T765)</f>
        <v/>
      </c>
      <c r="V765" s="50">
        <f>IFERROR(FIND(".",S765),0)</f>
        <v/>
      </c>
      <c r="W765" s="50">
        <f>IF(V765&gt;0,V765-1,LEN(S765))</f>
        <v/>
      </c>
      <c r="X765" s="50">
        <f>IF(V765=0,"",IFERROR(LEFT(MID(S765,V765+1,99),FIND("-",MID(S765,V765+1,99))-1),MID(S765,V765+1,99)))</f>
        <v/>
      </c>
      <c r="Y765" s="50">
        <f>LEN(X765)</f>
        <v/>
      </c>
      <c r="Z7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765,"0",""),"1",""),"2",""),"3",""),"4",""),"5",""),"6",""),"7",""),"8",""),"9",""),"A",""),"B",""),"C",""),"D",""),"E",""),"F",""),"G",""),"H",""),"I",""),"J",""),"K",""),"L",""),"M",""),"N",""),"O",""),"P",""),"Q",""),"R",""),"S",""),"T",""),"U",""),"V",""),"W",""),"X",""),"Y",""),"Z",""),".",""),"-","")</f>
        <v/>
      </c>
      <c r="AA765" s="50">
        <f>LEN(S765)-LEN(SUBSTITUTE(S765,".",""))</f>
        <v/>
      </c>
      <c r="AB765" s="50">
        <f>AND(W765=5,Y765=4)</f>
        <v/>
      </c>
      <c r="AC765" s="50">
        <f>IF(P765="","",IF(S765="","There is no mapcode in this row, only a country code.",IF(ISNUMBER(FIND(" ",S765)),"There are too many spaces. A mapcode looks like ZAF RDD.2J: the country code, one space, then the code.",IF(Z765&lt;&gt;"","Contains characters that can't be in a mapcode: "&amp;Z765,IF(OR(AA765&lt;&gt;1,W765&lt;2,W765&gt;5,Y765&lt;2,Y765&gt;4),"This doesn't look like a mapcode. Mapcodes look like RDD.2J: 2 to 5 letters or numbers, a dot, then 2 to 4 more.",IF(AND(U765="",NOT(AB765)),"MISSING",IF(AND(U765&lt;&gt;"",OR(LEN(U765)&lt;2,LEN(U765)&gt;6,ISNUMBER(FIND(".",U765)))),"The country code """&amp;U765&amp;""" doesn't look right. Use a code like ZAF (South Africa) or US-CA (California).","")))))))</f>
        <v/>
      </c>
      <c r="AD765" s="50">
        <f>AND(R765&lt;&gt;"",T765&lt;&gt;"",R765&lt;&gt;T765)</f>
        <v/>
      </c>
    </row>
    <row r="766">
      <c r="B766" s="44" t="n"/>
      <c r="C766" s="44" t="n"/>
      <c r="D766" s="45">
        <f>IF(P766="","",IF(AC766="MISSING","MISSING COUNTRY CODE",IF(AC766&lt;&gt;"","NOT A VALID MAPCODE",IF(M766="NO CONNECTION","NO CONNECTION",IF(NOT(ISNUMBER(F766)),"NOT FOUND",IF(AD766,"CONVERTED – PLEASE CHECK","CONVERTED"))))))</f>
        <v/>
      </c>
      <c r="E766" s="46">
        <f>IF(OR(P766="",AC766&lt;&gt;""),"",TRIM(U766&amp;" "&amp;S766))</f>
        <v/>
      </c>
      <c r="F766" s="47">
        <f>IF(OR(M766="",M766="NO CONNECTION"),"",IFERROR(VALUE(SUBSTITUTE(_xlfn.FILTERXML(M766,"//latDeg"),".",MID(1/2,2,1))),""))</f>
        <v/>
      </c>
      <c r="G766" s="47">
        <f>IF(OR(M766="",M766="NO CONNECTION"),"",IFERROR(VALUE(SUBSTITUTE(_xlfn.FILTERXML(M766,"//lonDeg"),".",MID(1/2,2,1))),""))</f>
        <v/>
      </c>
      <c r="H766" s="45">
        <f>IF(ISNUMBER(F766),SUBSTITUTE(ROUND(F766,6)&amp;"",",",".")&amp;", "&amp;SUBSTITUTE(ROUND(G766,6)&amp;"",",","."),"")</f>
        <v/>
      </c>
      <c r="I766" s="46">
        <f>IF(ISNUMBER(F766),IFERROR(HYPERLINK("https://www.mymapcodes.com/go/?t="&amp;IF(U766="","AAA",U766)&amp;"&amp;ma="&amp;LEFT(S766,V766-1)&amp;"&amp;mb="&amp;MID(S766,V766+1,99),"Open on MyMapcodes →"),""),"")</f>
        <v/>
      </c>
      <c r="J766" s="48">
        <f>IF(P766="","",IF(AC766="MISSING","Add the country code: put it in front of the mapcode (e.g. ZAF RDD.2J) or in column C. ZAF = South Africa.",IF(AC766&lt;&gt;"",AC766,IF(M766="NO CONNECTION","Excel couldn't reach the mapcode service. Click the REFRESH RESULTS box just above the table.",IF(NOT(ISNUMBER(F766)),"The mapcode service doesn't recognise "&amp;E766&amp;". Check the mapcode and the country code.",IF(AD766,"Two different country codes were given, so the one in front of the mapcode ("&amp;R766&amp;") was used.",IF(E766&lt;&gt;TRIM(UPPER(B766&amp;"")),"Tidied up to "&amp;E766&amp;".","")))))))</f>
        <v/>
      </c>
      <c r="L766" s="49">
        <f>IF(E766="","",MapcodeAPI&amp;"coords/"&amp;SUBSTITUTE(E766," ","%20"))&amp;LEFT($B$13,0)</f>
        <v/>
      </c>
      <c r="M766" s="49">
        <f>IF(L766="","",IFERROR(_xlfn.WEBSERVICE(L766),IF(MapcodeAPIBackup="","NO CONNECTION",IFERROR(_xlfn.WEBSERVICE(MapcodeAPIBackup&amp;MID(L766,LEN(MapcodeAPI)+1,999)),"NO CONNECTION"))))</f>
        <v/>
      </c>
      <c r="N766" t="inlineStr">
        <is>
          <t xml:space="preserve"> </t>
        </is>
      </c>
      <c r="P766" s="50">
        <f>IFERROR(IF(AND(TRIM(B766&amp;"")="",TRIM(C766&amp;"")=""),"","#"&amp;UPPER(B766&amp;"")),"#(ERROR)")</f>
        <v/>
      </c>
      <c r="Q766" s="50">
        <f>IF(P766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766,2,999)," "," "),"﻿"," "),"​"," "),"⁠"," ")," "," ")," "," "),CHAR(9)," "),CHAR(10)," "),CHAR(13)," "),"MAPCODE"," "),CHAR(34)," "),"“"," "),"”"," "),"'"," "),"’"," "),"‘"," "),"("," "),")"," "),"["," "),"]"," "),"{"," "),"}"," "),","," "),";"," "),"|"," "),":"," "),"/"," "),"\"," ")))</f>
        <v/>
      </c>
      <c r="R766" s="50">
        <f>IF(ISNUMBER(FIND(" ",Q766)),LEFT(Q766,FIND(" ",Q766)-1),"")</f>
        <v/>
      </c>
      <c r="S766" s="50">
        <f>IF(ISNUMBER(FIND(" ",Q766)),TRIM(MID(Q766,FIND(" ",Q766)+1,999)),Q766)</f>
        <v/>
      </c>
      <c r="T7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766&amp;"")," "," "),"﻿"," "),"​"," "),"⁠"," ")," "," ")," "," "),CHAR(9)," "),CHAR(10)," "),CHAR(13)," "),"MAPCODE"," "),CHAR(34)," "),"“"," "),"”"," "),"'"," "),"’"," "),"‘"," "),"("," "),")"," "),"["," "),"]"," "),"{"," "),"}"," "),","," "),";"," "),"|"," "),":"," "),"/"," "),"\"," "))</f>
        <v/>
      </c>
      <c r="U766" s="50">
        <f>IF(R766&lt;&gt;"",R766,T766)</f>
        <v/>
      </c>
      <c r="V766" s="50">
        <f>IFERROR(FIND(".",S766),0)</f>
        <v/>
      </c>
      <c r="W766" s="50">
        <f>IF(V766&gt;0,V766-1,LEN(S766))</f>
        <v/>
      </c>
      <c r="X766" s="50">
        <f>IF(V766=0,"",IFERROR(LEFT(MID(S766,V766+1,99),FIND("-",MID(S766,V766+1,99))-1),MID(S766,V766+1,99)))</f>
        <v/>
      </c>
      <c r="Y766" s="50">
        <f>LEN(X766)</f>
        <v/>
      </c>
      <c r="Z7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766,"0",""),"1",""),"2",""),"3",""),"4",""),"5",""),"6",""),"7",""),"8",""),"9",""),"A",""),"B",""),"C",""),"D",""),"E",""),"F",""),"G",""),"H",""),"I",""),"J",""),"K",""),"L",""),"M",""),"N",""),"O",""),"P",""),"Q",""),"R",""),"S",""),"T",""),"U",""),"V",""),"W",""),"X",""),"Y",""),"Z",""),".",""),"-","")</f>
        <v/>
      </c>
      <c r="AA766" s="50">
        <f>LEN(S766)-LEN(SUBSTITUTE(S766,".",""))</f>
        <v/>
      </c>
      <c r="AB766" s="50">
        <f>AND(W766=5,Y766=4)</f>
        <v/>
      </c>
      <c r="AC766" s="50">
        <f>IF(P766="","",IF(S766="","There is no mapcode in this row, only a country code.",IF(ISNUMBER(FIND(" ",S766)),"There are too many spaces. A mapcode looks like ZAF RDD.2J: the country code, one space, then the code.",IF(Z766&lt;&gt;"","Contains characters that can't be in a mapcode: "&amp;Z766,IF(OR(AA766&lt;&gt;1,W766&lt;2,W766&gt;5,Y766&lt;2,Y766&gt;4),"This doesn't look like a mapcode. Mapcodes look like RDD.2J: 2 to 5 letters or numbers, a dot, then 2 to 4 more.",IF(AND(U766="",NOT(AB766)),"MISSING",IF(AND(U766&lt;&gt;"",OR(LEN(U766)&lt;2,LEN(U766)&gt;6,ISNUMBER(FIND(".",U766)))),"The country code """&amp;U766&amp;""" doesn't look right. Use a code like ZAF (South Africa) or US-CA (California).","")))))))</f>
        <v/>
      </c>
      <c r="AD766" s="50">
        <f>AND(R766&lt;&gt;"",T766&lt;&gt;"",R766&lt;&gt;T766)</f>
        <v/>
      </c>
    </row>
    <row r="767">
      <c r="B767" s="44" t="n"/>
      <c r="C767" s="44" t="n"/>
      <c r="D767" s="45">
        <f>IF(P767="","",IF(AC767="MISSING","MISSING COUNTRY CODE",IF(AC767&lt;&gt;"","NOT A VALID MAPCODE",IF(M767="NO CONNECTION","NO CONNECTION",IF(NOT(ISNUMBER(F767)),"NOT FOUND",IF(AD767,"CONVERTED – PLEASE CHECK","CONVERTED"))))))</f>
        <v/>
      </c>
      <c r="E767" s="46">
        <f>IF(OR(P767="",AC767&lt;&gt;""),"",TRIM(U767&amp;" "&amp;S767))</f>
        <v/>
      </c>
      <c r="F767" s="47">
        <f>IF(OR(M767="",M767="NO CONNECTION"),"",IFERROR(VALUE(SUBSTITUTE(_xlfn.FILTERXML(M767,"//latDeg"),".",MID(1/2,2,1))),""))</f>
        <v/>
      </c>
      <c r="G767" s="47">
        <f>IF(OR(M767="",M767="NO CONNECTION"),"",IFERROR(VALUE(SUBSTITUTE(_xlfn.FILTERXML(M767,"//lonDeg"),".",MID(1/2,2,1))),""))</f>
        <v/>
      </c>
      <c r="H767" s="45">
        <f>IF(ISNUMBER(F767),SUBSTITUTE(ROUND(F767,6)&amp;"",",",".")&amp;", "&amp;SUBSTITUTE(ROUND(G767,6)&amp;"",",","."),"")</f>
        <v/>
      </c>
      <c r="I767" s="46">
        <f>IF(ISNUMBER(F767),IFERROR(HYPERLINK("https://www.mymapcodes.com/go/?t="&amp;IF(U767="","AAA",U767)&amp;"&amp;ma="&amp;LEFT(S767,V767-1)&amp;"&amp;mb="&amp;MID(S767,V767+1,99),"Open on MyMapcodes →"),""),"")</f>
        <v/>
      </c>
      <c r="J767" s="48">
        <f>IF(P767="","",IF(AC767="MISSING","Add the country code: put it in front of the mapcode (e.g. ZAF RDD.2J) or in column C. ZAF = South Africa.",IF(AC767&lt;&gt;"",AC767,IF(M767="NO CONNECTION","Excel couldn't reach the mapcode service. Click the REFRESH RESULTS box just above the table.",IF(NOT(ISNUMBER(F767)),"The mapcode service doesn't recognise "&amp;E767&amp;". Check the mapcode and the country code.",IF(AD767,"Two different country codes were given, so the one in front of the mapcode ("&amp;R767&amp;") was used.",IF(E767&lt;&gt;TRIM(UPPER(B767&amp;"")),"Tidied up to "&amp;E767&amp;".","")))))))</f>
        <v/>
      </c>
      <c r="L767" s="49">
        <f>IF(E767="","",MapcodeAPI&amp;"coords/"&amp;SUBSTITUTE(E767," ","%20"))&amp;LEFT($B$13,0)</f>
        <v/>
      </c>
      <c r="M767" s="49">
        <f>IF(L767="","",IFERROR(_xlfn.WEBSERVICE(L767),IF(MapcodeAPIBackup="","NO CONNECTION",IFERROR(_xlfn.WEBSERVICE(MapcodeAPIBackup&amp;MID(L767,LEN(MapcodeAPI)+1,999)),"NO CONNECTION"))))</f>
        <v/>
      </c>
      <c r="N767" t="inlineStr">
        <is>
          <t xml:space="preserve"> </t>
        </is>
      </c>
      <c r="P767" s="50">
        <f>IFERROR(IF(AND(TRIM(B767&amp;"")="",TRIM(C767&amp;"")=""),"","#"&amp;UPPER(B767&amp;"")),"#(ERROR)")</f>
        <v/>
      </c>
      <c r="Q767" s="50">
        <f>IF(P767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767,2,999)," "," "),"﻿"," "),"​"," "),"⁠"," ")," "," ")," "," "),CHAR(9)," "),CHAR(10)," "),CHAR(13)," "),"MAPCODE"," "),CHAR(34)," "),"“"," "),"”"," "),"'"," "),"’"," "),"‘"," "),"("," "),")"," "),"["," "),"]"," "),"{"," "),"}"," "),","," "),";"," "),"|"," "),":"," "),"/"," "),"\"," ")))</f>
        <v/>
      </c>
      <c r="R767" s="50">
        <f>IF(ISNUMBER(FIND(" ",Q767)),LEFT(Q767,FIND(" ",Q767)-1),"")</f>
        <v/>
      </c>
      <c r="S767" s="50">
        <f>IF(ISNUMBER(FIND(" ",Q767)),TRIM(MID(Q767,FIND(" ",Q767)+1,999)),Q767)</f>
        <v/>
      </c>
      <c r="T7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767&amp;"")," "," "),"﻿"," "),"​"," "),"⁠"," ")," "," ")," "," "),CHAR(9)," "),CHAR(10)," "),CHAR(13)," "),"MAPCODE"," "),CHAR(34)," "),"“"," "),"”"," "),"'"," "),"’"," "),"‘"," "),"("," "),")"," "),"["," "),"]"," "),"{"," "),"}"," "),","," "),";"," "),"|"," "),":"," "),"/"," "),"\"," "))</f>
        <v/>
      </c>
      <c r="U767" s="50">
        <f>IF(R767&lt;&gt;"",R767,T767)</f>
        <v/>
      </c>
      <c r="V767" s="50">
        <f>IFERROR(FIND(".",S767),0)</f>
        <v/>
      </c>
      <c r="W767" s="50">
        <f>IF(V767&gt;0,V767-1,LEN(S767))</f>
        <v/>
      </c>
      <c r="X767" s="50">
        <f>IF(V767=0,"",IFERROR(LEFT(MID(S767,V767+1,99),FIND("-",MID(S767,V767+1,99))-1),MID(S767,V767+1,99)))</f>
        <v/>
      </c>
      <c r="Y767" s="50">
        <f>LEN(X767)</f>
        <v/>
      </c>
      <c r="Z7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767,"0",""),"1",""),"2",""),"3",""),"4",""),"5",""),"6",""),"7",""),"8",""),"9",""),"A",""),"B",""),"C",""),"D",""),"E",""),"F",""),"G",""),"H",""),"I",""),"J",""),"K",""),"L",""),"M",""),"N",""),"O",""),"P",""),"Q",""),"R",""),"S",""),"T",""),"U",""),"V",""),"W",""),"X",""),"Y",""),"Z",""),".",""),"-","")</f>
        <v/>
      </c>
      <c r="AA767" s="50">
        <f>LEN(S767)-LEN(SUBSTITUTE(S767,".",""))</f>
        <v/>
      </c>
      <c r="AB767" s="50">
        <f>AND(W767=5,Y767=4)</f>
        <v/>
      </c>
      <c r="AC767" s="50">
        <f>IF(P767="","",IF(S767="","There is no mapcode in this row, only a country code.",IF(ISNUMBER(FIND(" ",S767)),"There are too many spaces. A mapcode looks like ZAF RDD.2J: the country code, one space, then the code.",IF(Z767&lt;&gt;"","Contains characters that can't be in a mapcode: "&amp;Z767,IF(OR(AA767&lt;&gt;1,W767&lt;2,W767&gt;5,Y767&lt;2,Y767&gt;4),"This doesn't look like a mapcode. Mapcodes look like RDD.2J: 2 to 5 letters or numbers, a dot, then 2 to 4 more.",IF(AND(U767="",NOT(AB767)),"MISSING",IF(AND(U767&lt;&gt;"",OR(LEN(U767)&lt;2,LEN(U767)&gt;6,ISNUMBER(FIND(".",U767)))),"The country code """&amp;U767&amp;""" doesn't look right. Use a code like ZAF (South Africa) or US-CA (California).","")))))))</f>
        <v/>
      </c>
      <c r="AD767" s="50">
        <f>AND(R767&lt;&gt;"",T767&lt;&gt;"",R767&lt;&gt;T767)</f>
        <v/>
      </c>
    </row>
    <row r="768">
      <c r="B768" s="44" t="n"/>
      <c r="C768" s="44" t="n"/>
      <c r="D768" s="45">
        <f>IF(P768="","",IF(AC768="MISSING","MISSING COUNTRY CODE",IF(AC768&lt;&gt;"","NOT A VALID MAPCODE",IF(M768="NO CONNECTION","NO CONNECTION",IF(NOT(ISNUMBER(F768)),"NOT FOUND",IF(AD768,"CONVERTED – PLEASE CHECK","CONVERTED"))))))</f>
        <v/>
      </c>
      <c r="E768" s="46">
        <f>IF(OR(P768="",AC768&lt;&gt;""),"",TRIM(U768&amp;" "&amp;S768))</f>
        <v/>
      </c>
      <c r="F768" s="47">
        <f>IF(OR(M768="",M768="NO CONNECTION"),"",IFERROR(VALUE(SUBSTITUTE(_xlfn.FILTERXML(M768,"//latDeg"),".",MID(1/2,2,1))),""))</f>
        <v/>
      </c>
      <c r="G768" s="47">
        <f>IF(OR(M768="",M768="NO CONNECTION"),"",IFERROR(VALUE(SUBSTITUTE(_xlfn.FILTERXML(M768,"//lonDeg"),".",MID(1/2,2,1))),""))</f>
        <v/>
      </c>
      <c r="H768" s="45">
        <f>IF(ISNUMBER(F768),SUBSTITUTE(ROUND(F768,6)&amp;"",",",".")&amp;", "&amp;SUBSTITUTE(ROUND(G768,6)&amp;"",",","."),"")</f>
        <v/>
      </c>
      <c r="I768" s="46">
        <f>IF(ISNUMBER(F768),IFERROR(HYPERLINK("https://www.mymapcodes.com/go/?t="&amp;IF(U768="","AAA",U768)&amp;"&amp;ma="&amp;LEFT(S768,V768-1)&amp;"&amp;mb="&amp;MID(S768,V768+1,99),"Open on MyMapcodes →"),""),"")</f>
        <v/>
      </c>
      <c r="J768" s="48">
        <f>IF(P768="","",IF(AC768="MISSING","Add the country code: put it in front of the mapcode (e.g. ZAF RDD.2J) or in column C. ZAF = South Africa.",IF(AC768&lt;&gt;"",AC768,IF(M768="NO CONNECTION","Excel couldn't reach the mapcode service. Click the REFRESH RESULTS box just above the table.",IF(NOT(ISNUMBER(F768)),"The mapcode service doesn't recognise "&amp;E768&amp;". Check the mapcode and the country code.",IF(AD768,"Two different country codes were given, so the one in front of the mapcode ("&amp;R768&amp;") was used.",IF(E768&lt;&gt;TRIM(UPPER(B768&amp;"")),"Tidied up to "&amp;E768&amp;".","")))))))</f>
        <v/>
      </c>
      <c r="L768" s="49">
        <f>IF(E768="","",MapcodeAPI&amp;"coords/"&amp;SUBSTITUTE(E768," ","%20"))&amp;LEFT($B$13,0)</f>
        <v/>
      </c>
      <c r="M768" s="49">
        <f>IF(L768="","",IFERROR(_xlfn.WEBSERVICE(L768),IF(MapcodeAPIBackup="","NO CONNECTION",IFERROR(_xlfn.WEBSERVICE(MapcodeAPIBackup&amp;MID(L768,LEN(MapcodeAPI)+1,999)),"NO CONNECTION"))))</f>
        <v/>
      </c>
      <c r="N768" t="inlineStr">
        <is>
          <t xml:space="preserve"> </t>
        </is>
      </c>
      <c r="P768" s="50">
        <f>IFERROR(IF(AND(TRIM(B768&amp;"")="",TRIM(C768&amp;"")=""),"","#"&amp;UPPER(B768&amp;"")),"#(ERROR)")</f>
        <v/>
      </c>
      <c r="Q768" s="50">
        <f>IF(P768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768,2,999)," "," "),"﻿"," "),"​"," "),"⁠"," ")," "," ")," "," "),CHAR(9)," "),CHAR(10)," "),CHAR(13)," "),"MAPCODE"," "),CHAR(34)," "),"“"," "),"”"," "),"'"," "),"’"," "),"‘"," "),"("," "),")"," "),"["," "),"]"," "),"{"," "),"}"," "),","," "),";"," "),"|"," "),":"," "),"/"," "),"\"," ")))</f>
        <v/>
      </c>
      <c r="R768" s="50">
        <f>IF(ISNUMBER(FIND(" ",Q768)),LEFT(Q768,FIND(" ",Q768)-1),"")</f>
        <v/>
      </c>
      <c r="S768" s="50">
        <f>IF(ISNUMBER(FIND(" ",Q768)),TRIM(MID(Q768,FIND(" ",Q768)+1,999)),Q768)</f>
        <v/>
      </c>
      <c r="T7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768&amp;"")," "," "),"﻿"," "),"​"," "),"⁠"," ")," "," ")," "," "),CHAR(9)," "),CHAR(10)," "),CHAR(13)," "),"MAPCODE"," "),CHAR(34)," "),"“"," "),"”"," "),"'"," "),"’"," "),"‘"," "),"("," "),")"," "),"["," "),"]"," "),"{"," "),"}"," "),","," "),";"," "),"|"," "),":"," "),"/"," "),"\"," "))</f>
        <v/>
      </c>
      <c r="U768" s="50">
        <f>IF(R768&lt;&gt;"",R768,T768)</f>
        <v/>
      </c>
      <c r="V768" s="50">
        <f>IFERROR(FIND(".",S768),0)</f>
        <v/>
      </c>
      <c r="W768" s="50">
        <f>IF(V768&gt;0,V768-1,LEN(S768))</f>
        <v/>
      </c>
      <c r="X768" s="50">
        <f>IF(V768=0,"",IFERROR(LEFT(MID(S768,V768+1,99),FIND("-",MID(S768,V768+1,99))-1),MID(S768,V768+1,99)))</f>
        <v/>
      </c>
      <c r="Y768" s="50">
        <f>LEN(X768)</f>
        <v/>
      </c>
      <c r="Z7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768,"0",""),"1",""),"2",""),"3",""),"4",""),"5",""),"6",""),"7",""),"8",""),"9",""),"A",""),"B",""),"C",""),"D",""),"E",""),"F",""),"G",""),"H",""),"I",""),"J",""),"K",""),"L",""),"M",""),"N",""),"O",""),"P",""),"Q",""),"R",""),"S",""),"T",""),"U",""),"V",""),"W",""),"X",""),"Y",""),"Z",""),".",""),"-","")</f>
        <v/>
      </c>
      <c r="AA768" s="50">
        <f>LEN(S768)-LEN(SUBSTITUTE(S768,".",""))</f>
        <v/>
      </c>
      <c r="AB768" s="50">
        <f>AND(W768=5,Y768=4)</f>
        <v/>
      </c>
      <c r="AC768" s="50">
        <f>IF(P768="","",IF(S768="","There is no mapcode in this row, only a country code.",IF(ISNUMBER(FIND(" ",S768)),"There are too many spaces. A mapcode looks like ZAF RDD.2J: the country code, one space, then the code.",IF(Z768&lt;&gt;"","Contains characters that can't be in a mapcode: "&amp;Z768,IF(OR(AA768&lt;&gt;1,W768&lt;2,W768&gt;5,Y768&lt;2,Y768&gt;4),"This doesn't look like a mapcode. Mapcodes look like RDD.2J: 2 to 5 letters or numbers, a dot, then 2 to 4 more.",IF(AND(U768="",NOT(AB768)),"MISSING",IF(AND(U768&lt;&gt;"",OR(LEN(U768)&lt;2,LEN(U768)&gt;6,ISNUMBER(FIND(".",U768)))),"The country code """&amp;U768&amp;""" doesn't look right. Use a code like ZAF (South Africa) or US-CA (California).","")))))))</f>
        <v/>
      </c>
      <c r="AD768" s="50">
        <f>AND(R768&lt;&gt;"",T768&lt;&gt;"",R768&lt;&gt;T768)</f>
        <v/>
      </c>
    </row>
    <row r="769">
      <c r="B769" s="44" t="n"/>
      <c r="C769" s="44" t="n"/>
      <c r="D769" s="45">
        <f>IF(P769="","",IF(AC769="MISSING","MISSING COUNTRY CODE",IF(AC769&lt;&gt;"","NOT A VALID MAPCODE",IF(M769="NO CONNECTION","NO CONNECTION",IF(NOT(ISNUMBER(F769)),"NOT FOUND",IF(AD769,"CONVERTED – PLEASE CHECK","CONVERTED"))))))</f>
        <v/>
      </c>
      <c r="E769" s="46">
        <f>IF(OR(P769="",AC769&lt;&gt;""),"",TRIM(U769&amp;" "&amp;S769))</f>
        <v/>
      </c>
      <c r="F769" s="47">
        <f>IF(OR(M769="",M769="NO CONNECTION"),"",IFERROR(VALUE(SUBSTITUTE(_xlfn.FILTERXML(M769,"//latDeg"),".",MID(1/2,2,1))),""))</f>
        <v/>
      </c>
      <c r="G769" s="47">
        <f>IF(OR(M769="",M769="NO CONNECTION"),"",IFERROR(VALUE(SUBSTITUTE(_xlfn.FILTERXML(M769,"//lonDeg"),".",MID(1/2,2,1))),""))</f>
        <v/>
      </c>
      <c r="H769" s="45">
        <f>IF(ISNUMBER(F769),SUBSTITUTE(ROUND(F769,6)&amp;"",",",".")&amp;", "&amp;SUBSTITUTE(ROUND(G769,6)&amp;"",",","."),"")</f>
        <v/>
      </c>
      <c r="I769" s="46">
        <f>IF(ISNUMBER(F769),IFERROR(HYPERLINK("https://www.mymapcodes.com/go/?t="&amp;IF(U769="","AAA",U769)&amp;"&amp;ma="&amp;LEFT(S769,V769-1)&amp;"&amp;mb="&amp;MID(S769,V769+1,99),"Open on MyMapcodes →"),""),"")</f>
        <v/>
      </c>
      <c r="J769" s="48">
        <f>IF(P769="","",IF(AC769="MISSING","Add the country code: put it in front of the mapcode (e.g. ZAF RDD.2J) or in column C. ZAF = South Africa.",IF(AC769&lt;&gt;"",AC769,IF(M769="NO CONNECTION","Excel couldn't reach the mapcode service. Click the REFRESH RESULTS box just above the table.",IF(NOT(ISNUMBER(F769)),"The mapcode service doesn't recognise "&amp;E769&amp;". Check the mapcode and the country code.",IF(AD769,"Two different country codes were given, so the one in front of the mapcode ("&amp;R769&amp;") was used.",IF(E769&lt;&gt;TRIM(UPPER(B769&amp;"")),"Tidied up to "&amp;E769&amp;".","")))))))</f>
        <v/>
      </c>
      <c r="L769" s="49">
        <f>IF(E769="","",MapcodeAPI&amp;"coords/"&amp;SUBSTITUTE(E769," ","%20"))&amp;LEFT($B$13,0)</f>
        <v/>
      </c>
      <c r="M769" s="49">
        <f>IF(L769="","",IFERROR(_xlfn.WEBSERVICE(L769),IF(MapcodeAPIBackup="","NO CONNECTION",IFERROR(_xlfn.WEBSERVICE(MapcodeAPIBackup&amp;MID(L769,LEN(MapcodeAPI)+1,999)),"NO CONNECTION"))))</f>
        <v/>
      </c>
      <c r="N769" t="inlineStr">
        <is>
          <t xml:space="preserve"> </t>
        </is>
      </c>
      <c r="P769" s="50">
        <f>IFERROR(IF(AND(TRIM(B769&amp;"")="",TRIM(C769&amp;"")=""),"","#"&amp;UPPER(B769&amp;"")),"#(ERROR)")</f>
        <v/>
      </c>
      <c r="Q769" s="50">
        <f>IF(P769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769,2,999)," "," "),"﻿"," "),"​"," "),"⁠"," ")," "," ")," "," "),CHAR(9)," "),CHAR(10)," "),CHAR(13)," "),"MAPCODE"," "),CHAR(34)," "),"“"," "),"”"," "),"'"," "),"’"," "),"‘"," "),"("," "),")"," "),"["," "),"]"," "),"{"," "),"}"," "),","," "),";"," "),"|"," "),":"," "),"/"," "),"\"," ")))</f>
        <v/>
      </c>
      <c r="R769" s="50">
        <f>IF(ISNUMBER(FIND(" ",Q769)),LEFT(Q769,FIND(" ",Q769)-1),"")</f>
        <v/>
      </c>
      <c r="S769" s="50">
        <f>IF(ISNUMBER(FIND(" ",Q769)),TRIM(MID(Q769,FIND(" ",Q769)+1,999)),Q769)</f>
        <v/>
      </c>
      <c r="T7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769&amp;"")," "," "),"﻿"," "),"​"," "),"⁠"," ")," "," ")," "," "),CHAR(9)," "),CHAR(10)," "),CHAR(13)," "),"MAPCODE"," "),CHAR(34)," "),"“"," "),"”"," "),"'"," "),"’"," "),"‘"," "),"("," "),")"," "),"["," "),"]"," "),"{"," "),"}"," "),","," "),";"," "),"|"," "),":"," "),"/"," "),"\"," "))</f>
        <v/>
      </c>
      <c r="U769" s="50">
        <f>IF(R769&lt;&gt;"",R769,T769)</f>
        <v/>
      </c>
      <c r="V769" s="50">
        <f>IFERROR(FIND(".",S769),0)</f>
        <v/>
      </c>
      <c r="W769" s="50">
        <f>IF(V769&gt;0,V769-1,LEN(S769))</f>
        <v/>
      </c>
      <c r="X769" s="50">
        <f>IF(V769=0,"",IFERROR(LEFT(MID(S769,V769+1,99),FIND("-",MID(S769,V769+1,99))-1),MID(S769,V769+1,99)))</f>
        <v/>
      </c>
      <c r="Y769" s="50">
        <f>LEN(X769)</f>
        <v/>
      </c>
      <c r="Z7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769,"0",""),"1",""),"2",""),"3",""),"4",""),"5",""),"6",""),"7",""),"8",""),"9",""),"A",""),"B",""),"C",""),"D",""),"E",""),"F",""),"G",""),"H",""),"I",""),"J",""),"K",""),"L",""),"M",""),"N",""),"O",""),"P",""),"Q",""),"R",""),"S",""),"T",""),"U",""),"V",""),"W",""),"X",""),"Y",""),"Z",""),".",""),"-","")</f>
        <v/>
      </c>
      <c r="AA769" s="50">
        <f>LEN(S769)-LEN(SUBSTITUTE(S769,".",""))</f>
        <v/>
      </c>
      <c r="AB769" s="50">
        <f>AND(W769=5,Y769=4)</f>
        <v/>
      </c>
      <c r="AC769" s="50">
        <f>IF(P769="","",IF(S769="","There is no mapcode in this row, only a country code.",IF(ISNUMBER(FIND(" ",S769)),"There are too many spaces. A mapcode looks like ZAF RDD.2J: the country code, one space, then the code.",IF(Z769&lt;&gt;"","Contains characters that can't be in a mapcode: "&amp;Z769,IF(OR(AA769&lt;&gt;1,W769&lt;2,W769&gt;5,Y769&lt;2,Y769&gt;4),"This doesn't look like a mapcode. Mapcodes look like RDD.2J: 2 to 5 letters or numbers, a dot, then 2 to 4 more.",IF(AND(U769="",NOT(AB769)),"MISSING",IF(AND(U769&lt;&gt;"",OR(LEN(U769)&lt;2,LEN(U769)&gt;6,ISNUMBER(FIND(".",U769)))),"The country code """&amp;U769&amp;""" doesn't look right. Use a code like ZAF (South Africa) or US-CA (California).","")))))))</f>
        <v/>
      </c>
      <c r="AD769" s="50">
        <f>AND(R769&lt;&gt;"",T769&lt;&gt;"",R769&lt;&gt;T769)</f>
        <v/>
      </c>
    </row>
    <row r="770">
      <c r="B770" s="44" t="n"/>
      <c r="C770" s="44" t="n"/>
      <c r="D770" s="45">
        <f>IF(P770="","",IF(AC770="MISSING","MISSING COUNTRY CODE",IF(AC770&lt;&gt;"","NOT A VALID MAPCODE",IF(M770="NO CONNECTION","NO CONNECTION",IF(NOT(ISNUMBER(F770)),"NOT FOUND",IF(AD770,"CONVERTED – PLEASE CHECK","CONVERTED"))))))</f>
        <v/>
      </c>
      <c r="E770" s="46">
        <f>IF(OR(P770="",AC770&lt;&gt;""),"",TRIM(U770&amp;" "&amp;S770))</f>
        <v/>
      </c>
      <c r="F770" s="47">
        <f>IF(OR(M770="",M770="NO CONNECTION"),"",IFERROR(VALUE(SUBSTITUTE(_xlfn.FILTERXML(M770,"//latDeg"),".",MID(1/2,2,1))),""))</f>
        <v/>
      </c>
      <c r="G770" s="47">
        <f>IF(OR(M770="",M770="NO CONNECTION"),"",IFERROR(VALUE(SUBSTITUTE(_xlfn.FILTERXML(M770,"//lonDeg"),".",MID(1/2,2,1))),""))</f>
        <v/>
      </c>
      <c r="H770" s="45">
        <f>IF(ISNUMBER(F770),SUBSTITUTE(ROUND(F770,6)&amp;"",",",".")&amp;", "&amp;SUBSTITUTE(ROUND(G770,6)&amp;"",",","."),"")</f>
        <v/>
      </c>
      <c r="I770" s="46">
        <f>IF(ISNUMBER(F770),IFERROR(HYPERLINK("https://www.mymapcodes.com/go/?t="&amp;IF(U770="","AAA",U770)&amp;"&amp;ma="&amp;LEFT(S770,V770-1)&amp;"&amp;mb="&amp;MID(S770,V770+1,99),"Open on MyMapcodes →"),""),"")</f>
        <v/>
      </c>
      <c r="J770" s="48">
        <f>IF(P770="","",IF(AC770="MISSING","Add the country code: put it in front of the mapcode (e.g. ZAF RDD.2J) or in column C. ZAF = South Africa.",IF(AC770&lt;&gt;"",AC770,IF(M770="NO CONNECTION","Excel couldn't reach the mapcode service. Click the REFRESH RESULTS box just above the table.",IF(NOT(ISNUMBER(F770)),"The mapcode service doesn't recognise "&amp;E770&amp;". Check the mapcode and the country code.",IF(AD770,"Two different country codes were given, so the one in front of the mapcode ("&amp;R770&amp;") was used.",IF(E770&lt;&gt;TRIM(UPPER(B770&amp;"")),"Tidied up to "&amp;E770&amp;".","")))))))</f>
        <v/>
      </c>
      <c r="L770" s="49">
        <f>IF(E770="","",MapcodeAPI&amp;"coords/"&amp;SUBSTITUTE(E770," ","%20"))&amp;LEFT($B$13,0)</f>
        <v/>
      </c>
      <c r="M770" s="49">
        <f>IF(L770="","",IFERROR(_xlfn.WEBSERVICE(L770),IF(MapcodeAPIBackup="","NO CONNECTION",IFERROR(_xlfn.WEBSERVICE(MapcodeAPIBackup&amp;MID(L770,LEN(MapcodeAPI)+1,999)),"NO CONNECTION"))))</f>
        <v/>
      </c>
      <c r="N770" t="inlineStr">
        <is>
          <t xml:space="preserve"> </t>
        </is>
      </c>
      <c r="P770" s="50">
        <f>IFERROR(IF(AND(TRIM(B770&amp;"")="",TRIM(C770&amp;"")=""),"","#"&amp;UPPER(B770&amp;"")),"#(ERROR)")</f>
        <v/>
      </c>
      <c r="Q770" s="50">
        <f>IF(P770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770,2,999)," "," "),"﻿"," "),"​"," "),"⁠"," ")," "," ")," "," "),CHAR(9)," "),CHAR(10)," "),CHAR(13)," "),"MAPCODE"," "),CHAR(34)," "),"“"," "),"”"," "),"'"," "),"’"," "),"‘"," "),"("," "),")"," "),"["," "),"]"," "),"{"," "),"}"," "),","," "),";"," "),"|"," "),":"," "),"/"," "),"\"," ")))</f>
        <v/>
      </c>
      <c r="R770" s="50">
        <f>IF(ISNUMBER(FIND(" ",Q770)),LEFT(Q770,FIND(" ",Q770)-1),"")</f>
        <v/>
      </c>
      <c r="S770" s="50">
        <f>IF(ISNUMBER(FIND(" ",Q770)),TRIM(MID(Q770,FIND(" ",Q770)+1,999)),Q770)</f>
        <v/>
      </c>
      <c r="T7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770&amp;"")," "," "),"﻿"," "),"​"," "),"⁠"," ")," "," ")," "," "),CHAR(9)," "),CHAR(10)," "),CHAR(13)," "),"MAPCODE"," "),CHAR(34)," "),"“"," "),"”"," "),"'"," "),"’"," "),"‘"," "),"("," "),")"," "),"["," "),"]"," "),"{"," "),"}"," "),","," "),";"," "),"|"," "),":"," "),"/"," "),"\"," "))</f>
        <v/>
      </c>
      <c r="U770" s="50">
        <f>IF(R770&lt;&gt;"",R770,T770)</f>
        <v/>
      </c>
      <c r="V770" s="50">
        <f>IFERROR(FIND(".",S770),0)</f>
        <v/>
      </c>
      <c r="W770" s="50">
        <f>IF(V770&gt;0,V770-1,LEN(S770))</f>
        <v/>
      </c>
      <c r="X770" s="50">
        <f>IF(V770=0,"",IFERROR(LEFT(MID(S770,V770+1,99),FIND("-",MID(S770,V770+1,99))-1),MID(S770,V770+1,99)))</f>
        <v/>
      </c>
      <c r="Y770" s="50">
        <f>LEN(X770)</f>
        <v/>
      </c>
      <c r="Z7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770,"0",""),"1",""),"2",""),"3",""),"4",""),"5",""),"6",""),"7",""),"8",""),"9",""),"A",""),"B",""),"C",""),"D",""),"E",""),"F",""),"G",""),"H",""),"I",""),"J",""),"K",""),"L",""),"M",""),"N",""),"O",""),"P",""),"Q",""),"R",""),"S",""),"T",""),"U",""),"V",""),"W",""),"X",""),"Y",""),"Z",""),".",""),"-","")</f>
        <v/>
      </c>
      <c r="AA770" s="50">
        <f>LEN(S770)-LEN(SUBSTITUTE(S770,".",""))</f>
        <v/>
      </c>
      <c r="AB770" s="50">
        <f>AND(W770=5,Y770=4)</f>
        <v/>
      </c>
      <c r="AC770" s="50">
        <f>IF(P770="","",IF(S770="","There is no mapcode in this row, only a country code.",IF(ISNUMBER(FIND(" ",S770)),"There are too many spaces. A mapcode looks like ZAF RDD.2J: the country code, one space, then the code.",IF(Z770&lt;&gt;"","Contains characters that can't be in a mapcode: "&amp;Z770,IF(OR(AA770&lt;&gt;1,W770&lt;2,W770&gt;5,Y770&lt;2,Y770&gt;4),"This doesn't look like a mapcode. Mapcodes look like RDD.2J: 2 to 5 letters or numbers, a dot, then 2 to 4 more.",IF(AND(U770="",NOT(AB770)),"MISSING",IF(AND(U770&lt;&gt;"",OR(LEN(U770)&lt;2,LEN(U770)&gt;6,ISNUMBER(FIND(".",U770)))),"The country code """&amp;U770&amp;""" doesn't look right. Use a code like ZAF (South Africa) or US-CA (California).","")))))))</f>
        <v/>
      </c>
      <c r="AD770" s="50">
        <f>AND(R770&lt;&gt;"",T770&lt;&gt;"",R770&lt;&gt;T770)</f>
        <v/>
      </c>
    </row>
    <row r="771">
      <c r="B771" s="44" t="n"/>
      <c r="C771" s="44" t="n"/>
      <c r="D771" s="45">
        <f>IF(P771="","",IF(AC771="MISSING","MISSING COUNTRY CODE",IF(AC771&lt;&gt;"","NOT A VALID MAPCODE",IF(M771="NO CONNECTION","NO CONNECTION",IF(NOT(ISNUMBER(F771)),"NOT FOUND",IF(AD771,"CONVERTED – PLEASE CHECK","CONVERTED"))))))</f>
        <v/>
      </c>
      <c r="E771" s="46">
        <f>IF(OR(P771="",AC771&lt;&gt;""),"",TRIM(U771&amp;" "&amp;S771))</f>
        <v/>
      </c>
      <c r="F771" s="47">
        <f>IF(OR(M771="",M771="NO CONNECTION"),"",IFERROR(VALUE(SUBSTITUTE(_xlfn.FILTERXML(M771,"//latDeg"),".",MID(1/2,2,1))),""))</f>
        <v/>
      </c>
      <c r="G771" s="47">
        <f>IF(OR(M771="",M771="NO CONNECTION"),"",IFERROR(VALUE(SUBSTITUTE(_xlfn.FILTERXML(M771,"//lonDeg"),".",MID(1/2,2,1))),""))</f>
        <v/>
      </c>
      <c r="H771" s="45">
        <f>IF(ISNUMBER(F771),SUBSTITUTE(ROUND(F771,6)&amp;"",",",".")&amp;", "&amp;SUBSTITUTE(ROUND(G771,6)&amp;"",",","."),"")</f>
        <v/>
      </c>
      <c r="I771" s="46">
        <f>IF(ISNUMBER(F771),IFERROR(HYPERLINK("https://www.mymapcodes.com/go/?t="&amp;IF(U771="","AAA",U771)&amp;"&amp;ma="&amp;LEFT(S771,V771-1)&amp;"&amp;mb="&amp;MID(S771,V771+1,99),"Open on MyMapcodes →"),""),"")</f>
        <v/>
      </c>
      <c r="J771" s="48">
        <f>IF(P771="","",IF(AC771="MISSING","Add the country code: put it in front of the mapcode (e.g. ZAF RDD.2J) or in column C. ZAF = South Africa.",IF(AC771&lt;&gt;"",AC771,IF(M771="NO CONNECTION","Excel couldn't reach the mapcode service. Click the REFRESH RESULTS box just above the table.",IF(NOT(ISNUMBER(F771)),"The mapcode service doesn't recognise "&amp;E771&amp;". Check the mapcode and the country code.",IF(AD771,"Two different country codes were given, so the one in front of the mapcode ("&amp;R771&amp;") was used.",IF(E771&lt;&gt;TRIM(UPPER(B771&amp;"")),"Tidied up to "&amp;E771&amp;".","")))))))</f>
        <v/>
      </c>
      <c r="L771" s="49">
        <f>IF(E771="","",MapcodeAPI&amp;"coords/"&amp;SUBSTITUTE(E771," ","%20"))&amp;LEFT($B$13,0)</f>
        <v/>
      </c>
      <c r="M771" s="49">
        <f>IF(L771="","",IFERROR(_xlfn.WEBSERVICE(L771),IF(MapcodeAPIBackup="","NO CONNECTION",IFERROR(_xlfn.WEBSERVICE(MapcodeAPIBackup&amp;MID(L771,LEN(MapcodeAPI)+1,999)),"NO CONNECTION"))))</f>
        <v/>
      </c>
      <c r="N771" t="inlineStr">
        <is>
          <t xml:space="preserve"> </t>
        </is>
      </c>
      <c r="P771" s="50">
        <f>IFERROR(IF(AND(TRIM(B771&amp;"")="",TRIM(C771&amp;"")=""),"","#"&amp;UPPER(B771&amp;"")),"#(ERROR)")</f>
        <v/>
      </c>
      <c r="Q771" s="50">
        <f>IF(P771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771,2,999)," "," "),"﻿"," "),"​"," "),"⁠"," ")," "," ")," "," "),CHAR(9)," "),CHAR(10)," "),CHAR(13)," "),"MAPCODE"," "),CHAR(34)," "),"“"," "),"”"," "),"'"," "),"’"," "),"‘"," "),"("," "),")"," "),"["," "),"]"," "),"{"," "),"}"," "),","," "),";"," "),"|"," "),":"," "),"/"," "),"\"," ")))</f>
        <v/>
      </c>
      <c r="R771" s="50">
        <f>IF(ISNUMBER(FIND(" ",Q771)),LEFT(Q771,FIND(" ",Q771)-1),"")</f>
        <v/>
      </c>
      <c r="S771" s="50">
        <f>IF(ISNUMBER(FIND(" ",Q771)),TRIM(MID(Q771,FIND(" ",Q771)+1,999)),Q771)</f>
        <v/>
      </c>
      <c r="T7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771&amp;"")," "," "),"﻿"," "),"​"," "),"⁠"," ")," "," ")," "," "),CHAR(9)," "),CHAR(10)," "),CHAR(13)," "),"MAPCODE"," "),CHAR(34)," "),"“"," "),"”"," "),"'"," "),"’"," "),"‘"," "),"("," "),")"," "),"["," "),"]"," "),"{"," "),"}"," "),","," "),";"," "),"|"," "),":"," "),"/"," "),"\"," "))</f>
        <v/>
      </c>
      <c r="U771" s="50">
        <f>IF(R771&lt;&gt;"",R771,T771)</f>
        <v/>
      </c>
      <c r="V771" s="50">
        <f>IFERROR(FIND(".",S771),0)</f>
        <v/>
      </c>
      <c r="W771" s="50">
        <f>IF(V771&gt;0,V771-1,LEN(S771))</f>
        <v/>
      </c>
      <c r="X771" s="50">
        <f>IF(V771=0,"",IFERROR(LEFT(MID(S771,V771+1,99),FIND("-",MID(S771,V771+1,99))-1),MID(S771,V771+1,99)))</f>
        <v/>
      </c>
      <c r="Y771" s="50">
        <f>LEN(X771)</f>
        <v/>
      </c>
      <c r="Z7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771,"0",""),"1",""),"2",""),"3",""),"4",""),"5",""),"6",""),"7",""),"8",""),"9",""),"A",""),"B",""),"C",""),"D",""),"E",""),"F",""),"G",""),"H",""),"I",""),"J",""),"K",""),"L",""),"M",""),"N",""),"O",""),"P",""),"Q",""),"R",""),"S",""),"T",""),"U",""),"V",""),"W",""),"X",""),"Y",""),"Z",""),".",""),"-","")</f>
        <v/>
      </c>
      <c r="AA771" s="50">
        <f>LEN(S771)-LEN(SUBSTITUTE(S771,".",""))</f>
        <v/>
      </c>
      <c r="AB771" s="50">
        <f>AND(W771=5,Y771=4)</f>
        <v/>
      </c>
      <c r="AC771" s="50">
        <f>IF(P771="","",IF(S771="","There is no mapcode in this row, only a country code.",IF(ISNUMBER(FIND(" ",S771)),"There are too many spaces. A mapcode looks like ZAF RDD.2J: the country code, one space, then the code.",IF(Z771&lt;&gt;"","Contains characters that can't be in a mapcode: "&amp;Z771,IF(OR(AA771&lt;&gt;1,W771&lt;2,W771&gt;5,Y771&lt;2,Y771&gt;4),"This doesn't look like a mapcode. Mapcodes look like RDD.2J: 2 to 5 letters or numbers, a dot, then 2 to 4 more.",IF(AND(U771="",NOT(AB771)),"MISSING",IF(AND(U771&lt;&gt;"",OR(LEN(U771)&lt;2,LEN(U771)&gt;6,ISNUMBER(FIND(".",U771)))),"The country code """&amp;U771&amp;""" doesn't look right. Use a code like ZAF (South Africa) or US-CA (California).","")))))))</f>
        <v/>
      </c>
      <c r="AD771" s="50">
        <f>AND(R771&lt;&gt;"",T771&lt;&gt;"",R771&lt;&gt;T771)</f>
        <v/>
      </c>
    </row>
    <row r="772">
      <c r="B772" s="44" t="n"/>
      <c r="C772" s="44" t="n"/>
      <c r="D772" s="45">
        <f>IF(P772="","",IF(AC772="MISSING","MISSING COUNTRY CODE",IF(AC772&lt;&gt;"","NOT A VALID MAPCODE",IF(M772="NO CONNECTION","NO CONNECTION",IF(NOT(ISNUMBER(F772)),"NOT FOUND",IF(AD772,"CONVERTED – PLEASE CHECK","CONVERTED"))))))</f>
        <v/>
      </c>
      <c r="E772" s="46">
        <f>IF(OR(P772="",AC772&lt;&gt;""),"",TRIM(U772&amp;" "&amp;S772))</f>
        <v/>
      </c>
      <c r="F772" s="47">
        <f>IF(OR(M772="",M772="NO CONNECTION"),"",IFERROR(VALUE(SUBSTITUTE(_xlfn.FILTERXML(M772,"//latDeg"),".",MID(1/2,2,1))),""))</f>
        <v/>
      </c>
      <c r="G772" s="47">
        <f>IF(OR(M772="",M772="NO CONNECTION"),"",IFERROR(VALUE(SUBSTITUTE(_xlfn.FILTERXML(M772,"//lonDeg"),".",MID(1/2,2,1))),""))</f>
        <v/>
      </c>
      <c r="H772" s="45">
        <f>IF(ISNUMBER(F772),SUBSTITUTE(ROUND(F772,6)&amp;"",",",".")&amp;", "&amp;SUBSTITUTE(ROUND(G772,6)&amp;"",",","."),"")</f>
        <v/>
      </c>
      <c r="I772" s="46">
        <f>IF(ISNUMBER(F772),IFERROR(HYPERLINK("https://www.mymapcodes.com/go/?t="&amp;IF(U772="","AAA",U772)&amp;"&amp;ma="&amp;LEFT(S772,V772-1)&amp;"&amp;mb="&amp;MID(S772,V772+1,99),"Open on MyMapcodes →"),""),"")</f>
        <v/>
      </c>
      <c r="J772" s="48">
        <f>IF(P772="","",IF(AC772="MISSING","Add the country code: put it in front of the mapcode (e.g. ZAF RDD.2J) or in column C. ZAF = South Africa.",IF(AC772&lt;&gt;"",AC772,IF(M772="NO CONNECTION","Excel couldn't reach the mapcode service. Click the REFRESH RESULTS box just above the table.",IF(NOT(ISNUMBER(F772)),"The mapcode service doesn't recognise "&amp;E772&amp;". Check the mapcode and the country code.",IF(AD772,"Two different country codes were given, so the one in front of the mapcode ("&amp;R772&amp;") was used.",IF(E772&lt;&gt;TRIM(UPPER(B772&amp;"")),"Tidied up to "&amp;E772&amp;".","")))))))</f>
        <v/>
      </c>
      <c r="L772" s="49">
        <f>IF(E772="","",MapcodeAPI&amp;"coords/"&amp;SUBSTITUTE(E772," ","%20"))&amp;LEFT($B$13,0)</f>
        <v/>
      </c>
      <c r="M772" s="49">
        <f>IF(L772="","",IFERROR(_xlfn.WEBSERVICE(L772),IF(MapcodeAPIBackup="","NO CONNECTION",IFERROR(_xlfn.WEBSERVICE(MapcodeAPIBackup&amp;MID(L772,LEN(MapcodeAPI)+1,999)),"NO CONNECTION"))))</f>
        <v/>
      </c>
      <c r="N772" t="inlineStr">
        <is>
          <t xml:space="preserve"> </t>
        </is>
      </c>
      <c r="P772" s="50">
        <f>IFERROR(IF(AND(TRIM(B772&amp;"")="",TRIM(C772&amp;"")=""),"","#"&amp;UPPER(B772&amp;"")),"#(ERROR)")</f>
        <v/>
      </c>
      <c r="Q772" s="50">
        <f>IF(P772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772,2,999)," "," "),"﻿"," "),"​"," "),"⁠"," ")," "," ")," "," "),CHAR(9)," "),CHAR(10)," "),CHAR(13)," "),"MAPCODE"," "),CHAR(34)," "),"“"," "),"”"," "),"'"," "),"’"," "),"‘"," "),"("," "),")"," "),"["," "),"]"," "),"{"," "),"}"," "),","," "),";"," "),"|"," "),":"," "),"/"," "),"\"," ")))</f>
        <v/>
      </c>
      <c r="R772" s="50">
        <f>IF(ISNUMBER(FIND(" ",Q772)),LEFT(Q772,FIND(" ",Q772)-1),"")</f>
        <v/>
      </c>
      <c r="S772" s="50">
        <f>IF(ISNUMBER(FIND(" ",Q772)),TRIM(MID(Q772,FIND(" ",Q772)+1,999)),Q772)</f>
        <v/>
      </c>
      <c r="T7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772&amp;"")," "," "),"﻿"," "),"​"," "),"⁠"," ")," "," ")," "," "),CHAR(9)," "),CHAR(10)," "),CHAR(13)," "),"MAPCODE"," "),CHAR(34)," "),"“"," "),"”"," "),"'"," "),"’"," "),"‘"," "),"("," "),")"," "),"["," "),"]"," "),"{"," "),"}"," "),","," "),";"," "),"|"," "),":"," "),"/"," "),"\"," "))</f>
        <v/>
      </c>
      <c r="U772" s="50">
        <f>IF(R772&lt;&gt;"",R772,T772)</f>
        <v/>
      </c>
      <c r="V772" s="50">
        <f>IFERROR(FIND(".",S772),0)</f>
        <v/>
      </c>
      <c r="W772" s="50">
        <f>IF(V772&gt;0,V772-1,LEN(S772))</f>
        <v/>
      </c>
      <c r="X772" s="50">
        <f>IF(V772=0,"",IFERROR(LEFT(MID(S772,V772+1,99),FIND("-",MID(S772,V772+1,99))-1),MID(S772,V772+1,99)))</f>
        <v/>
      </c>
      <c r="Y772" s="50">
        <f>LEN(X772)</f>
        <v/>
      </c>
      <c r="Z7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772,"0",""),"1",""),"2",""),"3",""),"4",""),"5",""),"6",""),"7",""),"8",""),"9",""),"A",""),"B",""),"C",""),"D",""),"E",""),"F",""),"G",""),"H",""),"I",""),"J",""),"K",""),"L",""),"M",""),"N",""),"O",""),"P",""),"Q",""),"R",""),"S",""),"T",""),"U",""),"V",""),"W",""),"X",""),"Y",""),"Z",""),".",""),"-","")</f>
        <v/>
      </c>
      <c r="AA772" s="50">
        <f>LEN(S772)-LEN(SUBSTITUTE(S772,".",""))</f>
        <v/>
      </c>
      <c r="AB772" s="50">
        <f>AND(W772=5,Y772=4)</f>
        <v/>
      </c>
      <c r="AC772" s="50">
        <f>IF(P772="","",IF(S772="","There is no mapcode in this row, only a country code.",IF(ISNUMBER(FIND(" ",S772)),"There are too many spaces. A mapcode looks like ZAF RDD.2J: the country code, one space, then the code.",IF(Z772&lt;&gt;"","Contains characters that can't be in a mapcode: "&amp;Z772,IF(OR(AA772&lt;&gt;1,W772&lt;2,W772&gt;5,Y772&lt;2,Y772&gt;4),"This doesn't look like a mapcode. Mapcodes look like RDD.2J: 2 to 5 letters or numbers, a dot, then 2 to 4 more.",IF(AND(U772="",NOT(AB772)),"MISSING",IF(AND(U772&lt;&gt;"",OR(LEN(U772)&lt;2,LEN(U772)&gt;6,ISNUMBER(FIND(".",U772)))),"The country code """&amp;U772&amp;""" doesn't look right. Use a code like ZAF (South Africa) or US-CA (California).","")))))))</f>
        <v/>
      </c>
      <c r="AD772" s="50">
        <f>AND(R772&lt;&gt;"",T772&lt;&gt;"",R772&lt;&gt;T772)</f>
        <v/>
      </c>
    </row>
    <row r="773">
      <c r="B773" s="44" t="n"/>
      <c r="C773" s="44" t="n"/>
      <c r="D773" s="45">
        <f>IF(P773="","",IF(AC773="MISSING","MISSING COUNTRY CODE",IF(AC773&lt;&gt;"","NOT A VALID MAPCODE",IF(M773="NO CONNECTION","NO CONNECTION",IF(NOT(ISNUMBER(F773)),"NOT FOUND",IF(AD773,"CONVERTED – PLEASE CHECK","CONVERTED"))))))</f>
        <v/>
      </c>
      <c r="E773" s="46">
        <f>IF(OR(P773="",AC773&lt;&gt;""),"",TRIM(U773&amp;" "&amp;S773))</f>
        <v/>
      </c>
      <c r="F773" s="47">
        <f>IF(OR(M773="",M773="NO CONNECTION"),"",IFERROR(VALUE(SUBSTITUTE(_xlfn.FILTERXML(M773,"//latDeg"),".",MID(1/2,2,1))),""))</f>
        <v/>
      </c>
      <c r="G773" s="47">
        <f>IF(OR(M773="",M773="NO CONNECTION"),"",IFERROR(VALUE(SUBSTITUTE(_xlfn.FILTERXML(M773,"//lonDeg"),".",MID(1/2,2,1))),""))</f>
        <v/>
      </c>
      <c r="H773" s="45">
        <f>IF(ISNUMBER(F773),SUBSTITUTE(ROUND(F773,6)&amp;"",",",".")&amp;", "&amp;SUBSTITUTE(ROUND(G773,6)&amp;"",",","."),"")</f>
        <v/>
      </c>
      <c r="I773" s="46">
        <f>IF(ISNUMBER(F773),IFERROR(HYPERLINK("https://www.mymapcodes.com/go/?t="&amp;IF(U773="","AAA",U773)&amp;"&amp;ma="&amp;LEFT(S773,V773-1)&amp;"&amp;mb="&amp;MID(S773,V773+1,99),"Open on MyMapcodes →"),""),"")</f>
        <v/>
      </c>
      <c r="J773" s="48">
        <f>IF(P773="","",IF(AC773="MISSING","Add the country code: put it in front of the mapcode (e.g. ZAF RDD.2J) or in column C. ZAF = South Africa.",IF(AC773&lt;&gt;"",AC773,IF(M773="NO CONNECTION","Excel couldn't reach the mapcode service. Click the REFRESH RESULTS box just above the table.",IF(NOT(ISNUMBER(F773)),"The mapcode service doesn't recognise "&amp;E773&amp;". Check the mapcode and the country code.",IF(AD773,"Two different country codes were given, so the one in front of the mapcode ("&amp;R773&amp;") was used.",IF(E773&lt;&gt;TRIM(UPPER(B773&amp;"")),"Tidied up to "&amp;E773&amp;".","")))))))</f>
        <v/>
      </c>
      <c r="L773" s="49">
        <f>IF(E773="","",MapcodeAPI&amp;"coords/"&amp;SUBSTITUTE(E773," ","%20"))&amp;LEFT($B$13,0)</f>
        <v/>
      </c>
      <c r="M773" s="49">
        <f>IF(L773="","",IFERROR(_xlfn.WEBSERVICE(L773),IF(MapcodeAPIBackup="","NO CONNECTION",IFERROR(_xlfn.WEBSERVICE(MapcodeAPIBackup&amp;MID(L773,LEN(MapcodeAPI)+1,999)),"NO CONNECTION"))))</f>
        <v/>
      </c>
      <c r="N773" t="inlineStr">
        <is>
          <t xml:space="preserve"> </t>
        </is>
      </c>
      <c r="P773" s="50">
        <f>IFERROR(IF(AND(TRIM(B773&amp;"")="",TRIM(C773&amp;"")=""),"","#"&amp;UPPER(B773&amp;"")),"#(ERROR)")</f>
        <v/>
      </c>
      <c r="Q773" s="50">
        <f>IF(P773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773,2,999)," "," "),"﻿"," "),"​"," "),"⁠"," ")," "," ")," "," "),CHAR(9)," "),CHAR(10)," "),CHAR(13)," "),"MAPCODE"," "),CHAR(34)," "),"“"," "),"”"," "),"'"," "),"’"," "),"‘"," "),"("," "),")"," "),"["," "),"]"," "),"{"," "),"}"," "),","," "),";"," "),"|"," "),":"," "),"/"," "),"\"," ")))</f>
        <v/>
      </c>
      <c r="R773" s="50">
        <f>IF(ISNUMBER(FIND(" ",Q773)),LEFT(Q773,FIND(" ",Q773)-1),"")</f>
        <v/>
      </c>
      <c r="S773" s="50">
        <f>IF(ISNUMBER(FIND(" ",Q773)),TRIM(MID(Q773,FIND(" ",Q773)+1,999)),Q773)</f>
        <v/>
      </c>
      <c r="T7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773&amp;"")," "," "),"﻿"," "),"​"," "),"⁠"," ")," "," ")," "," "),CHAR(9)," "),CHAR(10)," "),CHAR(13)," "),"MAPCODE"," "),CHAR(34)," "),"“"," "),"”"," "),"'"," "),"’"," "),"‘"," "),"("," "),")"," "),"["," "),"]"," "),"{"," "),"}"," "),","," "),";"," "),"|"," "),":"," "),"/"," "),"\"," "))</f>
        <v/>
      </c>
      <c r="U773" s="50">
        <f>IF(R773&lt;&gt;"",R773,T773)</f>
        <v/>
      </c>
      <c r="V773" s="50">
        <f>IFERROR(FIND(".",S773),0)</f>
        <v/>
      </c>
      <c r="W773" s="50">
        <f>IF(V773&gt;0,V773-1,LEN(S773))</f>
        <v/>
      </c>
      <c r="X773" s="50">
        <f>IF(V773=0,"",IFERROR(LEFT(MID(S773,V773+1,99),FIND("-",MID(S773,V773+1,99))-1),MID(S773,V773+1,99)))</f>
        <v/>
      </c>
      <c r="Y773" s="50">
        <f>LEN(X773)</f>
        <v/>
      </c>
      <c r="Z7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773,"0",""),"1",""),"2",""),"3",""),"4",""),"5",""),"6",""),"7",""),"8",""),"9",""),"A",""),"B",""),"C",""),"D",""),"E",""),"F",""),"G",""),"H",""),"I",""),"J",""),"K",""),"L",""),"M",""),"N",""),"O",""),"P",""),"Q",""),"R",""),"S",""),"T",""),"U",""),"V",""),"W",""),"X",""),"Y",""),"Z",""),".",""),"-","")</f>
        <v/>
      </c>
      <c r="AA773" s="50">
        <f>LEN(S773)-LEN(SUBSTITUTE(S773,".",""))</f>
        <v/>
      </c>
      <c r="AB773" s="50">
        <f>AND(W773=5,Y773=4)</f>
        <v/>
      </c>
      <c r="AC773" s="50">
        <f>IF(P773="","",IF(S773="","There is no mapcode in this row, only a country code.",IF(ISNUMBER(FIND(" ",S773)),"There are too many spaces. A mapcode looks like ZAF RDD.2J: the country code, one space, then the code.",IF(Z773&lt;&gt;"","Contains characters that can't be in a mapcode: "&amp;Z773,IF(OR(AA773&lt;&gt;1,W773&lt;2,W773&gt;5,Y773&lt;2,Y773&gt;4),"This doesn't look like a mapcode. Mapcodes look like RDD.2J: 2 to 5 letters or numbers, a dot, then 2 to 4 more.",IF(AND(U773="",NOT(AB773)),"MISSING",IF(AND(U773&lt;&gt;"",OR(LEN(U773)&lt;2,LEN(U773)&gt;6,ISNUMBER(FIND(".",U773)))),"The country code """&amp;U773&amp;""" doesn't look right. Use a code like ZAF (South Africa) or US-CA (California).","")))))))</f>
        <v/>
      </c>
      <c r="AD773" s="50">
        <f>AND(R773&lt;&gt;"",T773&lt;&gt;"",R773&lt;&gt;T773)</f>
        <v/>
      </c>
    </row>
    <row r="774">
      <c r="B774" s="44" t="n"/>
      <c r="C774" s="44" t="n"/>
      <c r="D774" s="45">
        <f>IF(P774="","",IF(AC774="MISSING","MISSING COUNTRY CODE",IF(AC774&lt;&gt;"","NOT A VALID MAPCODE",IF(M774="NO CONNECTION","NO CONNECTION",IF(NOT(ISNUMBER(F774)),"NOT FOUND",IF(AD774,"CONVERTED – PLEASE CHECK","CONVERTED"))))))</f>
        <v/>
      </c>
      <c r="E774" s="46">
        <f>IF(OR(P774="",AC774&lt;&gt;""),"",TRIM(U774&amp;" "&amp;S774))</f>
        <v/>
      </c>
      <c r="F774" s="47">
        <f>IF(OR(M774="",M774="NO CONNECTION"),"",IFERROR(VALUE(SUBSTITUTE(_xlfn.FILTERXML(M774,"//latDeg"),".",MID(1/2,2,1))),""))</f>
        <v/>
      </c>
      <c r="G774" s="47">
        <f>IF(OR(M774="",M774="NO CONNECTION"),"",IFERROR(VALUE(SUBSTITUTE(_xlfn.FILTERXML(M774,"//lonDeg"),".",MID(1/2,2,1))),""))</f>
        <v/>
      </c>
      <c r="H774" s="45">
        <f>IF(ISNUMBER(F774),SUBSTITUTE(ROUND(F774,6)&amp;"",",",".")&amp;", "&amp;SUBSTITUTE(ROUND(G774,6)&amp;"",",","."),"")</f>
        <v/>
      </c>
      <c r="I774" s="46">
        <f>IF(ISNUMBER(F774),IFERROR(HYPERLINK("https://www.mymapcodes.com/go/?t="&amp;IF(U774="","AAA",U774)&amp;"&amp;ma="&amp;LEFT(S774,V774-1)&amp;"&amp;mb="&amp;MID(S774,V774+1,99),"Open on MyMapcodes →"),""),"")</f>
        <v/>
      </c>
      <c r="J774" s="48">
        <f>IF(P774="","",IF(AC774="MISSING","Add the country code: put it in front of the mapcode (e.g. ZAF RDD.2J) or in column C. ZAF = South Africa.",IF(AC774&lt;&gt;"",AC774,IF(M774="NO CONNECTION","Excel couldn't reach the mapcode service. Click the REFRESH RESULTS box just above the table.",IF(NOT(ISNUMBER(F774)),"The mapcode service doesn't recognise "&amp;E774&amp;". Check the mapcode and the country code.",IF(AD774,"Two different country codes were given, so the one in front of the mapcode ("&amp;R774&amp;") was used.",IF(E774&lt;&gt;TRIM(UPPER(B774&amp;"")),"Tidied up to "&amp;E774&amp;".","")))))))</f>
        <v/>
      </c>
      <c r="L774" s="49">
        <f>IF(E774="","",MapcodeAPI&amp;"coords/"&amp;SUBSTITUTE(E774," ","%20"))&amp;LEFT($B$13,0)</f>
        <v/>
      </c>
      <c r="M774" s="49">
        <f>IF(L774="","",IFERROR(_xlfn.WEBSERVICE(L774),IF(MapcodeAPIBackup="","NO CONNECTION",IFERROR(_xlfn.WEBSERVICE(MapcodeAPIBackup&amp;MID(L774,LEN(MapcodeAPI)+1,999)),"NO CONNECTION"))))</f>
        <v/>
      </c>
      <c r="N774" t="inlineStr">
        <is>
          <t xml:space="preserve"> </t>
        </is>
      </c>
      <c r="P774" s="50">
        <f>IFERROR(IF(AND(TRIM(B774&amp;"")="",TRIM(C774&amp;"")=""),"","#"&amp;UPPER(B774&amp;"")),"#(ERROR)")</f>
        <v/>
      </c>
      <c r="Q774" s="50">
        <f>IF(P774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774,2,999)," "," "),"﻿"," "),"​"," "),"⁠"," ")," "," ")," "," "),CHAR(9)," "),CHAR(10)," "),CHAR(13)," "),"MAPCODE"," "),CHAR(34)," "),"“"," "),"”"," "),"'"," "),"’"," "),"‘"," "),"("," "),")"," "),"["," "),"]"," "),"{"," "),"}"," "),","," "),";"," "),"|"," "),":"," "),"/"," "),"\"," ")))</f>
        <v/>
      </c>
      <c r="R774" s="50">
        <f>IF(ISNUMBER(FIND(" ",Q774)),LEFT(Q774,FIND(" ",Q774)-1),"")</f>
        <v/>
      </c>
      <c r="S774" s="50">
        <f>IF(ISNUMBER(FIND(" ",Q774)),TRIM(MID(Q774,FIND(" ",Q774)+1,999)),Q774)</f>
        <v/>
      </c>
      <c r="T7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774&amp;"")," "," "),"﻿"," "),"​"," "),"⁠"," ")," "," ")," "," "),CHAR(9)," "),CHAR(10)," "),CHAR(13)," "),"MAPCODE"," "),CHAR(34)," "),"“"," "),"”"," "),"'"," "),"’"," "),"‘"," "),"("," "),")"," "),"["," "),"]"," "),"{"," "),"}"," "),","," "),";"," "),"|"," "),":"," "),"/"," "),"\"," "))</f>
        <v/>
      </c>
      <c r="U774" s="50">
        <f>IF(R774&lt;&gt;"",R774,T774)</f>
        <v/>
      </c>
      <c r="V774" s="50">
        <f>IFERROR(FIND(".",S774),0)</f>
        <v/>
      </c>
      <c r="W774" s="50">
        <f>IF(V774&gt;0,V774-1,LEN(S774))</f>
        <v/>
      </c>
      <c r="X774" s="50">
        <f>IF(V774=0,"",IFERROR(LEFT(MID(S774,V774+1,99),FIND("-",MID(S774,V774+1,99))-1),MID(S774,V774+1,99)))</f>
        <v/>
      </c>
      <c r="Y774" s="50">
        <f>LEN(X774)</f>
        <v/>
      </c>
      <c r="Z7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774,"0",""),"1",""),"2",""),"3",""),"4",""),"5",""),"6",""),"7",""),"8",""),"9",""),"A",""),"B",""),"C",""),"D",""),"E",""),"F",""),"G",""),"H",""),"I",""),"J",""),"K",""),"L",""),"M",""),"N",""),"O",""),"P",""),"Q",""),"R",""),"S",""),"T",""),"U",""),"V",""),"W",""),"X",""),"Y",""),"Z",""),".",""),"-","")</f>
        <v/>
      </c>
      <c r="AA774" s="50">
        <f>LEN(S774)-LEN(SUBSTITUTE(S774,".",""))</f>
        <v/>
      </c>
      <c r="AB774" s="50">
        <f>AND(W774=5,Y774=4)</f>
        <v/>
      </c>
      <c r="AC774" s="50">
        <f>IF(P774="","",IF(S774="","There is no mapcode in this row, only a country code.",IF(ISNUMBER(FIND(" ",S774)),"There are too many spaces. A mapcode looks like ZAF RDD.2J: the country code, one space, then the code.",IF(Z774&lt;&gt;"","Contains characters that can't be in a mapcode: "&amp;Z774,IF(OR(AA774&lt;&gt;1,W774&lt;2,W774&gt;5,Y774&lt;2,Y774&gt;4),"This doesn't look like a mapcode. Mapcodes look like RDD.2J: 2 to 5 letters or numbers, a dot, then 2 to 4 more.",IF(AND(U774="",NOT(AB774)),"MISSING",IF(AND(U774&lt;&gt;"",OR(LEN(U774)&lt;2,LEN(U774)&gt;6,ISNUMBER(FIND(".",U774)))),"The country code """&amp;U774&amp;""" doesn't look right. Use a code like ZAF (South Africa) or US-CA (California).","")))))))</f>
        <v/>
      </c>
      <c r="AD774" s="50">
        <f>AND(R774&lt;&gt;"",T774&lt;&gt;"",R774&lt;&gt;T774)</f>
        <v/>
      </c>
    </row>
    <row r="775">
      <c r="B775" s="44" t="n"/>
      <c r="C775" s="44" t="n"/>
      <c r="D775" s="45">
        <f>IF(P775="","",IF(AC775="MISSING","MISSING COUNTRY CODE",IF(AC775&lt;&gt;"","NOT A VALID MAPCODE",IF(M775="NO CONNECTION","NO CONNECTION",IF(NOT(ISNUMBER(F775)),"NOT FOUND",IF(AD775,"CONVERTED – PLEASE CHECK","CONVERTED"))))))</f>
        <v/>
      </c>
      <c r="E775" s="46">
        <f>IF(OR(P775="",AC775&lt;&gt;""),"",TRIM(U775&amp;" "&amp;S775))</f>
        <v/>
      </c>
      <c r="F775" s="47">
        <f>IF(OR(M775="",M775="NO CONNECTION"),"",IFERROR(VALUE(SUBSTITUTE(_xlfn.FILTERXML(M775,"//latDeg"),".",MID(1/2,2,1))),""))</f>
        <v/>
      </c>
      <c r="G775" s="47">
        <f>IF(OR(M775="",M775="NO CONNECTION"),"",IFERROR(VALUE(SUBSTITUTE(_xlfn.FILTERXML(M775,"//lonDeg"),".",MID(1/2,2,1))),""))</f>
        <v/>
      </c>
      <c r="H775" s="45">
        <f>IF(ISNUMBER(F775),SUBSTITUTE(ROUND(F775,6)&amp;"",",",".")&amp;", "&amp;SUBSTITUTE(ROUND(G775,6)&amp;"",",","."),"")</f>
        <v/>
      </c>
      <c r="I775" s="46">
        <f>IF(ISNUMBER(F775),IFERROR(HYPERLINK("https://www.mymapcodes.com/go/?t="&amp;IF(U775="","AAA",U775)&amp;"&amp;ma="&amp;LEFT(S775,V775-1)&amp;"&amp;mb="&amp;MID(S775,V775+1,99),"Open on MyMapcodes →"),""),"")</f>
        <v/>
      </c>
      <c r="J775" s="48">
        <f>IF(P775="","",IF(AC775="MISSING","Add the country code: put it in front of the mapcode (e.g. ZAF RDD.2J) or in column C. ZAF = South Africa.",IF(AC775&lt;&gt;"",AC775,IF(M775="NO CONNECTION","Excel couldn't reach the mapcode service. Click the REFRESH RESULTS box just above the table.",IF(NOT(ISNUMBER(F775)),"The mapcode service doesn't recognise "&amp;E775&amp;". Check the mapcode and the country code.",IF(AD775,"Two different country codes were given, so the one in front of the mapcode ("&amp;R775&amp;") was used.",IF(E775&lt;&gt;TRIM(UPPER(B775&amp;"")),"Tidied up to "&amp;E775&amp;".","")))))))</f>
        <v/>
      </c>
      <c r="L775" s="49">
        <f>IF(E775="","",MapcodeAPI&amp;"coords/"&amp;SUBSTITUTE(E775," ","%20"))&amp;LEFT($B$13,0)</f>
        <v/>
      </c>
      <c r="M775" s="49">
        <f>IF(L775="","",IFERROR(_xlfn.WEBSERVICE(L775),IF(MapcodeAPIBackup="","NO CONNECTION",IFERROR(_xlfn.WEBSERVICE(MapcodeAPIBackup&amp;MID(L775,LEN(MapcodeAPI)+1,999)),"NO CONNECTION"))))</f>
        <v/>
      </c>
      <c r="N775" t="inlineStr">
        <is>
          <t xml:space="preserve"> </t>
        </is>
      </c>
      <c r="P775" s="50">
        <f>IFERROR(IF(AND(TRIM(B775&amp;"")="",TRIM(C775&amp;"")=""),"","#"&amp;UPPER(B775&amp;"")),"#(ERROR)")</f>
        <v/>
      </c>
      <c r="Q775" s="50">
        <f>IF(P775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775,2,999)," "," "),"﻿"," "),"​"," "),"⁠"," ")," "," ")," "," "),CHAR(9)," "),CHAR(10)," "),CHAR(13)," "),"MAPCODE"," "),CHAR(34)," "),"“"," "),"”"," "),"'"," "),"’"," "),"‘"," "),"("," "),")"," "),"["," "),"]"," "),"{"," "),"}"," "),","," "),";"," "),"|"," "),":"," "),"/"," "),"\"," ")))</f>
        <v/>
      </c>
      <c r="R775" s="50">
        <f>IF(ISNUMBER(FIND(" ",Q775)),LEFT(Q775,FIND(" ",Q775)-1),"")</f>
        <v/>
      </c>
      <c r="S775" s="50">
        <f>IF(ISNUMBER(FIND(" ",Q775)),TRIM(MID(Q775,FIND(" ",Q775)+1,999)),Q775)</f>
        <v/>
      </c>
      <c r="T7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775&amp;"")," "," "),"﻿"," "),"​"," "),"⁠"," ")," "," ")," "," "),CHAR(9)," "),CHAR(10)," "),CHAR(13)," "),"MAPCODE"," "),CHAR(34)," "),"“"," "),"”"," "),"'"," "),"’"," "),"‘"," "),"("," "),")"," "),"["," "),"]"," "),"{"," "),"}"," "),","," "),";"," "),"|"," "),":"," "),"/"," "),"\"," "))</f>
        <v/>
      </c>
      <c r="U775" s="50">
        <f>IF(R775&lt;&gt;"",R775,T775)</f>
        <v/>
      </c>
      <c r="V775" s="50">
        <f>IFERROR(FIND(".",S775),0)</f>
        <v/>
      </c>
      <c r="W775" s="50">
        <f>IF(V775&gt;0,V775-1,LEN(S775))</f>
        <v/>
      </c>
      <c r="X775" s="50">
        <f>IF(V775=0,"",IFERROR(LEFT(MID(S775,V775+1,99),FIND("-",MID(S775,V775+1,99))-1),MID(S775,V775+1,99)))</f>
        <v/>
      </c>
      <c r="Y775" s="50">
        <f>LEN(X775)</f>
        <v/>
      </c>
      <c r="Z7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775,"0",""),"1",""),"2",""),"3",""),"4",""),"5",""),"6",""),"7",""),"8",""),"9",""),"A",""),"B",""),"C",""),"D",""),"E",""),"F",""),"G",""),"H",""),"I",""),"J",""),"K",""),"L",""),"M",""),"N",""),"O",""),"P",""),"Q",""),"R",""),"S",""),"T",""),"U",""),"V",""),"W",""),"X",""),"Y",""),"Z",""),".",""),"-","")</f>
        <v/>
      </c>
      <c r="AA775" s="50">
        <f>LEN(S775)-LEN(SUBSTITUTE(S775,".",""))</f>
        <v/>
      </c>
      <c r="AB775" s="50">
        <f>AND(W775=5,Y775=4)</f>
        <v/>
      </c>
      <c r="AC775" s="50">
        <f>IF(P775="","",IF(S775="","There is no mapcode in this row, only a country code.",IF(ISNUMBER(FIND(" ",S775)),"There are too many spaces. A mapcode looks like ZAF RDD.2J: the country code, one space, then the code.",IF(Z775&lt;&gt;"","Contains characters that can't be in a mapcode: "&amp;Z775,IF(OR(AA775&lt;&gt;1,W775&lt;2,W775&gt;5,Y775&lt;2,Y775&gt;4),"This doesn't look like a mapcode. Mapcodes look like RDD.2J: 2 to 5 letters or numbers, a dot, then 2 to 4 more.",IF(AND(U775="",NOT(AB775)),"MISSING",IF(AND(U775&lt;&gt;"",OR(LEN(U775)&lt;2,LEN(U775)&gt;6,ISNUMBER(FIND(".",U775)))),"The country code """&amp;U775&amp;""" doesn't look right. Use a code like ZAF (South Africa) or US-CA (California).","")))))))</f>
        <v/>
      </c>
      <c r="AD775" s="50">
        <f>AND(R775&lt;&gt;"",T775&lt;&gt;"",R775&lt;&gt;T775)</f>
        <v/>
      </c>
    </row>
    <row r="776">
      <c r="B776" s="44" t="n"/>
      <c r="C776" s="44" t="n"/>
      <c r="D776" s="45">
        <f>IF(P776="","",IF(AC776="MISSING","MISSING COUNTRY CODE",IF(AC776&lt;&gt;"","NOT A VALID MAPCODE",IF(M776="NO CONNECTION","NO CONNECTION",IF(NOT(ISNUMBER(F776)),"NOT FOUND",IF(AD776,"CONVERTED – PLEASE CHECK","CONVERTED"))))))</f>
        <v/>
      </c>
      <c r="E776" s="46">
        <f>IF(OR(P776="",AC776&lt;&gt;""),"",TRIM(U776&amp;" "&amp;S776))</f>
        <v/>
      </c>
      <c r="F776" s="47">
        <f>IF(OR(M776="",M776="NO CONNECTION"),"",IFERROR(VALUE(SUBSTITUTE(_xlfn.FILTERXML(M776,"//latDeg"),".",MID(1/2,2,1))),""))</f>
        <v/>
      </c>
      <c r="G776" s="47">
        <f>IF(OR(M776="",M776="NO CONNECTION"),"",IFERROR(VALUE(SUBSTITUTE(_xlfn.FILTERXML(M776,"//lonDeg"),".",MID(1/2,2,1))),""))</f>
        <v/>
      </c>
      <c r="H776" s="45">
        <f>IF(ISNUMBER(F776),SUBSTITUTE(ROUND(F776,6)&amp;"",",",".")&amp;", "&amp;SUBSTITUTE(ROUND(G776,6)&amp;"",",","."),"")</f>
        <v/>
      </c>
      <c r="I776" s="46">
        <f>IF(ISNUMBER(F776),IFERROR(HYPERLINK("https://www.mymapcodes.com/go/?t="&amp;IF(U776="","AAA",U776)&amp;"&amp;ma="&amp;LEFT(S776,V776-1)&amp;"&amp;mb="&amp;MID(S776,V776+1,99),"Open on MyMapcodes →"),""),"")</f>
        <v/>
      </c>
      <c r="J776" s="48">
        <f>IF(P776="","",IF(AC776="MISSING","Add the country code: put it in front of the mapcode (e.g. ZAF RDD.2J) or in column C. ZAF = South Africa.",IF(AC776&lt;&gt;"",AC776,IF(M776="NO CONNECTION","Excel couldn't reach the mapcode service. Click the REFRESH RESULTS box just above the table.",IF(NOT(ISNUMBER(F776)),"The mapcode service doesn't recognise "&amp;E776&amp;". Check the mapcode and the country code.",IF(AD776,"Two different country codes were given, so the one in front of the mapcode ("&amp;R776&amp;") was used.",IF(E776&lt;&gt;TRIM(UPPER(B776&amp;"")),"Tidied up to "&amp;E776&amp;".","")))))))</f>
        <v/>
      </c>
      <c r="L776" s="49">
        <f>IF(E776="","",MapcodeAPI&amp;"coords/"&amp;SUBSTITUTE(E776," ","%20"))&amp;LEFT($B$13,0)</f>
        <v/>
      </c>
      <c r="M776" s="49">
        <f>IF(L776="","",IFERROR(_xlfn.WEBSERVICE(L776),IF(MapcodeAPIBackup="","NO CONNECTION",IFERROR(_xlfn.WEBSERVICE(MapcodeAPIBackup&amp;MID(L776,LEN(MapcodeAPI)+1,999)),"NO CONNECTION"))))</f>
        <v/>
      </c>
      <c r="N776" t="inlineStr">
        <is>
          <t xml:space="preserve"> </t>
        </is>
      </c>
      <c r="P776" s="50">
        <f>IFERROR(IF(AND(TRIM(B776&amp;"")="",TRIM(C776&amp;"")=""),"","#"&amp;UPPER(B776&amp;"")),"#(ERROR)")</f>
        <v/>
      </c>
      <c r="Q776" s="50">
        <f>IF(P776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776,2,999)," "," "),"﻿"," "),"​"," "),"⁠"," ")," "," ")," "," "),CHAR(9)," "),CHAR(10)," "),CHAR(13)," "),"MAPCODE"," "),CHAR(34)," "),"“"," "),"”"," "),"'"," "),"’"," "),"‘"," "),"("," "),")"," "),"["," "),"]"," "),"{"," "),"}"," "),","," "),";"," "),"|"," "),":"," "),"/"," "),"\"," ")))</f>
        <v/>
      </c>
      <c r="R776" s="50">
        <f>IF(ISNUMBER(FIND(" ",Q776)),LEFT(Q776,FIND(" ",Q776)-1),"")</f>
        <v/>
      </c>
      <c r="S776" s="50">
        <f>IF(ISNUMBER(FIND(" ",Q776)),TRIM(MID(Q776,FIND(" ",Q776)+1,999)),Q776)</f>
        <v/>
      </c>
      <c r="T7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776&amp;"")," "," "),"﻿"," "),"​"," "),"⁠"," ")," "," ")," "," "),CHAR(9)," "),CHAR(10)," "),CHAR(13)," "),"MAPCODE"," "),CHAR(34)," "),"“"," "),"”"," "),"'"," "),"’"," "),"‘"," "),"("," "),")"," "),"["," "),"]"," "),"{"," "),"}"," "),","," "),";"," "),"|"," "),":"," "),"/"," "),"\"," "))</f>
        <v/>
      </c>
      <c r="U776" s="50">
        <f>IF(R776&lt;&gt;"",R776,T776)</f>
        <v/>
      </c>
      <c r="V776" s="50">
        <f>IFERROR(FIND(".",S776),0)</f>
        <v/>
      </c>
      <c r="W776" s="50">
        <f>IF(V776&gt;0,V776-1,LEN(S776))</f>
        <v/>
      </c>
      <c r="X776" s="50">
        <f>IF(V776=0,"",IFERROR(LEFT(MID(S776,V776+1,99),FIND("-",MID(S776,V776+1,99))-1),MID(S776,V776+1,99)))</f>
        <v/>
      </c>
      <c r="Y776" s="50">
        <f>LEN(X776)</f>
        <v/>
      </c>
      <c r="Z7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776,"0",""),"1",""),"2",""),"3",""),"4",""),"5",""),"6",""),"7",""),"8",""),"9",""),"A",""),"B",""),"C",""),"D",""),"E",""),"F",""),"G",""),"H",""),"I",""),"J",""),"K",""),"L",""),"M",""),"N",""),"O",""),"P",""),"Q",""),"R",""),"S",""),"T",""),"U",""),"V",""),"W",""),"X",""),"Y",""),"Z",""),".",""),"-","")</f>
        <v/>
      </c>
      <c r="AA776" s="50">
        <f>LEN(S776)-LEN(SUBSTITUTE(S776,".",""))</f>
        <v/>
      </c>
      <c r="AB776" s="50">
        <f>AND(W776=5,Y776=4)</f>
        <v/>
      </c>
      <c r="AC776" s="50">
        <f>IF(P776="","",IF(S776="","There is no mapcode in this row, only a country code.",IF(ISNUMBER(FIND(" ",S776)),"There are too many spaces. A mapcode looks like ZAF RDD.2J: the country code, one space, then the code.",IF(Z776&lt;&gt;"","Contains characters that can't be in a mapcode: "&amp;Z776,IF(OR(AA776&lt;&gt;1,W776&lt;2,W776&gt;5,Y776&lt;2,Y776&gt;4),"This doesn't look like a mapcode. Mapcodes look like RDD.2J: 2 to 5 letters or numbers, a dot, then 2 to 4 more.",IF(AND(U776="",NOT(AB776)),"MISSING",IF(AND(U776&lt;&gt;"",OR(LEN(U776)&lt;2,LEN(U776)&gt;6,ISNUMBER(FIND(".",U776)))),"The country code """&amp;U776&amp;""" doesn't look right. Use a code like ZAF (South Africa) or US-CA (California).","")))))))</f>
        <v/>
      </c>
      <c r="AD776" s="50">
        <f>AND(R776&lt;&gt;"",T776&lt;&gt;"",R776&lt;&gt;T776)</f>
        <v/>
      </c>
    </row>
    <row r="777">
      <c r="B777" s="44" t="n"/>
      <c r="C777" s="44" t="n"/>
      <c r="D777" s="45">
        <f>IF(P777="","",IF(AC777="MISSING","MISSING COUNTRY CODE",IF(AC777&lt;&gt;"","NOT A VALID MAPCODE",IF(M777="NO CONNECTION","NO CONNECTION",IF(NOT(ISNUMBER(F777)),"NOT FOUND",IF(AD777,"CONVERTED – PLEASE CHECK","CONVERTED"))))))</f>
        <v/>
      </c>
      <c r="E777" s="46">
        <f>IF(OR(P777="",AC777&lt;&gt;""),"",TRIM(U777&amp;" "&amp;S777))</f>
        <v/>
      </c>
      <c r="F777" s="47">
        <f>IF(OR(M777="",M777="NO CONNECTION"),"",IFERROR(VALUE(SUBSTITUTE(_xlfn.FILTERXML(M777,"//latDeg"),".",MID(1/2,2,1))),""))</f>
        <v/>
      </c>
      <c r="G777" s="47">
        <f>IF(OR(M777="",M777="NO CONNECTION"),"",IFERROR(VALUE(SUBSTITUTE(_xlfn.FILTERXML(M777,"//lonDeg"),".",MID(1/2,2,1))),""))</f>
        <v/>
      </c>
      <c r="H777" s="45">
        <f>IF(ISNUMBER(F777),SUBSTITUTE(ROUND(F777,6)&amp;"",",",".")&amp;", "&amp;SUBSTITUTE(ROUND(G777,6)&amp;"",",","."),"")</f>
        <v/>
      </c>
      <c r="I777" s="46">
        <f>IF(ISNUMBER(F777),IFERROR(HYPERLINK("https://www.mymapcodes.com/go/?t="&amp;IF(U777="","AAA",U777)&amp;"&amp;ma="&amp;LEFT(S777,V777-1)&amp;"&amp;mb="&amp;MID(S777,V777+1,99),"Open on MyMapcodes →"),""),"")</f>
        <v/>
      </c>
      <c r="J777" s="48">
        <f>IF(P777="","",IF(AC777="MISSING","Add the country code: put it in front of the mapcode (e.g. ZAF RDD.2J) or in column C. ZAF = South Africa.",IF(AC777&lt;&gt;"",AC777,IF(M777="NO CONNECTION","Excel couldn't reach the mapcode service. Click the REFRESH RESULTS box just above the table.",IF(NOT(ISNUMBER(F777)),"The mapcode service doesn't recognise "&amp;E777&amp;". Check the mapcode and the country code.",IF(AD777,"Two different country codes were given, so the one in front of the mapcode ("&amp;R777&amp;") was used.",IF(E777&lt;&gt;TRIM(UPPER(B777&amp;"")),"Tidied up to "&amp;E777&amp;".","")))))))</f>
        <v/>
      </c>
      <c r="L777" s="49">
        <f>IF(E777="","",MapcodeAPI&amp;"coords/"&amp;SUBSTITUTE(E777," ","%20"))&amp;LEFT($B$13,0)</f>
        <v/>
      </c>
      <c r="M777" s="49">
        <f>IF(L777="","",IFERROR(_xlfn.WEBSERVICE(L777),IF(MapcodeAPIBackup="","NO CONNECTION",IFERROR(_xlfn.WEBSERVICE(MapcodeAPIBackup&amp;MID(L777,LEN(MapcodeAPI)+1,999)),"NO CONNECTION"))))</f>
        <v/>
      </c>
      <c r="N777" t="inlineStr">
        <is>
          <t xml:space="preserve"> </t>
        </is>
      </c>
      <c r="P777" s="50">
        <f>IFERROR(IF(AND(TRIM(B777&amp;"")="",TRIM(C777&amp;"")=""),"","#"&amp;UPPER(B777&amp;"")),"#(ERROR)")</f>
        <v/>
      </c>
      <c r="Q777" s="50">
        <f>IF(P777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777,2,999)," "," "),"﻿"," "),"​"," "),"⁠"," ")," "," ")," "," "),CHAR(9)," "),CHAR(10)," "),CHAR(13)," "),"MAPCODE"," "),CHAR(34)," "),"“"," "),"”"," "),"'"," "),"’"," "),"‘"," "),"("," "),")"," "),"["," "),"]"," "),"{"," "),"}"," "),","," "),";"," "),"|"," "),":"," "),"/"," "),"\"," ")))</f>
        <v/>
      </c>
      <c r="R777" s="50">
        <f>IF(ISNUMBER(FIND(" ",Q777)),LEFT(Q777,FIND(" ",Q777)-1),"")</f>
        <v/>
      </c>
      <c r="S777" s="50">
        <f>IF(ISNUMBER(FIND(" ",Q777)),TRIM(MID(Q777,FIND(" ",Q777)+1,999)),Q777)</f>
        <v/>
      </c>
      <c r="T7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777&amp;"")," "," "),"﻿"," "),"​"," "),"⁠"," ")," "," ")," "," "),CHAR(9)," "),CHAR(10)," "),CHAR(13)," "),"MAPCODE"," "),CHAR(34)," "),"“"," "),"”"," "),"'"," "),"’"," "),"‘"," "),"("," "),")"," "),"["," "),"]"," "),"{"," "),"}"," "),","," "),";"," "),"|"," "),":"," "),"/"," "),"\"," "))</f>
        <v/>
      </c>
      <c r="U777" s="50">
        <f>IF(R777&lt;&gt;"",R777,T777)</f>
        <v/>
      </c>
      <c r="V777" s="50">
        <f>IFERROR(FIND(".",S777),0)</f>
        <v/>
      </c>
      <c r="W777" s="50">
        <f>IF(V777&gt;0,V777-1,LEN(S777))</f>
        <v/>
      </c>
      <c r="X777" s="50">
        <f>IF(V777=0,"",IFERROR(LEFT(MID(S777,V777+1,99),FIND("-",MID(S777,V777+1,99))-1),MID(S777,V777+1,99)))</f>
        <v/>
      </c>
      <c r="Y777" s="50">
        <f>LEN(X777)</f>
        <v/>
      </c>
      <c r="Z7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777,"0",""),"1",""),"2",""),"3",""),"4",""),"5",""),"6",""),"7",""),"8",""),"9",""),"A",""),"B",""),"C",""),"D",""),"E",""),"F",""),"G",""),"H",""),"I",""),"J",""),"K",""),"L",""),"M",""),"N",""),"O",""),"P",""),"Q",""),"R",""),"S",""),"T",""),"U",""),"V",""),"W",""),"X",""),"Y",""),"Z",""),".",""),"-","")</f>
        <v/>
      </c>
      <c r="AA777" s="50">
        <f>LEN(S777)-LEN(SUBSTITUTE(S777,".",""))</f>
        <v/>
      </c>
      <c r="AB777" s="50">
        <f>AND(W777=5,Y777=4)</f>
        <v/>
      </c>
      <c r="AC777" s="50">
        <f>IF(P777="","",IF(S777="","There is no mapcode in this row, only a country code.",IF(ISNUMBER(FIND(" ",S777)),"There are too many spaces. A mapcode looks like ZAF RDD.2J: the country code, one space, then the code.",IF(Z777&lt;&gt;"","Contains characters that can't be in a mapcode: "&amp;Z777,IF(OR(AA777&lt;&gt;1,W777&lt;2,W777&gt;5,Y777&lt;2,Y777&gt;4),"This doesn't look like a mapcode. Mapcodes look like RDD.2J: 2 to 5 letters or numbers, a dot, then 2 to 4 more.",IF(AND(U777="",NOT(AB777)),"MISSING",IF(AND(U777&lt;&gt;"",OR(LEN(U777)&lt;2,LEN(U777)&gt;6,ISNUMBER(FIND(".",U777)))),"The country code """&amp;U777&amp;""" doesn't look right. Use a code like ZAF (South Africa) or US-CA (California).","")))))))</f>
        <v/>
      </c>
      <c r="AD777" s="50">
        <f>AND(R777&lt;&gt;"",T777&lt;&gt;"",R777&lt;&gt;T777)</f>
        <v/>
      </c>
    </row>
    <row r="778">
      <c r="B778" s="44" t="n"/>
      <c r="C778" s="44" t="n"/>
      <c r="D778" s="45">
        <f>IF(P778="","",IF(AC778="MISSING","MISSING COUNTRY CODE",IF(AC778&lt;&gt;"","NOT A VALID MAPCODE",IF(M778="NO CONNECTION","NO CONNECTION",IF(NOT(ISNUMBER(F778)),"NOT FOUND",IF(AD778,"CONVERTED – PLEASE CHECK","CONVERTED"))))))</f>
        <v/>
      </c>
      <c r="E778" s="46">
        <f>IF(OR(P778="",AC778&lt;&gt;""),"",TRIM(U778&amp;" "&amp;S778))</f>
        <v/>
      </c>
      <c r="F778" s="47">
        <f>IF(OR(M778="",M778="NO CONNECTION"),"",IFERROR(VALUE(SUBSTITUTE(_xlfn.FILTERXML(M778,"//latDeg"),".",MID(1/2,2,1))),""))</f>
        <v/>
      </c>
      <c r="G778" s="47">
        <f>IF(OR(M778="",M778="NO CONNECTION"),"",IFERROR(VALUE(SUBSTITUTE(_xlfn.FILTERXML(M778,"//lonDeg"),".",MID(1/2,2,1))),""))</f>
        <v/>
      </c>
      <c r="H778" s="45">
        <f>IF(ISNUMBER(F778),SUBSTITUTE(ROUND(F778,6)&amp;"",",",".")&amp;", "&amp;SUBSTITUTE(ROUND(G778,6)&amp;"",",","."),"")</f>
        <v/>
      </c>
      <c r="I778" s="46">
        <f>IF(ISNUMBER(F778),IFERROR(HYPERLINK("https://www.mymapcodes.com/go/?t="&amp;IF(U778="","AAA",U778)&amp;"&amp;ma="&amp;LEFT(S778,V778-1)&amp;"&amp;mb="&amp;MID(S778,V778+1,99),"Open on MyMapcodes →"),""),"")</f>
        <v/>
      </c>
      <c r="J778" s="48">
        <f>IF(P778="","",IF(AC778="MISSING","Add the country code: put it in front of the mapcode (e.g. ZAF RDD.2J) or in column C. ZAF = South Africa.",IF(AC778&lt;&gt;"",AC778,IF(M778="NO CONNECTION","Excel couldn't reach the mapcode service. Click the REFRESH RESULTS box just above the table.",IF(NOT(ISNUMBER(F778)),"The mapcode service doesn't recognise "&amp;E778&amp;". Check the mapcode and the country code.",IF(AD778,"Two different country codes were given, so the one in front of the mapcode ("&amp;R778&amp;") was used.",IF(E778&lt;&gt;TRIM(UPPER(B778&amp;"")),"Tidied up to "&amp;E778&amp;".","")))))))</f>
        <v/>
      </c>
      <c r="L778" s="49">
        <f>IF(E778="","",MapcodeAPI&amp;"coords/"&amp;SUBSTITUTE(E778," ","%20"))&amp;LEFT($B$13,0)</f>
        <v/>
      </c>
      <c r="M778" s="49">
        <f>IF(L778="","",IFERROR(_xlfn.WEBSERVICE(L778),IF(MapcodeAPIBackup="","NO CONNECTION",IFERROR(_xlfn.WEBSERVICE(MapcodeAPIBackup&amp;MID(L778,LEN(MapcodeAPI)+1,999)),"NO CONNECTION"))))</f>
        <v/>
      </c>
      <c r="N778" t="inlineStr">
        <is>
          <t xml:space="preserve"> </t>
        </is>
      </c>
      <c r="P778" s="50">
        <f>IFERROR(IF(AND(TRIM(B778&amp;"")="",TRIM(C778&amp;"")=""),"","#"&amp;UPPER(B778&amp;"")),"#(ERROR)")</f>
        <v/>
      </c>
      <c r="Q778" s="50">
        <f>IF(P778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778,2,999)," "," "),"﻿"," "),"​"," "),"⁠"," ")," "," ")," "," "),CHAR(9)," "),CHAR(10)," "),CHAR(13)," "),"MAPCODE"," "),CHAR(34)," "),"“"," "),"”"," "),"'"," "),"’"," "),"‘"," "),"("," "),")"," "),"["," "),"]"," "),"{"," "),"}"," "),","," "),";"," "),"|"," "),":"," "),"/"," "),"\"," ")))</f>
        <v/>
      </c>
      <c r="R778" s="50">
        <f>IF(ISNUMBER(FIND(" ",Q778)),LEFT(Q778,FIND(" ",Q778)-1),"")</f>
        <v/>
      </c>
      <c r="S778" s="50">
        <f>IF(ISNUMBER(FIND(" ",Q778)),TRIM(MID(Q778,FIND(" ",Q778)+1,999)),Q778)</f>
        <v/>
      </c>
      <c r="T7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778&amp;"")," "," "),"﻿"," "),"​"," "),"⁠"," ")," "," ")," "," "),CHAR(9)," "),CHAR(10)," "),CHAR(13)," "),"MAPCODE"," "),CHAR(34)," "),"“"," "),"”"," "),"'"," "),"’"," "),"‘"," "),"("," "),")"," "),"["," "),"]"," "),"{"," "),"}"," "),","," "),";"," "),"|"," "),":"," "),"/"," "),"\"," "))</f>
        <v/>
      </c>
      <c r="U778" s="50">
        <f>IF(R778&lt;&gt;"",R778,T778)</f>
        <v/>
      </c>
      <c r="V778" s="50">
        <f>IFERROR(FIND(".",S778),0)</f>
        <v/>
      </c>
      <c r="W778" s="50">
        <f>IF(V778&gt;0,V778-1,LEN(S778))</f>
        <v/>
      </c>
      <c r="X778" s="50">
        <f>IF(V778=0,"",IFERROR(LEFT(MID(S778,V778+1,99),FIND("-",MID(S778,V778+1,99))-1),MID(S778,V778+1,99)))</f>
        <v/>
      </c>
      <c r="Y778" s="50">
        <f>LEN(X778)</f>
        <v/>
      </c>
      <c r="Z7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778,"0",""),"1",""),"2",""),"3",""),"4",""),"5",""),"6",""),"7",""),"8",""),"9",""),"A",""),"B",""),"C",""),"D",""),"E",""),"F",""),"G",""),"H",""),"I",""),"J",""),"K",""),"L",""),"M",""),"N",""),"O",""),"P",""),"Q",""),"R",""),"S",""),"T",""),"U",""),"V",""),"W",""),"X",""),"Y",""),"Z",""),".",""),"-","")</f>
        <v/>
      </c>
      <c r="AA778" s="50">
        <f>LEN(S778)-LEN(SUBSTITUTE(S778,".",""))</f>
        <v/>
      </c>
      <c r="AB778" s="50">
        <f>AND(W778=5,Y778=4)</f>
        <v/>
      </c>
      <c r="AC778" s="50">
        <f>IF(P778="","",IF(S778="","There is no mapcode in this row, only a country code.",IF(ISNUMBER(FIND(" ",S778)),"There are too many spaces. A mapcode looks like ZAF RDD.2J: the country code, one space, then the code.",IF(Z778&lt;&gt;"","Contains characters that can't be in a mapcode: "&amp;Z778,IF(OR(AA778&lt;&gt;1,W778&lt;2,W778&gt;5,Y778&lt;2,Y778&gt;4),"This doesn't look like a mapcode. Mapcodes look like RDD.2J: 2 to 5 letters or numbers, a dot, then 2 to 4 more.",IF(AND(U778="",NOT(AB778)),"MISSING",IF(AND(U778&lt;&gt;"",OR(LEN(U778)&lt;2,LEN(U778)&gt;6,ISNUMBER(FIND(".",U778)))),"The country code """&amp;U778&amp;""" doesn't look right. Use a code like ZAF (South Africa) or US-CA (California).","")))))))</f>
        <v/>
      </c>
      <c r="AD778" s="50">
        <f>AND(R778&lt;&gt;"",T778&lt;&gt;"",R778&lt;&gt;T778)</f>
        <v/>
      </c>
    </row>
    <row r="779">
      <c r="B779" s="44" t="n"/>
      <c r="C779" s="44" t="n"/>
      <c r="D779" s="45">
        <f>IF(P779="","",IF(AC779="MISSING","MISSING COUNTRY CODE",IF(AC779&lt;&gt;"","NOT A VALID MAPCODE",IF(M779="NO CONNECTION","NO CONNECTION",IF(NOT(ISNUMBER(F779)),"NOT FOUND",IF(AD779,"CONVERTED – PLEASE CHECK","CONVERTED"))))))</f>
        <v/>
      </c>
      <c r="E779" s="46">
        <f>IF(OR(P779="",AC779&lt;&gt;""),"",TRIM(U779&amp;" "&amp;S779))</f>
        <v/>
      </c>
      <c r="F779" s="47">
        <f>IF(OR(M779="",M779="NO CONNECTION"),"",IFERROR(VALUE(SUBSTITUTE(_xlfn.FILTERXML(M779,"//latDeg"),".",MID(1/2,2,1))),""))</f>
        <v/>
      </c>
      <c r="G779" s="47">
        <f>IF(OR(M779="",M779="NO CONNECTION"),"",IFERROR(VALUE(SUBSTITUTE(_xlfn.FILTERXML(M779,"//lonDeg"),".",MID(1/2,2,1))),""))</f>
        <v/>
      </c>
      <c r="H779" s="45">
        <f>IF(ISNUMBER(F779),SUBSTITUTE(ROUND(F779,6)&amp;"",",",".")&amp;", "&amp;SUBSTITUTE(ROUND(G779,6)&amp;"",",","."),"")</f>
        <v/>
      </c>
      <c r="I779" s="46">
        <f>IF(ISNUMBER(F779),IFERROR(HYPERLINK("https://www.mymapcodes.com/go/?t="&amp;IF(U779="","AAA",U779)&amp;"&amp;ma="&amp;LEFT(S779,V779-1)&amp;"&amp;mb="&amp;MID(S779,V779+1,99),"Open on MyMapcodes →"),""),"")</f>
        <v/>
      </c>
      <c r="J779" s="48">
        <f>IF(P779="","",IF(AC779="MISSING","Add the country code: put it in front of the mapcode (e.g. ZAF RDD.2J) or in column C. ZAF = South Africa.",IF(AC779&lt;&gt;"",AC779,IF(M779="NO CONNECTION","Excel couldn't reach the mapcode service. Click the REFRESH RESULTS box just above the table.",IF(NOT(ISNUMBER(F779)),"The mapcode service doesn't recognise "&amp;E779&amp;". Check the mapcode and the country code.",IF(AD779,"Two different country codes were given, so the one in front of the mapcode ("&amp;R779&amp;") was used.",IF(E779&lt;&gt;TRIM(UPPER(B779&amp;"")),"Tidied up to "&amp;E779&amp;".","")))))))</f>
        <v/>
      </c>
      <c r="L779" s="49">
        <f>IF(E779="","",MapcodeAPI&amp;"coords/"&amp;SUBSTITUTE(E779," ","%20"))&amp;LEFT($B$13,0)</f>
        <v/>
      </c>
      <c r="M779" s="49">
        <f>IF(L779="","",IFERROR(_xlfn.WEBSERVICE(L779),IF(MapcodeAPIBackup="","NO CONNECTION",IFERROR(_xlfn.WEBSERVICE(MapcodeAPIBackup&amp;MID(L779,LEN(MapcodeAPI)+1,999)),"NO CONNECTION"))))</f>
        <v/>
      </c>
      <c r="N779" t="inlineStr">
        <is>
          <t xml:space="preserve"> </t>
        </is>
      </c>
      <c r="P779" s="50">
        <f>IFERROR(IF(AND(TRIM(B779&amp;"")="",TRIM(C779&amp;"")=""),"","#"&amp;UPPER(B779&amp;"")),"#(ERROR)")</f>
        <v/>
      </c>
      <c r="Q779" s="50">
        <f>IF(P779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779,2,999)," "," "),"﻿"," "),"​"," "),"⁠"," ")," "," ")," "," "),CHAR(9)," "),CHAR(10)," "),CHAR(13)," "),"MAPCODE"," "),CHAR(34)," "),"“"," "),"”"," "),"'"," "),"’"," "),"‘"," "),"("," "),")"," "),"["," "),"]"," "),"{"," "),"}"," "),","," "),";"," "),"|"," "),":"," "),"/"," "),"\"," ")))</f>
        <v/>
      </c>
      <c r="R779" s="50">
        <f>IF(ISNUMBER(FIND(" ",Q779)),LEFT(Q779,FIND(" ",Q779)-1),"")</f>
        <v/>
      </c>
      <c r="S779" s="50">
        <f>IF(ISNUMBER(FIND(" ",Q779)),TRIM(MID(Q779,FIND(" ",Q779)+1,999)),Q779)</f>
        <v/>
      </c>
      <c r="T7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779&amp;"")," "," "),"﻿"," "),"​"," "),"⁠"," ")," "," ")," "," "),CHAR(9)," "),CHAR(10)," "),CHAR(13)," "),"MAPCODE"," "),CHAR(34)," "),"“"," "),"”"," "),"'"," "),"’"," "),"‘"," "),"("," "),")"," "),"["," "),"]"," "),"{"," "),"}"," "),","," "),";"," "),"|"," "),":"," "),"/"," "),"\"," "))</f>
        <v/>
      </c>
      <c r="U779" s="50">
        <f>IF(R779&lt;&gt;"",R779,T779)</f>
        <v/>
      </c>
      <c r="V779" s="50">
        <f>IFERROR(FIND(".",S779),0)</f>
        <v/>
      </c>
      <c r="W779" s="50">
        <f>IF(V779&gt;0,V779-1,LEN(S779))</f>
        <v/>
      </c>
      <c r="X779" s="50">
        <f>IF(V779=0,"",IFERROR(LEFT(MID(S779,V779+1,99),FIND("-",MID(S779,V779+1,99))-1),MID(S779,V779+1,99)))</f>
        <v/>
      </c>
      <c r="Y779" s="50">
        <f>LEN(X779)</f>
        <v/>
      </c>
      <c r="Z7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779,"0",""),"1",""),"2",""),"3",""),"4",""),"5",""),"6",""),"7",""),"8",""),"9",""),"A",""),"B",""),"C",""),"D",""),"E",""),"F",""),"G",""),"H",""),"I",""),"J",""),"K",""),"L",""),"M",""),"N",""),"O",""),"P",""),"Q",""),"R",""),"S",""),"T",""),"U",""),"V",""),"W",""),"X",""),"Y",""),"Z",""),".",""),"-","")</f>
        <v/>
      </c>
      <c r="AA779" s="50">
        <f>LEN(S779)-LEN(SUBSTITUTE(S779,".",""))</f>
        <v/>
      </c>
      <c r="AB779" s="50">
        <f>AND(W779=5,Y779=4)</f>
        <v/>
      </c>
      <c r="AC779" s="50">
        <f>IF(P779="","",IF(S779="","There is no mapcode in this row, only a country code.",IF(ISNUMBER(FIND(" ",S779)),"There are too many spaces. A mapcode looks like ZAF RDD.2J: the country code, one space, then the code.",IF(Z779&lt;&gt;"","Contains characters that can't be in a mapcode: "&amp;Z779,IF(OR(AA779&lt;&gt;1,W779&lt;2,W779&gt;5,Y779&lt;2,Y779&gt;4),"This doesn't look like a mapcode. Mapcodes look like RDD.2J: 2 to 5 letters or numbers, a dot, then 2 to 4 more.",IF(AND(U779="",NOT(AB779)),"MISSING",IF(AND(U779&lt;&gt;"",OR(LEN(U779)&lt;2,LEN(U779)&gt;6,ISNUMBER(FIND(".",U779)))),"The country code """&amp;U779&amp;""" doesn't look right. Use a code like ZAF (South Africa) or US-CA (California).","")))))))</f>
        <v/>
      </c>
      <c r="AD779" s="50">
        <f>AND(R779&lt;&gt;"",T779&lt;&gt;"",R779&lt;&gt;T779)</f>
        <v/>
      </c>
    </row>
    <row r="780">
      <c r="B780" s="44" t="n"/>
      <c r="C780" s="44" t="n"/>
      <c r="D780" s="45">
        <f>IF(P780="","",IF(AC780="MISSING","MISSING COUNTRY CODE",IF(AC780&lt;&gt;"","NOT A VALID MAPCODE",IF(M780="NO CONNECTION","NO CONNECTION",IF(NOT(ISNUMBER(F780)),"NOT FOUND",IF(AD780,"CONVERTED – PLEASE CHECK","CONVERTED"))))))</f>
        <v/>
      </c>
      <c r="E780" s="46">
        <f>IF(OR(P780="",AC780&lt;&gt;""),"",TRIM(U780&amp;" "&amp;S780))</f>
        <v/>
      </c>
      <c r="F780" s="47">
        <f>IF(OR(M780="",M780="NO CONNECTION"),"",IFERROR(VALUE(SUBSTITUTE(_xlfn.FILTERXML(M780,"//latDeg"),".",MID(1/2,2,1))),""))</f>
        <v/>
      </c>
      <c r="G780" s="47">
        <f>IF(OR(M780="",M780="NO CONNECTION"),"",IFERROR(VALUE(SUBSTITUTE(_xlfn.FILTERXML(M780,"//lonDeg"),".",MID(1/2,2,1))),""))</f>
        <v/>
      </c>
      <c r="H780" s="45">
        <f>IF(ISNUMBER(F780),SUBSTITUTE(ROUND(F780,6)&amp;"",",",".")&amp;", "&amp;SUBSTITUTE(ROUND(G780,6)&amp;"",",","."),"")</f>
        <v/>
      </c>
      <c r="I780" s="46">
        <f>IF(ISNUMBER(F780),IFERROR(HYPERLINK("https://www.mymapcodes.com/go/?t="&amp;IF(U780="","AAA",U780)&amp;"&amp;ma="&amp;LEFT(S780,V780-1)&amp;"&amp;mb="&amp;MID(S780,V780+1,99),"Open on MyMapcodes →"),""),"")</f>
        <v/>
      </c>
      <c r="J780" s="48">
        <f>IF(P780="","",IF(AC780="MISSING","Add the country code: put it in front of the mapcode (e.g. ZAF RDD.2J) or in column C. ZAF = South Africa.",IF(AC780&lt;&gt;"",AC780,IF(M780="NO CONNECTION","Excel couldn't reach the mapcode service. Click the REFRESH RESULTS box just above the table.",IF(NOT(ISNUMBER(F780)),"The mapcode service doesn't recognise "&amp;E780&amp;". Check the mapcode and the country code.",IF(AD780,"Two different country codes were given, so the one in front of the mapcode ("&amp;R780&amp;") was used.",IF(E780&lt;&gt;TRIM(UPPER(B780&amp;"")),"Tidied up to "&amp;E780&amp;".","")))))))</f>
        <v/>
      </c>
      <c r="L780" s="49">
        <f>IF(E780="","",MapcodeAPI&amp;"coords/"&amp;SUBSTITUTE(E780," ","%20"))&amp;LEFT($B$13,0)</f>
        <v/>
      </c>
      <c r="M780" s="49">
        <f>IF(L780="","",IFERROR(_xlfn.WEBSERVICE(L780),IF(MapcodeAPIBackup="","NO CONNECTION",IFERROR(_xlfn.WEBSERVICE(MapcodeAPIBackup&amp;MID(L780,LEN(MapcodeAPI)+1,999)),"NO CONNECTION"))))</f>
        <v/>
      </c>
      <c r="N780" t="inlineStr">
        <is>
          <t xml:space="preserve"> </t>
        </is>
      </c>
      <c r="P780" s="50">
        <f>IFERROR(IF(AND(TRIM(B780&amp;"")="",TRIM(C780&amp;"")=""),"","#"&amp;UPPER(B780&amp;"")),"#(ERROR)")</f>
        <v/>
      </c>
      <c r="Q780" s="50">
        <f>IF(P780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780,2,999)," "," "),"﻿"," "),"​"," "),"⁠"," ")," "," ")," "," "),CHAR(9)," "),CHAR(10)," "),CHAR(13)," "),"MAPCODE"," "),CHAR(34)," "),"“"," "),"”"," "),"'"," "),"’"," "),"‘"," "),"("," "),")"," "),"["," "),"]"," "),"{"," "),"}"," "),","," "),";"," "),"|"," "),":"," "),"/"," "),"\"," ")))</f>
        <v/>
      </c>
      <c r="R780" s="50">
        <f>IF(ISNUMBER(FIND(" ",Q780)),LEFT(Q780,FIND(" ",Q780)-1),"")</f>
        <v/>
      </c>
      <c r="S780" s="50">
        <f>IF(ISNUMBER(FIND(" ",Q780)),TRIM(MID(Q780,FIND(" ",Q780)+1,999)),Q780)</f>
        <v/>
      </c>
      <c r="T7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780&amp;"")," "," "),"﻿"," "),"​"," "),"⁠"," ")," "," ")," "," "),CHAR(9)," "),CHAR(10)," "),CHAR(13)," "),"MAPCODE"," "),CHAR(34)," "),"“"," "),"”"," "),"'"," "),"’"," "),"‘"," "),"("," "),")"," "),"["," "),"]"," "),"{"," "),"}"," "),","," "),";"," "),"|"," "),":"," "),"/"," "),"\"," "))</f>
        <v/>
      </c>
      <c r="U780" s="50">
        <f>IF(R780&lt;&gt;"",R780,T780)</f>
        <v/>
      </c>
      <c r="V780" s="50">
        <f>IFERROR(FIND(".",S780),0)</f>
        <v/>
      </c>
      <c r="W780" s="50">
        <f>IF(V780&gt;0,V780-1,LEN(S780))</f>
        <v/>
      </c>
      <c r="X780" s="50">
        <f>IF(V780=0,"",IFERROR(LEFT(MID(S780,V780+1,99),FIND("-",MID(S780,V780+1,99))-1),MID(S780,V780+1,99)))</f>
        <v/>
      </c>
      <c r="Y780" s="50">
        <f>LEN(X780)</f>
        <v/>
      </c>
      <c r="Z7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780,"0",""),"1",""),"2",""),"3",""),"4",""),"5",""),"6",""),"7",""),"8",""),"9",""),"A",""),"B",""),"C",""),"D",""),"E",""),"F",""),"G",""),"H",""),"I",""),"J",""),"K",""),"L",""),"M",""),"N",""),"O",""),"P",""),"Q",""),"R",""),"S",""),"T",""),"U",""),"V",""),"W",""),"X",""),"Y",""),"Z",""),".",""),"-","")</f>
        <v/>
      </c>
      <c r="AA780" s="50">
        <f>LEN(S780)-LEN(SUBSTITUTE(S780,".",""))</f>
        <v/>
      </c>
      <c r="AB780" s="50">
        <f>AND(W780=5,Y780=4)</f>
        <v/>
      </c>
      <c r="AC780" s="50">
        <f>IF(P780="","",IF(S780="","There is no mapcode in this row, only a country code.",IF(ISNUMBER(FIND(" ",S780)),"There are too many spaces. A mapcode looks like ZAF RDD.2J: the country code, one space, then the code.",IF(Z780&lt;&gt;"","Contains characters that can't be in a mapcode: "&amp;Z780,IF(OR(AA780&lt;&gt;1,W780&lt;2,W780&gt;5,Y780&lt;2,Y780&gt;4),"This doesn't look like a mapcode. Mapcodes look like RDD.2J: 2 to 5 letters or numbers, a dot, then 2 to 4 more.",IF(AND(U780="",NOT(AB780)),"MISSING",IF(AND(U780&lt;&gt;"",OR(LEN(U780)&lt;2,LEN(U780)&gt;6,ISNUMBER(FIND(".",U780)))),"The country code """&amp;U780&amp;""" doesn't look right. Use a code like ZAF (South Africa) or US-CA (California).","")))))))</f>
        <v/>
      </c>
      <c r="AD780" s="50">
        <f>AND(R780&lt;&gt;"",T780&lt;&gt;"",R780&lt;&gt;T780)</f>
        <v/>
      </c>
    </row>
    <row r="781">
      <c r="B781" s="44" t="n"/>
      <c r="C781" s="44" t="n"/>
      <c r="D781" s="45">
        <f>IF(P781="","",IF(AC781="MISSING","MISSING COUNTRY CODE",IF(AC781&lt;&gt;"","NOT A VALID MAPCODE",IF(M781="NO CONNECTION","NO CONNECTION",IF(NOT(ISNUMBER(F781)),"NOT FOUND",IF(AD781,"CONVERTED – PLEASE CHECK","CONVERTED"))))))</f>
        <v/>
      </c>
      <c r="E781" s="46">
        <f>IF(OR(P781="",AC781&lt;&gt;""),"",TRIM(U781&amp;" "&amp;S781))</f>
        <v/>
      </c>
      <c r="F781" s="47">
        <f>IF(OR(M781="",M781="NO CONNECTION"),"",IFERROR(VALUE(SUBSTITUTE(_xlfn.FILTERXML(M781,"//latDeg"),".",MID(1/2,2,1))),""))</f>
        <v/>
      </c>
      <c r="G781" s="47">
        <f>IF(OR(M781="",M781="NO CONNECTION"),"",IFERROR(VALUE(SUBSTITUTE(_xlfn.FILTERXML(M781,"//lonDeg"),".",MID(1/2,2,1))),""))</f>
        <v/>
      </c>
      <c r="H781" s="45">
        <f>IF(ISNUMBER(F781),SUBSTITUTE(ROUND(F781,6)&amp;"",",",".")&amp;", "&amp;SUBSTITUTE(ROUND(G781,6)&amp;"",",","."),"")</f>
        <v/>
      </c>
      <c r="I781" s="46">
        <f>IF(ISNUMBER(F781),IFERROR(HYPERLINK("https://www.mymapcodes.com/go/?t="&amp;IF(U781="","AAA",U781)&amp;"&amp;ma="&amp;LEFT(S781,V781-1)&amp;"&amp;mb="&amp;MID(S781,V781+1,99),"Open on MyMapcodes →"),""),"")</f>
        <v/>
      </c>
      <c r="J781" s="48">
        <f>IF(P781="","",IF(AC781="MISSING","Add the country code: put it in front of the mapcode (e.g. ZAF RDD.2J) or in column C. ZAF = South Africa.",IF(AC781&lt;&gt;"",AC781,IF(M781="NO CONNECTION","Excel couldn't reach the mapcode service. Click the REFRESH RESULTS box just above the table.",IF(NOT(ISNUMBER(F781)),"The mapcode service doesn't recognise "&amp;E781&amp;". Check the mapcode and the country code.",IF(AD781,"Two different country codes were given, so the one in front of the mapcode ("&amp;R781&amp;") was used.",IF(E781&lt;&gt;TRIM(UPPER(B781&amp;"")),"Tidied up to "&amp;E781&amp;".","")))))))</f>
        <v/>
      </c>
      <c r="L781" s="49">
        <f>IF(E781="","",MapcodeAPI&amp;"coords/"&amp;SUBSTITUTE(E781," ","%20"))&amp;LEFT($B$13,0)</f>
        <v/>
      </c>
      <c r="M781" s="49">
        <f>IF(L781="","",IFERROR(_xlfn.WEBSERVICE(L781),IF(MapcodeAPIBackup="","NO CONNECTION",IFERROR(_xlfn.WEBSERVICE(MapcodeAPIBackup&amp;MID(L781,LEN(MapcodeAPI)+1,999)),"NO CONNECTION"))))</f>
        <v/>
      </c>
      <c r="N781" t="inlineStr">
        <is>
          <t xml:space="preserve"> </t>
        </is>
      </c>
      <c r="P781" s="50">
        <f>IFERROR(IF(AND(TRIM(B781&amp;"")="",TRIM(C781&amp;"")=""),"","#"&amp;UPPER(B781&amp;"")),"#(ERROR)")</f>
        <v/>
      </c>
      <c r="Q781" s="50">
        <f>IF(P781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781,2,999)," "," "),"﻿"," "),"​"," "),"⁠"," ")," "," ")," "," "),CHAR(9)," "),CHAR(10)," "),CHAR(13)," "),"MAPCODE"," "),CHAR(34)," "),"“"," "),"”"," "),"'"," "),"’"," "),"‘"," "),"("," "),")"," "),"["," "),"]"," "),"{"," "),"}"," "),","," "),";"," "),"|"," "),":"," "),"/"," "),"\"," ")))</f>
        <v/>
      </c>
      <c r="R781" s="50">
        <f>IF(ISNUMBER(FIND(" ",Q781)),LEFT(Q781,FIND(" ",Q781)-1),"")</f>
        <v/>
      </c>
      <c r="S781" s="50">
        <f>IF(ISNUMBER(FIND(" ",Q781)),TRIM(MID(Q781,FIND(" ",Q781)+1,999)),Q781)</f>
        <v/>
      </c>
      <c r="T7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781&amp;"")," "," "),"﻿"," "),"​"," "),"⁠"," ")," "," ")," "," "),CHAR(9)," "),CHAR(10)," "),CHAR(13)," "),"MAPCODE"," "),CHAR(34)," "),"“"," "),"”"," "),"'"," "),"’"," "),"‘"," "),"("," "),")"," "),"["," "),"]"," "),"{"," "),"}"," "),","," "),";"," "),"|"," "),":"," "),"/"," "),"\"," "))</f>
        <v/>
      </c>
      <c r="U781" s="50">
        <f>IF(R781&lt;&gt;"",R781,T781)</f>
        <v/>
      </c>
      <c r="V781" s="50">
        <f>IFERROR(FIND(".",S781),0)</f>
        <v/>
      </c>
      <c r="W781" s="50">
        <f>IF(V781&gt;0,V781-1,LEN(S781))</f>
        <v/>
      </c>
      <c r="X781" s="50">
        <f>IF(V781=0,"",IFERROR(LEFT(MID(S781,V781+1,99),FIND("-",MID(S781,V781+1,99))-1),MID(S781,V781+1,99)))</f>
        <v/>
      </c>
      <c r="Y781" s="50">
        <f>LEN(X781)</f>
        <v/>
      </c>
      <c r="Z7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781,"0",""),"1",""),"2",""),"3",""),"4",""),"5",""),"6",""),"7",""),"8",""),"9",""),"A",""),"B",""),"C",""),"D",""),"E",""),"F",""),"G",""),"H",""),"I",""),"J",""),"K",""),"L",""),"M",""),"N",""),"O",""),"P",""),"Q",""),"R",""),"S",""),"T",""),"U",""),"V",""),"W",""),"X",""),"Y",""),"Z",""),".",""),"-","")</f>
        <v/>
      </c>
      <c r="AA781" s="50">
        <f>LEN(S781)-LEN(SUBSTITUTE(S781,".",""))</f>
        <v/>
      </c>
      <c r="AB781" s="50">
        <f>AND(W781=5,Y781=4)</f>
        <v/>
      </c>
      <c r="AC781" s="50">
        <f>IF(P781="","",IF(S781="","There is no mapcode in this row, only a country code.",IF(ISNUMBER(FIND(" ",S781)),"There are too many spaces. A mapcode looks like ZAF RDD.2J: the country code, one space, then the code.",IF(Z781&lt;&gt;"","Contains characters that can't be in a mapcode: "&amp;Z781,IF(OR(AA781&lt;&gt;1,W781&lt;2,W781&gt;5,Y781&lt;2,Y781&gt;4),"This doesn't look like a mapcode. Mapcodes look like RDD.2J: 2 to 5 letters or numbers, a dot, then 2 to 4 more.",IF(AND(U781="",NOT(AB781)),"MISSING",IF(AND(U781&lt;&gt;"",OR(LEN(U781)&lt;2,LEN(U781)&gt;6,ISNUMBER(FIND(".",U781)))),"The country code """&amp;U781&amp;""" doesn't look right. Use a code like ZAF (South Africa) or US-CA (California).","")))))))</f>
        <v/>
      </c>
      <c r="AD781" s="50">
        <f>AND(R781&lt;&gt;"",T781&lt;&gt;"",R781&lt;&gt;T781)</f>
        <v/>
      </c>
    </row>
    <row r="782">
      <c r="B782" s="44" t="n"/>
      <c r="C782" s="44" t="n"/>
      <c r="D782" s="45">
        <f>IF(P782="","",IF(AC782="MISSING","MISSING COUNTRY CODE",IF(AC782&lt;&gt;"","NOT A VALID MAPCODE",IF(M782="NO CONNECTION","NO CONNECTION",IF(NOT(ISNUMBER(F782)),"NOT FOUND",IF(AD782,"CONVERTED – PLEASE CHECK","CONVERTED"))))))</f>
        <v/>
      </c>
      <c r="E782" s="46">
        <f>IF(OR(P782="",AC782&lt;&gt;""),"",TRIM(U782&amp;" "&amp;S782))</f>
        <v/>
      </c>
      <c r="F782" s="47">
        <f>IF(OR(M782="",M782="NO CONNECTION"),"",IFERROR(VALUE(SUBSTITUTE(_xlfn.FILTERXML(M782,"//latDeg"),".",MID(1/2,2,1))),""))</f>
        <v/>
      </c>
      <c r="G782" s="47">
        <f>IF(OR(M782="",M782="NO CONNECTION"),"",IFERROR(VALUE(SUBSTITUTE(_xlfn.FILTERXML(M782,"//lonDeg"),".",MID(1/2,2,1))),""))</f>
        <v/>
      </c>
      <c r="H782" s="45">
        <f>IF(ISNUMBER(F782),SUBSTITUTE(ROUND(F782,6)&amp;"",",",".")&amp;", "&amp;SUBSTITUTE(ROUND(G782,6)&amp;"",",","."),"")</f>
        <v/>
      </c>
      <c r="I782" s="46">
        <f>IF(ISNUMBER(F782),IFERROR(HYPERLINK("https://www.mymapcodes.com/go/?t="&amp;IF(U782="","AAA",U782)&amp;"&amp;ma="&amp;LEFT(S782,V782-1)&amp;"&amp;mb="&amp;MID(S782,V782+1,99),"Open on MyMapcodes →"),""),"")</f>
        <v/>
      </c>
      <c r="J782" s="48">
        <f>IF(P782="","",IF(AC782="MISSING","Add the country code: put it in front of the mapcode (e.g. ZAF RDD.2J) or in column C. ZAF = South Africa.",IF(AC782&lt;&gt;"",AC782,IF(M782="NO CONNECTION","Excel couldn't reach the mapcode service. Click the REFRESH RESULTS box just above the table.",IF(NOT(ISNUMBER(F782)),"The mapcode service doesn't recognise "&amp;E782&amp;". Check the mapcode and the country code.",IF(AD782,"Two different country codes were given, so the one in front of the mapcode ("&amp;R782&amp;") was used.",IF(E782&lt;&gt;TRIM(UPPER(B782&amp;"")),"Tidied up to "&amp;E782&amp;".","")))))))</f>
        <v/>
      </c>
      <c r="L782" s="49">
        <f>IF(E782="","",MapcodeAPI&amp;"coords/"&amp;SUBSTITUTE(E782," ","%20"))&amp;LEFT($B$13,0)</f>
        <v/>
      </c>
      <c r="M782" s="49">
        <f>IF(L782="","",IFERROR(_xlfn.WEBSERVICE(L782),IF(MapcodeAPIBackup="","NO CONNECTION",IFERROR(_xlfn.WEBSERVICE(MapcodeAPIBackup&amp;MID(L782,LEN(MapcodeAPI)+1,999)),"NO CONNECTION"))))</f>
        <v/>
      </c>
      <c r="N782" t="inlineStr">
        <is>
          <t xml:space="preserve"> </t>
        </is>
      </c>
      <c r="P782" s="50">
        <f>IFERROR(IF(AND(TRIM(B782&amp;"")="",TRIM(C782&amp;"")=""),"","#"&amp;UPPER(B782&amp;"")),"#(ERROR)")</f>
        <v/>
      </c>
      <c r="Q782" s="50">
        <f>IF(P782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782,2,999)," "," "),"﻿"," "),"​"," "),"⁠"," ")," "," ")," "," "),CHAR(9)," "),CHAR(10)," "),CHAR(13)," "),"MAPCODE"," "),CHAR(34)," "),"“"," "),"”"," "),"'"," "),"’"," "),"‘"," "),"("," "),")"," "),"["," "),"]"," "),"{"," "),"}"," "),","," "),";"," "),"|"," "),":"," "),"/"," "),"\"," ")))</f>
        <v/>
      </c>
      <c r="R782" s="50">
        <f>IF(ISNUMBER(FIND(" ",Q782)),LEFT(Q782,FIND(" ",Q782)-1),"")</f>
        <v/>
      </c>
      <c r="S782" s="50">
        <f>IF(ISNUMBER(FIND(" ",Q782)),TRIM(MID(Q782,FIND(" ",Q782)+1,999)),Q782)</f>
        <v/>
      </c>
      <c r="T7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782&amp;"")," "," "),"﻿"," "),"​"," "),"⁠"," ")," "," ")," "," "),CHAR(9)," "),CHAR(10)," "),CHAR(13)," "),"MAPCODE"," "),CHAR(34)," "),"“"," "),"”"," "),"'"," "),"’"," "),"‘"," "),"("," "),")"," "),"["," "),"]"," "),"{"," "),"}"," "),","," "),";"," "),"|"," "),":"," "),"/"," "),"\"," "))</f>
        <v/>
      </c>
      <c r="U782" s="50">
        <f>IF(R782&lt;&gt;"",R782,T782)</f>
        <v/>
      </c>
      <c r="V782" s="50">
        <f>IFERROR(FIND(".",S782),0)</f>
        <v/>
      </c>
      <c r="W782" s="50">
        <f>IF(V782&gt;0,V782-1,LEN(S782))</f>
        <v/>
      </c>
      <c r="X782" s="50">
        <f>IF(V782=0,"",IFERROR(LEFT(MID(S782,V782+1,99),FIND("-",MID(S782,V782+1,99))-1),MID(S782,V782+1,99)))</f>
        <v/>
      </c>
      <c r="Y782" s="50">
        <f>LEN(X782)</f>
        <v/>
      </c>
      <c r="Z7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782,"0",""),"1",""),"2",""),"3",""),"4",""),"5",""),"6",""),"7",""),"8",""),"9",""),"A",""),"B",""),"C",""),"D",""),"E",""),"F",""),"G",""),"H",""),"I",""),"J",""),"K",""),"L",""),"M",""),"N",""),"O",""),"P",""),"Q",""),"R",""),"S",""),"T",""),"U",""),"V",""),"W",""),"X",""),"Y",""),"Z",""),".",""),"-","")</f>
        <v/>
      </c>
      <c r="AA782" s="50">
        <f>LEN(S782)-LEN(SUBSTITUTE(S782,".",""))</f>
        <v/>
      </c>
      <c r="AB782" s="50">
        <f>AND(W782=5,Y782=4)</f>
        <v/>
      </c>
      <c r="AC782" s="50">
        <f>IF(P782="","",IF(S782="","There is no mapcode in this row, only a country code.",IF(ISNUMBER(FIND(" ",S782)),"There are too many spaces. A mapcode looks like ZAF RDD.2J: the country code, one space, then the code.",IF(Z782&lt;&gt;"","Contains characters that can't be in a mapcode: "&amp;Z782,IF(OR(AA782&lt;&gt;1,W782&lt;2,W782&gt;5,Y782&lt;2,Y782&gt;4),"This doesn't look like a mapcode. Mapcodes look like RDD.2J: 2 to 5 letters or numbers, a dot, then 2 to 4 more.",IF(AND(U782="",NOT(AB782)),"MISSING",IF(AND(U782&lt;&gt;"",OR(LEN(U782)&lt;2,LEN(U782)&gt;6,ISNUMBER(FIND(".",U782)))),"The country code """&amp;U782&amp;""" doesn't look right. Use a code like ZAF (South Africa) or US-CA (California).","")))))))</f>
        <v/>
      </c>
      <c r="AD782" s="50">
        <f>AND(R782&lt;&gt;"",T782&lt;&gt;"",R782&lt;&gt;T782)</f>
        <v/>
      </c>
    </row>
    <row r="783">
      <c r="B783" s="44" t="n"/>
      <c r="C783" s="44" t="n"/>
      <c r="D783" s="45">
        <f>IF(P783="","",IF(AC783="MISSING","MISSING COUNTRY CODE",IF(AC783&lt;&gt;"","NOT A VALID MAPCODE",IF(M783="NO CONNECTION","NO CONNECTION",IF(NOT(ISNUMBER(F783)),"NOT FOUND",IF(AD783,"CONVERTED – PLEASE CHECK","CONVERTED"))))))</f>
        <v/>
      </c>
      <c r="E783" s="46">
        <f>IF(OR(P783="",AC783&lt;&gt;""),"",TRIM(U783&amp;" "&amp;S783))</f>
        <v/>
      </c>
      <c r="F783" s="47">
        <f>IF(OR(M783="",M783="NO CONNECTION"),"",IFERROR(VALUE(SUBSTITUTE(_xlfn.FILTERXML(M783,"//latDeg"),".",MID(1/2,2,1))),""))</f>
        <v/>
      </c>
      <c r="G783" s="47">
        <f>IF(OR(M783="",M783="NO CONNECTION"),"",IFERROR(VALUE(SUBSTITUTE(_xlfn.FILTERXML(M783,"//lonDeg"),".",MID(1/2,2,1))),""))</f>
        <v/>
      </c>
      <c r="H783" s="45">
        <f>IF(ISNUMBER(F783),SUBSTITUTE(ROUND(F783,6)&amp;"",",",".")&amp;", "&amp;SUBSTITUTE(ROUND(G783,6)&amp;"",",","."),"")</f>
        <v/>
      </c>
      <c r="I783" s="46">
        <f>IF(ISNUMBER(F783),IFERROR(HYPERLINK("https://www.mymapcodes.com/go/?t="&amp;IF(U783="","AAA",U783)&amp;"&amp;ma="&amp;LEFT(S783,V783-1)&amp;"&amp;mb="&amp;MID(S783,V783+1,99),"Open on MyMapcodes →"),""),"")</f>
        <v/>
      </c>
      <c r="J783" s="48">
        <f>IF(P783="","",IF(AC783="MISSING","Add the country code: put it in front of the mapcode (e.g. ZAF RDD.2J) or in column C. ZAF = South Africa.",IF(AC783&lt;&gt;"",AC783,IF(M783="NO CONNECTION","Excel couldn't reach the mapcode service. Click the REFRESH RESULTS box just above the table.",IF(NOT(ISNUMBER(F783)),"The mapcode service doesn't recognise "&amp;E783&amp;". Check the mapcode and the country code.",IF(AD783,"Two different country codes were given, so the one in front of the mapcode ("&amp;R783&amp;") was used.",IF(E783&lt;&gt;TRIM(UPPER(B783&amp;"")),"Tidied up to "&amp;E783&amp;".","")))))))</f>
        <v/>
      </c>
      <c r="L783" s="49">
        <f>IF(E783="","",MapcodeAPI&amp;"coords/"&amp;SUBSTITUTE(E783," ","%20"))&amp;LEFT($B$13,0)</f>
        <v/>
      </c>
      <c r="M783" s="49">
        <f>IF(L783="","",IFERROR(_xlfn.WEBSERVICE(L783),IF(MapcodeAPIBackup="","NO CONNECTION",IFERROR(_xlfn.WEBSERVICE(MapcodeAPIBackup&amp;MID(L783,LEN(MapcodeAPI)+1,999)),"NO CONNECTION"))))</f>
        <v/>
      </c>
      <c r="N783" t="inlineStr">
        <is>
          <t xml:space="preserve"> </t>
        </is>
      </c>
      <c r="P783" s="50">
        <f>IFERROR(IF(AND(TRIM(B783&amp;"")="",TRIM(C783&amp;"")=""),"","#"&amp;UPPER(B783&amp;"")),"#(ERROR)")</f>
        <v/>
      </c>
      <c r="Q783" s="50">
        <f>IF(P783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783,2,999)," "," "),"﻿"," "),"​"," "),"⁠"," ")," "," ")," "," "),CHAR(9)," "),CHAR(10)," "),CHAR(13)," "),"MAPCODE"," "),CHAR(34)," "),"“"," "),"”"," "),"'"," "),"’"," "),"‘"," "),"("," "),")"," "),"["," "),"]"," "),"{"," "),"}"," "),","," "),";"," "),"|"," "),":"," "),"/"," "),"\"," ")))</f>
        <v/>
      </c>
      <c r="R783" s="50">
        <f>IF(ISNUMBER(FIND(" ",Q783)),LEFT(Q783,FIND(" ",Q783)-1),"")</f>
        <v/>
      </c>
      <c r="S783" s="50">
        <f>IF(ISNUMBER(FIND(" ",Q783)),TRIM(MID(Q783,FIND(" ",Q783)+1,999)),Q783)</f>
        <v/>
      </c>
      <c r="T7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783&amp;"")," "," "),"﻿"," "),"​"," "),"⁠"," ")," "," ")," "," "),CHAR(9)," "),CHAR(10)," "),CHAR(13)," "),"MAPCODE"," "),CHAR(34)," "),"“"," "),"”"," "),"'"," "),"’"," "),"‘"," "),"("," "),")"," "),"["," "),"]"," "),"{"," "),"}"," "),","," "),";"," "),"|"," "),":"," "),"/"," "),"\"," "))</f>
        <v/>
      </c>
      <c r="U783" s="50">
        <f>IF(R783&lt;&gt;"",R783,T783)</f>
        <v/>
      </c>
      <c r="V783" s="50">
        <f>IFERROR(FIND(".",S783),0)</f>
        <v/>
      </c>
      <c r="W783" s="50">
        <f>IF(V783&gt;0,V783-1,LEN(S783))</f>
        <v/>
      </c>
      <c r="X783" s="50">
        <f>IF(V783=0,"",IFERROR(LEFT(MID(S783,V783+1,99),FIND("-",MID(S783,V783+1,99))-1),MID(S783,V783+1,99)))</f>
        <v/>
      </c>
      <c r="Y783" s="50">
        <f>LEN(X783)</f>
        <v/>
      </c>
      <c r="Z7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783,"0",""),"1",""),"2",""),"3",""),"4",""),"5",""),"6",""),"7",""),"8",""),"9",""),"A",""),"B",""),"C",""),"D",""),"E",""),"F",""),"G",""),"H",""),"I",""),"J",""),"K",""),"L",""),"M",""),"N",""),"O",""),"P",""),"Q",""),"R",""),"S",""),"T",""),"U",""),"V",""),"W",""),"X",""),"Y",""),"Z",""),".",""),"-","")</f>
        <v/>
      </c>
      <c r="AA783" s="50">
        <f>LEN(S783)-LEN(SUBSTITUTE(S783,".",""))</f>
        <v/>
      </c>
      <c r="AB783" s="50">
        <f>AND(W783=5,Y783=4)</f>
        <v/>
      </c>
      <c r="AC783" s="50">
        <f>IF(P783="","",IF(S783="","There is no mapcode in this row, only a country code.",IF(ISNUMBER(FIND(" ",S783)),"There are too many spaces. A mapcode looks like ZAF RDD.2J: the country code, one space, then the code.",IF(Z783&lt;&gt;"","Contains characters that can't be in a mapcode: "&amp;Z783,IF(OR(AA783&lt;&gt;1,W783&lt;2,W783&gt;5,Y783&lt;2,Y783&gt;4),"This doesn't look like a mapcode. Mapcodes look like RDD.2J: 2 to 5 letters or numbers, a dot, then 2 to 4 more.",IF(AND(U783="",NOT(AB783)),"MISSING",IF(AND(U783&lt;&gt;"",OR(LEN(U783)&lt;2,LEN(U783)&gt;6,ISNUMBER(FIND(".",U783)))),"The country code """&amp;U783&amp;""" doesn't look right. Use a code like ZAF (South Africa) or US-CA (California).","")))))))</f>
        <v/>
      </c>
      <c r="AD783" s="50">
        <f>AND(R783&lt;&gt;"",T783&lt;&gt;"",R783&lt;&gt;T783)</f>
        <v/>
      </c>
    </row>
    <row r="784">
      <c r="B784" s="44" t="n"/>
      <c r="C784" s="44" t="n"/>
      <c r="D784" s="45">
        <f>IF(P784="","",IF(AC784="MISSING","MISSING COUNTRY CODE",IF(AC784&lt;&gt;"","NOT A VALID MAPCODE",IF(M784="NO CONNECTION","NO CONNECTION",IF(NOT(ISNUMBER(F784)),"NOT FOUND",IF(AD784,"CONVERTED – PLEASE CHECK","CONVERTED"))))))</f>
        <v/>
      </c>
      <c r="E784" s="46">
        <f>IF(OR(P784="",AC784&lt;&gt;""),"",TRIM(U784&amp;" "&amp;S784))</f>
        <v/>
      </c>
      <c r="F784" s="47">
        <f>IF(OR(M784="",M784="NO CONNECTION"),"",IFERROR(VALUE(SUBSTITUTE(_xlfn.FILTERXML(M784,"//latDeg"),".",MID(1/2,2,1))),""))</f>
        <v/>
      </c>
      <c r="G784" s="47">
        <f>IF(OR(M784="",M784="NO CONNECTION"),"",IFERROR(VALUE(SUBSTITUTE(_xlfn.FILTERXML(M784,"//lonDeg"),".",MID(1/2,2,1))),""))</f>
        <v/>
      </c>
      <c r="H784" s="45">
        <f>IF(ISNUMBER(F784),SUBSTITUTE(ROUND(F784,6)&amp;"",",",".")&amp;", "&amp;SUBSTITUTE(ROUND(G784,6)&amp;"",",","."),"")</f>
        <v/>
      </c>
      <c r="I784" s="46">
        <f>IF(ISNUMBER(F784),IFERROR(HYPERLINK("https://www.mymapcodes.com/go/?t="&amp;IF(U784="","AAA",U784)&amp;"&amp;ma="&amp;LEFT(S784,V784-1)&amp;"&amp;mb="&amp;MID(S784,V784+1,99),"Open on MyMapcodes →"),""),"")</f>
        <v/>
      </c>
      <c r="J784" s="48">
        <f>IF(P784="","",IF(AC784="MISSING","Add the country code: put it in front of the mapcode (e.g. ZAF RDD.2J) or in column C. ZAF = South Africa.",IF(AC784&lt;&gt;"",AC784,IF(M784="NO CONNECTION","Excel couldn't reach the mapcode service. Click the REFRESH RESULTS box just above the table.",IF(NOT(ISNUMBER(F784)),"The mapcode service doesn't recognise "&amp;E784&amp;". Check the mapcode and the country code.",IF(AD784,"Two different country codes were given, so the one in front of the mapcode ("&amp;R784&amp;") was used.",IF(E784&lt;&gt;TRIM(UPPER(B784&amp;"")),"Tidied up to "&amp;E784&amp;".","")))))))</f>
        <v/>
      </c>
      <c r="L784" s="49">
        <f>IF(E784="","",MapcodeAPI&amp;"coords/"&amp;SUBSTITUTE(E784," ","%20"))&amp;LEFT($B$13,0)</f>
        <v/>
      </c>
      <c r="M784" s="49">
        <f>IF(L784="","",IFERROR(_xlfn.WEBSERVICE(L784),IF(MapcodeAPIBackup="","NO CONNECTION",IFERROR(_xlfn.WEBSERVICE(MapcodeAPIBackup&amp;MID(L784,LEN(MapcodeAPI)+1,999)),"NO CONNECTION"))))</f>
        <v/>
      </c>
      <c r="N784" t="inlineStr">
        <is>
          <t xml:space="preserve"> </t>
        </is>
      </c>
      <c r="P784" s="50">
        <f>IFERROR(IF(AND(TRIM(B784&amp;"")="",TRIM(C784&amp;"")=""),"","#"&amp;UPPER(B784&amp;"")),"#(ERROR)")</f>
        <v/>
      </c>
      <c r="Q784" s="50">
        <f>IF(P784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784,2,999)," "," "),"﻿"," "),"​"," "),"⁠"," ")," "," ")," "," "),CHAR(9)," "),CHAR(10)," "),CHAR(13)," "),"MAPCODE"," "),CHAR(34)," "),"“"," "),"”"," "),"'"," "),"’"," "),"‘"," "),"("," "),")"," "),"["," "),"]"," "),"{"," "),"}"," "),","," "),";"," "),"|"," "),":"," "),"/"," "),"\"," ")))</f>
        <v/>
      </c>
      <c r="R784" s="50">
        <f>IF(ISNUMBER(FIND(" ",Q784)),LEFT(Q784,FIND(" ",Q784)-1),"")</f>
        <v/>
      </c>
      <c r="S784" s="50">
        <f>IF(ISNUMBER(FIND(" ",Q784)),TRIM(MID(Q784,FIND(" ",Q784)+1,999)),Q784)</f>
        <v/>
      </c>
      <c r="T7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784&amp;"")," "," "),"﻿"," "),"​"," "),"⁠"," ")," "," ")," "," "),CHAR(9)," "),CHAR(10)," "),CHAR(13)," "),"MAPCODE"," "),CHAR(34)," "),"“"," "),"”"," "),"'"," "),"’"," "),"‘"," "),"("," "),")"," "),"["," "),"]"," "),"{"," "),"}"," "),","," "),";"," "),"|"," "),":"," "),"/"," "),"\"," "))</f>
        <v/>
      </c>
      <c r="U784" s="50">
        <f>IF(R784&lt;&gt;"",R784,T784)</f>
        <v/>
      </c>
      <c r="V784" s="50">
        <f>IFERROR(FIND(".",S784),0)</f>
        <v/>
      </c>
      <c r="W784" s="50">
        <f>IF(V784&gt;0,V784-1,LEN(S784))</f>
        <v/>
      </c>
      <c r="X784" s="50">
        <f>IF(V784=0,"",IFERROR(LEFT(MID(S784,V784+1,99),FIND("-",MID(S784,V784+1,99))-1),MID(S784,V784+1,99)))</f>
        <v/>
      </c>
      <c r="Y784" s="50">
        <f>LEN(X784)</f>
        <v/>
      </c>
      <c r="Z7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784,"0",""),"1",""),"2",""),"3",""),"4",""),"5",""),"6",""),"7",""),"8",""),"9",""),"A",""),"B",""),"C",""),"D",""),"E",""),"F",""),"G",""),"H",""),"I",""),"J",""),"K",""),"L",""),"M",""),"N",""),"O",""),"P",""),"Q",""),"R",""),"S",""),"T",""),"U",""),"V",""),"W",""),"X",""),"Y",""),"Z",""),".",""),"-","")</f>
        <v/>
      </c>
      <c r="AA784" s="50">
        <f>LEN(S784)-LEN(SUBSTITUTE(S784,".",""))</f>
        <v/>
      </c>
      <c r="AB784" s="50">
        <f>AND(W784=5,Y784=4)</f>
        <v/>
      </c>
      <c r="AC784" s="50">
        <f>IF(P784="","",IF(S784="","There is no mapcode in this row, only a country code.",IF(ISNUMBER(FIND(" ",S784)),"There are too many spaces. A mapcode looks like ZAF RDD.2J: the country code, one space, then the code.",IF(Z784&lt;&gt;"","Contains characters that can't be in a mapcode: "&amp;Z784,IF(OR(AA784&lt;&gt;1,W784&lt;2,W784&gt;5,Y784&lt;2,Y784&gt;4),"This doesn't look like a mapcode. Mapcodes look like RDD.2J: 2 to 5 letters or numbers, a dot, then 2 to 4 more.",IF(AND(U784="",NOT(AB784)),"MISSING",IF(AND(U784&lt;&gt;"",OR(LEN(U784)&lt;2,LEN(U784)&gt;6,ISNUMBER(FIND(".",U784)))),"The country code """&amp;U784&amp;""" doesn't look right. Use a code like ZAF (South Africa) or US-CA (California).","")))))))</f>
        <v/>
      </c>
      <c r="AD784" s="50">
        <f>AND(R784&lt;&gt;"",T784&lt;&gt;"",R784&lt;&gt;T784)</f>
        <v/>
      </c>
    </row>
    <row r="785">
      <c r="B785" s="44" t="n"/>
      <c r="C785" s="44" t="n"/>
      <c r="D785" s="45">
        <f>IF(P785="","",IF(AC785="MISSING","MISSING COUNTRY CODE",IF(AC785&lt;&gt;"","NOT A VALID MAPCODE",IF(M785="NO CONNECTION","NO CONNECTION",IF(NOT(ISNUMBER(F785)),"NOT FOUND",IF(AD785,"CONVERTED – PLEASE CHECK","CONVERTED"))))))</f>
        <v/>
      </c>
      <c r="E785" s="46">
        <f>IF(OR(P785="",AC785&lt;&gt;""),"",TRIM(U785&amp;" "&amp;S785))</f>
        <v/>
      </c>
      <c r="F785" s="47">
        <f>IF(OR(M785="",M785="NO CONNECTION"),"",IFERROR(VALUE(SUBSTITUTE(_xlfn.FILTERXML(M785,"//latDeg"),".",MID(1/2,2,1))),""))</f>
        <v/>
      </c>
      <c r="G785" s="47">
        <f>IF(OR(M785="",M785="NO CONNECTION"),"",IFERROR(VALUE(SUBSTITUTE(_xlfn.FILTERXML(M785,"//lonDeg"),".",MID(1/2,2,1))),""))</f>
        <v/>
      </c>
      <c r="H785" s="45">
        <f>IF(ISNUMBER(F785),SUBSTITUTE(ROUND(F785,6)&amp;"",",",".")&amp;", "&amp;SUBSTITUTE(ROUND(G785,6)&amp;"",",","."),"")</f>
        <v/>
      </c>
      <c r="I785" s="46">
        <f>IF(ISNUMBER(F785),IFERROR(HYPERLINK("https://www.mymapcodes.com/go/?t="&amp;IF(U785="","AAA",U785)&amp;"&amp;ma="&amp;LEFT(S785,V785-1)&amp;"&amp;mb="&amp;MID(S785,V785+1,99),"Open on MyMapcodes →"),""),"")</f>
        <v/>
      </c>
      <c r="J785" s="48">
        <f>IF(P785="","",IF(AC785="MISSING","Add the country code: put it in front of the mapcode (e.g. ZAF RDD.2J) or in column C. ZAF = South Africa.",IF(AC785&lt;&gt;"",AC785,IF(M785="NO CONNECTION","Excel couldn't reach the mapcode service. Click the REFRESH RESULTS box just above the table.",IF(NOT(ISNUMBER(F785)),"The mapcode service doesn't recognise "&amp;E785&amp;". Check the mapcode and the country code.",IF(AD785,"Two different country codes were given, so the one in front of the mapcode ("&amp;R785&amp;") was used.",IF(E785&lt;&gt;TRIM(UPPER(B785&amp;"")),"Tidied up to "&amp;E785&amp;".","")))))))</f>
        <v/>
      </c>
      <c r="L785" s="49">
        <f>IF(E785="","",MapcodeAPI&amp;"coords/"&amp;SUBSTITUTE(E785," ","%20"))&amp;LEFT($B$13,0)</f>
        <v/>
      </c>
      <c r="M785" s="49">
        <f>IF(L785="","",IFERROR(_xlfn.WEBSERVICE(L785),IF(MapcodeAPIBackup="","NO CONNECTION",IFERROR(_xlfn.WEBSERVICE(MapcodeAPIBackup&amp;MID(L785,LEN(MapcodeAPI)+1,999)),"NO CONNECTION"))))</f>
        <v/>
      </c>
      <c r="N785" t="inlineStr">
        <is>
          <t xml:space="preserve"> </t>
        </is>
      </c>
      <c r="P785" s="50">
        <f>IFERROR(IF(AND(TRIM(B785&amp;"")="",TRIM(C785&amp;"")=""),"","#"&amp;UPPER(B785&amp;"")),"#(ERROR)")</f>
        <v/>
      </c>
      <c r="Q785" s="50">
        <f>IF(P785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785,2,999)," "," "),"﻿"," "),"​"," "),"⁠"," ")," "," ")," "," "),CHAR(9)," "),CHAR(10)," "),CHAR(13)," "),"MAPCODE"," "),CHAR(34)," "),"“"," "),"”"," "),"'"," "),"’"," "),"‘"," "),"("," "),")"," "),"["," "),"]"," "),"{"," "),"}"," "),","," "),";"," "),"|"," "),":"," "),"/"," "),"\"," ")))</f>
        <v/>
      </c>
      <c r="R785" s="50">
        <f>IF(ISNUMBER(FIND(" ",Q785)),LEFT(Q785,FIND(" ",Q785)-1),"")</f>
        <v/>
      </c>
      <c r="S785" s="50">
        <f>IF(ISNUMBER(FIND(" ",Q785)),TRIM(MID(Q785,FIND(" ",Q785)+1,999)),Q785)</f>
        <v/>
      </c>
      <c r="T7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785&amp;"")," "," "),"﻿"," "),"​"," "),"⁠"," ")," "," ")," "," "),CHAR(9)," "),CHAR(10)," "),CHAR(13)," "),"MAPCODE"," "),CHAR(34)," "),"“"," "),"”"," "),"'"," "),"’"," "),"‘"," "),"("," "),")"," "),"["," "),"]"," "),"{"," "),"}"," "),","," "),";"," "),"|"," "),":"," "),"/"," "),"\"," "))</f>
        <v/>
      </c>
      <c r="U785" s="50">
        <f>IF(R785&lt;&gt;"",R785,T785)</f>
        <v/>
      </c>
      <c r="V785" s="50">
        <f>IFERROR(FIND(".",S785),0)</f>
        <v/>
      </c>
      <c r="W785" s="50">
        <f>IF(V785&gt;0,V785-1,LEN(S785))</f>
        <v/>
      </c>
      <c r="X785" s="50">
        <f>IF(V785=0,"",IFERROR(LEFT(MID(S785,V785+1,99),FIND("-",MID(S785,V785+1,99))-1),MID(S785,V785+1,99)))</f>
        <v/>
      </c>
      <c r="Y785" s="50">
        <f>LEN(X785)</f>
        <v/>
      </c>
      <c r="Z7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785,"0",""),"1",""),"2",""),"3",""),"4",""),"5",""),"6",""),"7",""),"8",""),"9",""),"A",""),"B",""),"C",""),"D",""),"E",""),"F",""),"G",""),"H",""),"I",""),"J",""),"K",""),"L",""),"M",""),"N",""),"O",""),"P",""),"Q",""),"R",""),"S",""),"T",""),"U",""),"V",""),"W",""),"X",""),"Y",""),"Z",""),".",""),"-","")</f>
        <v/>
      </c>
      <c r="AA785" s="50">
        <f>LEN(S785)-LEN(SUBSTITUTE(S785,".",""))</f>
        <v/>
      </c>
      <c r="AB785" s="50">
        <f>AND(W785=5,Y785=4)</f>
        <v/>
      </c>
      <c r="AC785" s="50">
        <f>IF(P785="","",IF(S785="","There is no mapcode in this row, only a country code.",IF(ISNUMBER(FIND(" ",S785)),"There are too many spaces. A mapcode looks like ZAF RDD.2J: the country code, one space, then the code.",IF(Z785&lt;&gt;"","Contains characters that can't be in a mapcode: "&amp;Z785,IF(OR(AA785&lt;&gt;1,W785&lt;2,W785&gt;5,Y785&lt;2,Y785&gt;4),"This doesn't look like a mapcode. Mapcodes look like RDD.2J: 2 to 5 letters or numbers, a dot, then 2 to 4 more.",IF(AND(U785="",NOT(AB785)),"MISSING",IF(AND(U785&lt;&gt;"",OR(LEN(U785)&lt;2,LEN(U785)&gt;6,ISNUMBER(FIND(".",U785)))),"The country code """&amp;U785&amp;""" doesn't look right. Use a code like ZAF (South Africa) or US-CA (California).","")))))))</f>
        <v/>
      </c>
      <c r="AD785" s="50">
        <f>AND(R785&lt;&gt;"",T785&lt;&gt;"",R785&lt;&gt;T785)</f>
        <v/>
      </c>
    </row>
    <row r="786">
      <c r="B786" s="44" t="n"/>
      <c r="C786" s="44" t="n"/>
      <c r="D786" s="45">
        <f>IF(P786="","",IF(AC786="MISSING","MISSING COUNTRY CODE",IF(AC786&lt;&gt;"","NOT A VALID MAPCODE",IF(M786="NO CONNECTION","NO CONNECTION",IF(NOT(ISNUMBER(F786)),"NOT FOUND",IF(AD786,"CONVERTED – PLEASE CHECK","CONVERTED"))))))</f>
        <v/>
      </c>
      <c r="E786" s="46">
        <f>IF(OR(P786="",AC786&lt;&gt;""),"",TRIM(U786&amp;" "&amp;S786))</f>
        <v/>
      </c>
      <c r="F786" s="47">
        <f>IF(OR(M786="",M786="NO CONNECTION"),"",IFERROR(VALUE(SUBSTITUTE(_xlfn.FILTERXML(M786,"//latDeg"),".",MID(1/2,2,1))),""))</f>
        <v/>
      </c>
      <c r="G786" s="47">
        <f>IF(OR(M786="",M786="NO CONNECTION"),"",IFERROR(VALUE(SUBSTITUTE(_xlfn.FILTERXML(M786,"//lonDeg"),".",MID(1/2,2,1))),""))</f>
        <v/>
      </c>
      <c r="H786" s="45">
        <f>IF(ISNUMBER(F786),SUBSTITUTE(ROUND(F786,6)&amp;"",",",".")&amp;", "&amp;SUBSTITUTE(ROUND(G786,6)&amp;"",",","."),"")</f>
        <v/>
      </c>
      <c r="I786" s="46">
        <f>IF(ISNUMBER(F786),IFERROR(HYPERLINK("https://www.mymapcodes.com/go/?t="&amp;IF(U786="","AAA",U786)&amp;"&amp;ma="&amp;LEFT(S786,V786-1)&amp;"&amp;mb="&amp;MID(S786,V786+1,99),"Open on MyMapcodes →"),""),"")</f>
        <v/>
      </c>
      <c r="J786" s="48">
        <f>IF(P786="","",IF(AC786="MISSING","Add the country code: put it in front of the mapcode (e.g. ZAF RDD.2J) or in column C. ZAF = South Africa.",IF(AC786&lt;&gt;"",AC786,IF(M786="NO CONNECTION","Excel couldn't reach the mapcode service. Click the REFRESH RESULTS box just above the table.",IF(NOT(ISNUMBER(F786)),"The mapcode service doesn't recognise "&amp;E786&amp;". Check the mapcode and the country code.",IF(AD786,"Two different country codes were given, so the one in front of the mapcode ("&amp;R786&amp;") was used.",IF(E786&lt;&gt;TRIM(UPPER(B786&amp;"")),"Tidied up to "&amp;E786&amp;".","")))))))</f>
        <v/>
      </c>
      <c r="L786" s="49">
        <f>IF(E786="","",MapcodeAPI&amp;"coords/"&amp;SUBSTITUTE(E786," ","%20"))&amp;LEFT($B$13,0)</f>
        <v/>
      </c>
      <c r="M786" s="49">
        <f>IF(L786="","",IFERROR(_xlfn.WEBSERVICE(L786),IF(MapcodeAPIBackup="","NO CONNECTION",IFERROR(_xlfn.WEBSERVICE(MapcodeAPIBackup&amp;MID(L786,LEN(MapcodeAPI)+1,999)),"NO CONNECTION"))))</f>
        <v/>
      </c>
      <c r="N786" t="inlineStr">
        <is>
          <t xml:space="preserve"> </t>
        </is>
      </c>
      <c r="P786" s="50">
        <f>IFERROR(IF(AND(TRIM(B786&amp;"")="",TRIM(C786&amp;"")=""),"","#"&amp;UPPER(B786&amp;"")),"#(ERROR)")</f>
        <v/>
      </c>
      <c r="Q786" s="50">
        <f>IF(P786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786,2,999)," "," "),"﻿"," "),"​"," "),"⁠"," ")," "," ")," "," "),CHAR(9)," "),CHAR(10)," "),CHAR(13)," "),"MAPCODE"," "),CHAR(34)," "),"“"," "),"”"," "),"'"," "),"’"," "),"‘"," "),"("," "),")"," "),"["," "),"]"," "),"{"," "),"}"," "),","," "),";"," "),"|"," "),":"," "),"/"," "),"\"," ")))</f>
        <v/>
      </c>
      <c r="R786" s="50">
        <f>IF(ISNUMBER(FIND(" ",Q786)),LEFT(Q786,FIND(" ",Q786)-1),"")</f>
        <v/>
      </c>
      <c r="S786" s="50">
        <f>IF(ISNUMBER(FIND(" ",Q786)),TRIM(MID(Q786,FIND(" ",Q786)+1,999)),Q786)</f>
        <v/>
      </c>
      <c r="T7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786&amp;"")," "," "),"﻿"," "),"​"," "),"⁠"," ")," "," ")," "," "),CHAR(9)," "),CHAR(10)," "),CHAR(13)," "),"MAPCODE"," "),CHAR(34)," "),"“"," "),"”"," "),"'"," "),"’"," "),"‘"," "),"("," "),")"," "),"["," "),"]"," "),"{"," "),"}"," "),","," "),";"," "),"|"," "),":"," "),"/"," "),"\"," "))</f>
        <v/>
      </c>
      <c r="U786" s="50">
        <f>IF(R786&lt;&gt;"",R786,T786)</f>
        <v/>
      </c>
      <c r="V786" s="50">
        <f>IFERROR(FIND(".",S786),0)</f>
        <v/>
      </c>
      <c r="W786" s="50">
        <f>IF(V786&gt;0,V786-1,LEN(S786))</f>
        <v/>
      </c>
      <c r="X786" s="50">
        <f>IF(V786=0,"",IFERROR(LEFT(MID(S786,V786+1,99),FIND("-",MID(S786,V786+1,99))-1),MID(S786,V786+1,99)))</f>
        <v/>
      </c>
      <c r="Y786" s="50">
        <f>LEN(X786)</f>
        <v/>
      </c>
      <c r="Z7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786,"0",""),"1",""),"2",""),"3",""),"4",""),"5",""),"6",""),"7",""),"8",""),"9",""),"A",""),"B",""),"C",""),"D",""),"E",""),"F",""),"G",""),"H",""),"I",""),"J",""),"K",""),"L",""),"M",""),"N",""),"O",""),"P",""),"Q",""),"R",""),"S",""),"T",""),"U",""),"V",""),"W",""),"X",""),"Y",""),"Z",""),".",""),"-","")</f>
        <v/>
      </c>
      <c r="AA786" s="50">
        <f>LEN(S786)-LEN(SUBSTITUTE(S786,".",""))</f>
        <v/>
      </c>
      <c r="AB786" s="50">
        <f>AND(W786=5,Y786=4)</f>
        <v/>
      </c>
      <c r="AC786" s="50">
        <f>IF(P786="","",IF(S786="","There is no mapcode in this row, only a country code.",IF(ISNUMBER(FIND(" ",S786)),"There are too many spaces. A mapcode looks like ZAF RDD.2J: the country code, one space, then the code.",IF(Z786&lt;&gt;"","Contains characters that can't be in a mapcode: "&amp;Z786,IF(OR(AA786&lt;&gt;1,W786&lt;2,W786&gt;5,Y786&lt;2,Y786&gt;4),"This doesn't look like a mapcode. Mapcodes look like RDD.2J: 2 to 5 letters or numbers, a dot, then 2 to 4 more.",IF(AND(U786="",NOT(AB786)),"MISSING",IF(AND(U786&lt;&gt;"",OR(LEN(U786)&lt;2,LEN(U786)&gt;6,ISNUMBER(FIND(".",U786)))),"The country code """&amp;U786&amp;""" doesn't look right. Use a code like ZAF (South Africa) or US-CA (California).","")))))))</f>
        <v/>
      </c>
      <c r="AD786" s="50">
        <f>AND(R786&lt;&gt;"",T786&lt;&gt;"",R786&lt;&gt;T786)</f>
        <v/>
      </c>
    </row>
    <row r="787">
      <c r="B787" s="44" t="n"/>
      <c r="C787" s="44" t="n"/>
      <c r="D787" s="45">
        <f>IF(P787="","",IF(AC787="MISSING","MISSING COUNTRY CODE",IF(AC787&lt;&gt;"","NOT A VALID MAPCODE",IF(M787="NO CONNECTION","NO CONNECTION",IF(NOT(ISNUMBER(F787)),"NOT FOUND",IF(AD787,"CONVERTED – PLEASE CHECK","CONVERTED"))))))</f>
        <v/>
      </c>
      <c r="E787" s="46">
        <f>IF(OR(P787="",AC787&lt;&gt;""),"",TRIM(U787&amp;" "&amp;S787))</f>
        <v/>
      </c>
      <c r="F787" s="47">
        <f>IF(OR(M787="",M787="NO CONNECTION"),"",IFERROR(VALUE(SUBSTITUTE(_xlfn.FILTERXML(M787,"//latDeg"),".",MID(1/2,2,1))),""))</f>
        <v/>
      </c>
      <c r="G787" s="47">
        <f>IF(OR(M787="",M787="NO CONNECTION"),"",IFERROR(VALUE(SUBSTITUTE(_xlfn.FILTERXML(M787,"//lonDeg"),".",MID(1/2,2,1))),""))</f>
        <v/>
      </c>
      <c r="H787" s="45">
        <f>IF(ISNUMBER(F787),SUBSTITUTE(ROUND(F787,6)&amp;"",",",".")&amp;", "&amp;SUBSTITUTE(ROUND(G787,6)&amp;"",",","."),"")</f>
        <v/>
      </c>
      <c r="I787" s="46">
        <f>IF(ISNUMBER(F787),IFERROR(HYPERLINK("https://www.mymapcodes.com/go/?t="&amp;IF(U787="","AAA",U787)&amp;"&amp;ma="&amp;LEFT(S787,V787-1)&amp;"&amp;mb="&amp;MID(S787,V787+1,99),"Open on MyMapcodes →"),""),"")</f>
        <v/>
      </c>
      <c r="J787" s="48">
        <f>IF(P787="","",IF(AC787="MISSING","Add the country code: put it in front of the mapcode (e.g. ZAF RDD.2J) or in column C. ZAF = South Africa.",IF(AC787&lt;&gt;"",AC787,IF(M787="NO CONNECTION","Excel couldn't reach the mapcode service. Click the REFRESH RESULTS box just above the table.",IF(NOT(ISNUMBER(F787)),"The mapcode service doesn't recognise "&amp;E787&amp;". Check the mapcode and the country code.",IF(AD787,"Two different country codes were given, so the one in front of the mapcode ("&amp;R787&amp;") was used.",IF(E787&lt;&gt;TRIM(UPPER(B787&amp;"")),"Tidied up to "&amp;E787&amp;".","")))))))</f>
        <v/>
      </c>
      <c r="L787" s="49">
        <f>IF(E787="","",MapcodeAPI&amp;"coords/"&amp;SUBSTITUTE(E787," ","%20"))&amp;LEFT($B$13,0)</f>
        <v/>
      </c>
      <c r="M787" s="49">
        <f>IF(L787="","",IFERROR(_xlfn.WEBSERVICE(L787),IF(MapcodeAPIBackup="","NO CONNECTION",IFERROR(_xlfn.WEBSERVICE(MapcodeAPIBackup&amp;MID(L787,LEN(MapcodeAPI)+1,999)),"NO CONNECTION"))))</f>
        <v/>
      </c>
      <c r="N787" t="inlineStr">
        <is>
          <t xml:space="preserve"> </t>
        </is>
      </c>
      <c r="P787" s="50">
        <f>IFERROR(IF(AND(TRIM(B787&amp;"")="",TRIM(C787&amp;"")=""),"","#"&amp;UPPER(B787&amp;"")),"#(ERROR)")</f>
        <v/>
      </c>
      <c r="Q787" s="50">
        <f>IF(P787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787,2,999)," "," "),"﻿"," "),"​"," "),"⁠"," ")," "," ")," "," "),CHAR(9)," "),CHAR(10)," "),CHAR(13)," "),"MAPCODE"," "),CHAR(34)," "),"“"," "),"”"," "),"'"," "),"’"," "),"‘"," "),"("," "),")"," "),"["," "),"]"," "),"{"," "),"}"," "),","," "),";"," "),"|"," "),":"," "),"/"," "),"\"," ")))</f>
        <v/>
      </c>
      <c r="R787" s="50">
        <f>IF(ISNUMBER(FIND(" ",Q787)),LEFT(Q787,FIND(" ",Q787)-1),"")</f>
        <v/>
      </c>
      <c r="S787" s="50">
        <f>IF(ISNUMBER(FIND(" ",Q787)),TRIM(MID(Q787,FIND(" ",Q787)+1,999)),Q787)</f>
        <v/>
      </c>
      <c r="T7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787&amp;"")," "," "),"﻿"," "),"​"," "),"⁠"," ")," "," ")," "," "),CHAR(9)," "),CHAR(10)," "),CHAR(13)," "),"MAPCODE"," "),CHAR(34)," "),"“"," "),"”"," "),"'"," "),"’"," "),"‘"," "),"("," "),")"," "),"["," "),"]"," "),"{"," "),"}"," "),","," "),";"," "),"|"," "),":"," "),"/"," "),"\"," "))</f>
        <v/>
      </c>
      <c r="U787" s="50">
        <f>IF(R787&lt;&gt;"",R787,T787)</f>
        <v/>
      </c>
      <c r="V787" s="50">
        <f>IFERROR(FIND(".",S787),0)</f>
        <v/>
      </c>
      <c r="W787" s="50">
        <f>IF(V787&gt;0,V787-1,LEN(S787))</f>
        <v/>
      </c>
      <c r="X787" s="50">
        <f>IF(V787=0,"",IFERROR(LEFT(MID(S787,V787+1,99),FIND("-",MID(S787,V787+1,99))-1),MID(S787,V787+1,99)))</f>
        <v/>
      </c>
      <c r="Y787" s="50">
        <f>LEN(X787)</f>
        <v/>
      </c>
      <c r="Z7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787,"0",""),"1",""),"2",""),"3",""),"4",""),"5",""),"6",""),"7",""),"8",""),"9",""),"A",""),"B",""),"C",""),"D",""),"E",""),"F",""),"G",""),"H",""),"I",""),"J",""),"K",""),"L",""),"M",""),"N",""),"O",""),"P",""),"Q",""),"R",""),"S",""),"T",""),"U",""),"V",""),"W",""),"X",""),"Y",""),"Z",""),".",""),"-","")</f>
        <v/>
      </c>
      <c r="AA787" s="50">
        <f>LEN(S787)-LEN(SUBSTITUTE(S787,".",""))</f>
        <v/>
      </c>
      <c r="AB787" s="50">
        <f>AND(W787=5,Y787=4)</f>
        <v/>
      </c>
      <c r="AC787" s="50">
        <f>IF(P787="","",IF(S787="","There is no mapcode in this row, only a country code.",IF(ISNUMBER(FIND(" ",S787)),"There are too many spaces. A mapcode looks like ZAF RDD.2J: the country code, one space, then the code.",IF(Z787&lt;&gt;"","Contains characters that can't be in a mapcode: "&amp;Z787,IF(OR(AA787&lt;&gt;1,W787&lt;2,W787&gt;5,Y787&lt;2,Y787&gt;4),"This doesn't look like a mapcode. Mapcodes look like RDD.2J: 2 to 5 letters or numbers, a dot, then 2 to 4 more.",IF(AND(U787="",NOT(AB787)),"MISSING",IF(AND(U787&lt;&gt;"",OR(LEN(U787)&lt;2,LEN(U787)&gt;6,ISNUMBER(FIND(".",U787)))),"The country code """&amp;U787&amp;""" doesn't look right. Use a code like ZAF (South Africa) or US-CA (California).","")))))))</f>
        <v/>
      </c>
      <c r="AD787" s="50">
        <f>AND(R787&lt;&gt;"",T787&lt;&gt;"",R787&lt;&gt;T787)</f>
        <v/>
      </c>
    </row>
    <row r="788">
      <c r="B788" s="44" t="n"/>
      <c r="C788" s="44" t="n"/>
      <c r="D788" s="45">
        <f>IF(P788="","",IF(AC788="MISSING","MISSING COUNTRY CODE",IF(AC788&lt;&gt;"","NOT A VALID MAPCODE",IF(M788="NO CONNECTION","NO CONNECTION",IF(NOT(ISNUMBER(F788)),"NOT FOUND",IF(AD788,"CONVERTED – PLEASE CHECK","CONVERTED"))))))</f>
        <v/>
      </c>
      <c r="E788" s="46">
        <f>IF(OR(P788="",AC788&lt;&gt;""),"",TRIM(U788&amp;" "&amp;S788))</f>
        <v/>
      </c>
      <c r="F788" s="47">
        <f>IF(OR(M788="",M788="NO CONNECTION"),"",IFERROR(VALUE(SUBSTITUTE(_xlfn.FILTERXML(M788,"//latDeg"),".",MID(1/2,2,1))),""))</f>
        <v/>
      </c>
      <c r="G788" s="47">
        <f>IF(OR(M788="",M788="NO CONNECTION"),"",IFERROR(VALUE(SUBSTITUTE(_xlfn.FILTERXML(M788,"//lonDeg"),".",MID(1/2,2,1))),""))</f>
        <v/>
      </c>
      <c r="H788" s="45">
        <f>IF(ISNUMBER(F788),SUBSTITUTE(ROUND(F788,6)&amp;"",",",".")&amp;", "&amp;SUBSTITUTE(ROUND(G788,6)&amp;"",",","."),"")</f>
        <v/>
      </c>
      <c r="I788" s="46">
        <f>IF(ISNUMBER(F788),IFERROR(HYPERLINK("https://www.mymapcodes.com/go/?t="&amp;IF(U788="","AAA",U788)&amp;"&amp;ma="&amp;LEFT(S788,V788-1)&amp;"&amp;mb="&amp;MID(S788,V788+1,99),"Open on MyMapcodes →"),""),"")</f>
        <v/>
      </c>
      <c r="J788" s="48">
        <f>IF(P788="","",IF(AC788="MISSING","Add the country code: put it in front of the mapcode (e.g. ZAF RDD.2J) or in column C. ZAF = South Africa.",IF(AC788&lt;&gt;"",AC788,IF(M788="NO CONNECTION","Excel couldn't reach the mapcode service. Click the REFRESH RESULTS box just above the table.",IF(NOT(ISNUMBER(F788)),"The mapcode service doesn't recognise "&amp;E788&amp;". Check the mapcode and the country code.",IF(AD788,"Two different country codes were given, so the one in front of the mapcode ("&amp;R788&amp;") was used.",IF(E788&lt;&gt;TRIM(UPPER(B788&amp;"")),"Tidied up to "&amp;E788&amp;".","")))))))</f>
        <v/>
      </c>
      <c r="L788" s="49">
        <f>IF(E788="","",MapcodeAPI&amp;"coords/"&amp;SUBSTITUTE(E788," ","%20"))&amp;LEFT($B$13,0)</f>
        <v/>
      </c>
      <c r="M788" s="49">
        <f>IF(L788="","",IFERROR(_xlfn.WEBSERVICE(L788),IF(MapcodeAPIBackup="","NO CONNECTION",IFERROR(_xlfn.WEBSERVICE(MapcodeAPIBackup&amp;MID(L788,LEN(MapcodeAPI)+1,999)),"NO CONNECTION"))))</f>
        <v/>
      </c>
      <c r="N788" t="inlineStr">
        <is>
          <t xml:space="preserve"> </t>
        </is>
      </c>
      <c r="P788" s="50">
        <f>IFERROR(IF(AND(TRIM(B788&amp;"")="",TRIM(C788&amp;"")=""),"","#"&amp;UPPER(B788&amp;"")),"#(ERROR)")</f>
        <v/>
      </c>
      <c r="Q788" s="50">
        <f>IF(P788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788,2,999)," "," "),"﻿"," "),"​"," "),"⁠"," ")," "," ")," "," "),CHAR(9)," "),CHAR(10)," "),CHAR(13)," "),"MAPCODE"," "),CHAR(34)," "),"“"," "),"”"," "),"'"," "),"’"," "),"‘"," "),"("," "),")"," "),"["," "),"]"," "),"{"," "),"}"," "),","," "),";"," "),"|"," "),":"," "),"/"," "),"\"," ")))</f>
        <v/>
      </c>
      <c r="R788" s="50">
        <f>IF(ISNUMBER(FIND(" ",Q788)),LEFT(Q788,FIND(" ",Q788)-1),"")</f>
        <v/>
      </c>
      <c r="S788" s="50">
        <f>IF(ISNUMBER(FIND(" ",Q788)),TRIM(MID(Q788,FIND(" ",Q788)+1,999)),Q788)</f>
        <v/>
      </c>
      <c r="T7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788&amp;"")," "," "),"﻿"," "),"​"," "),"⁠"," ")," "," ")," "," "),CHAR(9)," "),CHAR(10)," "),CHAR(13)," "),"MAPCODE"," "),CHAR(34)," "),"“"," "),"”"," "),"'"," "),"’"," "),"‘"," "),"("," "),")"," "),"["," "),"]"," "),"{"," "),"}"," "),","," "),";"," "),"|"," "),":"," "),"/"," "),"\"," "))</f>
        <v/>
      </c>
      <c r="U788" s="50">
        <f>IF(R788&lt;&gt;"",R788,T788)</f>
        <v/>
      </c>
      <c r="V788" s="50">
        <f>IFERROR(FIND(".",S788),0)</f>
        <v/>
      </c>
      <c r="W788" s="50">
        <f>IF(V788&gt;0,V788-1,LEN(S788))</f>
        <v/>
      </c>
      <c r="X788" s="50">
        <f>IF(V788=0,"",IFERROR(LEFT(MID(S788,V788+1,99),FIND("-",MID(S788,V788+1,99))-1),MID(S788,V788+1,99)))</f>
        <v/>
      </c>
      <c r="Y788" s="50">
        <f>LEN(X788)</f>
        <v/>
      </c>
      <c r="Z7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788,"0",""),"1",""),"2",""),"3",""),"4",""),"5",""),"6",""),"7",""),"8",""),"9",""),"A",""),"B",""),"C",""),"D",""),"E",""),"F",""),"G",""),"H",""),"I",""),"J",""),"K",""),"L",""),"M",""),"N",""),"O",""),"P",""),"Q",""),"R",""),"S",""),"T",""),"U",""),"V",""),"W",""),"X",""),"Y",""),"Z",""),".",""),"-","")</f>
        <v/>
      </c>
      <c r="AA788" s="50">
        <f>LEN(S788)-LEN(SUBSTITUTE(S788,".",""))</f>
        <v/>
      </c>
      <c r="AB788" s="50">
        <f>AND(W788=5,Y788=4)</f>
        <v/>
      </c>
      <c r="AC788" s="50">
        <f>IF(P788="","",IF(S788="","There is no mapcode in this row, only a country code.",IF(ISNUMBER(FIND(" ",S788)),"There are too many spaces. A mapcode looks like ZAF RDD.2J: the country code, one space, then the code.",IF(Z788&lt;&gt;"","Contains characters that can't be in a mapcode: "&amp;Z788,IF(OR(AA788&lt;&gt;1,W788&lt;2,W788&gt;5,Y788&lt;2,Y788&gt;4),"This doesn't look like a mapcode. Mapcodes look like RDD.2J: 2 to 5 letters or numbers, a dot, then 2 to 4 more.",IF(AND(U788="",NOT(AB788)),"MISSING",IF(AND(U788&lt;&gt;"",OR(LEN(U788)&lt;2,LEN(U788)&gt;6,ISNUMBER(FIND(".",U788)))),"The country code """&amp;U788&amp;""" doesn't look right. Use a code like ZAF (South Africa) or US-CA (California).","")))))))</f>
        <v/>
      </c>
      <c r="AD788" s="50">
        <f>AND(R788&lt;&gt;"",T788&lt;&gt;"",R788&lt;&gt;T788)</f>
        <v/>
      </c>
    </row>
    <row r="789">
      <c r="B789" s="44" t="n"/>
      <c r="C789" s="44" t="n"/>
      <c r="D789" s="45">
        <f>IF(P789="","",IF(AC789="MISSING","MISSING COUNTRY CODE",IF(AC789&lt;&gt;"","NOT A VALID MAPCODE",IF(M789="NO CONNECTION","NO CONNECTION",IF(NOT(ISNUMBER(F789)),"NOT FOUND",IF(AD789,"CONVERTED – PLEASE CHECK","CONVERTED"))))))</f>
        <v/>
      </c>
      <c r="E789" s="46">
        <f>IF(OR(P789="",AC789&lt;&gt;""),"",TRIM(U789&amp;" "&amp;S789))</f>
        <v/>
      </c>
      <c r="F789" s="47">
        <f>IF(OR(M789="",M789="NO CONNECTION"),"",IFERROR(VALUE(SUBSTITUTE(_xlfn.FILTERXML(M789,"//latDeg"),".",MID(1/2,2,1))),""))</f>
        <v/>
      </c>
      <c r="G789" s="47">
        <f>IF(OR(M789="",M789="NO CONNECTION"),"",IFERROR(VALUE(SUBSTITUTE(_xlfn.FILTERXML(M789,"//lonDeg"),".",MID(1/2,2,1))),""))</f>
        <v/>
      </c>
      <c r="H789" s="45">
        <f>IF(ISNUMBER(F789),SUBSTITUTE(ROUND(F789,6)&amp;"",",",".")&amp;", "&amp;SUBSTITUTE(ROUND(G789,6)&amp;"",",","."),"")</f>
        <v/>
      </c>
      <c r="I789" s="46">
        <f>IF(ISNUMBER(F789),IFERROR(HYPERLINK("https://www.mymapcodes.com/go/?t="&amp;IF(U789="","AAA",U789)&amp;"&amp;ma="&amp;LEFT(S789,V789-1)&amp;"&amp;mb="&amp;MID(S789,V789+1,99),"Open on MyMapcodes →"),""),"")</f>
        <v/>
      </c>
      <c r="J789" s="48">
        <f>IF(P789="","",IF(AC789="MISSING","Add the country code: put it in front of the mapcode (e.g. ZAF RDD.2J) or in column C. ZAF = South Africa.",IF(AC789&lt;&gt;"",AC789,IF(M789="NO CONNECTION","Excel couldn't reach the mapcode service. Click the REFRESH RESULTS box just above the table.",IF(NOT(ISNUMBER(F789)),"The mapcode service doesn't recognise "&amp;E789&amp;". Check the mapcode and the country code.",IF(AD789,"Two different country codes were given, so the one in front of the mapcode ("&amp;R789&amp;") was used.",IF(E789&lt;&gt;TRIM(UPPER(B789&amp;"")),"Tidied up to "&amp;E789&amp;".","")))))))</f>
        <v/>
      </c>
      <c r="L789" s="49">
        <f>IF(E789="","",MapcodeAPI&amp;"coords/"&amp;SUBSTITUTE(E789," ","%20"))&amp;LEFT($B$13,0)</f>
        <v/>
      </c>
      <c r="M789" s="49">
        <f>IF(L789="","",IFERROR(_xlfn.WEBSERVICE(L789),IF(MapcodeAPIBackup="","NO CONNECTION",IFERROR(_xlfn.WEBSERVICE(MapcodeAPIBackup&amp;MID(L789,LEN(MapcodeAPI)+1,999)),"NO CONNECTION"))))</f>
        <v/>
      </c>
      <c r="N789" t="inlineStr">
        <is>
          <t xml:space="preserve"> </t>
        </is>
      </c>
      <c r="P789" s="50">
        <f>IFERROR(IF(AND(TRIM(B789&amp;"")="",TRIM(C789&amp;"")=""),"","#"&amp;UPPER(B789&amp;"")),"#(ERROR)")</f>
        <v/>
      </c>
      <c r="Q789" s="50">
        <f>IF(P789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789,2,999)," "," "),"﻿"," "),"​"," "),"⁠"," ")," "," ")," "," "),CHAR(9)," "),CHAR(10)," "),CHAR(13)," "),"MAPCODE"," "),CHAR(34)," "),"“"," "),"”"," "),"'"," "),"’"," "),"‘"," "),"("," "),")"," "),"["," "),"]"," "),"{"," "),"}"," "),","," "),";"," "),"|"," "),":"," "),"/"," "),"\"," ")))</f>
        <v/>
      </c>
      <c r="R789" s="50">
        <f>IF(ISNUMBER(FIND(" ",Q789)),LEFT(Q789,FIND(" ",Q789)-1),"")</f>
        <v/>
      </c>
      <c r="S789" s="50">
        <f>IF(ISNUMBER(FIND(" ",Q789)),TRIM(MID(Q789,FIND(" ",Q789)+1,999)),Q789)</f>
        <v/>
      </c>
      <c r="T7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789&amp;"")," "," "),"﻿"," "),"​"," "),"⁠"," ")," "," ")," "," "),CHAR(9)," "),CHAR(10)," "),CHAR(13)," "),"MAPCODE"," "),CHAR(34)," "),"“"," "),"”"," "),"'"," "),"’"," "),"‘"," "),"("," "),")"," "),"["," "),"]"," "),"{"," "),"}"," "),","," "),";"," "),"|"," "),":"," "),"/"," "),"\"," "))</f>
        <v/>
      </c>
      <c r="U789" s="50">
        <f>IF(R789&lt;&gt;"",R789,T789)</f>
        <v/>
      </c>
      <c r="V789" s="50">
        <f>IFERROR(FIND(".",S789),0)</f>
        <v/>
      </c>
      <c r="W789" s="50">
        <f>IF(V789&gt;0,V789-1,LEN(S789))</f>
        <v/>
      </c>
      <c r="X789" s="50">
        <f>IF(V789=0,"",IFERROR(LEFT(MID(S789,V789+1,99),FIND("-",MID(S789,V789+1,99))-1),MID(S789,V789+1,99)))</f>
        <v/>
      </c>
      <c r="Y789" s="50">
        <f>LEN(X789)</f>
        <v/>
      </c>
      <c r="Z7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789,"0",""),"1",""),"2",""),"3",""),"4",""),"5",""),"6",""),"7",""),"8",""),"9",""),"A",""),"B",""),"C",""),"D",""),"E",""),"F",""),"G",""),"H",""),"I",""),"J",""),"K",""),"L",""),"M",""),"N",""),"O",""),"P",""),"Q",""),"R",""),"S",""),"T",""),"U",""),"V",""),"W",""),"X",""),"Y",""),"Z",""),".",""),"-","")</f>
        <v/>
      </c>
      <c r="AA789" s="50">
        <f>LEN(S789)-LEN(SUBSTITUTE(S789,".",""))</f>
        <v/>
      </c>
      <c r="AB789" s="50">
        <f>AND(W789=5,Y789=4)</f>
        <v/>
      </c>
      <c r="AC789" s="50">
        <f>IF(P789="","",IF(S789="","There is no mapcode in this row, only a country code.",IF(ISNUMBER(FIND(" ",S789)),"There are too many spaces. A mapcode looks like ZAF RDD.2J: the country code, one space, then the code.",IF(Z789&lt;&gt;"","Contains characters that can't be in a mapcode: "&amp;Z789,IF(OR(AA789&lt;&gt;1,W789&lt;2,W789&gt;5,Y789&lt;2,Y789&gt;4),"This doesn't look like a mapcode. Mapcodes look like RDD.2J: 2 to 5 letters or numbers, a dot, then 2 to 4 more.",IF(AND(U789="",NOT(AB789)),"MISSING",IF(AND(U789&lt;&gt;"",OR(LEN(U789)&lt;2,LEN(U789)&gt;6,ISNUMBER(FIND(".",U789)))),"The country code """&amp;U789&amp;""" doesn't look right. Use a code like ZAF (South Africa) or US-CA (California).","")))))))</f>
        <v/>
      </c>
      <c r="AD789" s="50">
        <f>AND(R789&lt;&gt;"",T789&lt;&gt;"",R789&lt;&gt;T789)</f>
        <v/>
      </c>
    </row>
    <row r="790">
      <c r="B790" s="44" t="n"/>
      <c r="C790" s="44" t="n"/>
      <c r="D790" s="45">
        <f>IF(P790="","",IF(AC790="MISSING","MISSING COUNTRY CODE",IF(AC790&lt;&gt;"","NOT A VALID MAPCODE",IF(M790="NO CONNECTION","NO CONNECTION",IF(NOT(ISNUMBER(F790)),"NOT FOUND",IF(AD790,"CONVERTED – PLEASE CHECK","CONVERTED"))))))</f>
        <v/>
      </c>
      <c r="E790" s="46">
        <f>IF(OR(P790="",AC790&lt;&gt;""),"",TRIM(U790&amp;" "&amp;S790))</f>
        <v/>
      </c>
      <c r="F790" s="47">
        <f>IF(OR(M790="",M790="NO CONNECTION"),"",IFERROR(VALUE(SUBSTITUTE(_xlfn.FILTERXML(M790,"//latDeg"),".",MID(1/2,2,1))),""))</f>
        <v/>
      </c>
      <c r="G790" s="47">
        <f>IF(OR(M790="",M790="NO CONNECTION"),"",IFERROR(VALUE(SUBSTITUTE(_xlfn.FILTERXML(M790,"//lonDeg"),".",MID(1/2,2,1))),""))</f>
        <v/>
      </c>
      <c r="H790" s="45">
        <f>IF(ISNUMBER(F790),SUBSTITUTE(ROUND(F790,6)&amp;"",",",".")&amp;", "&amp;SUBSTITUTE(ROUND(G790,6)&amp;"",",","."),"")</f>
        <v/>
      </c>
      <c r="I790" s="46">
        <f>IF(ISNUMBER(F790),IFERROR(HYPERLINK("https://www.mymapcodes.com/go/?t="&amp;IF(U790="","AAA",U790)&amp;"&amp;ma="&amp;LEFT(S790,V790-1)&amp;"&amp;mb="&amp;MID(S790,V790+1,99),"Open on MyMapcodes →"),""),"")</f>
        <v/>
      </c>
      <c r="J790" s="48">
        <f>IF(P790="","",IF(AC790="MISSING","Add the country code: put it in front of the mapcode (e.g. ZAF RDD.2J) or in column C. ZAF = South Africa.",IF(AC790&lt;&gt;"",AC790,IF(M790="NO CONNECTION","Excel couldn't reach the mapcode service. Click the REFRESH RESULTS box just above the table.",IF(NOT(ISNUMBER(F790)),"The mapcode service doesn't recognise "&amp;E790&amp;". Check the mapcode and the country code.",IF(AD790,"Two different country codes were given, so the one in front of the mapcode ("&amp;R790&amp;") was used.",IF(E790&lt;&gt;TRIM(UPPER(B790&amp;"")),"Tidied up to "&amp;E790&amp;".","")))))))</f>
        <v/>
      </c>
      <c r="L790" s="49">
        <f>IF(E790="","",MapcodeAPI&amp;"coords/"&amp;SUBSTITUTE(E790," ","%20"))&amp;LEFT($B$13,0)</f>
        <v/>
      </c>
      <c r="M790" s="49">
        <f>IF(L790="","",IFERROR(_xlfn.WEBSERVICE(L790),IF(MapcodeAPIBackup="","NO CONNECTION",IFERROR(_xlfn.WEBSERVICE(MapcodeAPIBackup&amp;MID(L790,LEN(MapcodeAPI)+1,999)),"NO CONNECTION"))))</f>
        <v/>
      </c>
      <c r="N790" t="inlineStr">
        <is>
          <t xml:space="preserve"> </t>
        </is>
      </c>
      <c r="P790" s="50">
        <f>IFERROR(IF(AND(TRIM(B790&amp;"")="",TRIM(C790&amp;"")=""),"","#"&amp;UPPER(B790&amp;"")),"#(ERROR)")</f>
        <v/>
      </c>
      <c r="Q790" s="50">
        <f>IF(P790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790,2,999)," "," "),"﻿"," "),"​"," "),"⁠"," ")," "," ")," "," "),CHAR(9)," "),CHAR(10)," "),CHAR(13)," "),"MAPCODE"," "),CHAR(34)," "),"“"," "),"”"," "),"'"," "),"’"," "),"‘"," "),"("," "),")"," "),"["," "),"]"," "),"{"," "),"}"," "),","," "),";"," "),"|"," "),":"," "),"/"," "),"\"," ")))</f>
        <v/>
      </c>
      <c r="R790" s="50">
        <f>IF(ISNUMBER(FIND(" ",Q790)),LEFT(Q790,FIND(" ",Q790)-1),"")</f>
        <v/>
      </c>
      <c r="S790" s="50">
        <f>IF(ISNUMBER(FIND(" ",Q790)),TRIM(MID(Q790,FIND(" ",Q790)+1,999)),Q790)</f>
        <v/>
      </c>
      <c r="T7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790&amp;"")," "," "),"﻿"," "),"​"," "),"⁠"," ")," "," ")," "," "),CHAR(9)," "),CHAR(10)," "),CHAR(13)," "),"MAPCODE"," "),CHAR(34)," "),"“"," "),"”"," "),"'"," "),"’"," "),"‘"," "),"("," "),")"," "),"["," "),"]"," "),"{"," "),"}"," "),","," "),";"," "),"|"," "),":"," "),"/"," "),"\"," "))</f>
        <v/>
      </c>
      <c r="U790" s="50">
        <f>IF(R790&lt;&gt;"",R790,T790)</f>
        <v/>
      </c>
      <c r="V790" s="50">
        <f>IFERROR(FIND(".",S790),0)</f>
        <v/>
      </c>
      <c r="W790" s="50">
        <f>IF(V790&gt;0,V790-1,LEN(S790))</f>
        <v/>
      </c>
      <c r="X790" s="50">
        <f>IF(V790=0,"",IFERROR(LEFT(MID(S790,V790+1,99),FIND("-",MID(S790,V790+1,99))-1),MID(S790,V790+1,99)))</f>
        <v/>
      </c>
      <c r="Y790" s="50">
        <f>LEN(X790)</f>
        <v/>
      </c>
      <c r="Z7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790,"0",""),"1",""),"2",""),"3",""),"4",""),"5",""),"6",""),"7",""),"8",""),"9",""),"A",""),"B",""),"C",""),"D",""),"E",""),"F",""),"G",""),"H",""),"I",""),"J",""),"K",""),"L",""),"M",""),"N",""),"O",""),"P",""),"Q",""),"R",""),"S",""),"T",""),"U",""),"V",""),"W",""),"X",""),"Y",""),"Z",""),".",""),"-","")</f>
        <v/>
      </c>
      <c r="AA790" s="50">
        <f>LEN(S790)-LEN(SUBSTITUTE(S790,".",""))</f>
        <v/>
      </c>
      <c r="AB790" s="50">
        <f>AND(W790=5,Y790=4)</f>
        <v/>
      </c>
      <c r="AC790" s="50">
        <f>IF(P790="","",IF(S790="","There is no mapcode in this row, only a country code.",IF(ISNUMBER(FIND(" ",S790)),"There are too many spaces. A mapcode looks like ZAF RDD.2J: the country code, one space, then the code.",IF(Z790&lt;&gt;"","Contains characters that can't be in a mapcode: "&amp;Z790,IF(OR(AA790&lt;&gt;1,W790&lt;2,W790&gt;5,Y790&lt;2,Y790&gt;4),"This doesn't look like a mapcode. Mapcodes look like RDD.2J: 2 to 5 letters or numbers, a dot, then 2 to 4 more.",IF(AND(U790="",NOT(AB790)),"MISSING",IF(AND(U790&lt;&gt;"",OR(LEN(U790)&lt;2,LEN(U790)&gt;6,ISNUMBER(FIND(".",U790)))),"The country code """&amp;U790&amp;""" doesn't look right. Use a code like ZAF (South Africa) or US-CA (California).","")))))))</f>
        <v/>
      </c>
      <c r="AD790" s="50">
        <f>AND(R790&lt;&gt;"",T790&lt;&gt;"",R790&lt;&gt;T790)</f>
        <v/>
      </c>
    </row>
    <row r="791">
      <c r="B791" s="44" t="n"/>
      <c r="C791" s="44" t="n"/>
      <c r="D791" s="45">
        <f>IF(P791="","",IF(AC791="MISSING","MISSING COUNTRY CODE",IF(AC791&lt;&gt;"","NOT A VALID MAPCODE",IF(M791="NO CONNECTION","NO CONNECTION",IF(NOT(ISNUMBER(F791)),"NOT FOUND",IF(AD791,"CONVERTED – PLEASE CHECK","CONVERTED"))))))</f>
        <v/>
      </c>
      <c r="E791" s="46">
        <f>IF(OR(P791="",AC791&lt;&gt;""),"",TRIM(U791&amp;" "&amp;S791))</f>
        <v/>
      </c>
      <c r="F791" s="47">
        <f>IF(OR(M791="",M791="NO CONNECTION"),"",IFERROR(VALUE(SUBSTITUTE(_xlfn.FILTERXML(M791,"//latDeg"),".",MID(1/2,2,1))),""))</f>
        <v/>
      </c>
      <c r="G791" s="47">
        <f>IF(OR(M791="",M791="NO CONNECTION"),"",IFERROR(VALUE(SUBSTITUTE(_xlfn.FILTERXML(M791,"//lonDeg"),".",MID(1/2,2,1))),""))</f>
        <v/>
      </c>
      <c r="H791" s="45">
        <f>IF(ISNUMBER(F791),SUBSTITUTE(ROUND(F791,6)&amp;"",",",".")&amp;", "&amp;SUBSTITUTE(ROUND(G791,6)&amp;"",",","."),"")</f>
        <v/>
      </c>
      <c r="I791" s="46">
        <f>IF(ISNUMBER(F791),IFERROR(HYPERLINK("https://www.mymapcodes.com/go/?t="&amp;IF(U791="","AAA",U791)&amp;"&amp;ma="&amp;LEFT(S791,V791-1)&amp;"&amp;mb="&amp;MID(S791,V791+1,99),"Open on MyMapcodes →"),""),"")</f>
        <v/>
      </c>
      <c r="J791" s="48">
        <f>IF(P791="","",IF(AC791="MISSING","Add the country code: put it in front of the mapcode (e.g. ZAF RDD.2J) or in column C. ZAF = South Africa.",IF(AC791&lt;&gt;"",AC791,IF(M791="NO CONNECTION","Excel couldn't reach the mapcode service. Click the REFRESH RESULTS box just above the table.",IF(NOT(ISNUMBER(F791)),"The mapcode service doesn't recognise "&amp;E791&amp;". Check the mapcode and the country code.",IF(AD791,"Two different country codes were given, so the one in front of the mapcode ("&amp;R791&amp;") was used.",IF(E791&lt;&gt;TRIM(UPPER(B791&amp;"")),"Tidied up to "&amp;E791&amp;".","")))))))</f>
        <v/>
      </c>
      <c r="L791" s="49">
        <f>IF(E791="","",MapcodeAPI&amp;"coords/"&amp;SUBSTITUTE(E791," ","%20"))&amp;LEFT($B$13,0)</f>
        <v/>
      </c>
      <c r="M791" s="49">
        <f>IF(L791="","",IFERROR(_xlfn.WEBSERVICE(L791),IF(MapcodeAPIBackup="","NO CONNECTION",IFERROR(_xlfn.WEBSERVICE(MapcodeAPIBackup&amp;MID(L791,LEN(MapcodeAPI)+1,999)),"NO CONNECTION"))))</f>
        <v/>
      </c>
      <c r="N791" t="inlineStr">
        <is>
          <t xml:space="preserve"> </t>
        </is>
      </c>
      <c r="P791" s="50">
        <f>IFERROR(IF(AND(TRIM(B791&amp;"")="",TRIM(C791&amp;"")=""),"","#"&amp;UPPER(B791&amp;"")),"#(ERROR)")</f>
        <v/>
      </c>
      <c r="Q791" s="50">
        <f>IF(P791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791,2,999)," "," "),"﻿"," "),"​"," "),"⁠"," ")," "," ")," "," "),CHAR(9)," "),CHAR(10)," "),CHAR(13)," "),"MAPCODE"," "),CHAR(34)," "),"“"," "),"”"," "),"'"," "),"’"," "),"‘"," "),"("," "),")"," "),"["," "),"]"," "),"{"," "),"}"," "),","," "),";"," "),"|"," "),":"," "),"/"," "),"\"," ")))</f>
        <v/>
      </c>
      <c r="R791" s="50">
        <f>IF(ISNUMBER(FIND(" ",Q791)),LEFT(Q791,FIND(" ",Q791)-1),"")</f>
        <v/>
      </c>
      <c r="S791" s="50">
        <f>IF(ISNUMBER(FIND(" ",Q791)),TRIM(MID(Q791,FIND(" ",Q791)+1,999)),Q791)</f>
        <v/>
      </c>
      <c r="T7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791&amp;"")," "," "),"﻿"," "),"​"," "),"⁠"," ")," "," ")," "," "),CHAR(9)," "),CHAR(10)," "),CHAR(13)," "),"MAPCODE"," "),CHAR(34)," "),"“"," "),"”"," "),"'"," "),"’"," "),"‘"," "),"("," "),")"," "),"["," "),"]"," "),"{"," "),"}"," "),","," "),";"," "),"|"," "),":"," "),"/"," "),"\"," "))</f>
        <v/>
      </c>
      <c r="U791" s="50">
        <f>IF(R791&lt;&gt;"",R791,T791)</f>
        <v/>
      </c>
      <c r="V791" s="50">
        <f>IFERROR(FIND(".",S791),0)</f>
        <v/>
      </c>
      <c r="W791" s="50">
        <f>IF(V791&gt;0,V791-1,LEN(S791))</f>
        <v/>
      </c>
      <c r="X791" s="50">
        <f>IF(V791=0,"",IFERROR(LEFT(MID(S791,V791+1,99),FIND("-",MID(S791,V791+1,99))-1),MID(S791,V791+1,99)))</f>
        <v/>
      </c>
      <c r="Y791" s="50">
        <f>LEN(X791)</f>
        <v/>
      </c>
      <c r="Z7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791,"0",""),"1",""),"2",""),"3",""),"4",""),"5",""),"6",""),"7",""),"8",""),"9",""),"A",""),"B",""),"C",""),"D",""),"E",""),"F",""),"G",""),"H",""),"I",""),"J",""),"K",""),"L",""),"M",""),"N",""),"O",""),"P",""),"Q",""),"R",""),"S",""),"T",""),"U",""),"V",""),"W",""),"X",""),"Y",""),"Z",""),".",""),"-","")</f>
        <v/>
      </c>
      <c r="AA791" s="50">
        <f>LEN(S791)-LEN(SUBSTITUTE(S791,".",""))</f>
        <v/>
      </c>
      <c r="AB791" s="50">
        <f>AND(W791=5,Y791=4)</f>
        <v/>
      </c>
      <c r="AC791" s="50">
        <f>IF(P791="","",IF(S791="","There is no mapcode in this row, only a country code.",IF(ISNUMBER(FIND(" ",S791)),"There are too many spaces. A mapcode looks like ZAF RDD.2J: the country code, one space, then the code.",IF(Z791&lt;&gt;"","Contains characters that can't be in a mapcode: "&amp;Z791,IF(OR(AA791&lt;&gt;1,W791&lt;2,W791&gt;5,Y791&lt;2,Y791&gt;4),"This doesn't look like a mapcode. Mapcodes look like RDD.2J: 2 to 5 letters or numbers, a dot, then 2 to 4 more.",IF(AND(U791="",NOT(AB791)),"MISSING",IF(AND(U791&lt;&gt;"",OR(LEN(U791)&lt;2,LEN(U791)&gt;6,ISNUMBER(FIND(".",U791)))),"The country code """&amp;U791&amp;""" doesn't look right. Use a code like ZAF (South Africa) or US-CA (California).","")))))))</f>
        <v/>
      </c>
      <c r="AD791" s="50">
        <f>AND(R791&lt;&gt;"",T791&lt;&gt;"",R791&lt;&gt;T791)</f>
        <v/>
      </c>
    </row>
    <row r="792">
      <c r="B792" s="44" t="n"/>
      <c r="C792" s="44" t="n"/>
      <c r="D792" s="45">
        <f>IF(P792="","",IF(AC792="MISSING","MISSING COUNTRY CODE",IF(AC792&lt;&gt;"","NOT A VALID MAPCODE",IF(M792="NO CONNECTION","NO CONNECTION",IF(NOT(ISNUMBER(F792)),"NOT FOUND",IF(AD792,"CONVERTED – PLEASE CHECK","CONVERTED"))))))</f>
        <v/>
      </c>
      <c r="E792" s="46">
        <f>IF(OR(P792="",AC792&lt;&gt;""),"",TRIM(U792&amp;" "&amp;S792))</f>
        <v/>
      </c>
      <c r="F792" s="47">
        <f>IF(OR(M792="",M792="NO CONNECTION"),"",IFERROR(VALUE(SUBSTITUTE(_xlfn.FILTERXML(M792,"//latDeg"),".",MID(1/2,2,1))),""))</f>
        <v/>
      </c>
      <c r="G792" s="47">
        <f>IF(OR(M792="",M792="NO CONNECTION"),"",IFERROR(VALUE(SUBSTITUTE(_xlfn.FILTERXML(M792,"//lonDeg"),".",MID(1/2,2,1))),""))</f>
        <v/>
      </c>
      <c r="H792" s="45">
        <f>IF(ISNUMBER(F792),SUBSTITUTE(ROUND(F792,6)&amp;"",",",".")&amp;", "&amp;SUBSTITUTE(ROUND(G792,6)&amp;"",",","."),"")</f>
        <v/>
      </c>
      <c r="I792" s="46">
        <f>IF(ISNUMBER(F792),IFERROR(HYPERLINK("https://www.mymapcodes.com/go/?t="&amp;IF(U792="","AAA",U792)&amp;"&amp;ma="&amp;LEFT(S792,V792-1)&amp;"&amp;mb="&amp;MID(S792,V792+1,99),"Open on MyMapcodes →"),""),"")</f>
        <v/>
      </c>
      <c r="J792" s="48">
        <f>IF(P792="","",IF(AC792="MISSING","Add the country code: put it in front of the mapcode (e.g. ZAF RDD.2J) or in column C. ZAF = South Africa.",IF(AC792&lt;&gt;"",AC792,IF(M792="NO CONNECTION","Excel couldn't reach the mapcode service. Click the REFRESH RESULTS box just above the table.",IF(NOT(ISNUMBER(F792)),"The mapcode service doesn't recognise "&amp;E792&amp;". Check the mapcode and the country code.",IF(AD792,"Two different country codes were given, so the one in front of the mapcode ("&amp;R792&amp;") was used.",IF(E792&lt;&gt;TRIM(UPPER(B792&amp;"")),"Tidied up to "&amp;E792&amp;".","")))))))</f>
        <v/>
      </c>
      <c r="L792" s="49">
        <f>IF(E792="","",MapcodeAPI&amp;"coords/"&amp;SUBSTITUTE(E792," ","%20"))&amp;LEFT($B$13,0)</f>
        <v/>
      </c>
      <c r="M792" s="49">
        <f>IF(L792="","",IFERROR(_xlfn.WEBSERVICE(L792),IF(MapcodeAPIBackup="","NO CONNECTION",IFERROR(_xlfn.WEBSERVICE(MapcodeAPIBackup&amp;MID(L792,LEN(MapcodeAPI)+1,999)),"NO CONNECTION"))))</f>
        <v/>
      </c>
      <c r="N792" t="inlineStr">
        <is>
          <t xml:space="preserve"> </t>
        </is>
      </c>
      <c r="P792" s="50">
        <f>IFERROR(IF(AND(TRIM(B792&amp;"")="",TRIM(C792&amp;"")=""),"","#"&amp;UPPER(B792&amp;"")),"#(ERROR)")</f>
        <v/>
      </c>
      <c r="Q792" s="50">
        <f>IF(P792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792,2,999)," "," "),"﻿"," "),"​"," "),"⁠"," ")," "," ")," "," "),CHAR(9)," "),CHAR(10)," "),CHAR(13)," "),"MAPCODE"," "),CHAR(34)," "),"“"," "),"”"," "),"'"," "),"’"," "),"‘"," "),"("," "),")"," "),"["," "),"]"," "),"{"," "),"}"," "),","," "),";"," "),"|"," "),":"," "),"/"," "),"\"," ")))</f>
        <v/>
      </c>
      <c r="R792" s="50">
        <f>IF(ISNUMBER(FIND(" ",Q792)),LEFT(Q792,FIND(" ",Q792)-1),"")</f>
        <v/>
      </c>
      <c r="S792" s="50">
        <f>IF(ISNUMBER(FIND(" ",Q792)),TRIM(MID(Q792,FIND(" ",Q792)+1,999)),Q792)</f>
        <v/>
      </c>
      <c r="T7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792&amp;"")," "," "),"﻿"," "),"​"," "),"⁠"," ")," "," ")," "," "),CHAR(9)," "),CHAR(10)," "),CHAR(13)," "),"MAPCODE"," "),CHAR(34)," "),"“"," "),"”"," "),"'"," "),"’"," "),"‘"," "),"("," "),")"," "),"["," "),"]"," "),"{"," "),"}"," "),","," "),";"," "),"|"," "),":"," "),"/"," "),"\"," "))</f>
        <v/>
      </c>
      <c r="U792" s="50">
        <f>IF(R792&lt;&gt;"",R792,T792)</f>
        <v/>
      </c>
      <c r="V792" s="50">
        <f>IFERROR(FIND(".",S792),0)</f>
        <v/>
      </c>
      <c r="W792" s="50">
        <f>IF(V792&gt;0,V792-1,LEN(S792))</f>
        <v/>
      </c>
      <c r="X792" s="50">
        <f>IF(V792=0,"",IFERROR(LEFT(MID(S792,V792+1,99),FIND("-",MID(S792,V792+1,99))-1),MID(S792,V792+1,99)))</f>
        <v/>
      </c>
      <c r="Y792" s="50">
        <f>LEN(X792)</f>
        <v/>
      </c>
      <c r="Z7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792,"0",""),"1",""),"2",""),"3",""),"4",""),"5",""),"6",""),"7",""),"8",""),"9",""),"A",""),"B",""),"C",""),"D",""),"E",""),"F",""),"G",""),"H",""),"I",""),"J",""),"K",""),"L",""),"M",""),"N",""),"O",""),"P",""),"Q",""),"R",""),"S",""),"T",""),"U",""),"V",""),"W",""),"X",""),"Y",""),"Z",""),".",""),"-","")</f>
        <v/>
      </c>
      <c r="AA792" s="50">
        <f>LEN(S792)-LEN(SUBSTITUTE(S792,".",""))</f>
        <v/>
      </c>
      <c r="AB792" s="50">
        <f>AND(W792=5,Y792=4)</f>
        <v/>
      </c>
      <c r="AC792" s="50">
        <f>IF(P792="","",IF(S792="","There is no mapcode in this row, only a country code.",IF(ISNUMBER(FIND(" ",S792)),"There are too many spaces. A mapcode looks like ZAF RDD.2J: the country code, one space, then the code.",IF(Z792&lt;&gt;"","Contains characters that can't be in a mapcode: "&amp;Z792,IF(OR(AA792&lt;&gt;1,W792&lt;2,W792&gt;5,Y792&lt;2,Y792&gt;4),"This doesn't look like a mapcode. Mapcodes look like RDD.2J: 2 to 5 letters or numbers, a dot, then 2 to 4 more.",IF(AND(U792="",NOT(AB792)),"MISSING",IF(AND(U792&lt;&gt;"",OR(LEN(U792)&lt;2,LEN(U792)&gt;6,ISNUMBER(FIND(".",U792)))),"The country code """&amp;U792&amp;""" doesn't look right. Use a code like ZAF (South Africa) or US-CA (California).","")))))))</f>
        <v/>
      </c>
      <c r="AD792" s="50">
        <f>AND(R792&lt;&gt;"",T792&lt;&gt;"",R792&lt;&gt;T792)</f>
        <v/>
      </c>
    </row>
    <row r="793">
      <c r="B793" s="44" t="n"/>
      <c r="C793" s="44" t="n"/>
      <c r="D793" s="45">
        <f>IF(P793="","",IF(AC793="MISSING","MISSING COUNTRY CODE",IF(AC793&lt;&gt;"","NOT A VALID MAPCODE",IF(M793="NO CONNECTION","NO CONNECTION",IF(NOT(ISNUMBER(F793)),"NOT FOUND",IF(AD793,"CONVERTED – PLEASE CHECK","CONVERTED"))))))</f>
        <v/>
      </c>
      <c r="E793" s="46">
        <f>IF(OR(P793="",AC793&lt;&gt;""),"",TRIM(U793&amp;" "&amp;S793))</f>
        <v/>
      </c>
      <c r="F793" s="47">
        <f>IF(OR(M793="",M793="NO CONNECTION"),"",IFERROR(VALUE(SUBSTITUTE(_xlfn.FILTERXML(M793,"//latDeg"),".",MID(1/2,2,1))),""))</f>
        <v/>
      </c>
      <c r="G793" s="47">
        <f>IF(OR(M793="",M793="NO CONNECTION"),"",IFERROR(VALUE(SUBSTITUTE(_xlfn.FILTERXML(M793,"//lonDeg"),".",MID(1/2,2,1))),""))</f>
        <v/>
      </c>
      <c r="H793" s="45">
        <f>IF(ISNUMBER(F793),SUBSTITUTE(ROUND(F793,6)&amp;"",",",".")&amp;", "&amp;SUBSTITUTE(ROUND(G793,6)&amp;"",",","."),"")</f>
        <v/>
      </c>
      <c r="I793" s="46">
        <f>IF(ISNUMBER(F793),IFERROR(HYPERLINK("https://www.mymapcodes.com/go/?t="&amp;IF(U793="","AAA",U793)&amp;"&amp;ma="&amp;LEFT(S793,V793-1)&amp;"&amp;mb="&amp;MID(S793,V793+1,99),"Open on MyMapcodes →"),""),"")</f>
        <v/>
      </c>
      <c r="J793" s="48">
        <f>IF(P793="","",IF(AC793="MISSING","Add the country code: put it in front of the mapcode (e.g. ZAF RDD.2J) or in column C. ZAF = South Africa.",IF(AC793&lt;&gt;"",AC793,IF(M793="NO CONNECTION","Excel couldn't reach the mapcode service. Click the REFRESH RESULTS box just above the table.",IF(NOT(ISNUMBER(F793)),"The mapcode service doesn't recognise "&amp;E793&amp;". Check the mapcode and the country code.",IF(AD793,"Two different country codes were given, so the one in front of the mapcode ("&amp;R793&amp;") was used.",IF(E793&lt;&gt;TRIM(UPPER(B793&amp;"")),"Tidied up to "&amp;E793&amp;".","")))))))</f>
        <v/>
      </c>
      <c r="L793" s="49">
        <f>IF(E793="","",MapcodeAPI&amp;"coords/"&amp;SUBSTITUTE(E793," ","%20"))&amp;LEFT($B$13,0)</f>
        <v/>
      </c>
      <c r="M793" s="49">
        <f>IF(L793="","",IFERROR(_xlfn.WEBSERVICE(L793),IF(MapcodeAPIBackup="","NO CONNECTION",IFERROR(_xlfn.WEBSERVICE(MapcodeAPIBackup&amp;MID(L793,LEN(MapcodeAPI)+1,999)),"NO CONNECTION"))))</f>
        <v/>
      </c>
      <c r="N793" t="inlineStr">
        <is>
          <t xml:space="preserve"> </t>
        </is>
      </c>
      <c r="P793" s="50">
        <f>IFERROR(IF(AND(TRIM(B793&amp;"")="",TRIM(C793&amp;"")=""),"","#"&amp;UPPER(B793&amp;"")),"#(ERROR)")</f>
        <v/>
      </c>
      <c r="Q793" s="50">
        <f>IF(P793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793,2,999)," "," "),"﻿"," "),"​"," "),"⁠"," ")," "," ")," "," "),CHAR(9)," "),CHAR(10)," "),CHAR(13)," "),"MAPCODE"," "),CHAR(34)," "),"“"," "),"”"," "),"'"," "),"’"," "),"‘"," "),"("," "),")"," "),"["," "),"]"," "),"{"," "),"}"," "),","," "),";"," "),"|"," "),":"," "),"/"," "),"\"," ")))</f>
        <v/>
      </c>
      <c r="R793" s="50">
        <f>IF(ISNUMBER(FIND(" ",Q793)),LEFT(Q793,FIND(" ",Q793)-1),"")</f>
        <v/>
      </c>
      <c r="S793" s="50">
        <f>IF(ISNUMBER(FIND(" ",Q793)),TRIM(MID(Q793,FIND(" ",Q793)+1,999)),Q793)</f>
        <v/>
      </c>
      <c r="T7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793&amp;"")," "," "),"﻿"," "),"​"," "),"⁠"," ")," "," ")," "," "),CHAR(9)," "),CHAR(10)," "),CHAR(13)," "),"MAPCODE"," "),CHAR(34)," "),"“"," "),"”"," "),"'"," "),"’"," "),"‘"," "),"("," "),")"," "),"["," "),"]"," "),"{"," "),"}"," "),","," "),";"," "),"|"," "),":"," "),"/"," "),"\"," "))</f>
        <v/>
      </c>
      <c r="U793" s="50">
        <f>IF(R793&lt;&gt;"",R793,T793)</f>
        <v/>
      </c>
      <c r="V793" s="50">
        <f>IFERROR(FIND(".",S793),0)</f>
        <v/>
      </c>
      <c r="W793" s="50">
        <f>IF(V793&gt;0,V793-1,LEN(S793))</f>
        <v/>
      </c>
      <c r="X793" s="50">
        <f>IF(V793=0,"",IFERROR(LEFT(MID(S793,V793+1,99),FIND("-",MID(S793,V793+1,99))-1),MID(S793,V793+1,99)))</f>
        <v/>
      </c>
      <c r="Y793" s="50">
        <f>LEN(X793)</f>
        <v/>
      </c>
      <c r="Z7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793,"0",""),"1",""),"2",""),"3",""),"4",""),"5",""),"6",""),"7",""),"8",""),"9",""),"A",""),"B",""),"C",""),"D",""),"E",""),"F",""),"G",""),"H",""),"I",""),"J",""),"K",""),"L",""),"M",""),"N",""),"O",""),"P",""),"Q",""),"R",""),"S",""),"T",""),"U",""),"V",""),"W",""),"X",""),"Y",""),"Z",""),".",""),"-","")</f>
        <v/>
      </c>
      <c r="AA793" s="50">
        <f>LEN(S793)-LEN(SUBSTITUTE(S793,".",""))</f>
        <v/>
      </c>
      <c r="AB793" s="50">
        <f>AND(W793=5,Y793=4)</f>
        <v/>
      </c>
      <c r="AC793" s="50">
        <f>IF(P793="","",IF(S793="","There is no mapcode in this row, only a country code.",IF(ISNUMBER(FIND(" ",S793)),"There are too many spaces. A mapcode looks like ZAF RDD.2J: the country code, one space, then the code.",IF(Z793&lt;&gt;"","Contains characters that can't be in a mapcode: "&amp;Z793,IF(OR(AA793&lt;&gt;1,W793&lt;2,W793&gt;5,Y793&lt;2,Y793&gt;4),"This doesn't look like a mapcode. Mapcodes look like RDD.2J: 2 to 5 letters or numbers, a dot, then 2 to 4 more.",IF(AND(U793="",NOT(AB793)),"MISSING",IF(AND(U793&lt;&gt;"",OR(LEN(U793)&lt;2,LEN(U793)&gt;6,ISNUMBER(FIND(".",U793)))),"The country code """&amp;U793&amp;""" doesn't look right. Use a code like ZAF (South Africa) or US-CA (California).","")))))))</f>
        <v/>
      </c>
      <c r="AD793" s="50">
        <f>AND(R793&lt;&gt;"",T793&lt;&gt;"",R793&lt;&gt;T793)</f>
        <v/>
      </c>
    </row>
    <row r="794">
      <c r="B794" s="44" t="n"/>
      <c r="C794" s="44" t="n"/>
      <c r="D794" s="45">
        <f>IF(P794="","",IF(AC794="MISSING","MISSING COUNTRY CODE",IF(AC794&lt;&gt;"","NOT A VALID MAPCODE",IF(M794="NO CONNECTION","NO CONNECTION",IF(NOT(ISNUMBER(F794)),"NOT FOUND",IF(AD794,"CONVERTED – PLEASE CHECK","CONVERTED"))))))</f>
        <v/>
      </c>
      <c r="E794" s="46">
        <f>IF(OR(P794="",AC794&lt;&gt;""),"",TRIM(U794&amp;" "&amp;S794))</f>
        <v/>
      </c>
      <c r="F794" s="47">
        <f>IF(OR(M794="",M794="NO CONNECTION"),"",IFERROR(VALUE(SUBSTITUTE(_xlfn.FILTERXML(M794,"//latDeg"),".",MID(1/2,2,1))),""))</f>
        <v/>
      </c>
      <c r="G794" s="47">
        <f>IF(OR(M794="",M794="NO CONNECTION"),"",IFERROR(VALUE(SUBSTITUTE(_xlfn.FILTERXML(M794,"//lonDeg"),".",MID(1/2,2,1))),""))</f>
        <v/>
      </c>
      <c r="H794" s="45">
        <f>IF(ISNUMBER(F794),SUBSTITUTE(ROUND(F794,6)&amp;"",",",".")&amp;", "&amp;SUBSTITUTE(ROUND(G794,6)&amp;"",",","."),"")</f>
        <v/>
      </c>
      <c r="I794" s="46">
        <f>IF(ISNUMBER(F794),IFERROR(HYPERLINK("https://www.mymapcodes.com/go/?t="&amp;IF(U794="","AAA",U794)&amp;"&amp;ma="&amp;LEFT(S794,V794-1)&amp;"&amp;mb="&amp;MID(S794,V794+1,99),"Open on MyMapcodes →"),""),"")</f>
        <v/>
      </c>
      <c r="J794" s="48">
        <f>IF(P794="","",IF(AC794="MISSING","Add the country code: put it in front of the mapcode (e.g. ZAF RDD.2J) or in column C. ZAF = South Africa.",IF(AC794&lt;&gt;"",AC794,IF(M794="NO CONNECTION","Excel couldn't reach the mapcode service. Click the REFRESH RESULTS box just above the table.",IF(NOT(ISNUMBER(F794)),"The mapcode service doesn't recognise "&amp;E794&amp;". Check the mapcode and the country code.",IF(AD794,"Two different country codes were given, so the one in front of the mapcode ("&amp;R794&amp;") was used.",IF(E794&lt;&gt;TRIM(UPPER(B794&amp;"")),"Tidied up to "&amp;E794&amp;".","")))))))</f>
        <v/>
      </c>
      <c r="L794" s="49">
        <f>IF(E794="","",MapcodeAPI&amp;"coords/"&amp;SUBSTITUTE(E794," ","%20"))&amp;LEFT($B$13,0)</f>
        <v/>
      </c>
      <c r="M794" s="49">
        <f>IF(L794="","",IFERROR(_xlfn.WEBSERVICE(L794),IF(MapcodeAPIBackup="","NO CONNECTION",IFERROR(_xlfn.WEBSERVICE(MapcodeAPIBackup&amp;MID(L794,LEN(MapcodeAPI)+1,999)),"NO CONNECTION"))))</f>
        <v/>
      </c>
      <c r="N794" t="inlineStr">
        <is>
          <t xml:space="preserve"> </t>
        </is>
      </c>
      <c r="P794" s="50">
        <f>IFERROR(IF(AND(TRIM(B794&amp;"")="",TRIM(C794&amp;"")=""),"","#"&amp;UPPER(B794&amp;"")),"#(ERROR)")</f>
        <v/>
      </c>
      <c r="Q794" s="50">
        <f>IF(P794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794,2,999)," "," "),"﻿"," "),"​"," "),"⁠"," ")," "," ")," "," "),CHAR(9)," "),CHAR(10)," "),CHAR(13)," "),"MAPCODE"," "),CHAR(34)," "),"“"," "),"”"," "),"'"," "),"’"," "),"‘"," "),"("," "),")"," "),"["," "),"]"," "),"{"," "),"}"," "),","," "),";"," "),"|"," "),":"," "),"/"," "),"\"," ")))</f>
        <v/>
      </c>
      <c r="R794" s="50">
        <f>IF(ISNUMBER(FIND(" ",Q794)),LEFT(Q794,FIND(" ",Q794)-1),"")</f>
        <v/>
      </c>
      <c r="S794" s="50">
        <f>IF(ISNUMBER(FIND(" ",Q794)),TRIM(MID(Q794,FIND(" ",Q794)+1,999)),Q794)</f>
        <v/>
      </c>
      <c r="T7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794&amp;"")," "," "),"﻿"," "),"​"," "),"⁠"," ")," "," ")," "," "),CHAR(9)," "),CHAR(10)," "),CHAR(13)," "),"MAPCODE"," "),CHAR(34)," "),"“"," "),"”"," "),"'"," "),"’"," "),"‘"," "),"("," "),")"," "),"["," "),"]"," "),"{"," "),"}"," "),","," "),";"," "),"|"," "),":"," "),"/"," "),"\"," "))</f>
        <v/>
      </c>
      <c r="U794" s="50">
        <f>IF(R794&lt;&gt;"",R794,T794)</f>
        <v/>
      </c>
      <c r="V794" s="50">
        <f>IFERROR(FIND(".",S794),0)</f>
        <v/>
      </c>
      <c r="W794" s="50">
        <f>IF(V794&gt;0,V794-1,LEN(S794))</f>
        <v/>
      </c>
      <c r="X794" s="50">
        <f>IF(V794=0,"",IFERROR(LEFT(MID(S794,V794+1,99),FIND("-",MID(S794,V794+1,99))-1),MID(S794,V794+1,99)))</f>
        <v/>
      </c>
      <c r="Y794" s="50">
        <f>LEN(X794)</f>
        <v/>
      </c>
      <c r="Z7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794,"0",""),"1",""),"2",""),"3",""),"4",""),"5",""),"6",""),"7",""),"8",""),"9",""),"A",""),"B",""),"C",""),"D",""),"E",""),"F",""),"G",""),"H",""),"I",""),"J",""),"K",""),"L",""),"M",""),"N",""),"O",""),"P",""),"Q",""),"R",""),"S",""),"T",""),"U",""),"V",""),"W",""),"X",""),"Y",""),"Z",""),".",""),"-","")</f>
        <v/>
      </c>
      <c r="AA794" s="50">
        <f>LEN(S794)-LEN(SUBSTITUTE(S794,".",""))</f>
        <v/>
      </c>
      <c r="AB794" s="50">
        <f>AND(W794=5,Y794=4)</f>
        <v/>
      </c>
      <c r="AC794" s="50">
        <f>IF(P794="","",IF(S794="","There is no mapcode in this row, only a country code.",IF(ISNUMBER(FIND(" ",S794)),"There are too many spaces. A mapcode looks like ZAF RDD.2J: the country code, one space, then the code.",IF(Z794&lt;&gt;"","Contains characters that can't be in a mapcode: "&amp;Z794,IF(OR(AA794&lt;&gt;1,W794&lt;2,W794&gt;5,Y794&lt;2,Y794&gt;4),"This doesn't look like a mapcode. Mapcodes look like RDD.2J: 2 to 5 letters or numbers, a dot, then 2 to 4 more.",IF(AND(U794="",NOT(AB794)),"MISSING",IF(AND(U794&lt;&gt;"",OR(LEN(U794)&lt;2,LEN(U794)&gt;6,ISNUMBER(FIND(".",U794)))),"The country code """&amp;U794&amp;""" doesn't look right. Use a code like ZAF (South Africa) or US-CA (California).","")))))))</f>
        <v/>
      </c>
      <c r="AD794" s="50">
        <f>AND(R794&lt;&gt;"",T794&lt;&gt;"",R794&lt;&gt;T794)</f>
        <v/>
      </c>
    </row>
    <row r="795">
      <c r="B795" s="44" t="n"/>
      <c r="C795" s="44" t="n"/>
      <c r="D795" s="45">
        <f>IF(P795="","",IF(AC795="MISSING","MISSING COUNTRY CODE",IF(AC795&lt;&gt;"","NOT A VALID MAPCODE",IF(M795="NO CONNECTION","NO CONNECTION",IF(NOT(ISNUMBER(F795)),"NOT FOUND",IF(AD795,"CONVERTED – PLEASE CHECK","CONVERTED"))))))</f>
        <v/>
      </c>
      <c r="E795" s="46">
        <f>IF(OR(P795="",AC795&lt;&gt;""),"",TRIM(U795&amp;" "&amp;S795))</f>
        <v/>
      </c>
      <c r="F795" s="47">
        <f>IF(OR(M795="",M795="NO CONNECTION"),"",IFERROR(VALUE(SUBSTITUTE(_xlfn.FILTERXML(M795,"//latDeg"),".",MID(1/2,2,1))),""))</f>
        <v/>
      </c>
      <c r="G795" s="47">
        <f>IF(OR(M795="",M795="NO CONNECTION"),"",IFERROR(VALUE(SUBSTITUTE(_xlfn.FILTERXML(M795,"//lonDeg"),".",MID(1/2,2,1))),""))</f>
        <v/>
      </c>
      <c r="H795" s="45">
        <f>IF(ISNUMBER(F795),SUBSTITUTE(ROUND(F795,6)&amp;"",",",".")&amp;", "&amp;SUBSTITUTE(ROUND(G795,6)&amp;"",",","."),"")</f>
        <v/>
      </c>
      <c r="I795" s="46">
        <f>IF(ISNUMBER(F795),IFERROR(HYPERLINK("https://www.mymapcodes.com/go/?t="&amp;IF(U795="","AAA",U795)&amp;"&amp;ma="&amp;LEFT(S795,V795-1)&amp;"&amp;mb="&amp;MID(S795,V795+1,99),"Open on MyMapcodes →"),""),"")</f>
        <v/>
      </c>
      <c r="J795" s="48">
        <f>IF(P795="","",IF(AC795="MISSING","Add the country code: put it in front of the mapcode (e.g. ZAF RDD.2J) or in column C. ZAF = South Africa.",IF(AC795&lt;&gt;"",AC795,IF(M795="NO CONNECTION","Excel couldn't reach the mapcode service. Click the REFRESH RESULTS box just above the table.",IF(NOT(ISNUMBER(F795)),"The mapcode service doesn't recognise "&amp;E795&amp;". Check the mapcode and the country code.",IF(AD795,"Two different country codes were given, so the one in front of the mapcode ("&amp;R795&amp;") was used.",IF(E795&lt;&gt;TRIM(UPPER(B795&amp;"")),"Tidied up to "&amp;E795&amp;".","")))))))</f>
        <v/>
      </c>
      <c r="L795" s="49">
        <f>IF(E795="","",MapcodeAPI&amp;"coords/"&amp;SUBSTITUTE(E795," ","%20"))&amp;LEFT($B$13,0)</f>
        <v/>
      </c>
      <c r="M795" s="49">
        <f>IF(L795="","",IFERROR(_xlfn.WEBSERVICE(L795),IF(MapcodeAPIBackup="","NO CONNECTION",IFERROR(_xlfn.WEBSERVICE(MapcodeAPIBackup&amp;MID(L795,LEN(MapcodeAPI)+1,999)),"NO CONNECTION"))))</f>
        <v/>
      </c>
      <c r="N795" t="inlineStr">
        <is>
          <t xml:space="preserve"> </t>
        </is>
      </c>
      <c r="P795" s="50">
        <f>IFERROR(IF(AND(TRIM(B795&amp;"")="",TRIM(C795&amp;"")=""),"","#"&amp;UPPER(B795&amp;"")),"#(ERROR)")</f>
        <v/>
      </c>
      <c r="Q795" s="50">
        <f>IF(P795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795,2,999)," "," "),"﻿"," "),"​"," "),"⁠"," ")," "," ")," "," "),CHAR(9)," "),CHAR(10)," "),CHAR(13)," "),"MAPCODE"," "),CHAR(34)," "),"“"," "),"”"," "),"'"," "),"’"," "),"‘"," "),"("," "),")"," "),"["," "),"]"," "),"{"," "),"}"," "),","," "),";"," "),"|"," "),":"," "),"/"," "),"\"," ")))</f>
        <v/>
      </c>
      <c r="R795" s="50">
        <f>IF(ISNUMBER(FIND(" ",Q795)),LEFT(Q795,FIND(" ",Q795)-1),"")</f>
        <v/>
      </c>
      <c r="S795" s="50">
        <f>IF(ISNUMBER(FIND(" ",Q795)),TRIM(MID(Q795,FIND(" ",Q795)+1,999)),Q795)</f>
        <v/>
      </c>
      <c r="T7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795&amp;"")," "," "),"﻿"," "),"​"," "),"⁠"," ")," "," ")," "," "),CHAR(9)," "),CHAR(10)," "),CHAR(13)," "),"MAPCODE"," "),CHAR(34)," "),"“"," "),"”"," "),"'"," "),"’"," "),"‘"," "),"("," "),")"," "),"["," "),"]"," "),"{"," "),"}"," "),","," "),";"," "),"|"," "),":"," "),"/"," "),"\"," "))</f>
        <v/>
      </c>
      <c r="U795" s="50">
        <f>IF(R795&lt;&gt;"",R795,T795)</f>
        <v/>
      </c>
      <c r="V795" s="50">
        <f>IFERROR(FIND(".",S795),0)</f>
        <v/>
      </c>
      <c r="W795" s="50">
        <f>IF(V795&gt;0,V795-1,LEN(S795))</f>
        <v/>
      </c>
      <c r="X795" s="50">
        <f>IF(V795=0,"",IFERROR(LEFT(MID(S795,V795+1,99),FIND("-",MID(S795,V795+1,99))-1),MID(S795,V795+1,99)))</f>
        <v/>
      </c>
      <c r="Y795" s="50">
        <f>LEN(X795)</f>
        <v/>
      </c>
      <c r="Z7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795,"0",""),"1",""),"2",""),"3",""),"4",""),"5",""),"6",""),"7",""),"8",""),"9",""),"A",""),"B",""),"C",""),"D",""),"E",""),"F",""),"G",""),"H",""),"I",""),"J",""),"K",""),"L",""),"M",""),"N",""),"O",""),"P",""),"Q",""),"R",""),"S",""),"T",""),"U",""),"V",""),"W",""),"X",""),"Y",""),"Z",""),".",""),"-","")</f>
        <v/>
      </c>
      <c r="AA795" s="50">
        <f>LEN(S795)-LEN(SUBSTITUTE(S795,".",""))</f>
        <v/>
      </c>
      <c r="AB795" s="50">
        <f>AND(W795=5,Y795=4)</f>
        <v/>
      </c>
      <c r="AC795" s="50">
        <f>IF(P795="","",IF(S795="","There is no mapcode in this row, only a country code.",IF(ISNUMBER(FIND(" ",S795)),"There are too many spaces. A mapcode looks like ZAF RDD.2J: the country code, one space, then the code.",IF(Z795&lt;&gt;"","Contains characters that can't be in a mapcode: "&amp;Z795,IF(OR(AA795&lt;&gt;1,W795&lt;2,W795&gt;5,Y795&lt;2,Y795&gt;4),"This doesn't look like a mapcode. Mapcodes look like RDD.2J: 2 to 5 letters or numbers, a dot, then 2 to 4 more.",IF(AND(U795="",NOT(AB795)),"MISSING",IF(AND(U795&lt;&gt;"",OR(LEN(U795)&lt;2,LEN(U795)&gt;6,ISNUMBER(FIND(".",U795)))),"The country code """&amp;U795&amp;""" doesn't look right. Use a code like ZAF (South Africa) or US-CA (California).","")))))))</f>
        <v/>
      </c>
      <c r="AD795" s="50">
        <f>AND(R795&lt;&gt;"",T795&lt;&gt;"",R795&lt;&gt;T795)</f>
        <v/>
      </c>
    </row>
    <row r="796">
      <c r="B796" s="44" t="n"/>
      <c r="C796" s="44" t="n"/>
      <c r="D796" s="45">
        <f>IF(P796="","",IF(AC796="MISSING","MISSING COUNTRY CODE",IF(AC796&lt;&gt;"","NOT A VALID MAPCODE",IF(M796="NO CONNECTION","NO CONNECTION",IF(NOT(ISNUMBER(F796)),"NOT FOUND",IF(AD796,"CONVERTED – PLEASE CHECK","CONVERTED"))))))</f>
        <v/>
      </c>
      <c r="E796" s="46">
        <f>IF(OR(P796="",AC796&lt;&gt;""),"",TRIM(U796&amp;" "&amp;S796))</f>
        <v/>
      </c>
      <c r="F796" s="47">
        <f>IF(OR(M796="",M796="NO CONNECTION"),"",IFERROR(VALUE(SUBSTITUTE(_xlfn.FILTERXML(M796,"//latDeg"),".",MID(1/2,2,1))),""))</f>
        <v/>
      </c>
      <c r="G796" s="47">
        <f>IF(OR(M796="",M796="NO CONNECTION"),"",IFERROR(VALUE(SUBSTITUTE(_xlfn.FILTERXML(M796,"//lonDeg"),".",MID(1/2,2,1))),""))</f>
        <v/>
      </c>
      <c r="H796" s="45">
        <f>IF(ISNUMBER(F796),SUBSTITUTE(ROUND(F796,6)&amp;"",",",".")&amp;", "&amp;SUBSTITUTE(ROUND(G796,6)&amp;"",",","."),"")</f>
        <v/>
      </c>
      <c r="I796" s="46">
        <f>IF(ISNUMBER(F796),IFERROR(HYPERLINK("https://www.mymapcodes.com/go/?t="&amp;IF(U796="","AAA",U796)&amp;"&amp;ma="&amp;LEFT(S796,V796-1)&amp;"&amp;mb="&amp;MID(S796,V796+1,99),"Open on MyMapcodes →"),""),"")</f>
        <v/>
      </c>
      <c r="J796" s="48">
        <f>IF(P796="","",IF(AC796="MISSING","Add the country code: put it in front of the mapcode (e.g. ZAF RDD.2J) or in column C. ZAF = South Africa.",IF(AC796&lt;&gt;"",AC796,IF(M796="NO CONNECTION","Excel couldn't reach the mapcode service. Click the REFRESH RESULTS box just above the table.",IF(NOT(ISNUMBER(F796)),"The mapcode service doesn't recognise "&amp;E796&amp;". Check the mapcode and the country code.",IF(AD796,"Two different country codes were given, so the one in front of the mapcode ("&amp;R796&amp;") was used.",IF(E796&lt;&gt;TRIM(UPPER(B796&amp;"")),"Tidied up to "&amp;E796&amp;".","")))))))</f>
        <v/>
      </c>
      <c r="L796" s="49">
        <f>IF(E796="","",MapcodeAPI&amp;"coords/"&amp;SUBSTITUTE(E796," ","%20"))&amp;LEFT($B$13,0)</f>
        <v/>
      </c>
      <c r="M796" s="49">
        <f>IF(L796="","",IFERROR(_xlfn.WEBSERVICE(L796),IF(MapcodeAPIBackup="","NO CONNECTION",IFERROR(_xlfn.WEBSERVICE(MapcodeAPIBackup&amp;MID(L796,LEN(MapcodeAPI)+1,999)),"NO CONNECTION"))))</f>
        <v/>
      </c>
      <c r="N796" t="inlineStr">
        <is>
          <t xml:space="preserve"> </t>
        </is>
      </c>
      <c r="P796" s="50">
        <f>IFERROR(IF(AND(TRIM(B796&amp;"")="",TRIM(C796&amp;"")=""),"","#"&amp;UPPER(B796&amp;"")),"#(ERROR)")</f>
        <v/>
      </c>
      <c r="Q796" s="50">
        <f>IF(P796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796,2,999)," "," "),"﻿"," "),"​"," "),"⁠"," ")," "," ")," "," "),CHAR(9)," "),CHAR(10)," "),CHAR(13)," "),"MAPCODE"," "),CHAR(34)," "),"“"," "),"”"," "),"'"," "),"’"," "),"‘"," "),"("," "),")"," "),"["," "),"]"," "),"{"," "),"}"," "),","," "),";"," "),"|"," "),":"," "),"/"," "),"\"," ")))</f>
        <v/>
      </c>
      <c r="R796" s="50">
        <f>IF(ISNUMBER(FIND(" ",Q796)),LEFT(Q796,FIND(" ",Q796)-1),"")</f>
        <v/>
      </c>
      <c r="S796" s="50">
        <f>IF(ISNUMBER(FIND(" ",Q796)),TRIM(MID(Q796,FIND(" ",Q796)+1,999)),Q796)</f>
        <v/>
      </c>
      <c r="T7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796&amp;"")," "," "),"﻿"," "),"​"," "),"⁠"," ")," "," ")," "," "),CHAR(9)," "),CHAR(10)," "),CHAR(13)," "),"MAPCODE"," "),CHAR(34)," "),"“"," "),"”"," "),"'"," "),"’"," "),"‘"," "),"("," "),")"," "),"["," "),"]"," "),"{"," "),"}"," "),","," "),";"," "),"|"," "),":"," "),"/"," "),"\"," "))</f>
        <v/>
      </c>
      <c r="U796" s="50">
        <f>IF(R796&lt;&gt;"",R796,T796)</f>
        <v/>
      </c>
      <c r="V796" s="50">
        <f>IFERROR(FIND(".",S796),0)</f>
        <v/>
      </c>
      <c r="W796" s="50">
        <f>IF(V796&gt;0,V796-1,LEN(S796))</f>
        <v/>
      </c>
      <c r="X796" s="50">
        <f>IF(V796=0,"",IFERROR(LEFT(MID(S796,V796+1,99),FIND("-",MID(S796,V796+1,99))-1),MID(S796,V796+1,99)))</f>
        <v/>
      </c>
      <c r="Y796" s="50">
        <f>LEN(X796)</f>
        <v/>
      </c>
      <c r="Z7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796,"0",""),"1",""),"2",""),"3",""),"4",""),"5",""),"6",""),"7",""),"8",""),"9",""),"A",""),"B",""),"C",""),"D",""),"E",""),"F",""),"G",""),"H",""),"I",""),"J",""),"K",""),"L",""),"M",""),"N",""),"O",""),"P",""),"Q",""),"R",""),"S",""),"T",""),"U",""),"V",""),"W",""),"X",""),"Y",""),"Z",""),".",""),"-","")</f>
        <v/>
      </c>
      <c r="AA796" s="50">
        <f>LEN(S796)-LEN(SUBSTITUTE(S796,".",""))</f>
        <v/>
      </c>
      <c r="AB796" s="50">
        <f>AND(W796=5,Y796=4)</f>
        <v/>
      </c>
      <c r="AC796" s="50">
        <f>IF(P796="","",IF(S796="","There is no mapcode in this row, only a country code.",IF(ISNUMBER(FIND(" ",S796)),"There are too many spaces. A mapcode looks like ZAF RDD.2J: the country code, one space, then the code.",IF(Z796&lt;&gt;"","Contains characters that can't be in a mapcode: "&amp;Z796,IF(OR(AA796&lt;&gt;1,W796&lt;2,W796&gt;5,Y796&lt;2,Y796&gt;4),"This doesn't look like a mapcode. Mapcodes look like RDD.2J: 2 to 5 letters or numbers, a dot, then 2 to 4 more.",IF(AND(U796="",NOT(AB796)),"MISSING",IF(AND(U796&lt;&gt;"",OR(LEN(U796)&lt;2,LEN(U796)&gt;6,ISNUMBER(FIND(".",U796)))),"The country code """&amp;U796&amp;""" doesn't look right. Use a code like ZAF (South Africa) or US-CA (California).","")))))))</f>
        <v/>
      </c>
      <c r="AD796" s="50">
        <f>AND(R796&lt;&gt;"",T796&lt;&gt;"",R796&lt;&gt;T796)</f>
        <v/>
      </c>
    </row>
    <row r="797">
      <c r="B797" s="44" t="n"/>
      <c r="C797" s="44" t="n"/>
      <c r="D797" s="45">
        <f>IF(P797="","",IF(AC797="MISSING","MISSING COUNTRY CODE",IF(AC797&lt;&gt;"","NOT A VALID MAPCODE",IF(M797="NO CONNECTION","NO CONNECTION",IF(NOT(ISNUMBER(F797)),"NOT FOUND",IF(AD797,"CONVERTED – PLEASE CHECK","CONVERTED"))))))</f>
        <v/>
      </c>
      <c r="E797" s="46">
        <f>IF(OR(P797="",AC797&lt;&gt;""),"",TRIM(U797&amp;" "&amp;S797))</f>
        <v/>
      </c>
      <c r="F797" s="47">
        <f>IF(OR(M797="",M797="NO CONNECTION"),"",IFERROR(VALUE(SUBSTITUTE(_xlfn.FILTERXML(M797,"//latDeg"),".",MID(1/2,2,1))),""))</f>
        <v/>
      </c>
      <c r="G797" s="47">
        <f>IF(OR(M797="",M797="NO CONNECTION"),"",IFERROR(VALUE(SUBSTITUTE(_xlfn.FILTERXML(M797,"//lonDeg"),".",MID(1/2,2,1))),""))</f>
        <v/>
      </c>
      <c r="H797" s="45">
        <f>IF(ISNUMBER(F797),SUBSTITUTE(ROUND(F797,6)&amp;"",",",".")&amp;", "&amp;SUBSTITUTE(ROUND(G797,6)&amp;"",",","."),"")</f>
        <v/>
      </c>
      <c r="I797" s="46">
        <f>IF(ISNUMBER(F797),IFERROR(HYPERLINK("https://www.mymapcodes.com/go/?t="&amp;IF(U797="","AAA",U797)&amp;"&amp;ma="&amp;LEFT(S797,V797-1)&amp;"&amp;mb="&amp;MID(S797,V797+1,99),"Open on MyMapcodes →"),""),"")</f>
        <v/>
      </c>
      <c r="J797" s="48">
        <f>IF(P797="","",IF(AC797="MISSING","Add the country code: put it in front of the mapcode (e.g. ZAF RDD.2J) or in column C. ZAF = South Africa.",IF(AC797&lt;&gt;"",AC797,IF(M797="NO CONNECTION","Excel couldn't reach the mapcode service. Click the REFRESH RESULTS box just above the table.",IF(NOT(ISNUMBER(F797)),"The mapcode service doesn't recognise "&amp;E797&amp;". Check the mapcode and the country code.",IF(AD797,"Two different country codes were given, so the one in front of the mapcode ("&amp;R797&amp;") was used.",IF(E797&lt;&gt;TRIM(UPPER(B797&amp;"")),"Tidied up to "&amp;E797&amp;".","")))))))</f>
        <v/>
      </c>
      <c r="L797" s="49">
        <f>IF(E797="","",MapcodeAPI&amp;"coords/"&amp;SUBSTITUTE(E797," ","%20"))&amp;LEFT($B$13,0)</f>
        <v/>
      </c>
      <c r="M797" s="49">
        <f>IF(L797="","",IFERROR(_xlfn.WEBSERVICE(L797),IF(MapcodeAPIBackup="","NO CONNECTION",IFERROR(_xlfn.WEBSERVICE(MapcodeAPIBackup&amp;MID(L797,LEN(MapcodeAPI)+1,999)),"NO CONNECTION"))))</f>
        <v/>
      </c>
      <c r="N797" t="inlineStr">
        <is>
          <t xml:space="preserve"> </t>
        </is>
      </c>
      <c r="P797" s="50">
        <f>IFERROR(IF(AND(TRIM(B797&amp;"")="",TRIM(C797&amp;"")=""),"","#"&amp;UPPER(B797&amp;"")),"#(ERROR)")</f>
        <v/>
      </c>
      <c r="Q797" s="50">
        <f>IF(P797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797,2,999)," "," "),"﻿"," "),"​"," "),"⁠"," ")," "," ")," "," "),CHAR(9)," "),CHAR(10)," "),CHAR(13)," "),"MAPCODE"," "),CHAR(34)," "),"“"," "),"”"," "),"'"," "),"’"," "),"‘"," "),"("," "),")"," "),"["," "),"]"," "),"{"," "),"}"," "),","," "),";"," "),"|"," "),":"," "),"/"," "),"\"," ")))</f>
        <v/>
      </c>
      <c r="R797" s="50">
        <f>IF(ISNUMBER(FIND(" ",Q797)),LEFT(Q797,FIND(" ",Q797)-1),"")</f>
        <v/>
      </c>
      <c r="S797" s="50">
        <f>IF(ISNUMBER(FIND(" ",Q797)),TRIM(MID(Q797,FIND(" ",Q797)+1,999)),Q797)</f>
        <v/>
      </c>
      <c r="T7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797&amp;"")," "," "),"﻿"," "),"​"," "),"⁠"," ")," "," ")," "," "),CHAR(9)," "),CHAR(10)," "),CHAR(13)," "),"MAPCODE"," "),CHAR(34)," "),"“"," "),"”"," "),"'"," "),"’"," "),"‘"," "),"("," "),")"," "),"["," "),"]"," "),"{"," "),"}"," "),","," "),";"," "),"|"," "),":"," "),"/"," "),"\"," "))</f>
        <v/>
      </c>
      <c r="U797" s="50">
        <f>IF(R797&lt;&gt;"",R797,T797)</f>
        <v/>
      </c>
      <c r="V797" s="50">
        <f>IFERROR(FIND(".",S797),0)</f>
        <v/>
      </c>
      <c r="W797" s="50">
        <f>IF(V797&gt;0,V797-1,LEN(S797))</f>
        <v/>
      </c>
      <c r="X797" s="50">
        <f>IF(V797=0,"",IFERROR(LEFT(MID(S797,V797+1,99),FIND("-",MID(S797,V797+1,99))-1),MID(S797,V797+1,99)))</f>
        <v/>
      </c>
      <c r="Y797" s="50">
        <f>LEN(X797)</f>
        <v/>
      </c>
      <c r="Z7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797,"0",""),"1",""),"2",""),"3",""),"4",""),"5",""),"6",""),"7",""),"8",""),"9",""),"A",""),"B",""),"C",""),"D",""),"E",""),"F",""),"G",""),"H",""),"I",""),"J",""),"K",""),"L",""),"M",""),"N",""),"O",""),"P",""),"Q",""),"R",""),"S",""),"T",""),"U",""),"V",""),"W",""),"X",""),"Y",""),"Z",""),".",""),"-","")</f>
        <v/>
      </c>
      <c r="AA797" s="50">
        <f>LEN(S797)-LEN(SUBSTITUTE(S797,".",""))</f>
        <v/>
      </c>
      <c r="AB797" s="50">
        <f>AND(W797=5,Y797=4)</f>
        <v/>
      </c>
      <c r="AC797" s="50">
        <f>IF(P797="","",IF(S797="","There is no mapcode in this row, only a country code.",IF(ISNUMBER(FIND(" ",S797)),"There are too many spaces. A mapcode looks like ZAF RDD.2J: the country code, one space, then the code.",IF(Z797&lt;&gt;"","Contains characters that can't be in a mapcode: "&amp;Z797,IF(OR(AA797&lt;&gt;1,W797&lt;2,W797&gt;5,Y797&lt;2,Y797&gt;4),"This doesn't look like a mapcode. Mapcodes look like RDD.2J: 2 to 5 letters or numbers, a dot, then 2 to 4 more.",IF(AND(U797="",NOT(AB797)),"MISSING",IF(AND(U797&lt;&gt;"",OR(LEN(U797)&lt;2,LEN(U797)&gt;6,ISNUMBER(FIND(".",U797)))),"The country code """&amp;U797&amp;""" doesn't look right. Use a code like ZAF (South Africa) or US-CA (California).","")))))))</f>
        <v/>
      </c>
      <c r="AD797" s="50">
        <f>AND(R797&lt;&gt;"",T797&lt;&gt;"",R797&lt;&gt;T797)</f>
        <v/>
      </c>
    </row>
    <row r="798">
      <c r="B798" s="44" t="n"/>
      <c r="C798" s="44" t="n"/>
      <c r="D798" s="45">
        <f>IF(P798="","",IF(AC798="MISSING","MISSING COUNTRY CODE",IF(AC798&lt;&gt;"","NOT A VALID MAPCODE",IF(M798="NO CONNECTION","NO CONNECTION",IF(NOT(ISNUMBER(F798)),"NOT FOUND",IF(AD798,"CONVERTED – PLEASE CHECK","CONVERTED"))))))</f>
        <v/>
      </c>
      <c r="E798" s="46">
        <f>IF(OR(P798="",AC798&lt;&gt;""),"",TRIM(U798&amp;" "&amp;S798))</f>
        <v/>
      </c>
      <c r="F798" s="47">
        <f>IF(OR(M798="",M798="NO CONNECTION"),"",IFERROR(VALUE(SUBSTITUTE(_xlfn.FILTERXML(M798,"//latDeg"),".",MID(1/2,2,1))),""))</f>
        <v/>
      </c>
      <c r="G798" s="47">
        <f>IF(OR(M798="",M798="NO CONNECTION"),"",IFERROR(VALUE(SUBSTITUTE(_xlfn.FILTERXML(M798,"//lonDeg"),".",MID(1/2,2,1))),""))</f>
        <v/>
      </c>
      <c r="H798" s="45">
        <f>IF(ISNUMBER(F798),SUBSTITUTE(ROUND(F798,6)&amp;"",",",".")&amp;", "&amp;SUBSTITUTE(ROUND(G798,6)&amp;"",",","."),"")</f>
        <v/>
      </c>
      <c r="I798" s="46">
        <f>IF(ISNUMBER(F798),IFERROR(HYPERLINK("https://www.mymapcodes.com/go/?t="&amp;IF(U798="","AAA",U798)&amp;"&amp;ma="&amp;LEFT(S798,V798-1)&amp;"&amp;mb="&amp;MID(S798,V798+1,99),"Open on MyMapcodes →"),""),"")</f>
        <v/>
      </c>
      <c r="J798" s="48">
        <f>IF(P798="","",IF(AC798="MISSING","Add the country code: put it in front of the mapcode (e.g. ZAF RDD.2J) or in column C. ZAF = South Africa.",IF(AC798&lt;&gt;"",AC798,IF(M798="NO CONNECTION","Excel couldn't reach the mapcode service. Click the REFRESH RESULTS box just above the table.",IF(NOT(ISNUMBER(F798)),"The mapcode service doesn't recognise "&amp;E798&amp;". Check the mapcode and the country code.",IF(AD798,"Two different country codes were given, so the one in front of the mapcode ("&amp;R798&amp;") was used.",IF(E798&lt;&gt;TRIM(UPPER(B798&amp;"")),"Tidied up to "&amp;E798&amp;".","")))))))</f>
        <v/>
      </c>
      <c r="L798" s="49">
        <f>IF(E798="","",MapcodeAPI&amp;"coords/"&amp;SUBSTITUTE(E798," ","%20"))&amp;LEFT($B$13,0)</f>
        <v/>
      </c>
      <c r="M798" s="49">
        <f>IF(L798="","",IFERROR(_xlfn.WEBSERVICE(L798),IF(MapcodeAPIBackup="","NO CONNECTION",IFERROR(_xlfn.WEBSERVICE(MapcodeAPIBackup&amp;MID(L798,LEN(MapcodeAPI)+1,999)),"NO CONNECTION"))))</f>
        <v/>
      </c>
      <c r="N798" t="inlineStr">
        <is>
          <t xml:space="preserve"> </t>
        </is>
      </c>
      <c r="P798" s="50">
        <f>IFERROR(IF(AND(TRIM(B798&amp;"")="",TRIM(C798&amp;"")=""),"","#"&amp;UPPER(B798&amp;"")),"#(ERROR)")</f>
        <v/>
      </c>
      <c r="Q798" s="50">
        <f>IF(P798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798,2,999)," "," "),"﻿"," "),"​"," "),"⁠"," ")," "," ")," "," "),CHAR(9)," "),CHAR(10)," "),CHAR(13)," "),"MAPCODE"," "),CHAR(34)," "),"“"," "),"”"," "),"'"," "),"’"," "),"‘"," "),"("," "),")"," "),"["," "),"]"," "),"{"," "),"}"," "),","," "),";"," "),"|"," "),":"," "),"/"," "),"\"," ")))</f>
        <v/>
      </c>
      <c r="R798" s="50">
        <f>IF(ISNUMBER(FIND(" ",Q798)),LEFT(Q798,FIND(" ",Q798)-1),"")</f>
        <v/>
      </c>
      <c r="S798" s="50">
        <f>IF(ISNUMBER(FIND(" ",Q798)),TRIM(MID(Q798,FIND(" ",Q798)+1,999)),Q798)</f>
        <v/>
      </c>
      <c r="T7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798&amp;"")," "," "),"﻿"," "),"​"," "),"⁠"," ")," "," ")," "," "),CHAR(9)," "),CHAR(10)," "),CHAR(13)," "),"MAPCODE"," "),CHAR(34)," "),"“"," "),"”"," "),"'"," "),"’"," "),"‘"," "),"("," "),")"," "),"["," "),"]"," "),"{"," "),"}"," "),","," "),";"," "),"|"," "),":"," "),"/"," "),"\"," "))</f>
        <v/>
      </c>
      <c r="U798" s="50">
        <f>IF(R798&lt;&gt;"",R798,T798)</f>
        <v/>
      </c>
      <c r="V798" s="50">
        <f>IFERROR(FIND(".",S798),0)</f>
        <v/>
      </c>
      <c r="W798" s="50">
        <f>IF(V798&gt;0,V798-1,LEN(S798))</f>
        <v/>
      </c>
      <c r="X798" s="50">
        <f>IF(V798=0,"",IFERROR(LEFT(MID(S798,V798+1,99),FIND("-",MID(S798,V798+1,99))-1),MID(S798,V798+1,99)))</f>
        <v/>
      </c>
      <c r="Y798" s="50">
        <f>LEN(X798)</f>
        <v/>
      </c>
      <c r="Z7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798,"0",""),"1",""),"2",""),"3",""),"4",""),"5",""),"6",""),"7",""),"8",""),"9",""),"A",""),"B",""),"C",""),"D",""),"E",""),"F",""),"G",""),"H",""),"I",""),"J",""),"K",""),"L",""),"M",""),"N",""),"O",""),"P",""),"Q",""),"R",""),"S",""),"T",""),"U",""),"V",""),"W",""),"X",""),"Y",""),"Z",""),".",""),"-","")</f>
        <v/>
      </c>
      <c r="AA798" s="50">
        <f>LEN(S798)-LEN(SUBSTITUTE(S798,".",""))</f>
        <v/>
      </c>
      <c r="AB798" s="50">
        <f>AND(W798=5,Y798=4)</f>
        <v/>
      </c>
      <c r="AC798" s="50">
        <f>IF(P798="","",IF(S798="","There is no mapcode in this row, only a country code.",IF(ISNUMBER(FIND(" ",S798)),"There are too many spaces. A mapcode looks like ZAF RDD.2J: the country code, one space, then the code.",IF(Z798&lt;&gt;"","Contains characters that can't be in a mapcode: "&amp;Z798,IF(OR(AA798&lt;&gt;1,W798&lt;2,W798&gt;5,Y798&lt;2,Y798&gt;4),"This doesn't look like a mapcode. Mapcodes look like RDD.2J: 2 to 5 letters or numbers, a dot, then 2 to 4 more.",IF(AND(U798="",NOT(AB798)),"MISSING",IF(AND(U798&lt;&gt;"",OR(LEN(U798)&lt;2,LEN(U798)&gt;6,ISNUMBER(FIND(".",U798)))),"The country code """&amp;U798&amp;""" doesn't look right. Use a code like ZAF (South Africa) or US-CA (California).","")))))))</f>
        <v/>
      </c>
      <c r="AD798" s="50">
        <f>AND(R798&lt;&gt;"",T798&lt;&gt;"",R798&lt;&gt;T798)</f>
        <v/>
      </c>
    </row>
    <row r="799">
      <c r="B799" s="44" t="n"/>
      <c r="C799" s="44" t="n"/>
      <c r="D799" s="45">
        <f>IF(P799="","",IF(AC799="MISSING","MISSING COUNTRY CODE",IF(AC799&lt;&gt;"","NOT A VALID MAPCODE",IF(M799="NO CONNECTION","NO CONNECTION",IF(NOT(ISNUMBER(F799)),"NOT FOUND",IF(AD799,"CONVERTED – PLEASE CHECK","CONVERTED"))))))</f>
        <v/>
      </c>
      <c r="E799" s="46">
        <f>IF(OR(P799="",AC799&lt;&gt;""),"",TRIM(U799&amp;" "&amp;S799))</f>
        <v/>
      </c>
      <c r="F799" s="47">
        <f>IF(OR(M799="",M799="NO CONNECTION"),"",IFERROR(VALUE(SUBSTITUTE(_xlfn.FILTERXML(M799,"//latDeg"),".",MID(1/2,2,1))),""))</f>
        <v/>
      </c>
      <c r="G799" s="47">
        <f>IF(OR(M799="",M799="NO CONNECTION"),"",IFERROR(VALUE(SUBSTITUTE(_xlfn.FILTERXML(M799,"//lonDeg"),".",MID(1/2,2,1))),""))</f>
        <v/>
      </c>
      <c r="H799" s="45">
        <f>IF(ISNUMBER(F799),SUBSTITUTE(ROUND(F799,6)&amp;"",",",".")&amp;", "&amp;SUBSTITUTE(ROUND(G799,6)&amp;"",",","."),"")</f>
        <v/>
      </c>
      <c r="I799" s="46">
        <f>IF(ISNUMBER(F799),IFERROR(HYPERLINK("https://www.mymapcodes.com/go/?t="&amp;IF(U799="","AAA",U799)&amp;"&amp;ma="&amp;LEFT(S799,V799-1)&amp;"&amp;mb="&amp;MID(S799,V799+1,99),"Open on MyMapcodes →"),""),"")</f>
        <v/>
      </c>
      <c r="J799" s="48">
        <f>IF(P799="","",IF(AC799="MISSING","Add the country code: put it in front of the mapcode (e.g. ZAF RDD.2J) or in column C. ZAF = South Africa.",IF(AC799&lt;&gt;"",AC799,IF(M799="NO CONNECTION","Excel couldn't reach the mapcode service. Click the REFRESH RESULTS box just above the table.",IF(NOT(ISNUMBER(F799)),"The mapcode service doesn't recognise "&amp;E799&amp;". Check the mapcode and the country code.",IF(AD799,"Two different country codes were given, so the one in front of the mapcode ("&amp;R799&amp;") was used.",IF(E799&lt;&gt;TRIM(UPPER(B799&amp;"")),"Tidied up to "&amp;E799&amp;".","")))))))</f>
        <v/>
      </c>
      <c r="L799" s="49">
        <f>IF(E799="","",MapcodeAPI&amp;"coords/"&amp;SUBSTITUTE(E799," ","%20"))&amp;LEFT($B$13,0)</f>
        <v/>
      </c>
      <c r="M799" s="49">
        <f>IF(L799="","",IFERROR(_xlfn.WEBSERVICE(L799),IF(MapcodeAPIBackup="","NO CONNECTION",IFERROR(_xlfn.WEBSERVICE(MapcodeAPIBackup&amp;MID(L799,LEN(MapcodeAPI)+1,999)),"NO CONNECTION"))))</f>
        <v/>
      </c>
      <c r="N799" t="inlineStr">
        <is>
          <t xml:space="preserve"> </t>
        </is>
      </c>
      <c r="P799" s="50">
        <f>IFERROR(IF(AND(TRIM(B799&amp;"")="",TRIM(C799&amp;"")=""),"","#"&amp;UPPER(B799&amp;"")),"#(ERROR)")</f>
        <v/>
      </c>
      <c r="Q799" s="50">
        <f>IF(P799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799,2,999)," "," "),"﻿"," "),"​"," "),"⁠"," ")," "," ")," "," "),CHAR(9)," "),CHAR(10)," "),CHAR(13)," "),"MAPCODE"," "),CHAR(34)," "),"“"," "),"”"," "),"'"," "),"’"," "),"‘"," "),"("," "),")"," "),"["," "),"]"," "),"{"," "),"}"," "),","," "),";"," "),"|"," "),":"," "),"/"," "),"\"," ")))</f>
        <v/>
      </c>
      <c r="R799" s="50">
        <f>IF(ISNUMBER(FIND(" ",Q799)),LEFT(Q799,FIND(" ",Q799)-1),"")</f>
        <v/>
      </c>
      <c r="S799" s="50">
        <f>IF(ISNUMBER(FIND(" ",Q799)),TRIM(MID(Q799,FIND(" ",Q799)+1,999)),Q799)</f>
        <v/>
      </c>
      <c r="T7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799&amp;"")," "," "),"﻿"," "),"​"," "),"⁠"," ")," "," ")," "," "),CHAR(9)," "),CHAR(10)," "),CHAR(13)," "),"MAPCODE"," "),CHAR(34)," "),"“"," "),"”"," "),"'"," "),"’"," "),"‘"," "),"("," "),")"," "),"["," "),"]"," "),"{"," "),"}"," "),","," "),";"," "),"|"," "),":"," "),"/"," "),"\"," "))</f>
        <v/>
      </c>
      <c r="U799" s="50">
        <f>IF(R799&lt;&gt;"",R799,T799)</f>
        <v/>
      </c>
      <c r="V799" s="50">
        <f>IFERROR(FIND(".",S799),0)</f>
        <v/>
      </c>
      <c r="W799" s="50">
        <f>IF(V799&gt;0,V799-1,LEN(S799))</f>
        <v/>
      </c>
      <c r="X799" s="50">
        <f>IF(V799=0,"",IFERROR(LEFT(MID(S799,V799+1,99),FIND("-",MID(S799,V799+1,99))-1),MID(S799,V799+1,99)))</f>
        <v/>
      </c>
      <c r="Y799" s="50">
        <f>LEN(X799)</f>
        <v/>
      </c>
      <c r="Z7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799,"0",""),"1",""),"2",""),"3",""),"4",""),"5",""),"6",""),"7",""),"8",""),"9",""),"A",""),"B",""),"C",""),"D",""),"E",""),"F",""),"G",""),"H",""),"I",""),"J",""),"K",""),"L",""),"M",""),"N",""),"O",""),"P",""),"Q",""),"R",""),"S",""),"T",""),"U",""),"V",""),"W",""),"X",""),"Y",""),"Z",""),".",""),"-","")</f>
        <v/>
      </c>
      <c r="AA799" s="50">
        <f>LEN(S799)-LEN(SUBSTITUTE(S799,".",""))</f>
        <v/>
      </c>
      <c r="AB799" s="50">
        <f>AND(W799=5,Y799=4)</f>
        <v/>
      </c>
      <c r="AC799" s="50">
        <f>IF(P799="","",IF(S799="","There is no mapcode in this row, only a country code.",IF(ISNUMBER(FIND(" ",S799)),"There are too many spaces. A mapcode looks like ZAF RDD.2J: the country code, one space, then the code.",IF(Z799&lt;&gt;"","Contains characters that can't be in a mapcode: "&amp;Z799,IF(OR(AA799&lt;&gt;1,W799&lt;2,W799&gt;5,Y799&lt;2,Y799&gt;4),"This doesn't look like a mapcode. Mapcodes look like RDD.2J: 2 to 5 letters or numbers, a dot, then 2 to 4 more.",IF(AND(U799="",NOT(AB799)),"MISSING",IF(AND(U799&lt;&gt;"",OR(LEN(U799)&lt;2,LEN(U799)&gt;6,ISNUMBER(FIND(".",U799)))),"The country code """&amp;U799&amp;""" doesn't look right. Use a code like ZAF (South Africa) or US-CA (California).","")))))))</f>
        <v/>
      </c>
      <c r="AD799" s="50">
        <f>AND(R799&lt;&gt;"",T799&lt;&gt;"",R799&lt;&gt;T799)</f>
        <v/>
      </c>
    </row>
    <row r="800">
      <c r="B800" s="44" t="n"/>
      <c r="C800" s="44" t="n"/>
      <c r="D800" s="45">
        <f>IF(P800="","",IF(AC800="MISSING","MISSING COUNTRY CODE",IF(AC800&lt;&gt;"","NOT A VALID MAPCODE",IF(M800="NO CONNECTION","NO CONNECTION",IF(NOT(ISNUMBER(F800)),"NOT FOUND",IF(AD800,"CONVERTED – PLEASE CHECK","CONVERTED"))))))</f>
        <v/>
      </c>
      <c r="E800" s="46">
        <f>IF(OR(P800="",AC800&lt;&gt;""),"",TRIM(U800&amp;" "&amp;S800))</f>
        <v/>
      </c>
      <c r="F800" s="47">
        <f>IF(OR(M800="",M800="NO CONNECTION"),"",IFERROR(VALUE(SUBSTITUTE(_xlfn.FILTERXML(M800,"//latDeg"),".",MID(1/2,2,1))),""))</f>
        <v/>
      </c>
      <c r="G800" s="47">
        <f>IF(OR(M800="",M800="NO CONNECTION"),"",IFERROR(VALUE(SUBSTITUTE(_xlfn.FILTERXML(M800,"//lonDeg"),".",MID(1/2,2,1))),""))</f>
        <v/>
      </c>
      <c r="H800" s="45">
        <f>IF(ISNUMBER(F800),SUBSTITUTE(ROUND(F800,6)&amp;"",",",".")&amp;", "&amp;SUBSTITUTE(ROUND(G800,6)&amp;"",",","."),"")</f>
        <v/>
      </c>
      <c r="I800" s="46">
        <f>IF(ISNUMBER(F800),IFERROR(HYPERLINK("https://www.mymapcodes.com/go/?t="&amp;IF(U800="","AAA",U800)&amp;"&amp;ma="&amp;LEFT(S800,V800-1)&amp;"&amp;mb="&amp;MID(S800,V800+1,99),"Open on MyMapcodes →"),""),"")</f>
        <v/>
      </c>
      <c r="J800" s="48">
        <f>IF(P800="","",IF(AC800="MISSING","Add the country code: put it in front of the mapcode (e.g. ZAF RDD.2J) or in column C. ZAF = South Africa.",IF(AC800&lt;&gt;"",AC800,IF(M800="NO CONNECTION","Excel couldn't reach the mapcode service. Click the REFRESH RESULTS box just above the table.",IF(NOT(ISNUMBER(F800)),"The mapcode service doesn't recognise "&amp;E800&amp;". Check the mapcode and the country code.",IF(AD800,"Two different country codes were given, so the one in front of the mapcode ("&amp;R800&amp;") was used.",IF(E800&lt;&gt;TRIM(UPPER(B800&amp;"")),"Tidied up to "&amp;E800&amp;".","")))))))</f>
        <v/>
      </c>
      <c r="L800" s="49">
        <f>IF(E800="","",MapcodeAPI&amp;"coords/"&amp;SUBSTITUTE(E800," ","%20"))&amp;LEFT($B$13,0)</f>
        <v/>
      </c>
      <c r="M800" s="49">
        <f>IF(L800="","",IFERROR(_xlfn.WEBSERVICE(L800),IF(MapcodeAPIBackup="","NO CONNECTION",IFERROR(_xlfn.WEBSERVICE(MapcodeAPIBackup&amp;MID(L800,LEN(MapcodeAPI)+1,999)),"NO CONNECTION"))))</f>
        <v/>
      </c>
      <c r="N800" t="inlineStr">
        <is>
          <t xml:space="preserve"> </t>
        </is>
      </c>
      <c r="P800" s="50">
        <f>IFERROR(IF(AND(TRIM(B800&amp;"")="",TRIM(C800&amp;"")=""),"","#"&amp;UPPER(B800&amp;"")),"#(ERROR)")</f>
        <v/>
      </c>
      <c r="Q800" s="50">
        <f>IF(P800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800,2,999)," "," "),"﻿"," "),"​"," "),"⁠"," ")," "," ")," "," "),CHAR(9)," "),CHAR(10)," "),CHAR(13)," "),"MAPCODE"," "),CHAR(34)," "),"“"," "),"”"," "),"'"," "),"’"," "),"‘"," "),"("," "),")"," "),"["," "),"]"," "),"{"," "),"}"," "),","," "),";"," "),"|"," "),":"," "),"/"," "),"\"," ")))</f>
        <v/>
      </c>
      <c r="R800" s="50">
        <f>IF(ISNUMBER(FIND(" ",Q800)),LEFT(Q800,FIND(" ",Q800)-1),"")</f>
        <v/>
      </c>
      <c r="S800" s="50">
        <f>IF(ISNUMBER(FIND(" ",Q800)),TRIM(MID(Q800,FIND(" ",Q800)+1,999)),Q800)</f>
        <v/>
      </c>
      <c r="T8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800&amp;"")," "," "),"﻿"," "),"​"," "),"⁠"," ")," "," ")," "," "),CHAR(9)," "),CHAR(10)," "),CHAR(13)," "),"MAPCODE"," "),CHAR(34)," "),"“"," "),"”"," "),"'"," "),"’"," "),"‘"," "),"("," "),")"," "),"["," "),"]"," "),"{"," "),"}"," "),","," "),";"," "),"|"," "),":"," "),"/"," "),"\"," "))</f>
        <v/>
      </c>
      <c r="U800" s="50">
        <f>IF(R800&lt;&gt;"",R800,T800)</f>
        <v/>
      </c>
      <c r="V800" s="50">
        <f>IFERROR(FIND(".",S800),0)</f>
        <v/>
      </c>
      <c r="W800" s="50">
        <f>IF(V800&gt;0,V800-1,LEN(S800))</f>
        <v/>
      </c>
      <c r="X800" s="50">
        <f>IF(V800=0,"",IFERROR(LEFT(MID(S800,V800+1,99),FIND("-",MID(S800,V800+1,99))-1),MID(S800,V800+1,99)))</f>
        <v/>
      </c>
      <c r="Y800" s="50">
        <f>LEN(X800)</f>
        <v/>
      </c>
      <c r="Z8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800,"0",""),"1",""),"2",""),"3",""),"4",""),"5",""),"6",""),"7",""),"8",""),"9",""),"A",""),"B",""),"C",""),"D",""),"E",""),"F",""),"G",""),"H",""),"I",""),"J",""),"K",""),"L",""),"M",""),"N",""),"O",""),"P",""),"Q",""),"R",""),"S",""),"T",""),"U",""),"V",""),"W",""),"X",""),"Y",""),"Z",""),".",""),"-","")</f>
        <v/>
      </c>
      <c r="AA800" s="50">
        <f>LEN(S800)-LEN(SUBSTITUTE(S800,".",""))</f>
        <v/>
      </c>
      <c r="AB800" s="50">
        <f>AND(W800=5,Y800=4)</f>
        <v/>
      </c>
      <c r="AC800" s="50">
        <f>IF(P800="","",IF(S800="","There is no mapcode in this row, only a country code.",IF(ISNUMBER(FIND(" ",S800)),"There are too many spaces. A mapcode looks like ZAF RDD.2J: the country code, one space, then the code.",IF(Z800&lt;&gt;"","Contains characters that can't be in a mapcode: "&amp;Z800,IF(OR(AA800&lt;&gt;1,W800&lt;2,W800&gt;5,Y800&lt;2,Y800&gt;4),"This doesn't look like a mapcode. Mapcodes look like RDD.2J: 2 to 5 letters or numbers, a dot, then 2 to 4 more.",IF(AND(U800="",NOT(AB800)),"MISSING",IF(AND(U800&lt;&gt;"",OR(LEN(U800)&lt;2,LEN(U800)&gt;6,ISNUMBER(FIND(".",U800)))),"The country code """&amp;U800&amp;""" doesn't look right. Use a code like ZAF (South Africa) or US-CA (California).","")))))))</f>
        <v/>
      </c>
      <c r="AD800" s="50">
        <f>AND(R800&lt;&gt;"",T800&lt;&gt;"",R800&lt;&gt;T800)</f>
        <v/>
      </c>
    </row>
    <row r="801">
      <c r="B801" s="44" t="n"/>
      <c r="C801" s="44" t="n"/>
      <c r="D801" s="45">
        <f>IF(P801="","",IF(AC801="MISSING","MISSING COUNTRY CODE",IF(AC801&lt;&gt;"","NOT A VALID MAPCODE",IF(M801="NO CONNECTION","NO CONNECTION",IF(NOT(ISNUMBER(F801)),"NOT FOUND",IF(AD801,"CONVERTED – PLEASE CHECK","CONVERTED"))))))</f>
        <v/>
      </c>
      <c r="E801" s="46">
        <f>IF(OR(P801="",AC801&lt;&gt;""),"",TRIM(U801&amp;" "&amp;S801))</f>
        <v/>
      </c>
      <c r="F801" s="47">
        <f>IF(OR(M801="",M801="NO CONNECTION"),"",IFERROR(VALUE(SUBSTITUTE(_xlfn.FILTERXML(M801,"//latDeg"),".",MID(1/2,2,1))),""))</f>
        <v/>
      </c>
      <c r="G801" s="47">
        <f>IF(OR(M801="",M801="NO CONNECTION"),"",IFERROR(VALUE(SUBSTITUTE(_xlfn.FILTERXML(M801,"//lonDeg"),".",MID(1/2,2,1))),""))</f>
        <v/>
      </c>
      <c r="H801" s="45">
        <f>IF(ISNUMBER(F801),SUBSTITUTE(ROUND(F801,6)&amp;"",",",".")&amp;", "&amp;SUBSTITUTE(ROUND(G801,6)&amp;"",",","."),"")</f>
        <v/>
      </c>
      <c r="I801" s="46">
        <f>IF(ISNUMBER(F801),IFERROR(HYPERLINK("https://www.mymapcodes.com/go/?t="&amp;IF(U801="","AAA",U801)&amp;"&amp;ma="&amp;LEFT(S801,V801-1)&amp;"&amp;mb="&amp;MID(S801,V801+1,99),"Open on MyMapcodes →"),""),"")</f>
        <v/>
      </c>
      <c r="J801" s="48">
        <f>IF(P801="","",IF(AC801="MISSING","Add the country code: put it in front of the mapcode (e.g. ZAF RDD.2J) or in column C. ZAF = South Africa.",IF(AC801&lt;&gt;"",AC801,IF(M801="NO CONNECTION","Excel couldn't reach the mapcode service. Click the REFRESH RESULTS box just above the table.",IF(NOT(ISNUMBER(F801)),"The mapcode service doesn't recognise "&amp;E801&amp;". Check the mapcode and the country code.",IF(AD801,"Two different country codes were given, so the one in front of the mapcode ("&amp;R801&amp;") was used.",IF(E801&lt;&gt;TRIM(UPPER(B801&amp;"")),"Tidied up to "&amp;E801&amp;".","")))))))</f>
        <v/>
      </c>
      <c r="L801" s="49">
        <f>IF(E801="","",MapcodeAPI&amp;"coords/"&amp;SUBSTITUTE(E801," ","%20"))&amp;LEFT($B$13,0)</f>
        <v/>
      </c>
      <c r="M801" s="49">
        <f>IF(L801="","",IFERROR(_xlfn.WEBSERVICE(L801),IF(MapcodeAPIBackup="","NO CONNECTION",IFERROR(_xlfn.WEBSERVICE(MapcodeAPIBackup&amp;MID(L801,LEN(MapcodeAPI)+1,999)),"NO CONNECTION"))))</f>
        <v/>
      </c>
      <c r="N801" t="inlineStr">
        <is>
          <t xml:space="preserve"> </t>
        </is>
      </c>
      <c r="P801" s="50">
        <f>IFERROR(IF(AND(TRIM(B801&amp;"")="",TRIM(C801&amp;"")=""),"","#"&amp;UPPER(B801&amp;"")),"#(ERROR)")</f>
        <v/>
      </c>
      <c r="Q801" s="50">
        <f>IF(P801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801,2,999)," "," "),"﻿"," "),"​"," "),"⁠"," ")," "," ")," "," "),CHAR(9)," "),CHAR(10)," "),CHAR(13)," "),"MAPCODE"," "),CHAR(34)," "),"“"," "),"”"," "),"'"," "),"’"," "),"‘"," "),"("," "),")"," "),"["," "),"]"," "),"{"," "),"}"," "),","," "),";"," "),"|"," "),":"," "),"/"," "),"\"," ")))</f>
        <v/>
      </c>
      <c r="R801" s="50">
        <f>IF(ISNUMBER(FIND(" ",Q801)),LEFT(Q801,FIND(" ",Q801)-1),"")</f>
        <v/>
      </c>
      <c r="S801" s="50">
        <f>IF(ISNUMBER(FIND(" ",Q801)),TRIM(MID(Q801,FIND(" ",Q801)+1,999)),Q801)</f>
        <v/>
      </c>
      <c r="T8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801&amp;"")," "," "),"﻿"," "),"​"," "),"⁠"," ")," "," ")," "," "),CHAR(9)," "),CHAR(10)," "),CHAR(13)," "),"MAPCODE"," "),CHAR(34)," "),"“"," "),"”"," "),"'"," "),"’"," "),"‘"," "),"("," "),")"," "),"["," "),"]"," "),"{"," "),"}"," "),","," "),";"," "),"|"," "),":"," "),"/"," "),"\"," "))</f>
        <v/>
      </c>
      <c r="U801" s="50">
        <f>IF(R801&lt;&gt;"",R801,T801)</f>
        <v/>
      </c>
      <c r="V801" s="50">
        <f>IFERROR(FIND(".",S801),0)</f>
        <v/>
      </c>
      <c r="W801" s="50">
        <f>IF(V801&gt;0,V801-1,LEN(S801))</f>
        <v/>
      </c>
      <c r="X801" s="50">
        <f>IF(V801=0,"",IFERROR(LEFT(MID(S801,V801+1,99),FIND("-",MID(S801,V801+1,99))-1),MID(S801,V801+1,99)))</f>
        <v/>
      </c>
      <c r="Y801" s="50">
        <f>LEN(X801)</f>
        <v/>
      </c>
      <c r="Z8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801,"0",""),"1",""),"2",""),"3",""),"4",""),"5",""),"6",""),"7",""),"8",""),"9",""),"A",""),"B",""),"C",""),"D",""),"E",""),"F",""),"G",""),"H",""),"I",""),"J",""),"K",""),"L",""),"M",""),"N",""),"O",""),"P",""),"Q",""),"R",""),"S",""),"T",""),"U",""),"V",""),"W",""),"X",""),"Y",""),"Z",""),".",""),"-","")</f>
        <v/>
      </c>
      <c r="AA801" s="50">
        <f>LEN(S801)-LEN(SUBSTITUTE(S801,".",""))</f>
        <v/>
      </c>
      <c r="AB801" s="50">
        <f>AND(W801=5,Y801=4)</f>
        <v/>
      </c>
      <c r="AC801" s="50">
        <f>IF(P801="","",IF(S801="","There is no mapcode in this row, only a country code.",IF(ISNUMBER(FIND(" ",S801)),"There are too many spaces. A mapcode looks like ZAF RDD.2J: the country code, one space, then the code.",IF(Z801&lt;&gt;"","Contains characters that can't be in a mapcode: "&amp;Z801,IF(OR(AA801&lt;&gt;1,W801&lt;2,W801&gt;5,Y801&lt;2,Y801&gt;4),"This doesn't look like a mapcode. Mapcodes look like RDD.2J: 2 to 5 letters or numbers, a dot, then 2 to 4 more.",IF(AND(U801="",NOT(AB801)),"MISSING",IF(AND(U801&lt;&gt;"",OR(LEN(U801)&lt;2,LEN(U801)&gt;6,ISNUMBER(FIND(".",U801)))),"The country code """&amp;U801&amp;""" doesn't look right. Use a code like ZAF (South Africa) or US-CA (California).","")))))))</f>
        <v/>
      </c>
      <c r="AD801" s="50">
        <f>AND(R801&lt;&gt;"",T801&lt;&gt;"",R801&lt;&gt;T801)</f>
        <v/>
      </c>
    </row>
    <row r="802">
      <c r="B802" s="44" t="n"/>
      <c r="C802" s="44" t="n"/>
      <c r="D802" s="45">
        <f>IF(P802="","",IF(AC802="MISSING","MISSING COUNTRY CODE",IF(AC802&lt;&gt;"","NOT A VALID MAPCODE",IF(M802="NO CONNECTION","NO CONNECTION",IF(NOT(ISNUMBER(F802)),"NOT FOUND",IF(AD802,"CONVERTED – PLEASE CHECK","CONVERTED"))))))</f>
        <v/>
      </c>
      <c r="E802" s="46">
        <f>IF(OR(P802="",AC802&lt;&gt;""),"",TRIM(U802&amp;" "&amp;S802))</f>
        <v/>
      </c>
      <c r="F802" s="47">
        <f>IF(OR(M802="",M802="NO CONNECTION"),"",IFERROR(VALUE(SUBSTITUTE(_xlfn.FILTERXML(M802,"//latDeg"),".",MID(1/2,2,1))),""))</f>
        <v/>
      </c>
      <c r="G802" s="47">
        <f>IF(OR(M802="",M802="NO CONNECTION"),"",IFERROR(VALUE(SUBSTITUTE(_xlfn.FILTERXML(M802,"//lonDeg"),".",MID(1/2,2,1))),""))</f>
        <v/>
      </c>
      <c r="H802" s="45">
        <f>IF(ISNUMBER(F802),SUBSTITUTE(ROUND(F802,6)&amp;"",",",".")&amp;", "&amp;SUBSTITUTE(ROUND(G802,6)&amp;"",",","."),"")</f>
        <v/>
      </c>
      <c r="I802" s="46">
        <f>IF(ISNUMBER(F802),IFERROR(HYPERLINK("https://www.mymapcodes.com/go/?t="&amp;IF(U802="","AAA",U802)&amp;"&amp;ma="&amp;LEFT(S802,V802-1)&amp;"&amp;mb="&amp;MID(S802,V802+1,99),"Open on MyMapcodes →"),""),"")</f>
        <v/>
      </c>
      <c r="J802" s="48">
        <f>IF(P802="","",IF(AC802="MISSING","Add the country code: put it in front of the mapcode (e.g. ZAF RDD.2J) or in column C. ZAF = South Africa.",IF(AC802&lt;&gt;"",AC802,IF(M802="NO CONNECTION","Excel couldn't reach the mapcode service. Click the REFRESH RESULTS box just above the table.",IF(NOT(ISNUMBER(F802)),"The mapcode service doesn't recognise "&amp;E802&amp;". Check the mapcode and the country code.",IF(AD802,"Two different country codes were given, so the one in front of the mapcode ("&amp;R802&amp;") was used.",IF(E802&lt;&gt;TRIM(UPPER(B802&amp;"")),"Tidied up to "&amp;E802&amp;".","")))))))</f>
        <v/>
      </c>
      <c r="L802" s="49">
        <f>IF(E802="","",MapcodeAPI&amp;"coords/"&amp;SUBSTITUTE(E802," ","%20"))&amp;LEFT($B$13,0)</f>
        <v/>
      </c>
      <c r="M802" s="49">
        <f>IF(L802="","",IFERROR(_xlfn.WEBSERVICE(L802),IF(MapcodeAPIBackup="","NO CONNECTION",IFERROR(_xlfn.WEBSERVICE(MapcodeAPIBackup&amp;MID(L802,LEN(MapcodeAPI)+1,999)),"NO CONNECTION"))))</f>
        <v/>
      </c>
      <c r="N802" t="inlineStr">
        <is>
          <t xml:space="preserve"> </t>
        </is>
      </c>
      <c r="P802" s="50">
        <f>IFERROR(IF(AND(TRIM(B802&amp;"")="",TRIM(C802&amp;"")=""),"","#"&amp;UPPER(B802&amp;"")),"#(ERROR)")</f>
        <v/>
      </c>
      <c r="Q802" s="50">
        <f>IF(P802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802,2,999)," "," "),"﻿"," "),"​"," "),"⁠"," ")," "," ")," "," "),CHAR(9)," "),CHAR(10)," "),CHAR(13)," "),"MAPCODE"," "),CHAR(34)," "),"“"," "),"”"," "),"'"," "),"’"," "),"‘"," "),"("," "),")"," "),"["," "),"]"," "),"{"," "),"}"," "),","," "),";"," "),"|"," "),":"," "),"/"," "),"\"," ")))</f>
        <v/>
      </c>
      <c r="R802" s="50">
        <f>IF(ISNUMBER(FIND(" ",Q802)),LEFT(Q802,FIND(" ",Q802)-1),"")</f>
        <v/>
      </c>
      <c r="S802" s="50">
        <f>IF(ISNUMBER(FIND(" ",Q802)),TRIM(MID(Q802,FIND(" ",Q802)+1,999)),Q802)</f>
        <v/>
      </c>
      <c r="T8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802&amp;"")," "," "),"﻿"," "),"​"," "),"⁠"," ")," "," ")," "," "),CHAR(9)," "),CHAR(10)," "),CHAR(13)," "),"MAPCODE"," "),CHAR(34)," "),"“"," "),"”"," "),"'"," "),"’"," "),"‘"," "),"("," "),")"," "),"["," "),"]"," "),"{"," "),"}"," "),","," "),";"," "),"|"," "),":"," "),"/"," "),"\"," "))</f>
        <v/>
      </c>
      <c r="U802" s="50">
        <f>IF(R802&lt;&gt;"",R802,T802)</f>
        <v/>
      </c>
      <c r="V802" s="50">
        <f>IFERROR(FIND(".",S802),0)</f>
        <v/>
      </c>
      <c r="W802" s="50">
        <f>IF(V802&gt;0,V802-1,LEN(S802))</f>
        <v/>
      </c>
      <c r="X802" s="50">
        <f>IF(V802=0,"",IFERROR(LEFT(MID(S802,V802+1,99),FIND("-",MID(S802,V802+1,99))-1),MID(S802,V802+1,99)))</f>
        <v/>
      </c>
      <c r="Y802" s="50">
        <f>LEN(X802)</f>
        <v/>
      </c>
      <c r="Z8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802,"0",""),"1",""),"2",""),"3",""),"4",""),"5",""),"6",""),"7",""),"8",""),"9",""),"A",""),"B",""),"C",""),"D",""),"E",""),"F",""),"G",""),"H",""),"I",""),"J",""),"K",""),"L",""),"M",""),"N",""),"O",""),"P",""),"Q",""),"R",""),"S",""),"T",""),"U",""),"V",""),"W",""),"X",""),"Y",""),"Z",""),".",""),"-","")</f>
        <v/>
      </c>
      <c r="AA802" s="50">
        <f>LEN(S802)-LEN(SUBSTITUTE(S802,".",""))</f>
        <v/>
      </c>
      <c r="AB802" s="50">
        <f>AND(W802=5,Y802=4)</f>
        <v/>
      </c>
      <c r="AC802" s="50">
        <f>IF(P802="","",IF(S802="","There is no mapcode in this row, only a country code.",IF(ISNUMBER(FIND(" ",S802)),"There are too many spaces. A mapcode looks like ZAF RDD.2J: the country code, one space, then the code.",IF(Z802&lt;&gt;"","Contains characters that can't be in a mapcode: "&amp;Z802,IF(OR(AA802&lt;&gt;1,W802&lt;2,W802&gt;5,Y802&lt;2,Y802&gt;4),"This doesn't look like a mapcode. Mapcodes look like RDD.2J: 2 to 5 letters or numbers, a dot, then 2 to 4 more.",IF(AND(U802="",NOT(AB802)),"MISSING",IF(AND(U802&lt;&gt;"",OR(LEN(U802)&lt;2,LEN(U802)&gt;6,ISNUMBER(FIND(".",U802)))),"The country code """&amp;U802&amp;""" doesn't look right. Use a code like ZAF (South Africa) or US-CA (California).","")))))))</f>
        <v/>
      </c>
      <c r="AD802" s="50">
        <f>AND(R802&lt;&gt;"",T802&lt;&gt;"",R802&lt;&gt;T802)</f>
        <v/>
      </c>
    </row>
    <row r="803">
      <c r="B803" s="44" t="n"/>
      <c r="C803" s="44" t="n"/>
      <c r="D803" s="45">
        <f>IF(P803="","",IF(AC803="MISSING","MISSING COUNTRY CODE",IF(AC803&lt;&gt;"","NOT A VALID MAPCODE",IF(M803="NO CONNECTION","NO CONNECTION",IF(NOT(ISNUMBER(F803)),"NOT FOUND",IF(AD803,"CONVERTED – PLEASE CHECK","CONVERTED"))))))</f>
        <v/>
      </c>
      <c r="E803" s="46">
        <f>IF(OR(P803="",AC803&lt;&gt;""),"",TRIM(U803&amp;" "&amp;S803))</f>
        <v/>
      </c>
      <c r="F803" s="47">
        <f>IF(OR(M803="",M803="NO CONNECTION"),"",IFERROR(VALUE(SUBSTITUTE(_xlfn.FILTERXML(M803,"//latDeg"),".",MID(1/2,2,1))),""))</f>
        <v/>
      </c>
      <c r="G803" s="47">
        <f>IF(OR(M803="",M803="NO CONNECTION"),"",IFERROR(VALUE(SUBSTITUTE(_xlfn.FILTERXML(M803,"//lonDeg"),".",MID(1/2,2,1))),""))</f>
        <v/>
      </c>
      <c r="H803" s="45">
        <f>IF(ISNUMBER(F803),SUBSTITUTE(ROUND(F803,6)&amp;"",",",".")&amp;", "&amp;SUBSTITUTE(ROUND(G803,6)&amp;"",",","."),"")</f>
        <v/>
      </c>
      <c r="I803" s="46">
        <f>IF(ISNUMBER(F803),IFERROR(HYPERLINK("https://www.mymapcodes.com/go/?t="&amp;IF(U803="","AAA",U803)&amp;"&amp;ma="&amp;LEFT(S803,V803-1)&amp;"&amp;mb="&amp;MID(S803,V803+1,99),"Open on MyMapcodes →"),""),"")</f>
        <v/>
      </c>
      <c r="J803" s="48">
        <f>IF(P803="","",IF(AC803="MISSING","Add the country code: put it in front of the mapcode (e.g. ZAF RDD.2J) or in column C. ZAF = South Africa.",IF(AC803&lt;&gt;"",AC803,IF(M803="NO CONNECTION","Excel couldn't reach the mapcode service. Click the REFRESH RESULTS box just above the table.",IF(NOT(ISNUMBER(F803)),"The mapcode service doesn't recognise "&amp;E803&amp;". Check the mapcode and the country code.",IF(AD803,"Two different country codes were given, so the one in front of the mapcode ("&amp;R803&amp;") was used.",IF(E803&lt;&gt;TRIM(UPPER(B803&amp;"")),"Tidied up to "&amp;E803&amp;".","")))))))</f>
        <v/>
      </c>
      <c r="L803" s="49">
        <f>IF(E803="","",MapcodeAPI&amp;"coords/"&amp;SUBSTITUTE(E803," ","%20"))&amp;LEFT($B$13,0)</f>
        <v/>
      </c>
      <c r="M803" s="49">
        <f>IF(L803="","",IFERROR(_xlfn.WEBSERVICE(L803),IF(MapcodeAPIBackup="","NO CONNECTION",IFERROR(_xlfn.WEBSERVICE(MapcodeAPIBackup&amp;MID(L803,LEN(MapcodeAPI)+1,999)),"NO CONNECTION"))))</f>
        <v/>
      </c>
      <c r="N803" t="inlineStr">
        <is>
          <t xml:space="preserve"> </t>
        </is>
      </c>
      <c r="P803" s="50">
        <f>IFERROR(IF(AND(TRIM(B803&amp;"")="",TRIM(C803&amp;"")=""),"","#"&amp;UPPER(B803&amp;"")),"#(ERROR)")</f>
        <v/>
      </c>
      <c r="Q803" s="50">
        <f>IF(P803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803,2,999)," "," "),"﻿"," "),"​"," "),"⁠"," ")," "," ")," "," "),CHAR(9)," "),CHAR(10)," "),CHAR(13)," "),"MAPCODE"," "),CHAR(34)," "),"“"," "),"”"," "),"'"," "),"’"," "),"‘"," "),"("," "),")"," "),"["," "),"]"," "),"{"," "),"}"," "),","," "),";"," "),"|"," "),":"," "),"/"," "),"\"," ")))</f>
        <v/>
      </c>
      <c r="R803" s="50">
        <f>IF(ISNUMBER(FIND(" ",Q803)),LEFT(Q803,FIND(" ",Q803)-1),"")</f>
        <v/>
      </c>
      <c r="S803" s="50">
        <f>IF(ISNUMBER(FIND(" ",Q803)),TRIM(MID(Q803,FIND(" ",Q803)+1,999)),Q803)</f>
        <v/>
      </c>
      <c r="T8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803&amp;"")," "," "),"﻿"," "),"​"," "),"⁠"," ")," "," ")," "," "),CHAR(9)," "),CHAR(10)," "),CHAR(13)," "),"MAPCODE"," "),CHAR(34)," "),"“"," "),"”"," "),"'"," "),"’"," "),"‘"," "),"("," "),")"," "),"["," "),"]"," "),"{"," "),"}"," "),","," "),";"," "),"|"," "),":"," "),"/"," "),"\"," "))</f>
        <v/>
      </c>
      <c r="U803" s="50">
        <f>IF(R803&lt;&gt;"",R803,T803)</f>
        <v/>
      </c>
      <c r="V803" s="50">
        <f>IFERROR(FIND(".",S803),0)</f>
        <v/>
      </c>
      <c r="W803" s="50">
        <f>IF(V803&gt;0,V803-1,LEN(S803))</f>
        <v/>
      </c>
      <c r="X803" s="50">
        <f>IF(V803=0,"",IFERROR(LEFT(MID(S803,V803+1,99),FIND("-",MID(S803,V803+1,99))-1),MID(S803,V803+1,99)))</f>
        <v/>
      </c>
      <c r="Y803" s="50">
        <f>LEN(X803)</f>
        <v/>
      </c>
      <c r="Z8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803,"0",""),"1",""),"2",""),"3",""),"4",""),"5",""),"6",""),"7",""),"8",""),"9",""),"A",""),"B",""),"C",""),"D",""),"E",""),"F",""),"G",""),"H",""),"I",""),"J",""),"K",""),"L",""),"M",""),"N",""),"O",""),"P",""),"Q",""),"R",""),"S",""),"T",""),"U",""),"V",""),"W",""),"X",""),"Y",""),"Z",""),".",""),"-","")</f>
        <v/>
      </c>
      <c r="AA803" s="50">
        <f>LEN(S803)-LEN(SUBSTITUTE(S803,".",""))</f>
        <v/>
      </c>
      <c r="AB803" s="50">
        <f>AND(W803=5,Y803=4)</f>
        <v/>
      </c>
      <c r="AC803" s="50">
        <f>IF(P803="","",IF(S803="","There is no mapcode in this row, only a country code.",IF(ISNUMBER(FIND(" ",S803)),"There are too many spaces. A mapcode looks like ZAF RDD.2J: the country code, one space, then the code.",IF(Z803&lt;&gt;"","Contains characters that can't be in a mapcode: "&amp;Z803,IF(OR(AA803&lt;&gt;1,W803&lt;2,W803&gt;5,Y803&lt;2,Y803&gt;4),"This doesn't look like a mapcode. Mapcodes look like RDD.2J: 2 to 5 letters or numbers, a dot, then 2 to 4 more.",IF(AND(U803="",NOT(AB803)),"MISSING",IF(AND(U803&lt;&gt;"",OR(LEN(U803)&lt;2,LEN(U803)&gt;6,ISNUMBER(FIND(".",U803)))),"The country code """&amp;U803&amp;""" doesn't look right. Use a code like ZAF (South Africa) or US-CA (California).","")))))))</f>
        <v/>
      </c>
      <c r="AD803" s="50">
        <f>AND(R803&lt;&gt;"",T803&lt;&gt;"",R803&lt;&gt;T803)</f>
        <v/>
      </c>
    </row>
    <row r="804">
      <c r="B804" s="44" t="n"/>
      <c r="C804" s="44" t="n"/>
      <c r="D804" s="45">
        <f>IF(P804="","",IF(AC804="MISSING","MISSING COUNTRY CODE",IF(AC804&lt;&gt;"","NOT A VALID MAPCODE",IF(M804="NO CONNECTION","NO CONNECTION",IF(NOT(ISNUMBER(F804)),"NOT FOUND",IF(AD804,"CONVERTED – PLEASE CHECK","CONVERTED"))))))</f>
        <v/>
      </c>
      <c r="E804" s="46">
        <f>IF(OR(P804="",AC804&lt;&gt;""),"",TRIM(U804&amp;" "&amp;S804))</f>
        <v/>
      </c>
      <c r="F804" s="47">
        <f>IF(OR(M804="",M804="NO CONNECTION"),"",IFERROR(VALUE(SUBSTITUTE(_xlfn.FILTERXML(M804,"//latDeg"),".",MID(1/2,2,1))),""))</f>
        <v/>
      </c>
      <c r="G804" s="47">
        <f>IF(OR(M804="",M804="NO CONNECTION"),"",IFERROR(VALUE(SUBSTITUTE(_xlfn.FILTERXML(M804,"//lonDeg"),".",MID(1/2,2,1))),""))</f>
        <v/>
      </c>
      <c r="H804" s="45">
        <f>IF(ISNUMBER(F804),SUBSTITUTE(ROUND(F804,6)&amp;"",",",".")&amp;", "&amp;SUBSTITUTE(ROUND(G804,6)&amp;"",",","."),"")</f>
        <v/>
      </c>
      <c r="I804" s="46">
        <f>IF(ISNUMBER(F804),IFERROR(HYPERLINK("https://www.mymapcodes.com/go/?t="&amp;IF(U804="","AAA",U804)&amp;"&amp;ma="&amp;LEFT(S804,V804-1)&amp;"&amp;mb="&amp;MID(S804,V804+1,99),"Open on MyMapcodes →"),""),"")</f>
        <v/>
      </c>
      <c r="J804" s="48">
        <f>IF(P804="","",IF(AC804="MISSING","Add the country code: put it in front of the mapcode (e.g. ZAF RDD.2J) or in column C. ZAF = South Africa.",IF(AC804&lt;&gt;"",AC804,IF(M804="NO CONNECTION","Excel couldn't reach the mapcode service. Click the REFRESH RESULTS box just above the table.",IF(NOT(ISNUMBER(F804)),"The mapcode service doesn't recognise "&amp;E804&amp;". Check the mapcode and the country code.",IF(AD804,"Two different country codes were given, so the one in front of the mapcode ("&amp;R804&amp;") was used.",IF(E804&lt;&gt;TRIM(UPPER(B804&amp;"")),"Tidied up to "&amp;E804&amp;".","")))))))</f>
        <v/>
      </c>
      <c r="L804" s="49">
        <f>IF(E804="","",MapcodeAPI&amp;"coords/"&amp;SUBSTITUTE(E804," ","%20"))&amp;LEFT($B$13,0)</f>
        <v/>
      </c>
      <c r="M804" s="49">
        <f>IF(L804="","",IFERROR(_xlfn.WEBSERVICE(L804),IF(MapcodeAPIBackup="","NO CONNECTION",IFERROR(_xlfn.WEBSERVICE(MapcodeAPIBackup&amp;MID(L804,LEN(MapcodeAPI)+1,999)),"NO CONNECTION"))))</f>
        <v/>
      </c>
      <c r="N804" t="inlineStr">
        <is>
          <t xml:space="preserve"> </t>
        </is>
      </c>
      <c r="P804" s="50">
        <f>IFERROR(IF(AND(TRIM(B804&amp;"")="",TRIM(C804&amp;"")=""),"","#"&amp;UPPER(B804&amp;"")),"#(ERROR)")</f>
        <v/>
      </c>
      <c r="Q804" s="50">
        <f>IF(P804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804,2,999)," "," "),"﻿"," "),"​"," "),"⁠"," ")," "," ")," "," "),CHAR(9)," "),CHAR(10)," "),CHAR(13)," "),"MAPCODE"," "),CHAR(34)," "),"“"," "),"”"," "),"'"," "),"’"," "),"‘"," "),"("," "),")"," "),"["," "),"]"," "),"{"," "),"}"," "),","," "),";"," "),"|"," "),":"," "),"/"," "),"\"," ")))</f>
        <v/>
      </c>
      <c r="R804" s="50">
        <f>IF(ISNUMBER(FIND(" ",Q804)),LEFT(Q804,FIND(" ",Q804)-1),"")</f>
        <v/>
      </c>
      <c r="S804" s="50">
        <f>IF(ISNUMBER(FIND(" ",Q804)),TRIM(MID(Q804,FIND(" ",Q804)+1,999)),Q804)</f>
        <v/>
      </c>
      <c r="T8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804&amp;"")," "," "),"﻿"," "),"​"," "),"⁠"," ")," "," ")," "," "),CHAR(9)," "),CHAR(10)," "),CHAR(13)," "),"MAPCODE"," "),CHAR(34)," "),"“"," "),"”"," "),"'"," "),"’"," "),"‘"," "),"("," "),")"," "),"["," "),"]"," "),"{"," "),"}"," "),","," "),";"," "),"|"," "),":"," "),"/"," "),"\"," "))</f>
        <v/>
      </c>
      <c r="U804" s="50">
        <f>IF(R804&lt;&gt;"",R804,T804)</f>
        <v/>
      </c>
      <c r="V804" s="50">
        <f>IFERROR(FIND(".",S804),0)</f>
        <v/>
      </c>
      <c r="W804" s="50">
        <f>IF(V804&gt;0,V804-1,LEN(S804))</f>
        <v/>
      </c>
      <c r="X804" s="50">
        <f>IF(V804=0,"",IFERROR(LEFT(MID(S804,V804+1,99),FIND("-",MID(S804,V804+1,99))-1),MID(S804,V804+1,99)))</f>
        <v/>
      </c>
      <c r="Y804" s="50">
        <f>LEN(X804)</f>
        <v/>
      </c>
      <c r="Z8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804,"0",""),"1",""),"2",""),"3",""),"4",""),"5",""),"6",""),"7",""),"8",""),"9",""),"A",""),"B",""),"C",""),"D",""),"E",""),"F",""),"G",""),"H",""),"I",""),"J",""),"K",""),"L",""),"M",""),"N",""),"O",""),"P",""),"Q",""),"R",""),"S",""),"T",""),"U",""),"V",""),"W",""),"X",""),"Y",""),"Z",""),".",""),"-","")</f>
        <v/>
      </c>
      <c r="AA804" s="50">
        <f>LEN(S804)-LEN(SUBSTITUTE(S804,".",""))</f>
        <v/>
      </c>
      <c r="AB804" s="50">
        <f>AND(W804=5,Y804=4)</f>
        <v/>
      </c>
      <c r="AC804" s="50">
        <f>IF(P804="","",IF(S804="","There is no mapcode in this row, only a country code.",IF(ISNUMBER(FIND(" ",S804)),"There are too many spaces. A mapcode looks like ZAF RDD.2J: the country code, one space, then the code.",IF(Z804&lt;&gt;"","Contains characters that can't be in a mapcode: "&amp;Z804,IF(OR(AA804&lt;&gt;1,W804&lt;2,W804&gt;5,Y804&lt;2,Y804&gt;4),"This doesn't look like a mapcode. Mapcodes look like RDD.2J: 2 to 5 letters or numbers, a dot, then 2 to 4 more.",IF(AND(U804="",NOT(AB804)),"MISSING",IF(AND(U804&lt;&gt;"",OR(LEN(U804)&lt;2,LEN(U804)&gt;6,ISNUMBER(FIND(".",U804)))),"The country code """&amp;U804&amp;""" doesn't look right. Use a code like ZAF (South Africa) or US-CA (California).","")))))))</f>
        <v/>
      </c>
      <c r="AD804" s="50">
        <f>AND(R804&lt;&gt;"",T804&lt;&gt;"",R804&lt;&gt;T804)</f>
        <v/>
      </c>
    </row>
    <row r="805">
      <c r="B805" s="44" t="n"/>
      <c r="C805" s="44" t="n"/>
      <c r="D805" s="45">
        <f>IF(P805="","",IF(AC805="MISSING","MISSING COUNTRY CODE",IF(AC805&lt;&gt;"","NOT A VALID MAPCODE",IF(M805="NO CONNECTION","NO CONNECTION",IF(NOT(ISNUMBER(F805)),"NOT FOUND",IF(AD805,"CONVERTED – PLEASE CHECK","CONVERTED"))))))</f>
        <v/>
      </c>
      <c r="E805" s="46">
        <f>IF(OR(P805="",AC805&lt;&gt;""),"",TRIM(U805&amp;" "&amp;S805))</f>
        <v/>
      </c>
      <c r="F805" s="47">
        <f>IF(OR(M805="",M805="NO CONNECTION"),"",IFERROR(VALUE(SUBSTITUTE(_xlfn.FILTERXML(M805,"//latDeg"),".",MID(1/2,2,1))),""))</f>
        <v/>
      </c>
      <c r="G805" s="47">
        <f>IF(OR(M805="",M805="NO CONNECTION"),"",IFERROR(VALUE(SUBSTITUTE(_xlfn.FILTERXML(M805,"//lonDeg"),".",MID(1/2,2,1))),""))</f>
        <v/>
      </c>
      <c r="H805" s="45">
        <f>IF(ISNUMBER(F805),SUBSTITUTE(ROUND(F805,6)&amp;"",",",".")&amp;", "&amp;SUBSTITUTE(ROUND(G805,6)&amp;"",",","."),"")</f>
        <v/>
      </c>
      <c r="I805" s="46">
        <f>IF(ISNUMBER(F805),IFERROR(HYPERLINK("https://www.mymapcodes.com/go/?t="&amp;IF(U805="","AAA",U805)&amp;"&amp;ma="&amp;LEFT(S805,V805-1)&amp;"&amp;mb="&amp;MID(S805,V805+1,99),"Open on MyMapcodes →"),""),"")</f>
        <v/>
      </c>
      <c r="J805" s="48">
        <f>IF(P805="","",IF(AC805="MISSING","Add the country code: put it in front of the mapcode (e.g. ZAF RDD.2J) or in column C. ZAF = South Africa.",IF(AC805&lt;&gt;"",AC805,IF(M805="NO CONNECTION","Excel couldn't reach the mapcode service. Click the REFRESH RESULTS box just above the table.",IF(NOT(ISNUMBER(F805)),"The mapcode service doesn't recognise "&amp;E805&amp;". Check the mapcode and the country code.",IF(AD805,"Two different country codes were given, so the one in front of the mapcode ("&amp;R805&amp;") was used.",IF(E805&lt;&gt;TRIM(UPPER(B805&amp;"")),"Tidied up to "&amp;E805&amp;".","")))))))</f>
        <v/>
      </c>
      <c r="L805" s="49">
        <f>IF(E805="","",MapcodeAPI&amp;"coords/"&amp;SUBSTITUTE(E805," ","%20"))&amp;LEFT($B$13,0)</f>
        <v/>
      </c>
      <c r="M805" s="49">
        <f>IF(L805="","",IFERROR(_xlfn.WEBSERVICE(L805),IF(MapcodeAPIBackup="","NO CONNECTION",IFERROR(_xlfn.WEBSERVICE(MapcodeAPIBackup&amp;MID(L805,LEN(MapcodeAPI)+1,999)),"NO CONNECTION"))))</f>
        <v/>
      </c>
      <c r="N805" t="inlineStr">
        <is>
          <t xml:space="preserve"> </t>
        </is>
      </c>
      <c r="P805" s="50">
        <f>IFERROR(IF(AND(TRIM(B805&amp;"")="",TRIM(C805&amp;"")=""),"","#"&amp;UPPER(B805&amp;"")),"#(ERROR)")</f>
        <v/>
      </c>
      <c r="Q805" s="50">
        <f>IF(P805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805,2,999)," "," "),"﻿"," "),"​"," "),"⁠"," ")," "," ")," "," "),CHAR(9)," "),CHAR(10)," "),CHAR(13)," "),"MAPCODE"," "),CHAR(34)," "),"“"," "),"”"," "),"'"," "),"’"," "),"‘"," "),"("," "),")"," "),"["," "),"]"," "),"{"," "),"}"," "),","," "),";"," "),"|"," "),":"," "),"/"," "),"\"," ")))</f>
        <v/>
      </c>
      <c r="R805" s="50">
        <f>IF(ISNUMBER(FIND(" ",Q805)),LEFT(Q805,FIND(" ",Q805)-1),"")</f>
        <v/>
      </c>
      <c r="S805" s="50">
        <f>IF(ISNUMBER(FIND(" ",Q805)),TRIM(MID(Q805,FIND(" ",Q805)+1,999)),Q805)</f>
        <v/>
      </c>
      <c r="T8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805&amp;"")," "," "),"﻿"," "),"​"," "),"⁠"," ")," "," ")," "," "),CHAR(9)," "),CHAR(10)," "),CHAR(13)," "),"MAPCODE"," "),CHAR(34)," "),"“"," "),"”"," "),"'"," "),"’"," "),"‘"," "),"("," "),")"," "),"["," "),"]"," "),"{"," "),"}"," "),","," "),";"," "),"|"," "),":"," "),"/"," "),"\"," "))</f>
        <v/>
      </c>
      <c r="U805" s="50">
        <f>IF(R805&lt;&gt;"",R805,T805)</f>
        <v/>
      </c>
      <c r="V805" s="50">
        <f>IFERROR(FIND(".",S805),0)</f>
        <v/>
      </c>
      <c r="W805" s="50">
        <f>IF(V805&gt;0,V805-1,LEN(S805))</f>
        <v/>
      </c>
      <c r="X805" s="50">
        <f>IF(V805=0,"",IFERROR(LEFT(MID(S805,V805+1,99),FIND("-",MID(S805,V805+1,99))-1),MID(S805,V805+1,99)))</f>
        <v/>
      </c>
      <c r="Y805" s="50">
        <f>LEN(X805)</f>
        <v/>
      </c>
      <c r="Z8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805,"0",""),"1",""),"2",""),"3",""),"4",""),"5",""),"6",""),"7",""),"8",""),"9",""),"A",""),"B",""),"C",""),"D",""),"E",""),"F",""),"G",""),"H",""),"I",""),"J",""),"K",""),"L",""),"M",""),"N",""),"O",""),"P",""),"Q",""),"R",""),"S",""),"T",""),"U",""),"V",""),"W",""),"X",""),"Y",""),"Z",""),".",""),"-","")</f>
        <v/>
      </c>
      <c r="AA805" s="50">
        <f>LEN(S805)-LEN(SUBSTITUTE(S805,".",""))</f>
        <v/>
      </c>
      <c r="AB805" s="50">
        <f>AND(W805=5,Y805=4)</f>
        <v/>
      </c>
      <c r="AC805" s="50">
        <f>IF(P805="","",IF(S805="","There is no mapcode in this row, only a country code.",IF(ISNUMBER(FIND(" ",S805)),"There are too many spaces. A mapcode looks like ZAF RDD.2J: the country code, one space, then the code.",IF(Z805&lt;&gt;"","Contains characters that can't be in a mapcode: "&amp;Z805,IF(OR(AA805&lt;&gt;1,W805&lt;2,W805&gt;5,Y805&lt;2,Y805&gt;4),"This doesn't look like a mapcode. Mapcodes look like RDD.2J: 2 to 5 letters or numbers, a dot, then 2 to 4 more.",IF(AND(U805="",NOT(AB805)),"MISSING",IF(AND(U805&lt;&gt;"",OR(LEN(U805)&lt;2,LEN(U805)&gt;6,ISNUMBER(FIND(".",U805)))),"The country code """&amp;U805&amp;""" doesn't look right. Use a code like ZAF (South Africa) or US-CA (California).","")))))))</f>
        <v/>
      </c>
      <c r="AD805" s="50">
        <f>AND(R805&lt;&gt;"",T805&lt;&gt;"",R805&lt;&gt;T805)</f>
        <v/>
      </c>
    </row>
    <row r="806">
      <c r="B806" s="44" t="n"/>
      <c r="C806" s="44" t="n"/>
      <c r="D806" s="45">
        <f>IF(P806="","",IF(AC806="MISSING","MISSING COUNTRY CODE",IF(AC806&lt;&gt;"","NOT A VALID MAPCODE",IF(M806="NO CONNECTION","NO CONNECTION",IF(NOT(ISNUMBER(F806)),"NOT FOUND",IF(AD806,"CONVERTED – PLEASE CHECK","CONVERTED"))))))</f>
        <v/>
      </c>
      <c r="E806" s="46">
        <f>IF(OR(P806="",AC806&lt;&gt;""),"",TRIM(U806&amp;" "&amp;S806))</f>
        <v/>
      </c>
      <c r="F806" s="47">
        <f>IF(OR(M806="",M806="NO CONNECTION"),"",IFERROR(VALUE(SUBSTITUTE(_xlfn.FILTERXML(M806,"//latDeg"),".",MID(1/2,2,1))),""))</f>
        <v/>
      </c>
      <c r="G806" s="47">
        <f>IF(OR(M806="",M806="NO CONNECTION"),"",IFERROR(VALUE(SUBSTITUTE(_xlfn.FILTERXML(M806,"//lonDeg"),".",MID(1/2,2,1))),""))</f>
        <v/>
      </c>
      <c r="H806" s="45">
        <f>IF(ISNUMBER(F806),SUBSTITUTE(ROUND(F806,6)&amp;"",",",".")&amp;", "&amp;SUBSTITUTE(ROUND(G806,6)&amp;"",",","."),"")</f>
        <v/>
      </c>
      <c r="I806" s="46">
        <f>IF(ISNUMBER(F806),IFERROR(HYPERLINK("https://www.mymapcodes.com/go/?t="&amp;IF(U806="","AAA",U806)&amp;"&amp;ma="&amp;LEFT(S806,V806-1)&amp;"&amp;mb="&amp;MID(S806,V806+1,99),"Open on MyMapcodes →"),""),"")</f>
        <v/>
      </c>
      <c r="J806" s="48">
        <f>IF(P806="","",IF(AC806="MISSING","Add the country code: put it in front of the mapcode (e.g. ZAF RDD.2J) or in column C. ZAF = South Africa.",IF(AC806&lt;&gt;"",AC806,IF(M806="NO CONNECTION","Excel couldn't reach the mapcode service. Click the REFRESH RESULTS box just above the table.",IF(NOT(ISNUMBER(F806)),"The mapcode service doesn't recognise "&amp;E806&amp;". Check the mapcode and the country code.",IF(AD806,"Two different country codes were given, so the one in front of the mapcode ("&amp;R806&amp;") was used.",IF(E806&lt;&gt;TRIM(UPPER(B806&amp;"")),"Tidied up to "&amp;E806&amp;".","")))))))</f>
        <v/>
      </c>
      <c r="L806" s="49">
        <f>IF(E806="","",MapcodeAPI&amp;"coords/"&amp;SUBSTITUTE(E806," ","%20"))&amp;LEFT($B$13,0)</f>
        <v/>
      </c>
      <c r="M806" s="49">
        <f>IF(L806="","",IFERROR(_xlfn.WEBSERVICE(L806),IF(MapcodeAPIBackup="","NO CONNECTION",IFERROR(_xlfn.WEBSERVICE(MapcodeAPIBackup&amp;MID(L806,LEN(MapcodeAPI)+1,999)),"NO CONNECTION"))))</f>
        <v/>
      </c>
      <c r="N806" t="inlineStr">
        <is>
          <t xml:space="preserve"> </t>
        </is>
      </c>
      <c r="P806" s="50">
        <f>IFERROR(IF(AND(TRIM(B806&amp;"")="",TRIM(C806&amp;"")=""),"","#"&amp;UPPER(B806&amp;"")),"#(ERROR)")</f>
        <v/>
      </c>
      <c r="Q806" s="50">
        <f>IF(P806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806,2,999)," "," "),"﻿"," "),"​"," "),"⁠"," ")," "," ")," "," "),CHAR(9)," "),CHAR(10)," "),CHAR(13)," "),"MAPCODE"," "),CHAR(34)," "),"“"," "),"”"," "),"'"," "),"’"," "),"‘"," "),"("," "),")"," "),"["," "),"]"," "),"{"," "),"}"," "),","," "),";"," "),"|"," "),":"," "),"/"," "),"\"," ")))</f>
        <v/>
      </c>
      <c r="R806" s="50">
        <f>IF(ISNUMBER(FIND(" ",Q806)),LEFT(Q806,FIND(" ",Q806)-1),"")</f>
        <v/>
      </c>
      <c r="S806" s="50">
        <f>IF(ISNUMBER(FIND(" ",Q806)),TRIM(MID(Q806,FIND(" ",Q806)+1,999)),Q806)</f>
        <v/>
      </c>
      <c r="T8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806&amp;"")," "," "),"﻿"," "),"​"," "),"⁠"," ")," "," ")," "," "),CHAR(9)," "),CHAR(10)," "),CHAR(13)," "),"MAPCODE"," "),CHAR(34)," "),"“"," "),"”"," "),"'"," "),"’"," "),"‘"," "),"("," "),")"," "),"["," "),"]"," "),"{"," "),"}"," "),","," "),";"," "),"|"," "),":"," "),"/"," "),"\"," "))</f>
        <v/>
      </c>
      <c r="U806" s="50">
        <f>IF(R806&lt;&gt;"",R806,T806)</f>
        <v/>
      </c>
      <c r="V806" s="50">
        <f>IFERROR(FIND(".",S806),0)</f>
        <v/>
      </c>
      <c r="W806" s="50">
        <f>IF(V806&gt;0,V806-1,LEN(S806))</f>
        <v/>
      </c>
      <c r="X806" s="50">
        <f>IF(V806=0,"",IFERROR(LEFT(MID(S806,V806+1,99),FIND("-",MID(S806,V806+1,99))-1),MID(S806,V806+1,99)))</f>
        <v/>
      </c>
      <c r="Y806" s="50">
        <f>LEN(X806)</f>
        <v/>
      </c>
      <c r="Z8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806,"0",""),"1",""),"2",""),"3",""),"4",""),"5",""),"6",""),"7",""),"8",""),"9",""),"A",""),"B",""),"C",""),"D",""),"E",""),"F",""),"G",""),"H",""),"I",""),"J",""),"K",""),"L",""),"M",""),"N",""),"O",""),"P",""),"Q",""),"R",""),"S",""),"T",""),"U",""),"V",""),"W",""),"X",""),"Y",""),"Z",""),".",""),"-","")</f>
        <v/>
      </c>
      <c r="AA806" s="50">
        <f>LEN(S806)-LEN(SUBSTITUTE(S806,".",""))</f>
        <v/>
      </c>
      <c r="AB806" s="50">
        <f>AND(W806=5,Y806=4)</f>
        <v/>
      </c>
      <c r="AC806" s="50">
        <f>IF(P806="","",IF(S806="","There is no mapcode in this row, only a country code.",IF(ISNUMBER(FIND(" ",S806)),"There are too many spaces. A mapcode looks like ZAF RDD.2J: the country code, one space, then the code.",IF(Z806&lt;&gt;"","Contains characters that can't be in a mapcode: "&amp;Z806,IF(OR(AA806&lt;&gt;1,W806&lt;2,W806&gt;5,Y806&lt;2,Y806&gt;4),"This doesn't look like a mapcode. Mapcodes look like RDD.2J: 2 to 5 letters or numbers, a dot, then 2 to 4 more.",IF(AND(U806="",NOT(AB806)),"MISSING",IF(AND(U806&lt;&gt;"",OR(LEN(U806)&lt;2,LEN(U806)&gt;6,ISNUMBER(FIND(".",U806)))),"The country code """&amp;U806&amp;""" doesn't look right. Use a code like ZAF (South Africa) or US-CA (California).","")))))))</f>
        <v/>
      </c>
      <c r="AD806" s="50">
        <f>AND(R806&lt;&gt;"",T806&lt;&gt;"",R806&lt;&gt;T806)</f>
        <v/>
      </c>
    </row>
    <row r="807">
      <c r="B807" s="44" t="n"/>
      <c r="C807" s="44" t="n"/>
      <c r="D807" s="45">
        <f>IF(P807="","",IF(AC807="MISSING","MISSING COUNTRY CODE",IF(AC807&lt;&gt;"","NOT A VALID MAPCODE",IF(M807="NO CONNECTION","NO CONNECTION",IF(NOT(ISNUMBER(F807)),"NOT FOUND",IF(AD807,"CONVERTED – PLEASE CHECK","CONVERTED"))))))</f>
        <v/>
      </c>
      <c r="E807" s="46">
        <f>IF(OR(P807="",AC807&lt;&gt;""),"",TRIM(U807&amp;" "&amp;S807))</f>
        <v/>
      </c>
      <c r="F807" s="47">
        <f>IF(OR(M807="",M807="NO CONNECTION"),"",IFERROR(VALUE(SUBSTITUTE(_xlfn.FILTERXML(M807,"//latDeg"),".",MID(1/2,2,1))),""))</f>
        <v/>
      </c>
      <c r="G807" s="47">
        <f>IF(OR(M807="",M807="NO CONNECTION"),"",IFERROR(VALUE(SUBSTITUTE(_xlfn.FILTERXML(M807,"//lonDeg"),".",MID(1/2,2,1))),""))</f>
        <v/>
      </c>
      <c r="H807" s="45">
        <f>IF(ISNUMBER(F807),SUBSTITUTE(ROUND(F807,6)&amp;"",",",".")&amp;", "&amp;SUBSTITUTE(ROUND(G807,6)&amp;"",",","."),"")</f>
        <v/>
      </c>
      <c r="I807" s="46">
        <f>IF(ISNUMBER(F807),IFERROR(HYPERLINK("https://www.mymapcodes.com/go/?t="&amp;IF(U807="","AAA",U807)&amp;"&amp;ma="&amp;LEFT(S807,V807-1)&amp;"&amp;mb="&amp;MID(S807,V807+1,99),"Open on MyMapcodes →"),""),"")</f>
        <v/>
      </c>
      <c r="J807" s="48">
        <f>IF(P807="","",IF(AC807="MISSING","Add the country code: put it in front of the mapcode (e.g. ZAF RDD.2J) or in column C. ZAF = South Africa.",IF(AC807&lt;&gt;"",AC807,IF(M807="NO CONNECTION","Excel couldn't reach the mapcode service. Click the REFRESH RESULTS box just above the table.",IF(NOT(ISNUMBER(F807)),"The mapcode service doesn't recognise "&amp;E807&amp;". Check the mapcode and the country code.",IF(AD807,"Two different country codes were given, so the one in front of the mapcode ("&amp;R807&amp;") was used.",IF(E807&lt;&gt;TRIM(UPPER(B807&amp;"")),"Tidied up to "&amp;E807&amp;".","")))))))</f>
        <v/>
      </c>
      <c r="L807" s="49">
        <f>IF(E807="","",MapcodeAPI&amp;"coords/"&amp;SUBSTITUTE(E807," ","%20"))&amp;LEFT($B$13,0)</f>
        <v/>
      </c>
      <c r="M807" s="49">
        <f>IF(L807="","",IFERROR(_xlfn.WEBSERVICE(L807),IF(MapcodeAPIBackup="","NO CONNECTION",IFERROR(_xlfn.WEBSERVICE(MapcodeAPIBackup&amp;MID(L807,LEN(MapcodeAPI)+1,999)),"NO CONNECTION"))))</f>
        <v/>
      </c>
      <c r="N807" t="inlineStr">
        <is>
          <t xml:space="preserve"> </t>
        </is>
      </c>
      <c r="P807" s="50">
        <f>IFERROR(IF(AND(TRIM(B807&amp;"")="",TRIM(C807&amp;"")=""),"","#"&amp;UPPER(B807&amp;"")),"#(ERROR)")</f>
        <v/>
      </c>
      <c r="Q807" s="50">
        <f>IF(P807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807,2,999)," "," "),"﻿"," "),"​"," "),"⁠"," ")," "," ")," "," "),CHAR(9)," "),CHAR(10)," "),CHAR(13)," "),"MAPCODE"," "),CHAR(34)," "),"“"," "),"”"," "),"'"," "),"’"," "),"‘"," "),"("," "),")"," "),"["," "),"]"," "),"{"," "),"}"," "),","," "),";"," "),"|"," "),":"," "),"/"," "),"\"," ")))</f>
        <v/>
      </c>
      <c r="R807" s="50">
        <f>IF(ISNUMBER(FIND(" ",Q807)),LEFT(Q807,FIND(" ",Q807)-1),"")</f>
        <v/>
      </c>
      <c r="S807" s="50">
        <f>IF(ISNUMBER(FIND(" ",Q807)),TRIM(MID(Q807,FIND(" ",Q807)+1,999)),Q807)</f>
        <v/>
      </c>
      <c r="T8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807&amp;"")," "," "),"﻿"," "),"​"," "),"⁠"," ")," "," ")," "," "),CHAR(9)," "),CHAR(10)," "),CHAR(13)," "),"MAPCODE"," "),CHAR(34)," "),"“"," "),"”"," "),"'"," "),"’"," "),"‘"," "),"("," "),")"," "),"["," "),"]"," "),"{"," "),"}"," "),","," "),";"," "),"|"," "),":"," "),"/"," "),"\"," "))</f>
        <v/>
      </c>
      <c r="U807" s="50">
        <f>IF(R807&lt;&gt;"",R807,T807)</f>
        <v/>
      </c>
      <c r="V807" s="50">
        <f>IFERROR(FIND(".",S807),0)</f>
        <v/>
      </c>
      <c r="W807" s="50">
        <f>IF(V807&gt;0,V807-1,LEN(S807))</f>
        <v/>
      </c>
      <c r="X807" s="50">
        <f>IF(V807=0,"",IFERROR(LEFT(MID(S807,V807+1,99),FIND("-",MID(S807,V807+1,99))-1),MID(S807,V807+1,99)))</f>
        <v/>
      </c>
      <c r="Y807" s="50">
        <f>LEN(X807)</f>
        <v/>
      </c>
      <c r="Z8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807,"0",""),"1",""),"2",""),"3",""),"4",""),"5",""),"6",""),"7",""),"8",""),"9",""),"A",""),"B",""),"C",""),"D",""),"E",""),"F",""),"G",""),"H",""),"I",""),"J",""),"K",""),"L",""),"M",""),"N",""),"O",""),"P",""),"Q",""),"R",""),"S",""),"T",""),"U",""),"V",""),"W",""),"X",""),"Y",""),"Z",""),".",""),"-","")</f>
        <v/>
      </c>
      <c r="AA807" s="50">
        <f>LEN(S807)-LEN(SUBSTITUTE(S807,".",""))</f>
        <v/>
      </c>
      <c r="AB807" s="50">
        <f>AND(W807=5,Y807=4)</f>
        <v/>
      </c>
      <c r="AC807" s="50">
        <f>IF(P807="","",IF(S807="","There is no mapcode in this row, only a country code.",IF(ISNUMBER(FIND(" ",S807)),"There are too many spaces. A mapcode looks like ZAF RDD.2J: the country code, one space, then the code.",IF(Z807&lt;&gt;"","Contains characters that can't be in a mapcode: "&amp;Z807,IF(OR(AA807&lt;&gt;1,W807&lt;2,W807&gt;5,Y807&lt;2,Y807&gt;4),"This doesn't look like a mapcode. Mapcodes look like RDD.2J: 2 to 5 letters or numbers, a dot, then 2 to 4 more.",IF(AND(U807="",NOT(AB807)),"MISSING",IF(AND(U807&lt;&gt;"",OR(LEN(U807)&lt;2,LEN(U807)&gt;6,ISNUMBER(FIND(".",U807)))),"The country code """&amp;U807&amp;""" doesn't look right. Use a code like ZAF (South Africa) or US-CA (California).","")))))))</f>
        <v/>
      </c>
      <c r="AD807" s="50">
        <f>AND(R807&lt;&gt;"",T807&lt;&gt;"",R807&lt;&gt;T807)</f>
        <v/>
      </c>
    </row>
    <row r="808">
      <c r="B808" s="44" t="n"/>
      <c r="C808" s="44" t="n"/>
      <c r="D808" s="45">
        <f>IF(P808="","",IF(AC808="MISSING","MISSING COUNTRY CODE",IF(AC808&lt;&gt;"","NOT A VALID MAPCODE",IF(M808="NO CONNECTION","NO CONNECTION",IF(NOT(ISNUMBER(F808)),"NOT FOUND",IF(AD808,"CONVERTED – PLEASE CHECK","CONVERTED"))))))</f>
        <v/>
      </c>
      <c r="E808" s="46">
        <f>IF(OR(P808="",AC808&lt;&gt;""),"",TRIM(U808&amp;" "&amp;S808))</f>
        <v/>
      </c>
      <c r="F808" s="47">
        <f>IF(OR(M808="",M808="NO CONNECTION"),"",IFERROR(VALUE(SUBSTITUTE(_xlfn.FILTERXML(M808,"//latDeg"),".",MID(1/2,2,1))),""))</f>
        <v/>
      </c>
      <c r="G808" s="47">
        <f>IF(OR(M808="",M808="NO CONNECTION"),"",IFERROR(VALUE(SUBSTITUTE(_xlfn.FILTERXML(M808,"//lonDeg"),".",MID(1/2,2,1))),""))</f>
        <v/>
      </c>
      <c r="H808" s="45">
        <f>IF(ISNUMBER(F808),SUBSTITUTE(ROUND(F808,6)&amp;"",",",".")&amp;", "&amp;SUBSTITUTE(ROUND(G808,6)&amp;"",",","."),"")</f>
        <v/>
      </c>
      <c r="I808" s="46">
        <f>IF(ISNUMBER(F808),IFERROR(HYPERLINK("https://www.mymapcodes.com/go/?t="&amp;IF(U808="","AAA",U808)&amp;"&amp;ma="&amp;LEFT(S808,V808-1)&amp;"&amp;mb="&amp;MID(S808,V808+1,99),"Open on MyMapcodes →"),""),"")</f>
        <v/>
      </c>
      <c r="J808" s="48">
        <f>IF(P808="","",IF(AC808="MISSING","Add the country code: put it in front of the mapcode (e.g. ZAF RDD.2J) or in column C. ZAF = South Africa.",IF(AC808&lt;&gt;"",AC808,IF(M808="NO CONNECTION","Excel couldn't reach the mapcode service. Click the REFRESH RESULTS box just above the table.",IF(NOT(ISNUMBER(F808)),"The mapcode service doesn't recognise "&amp;E808&amp;". Check the mapcode and the country code.",IF(AD808,"Two different country codes were given, so the one in front of the mapcode ("&amp;R808&amp;") was used.",IF(E808&lt;&gt;TRIM(UPPER(B808&amp;"")),"Tidied up to "&amp;E808&amp;".","")))))))</f>
        <v/>
      </c>
      <c r="L808" s="49">
        <f>IF(E808="","",MapcodeAPI&amp;"coords/"&amp;SUBSTITUTE(E808," ","%20"))&amp;LEFT($B$13,0)</f>
        <v/>
      </c>
      <c r="M808" s="49">
        <f>IF(L808="","",IFERROR(_xlfn.WEBSERVICE(L808),IF(MapcodeAPIBackup="","NO CONNECTION",IFERROR(_xlfn.WEBSERVICE(MapcodeAPIBackup&amp;MID(L808,LEN(MapcodeAPI)+1,999)),"NO CONNECTION"))))</f>
        <v/>
      </c>
      <c r="N808" t="inlineStr">
        <is>
          <t xml:space="preserve"> </t>
        </is>
      </c>
      <c r="P808" s="50">
        <f>IFERROR(IF(AND(TRIM(B808&amp;"")="",TRIM(C808&amp;"")=""),"","#"&amp;UPPER(B808&amp;"")),"#(ERROR)")</f>
        <v/>
      </c>
      <c r="Q808" s="50">
        <f>IF(P808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808,2,999)," "," "),"﻿"," "),"​"," "),"⁠"," ")," "," ")," "," "),CHAR(9)," "),CHAR(10)," "),CHAR(13)," "),"MAPCODE"," "),CHAR(34)," "),"“"," "),"”"," "),"'"," "),"’"," "),"‘"," "),"("," "),")"," "),"["," "),"]"," "),"{"," "),"}"," "),","," "),";"," "),"|"," "),":"," "),"/"," "),"\"," ")))</f>
        <v/>
      </c>
      <c r="R808" s="50">
        <f>IF(ISNUMBER(FIND(" ",Q808)),LEFT(Q808,FIND(" ",Q808)-1),"")</f>
        <v/>
      </c>
      <c r="S808" s="50">
        <f>IF(ISNUMBER(FIND(" ",Q808)),TRIM(MID(Q808,FIND(" ",Q808)+1,999)),Q808)</f>
        <v/>
      </c>
      <c r="T8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808&amp;"")," "," "),"﻿"," "),"​"," "),"⁠"," ")," "," ")," "," "),CHAR(9)," "),CHAR(10)," "),CHAR(13)," "),"MAPCODE"," "),CHAR(34)," "),"“"," "),"”"," "),"'"," "),"’"," "),"‘"," "),"("," "),")"," "),"["," "),"]"," "),"{"," "),"}"," "),","," "),";"," "),"|"," "),":"," "),"/"," "),"\"," "))</f>
        <v/>
      </c>
      <c r="U808" s="50">
        <f>IF(R808&lt;&gt;"",R808,T808)</f>
        <v/>
      </c>
      <c r="V808" s="50">
        <f>IFERROR(FIND(".",S808),0)</f>
        <v/>
      </c>
      <c r="W808" s="50">
        <f>IF(V808&gt;0,V808-1,LEN(S808))</f>
        <v/>
      </c>
      <c r="X808" s="50">
        <f>IF(V808=0,"",IFERROR(LEFT(MID(S808,V808+1,99),FIND("-",MID(S808,V808+1,99))-1),MID(S808,V808+1,99)))</f>
        <v/>
      </c>
      <c r="Y808" s="50">
        <f>LEN(X808)</f>
        <v/>
      </c>
      <c r="Z8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808,"0",""),"1",""),"2",""),"3",""),"4",""),"5",""),"6",""),"7",""),"8",""),"9",""),"A",""),"B",""),"C",""),"D",""),"E",""),"F",""),"G",""),"H",""),"I",""),"J",""),"K",""),"L",""),"M",""),"N",""),"O",""),"P",""),"Q",""),"R",""),"S",""),"T",""),"U",""),"V",""),"W",""),"X",""),"Y",""),"Z",""),".",""),"-","")</f>
        <v/>
      </c>
      <c r="AA808" s="50">
        <f>LEN(S808)-LEN(SUBSTITUTE(S808,".",""))</f>
        <v/>
      </c>
      <c r="AB808" s="50">
        <f>AND(W808=5,Y808=4)</f>
        <v/>
      </c>
      <c r="AC808" s="50">
        <f>IF(P808="","",IF(S808="","There is no mapcode in this row, only a country code.",IF(ISNUMBER(FIND(" ",S808)),"There are too many spaces. A mapcode looks like ZAF RDD.2J: the country code, one space, then the code.",IF(Z808&lt;&gt;"","Contains characters that can't be in a mapcode: "&amp;Z808,IF(OR(AA808&lt;&gt;1,W808&lt;2,W808&gt;5,Y808&lt;2,Y808&gt;4),"This doesn't look like a mapcode. Mapcodes look like RDD.2J: 2 to 5 letters or numbers, a dot, then 2 to 4 more.",IF(AND(U808="",NOT(AB808)),"MISSING",IF(AND(U808&lt;&gt;"",OR(LEN(U808)&lt;2,LEN(U808)&gt;6,ISNUMBER(FIND(".",U808)))),"The country code """&amp;U808&amp;""" doesn't look right. Use a code like ZAF (South Africa) or US-CA (California).","")))))))</f>
        <v/>
      </c>
      <c r="AD808" s="50">
        <f>AND(R808&lt;&gt;"",T808&lt;&gt;"",R808&lt;&gt;T808)</f>
        <v/>
      </c>
    </row>
    <row r="809">
      <c r="B809" s="44" t="n"/>
      <c r="C809" s="44" t="n"/>
      <c r="D809" s="45">
        <f>IF(P809="","",IF(AC809="MISSING","MISSING COUNTRY CODE",IF(AC809&lt;&gt;"","NOT A VALID MAPCODE",IF(M809="NO CONNECTION","NO CONNECTION",IF(NOT(ISNUMBER(F809)),"NOT FOUND",IF(AD809,"CONVERTED – PLEASE CHECK","CONVERTED"))))))</f>
        <v/>
      </c>
      <c r="E809" s="46">
        <f>IF(OR(P809="",AC809&lt;&gt;""),"",TRIM(U809&amp;" "&amp;S809))</f>
        <v/>
      </c>
      <c r="F809" s="47">
        <f>IF(OR(M809="",M809="NO CONNECTION"),"",IFERROR(VALUE(SUBSTITUTE(_xlfn.FILTERXML(M809,"//latDeg"),".",MID(1/2,2,1))),""))</f>
        <v/>
      </c>
      <c r="G809" s="47">
        <f>IF(OR(M809="",M809="NO CONNECTION"),"",IFERROR(VALUE(SUBSTITUTE(_xlfn.FILTERXML(M809,"//lonDeg"),".",MID(1/2,2,1))),""))</f>
        <v/>
      </c>
      <c r="H809" s="45">
        <f>IF(ISNUMBER(F809),SUBSTITUTE(ROUND(F809,6)&amp;"",",",".")&amp;", "&amp;SUBSTITUTE(ROUND(G809,6)&amp;"",",","."),"")</f>
        <v/>
      </c>
      <c r="I809" s="46">
        <f>IF(ISNUMBER(F809),IFERROR(HYPERLINK("https://www.mymapcodes.com/go/?t="&amp;IF(U809="","AAA",U809)&amp;"&amp;ma="&amp;LEFT(S809,V809-1)&amp;"&amp;mb="&amp;MID(S809,V809+1,99),"Open on MyMapcodes →"),""),"")</f>
        <v/>
      </c>
      <c r="J809" s="48">
        <f>IF(P809="","",IF(AC809="MISSING","Add the country code: put it in front of the mapcode (e.g. ZAF RDD.2J) or in column C. ZAF = South Africa.",IF(AC809&lt;&gt;"",AC809,IF(M809="NO CONNECTION","Excel couldn't reach the mapcode service. Click the REFRESH RESULTS box just above the table.",IF(NOT(ISNUMBER(F809)),"The mapcode service doesn't recognise "&amp;E809&amp;". Check the mapcode and the country code.",IF(AD809,"Two different country codes were given, so the one in front of the mapcode ("&amp;R809&amp;") was used.",IF(E809&lt;&gt;TRIM(UPPER(B809&amp;"")),"Tidied up to "&amp;E809&amp;".","")))))))</f>
        <v/>
      </c>
      <c r="L809" s="49">
        <f>IF(E809="","",MapcodeAPI&amp;"coords/"&amp;SUBSTITUTE(E809," ","%20"))&amp;LEFT($B$13,0)</f>
        <v/>
      </c>
      <c r="M809" s="49">
        <f>IF(L809="","",IFERROR(_xlfn.WEBSERVICE(L809),IF(MapcodeAPIBackup="","NO CONNECTION",IFERROR(_xlfn.WEBSERVICE(MapcodeAPIBackup&amp;MID(L809,LEN(MapcodeAPI)+1,999)),"NO CONNECTION"))))</f>
        <v/>
      </c>
      <c r="N809" t="inlineStr">
        <is>
          <t xml:space="preserve"> </t>
        </is>
      </c>
      <c r="P809" s="50">
        <f>IFERROR(IF(AND(TRIM(B809&amp;"")="",TRIM(C809&amp;"")=""),"","#"&amp;UPPER(B809&amp;"")),"#(ERROR)")</f>
        <v/>
      </c>
      <c r="Q809" s="50">
        <f>IF(P809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809,2,999)," "," "),"﻿"," "),"​"," "),"⁠"," ")," "," ")," "," "),CHAR(9)," "),CHAR(10)," "),CHAR(13)," "),"MAPCODE"," "),CHAR(34)," "),"“"," "),"”"," "),"'"," "),"’"," "),"‘"," "),"("," "),")"," "),"["," "),"]"," "),"{"," "),"}"," "),","," "),";"," "),"|"," "),":"," "),"/"," "),"\"," ")))</f>
        <v/>
      </c>
      <c r="R809" s="50">
        <f>IF(ISNUMBER(FIND(" ",Q809)),LEFT(Q809,FIND(" ",Q809)-1),"")</f>
        <v/>
      </c>
      <c r="S809" s="50">
        <f>IF(ISNUMBER(FIND(" ",Q809)),TRIM(MID(Q809,FIND(" ",Q809)+1,999)),Q809)</f>
        <v/>
      </c>
      <c r="T8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809&amp;"")," "," "),"﻿"," "),"​"," "),"⁠"," ")," "," ")," "," "),CHAR(9)," "),CHAR(10)," "),CHAR(13)," "),"MAPCODE"," "),CHAR(34)," "),"“"," "),"”"," "),"'"," "),"’"," "),"‘"," "),"("," "),")"," "),"["," "),"]"," "),"{"," "),"}"," "),","," "),";"," "),"|"," "),":"," "),"/"," "),"\"," "))</f>
        <v/>
      </c>
      <c r="U809" s="50">
        <f>IF(R809&lt;&gt;"",R809,T809)</f>
        <v/>
      </c>
      <c r="V809" s="50">
        <f>IFERROR(FIND(".",S809),0)</f>
        <v/>
      </c>
      <c r="W809" s="50">
        <f>IF(V809&gt;0,V809-1,LEN(S809))</f>
        <v/>
      </c>
      <c r="X809" s="50">
        <f>IF(V809=0,"",IFERROR(LEFT(MID(S809,V809+1,99),FIND("-",MID(S809,V809+1,99))-1),MID(S809,V809+1,99)))</f>
        <v/>
      </c>
      <c r="Y809" s="50">
        <f>LEN(X809)</f>
        <v/>
      </c>
      <c r="Z8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809,"0",""),"1",""),"2",""),"3",""),"4",""),"5",""),"6",""),"7",""),"8",""),"9",""),"A",""),"B",""),"C",""),"D",""),"E",""),"F",""),"G",""),"H",""),"I",""),"J",""),"K",""),"L",""),"M",""),"N",""),"O",""),"P",""),"Q",""),"R",""),"S",""),"T",""),"U",""),"V",""),"W",""),"X",""),"Y",""),"Z",""),".",""),"-","")</f>
        <v/>
      </c>
      <c r="AA809" s="50">
        <f>LEN(S809)-LEN(SUBSTITUTE(S809,".",""))</f>
        <v/>
      </c>
      <c r="AB809" s="50">
        <f>AND(W809=5,Y809=4)</f>
        <v/>
      </c>
      <c r="AC809" s="50">
        <f>IF(P809="","",IF(S809="","There is no mapcode in this row, only a country code.",IF(ISNUMBER(FIND(" ",S809)),"There are too many spaces. A mapcode looks like ZAF RDD.2J: the country code, one space, then the code.",IF(Z809&lt;&gt;"","Contains characters that can't be in a mapcode: "&amp;Z809,IF(OR(AA809&lt;&gt;1,W809&lt;2,W809&gt;5,Y809&lt;2,Y809&gt;4),"This doesn't look like a mapcode. Mapcodes look like RDD.2J: 2 to 5 letters or numbers, a dot, then 2 to 4 more.",IF(AND(U809="",NOT(AB809)),"MISSING",IF(AND(U809&lt;&gt;"",OR(LEN(U809)&lt;2,LEN(U809)&gt;6,ISNUMBER(FIND(".",U809)))),"The country code """&amp;U809&amp;""" doesn't look right. Use a code like ZAF (South Africa) or US-CA (California).","")))))))</f>
        <v/>
      </c>
      <c r="AD809" s="50">
        <f>AND(R809&lt;&gt;"",T809&lt;&gt;"",R809&lt;&gt;T809)</f>
        <v/>
      </c>
    </row>
    <row r="810">
      <c r="B810" s="44" t="n"/>
      <c r="C810" s="44" t="n"/>
      <c r="D810" s="45">
        <f>IF(P810="","",IF(AC810="MISSING","MISSING COUNTRY CODE",IF(AC810&lt;&gt;"","NOT A VALID MAPCODE",IF(M810="NO CONNECTION","NO CONNECTION",IF(NOT(ISNUMBER(F810)),"NOT FOUND",IF(AD810,"CONVERTED – PLEASE CHECK","CONVERTED"))))))</f>
        <v/>
      </c>
      <c r="E810" s="46">
        <f>IF(OR(P810="",AC810&lt;&gt;""),"",TRIM(U810&amp;" "&amp;S810))</f>
        <v/>
      </c>
      <c r="F810" s="47">
        <f>IF(OR(M810="",M810="NO CONNECTION"),"",IFERROR(VALUE(SUBSTITUTE(_xlfn.FILTERXML(M810,"//latDeg"),".",MID(1/2,2,1))),""))</f>
        <v/>
      </c>
      <c r="G810" s="47">
        <f>IF(OR(M810="",M810="NO CONNECTION"),"",IFERROR(VALUE(SUBSTITUTE(_xlfn.FILTERXML(M810,"//lonDeg"),".",MID(1/2,2,1))),""))</f>
        <v/>
      </c>
      <c r="H810" s="45">
        <f>IF(ISNUMBER(F810),SUBSTITUTE(ROUND(F810,6)&amp;"",",",".")&amp;", "&amp;SUBSTITUTE(ROUND(G810,6)&amp;"",",","."),"")</f>
        <v/>
      </c>
      <c r="I810" s="46">
        <f>IF(ISNUMBER(F810),IFERROR(HYPERLINK("https://www.mymapcodes.com/go/?t="&amp;IF(U810="","AAA",U810)&amp;"&amp;ma="&amp;LEFT(S810,V810-1)&amp;"&amp;mb="&amp;MID(S810,V810+1,99),"Open on MyMapcodes →"),""),"")</f>
        <v/>
      </c>
      <c r="J810" s="48">
        <f>IF(P810="","",IF(AC810="MISSING","Add the country code: put it in front of the mapcode (e.g. ZAF RDD.2J) or in column C. ZAF = South Africa.",IF(AC810&lt;&gt;"",AC810,IF(M810="NO CONNECTION","Excel couldn't reach the mapcode service. Click the REFRESH RESULTS box just above the table.",IF(NOT(ISNUMBER(F810)),"The mapcode service doesn't recognise "&amp;E810&amp;". Check the mapcode and the country code.",IF(AD810,"Two different country codes were given, so the one in front of the mapcode ("&amp;R810&amp;") was used.",IF(E810&lt;&gt;TRIM(UPPER(B810&amp;"")),"Tidied up to "&amp;E810&amp;".","")))))))</f>
        <v/>
      </c>
      <c r="L810" s="49">
        <f>IF(E810="","",MapcodeAPI&amp;"coords/"&amp;SUBSTITUTE(E810," ","%20"))&amp;LEFT($B$13,0)</f>
        <v/>
      </c>
      <c r="M810" s="49">
        <f>IF(L810="","",IFERROR(_xlfn.WEBSERVICE(L810),IF(MapcodeAPIBackup="","NO CONNECTION",IFERROR(_xlfn.WEBSERVICE(MapcodeAPIBackup&amp;MID(L810,LEN(MapcodeAPI)+1,999)),"NO CONNECTION"))))</f>
        <v/>
      </c>
      <c r="N810" t="inlineStr">
        <is>
          <t xml:space="preserve"> </t>
        </is>
      </c>
      <c r="P810" s="50">
        <f>IFERROR(IF(AND(TRIM(B810&amp;"")="",TRIM(C810&amp;"")=""),"","#"&amp;UPPER(B810&amp;"")),"#(ERROR)")</f>
        <v/>
      </c>
      <c r="Q810" s="50">
        <f>IF(P810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810,2,999)," "," "),"﻿"," "),"​"," "),"⁠"," ")," "," ")," "," "),CHAR(9)," "),CHAR(10)," "),CHAR(13)," "),"MAPCODE"," "),CHAR(34)," "),"“"," "),"”"," "),"'"," "),"’"," "),"‘"," "),"("," "),")"," "),"["," "),"]"," "),"{"," "),"}"," "),","," "),";"," "),"|"," "),":"," "),"/"," "),"\"," ")))</f>
        <v/>
      </c>
      <c r="R810" s="50">
        <f>IF(ISNUMBER(FIND(" ",Q810)),LEFT(Q810,FIND(" ",Q810)-1),"")</f>
        <v/>
      </c>
      <c r="S810" s="50">
        <f>IF(ISNUMBER(FIND(" ",Q810)),TRIM(MID(Q810,FIND(" ",Q810)+1,999)),Q810)</f>
        <v/>
      </c>
      <c r="T8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810&amp;"")," "," "),"﻿"," "),"​"," "),"⁠"," ")," "," ")," "," "),CHAR(9)," "),CHAR(10)," "),CHAR(13)," "),"MAPCODE"," "),CHAR(34)," "),"“"," "),"”"," "),"'"," "),"’"," "),"‘"," "),"("," "),")"," "),"["," "),"]"," "),"{"," "),"}"," "),","," "),";"," "),"|"," "),":"," "),"/"," "),"\"," "))</f>
        <v/>
      </c>
      <c r="U810" s="50">
        <f>IF(R810&lt;&gt;"",R810,T810)</f>
        <v/>
      </c>
      <c r="V810" s="50">
        <f>IFERROR(FIND(".",S810),0)</f>
        <v/>
      </c>
      <c r="W810" s="50">
        <f>IF(V810&gt;0,V810-1,LEN(S810))</f>
        <v/>
      </c>
      <c r="X810" s="50">
        <f>IF(V810=0,"",IFERROR(LEFT(MID(S810,V810+1,99),FIND("-",MID(S810,V810+1,99))-1),MID(S810,V810+1,99)))</f>
        <v/>
      </c>
      <c r="Y810" s="50">
        <f>LEN(X810)</f>
        <v/>
      </c>
      <c r="Z8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810,"0",""),"1",""),"2",""),"3",""),"4",""),"5",""),"6",""),"7",""),"8",""),"9",""),"A",""),"B",""),"C",""),"D",""),"E",""),"F",""),"G",""),"H",""),"I",""),"J",""),"K",""),"L",""),"M",""),"N",""),"O",""),"P",""),"Q",""),"R",""),"S",""),"T",""),"U",""),"V",""),"W",""),"X",""),"Y",""),"Z",""),".",""),"-","")</f>
        <v/>
      </c>
      <c r="AA810" s="50">
        <f>LEN(S810)-LEN(SUBSTITUTE(S810,".",""))</f>
        <v/>
      </c>
      <c r="AB810" s="50">
        <f>AND(W810=5,Y810=4)</f>
        <v/>
      </c>
      <c r="AC810" s="50">
        <f>IF(P810="","",IF(S810="","There is no mapcode in this row, only a country code.",IF(ISNUMBER(FIND(" ",S810)),"There are too many spaces. A mapcode looks like ZAF RDD.2J: the country code, one space, then the code.",IF(Z810&lt;&gt;"","Contains characters that can't be in a mapcode: "&amp;Z810,IF(OR(AA810&lt;&gt;1,W810&lt;2,W810&gt;5,Y810&lt;2,Y810&gt;4),"This doesn't look like a mapcode. Mapcodes look like RDD.2J: 2 to 5 letters or numbers, a dot, then 2 to 4 more.",IF(AND(U810="",NOT(AB810)),"MISSING",IF(AND(U810&lt;&gt;"",OR(LEN(U810)&lt;2,LEN(U810)&gt;6,ISNUMBER(FIND(".",U810)))),"The country code """&amp;U810&amp;""" doesn't look right. Use a code like ZAF (South Africa) or US-CA (California).","")))))))</f>
        <v/>
      </c>
      <c r="AD810" s="50">
        <f>AND(R810&lt;&gt;"",T810&lt;&gt;"",R810&lt;&gt;T810)</f>
        <v/>
      </c>
    </row>
    <row r="811">
      <c r="B811" s="44" t="n"/>
      <c r="C811" s="44" t="n"/>
      <c r="D811" s="45">
        <f>IF(P811="","",IF(AC811="MISSING","MISSING COUNTRY CODE",IF(AC811&lt;&gt;"","NOT A VALID MAPCODE",IF(M811="NO CONNECTION","NO CONNECTION",IF(NOT(ISNUMBER(F811)),"NOT FOUND",IF(AD811,"CONVERTED – PLEASE CHECK","CONVERTED"))))))</f>
        <v/>
      </c>
      <c r="E811" s="46">
        <f>IF(OR(P811="",AC811&lt;&gt;""),"",TRIM(U811&amp;" "&amp;S811))</f>
        <v/>
      </c>
      <c r="F811" s="47">
        <f>IF(OR(M811="",M811="NO CONNECTION"),"",IFERROR(VALUE(SUBSTITUTE(_xlfn.FILTERXML(M811,"//latDeg"),".",MID(1/2,2,1))),""))</f>
        <v/>
      </c>
      <c r="G811" s="47">
        <f>IF(OR(M811="",M811="NO CONNECTION"),"",IFERROR(VALUE(SUBSTITUTE(_xlfn.FILTERXML(M811,"//lonDeg"),".",MID(1/2,2,1))),""))</f>
        <v/>
      </c>
      <c r="H811" s="45">
        <f>IF(ISNUMBER(F811),SUBSTITUTE(ROUND(F811,6)&amp;"",",",".")&amp;", "&amp;SUBSTITUTE(ROUND(G811,6)&amp;"",",","."),"")</f>
        <v/>
      </c>
      <c r="I811" s="46">
        <f>IF(ISNUMBER(F811),IFERROR(HYPERLINK("https://www.mymapcodes.com/go/?t="&amp;IF(U811="","AAA",U811)&amp;"&amp;ma="&amp;LEFT(S811,V811-1)&amp;"&amp;mb="&amp;MID(S811,V811+1,99),"Open on MyMapcodes →"),""),"")</f>
        <v/>
      </c>
      <c r="J811" s="48">
        <f>IF(P811="","",IF(AC811="MISSING","Add the country code: put it in front of the mapcode (e.g. ZAF RDD.2J) or in column C. ZAF = South Africa.",IF(AC811&lt;&gt;"",AC811,IF(M811="NO CONNECTION","Excel couldn't reach the mapcode service. Click the REFRESH RESULTS box just above the table.",IF(NOT(ISNUMBER(F811)),"The mapcode service doesn't recognise "&amp;E811&amp;". Check the mapcode and the country code.",IF(AD811,"Two different country codes were given, so the one in front of the mapcode ("&amp;R811&amp;") was used.",IF(E811&lt;&gt;TRIM(UPPER(B811&amp;"")),"Tidied up to "&amp;E811&amp;".","")))))))</f>
        <v/>
      </c>
      <c r="L811" s="49">
        <f>IF(E811="","",MapcodeAPI&amp;"coords/"&amp;SUBSTITUTE(E811," ","%20"))&amp;LEFT($B$13,0)</f>
        <v/>
      </c>
      <c r="M811" s="49">
        <f>IF(L811="","",IFERROR(_xlfn.WEBSERVICE(L811),IF(MapcodeAPIBackup="","NO CONNECTION",IFERROR(_xlfn.WEBSERVICE(MapcodeAPIBackup&amp;MID(L811,LEN(MapcodeAPI)+1,999)),"NO CONNECTION"))))</f>
        <v/>
      </c>
      <c r="N811" t="inlineStr">
        <is>
          <t xml:space="preserve"> </t>
        </is>
      </c>
      <c r="P811" s="50">
        <f>IFERROR(IF(AND(TRIM(B811&amp;"")="",TRIM(C811&amp;"")=""),"","#"&amp;UPPER(B811&amp;"")),"#(ERROR)")</f>
        <v/>
      </c>
      <c r="Q811" s="50">
        <f>IF(P811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811,2,999)," "," "),"﻿"," "),"​"," "),"⁠"," ")," "," ")," "," "),CHAR(9)," "),CHAR(10)," "),CHAR(13)," "),"MAPCODE"," "),CHAR(34)," "),"“"," "),"”"," "),"'"," "),"’"," "),"‘"," "),"("," "),")"," "),"["," "),"]"," "),"{"," "),"}"," "),","," "),";"," "),"|"," "),":"," "),"/"," "),"\"," ")))</f>
        <v/>
      </c>
      <c r="R811" s="50">
        <f>IF(ISNUMBER(FIND(" ",Q811)),LEFT(Q811,FIND(" ",Q811)-1),"")</f>
        <v/>
      </c>
      <c r="S811" s="50">
        <f>IF(ISNUMBER(FIND(" ",Q811)),TRIM(MID(Q811,FIND(" ",Q811)+1,999)),Q811)</f>
        <v/>
      </c>
      <c r="T8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811&amp;"")," "," "),"﻿"," "),"​"," "),"⁠"," ")," "," ")," "," "),CHAR(9)," "),CHAR(10)," "),CHAR(13)," "),"MAPCODE"," "),CHAR(34)," "),"“"," "),"”"," "),"'"," "),"’"," "),"‘"," "),"("," "),")"," "),"["," "),"]"," "),"{"," "),"}"," "),","," "),";"," "),"|"," "),":"," "),"/"," "),"\"," "))</f>
        <v/>
      </c>
      <c r="U811" s="50">
        <f>IF(R811&lt;&gt;"",R811,T811)</f>
        <v/>
      </c>
      <c r="V811" s="50">
        <f>IFERROR(FIND(".",S811),0)</f>
        <v/>
      </c>
      <c r="W811" s="50">
        <f>IF(V811&gt;0,V811-1,LEN(S811))</f>
        <v/>
      </c>
      <c r="X811" s="50">
        <f>IF(V811=0,"",IFERROR(LEFT(MID(S811,V811+1,99),FIND("-",MID(S811,V811+1,99))-1),MID(S811,V811+1,99)))</f>
        <v/>
      </c>
      <c r="Y811" s="50">
        <f>LEN(X811)</f>
        <v/>
      </c>
      <c r="Z8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811,"0",""),"1",""),"2",""),"3",""),"4",""),"5",""),"6",""),"7",""),"8",""),"9",""),"A",""),"B",""),"C",""),"D",""),"E",""),"F",""),"G",""),"H",""),"I",""),"J",""),"K",""),"L",""),"M",""),"N",""),"O",""),"P",""),"Q",""),"R",""),"S",""),"T",""),"U",""),"V",""),"W",""),"X",""),"Y",""),"Z",""),".",""),"-","")</f>
        <v/>
      </c>
      <c r="AA811" s="50">
        <f>LEN(S811)-LEN(SUBSTITUTE(S811,".",""))</f>
        <v/>
      </c>
      <c r="AB811" s="50">
        <f>AND(W811=5,Y811=4)</f>
        <v/>
      </c>
      <c r="AC811" s="50">
        <f>IF(P811="","",IF(S811="","There is no mapcode in this row, only a country code.",IF(ISNUMBER(FIND(" ",S811)),"There are too many spaces. A mapcode looks like ZAF RDD.2J: the country code, one space, then the code.",IF(Z811&lt;&gt;"","Contains characters that can't be in a mapcode: "&amp;Z811,IF(OR(AA811&lt;&gt;1,W811&lt;2,W811&gt;5,Y811&lt;2,Y811&gt;4),"This doesn't look like a mapcode. Mapcodes look like RDD.2J: 2 to 5 letters or numbers, a dot, then 2 to 4 more.",IF(AND(U811="",NOT(AB811)),"MISSING",IF(AND(U811&lt;&gt;"",OR(LEN(U811)&lt;2,LEN(U811)&gt;6,ISNUMBER(FIND(".",U811)))),"The country code """&amp;U811&amp;""" doesn't look right. Use a code like ZAF (South Africa) or US-CA (California).","")))))))</f>
        <v/>
      </c>
      <c r="AD811" s="50">
        <f>AND(R811&lt;&gt;"",T811&lt;&gt;"",R811&lt;&gt;T811)</f>
        <v/>
      </c>
    </row>
    <row r="812">
      <c r="B812" s="44" t="n"/>
      <c r="C812" s="44" t="n"/>
      <c r="D812" s="45">
        <f>IF(P812="","",IF(AC812="MISSING","MISSING COUNTRY CODE",IF(AC812&lt;&gt;"","NOT A VALID MAPCODE",IF(M812="NO CONNECTION","NO CONNECTION",IF(NOT(ISNUMBER(F812)),"NOT FOUND",IF(AD812,"CONVERTED – PLEASE CHECK","CONVERTED"))))))</f>
        <v/>
      </c>
      <c r="E812" s="46">
        <f>IF(OR(P812="",AC812&lt;&gt;""),"",TRIM(U812&amp;" "&amp;S812))</f>
        <v/>
      </c>
      <c r="F812" s="47">
        <f>IF(OR(M812="",M812="NO CONNECTION"),"",IFERROR(VALUE(SUBSTITUTE(_xlfn.FILTERXML(M812,"//latDeg"),".",MID(1/2,2,1))),""))</f>
        <v/>
      </c>
      <c r="G812" s="47">
        <f>IF(OR(M812="",M812="NO CONNECTION"),"",IFERROR(VALUE(SUBSTITUTE(_xlfn.FILTERXML(M812,"//lonDeg"),".",MID(1/2,2,1))),""))</f>
        <v/>
      </c>
      <c r="H812" s="45">
        <f>IF(ISNUMBER(F812),SUBSTITUTE(ROUND(F812,6)&amp;"",",",".")&amp;", "&amp;SUBSTITUTE(ROUND(G812,6)&amp;"",",","."),"")</f>
        <v/>
      </c>
      <c r="I812" s="46">
        <f>IF(ISNUMBER(F812),IFERROR(HYPERLINK("https://www.mymapcodes.com/go/?t="&amp;IF(U812="","AAA",U812)&amp;"&amp;ma="&amp;LEFT(S812,V812-1)&amp;"&amp;mb="&amp;MID(S812,V812+1,99),"Open on MyMapcodes →"),""),"")</f>
        <v/>
      </c>
      <c r="J812" s="48">
        <f>IF(P812="","",IF(AC812="MISSING","Add the country code: put it in front of the mapcode (e.g. ZAF RDD.2J) or in column C. ZAF = South Africa.",IF(AC812&lt;&gt;"",AC812,IF(M812="NO CONNECTION","Excel couldn't reach the mapcode service. Click the REFRESH RESULTS box just above the table.",IF(NOT(ISNUMBER(F812)),"The mapcode service doesn't recognise "&amp;E812&amp;". Check the mapcode and the country code.",IF(AD812,"Two different country codes were given, so the one in front of the mapcode ("&amp;R812&amp;") was used.",IF(E812&lt;&gt;TRIM(UPPER(B812&amp;"")),"Tidied up to "&amp;E812&amp;".","")))))))</f>
        <v/>
      </c>
      <c r="L812" s="49">
        <f>IF(E812="","",MapcodeAPI&amp;"coords/"&amp;SUBSTITUTE(E812," ","%20"))&amp;LEFT($B$13,0)</f>
        <v/>
      </c>
      <c r="M812" s="49">
        <f>IF(L812="","",IFERROR(_xlfn.WEBSERVICE(L812),IF(MapcodeAPIBackup="","NO CONNECTION",IFERROR(_xlfn.WEBSERVICE(MapcodeAPIBackup&amp;MID(L812,LEN(MapcodeAPI)+1,999)),"NO CONNECTION"))))</f>
        <v/>
      </c>
      <c r="N812" t="inlineStr">
        <is>
          <t xml:space="preserve"> </t>
        </is>
      </c>
      <c r="P812" s="50">
        <f>IFERROR(IF(AND(TRIM(B812&amp;"")="",TRIM(C812&amp;"")=""),"","#"&amp;UPPER(B812&amp;"")),"#(ERROR)")</f>
        <v/>
      </c>
      <c r="Q812" s="50">
        <f>IF(P812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812,2,999)," "," "),"﻿"," "),"​"," "),"⁠"," ")," "," ")," "," "),CHAR(9)," "),CHAR(10)," "),CHAR(13)," "),"MAPCODE"," "),CHAR(34)," "),"“"," "),"”"," "),"'"," "),"’"," "),"‘"," "),"("," "),")"," "),"["," "),"]"," "),"{"," "),"}"," "),","," "),";"," "),"|"," "),":"," "),"/"," "),"\"," ")))</f>
        <v/>
      </c>
      <c r="R812" s="50">
        <f>IF(ISNUMBER(FIND(" ",Q812)),LEFT(Q812,FIND(" ",Q812)-1),"")</f>
        <v/>
      </c>
      <c r="S812" s="50">
        <f>IF(ISNUMBER(FIND(" ",Q812)),TRIM(MID(Q812,FIND(" ",Q812)+1,999)),Q812)</f>
        <v/>
      </c>
      <c r="T8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812&amp;"")," "," "),"﻿"," "),"​"," "),"⁠"," ")," "," ")," "," "),CHAR(9)," "),CHAR(10)," "),CHAR(13)," "),"MAPCODE"," "),CHAR(34)," "),"“"," "),"”"," "),"'"," "),"’"," "),"‘"," "),"("," "),")"," "),"["," "),"]"," "),"{"," "),"}"," "),","," "),";"," "),"|"," "),":"," "),"/"," "),"\"," "))</f>
        <v/>
      </c>
      <c r="U812" s="50">
        <f>IF(R812&lt;&gt;"",R812,T812)</f>
        <v/>
      </c>
      <c r="V812" s="50">
        <f>IFERROR(FIND(".",S812),0)</f>
        <v/>
      </c>
      <c r="W812" s="50">
        <f>IF(V812&gt;0,V812-1,LEN(S812))</f>
        <v/>
      </c>
      <c r="X812" s="50">
        <f>IF(V812=0,"",IFERROR(LEFT(MID(S812,V812+1,99),FIND("-",MID(S812,V812+1,99))-1),MID(S812,V812+1,99)))</f>
        <v/>
      </c>
      <c r="Y812" s="50">
        <f>LEN(X812)</f>
        <v/>
      </c>
      <c r="Z8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812,"0",""),"1",""),"2",""),"3",""),"4",""),"5",""),"6",""),"7",""),"8",""),"9",""),"A",""),"B",""),"C",""),"D",""),"E",""),"F",""),"G",""),"H",""),"I",""),"J",""),"K",""),"L",""),"M",""),"N",""),"O",""),"P",""),"Q",""),"R",""),"S",""),"T",""),"U",""),"V",""),"W",""),"X",""),"Y",""),"Z",""),".",""),"-","")</f>
        <v/>
      </c>
      <c r="AA812" s="50">
        <f>LEN(S812)-LEN(SUBSTITUTE(S812,".",""))</f>
        <v/>
      </c>
      <c r="AB812" s="50">
        <f>AND(W812=5,Y812=4)</f>
        <v/>
      </c>
      <c r="AC812" s="50">
        <f>IF(P812="","",IF(S812="","There is no mapcode in this row, only a country code.",IF(ISNUMBER(FIND(" ",S812)),"There are too many spaces. A mapcode looks like ZAF RDD.2J: the country code, one space, then the code.",IF(Z812&lt;&gt;"","Contains characters that can't be in a mapcode: "&amp;Z812,IF(OR(AA812&lt;&gt;1,W812&lt;2,W812&gt;5,Y812&lt;2,Y812&gt;4),"This doesn't look like a mapcode. Mapcodes look like RDD.2J: 2 to 5 letters or numbers, a dot, then 2 to 4 more.",IF(AND(U812="",NOT(AB812)),"MISSING",IF(AND(U812&lt;&gt;"",OR(LEN(U812)&lt;2,LEN(U812)&gt;6,ISNUMBER(FIND(".",U812)))),"The country code """&amp;U812&amp;""" doesn't look right. Use a code like ZAF (South Africa) or US-CA (California).","")))))))</f>
        <v/>
      </c>
      <c r="AD812" s="50">
        <f>AND(R812&lt;&gt;"",T812&lt;&gt;"",R812&lt;&gt;T812)</f>
        <v/>
      </c>
    </row>
    <row r="813">
      <c r="B813" s="44" t="n"/>
      <c r="C813" s="44" t="n"/>
      <c r="D813" s="45">
        <f>IF(P813="","",IF(AC813="MISSING","MISSING COUNTRY CODE",IF(AC813&lt;&gt;"","NOT A VALID MAPCODE",IF(M813="NO CONNECTION","NO CONNECTION",IF(NOT(ISNUMBER(F813)),"NOT FOUND",IF(AD813,"CONVERTED – PLEASE CHECK","CONVERTED"))))))</f>
        <v/>
      </c>
      <c r="E813" s="46">
        <f>IF(OR(P813="",AC813&lt;&gt;""),"",TRIM(U813&amp;" "&amp;S813))</f>
        <v/>
      </c>
      <c r="F813" s="47">
        <f>IF(OR(M813="",M813="NO CONNECTION"),"",IFERROR(VALUE(SUBSTITUTE(_xlfn.FILTERXML(M813,"//latDeg"),".",MID(1/2,2,1))),""))</f>
        <v/>
      </c>
      <c r="G813" s="47">
        <f>IF(OR(M813="",M813="NO CONNECTION"),"",IFERROR(VALUE(SUBSTITUTE(_xlfn.FILTERXML(M813,"//lonDeg"),".",MID(1/2,2,1))),""))</f>
        <v/>
      </c>
      <c r="H813" s="45">
        <f>IF(ISNUMBER(F813),SUBSTITUTE(ROUND(F813,6)&amp;"",",",".")&amp;", "&amp;SUBSTITUTE(ROUND(G813,6)&amp;"",",","."),"")</f>
        <v/>
      </c>
      <c r="I813" s="46">
        <f>IF(ISNUMBER(F813),IFERROR(HYPERLINK("https://www.mymapcodes.com/go/?t="&amp;IF(U813="","AAA",U813)&amp;"&amp;ma="&amp;LEFT(S813,V813-1)&amp;"&amp;mb="&amp;MID(S813,V813+1,99),"Open on MyMapcodes →"),""),"")</f>
        <v/>
      </c>
      <c r="J813" s="48">
        <f>IF(P813="","",IF(AC813="MISSING","Add the country code: put it in front of the mapcode (e.g. ZAF RDD.2J) or in column C. ZAF = South Africa.",IF(AC813&lt;&gt;"",AC813,IF(M813="NO CONNECTION","Excel couldn't reach the mapcode service. Click the REFRESH RESULTS box just above the table.",IF(NOT(ISNUMBER(F813)),"The mapcode service doesn't recognise "&amp;E813&amp;". Check the mapcode and the country code.",IF(AD813,"Two different country codes were given, so the one in front of the mapcode ("&amp;R813&amp;") was used.",IF(E813&lt;&gt;TRIM(UPPER(B813&amp;"")),"Tidied up to "&amp;E813&amp;".","")))))))</f>
        <v/>
      </c>
      <c r="L813" s="49">
        <f>IF(E813="","",MapcodeAPI&amp;"coords/"&amp;SUBSTITUTE(E813," ","%20"))&amp;LEFT($B$13,0)</f>
        <v/>
      </c>
      <c r="M813" s="49">
        <f>IF(L813="","",IFERROR(_xlfn.WEBSERVICE(L813),IF(MapcodeAPIBackup="","NO CONNECTION",IFERROR(_xlfn.WEBSERVICE(MapcodeAPIBackup&amp;MID(L813,LEN(MapcodeAPI)+1,999)),"NO CONNECTION"))))</f>
        <v/>
      </c>
      <c r="N813" t="inlineStr">
        <is>
          <t xml:space="preserve"> </t>
        </is>
      </c>
      <c r="P813" s="50">
        <f>IFERROR(IF(AND(TRIM(B813&amp;"")="",TRIM(C813&amp;"")=""),"","#"&amp;UPPER(B813&amp;"")),"#(ERROR)")</f>
        <v/>
      </c>
      <c r="Q813" s="50">
        <f>IF(P813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813,2,999)," "," "),"﻿"," "),"​"," "),"⁠"," ")," "," ")," "," "),CHAR(9)," "),CHAR(10)," "),CHAR(13)," "),"MAPCODE"," "),CHAR(34)," "),"“"," "),"”"," "),"'"," "),"’"," "),"‘"," "),"("," "),")"," "),"["," "),"]"," "),"{"," "),"}"," "),","," "),";"," "),"|"," "),":"," "),"/"," "),"\"," ")))</f>
        <v/>
      </c>
      <c r="R813" s="50">
        <f>IF(ISNUMBER(FIND(" ",Q813)),LEFT(Q813,FIND(" ",Q813)-1),"")</f>
        <v/>
      </c>
      <c r="S813" s="50">
        <f>IF(ISNUMBER(FIND(" ",Q813)),TRIM(MID(Q813,FIND(" ",Q813)+1,999)),Q813)</f>
        <v/>
      </c>
      <c r="T8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813&amp;"")," "," "),"﻿"," "),"​"," "),"⁠"," ")," "," ")," "," "),CHAR(9)," "),CHAR(10)," "),CHAR(13)," "),"MAPCODE"," "),CHAR(34)," "),"“"," "),"”"," "),"'"," "),"’"," "),"‘"," "),"("," "),")"," "),"["," "),"]"," "),"{"," "),"}"," "),","," "),";"," "),"|"," "),":"," "),"/"," "),"\"," "))</f>
        <v/>
      </c>
      <c r="U813" s="50">
        <f>IF(R813&lt;&gt;"",R813,T813)</f>
        <v/>
      </c>
      <c r="V813" s="50">
        <f>IFERROR(FIND(".",S813),0)</f>
        <v/>
      </c>
      <c r="W813" s="50">
        <f>IF(V813&gt;0,V813-1,LEN(S813))</f>
        <v/>
      </c>
      <c r="X813" s="50">
        <f>IF(V813=0,"",IFERROR(LEFT(MID(S813,V813+1,99),FIND("-",MID(S813,V813+1,99))-1),MID(S813,V813+1,99)))</f>
        <v/>
      </c>
      <c r="Y813" s="50">
        <f>LEN(X813)</f>
        <v/>
      </c>
      <c r="Z8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813,"0",""),"1",""),"2",""),"3",""),"4",""),"5",""),"6",""),"7",""),"8",""),"9",""),"A",""),"B",""),"C",""),"D",""),"E",""),"F",""),"G",""),"H",""),"I",""),"J",""),"K",""),"L",""),"M",""),"N",""),"O",""),"P",""),"Q",""),"R",""),"S",""),"T",""),"U",""),"V",""),"W",""),"X",""),"Y",""),"Z",""),".",""),"-","")</f>
        <v/>
      </c>
      <c r="AA813" s="50">
        <f>LEN(S813)-LEN(SUBSTITUTE(S813,".",""))</f>
        <v/>
      </c>
      <c r="AB813" s="50">
        <f>AND(W813=5,Y813=4)</f>
        <v/>
      </c>
      <c r="AC813" s="50">
        <f>IF(P813="","",IF(S813="","There is no mapcode in this row, only a country code.",IF(ISNUMBER(FIND(" ",S813)),"There are too many spaces. A mapcode looks like ZAF RDD.2J: the country code, one space, then the code.",IF(Z813&lt;&gt;"","Contains characters that can't be in a mapcode: "&amp;Z813,IF(OR(AA813&lt;&gt;1,W813&lt;2,W813&gt;5,Y813&lt;2,Y813&gt;4),"This doesn't look like a mapcode. Mapcodes look like RDD.2J: 2 to 5 letters or numbers, a dot, then 2 to 4 more.",IF(AND(U813="",NOT(AB813)),"MISSING",IF(AND(U813&lt;&gt;"",OR(LEN(U813)&lt;2,LEN(U813)&gt;6,ISNUMBER(FIND(".",U813)))),"The country code """&amp;U813&amp;""" doesn't look right. Use a code like ZAF (South Africa) or US-CA (California).","")))))))</f>
        <v/>
      </c>
      <c r="AD813" s="50">
        <f>AND(R813&lt;&gt;"",T813&lt;&gt;"",R813&lt;&gt;T813)</f>
        <v/>
      </c>
    </row>
    <row r="814">
      <c r="B814" s="44" t="n"/>
      <c r="C814" s="44" t="n"/>
      <c r="D814" s="45">
        <f>IF(P814="","",IF(AC814="MISSING","MISSING COUNTRY CODE",IF(AC814&lt;&gt;"","NOT A VALID MAPCODE",IF(M814="NO CONNECTION","NO CONNECTION",IF(NOT(ISNUMBER(F814)),"NOT FOUND",IF(AD814,"CONVERTED – PLEASE CHECK","CONVERTED"))))))</f>
        <v/>
      </c>
      <c r="E814" s="46">
        <f>IF(OR(P814="",AC814&lt;&gt;""),"",TRIM(U814&amp;" "&amp;S814))</f>
        <v/>
      </c>
      <c r="F814" s="47">
        <f>IF(OR(M814="",M814="NO CONNECTION"),"",IFERROR(VALUE(SUBSTITUTE(_xlfn.FILTERXML(M814,"//latDeg"),".",MID(1/2,2,1))),""))</f>
        <v/>
      </c>
      <c r="G814" s="47">
        <f>IF(OR(M814="",M814="NO CONNECTION"),"",IFERROR(VALUE(SUBSTITUTE(_xlfn.FILTERXML(M814,"//lonDeg"),".",MID(1/2,2,1))),""))</f>
        <v/>
      </c>
      <c r="H814" s="45">
        <f>IF(ISNUMBER(F814),SUBSTITUTE(ROUND(F814,6)&amp;"",",",".")&amp;", "&amp;SUBSTITUTE(ROUND(G814,6)&amp;"",",","."),"")</f>
        <v/>
      </c>
      <c r="I814" s="46">
        <f>IF(ISNUMBER(F814),IFERROR(HYPERLINK("https://www.mymapcodes.com/go/?t="&amp;IF(U814="","AAA",U814)&amp;"&amp;ma="&amp;LEFT(S814,V814-1)&amp;"&amp;mb="&amp;MID(S814,V814+1,99),"Open on MyMapcodes →"),""),"")</f>
        <v/>
      </c>
      <c r="J814" s="48">
        <f>IF(P814="","",IF(AC814="MISSING","Add the country code: put it in front of the mapcode (e.g. ZAF RDD.2J) or in column C. ZAF = South Africa.",IF(AC814&lt;&gt;"",AC814,IF(M814="NO CONNECTION","Excel couldn't reach the mapcode service. Click the REFRESH RESULTS box just above the table.",IF(NOT(ISNUMBER(F814)),"The mapcode service doesn't recognise "&amp;E814&amp;". Check the mapcode and the country code.",IF(AD814,"Two different country codes were given, so the one in front of the mapcode ("&amp;R814&amp;") was used.",IF(E814&lt;&gt;TRIM(UPPER(B814&amp;"")),"Tidied up to "&amp;E814&amp;".","")))))))</f>
        <v/>
      </c>
      <c r="L814" s="49">
        <f>IF(E814="","",MapcodeAPI&amp;"coords/"&amp;SUBSTITUTE(E814," ","%20"))&amp;LEFT($B$13,0)</f>
        <v/>
      </c>
      <c r="M814" s="49">
        <f>IF(L814="","",IFERROR(_xlfn.WEBSERVICE(L814),IF(MapcodeAPIBackup="","NO CONNECTION",IFERROR(_xlfn.WEBSERVICE(MapcodeAPIBackup&amp;MID(L814,LEN(MapcodeAPI)+1,999)),"NO CONNECTION"))))</f>
        <v/>
      </c>
      <c r="N814" t="inlineStr">
        <is>
          <t xml:space="preserve"> </t>
        </is>
      </c>
      <c r="P814" s="50">
        <f>IFERROR(IF(AND(TRIM(B814&amp;"")="",TRIM(C814&amp;"")=""),"","#"&amp;UPPER(B814&amp;"")),"#(ERROR)")</f>
        <v/>
      </c>
      <c r="Q814" s="50">
        <f>IF(P814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814,2,999)," "," "),"﻿"," "),"​"," "),"⁠"," ")," "," ")," "," "),CHAR(9)," "),CHAR(10)," "),CHAR(13)," "),"MAPCODE"," "),CHAR(34)," "),"“"," "),"”"," "),"'"," "),"’"," "),"‘"," "),"("," "),")"," "),"["," "),"]"," "),"{"," "),"}"," "),","," "),";"," "),"|"," "),":"," "),"/"," "),"\"," ")))</f>
        <v/>
      </c>
      <c r="R814" s="50">
        <f>IF(ISNUMBER(FIND(" ",Q814)),LEFT(Q814,FIND(" ",Q814)-1),"")</f>
        <v/>
      </c>
      <c r="S814" s="50">
        <f>IF(ISNUMBER(FIND(" ",Q814)),TRIM(MID(Q814,FIND(" ",Q814)+1,999)),Q814)</f>
        <v/>
      </c>
      <c r="T8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814&amp;"")," "," "),"﻿"," "),"​"," "),"⁠"," ")," "," ")," "," "),CHAR(9)," "),CHAR(10)," "),CHAR(13)," "),"MAPCODE"," "),CHAR(34)," "),"“"," "),"”"," "),"'"," "),"’"," "),"‘"," "),"("," "),")"," "),"["," "),"]"," "),"{"," "),"}"," "),","," "),";"," "),"|"," "),":"," "),"/"," "),"\"," "))</f>
        <v/>
      </c>
      <c r="U814" s="50">
        <f>IF(R814&lt;&gt;"",R814,T814)</f>
        <v/>
      </c>
      <c r="V814" s="50">
        <f>IFERROR(FIND(".",S814),0)</f>
        <v/>
      </c>
      <c r="W814" s="50">
        <f>IF(V814&gt;0,V814-1,LEN(S814))</f>
        <v/>
      </c>
      <c r="X814" s="50">
        <f>IF(V814=0,"",IFERROR(LEFT(MID(S814,V814+1,99),FIND("-",MID(S814,V814+1,99))-1),MID(S814,V814+1,99)))</f>
        <v/>
      </c>
      <c r="Y814" s="50">
        <f>LEN(X814)</f>
        <v/>
      </c>
      <c r="Z8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814,"0",""),"1",""),"2",""),"3",""),"4",""),"5",""),"6",""),"7",""),"8",""),"9",""),"A",""),"B",""),"C",""),"D",""),"E",""),"F",""),"G",""),"H",""),"I",""),"J",""),"K",""),"L",""),"M",""),"N",""),"O",""),"P",""),"Q",""),"R",""),"S",""),"T",""),"U",""),"V",""),"W",""),"X",""),"Y",""),"Z",""),".",""),"-","")</f>
        <v/>
      </c>
      <c r="AA814" s="50">
        <f>LEN(S814)-LEN(SUBSTITUTE(S814,".",""))</f>
        <v/>
      </c>
      <c r="AB814" s="50">
        <f>AND(W814=5,Y814=4)</f>
        <v/>
      </c>
      <c r="AC814" s="50">
        <f>IF(P814="","",IF(S814="","There is no mapcode in this row, only a country code.",IF(ISNUMBER(FIND(" ",S814)),"There are too many spaces. A mapcode looks like ZAF RDD.2J: the country code, one space, then the code.",IF(Z814&lt;&gt;"","Contains characters that can't be in a mapcode: "&amp;Z814,IF(OR(AA814&lt;&gt;1,W814&lt;2,W814&gt;5,Y814&lt;2,Y814&gt;4),"This doesn't look like a mapcode. Mapcodes look like RDD.2J: 2 to 5 letters or numbers, a dot, then 2 to 4 more.",IF(AND(U814="",NOT(AB814)),"MISSING",IF(AND(U814&lt;&gt;"",OR(LEN(U814)&lt;2,LEN(U814)&gt;6,ISNUMBER(FIND(".",U814)))),"The country code """&amp;U814&amp;""" doesn't look right. Use a code like ZAF (South Africa) or US-CA (California).","")))))))</f>
        <v/>
      </c>
      <c r="AD814" s="50">
        <f>AND(R814&lt;&gt;"",T814&lt;&gt;"",R814&lt;&gt;T814)</f>
        <v/>
      </c>
    </row>
    <row r="815">
      <c r="B815" s="44" t="n"/>
      <c r="C815" s="44" t="n"/>
      <c r="D815" s="45">
        <f>IF(P815="","",IF(AC815="MISSING","MISSING COUNTRY CODE",IF(AC815&lt;&gt;"","NOT A VALID MAPCODE",IF(M815="NO CONNECTION","NO CONNECTION",IF(NOT(ISNUMBER(F815)),"NOT FOUND",IF(AD815,"CONVERTED – PLEASE CHECK","CONVERTED"))))))</f>
        <v/>
      </c>
      <c r="E815" s="46">
        <f>IF(OR(P815="",AC815&lt;&gt;""),"",TRIM(U815&amp;" "&amp;S815))</f>
        <v/>
      </c>
      <c r="F815" s="47">
        <f>IF(OR(M815="",M815="NO CONNECTION"),"",IFERROR(VALUE(SUBSTITUTE(_xlfn.FILTERXML(M815,"//latDeg"),".",MID(1/2,2,1))),""))</f>
        <v/>
      </c>
      <c r="G815" s="47">
        <f>IF(OR(M815="",M815="NO CONNECTION"),"",IFERROR(VALUE(SUBSTITUTE(_xlfn.FILTERXML(M815,"//lonDeg"),".",MID(1/2,2,1))),""))</f>
        <v/>
      </c>
      <c r="H815" s="45">
        <f>IF(ISNUMBER(F815),SUBSTITUTE(ROUND(F815,6)&amp;"",",",".")&amp;", "&amp;SUBSTITUTE(ROUND(G815,6)&amp;"",",","."),"")</f>
        <v/>
      </c>
      <c r="I815" s="46">
        <f>IF(ISNUMBER(F815),IFERROR(HYPERLINK("https://www.mymapcodes.com/go/?t="&amp;IF(U815="","AAA",U815)&amp;"&amp;ma="&amp;LEFT(S815,V815-1)&amp;"&amp;mb="&amp;MID(S815,V815+1,99),"Open on MyMapcodes →"),""),"")</f>
        <v/>
      </c>
      <c r="J815" s="48">
        <f>IF(P815="","",IF(AC815="MISSING","Add the country code: put it in front of the mapcode (e.g. ZAF RDD.2J) or in column C. ZAF = South Africa.",IF(AC815&lt;&gt;"",AC815,IF(M815="NO CONNECTION","Excel couldn't reach the mapcode service. Click the REFRESH RESULTS box just above the table.",IF(NOT(ISNUMBER(F815)),"The mapcode service doesn't recognise "&amp;E815&amp;". Check the mapcode and the country code.",IF(AD815,"Two different country codes were given, so the one in front of the mapcode ("&amp;R815&amp;") was used.",IF(E815&lt;&gt;TRIM(UPPER(B815&amp;"")),"Tidied up to "&amp;E815&amp;".","")))))))</f>
        <v/>
      </c>
      <c r="L815" s="49">
        <f>IF(E815="","",MapcodeAPI&amp;"coords/"&amp;SUBSTITUTE(E815," ","%20"))&amp;LEFT($B$13,0)</f>
        <v/>
      </c>
      <c r="M815" s="49">
        <f>IF(L815="","",IFERROR(_xlfn.WEBSERVICE(L815),IF(MapcodeAPIBackup="","NO CONNECTION",IFERROR(_xlfn.WEBSERVICE(MapcodeAPIBackup&amp;MID(L815,LEN(MapcodeAPI)+1,999)),"NO CONNECTION"))))</f>
        <v/>
      </c>
      <c r="N815" t="inlineStr">
        <is>
          <t xml:space="preserve"> </t>
        </is>
      </c>
      <c r="P815" s="50">
        <f>IFERROR(IF(AND(TRIM(B815&amp;"")="",TRIM(C815&amp;"")=""),"","#"&amp;UPPER(B815&amp;"")),"#(ERROR)")</f>
        <v/>
      </c>
      <c r="Q815" s="50">
        <f>IF(P815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815,2,999)," "," "),"﻿"," "),"​"," "),"⁠"," ")," "," ")," "," "),CHAR(9)," "),CHAR(10)," "),CHAR(13)," "),"MAPCODE"," "),CHAR(34)," "),"“"," "),"”"," "),"'"," "),"’"," "),"‘"," "),"("," "),")"," "),"["," "),"]"," "),"{"," "),"}"," "),","," "),";"," "),"|"," "),":"," "),"/"," "),"\"," ")))</f>
        <v/>
      </c>
      <c r="R815" s="50">
        <f>IF(ISNUMBER(FIND(" ",Q815)),LEFT(Q815,FIND(" ",Q815)-1),"")</f>
        <v/>
      </c>
      <c r="S815" s="50">
        <f>IF(ISNUMBER(FIND(" ",Q815)),TRIM(MID(Q815,FIND(" ",Q815)+1,999)),Q815)</f>
        <v/>
      </c>
      <c r="T8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815&amp;"")," "," "),"﻿"," "),"​"," "),"⁠"," ")," "," ")," "," "),CHAR(9)," "),CHAR(10)," "),CHAR(13)," "),"MAPCODE"," "),CHAR(34)," "),"“"," "),"”"," "),"'"," "),"’"," "),"‘"," "),"("," "),")"," "),"["," "),"]"," "),"{"," "),"}"," "),","," "),";"," "),"|"," "),":"," "),"/"," "),"\"," "))</f>
        <v/>
      </c>
      <c r="U815" s="50">
        <f>IF(R815&lt;&gt;"",R815,T815)</f>
        <v/>
      </c>
      <c r="V815" s="50">
        <f>IFERROR(FIND(".",S815),0)</f>
        <v/>
      </c>
      <c r="W815" s="50">
        <f>IF(V815&gt;0,V815-1,LEN(S815))</f>
        <v/>
      </c>
      <c r="X815" s="50">
        <f>IF(V815=0,"",IFERROR(LEFT(MID(S815,V815+1,99),FIND("-",MID(S815,V815+1,99))-1),MID(S815,V815+1,99)))</f>
        <v/>
      </c>
      <c r="Y815" s="50">
        <f>LEN(X815)</f>
        <v/>
      </c>
      <c r="Z8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815,"0",""),"1",""),"2",""),"3",""),"4",""),"5",""),"6",""),"7",""),"8",""),"9",""),"A",""),"B",""),"C",""),"D",""),"E",""),"F",""),"G",""),"H",""),"I",""),"J",""),"K",""),"L",""),"M",""),"N",""),"O",""),"P",""),"Q",""),"R",""),"S",""),"T",""),"U",""),"V",""),"W",""),"X",""),"Y",""),"Z",""),".",""),"-","")</f>
        <v/>
      </c>
      <c r="AA815" s="50">
        <f>LEN(S815)-LEN(SUBSTITUTE(S815,".",""))</f>
        <v/>
      </c>
      <c r="AB815" s="50">
        <f>AND(W815=5,Y815=4)</f>
        <v/>
      </c>
      <c r="AC815" s="50">
        <f>IF(P815="","",IF(S815="","There is no mapcode in this row, only a country code.",IF(ISNUMBER(FIND(" ",S815)),"There are too many spaces. A mapcode looks like ZAF RDD.2J: the country code, one space, then the code.",IF(Z815&lt;&gt;"","Contains characters that can't be in a mapcode: "&amp;Z815,IF(OR(AA815&lt;&gt;1,W815&lt;2,W815&gt;5,Y815&lt;2,Y815&gt;4),"This doesn't look like a mapcode. Mapcodes look like RDD.2J: 2 to 5 letters or numbers, a dot, then 2 to 4 more.",IF(AND(U815="",NOT(AB815)),"MISSING",IF(AND(U815&lt;&gt;"",OR(LEN(U815)&lt;2,LEN(U815)&gt;6,ISNUMBER(FIND(".",U815)))),"The country code """&amp;U815&amp;""" doesn't look right. Use a code like ZAF (South Africa) or US-CA (California).","")))))))</f>
        <v/>
      </c>
      <c r="AD815" s="50">
        <f>AND(R815&lt;&gt;"",T815&lt;&gt;"",R815&lt;&gt;T815)</f>
        <v/>
      </c>
    </row>
    <row r="816">
      <c r="B816" s="44" t="n"/>
      <c r="C816" s="44" t="n"/>
      <c r="D816" s="45">
        <f>IF(P816="","",IF(AC816="MISSING","MISSING COUNTRY CODE",IF(AC816&lt;&gt;"","NOT A VALID MAPCODE",IF(M816="NO CONNECTION","NO CONNECTION",IF(NOT(ISNUMBER(F816)),"NOT FOUND",IF(AD816,"CONVERTED – PLEASE CHECK","CONVERTED"))))))</f>
        <v/>
      </c>
      <c r="E816" s="46">
        <f>IF(OR(P816="",AC816&lt;&gt;""),"",TRIM(U816&amp;" "&amp;S816))</f>
        <v/>
      </c>
      <c r="F816" s="47">
        <f>IF(OR(M816="",M816="NO CONNECTION"),"",IFERROR(VALUE(SUBSTITUTE(_xlfn.FILTERXML(M816,"//latDeg"),".",MID(1/2,2,1))),""))</f>
        <v/>
      </c>
      <c r="G816" s="47">
        <f>IF(OR(M816="",M816="NO CONNECTION"),"",IFERROR(VALUE(SUBSTITUTE(_xlfn.FILTERXML(M816,"//lonDeg"),".",MID(1/2,2,1))),""))</f>
        <v/>
      </c>
      <c r="H816" s="45">
        <f>IF(ISNUMBER(F816),SUBSTITUTE(ROUND(F816,6)&amp;"",",",".")&amp;", "&amp;SUBSTITUTE(ROUND(G816,6)&amp;"",",","."),"")</f>
        <v/>
      </c>
      <c r="I816" s="46">
        <f>IF(ISNUMBER(F816),IFERROR(HYPERLINK("https://www.mymapcodes.com/go/?t="&amp;IF(U816="","AAA",U816)&amp;"&amp;ma="&amp;LEFT(S816,V816-1)&amp;"&amp;mb="&amp;MID(S816,V816+1,99),"Open on MyMapcodes →"),""),"")</f>
        <v/>
      </c>
      <c r="J816" s="48">
        <f>IF(P816="","",IF(AC816="MISSING","Add the country code: put it in front of the mapcode (e.g. ZAF RDD.2J) or in column C. ZAF = South Africa.",IF(AC816&lt;&gt;"",AC816,IF(M816="NO CONNECTION","Excel couldn't reach the mapcode service. Click the REFRESH RESULTS box just above the table.",IF(NOT(ISNUMBER(F816)),"The mapcode service doesn't recognise "&amp;E816&amp;". Check the mapcode and the country code.",IF(AD816,"Two different country codes were given, so the one in front of the mapcode ("&amp;R816&amp;") was used.",IF(E816&lt;&gt;TRIM(UPPER(B816&amp;"")),"Tidied up to "&amp;E816&amp;".","")))))))</f>
        <v/>
      </c>
      <c r="L816" s="49">
        <f>IF(E816="","",MapcodeAPI&amp;"coords/"&amp;SUBSTITUTE(E816," ","%20"))&amp;LEFT($B$13,0)</f>
        <v/>
      </c>
      <c r="M816" s="49">
        <f>IF(L816="","",IFERROR(_xlfn.WEBSERVICE(L816),IF(MapcodeAPIBackup="","NO CONNECTION",IFERROR(_xlfn.WEBSERVICE(MapcodeAPIBackup&amp;MID(L816,LEN(MapcodeAPI)+1,999)),"NO CONNECTION"))))</f>
        <v/>
      </c>
      <c r="N816" t="inlineStr">
        <is>
          <t xml:space="preserve"> </t>
        </is>
      </c>
      <c r="P816" s="50">
        <f>IFERROR(IF(AND(TRIM(B816&amp;"")="",TRIM(C816&amp;"")=""),"","#"&amp;UPPER(B816&amp;"")),"#(ERROR)")</f>
        <v/>
      </c>
      <c r="Q816" s="50">
        <f>IF(P816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816,2,999)," "," "),"﻿"," "),"​"," "),"⁠"," ")," "," ")," "," "),CHAR(9)," "),CHAR(10)," "),CHAR(13)," "),"MAPCODE"," "),CHAR(34)," "),"“"," "),"”"," "),"'"," "),"’"," "),"‘"," "),"("," "),")"," "),"["," "),"]"," "),"{"," "),"}"," "),","," "),";"," "),"|"," "),":"," "),"/"," "),"\"," ")))</f>
        <v/>
      </c>
      <c r="R816" s="50">
        <f>IF(ISNUMBER(FIND(" ",Q816)),LEFT(Q816,FIND(" ",Q816)-1),"")</f>
        <v/>
      </c>
      <c r="S816" s="50">
        <f>IF(ISNUMBER(FIND(" ",Q816)),TRIM(MID(Q816,FIND(" ",Q816)+1,999)),Q816)</f>
        <v/>
      </c>
      <c r="T8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816&amp;"")," "," "),"﻿"," "),"​"," "),"⁠"," ")," "," ")," "," "),CHAR(9)," "),CHAR(10)," "),CHAR(13)," "),"MAPCODE"," "),CHAR(34)," "),"“"," "),"”"," "),"'"," "),"’"," "),"‘"," "),"("," "),")"," "),"["," "),"]"," "),"{"," "),"}"," "),","," "),";"," "),"|"," "),":"," "),"/"," "),"\"," "))</f>
        <v/>
      </c>
      <c r="U816" s="50">
        <f>IF(R816&lt;&gt;"",R816,T816)</f>
        <v/>
      </c>
      <c r="V816" s="50">
        <f>IFERROR(FIND(".",S816),0)</f>
        <v/>
      </c>
      <c r="W816" s="50">
        <f>IF(V816&gt;0,V816-1,LEN(S816))</f>
        <v/>
      </c>
      <c r="X816" s="50">
        <f>IF(V816=0,"",IFERROR(LEFT(MID(S816,V816+1,99),FIND("-",MID(S816,V816+1,99))-1),MID(S816,V816+1,99)))</f>
        <v/>
      </c>
      <c r="Y816" s="50">
        <f>LEN(X816)</f>
        <v/>
      </c>
      <c r="Z8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816,"0",""),"1",""),"2",""),"3",""),"4",""),"5",""),"6",""),"7",""),"8",""),"9",""),"A",""),"B",""),"C",""),"D",""),"E",""),"F",""),"G",""),"H",""),"I",""),"J",""),"K",""),"L",""),"M",""),"N",""),"O",""),"P",""),"Q",""),"R",""),"S",""),"T",""),"U",""),"V",""),"W",""),"X",""),"Y",""),"Z",""),".",""),"-","")</f>
        <v/>
      </c>
      <c r="AA816" s="50">
        <f>LEN(S816)-LEN(SUBSTITUTE(S816,".",""))</f>
        <v/>
      </c>
      <c r="AB816" s="50">
        <f>AND(W816=5,Y816=4)</f>
        <v/>
      </c>
      <c r="AC816" s="50">
        <f>IF(P816="","",IF(S816="","There is no mapcode in this row, only a country code.",IF(ISNUMBER(FIND(" ",S816)),"There are too many spaces. A mapcode looks like ZAF RDD.2J: the country code, one space, then the code.",IF(Z816&lt;&gt;"","Contains characters that can't be in a mapcode: "&amp;Z816,IF(OR(AA816&lt;&gt;1,W816&lt;2,W816&gt;5,Y816&lt;2,Y816&gt;4),"This doesn't look like a mapcode. Mapcodes look like RDD.2J: 2 to 5 letters or numbers, a dot, then 2 to 4 more.",IF(AND(U816="",NOT(AB816)),"MISSING",IF(AND(U816&lt;&gt;"",OR(LEN(U816)&lt;2,LEN(U816)&gt;6,ISNUMBER(FIND(".",U816)))),"The country code """&amp;U816&amp;""" doesn't look right. Use a code like ZAF (South Africa) or US-CA (California).","")))))))</f>
        <v/>
      </c>
      <c r="AD816" s="50">
        <f>AND(R816&lt;&gt;"",T816&lt;&gt;"",R816&lt;&gt;T816)</f>
        <v/>
      </c>
    </row>
    <row r="817">
      <c r="B817" s="44" t="n"/>
      <c r="C817" s="44" t="n"/>
      <c r="D817" s="45">
        <f>IF(P817="","",IF(AC817="MISSING","MISSING COUNTRY CODE",IF(AC817&lt;&gt;"","NOT A VALID MAPCODE",IF(M817="NO CONNECTION","NO CONNECTION",IF(NOT(ISNUMBER(F817)),"NOT FOUND",IF(AD817,"CONVERTED – PLEASE CHECK","CONVERTED"))))))</f>
        <v/>
      </c>
      <c r="E817" s="46">
        <f>IF(OR(P817="",AC817&lt;&gt;""),"",TRIM(U817&amp;" "&amp;S817))</f>
        <v/>
      </c>
      <c r="F817" s="47">
        <f>IF(OR(M817="",M817="NO CONNECTION"),"",IFERROR(VALUE(SUBSTITUTE(_xlfn.FILTERXML(M817,"//latDeg"),".",MID(1/2,2,1))),""))</f>
        <v/>
      </c>
      <c r="G817" s="47">
        <f>IF(OR(M817="",M817="NO CONNECTION"),"",IFERROR(VALUE(SUBSTITUTE(_xlfn.FILTERXML(M817,"//lonDeg"),".",MID(1/2,2,1))),""))</f>
        <v/>
      </c>
      <c r="H817" s="45">
        <f>IF(ISNUMBER(F817),SUBSTITUTE(ROUND(F817,6)&amp;"",",",".")&amp;", "&amp;SUBSTITUTE(ROUND(G817,6)&amp;"",",","."),"")</f>
        <v/>
      </c>
      <c r="I817" s="46">
        <f>IF(ISNUMBER(F817),IFERROR(HYPERLINK("https://www.mymapcodes.com/go/?t="&amp;IF(U817="","AAA",U817)&amp;"&amp;ma="&amp;LEFT(S817,V817-1)&amp;"&amp;mb="&amp;MID(S817,V817+1,99),"Open on MyMapcodes →"),""),"")</f>
        <v/>
      </c>
      <c r="J817" s="48">
        <f>IF(P817="","",IF(AC817="MISSING","Add the country code: put it in front of the mapcode (e.g. ZAF RDD.2J) or in column C. ZAF = South Africa.",IF(AC817&lt;&gt;"",AC817,IF(M817="NO CONNECTION","Excel couldn't reach the mapcode service. Click the REFRESH RESULTS box just above the table.",IF(NOT(ISNUMBER(F817)),"The mapcode service doesn't recognise "&amp;E817&amp;". Check the mapcode and the country code.",IF(AD817,"Two different country codes were given, so the one in front of the mapcode ("&amp;R817&amp;") was used.",IF(E817&lt;&gt;TRIM(UPPER(B817&amp;"")),"Tidied up to "&amp;E817&amp;".","")))))))</f>
        <v/>
      </c>
      <c r="L817" s="49">
        <f>IF(E817="","",MapcodeAPI&amp;"coords/"&amp;SUBSTITUTE(E817," ","%20"))&amp;LEFT($B$13,0)</f>
        <v/>
      </c>
      <c r="M817" s="49">
        <f>IF(L817="","",IFERROR(_xlfn.WEBSERVICE(L817),IF(MapcodeAPIBackup="","NO CONNECTION",IFERROR(_xlfn.WEBSERVICE(MapcodeAPIBackup&amp;MID(L817,LEN(MapcodeAPI)+1,999)),"NO CONNECTION"))))</f>
        <v/>
      </c>
      <c r="N817" t="inlineStr">
        <is>
          <t xml:space="preserve"> </t>
        </is>
      </c>
      <c r="P817" s="50">
        <f>IFERROR(IF(AND(TRIM(B817&amp;"")="",TRIM(C817&amp;"")=""),"","#"&amp;UPPER(B817&amp;"")),"#(ERROR)")</f>
        <v/>
      </c>
      <c r="Q817" s="50">
        <f>IF(P817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817,2,999)," "," "),"﻿"," "),"​"," "),"⁠"," ")," "," ")," "," "),CHAR(9)," "),CHAR(10)," "),CHAR(13)," "),"MAPCODE"," "),CHAR(34)," "),"“"," "),"”"," "),"'"," "),"’"," "),"‘"," "),"("," "),")"," "),"["," "),"]"," "),"{"," "),"}"," "),","," "),";"," "),"|"," "),":"," "),"/"," "),"\"," ")))</f>
        <v/>
      </c>
      <c r="R817" s="50">
        <f>IF(ISNUMBER(FIND(" ",Q817)),LEFT(Q817,FIND(" ",Q817)-1),"")</f>
        <v/>
      </c>
      <c r="S817" s="50">
        <f>IF(ISNUMBER(FIND(" ",Q817)),TRIM(MID(Q817,FIND(" ",Q817)+1,999)),Q817)</f>
        <v/>
      </c>
      <c r="T8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817&amp;"")," "," "),"﻿"," "),"​"," "),"⁠"," ")," "," ")," "," "),CHAR(9)," "),CHAR(10)," "),CHAR(13)," "),"MAPCODE"," "),CHAR(34)," "),"“"," "),"”"," "),"'"," "),"’"," "),"‘"," "),"("," "),")"," "),"["," "),"]"," "),"{"," "),"}"," "),","," "),";"," "),"|"," "),":"," "),"/"," "),"\"," "))</f>
        <v/>
      </c>
      <c r="U817" s="50">
        <f>IF(R817&lt;&gt;"",R817,T817)</f>
        <v/>
      </c>
      <c r="V817" s="50">
        <f>IFERROR(FIND(".",S817),0)</f>
        <v/>
      </c>
      <c r="W817" s="50">
        <f>IF(V817&gt;0,V817-1,LEN(S817))</f>
        <v/>
      </c>
      <c r="X817" s="50">
        <f>IF(V817=0,"",IFERROR(LEFT(MID(S817,V817+1,99),FIND("-",MID(S817,V817+1,99))-1),MID(S817,V817+1,99)))</f>
        <v/>
      </c>
      <c r="Y817" s="50">
        <f>LEN(X817)</f>
        <v/>
      </c>
      <c r="Z8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817,"0",""),"1",""),"2",""),"3",""),"4",""),"5",""),"6",""),"7",""),"8",""),"9",""),"A",""),"B",""),"C",""),"D",""),"E",""),"F",""),"G",""),"H",""),"I",""),"J",""),"K",""),"L",""),"M",""),"N",""),"O",""),"P",""),"Q",""),"R",""),"S",""),"T",""),"U",""),"V",""),"W",""),"X",""),"Y",""),"Z",""),".",""),"-","")</f>
        <v/>
      </c>
      <c r="AA817" s="50">
        <f>LEN(S817)-LEN(SUBSTITUTE(S817,".",""))</f>
        <v/>
      </c>
      <c r="AB817" s="50">
        <f>AND(W817=5,Y817=4)</f>
        <v/>
      </c>
      <c r="AC817" s="50">
        <f>IF(P817="","",IF(S817="","There is no mapcode in this row, only a country code.",IF(ISNUMBER(FIND(" ",S817)),"There are too many spaces. A mapcode looks like ZAF RDD.2J: the country code, one space, then the code.",IF(Z817&lt;&gt;"","Contains characters that can't be in a mapcode: "&amp;Z817,IF(OR(AA817&lt;&gt;1,W817&lt;2,W817&gt;5,Y817&lt;2,Y817&gt;4),"This doesn't look like a mapcode. Mapcodes look like RDD.2J: 2 to 5 letters or numbers, a dot, then 2 to 4 more.",IF(AND(U817="",NOT(AB817)),"MISSING",IF(AND(U817&lt;&gt;"",OR(LEN(U817)&lt;2,LEN(U817)&gt;6,ISNUMBER(FIND(".",U817)))),"The country code """&amp;U817&amp;""" doesn't look right. Use a code like ZAF (South Africa) or US-CA (California).","")))))))</f>
        <v/>
      </c>
      <c r="AD817" s="50">
        <f>AND(R817&lt;&gt;"",T817&lt;&gt;"",R817&lt;&gt;T817)</f>
        <v/>
      </c>
    </row>
    <row r="818">
      <c r="B818" s="44" t="n"/>
      <c r="C818" s="44" t="n"/>
      <c r="D818" s="45">
        <f>IF(P818="","",IF(AC818="MISSING","MISSING COUNTRY CODE",IF(AC818&lt;&gt;"","NOT A VALID MAPCODE",IF(M818="NO CONNECTION","NO CONNECTION",IF(NOT(ISNUMBER(F818)),"NOT FOUND",IF(AD818,"CONVERTED – PLEASE CHECK","CONVERTED"))))))</f>
        <v/>
      </c>
      <c r="E818" s="46">
        <f>IF(OR(P818="",AC818&lt;&gt;""),"",TRIM(U818&amp;" "&amp;S818))</f>
        <v/>
      </c>
      <c r="F818" s="47">
        <f>IF(OR(M818="",M818="NO CONNECTION"),"",IFERROR(VALUE(SUBSTITUTE(_xlfn.FILTERXML(M818,"//latDeg"),".",MID(1/2,2,1))),""))</f>
        <v/>
      </c>
      <c r="G818" s="47">
        <f>IF(OR(M818="",M818="NO CONNECTION"),"",IFERROR(VALUE(SUBSTITUTE(_xlfn.FILTERXML(M818,"//lonDeg"),".",MID(1/2,2,1))),""))</f>
        <v/>
      </c>
      <c r="H818" s="45">
        <f>IF(ISNUMBER(F818),SUBSTITUTE(ROUND(F818,6)&amp;"",",",".")&amp;", "&amp;SUBSTITUTE(ROUND(G818,6)&amp;"",",","."),"")</f>
        <v/>
      </c>
      <c r="I818" s="46">
        <f>IF(ISNUMBER(F818),IFERROR(HYPERLINK("https://www.mymapcodes.com/go/?t="&amp;IF(U818="","AAA",U818)&amp;"&amp;ma="&amp;LEFT(S818,V818-1)&amp;"&amp;mb="&amp;MID(S818,V818+1,99),"Open on MyMapcodes →"),""),"")</f>
        <v/>
      </c>
      <c r="J818" s="48">
        <f>IF(P818="","",IF(AC818="MISSING","Add the country code: put it in front of the mapcode (e.g. ZAF RDD.2J) or in column C. ZAF = South Africa.",IF(AC818&lt;&gt;"",AC818,IF(M818="NO CONNECTION","Excel couldn't reach the mapcode service. Click the REFRESH RESULTS box just above the table.",IF(NOT(ISNUMBER(F818)),"The mapcode service doesn't recognise "&amp;E818&amp;". Check the mapcode and the country code.",IF(AD818,"Two different country codes were given, so the one in front of the mapcode ("&amp;R818&amp;") was used.",IF(E818&lt;&gt;TRIM(UPPER(B818&amp;"")),"Tidied up to "&amp;E818&amp;".","")))))))</f>
        <v/>
      </c>
      <c r="L818" s="49">
        <f>IF(E818="","",MapcodeAPI&amp;"coords/"&amp;SUBSTITUTE(E818," ","%20"))&amp;LEFT($B$13,0)</f>
        <v/>
      </c>
      <c r="M818" s="49">
        <f>IF(L818="","",IFERROR(_xlfn.WEBSERVICE(L818),IF(MapcodeAPIBackup="","NO CONNECTION",IFERROR(_xlfn.WEBSERVICE(MapcodeAPIBackup&amp;MID(L818,LEN(MapcodeAPI)+1,999)),"NO CONNECTION"))))</f>
        <v/>
      </c>
      <c r="N818" t="inlineStr">
        <is>
          <t xml:space="preserve"> </t>
        </is>
      </c>
      <c r="P818" s="50">
        <f>IFERROR(IF(AND(TRIM(B818&amp;"")="",TRIM(C818&amp;"")=""),"","#"&amp;UPPER(B818&amp;"")),"#(ERROR)")</f>
        <v/>
      </c>
      <c r="Q818" s="50">
        <f>IF(P818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818,2,999)," "," "),"﻿"," "),"​"," "),"⁠"," ")," "," ")," "," "),CHAR(9)," "),CHAR(10)," "),CHAR(13)," "),"MAPCODE"," "),CHAR(34)," "),"“"," "),"”"," "),"'"," "),"’"," "),"‘"," "),"("," "),")"," "),"["," "),"]"," "),"{"," "),"}"," "),","," "),";"," "),"|"," "),":"," "),"/"," "),"\"," ")))</f>
        <v/>
      </c>
      <c r="R818" s="50">
        <f>IF(ISNUMBER(FIND(" ",Q818)),LEFT(Q818,FIND(" ",Q818)-1),"")</f>
        <v/>
      </c>
      <c r="S818" s="50">
        <f>IF(ISNUMBER(FIND(" ",Q818)),TRIM(MID(Q818,FIND(" ",Q818)+1,999)),Q818)</f>
        <v/>
      </c>
      <c r="T8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818&amp;"")," "," "),"﻿"," "),"​"," "),"⁠"," ")," "," ")," "," "),CHAR(9)," "),CHAR(10)," "),CHAR(13)," "),"MAPCODE"," "),CHAR(34)," "),"“"," "),"”"," "),"'"," "),"’"," "),"‘"," "),"("," "),")"," "),"["," "),"]"," "),"{"," "),"}"," "),","," "),";"," "),"|"," "),":"," "),"/"," "),"\"," "))</f>
        <v/>
      </c>
      <c r="U818" s="50">
        <f>IF(R818&lt;&gt;"",R818,T818)</f>
        <v/>
      </c>
      <c r="V818" s="50">
        <f>IFERROR(FIND(".",S818),0)</f>
        <v/>
      </c>
      <c r="W818" s="50">
        <f>IF(V818&gt;0,V818-1,LEN(S818))</f>
        <v/>
      </c>
      <c r="X818" s="50">
        <f>IF(V818=0,"",IFERROR(LEFT(MID(S818,V818+1,99),FIND("-",MID(S818,V818+1,99))-1),MID(S818,V818+1,99)))</f>
        <v/>
      </c>
      <c r="Y818" s="50">
        <f>LEN(X818)</f>
        <v/>
      </c>
      <c r="Z8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818,"0",""),"1",""),"2",""),"3",""),"4",""),"5",""),"6",""),"7",""),"8",""),"9",""),"A",""),"B",""),"C",""),"D",""),"E",""),"F",""),"G",""),"H",""),"I",""),"J",""),"K",""),"L",""),"M",""),"N",""),"O",""),"P",""),"Q",""),"R",""),"S",""),"T",""),"U",""),"V",""),"W",""),"X",""),"Y",""),"Z",""),".",""),"-","")</f>
        <v/>
      </c>
      <c r="AA818" s="50">
        <f>LEN(S818)-LEN(SUBSTITUTE(S818,".",""))</f>
        <v/>
      </c>
      <c r="AB818" s="50">
        <f>AND(W818=5,Y818=4)</f>
        <v/>
      </c>
      <c r="AC818" s="50">
        <f>IF(P818="","",IF(S818="","There is no mapcode in this row, only a country code.",IF(ISNUMBER(FIND(" ",S818)),"There are too many spaces. A mapcode looks like ZAF RDD.2J: the country code, one space, then the code.",IF(Z818&lt;&gt;"","Contains characters that can't be in a mapcode: "&amp;Z818,IF(OR(AA818&lt;&gt;1,W818&lt;2,W818&gt;5,Y818&lt;2,Y818&gt;4),"This doesn't look like a mapcode. Mapcodes look like RDD.2J: 2 to 5 letters or numbers, a dot, then 2 to 4 more.",IF(AND(U818="",NOT(AB818)),"MISSING",IF(AND(U818&lt;&gt;"",OR(LEN(U818)&lt;2,LEN(U818)&gt;6,ISNUMBER(FIND(".",U818)))),"The country code """&amp;U818&amp;""" doesn't look right. Use a code like ZAF (South Africa) or US-CA (California).","")))))))</f>
        <v/>
      </c>
      <c r="AD818" s="50">
        <f>AND(R818&lt;&gt;"",T818&lt;&gt;"",R818&lt;&gt;T818)</f>
        <v/>
      </c>
    </row>
    <row r="819">
      <c r="B819" s="44" t="n"/>
      <c r="C819" s="44" t="n"/>
      <c r="D819" s="45">
        <f>IF(P819="","",IF(AC819="MISSING","MISSING COUNTRY CODE",IF(AC819&lt;&gt;"","NOT A VALID MAPCODE",IF(M819="NO CONNECTION","NO CONNECTION",IF(NOT(ISNUMBER(F819)),"NOT FOUND",IF(AD819,"CONVERTED – PLEASE CHECK","CONVERTED"))))))</f>
        <v/>
      </c>
      <c r="E819" s="46">
        <f>IF(OR(P819="",AC819&lt;&gt;""),"",TRIM(U819&amp;" "&amp;S819))</f>
        <v/>
      </c>
      <c r="F819" s="47">
        <f>IF(OR(M819="",M819="NO CONNECTION"),"",IFERROR(VALUE(SUBSTITUTE(_xlfn.FILTERXML(M819,"//latDeg"),".",MID(1/2,2,1))),""))</f>
        <v/>
      </c>
      <c r="G819" s="47">
        <f>IF(OR(M819="",M819="NO CONNECTION"),"",IFERROR(VALUE(SUBSTITUTE(_xlfn.FILTERXML(M819,"//lonDeg"),".",MID(1/2,2,1))),""))</f>
        <v/>
      </c>
      <c r="H819" s="45">
        <f>IF(ISNUMBER(F819),SUBSTITUTE(ROUND(F819,6)&amp;"",",",".")&amp;", "&amp;SUBSTITUTE(ROUND(G819,6)&amp;"",",","."),"")</f>
        <v/>
      </c>
      <c r="I819" s="46">
        <f>IF(ISNUMBER(F819),IFERROR(HYPERLINK("https://www.mymapcodes.com/go/?t="&amp;IF(U819="","AAA",U819)&amp;"&amp;ma="&amp;LEFT(S819,V819-1)&amp;"&amp;mb="&amp;MID(S819,V819+1,99),"Open on MyMapcodes →"),""),"")</f>
        <v/>
      </c>
      <c r="J819" s="48">
        <f>IF(P819="","",IF(AC819="MISSING","Add the country code: put it in front of the mapcode (e.g. ZAF RDD.2J) or in column C. ZAF = South Africa.",IF(AC819&lt;&gt;"",AC819,IF(M819="NO CONNECTION","Excel couldn't reach the mapcode service. Click the REFRESH RESULTS box just above the table.",IF(NOT(ISNUMBER(F819)),"The mapcode service doesn't recognise "&amp;E819&amp;". Check the mapcode and the country code.",IF(AD819,"Two different country codes were given, so the one in front of the mapcode ("&amp;R819&amp;") was used.",IF(E819&lt;&gt;TRIM(UPPER(B819&amp;"")),"Tidied up to "&amp;E819&amp;".","")))))))</f>
        <v/>
      </c>
      <c r="L819" s="49">
        <f>IF(E819="","",MapcodeAPI&amp;"coords/"&amp;SUBSTITUTE(E819," ","%20"))&amp;LEFT($B$13,0)</f>
        <v/>
      </c>
      <c r="M819" s="49">
        <f>IF(L819="","",IFERROR(_xlfn.WEBSERVICE(L819),IF(MapcodeAPIBackup="","NO CONNECTION",IFERROR(_xlfn.WEBSERVICE(MapcodeAPIBackup&amp;MID(L819,LEN(MapcodeAPI)+1,999)),"NO CONNECTION"))))</f>
        <v/>
      </c>
      <c r="N819" t="inlineStr">
        <is>
          <t xml:space="preserve"> </t>
        </is>
      </c>
      <c r="P819" s="50">
        <f>IFERROR(IF(AND(TRIM(B819&amp;"")="",TRIM(C819&amp;"")=""),"","#"&amp;UPPER(B819&amp;"")),"#(ERROR)")</f>
        <v/>
      </c>
      <c r="Q819" s="50">
        <f>IF(P819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819,2,999)," "," "),"﻿"," "),"​"," "),"⁠"," ")," "," ")," "," "),CHAR(9)," "),CHAR(10)," "),CHAR(13)," "),"MAPCODE"," "),CHAR(34)," "),"“"," "),"”"," "),"'"," "),"’"," "),"‘"," "),"("," "),")"," "),"["," "),"]"," "),"{"," "),"}"," "),","," "),";"," "),"|"," "),":"," "),"/"," "),"\"," ")))</f>
        <v/>
      </c>
      <c r="R819" s="50">
        <f>IF(ISNUMBER(FIND(" ",Q819)),LEFT(Q819,FIND(" ",Q819)-1),"")</f>
        <v/>
      </c>
      <c r="S819" s="50">
        <f>IF(ISNUMBER(FIND(" ",Q819)),TRIM(MID(Q819,FIND(" ",Q819)+1,999)),Q819)</f>
        <v/>
      </c>
      <c r="T8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819&amp;"")," "," "),"﻿"," "),"​"," "),"⁠"," ")," "," ")," "," "),CHAR(9)," "),CHAR(10)," "),CHAR(13)," "),"MAPCODE"," "),CHAR(34)," "),"“"," "),"”"," "),"'"," "),"’"," "),"‘"," "),"("," "),")"," "),"["," "),"]"," "),"{"," "),"}"," "),","," "),";"," "),"|"," "),":"," "),"/"," "),"\"," "))</f>
        <v/>
      </c>
      <c r="U819" s="50">
        <f>IF(R819&lt;&gt;"",R819,T819)</f>
        <v/>
      </c>
      <c r="V819" s="50">
        <f>IFERROR(FIND(".",S819),0)</f>
        <v/>
      </c>
      <c r="W819" s="50">
        <f>IF(V819&gt;0,V819-1,LEN(S819))</f>
        <v/>
      </c>
      <c r="X819" s="50">
        <f>IF(V819=0,"",IFERROR(LEFT(MID(S819,V819+1,99),FIND("-",MID(S819,V819+1,99))-1),MID(S819,V819+1,99)))</f>
        <v/>
      </c>
      <c r="Y819" s="50">
        <f>LEN(X819)</f>
        <v/>
      </c>
      <c r="Z8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819,"0",""),"1",""),"2",""),"3",""),"4",""),"5",""),"6",""),"7",""),"8",""),"9",""),"A",""),"B",""),"C",""),"D",""),"E",""),"F",""),"G",""),"H",""),"I",""),"J",""),"K",""),"L",""),"M",""),"N",""),"O",""),"P",""),"Q",""),"R",""),"S",""),"T",""),"U",""),"V",""),"W",""),"X",""),"Y",""),"Z",""),".",""),"-","")</f>
        <v/>
      </c>
      <c r="AA819" s="50">
        <f>LEN(S819)-LEN(SUBSTITUTE(S819,".",""))</f>
        <v/>
      </c>
      <c r="AB819" s="50">
        <f>AND(W819=5,Y819=4)</f>
        <v/>
      </c>
      <c r="AC819" s="50">
        <f>IF(P819="","",IF(S819="","There is no mapcode in this row, only a country code.",IF(ISNUMBER(FIND(" ",S819)),"There are too many spaces. A mapcode looks like ZAF RDD.2J: the country code, one space, then the code.",IF(Z819&lt;&gt;"","Contains characters that can't be in a mapcode: "&amp;Z819,IF(OR(AA819&lt;&gt;1,W819&lt;2,W819&gt;5,Y819&lt;2,Y819&gt;4),"This doesn't look like a mapcode. Mapcodes look like RDD.2J: 2 to 5 letters or numbers, a dot, then 2 to 4 more.",IF(AND(U819="",NOT(AB819)),"MISSING",IF(AND(U819&lt;&gt;"",OR(LEN(U819)&lt;2,LEN(U819)&gt;6,ISNUMBER(FIND(".",U819)))),"The country code """&amp;U819&amp;""" doesn't look right. Use a code like ZAF (South Africa) or US-CA (California).","")))))))</f>
        <v/>
      </c>
      <c r="AD819" s="50">
        <f>AND(R819&lt;&gt;"",T819&lt;&gt;"",R819&lt;&gt;T819)</f>
        <v/>
      </c>
    </row>
    <row r="820">
      <c r="B820" s="44" t="n"/>
      <c r="C820" s="44" t="n"/>
      <c r="D820" s="45">
        <f>IF(P820="","",IF(AC820="MISSING","MISSING COUNTRY CODE",IF(AC820&lt;&gt;"","NOT A VALID MAPCODE",IF(M820="NO CONNECTION","NO CONNECTION",IF(NOT(ISNUMBER(F820)),"NOT FOUND",IF(AD820,"CONVERTED – PLEASE CHECK","CONVERTED"))))))</f>
        <v/>
      </c>
      <c r="E820" s="46">
        <f>IF(OR(P820="",AC820&lt;&gt;""),"",TRIM(U820&amp;" "&amp;S820))</f>
        <v/>
      </c>
      <c r="F820" s="47">
        <f>IF(OR(M820="",M820="NO CONNECTION"),"",IFERROR(VALUE(SUBSTITUTE(_xlfn.FILTERXML(M820,"//latDeg"),".",MID(1/2,2,1))),""))</f>
        <v/>
      </c>
      <c r="G820" s="47">
        <f>IF(OR(M820="",M820="NO CONNECTION"),"",IFERROR(VALUE(SUBSTITUTE(_xlfn.FILTERXML(M820,"//lonDeg"),".",MID(1/2,2,1))),""))</f>
        <v/>
      </c>
      <c r="H820" s="45">
        <f>IF(ISNUMBER(F820),SUBSTITUTE(ROUND(F820,6)&amp;"",",",".")&amp;", "&amp;SUBSTITUTE(ROUND(G820,6)&amp;"",",","."),"")</f>
        <v/>
      </c>
      <c r="I820" s="46">
        <f>IF(ISNUMBER(F820),IFERROR(HYPERLINK("https://www.mymapcodes.com/go/?t="&amp;IF(U820="","AAA",U820)&amp;"&amp;ma="&amp;LEFT(S820,V820-1)&amp;"&amp;mb="&amp;MID(S820,V820+1,99),"Open on MyMapcodes →"),""),"")</f>
        <v/>
      </c>
      <c r="J820" s="48">
        <f>IF(P820="","",IF(AC820="MISSING","Add the country code: put it in front of the mapcode (e.g. ZAF RDD.2J) or in column C. ZAF = South Africa.",IF(AC820&lt;&gt;"",AC820,IF(M820="NO CONNECTION","Excel couldn't reach the mapcode service. Click the REFRESH RESULTS box just above the table.",IF(NOT(ISNUMBER(F820)),"The mapcode service doesn't recognise "&amp;E820&amp;". Check the mapcode and the country code.",IF(AD820,"Two different country codes were given, so the one in front of the mapcode ("&amp;R820&amp;") was used.",IF(E820&lt;&gt;TRIM(UPPER(B820&amp;"")),"Tidied up to "&amp;E820&amp;".","")))))))</f>
        <v/>
      </c>
      <c r="L820" s="49">
        <f>IF(E820="","",MapcodeAPI&amp;"coords/"&amp;SUBSTITUTE(E820," ","%20"))&amp;LEFT($B$13,0)</f>
        <v/>
      </c>
      <c r="M820" s="49">
        <f>IF(L820="","",IFERROR(_xlfn.WEBSERVICE(L820),IF(MapcodeAPIBackup="","NO CONNECTION",IFERROR(_xlfn.WEBSERVICE(MapcodeAPIBackup&amp;MID(L820,LEN(MapcodeAPI)+1,999)),"NO CONNECTION"))))</f>
        <v/>
      </c>
      <c r="N820" t="inlineStr">
        <is>
          <t xml:space="preserve"> </t>
        </is>
      </c>
      <c r="P820" s="50">
        <f>IFERROR(IF(AND(TRIM(B820&amp;"")="",TRIM(C820&amp;"")=""),"","#"&amp;UPPER(B820&amp;"")),"#(ERROR)")</f>
        <v/>
      </c>
      <c r="Q820" s="50">
        <f>IF(P820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820,2,999)," "," "),"﻿"," "),"​"," "),"⁠"," ")," "," ")," "," "),CHAR(9)," "),CHAR(10)," "),CHAR(13)," "),"MAPCODE"," "),CHAR(34)," "),"“"," "),"”"," "),"'"," "),"’"," "),"‘"," "),"("," "),")"," "),"["," "),"]"," "),"{"," "),"}"," "),","," "),";"," "),"|"," "),":"," "),"/"," "),"\"," ")))</f>
        <v/>
      </c>
      <c r="R820" s="50">
        <f>IF(ISNUMBER(FIND(" ",Q820)),LEFT(Q820,FIND(" ",Q820)-1),"")</f>
        <v/>
      </c>
      <c r="S820" s="50">
        <f>IF(ISNUMBER(FIND(" ",Q820)),TRIM(MID(Q820,FIND(" ",Q820)+1,999)),Q820)</f>
        <v/>
      </c>
      <c r="T8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820&amp;"")," "," "),"﻿"," "),"​"," "),"⁠"," ")," "," ")," "," "),CHAR(9)," "),CHAR(10)," "),CHAR(13)," "),"MAPCODE"," "),CHAR(34)," "),"“"," "),"”"," "),"'"," "),"’"," "),"‘"," "),"("," "),")"," "),"["," "),"]"," "),"{"," "),"}"," "),","," "),";"," "),"|"," "),":"," "),"/"," "),"\"," "))</f>
        <v/>
      </c>
      <c r="U820" s="50">
        <f>IF(R820&lt;&gt;"",R820,T820)</f>
        <v/>
      </c>
      <c r="V820" s="50">
        <f>IFERROR(FIND(".",S820),0)</f>
        <v/>
      </c>
      <c r="W820" s="50">
        <f>IF(V820&gt;0,V820-1,LEN(S820))</f>
        <v/>
      </c>
      <c r="X820" s="50">
        <f>IF(V820=0,"",IFERROR(LEFT(MID(S820,V820+1,99),FIND("-",MID(S820,V820+1,99))-1),MID(S820,V820+1,99)))</f>
        <v/>
      </c>
      <c r="Y820" s="50">
        <f>LEN(X820)</f>
        <v/>
      </c>
      <c r="Z8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820,"0",""),"1",""),"2",""),"3",""),"4",""),"5",""),"6",""),"7",""),"8",""),"9",""),"A",""),"B",""),"C",""),"D",""),"E",""),"F",""),"G",""),"H",""),"I",""),"J",""),"K",""),"L",""),"M",""),"N",""),"O",""),"P",""),"Q",""),"R",""),"S",""),"T",""),"U",""),"V",""),"W",""),"X",""),"Y",""),"Z",""),".",""),"-","")</f>
        <v/>
      </c>
      <c r="AA820" s="50">
        <f>LEN(S820)-LEN(SUBSTITUTE(S820,".",""))</f>
        <v/>
      </c>
      <c r="AB820" s="50">
        <f>AND(W820=5,Y820=4)</f>
        <v/>
      </c>
      <c r="AC820" s="50">
        <f>IF(P820="","",IF(S820="","There is no mapcode in this row, only a country code.",IF(ISNUMBER(FIND(" ",S820)),"There are too many spaces. A mapcode looks like ZAF RDD.2J: the country code, one space, then the code.",IF(Z820&lt;&gt;"","Contains characters that can't be in a mapcode: "&amp;Z820,IF(OR(AA820&lt;&gt;1,W820&lt;2,W820&gt;5,Y820&lt;2,Y820&gt;4),"This doesn't look like a mapcode. Mapcodes look like RDD.2J: 2 to 5 letters or numbers, a dot, then 2 to 4 more.",IF(AND(U820="",NOT(AB820)),"MISSING",IF(AND(U820&lt;&gt;"",OR(LEN(U820)&lt;2,LEN(U820)&gt;6,ISNUMBER(FIND(".",U820)))),"The country code """&amp;U820&amp;""" doesn't look right. Use a code like ZAF (South Africa) or US-CA (California).","")))))))</f>
        <v/>
      </c>
      <c r="AD820" s="50">
        <f>AND(R820&lt;&gt;"",T820&lt;&gt;"",R820&lt;&gt;T820)</f>
        <v/>
      </c>
    </row>
    <row r="821">
      <c r="B821" s="44" t="n"/>
      <c r="C821" s="44" t="n"/>
      <c r="D821" s="45">
        <f>IF(P821="","",IF(AC821="MISSING","MISSING COUNTRY CODE",IF(AC821&lt;&gt;"","NOT A VALID MAPCODE",IF(M821="NO CONNECTION","NO CONNECTION",IF(NOT(ISNUMBER(F821)),"NOT FOUND",IF(AD821,"CONVERTED – PLEASE CHECK","CONVERTED"))))))</f>
        <v/>
      </c>
      <c r="E821" s="46">
        <f>IF(OR(P821="",AC821&lt;&gt;""),"",TRIM(U821&amp;" "&amp;S821))</f>
        <v/>
      </c>
      <c r="F821" s="47">
        <f>IF(OR(M821="",M821="NO CONNECTION"),"",IFERROR(VALUE(SUBSTITUTE(_xlfn.FILTERXML(M821,"//latDeg"),".",MID(1/2,2,1))),""))</f>
        <v/>
      </c>
      <c r="G821" s="47">
        <f>IF(OR(M821="",M821="NO CONNECTION"),"",IFERROR(VALUE(SUBSTITUTE(_xlfn.FILTERXML(M821,"//lonDeg"),".",MID(1/2,2,1))),""))</f>
        <v/>
      </c>
      <c r="H821" s="45">
        <f>IF(ISNUMBER(F821),SUBSTITUTE(ROUND(F821,6)&amp;"",",",".")&amp;", "&amp;SUBSTITUTE(ROUND(G821,6)&amp;"",",","."),"")</f>
        <v/>
      </c>
      <c r="I821" s="46">
        <f>IF(ISNUMBER(F821),IFERROR(HYPERLINK("https://www.mymapcodes.com/go/?t="&amp;IF(U821="","AAA",U821)&amp;"&amp;ma="&amp;LEFT(S821,V821-1)&amp;"&amp;mb="&amp;MID(S821,V821+1,99),"Open on MyMapcodes →"),""),"")</f>
        <v/>
      </c>
      <c r="J821" s="48">
        <f>IF(P821="","",IF(AC821="MISSING","Add the country code: put it in front of the mapcode (e.g. ZAF RDD.2J) or in column C. ZAF = South Africa.",IF(AC821&lt;&gt;"",AC821,IF(M821="NO CONNECTION","Excel couldn't reach the mapcode service. Click the REFRESH RESULTS box just above the table.",IF(NOT(ISNUMBER(F821)),"The mapcode service doesn't recognise "&amp;E821&amp;". Check the mapcode and the country code.",IF(AD821,"Two different country codes were given, so the one in front of the mapcode ("&amp;R821&amp;") was used.",IF(E821&lt;&gt;TRIM(UPPER(B821&amp;"")),"Tidied up to "&amp;E821&amp;".","")))))))</f>
        <v/>
      </c>
      <c r="L821" s="49">
        <f>IF(E821="","",MapcodeAPI&amp;"coords/"&amp;SUBSTITUTE(E821," ","%20"))&amp;LEFT($B$13,0)</f>
        <v/>
      </c>
      <c r="M821" s="49">
        <f>IF(L821="","",IFERROR(_xlfn.WEBSERVICE(L821),IF(MapcodeAPIBackup="","NO CONNECTION",IFERROR(_xlfn.WEBSERVICE(MapcodeAPIBackup&amp;MID(L821,LEN(MapcodeAPI)+1,999)),"NO CONNECTION"))))</f>
        <v/>
      </c>
      <c r="N821" t="inlineStr">
        <is>
          <t xml:space="preserve"> </t>
        </is>
      </c>
      <c r="P821" s="50">
        <f>IFERROR(IF(AND(TRIM(B821&amp;"")="",TRIM(C821&amp;"")=""),"","#"&amp;UPPER(B821&amp;"")),"#(ERROR)")</f>
        <v/>
      </c>
      <c r="Q821" s="50">
        <f>IF(P821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821,2,999)," "," "),"﻿"," "),"​"," "),"⁠"," ")," "," ")," "," "),CHAR(9)," "),CHAR(10)," "),CHAR(13)," "),"MAPCODE"," "),CHAR(34)," "),"“"," "),"”"," "),"'"," "),"’"," "),"‘"," "),"("," "),")"," "),"["," "),"]"," "),"{"," "),"}"," "),","," "),";"," "),"|"," "),":"," "),"/"," "),"\"," ")))</f>
        <v/>
      </c>
      <c r="R821" s="50">
        <f>IF(ISNUMBER(FIND(" ",Q821)),LEFT(Q821,FIND(" ",Q821)-1),"")</f>
        <v/>
      </c>
      <c r="S821" s="50">
        <f>IF(ISNUMBER(FIND(" ",Q821)),TRIM(MID(Q821,FIND(" ",Q821)+1,999)),Q821)</f>
        <v/>
      </c>
      <c r="T8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821&amp;"")," "," "),"﻿"," "),"​"," "),"⁠"," ")," "," ")," "," "),CHAR(9)," "),CHAR(10)," "),CHAR(13)," "),"MAPCODE"," "),CHAR(34)," "),"“"," "),"”"," "),"'"," "),"’"," "),"‘"," "),"("," "),")"," "),"["," "),"]"," "),"{"," "),"}"," "),","," "),";"," "),"|"," "),":"," "),"/"," "),"\"," "))</f>
        <v/>
      </c>
      <c r="U821" s="50">
        <f>IF(R821&lt;&gt;"",R821,T821)</f>
        <v/>
      </c>
      <c r="V821" s="50">
        <f>IFERROR(FIND(".",S821),0)</f>
        <v/>
      </c>
      <c r="W821" s="50">
        <f>IF(V821&gt;0,V821-1,LEN(S821))</f>
        <v/>
      </c>
      <c r="X821" s="50">
        <f>IF(V821=0,"",IFERROR(LEFT(MID(S821,V821+1,99),FIND("-",MID(S821,V821+1,99))-1),MID(S821,V821+1,99)))</f>
        <v/>
      </c>
      <c r="Y821" s="50">
        <f>LEN(X821)</f>
        <v/>
      </c>
      <c r="Z8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821,"0",""),"1",""),"2",""),"3",""),"4",""),"5",""),"6",""),"7",""),"8",""),"9",""),"A",""),"B",""),"C",""),"D",""),"E",""),"F",""),"G",""),"H",""),"I",""),"J",""),"K",""),"L",""),"M",""),"N",""),"O",""),"P",""),"Q",""),"R",""),"S",""),"T",""),"U",""),"V",""),"W",""),"X",""),"Y",""),"Z",""),".",""),"-","")</f>
        <v/>
      </c>
      <c r="AA821" s="50">
        <f>LEN(S821)-LEN(SUBSTITUTE(S821,".",""))</f>
        <v/>
      </c>
      <c r="AB821" s="50">
        <f>AND(W821=5,Y821=4)</f>
        <v/>
      </c>
      <c r="AC821" s="50">
        <f>IF(P821="","",IF(S821="","There is no mapcode in this row, only a country code.",IF(ISNUMBER(FIND(" ",S821)),"There are too many spaces. A mapcode looks like ZAF RDD.2J: the country code, one space, then the code.",IF(Z821&lt;&gt;"","Contains characters that can't be in a mapcode: "&amp;Z821,IF(OR(AA821&lt;&gt;1,W821&lt;2,W821&gt;5,Y821&lt;2,Y821&gt;4),"This doesn't look like a mapcode. Mapcodes look like RDD.2J: 2 to 5 letters or numbers, a dot, then 2 to 4 more.",IF(AND(U821="",NOT(AB821)),"MISSING",IF(AND(U821&lt;&gt;"",OR(LEN(U821)&lt;2,LEN(U821)&gt;6,ISNUMBER(FIND(".",U821)))),"The country code """&amp;U821&amp;""" doesn't look right. Use a code like ZAF (South Africa) or US-CA (California).","")))))))</f>
        <v/>
      </c>
      <c r="AD821" s="50">
        <f>AND(R821&lt;&gt;"",T821&lt;&gt;"",R821&lt;&gt;T821)</f>
        <v/>
      </c>
    </row>
    <row r="822">
      <c r="B822" s="44" t="n"/>
      <c r="C822" s="44" t="n"/>
      <c r="D822" s="45">
        <f>IF(P822="","",IF(AC822="MISSING","MISSING COUNTRY CODE",IF(AC822&lt;&gt;"","NOT A VALID MAPCODE",IF(M822="NO CONNECTION","NO CONNECTION",IF(NOT(ISNUMBER(F822)),"NOT FOUND",IF(AD822,"CONVERTED – PLEASE CHECK","CONVERTED"))))))</f>
        <v/>
      </c>
      <c r="E822" s="46">
        <f>IF(OR(P822="",AC822&lt;&gt;""),"",TRIM(U822&amp;" "&amp;S822))</f>
        <v/>
      </c>
      <c r="F822" s="47">
        <f>IF(OR(M822="",M822="NO CONNECTION"),"",IFERROR(VALUE(SUBSTITUTE(_xlfn.FILTERXML(M822,"//latDeg"),".",MID(1/2,2,1))),""))</f>
        <v/>
      </c>
      <c r="G822" s="47">
        <f>IF(OR(M822="",M822="NO CONNECTION"),"",IFERROR(VALUE(SUBSTITUTE(_xlfn.FILTERXML(M822,"//lonDeg"),".",MID(1/2,2,1))),""))</f>
        <v/>
      </c>
      <c r="H822" s="45">
        <f>IF(ISNUMBER(F822),SUBSTITUTE(ROUND(F822,6)&amp;"",",",".")&amp;", "&amp;SUBSTITUTE(ROUND(G822,6)&amp;"",",","."),"")</f>
        <v/>
      </c>
      <c r="I822" s="46">
        <f>IF(ISNUMBER(F822),IFERROR(HYPERLINK("https://www.mymapcodes.com/go/?t="&amp;IF(U822="","AAA",U822)&amp;"&amp;ma="&amp;LEFT(S822,V822-1)&amp;"&amp;mb="&amp;MID(S822,V822+1,99),"Open on MyMapcodes →"),""),"")</f>
        <v/>
      </c>
      <c r="J822" s="48">
        <f>IF(P822="","",IF(AC822="MISSING","Add the country code: put it in front of the mapcode (e.g. ZAF RDD.2J) or in column C. ZAF = South Africa.",IF(AC822&lt;&gt;"",AC822,IF(M822="NO CONNECTION","Excel couldn't reach the mapcode service. Click the REFRESH RESULTS box just above the table.",IF(NOT(ISNUMBER(F822)),"The mapcode service doesn't recognise "&amp;E822&amp;". Check the mapcode and the country code.",IF(AD822,"Two different country codes were given, so the one in front of the mapcode ("&amp;R822&amp;") was used.",IF(E822&lt;&gt;TRIM(UPPER(B822&amp;"")),"Tidied up to "&amp;E822&amp;".","")))))))</f>
        <v/>
      </c>
      <c r="L822" s="49">
        <f>IF(E822="","",MapcodeAPI&amp;"coords/"&amp;SUBSTITUTE(E822," ","%20"))&amp;LEFT($B$13,0)</f>
        <v/>
      </c>
      <c r="M822" s="49">
        <f>IF(L822="","",IFERROR(_xlfn.WEBSERVICE(L822),IF(MapcodeAPIBackup="","NO CONNECTION",IFERROR(_xlfn.WEBSERVICE(MapcodeAPIBackup&amp;MID(L822,LEN(MapcodeAPI)+1,999)),"NO CONNECTION"))))</f>
        <v/>
      </c>
      <c r="N822" t="inlineStr">
        <is>
          <t xml:space="preserve"> </t>
        </is>
      </c>
      <c r="P822" s="50">
        <f>IFERROR(IF(AND(TRIM(B822&amp;"")="",TRIM(C822&amp;"")=""),"","#"&amp;UPPER(B822&amp;"")),"#(ERROR)")</f>
        <v/>
      </c>
      <c r="Q822" s="50">
        <f>IF(P822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822,2,999)," "," "),"﻿"," "),"​"," "),"⁠"," ")," "," ")," "," "),CHAR(9)," "),CHAR(10)," "),CHAR(13)," "),"MAPCODE"," "),CHAR(34)," "),"“"," "),"”"," "),"'"," "),"’"," "),"‘"," "),"("," "),")"," "),"["," "),"]"," "),"{"," "),"}"," "),","," "),";"," "),"|"," "),":"," "),"/"," "),"\"," ")))</f>
        <v/>
      </c>
      <c r="R822" s="50">
        <f>IF(ISNUMBER(FIND(" ",Q822)),LEFT(Q822,FIND(" ",Q822)-1),"")</f>
        <v/>
      </c>
      <c r="S822" s="50">
        <f>IF(ISNUMBER(FIND(" ",Q822)),TRIM(MID(Q822,FIND(" ",Q822)+1,999)),Q822)</f>
        <v/>
      </c>
      <c r="T8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822&amp;"")," "," "),"﻿"," "),"​"," "),"⁠"," ")," "," ")," "," "),CHAR(9)," "),CHAR(10)," "),CHAR(13)," "),"MAPCODE"," "),CHAR(34)," "),"“"," "),"”"," "),"'"," "),"’"," "),"‘"," "),"("," "),")"," "),"["," "),"]"," "),"{"," "),"}"," "),","," "),";"," "),"|"," "),":"," "),"/"," "),"\"," "))</f>
        <v/>
      </c>
      <c r="U822" s="50">
        <f>IF(R822&lt;&gt;"",R822,T822)</f>
        <v/>
      </c>
      <c r="V822" s="50">
        <f>IFERROR(FIND(".",S822),0)</f>
        <v/>
      </c>
      <c r="W822" s="50">
        <f>IF(V822&gt;0,V822-1,LEN(S822))</f>
        <v/>
      </c>
      <c r="X822" s="50">
        <f>IF(V822=0,"",IFERROR(LEFT(MID(S822,V822+1,99),FIND("-",MID(S822,V822+1,99))-1),MID(S822,V822+1,99)))</f>
        <v/>
      </c>
      <c r="Y822" s="50">
        <f>LEN(X822)</f>
        <v/>
      </c>
      <c r="Z8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822,"0",""),"1",""),"2",""),"3",""),"4",""),"5",""),"6",""),"7",""),"8",""),"9",""),"A",""),"B",""),"C",""),"D",""),"E",""),"F",""),"G",""),"H",""),"I",""),"J",""),"K",""),"L",""),"M",""),"N",""),"O",""),"P",""),"Q",""),"R",""),"S",""),"T",""),"U",""),"V",""),"W",""),"X",""),"Y",""),"Z",""),".",""),"-","")</f>
        <v/>
      </c>
      <c r="AA822" s="50">
        <f>LEN(S822)-LEN(SUBSTITUTE(S822,".",""))</f>
        <v/>
      </c>
      <c r="AB822" s="50">
        <f>AND(W822=5,Y822=4)</f>
        <v/>
      </c>
      <c r="AC822" s="50">
        <f>IF(P822="","",IF(S822="","There is no mapcode in this row, only a country code.",IF(ISNUMBER(FIND(" ",S822)),"There are too many spaces. A mapcode looks like ZAF RDD.2J: the country code, one space, then the code.",IF(Z822&lt;&gt;"","Contains characters that can't be in a mapcode: "&amp;Z822,IF(OR(AA822&lt;&gt;1,W822&lt;2,W822&gt;5,Y822&lt;2,Y822&gt;4),"This doesn't look like a mapcode. Mapcodes look like RDD.2J: 2 to 5 letters or numbers, a dot, then 2 to 4 more.",IF(AND(U822="",NOT(AB822)),"MISSING",IF(AND(U822&lt;&gt;"",OR(LEN(U822)&lt;2,LEN(U822)&gt;6,ISNUMBER(FIND(".",U822)))),"The country code """&amp;U822&amp;""" doesn't look right. Use a code like ZAF (South Africa) or US-CA (California).","")))))))</f>
        <v/>
      </c>
      <c r="AD822" s="50">
        <f>AND(R822&lt;&gt;"",T822&lt;&gt;"",R822&lt;&gt;T822)</f>
        <v/>
      </c>
    </row>
    <row r="823">
      <c r="B823" s="44" t="n"/>
      <c r="C823" s="44" t="n"/>
      <c r="D823" s="45">
        <f>IF(P823="","",IF(AC823="MISSING","MISSING COUNTRY CODE",IF(AC823&lt;&gt;"","NOT A VALID MAPCODE",IF(M823="NO CONNECTION","NO CONNECTION",IF(NOT(ISNUMBER(F823)),"NOT FOUND",IF(AD823,"CONVERTED – PLEASE CHECK","CONVERTED"))))))</f>
        <v/>
      </c>
      <c r="E823" s="46">
        <f>IF(OR(P823="",AC823&lt;&gt;""),"",TRIM(U823&amp;" "&amp;S823))</f>
        <v/>
      </c>
      <c r="F823" s="47">
        <f>IF(OR(M823="",M823="NO CONNECTION"),"",IFERROR(VALUE(SUBSTITUTE(_xlfn.FILTERXML(M823,"//latDeg"),".",MID(1/2,2,1))),""))</f>
        <v/>
      </c>
      <c r="G823" s="47">
        <f>IF(OR(M823="",M823="NO CONNECTION"),"",IFERROR(VALUE(SUBSTITUTE(_xlfn.FILTERXML(M823,"//lonDeg"),".",MID(1/2,2,1))),""))</f>
        <v/>
      </c>
      <c r="H823" s="45">
        <f>IF(ISNUMBER(F823),SUBSTITUTE(ROUND(F823,6)&amp;"",",",".")&amp;", "&amp;SUBSTITUTE(ROUND(G823,6)&amp;"",",","."),"")</f>
        <v/>
      </c>
      <c r="I823" s="46">
        <f>IF(ISNUMBER(F823),IFERROR(HYPERLINK("https://www.mymapcodes.com/go/?t="&amp;IF(U823="","AAA",U823)&amp;"&amp;ma="&amp;LEFT(S823,V823-1)&amp;"&amp;mb="&amp;MID(S823,V823+1,99),"Open on MyMapcodes →"),""),"")</f>
        <v/>
      </c>
      <c r="J823" s="48">
        <f>IF(P823="","",IF(AC823="MISSING","Add the country code: put it in front of the mapcode (e.g. ZAF RDD.2J) or in column C. ZAF = South Africa.",IF(AC823&lt;&gt;"",AC823,IF(M823="NO CONNECTION","Excel couldn't reach the mapcode service. Click the REFRESH RESULTS box just above the table.",IF(NOT(ISNUMBER(F823)),"The mapcode service doesn't recognise "&amp;E823&amp;". Check the mapcode and the country code.",IF(AD823,"Two different country codes were given, so the one in front of the mapcode ("&amp;R823&amp;") was used.",IF(E823&lt;&gt;TRIM(UPPER(B823&amp;"")),"Tidied up to "&amp;E823&amp;".","")))))))</f>
        <v/>
      </c>
      <c r="L823" s="49">
        <f>IF(E823="","",MapcodeAPI&amp;"coords/"&amp;SUBSTITUTE(E823," ","%20"))&amp;LEFT($B$13,0)</f>
        <v/>
      </c>
      <c r="M823" s="49">
        <f>IF(L823="","",IFERROR(_xlfn.WEBSERVICE(L823),IF(MapcodeAPIBackup="","NO CONNECTION",IFERROR(_xlfn.WEBSERVICE(MapcodeAPIBackup&amp;MID(L823,LEN(MapcodeAPI)+1,999)),"NO CONNECTION"))))</f>
        <v/>
      </c>
      <c r="N823" t="inlineStr">
        <is>
          <t xml:space="preserve"> </t>
        </is>
      </c>
      <c r="P823" s="50">
        <f>IFERROR(IF(AND(TRIM(B823&amp;"")="",TRIM(C823&amp;"")=""),"","#"&amp;UPPER(B823&amp;"")),"#(ERROR)")</f>
        <v/>
      </c>
      <c r="Q823" s="50">
        <f>IF(P823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823,2,999)," "," "),"﻿"," "),"​"," "),"⁠"," ")," "," ")," "," "),CHAR(9)," "),CHAR(10)," "),CHAR(13)," "),"MAPCODE"," "),CHAR(34)," "),"“"," "),"”"," "),"'"," "),"’"," "),"‘"," "),"("," "),")"," "),"["," "),"]"," "),"{"," "),"}"," "),","," "),";"," "),"|"," "),":"," "),"/"," "),"\"," ")))</f>
        <v/>
      </c>
      <c r="R823" s="50">
        <f>IF(ISNUMBER(FIND(" ",Q823)),LEFT(Q823,FIND(" ",Q823)-1),"")</f>
        <v/>
      </c>
      <c r="S823" s="50">
        <f>IF(ISNUMBER(FIND(" ",Q823)),TRIM(MID(Q823,FIND(" ",Q823)+1,999)),Q823)</f>
        <v/>
      </c>
      <c r="T8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823&amp;"")," "," "),"﻿"," "),"​"," "),"⁠"," ")," "," ")," "," "),CHAR(9)," "),CHAR(10)," "),CHAR(13)," "),"MAPCODE"," "),CHAR(34)," "),"“"," "),"”"," "),"'"," "),"’"," "),"‘"," "),"("," "),")"," "),"["," "),"]"," "),"{"," "),"}"," "),","," "),";"," "),"|"," "),":"," "),"/"," "),"\"," "))</f>
        <v/>
      </c>
      <c r="U823" s="50">
        <f>IF(R823&lt;&gt;"",R823,T823)</f>
        <v/>
      </c>
      <c r="V823" s="50">
        <f>IFERROR(FIND(".",S823),0)</f>
        <v/>
      </c>
      <c r="W823" s="50">
        <f>IF(V823&gt;0,V823-1,LEN(S823))</f>
        <v/>
      </c>
      <c r="X823" s="50">
        <f>IF(V823=0,"",IFERROR(LEFT(MID(S823,V823+1,99),FIND("-",MID(S823,V823+1,99))-1),MID(S823,V823+1,99)))</f>
        <v/>
      </c>
      <c r="Y823" s="50">
        <f>LEN(X823)</f>
        <v/>
      </c>
      <c r="Z8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823,"0",""),"1",""),"2",""),"3",""),"4",""),"5",""),"6",""),"7",""),"8",""),"9",""),"A",""),"B",""),"C",""),"D",""),"E",""),"F",""),"G",""),"H",""),"I",""),"J",""),"K",""),"L",""),"M",""),"N",""),"O",""),"P",""),"Q",""),"R",""),"S",""),"T",""),"U",""),"V",""),"W",""),"X",""),"Y",""),"Z",""),".",""),"-","")</f>
        <v/>
      </c>
      <c r="AA823" s="50">
        <f>LEN(S823)-LEN(SUBSTITUTE(S823,".",""))</f>
        <v/>
      </c>
      <c r="AB823" s="50">
        <f>AND(W823=5,Y823=4)</f>
        <v/>
      </c>
      <c r="AC823" s="50">
        <f>IF(P823="","",IF(S823="","There is no mapcode in this row, only a country code.",IF(ISNUMBER(FIND(" ",S823)),"There are too many spaces. A mapcode looks like ZAF RDD.2J: the country code, one space, then the code.",IF(Z823&lt;&gt;"","Contains characters that can't be in a mapcode: "&amp;Z823,IF(OR(AA823&lt;&gt;1,W823&lt;2,W823&gt;5,Y823&lt;2,Y823&gt;4),"This doesn't look like a mapcode. Mapcodes look like RDD.2J: 2 to 5 letters or numbers, a dot, then 2 to 4 more.",IF(AND(U823="",NOT(AB823)),"MISSING",IF(AND(U823&lt;&gt;"",OR(LEN(U823)&lt;2,LEN(U823)&gt;6,ISNUMBER(FIND(".",U823)))),"The country code """&amp;U823&amp;""" doesn't look right. Use a code like ZAF (South Africa) or US-CA (California).","")))))))</f>
        <v/>
      </c>
      <c r="AD823" s="50">
        <f>AND(R823&lt;&gt;"",T823&lt;&gt;"",R823&lt;&gt;T823)</f>
        <v/>
      </c>
    </row>
    <row r="824">
      <c r="B824" s="44" t="n"/>
      <c r="C824" s="44" t="n"/>
      <c r="D824" s="45">
        <f>IF(P824="","",IF(AC824="MISSING","MISSING COUNTRY CODE",IF(AC824&lt;&gt;"","NOT A VALID MAPCODE",IF(M824="NO CONNECTION","NO CONNECTION",IF(NOT(ISNUMBER(F824)),"NOT FOUND",IF(AD824,"CONVERTED – PLEASE CHECK","CONVERTED"))))))</f>
        <v/>
      </c>
      <c r="E824" s="46">
        <f>IF(OR(P824="",AC824&lt;&gt;""),"",TRIM(U824&amp;" "&amp;S824))</f>
        <v/>
      </c>
      <c r="F824" s="47">
        <f>IF(OR(M824="",M824="NO CONNECTION"),"",IFERROR(VALUE(SUBSTITUTE(_xlfn.FILTERXML(M824,"//latDeg"),".",MID(1/2,2,1))),""))</f>
        <v/>
      </c>
      <c r="G824" s="47">
        <f>IF(OR(M824="",M824="NO CONNECTION"),"",IFERROR(VALUE(SUBSTITUTE(_xlfn.FILTERXML(M824,"//lonDeg"),".",MID(1/2,2,1))),""))</f>
        <v/>
      </c>
      <c r="H824" s="45">
        <f>IF(ISNUMBER(F824),SUBSTITUTE(ROUND(F824,6)&amp;"",",",".")&amp;", "&amp;SUBSTITUTE(ROUND(G824,6)&amp;"",",","."),"")</f>
        <v/>
      </c>
      <c r="I824" s="46">
        <f>IF(ISNUMBER(F824),IFERROR(HYPERLINK("https://www.mymapcodes.com/go/?t="&amp;IF(U824="","AAA",U824)&amp;"&amp;ma="&amp;LEFT(S824,V824-1)&amp;"&amp;mb="&amp;MID(S824,V824+1,99),"Open on MyMapcodes →"),""),"")</f>
        <v/>
      </c>
      <c r="J824" s="48">
        <f>IF(P824="","",IF(AC824="MISSING","Add the country code: put it in front of the mapcode (e.g. ZAF RDD.2J) or in column C. ZAF = South Africa.",IF(AC824&lt;&gt;"",AC824,IF(M824="NO CONNECTION","Excel couldn't reach the mapcode service. Click the REFRESH RESULTS box just above the table.",IF(NOT(ISNUMBER(F824)),"The mapcode service doesn't recognise "&amp;E824&amp;". Check the mapcode and the country code.",IF(AD824,"Two different country codes were given, so the one in front of the mapcode ("&amp;R824&amp;") was used.",IF(E824&lt;&gt;TRIM(UPPER(B824&amp;"")),"Tidied up to "&amp;E824&amp;".","")))))))</f>
        <v/>
      </c>
      <c r="L824" s="49">
        <f>IF(E824="","",MapcodeAPI&amp;"coords/"&amp;SUBSTITUTE(E824," ","%20"))&amp;LEFT($B$13,0)</f>
        <v/>
      </c>
      <c r="M824" s="49">
        <f>IF(L824="","",IFERROR(_xlfn.WEBSERVICE(L824),IF(MapcodeAPIBackup="","NO CONNECTION",IFERROR(_xlfn.WEBSERVICE(MapcodeAPIBackup&amp;MID(L824,LEN(MapcodeAPI)+1,999)),"NO CONNECTION"))))</f>
        <v/>
      </c>
      <c r="N824" t="inlineStr">
        <is>
          <t xml:space="preserve"> </t>
        </is>
      </c>
      <c r="P824" s="50">
        <f>IFERROR(IF(AND(TRIM(B824&amp;"")="",TRIM(C824&amp;"")=""),"","#"&amp;UPPER(B824&amp;"")),"#(ERROR)")</f>
        <v/>
      </c>
      <c r="Q824" s="50">
        <f>IF(P824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824,2,999)," "," "),"﻿"," "),"​"," "),"⁠"," ")," "," ")," "," "),CHAR(9)," "),CHAR(10)," "),CHAR(13)," "),"MAPCODE"," "),CHAR(34)," "),"“"," "),"”"," "),"'"," "),"’"," "),"‘"," "),"("," "),")"," "),"["," "),"]"," "),"{"," "),"}"," "),","," "),";"," "),"|"," "),":"," "),"/"," "),"\"," ")))</f>
        <v/>
      </c>
      <c r="R824" s="50">
        <f>IF(ISNUMBER(FIND(" ",Q824)),LEFT(Q824,FIND(" ",Q824)-1),"")</f>
        <v/>
      </c>
      <c r="S824" s="50">
        <f>IF(ISNUMBER(FIND(" ",Q824)),TRIM(MID(Q824,FIND(" ",Q824)+1,999)),Q824)</f>
        <v/>
      </c>
      <c r="T8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824&amp;"")," "," "),"﻿"," "),"​"," "),"⁠"," ")," "," ")," "," "),CHAR(9)," "),CHAR(10)," "),CHAR(13)," "),"MAPCODE"," "),CHAR(34)," "),"“"," "),"”"," "),"'"," "),"’"," "),"‘"," "),"("," "),")"," "),"["," "),"]"," "),"{"," "),"}"," "),","," "),";"," "),"|"," "),":"," "),"/"," "),"\"," "))</f>
        <v/>
      </c>
      <c r="U824" s="50">
        <f>IF(R824&lt;&gt;"",R824,T824)</f>
        <v/>
      </c>
      <c r="V824" s="50">
        <f>IFERROR(FIND(".",S824),0)</f>
        <v/>
      </c>
      <c r="W824" s="50">
        <f>IF(V824&gt;0,V824-1,LEN(S824))</f>
        <v/>
      </c>
      <c r="X824" s="50">
        <f>IF(V824=0,"",IFERROR(LEFT(MID(S824,V824+1,99),FIND("-",MID(S824,V824+1,99))-1),MID(S824,V824+1,99)))</f>
        <v/>
      </c>
      <c r="Y824" s="50">
        <f>LEN(X824)</f>
        <v/>
      </c>
      <c r="Z8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824,"0",""),"1",""),"2",""),"3",""),"4",""),"5",""),"6",""),"7",""),"8",""),"9",""),"A",""),"B",""),"C",""),"D",""),"E",""),"F",""),"G",""),"H",""),"I",""),"J",""),"K",""),"L",""),"M",""),"N",""),"O",""),"P",""),"Q",""),"R",""),"S",""),"T",""),"U",""),"V",""),"W",""),"X",""),"Y",""),"Z",""),".",""),"-","")</f>
        <v/>
      </c>
      <c r="AA824" s="50">
        <f>LEN(S824)-LEN(SUBSTITUTE(S824,".",""))</f>
        <v/>
      </c>
      <c r="AB824" s="50">
        <f>AND(W824=5,Y824=4)</f>
        <v/>
      </c>
      <c r="AC824" s="50">
        <f>IF(P824="","",IF(S824="","There is no mapcode in this row, only a country code.",IF(ISNUMBER(FIND(" ",S824)),"There are too many spaces. A mapcode looks like ZAF RDD.2J: the country code, one space, then the code.",IF(Z824&lt;&gt;"","Contains characters that can't be in a mapcode: "&amp;Z824,IF(OR(AA824&lt;&gt;1,W824&lt;2,W824&gt;5,Y824&lt;2,Y824&gt;4),"This doesn't look like a mapcode. Mapcodes look like RDD.2J: 2 to 5 letters or numbers, a dot, then 2 to 4 more.",IF(AND(U824="",NOT(AB824)),"MISSING",IF(AND(U824&lt;&gt;"",OR(LEN(U824)&lt;2,LEN(U824)&gt;6,ISNUMBER(FIND(".",U824)))),"The country code """&amp;U824&amp;""" doesn't look right. Use a code like ZAF (South Africa) or US-CA (California).","")))))))</f>
        <v/>
      </c>
      <c r="AD824" s="50">
        <f>AND(R824&lt;&gt;"",T824&lt;&gt;"",R824&lt;&gt;T824)</f>
        <v/>
      </c>
    </row>
    <row r="825">
      <c r="B825" s="44" t="n"/>
      <c r="C825" s="44" t="n"/>
      <c r="D825" s="45">
        <f>IF(P825="","",IF(AC825="MISSING","MISSING COUNTRY CODE",IF(AC825&lt;&gt;"","NOT A VALID MAPCODE",IF(M825="NO CONNECTION","NO CONNECTION",IF(NOT(ISNUMBER(F825)),"NOT FOUND",IF(AD825,"CONVERTED – PLEASE CHECK","CONVERTED"))))))</f>
        <v/>
      </c>
      <c r="E825" s="46">
        <f>IF(OR(P825="",AC825&lt;&gt;""),"",TRIM(U825&amp;" "&amp;S825))</f>
        <v/>
      </c>
      <c r="F825" s="47">
        <f>IF(OR(M825="",M825="NO CONNECTION"),"",IFERROR(VALUE(SUBSTITUTE(_xlfn.FILTERXML(M825,"//latDeg"),".",MID(1/2,2,1))),""))</f>
        <v/>
      </c>
      <c r="G825" s="47">
        <f>IF(OR(M825="",M825="NO CONNECTION"),"",IFERROR(VALUE(SUBSTITUTE(_xlfn.FILTERXML(M825,"//lonDeg"),".",MID(1/2,2,1))),""))</f>
        <v/>
      </c>
      <c r="H825" s="45">
        <f>IF(ISNUMBER(F825),SUBSTITUTE(ROUND(F825,6)&amp;"",",",".")&amp;", "&amp;SUBSTITUTE(ROUND(G825,6)&amp;"",",","."),"")</f>
        <v/>
      </c>
      <c r="I825" s="46">
        <f>IF(ISNUMBER(F825),IFERROR(HYPERLINK("https://www.mymapcodes.com/go/?t="&amp;IF(U825="","AAA",U825)&amp;"&amp;ma="&amp;LEFT(S825,V825-1)&amp;"&amp;mb="&amp;MID(S825,V825+1,99),"Open on MyMapcodes →"),""),"")</f>
        <v/>
      </c>
      <c r="J825" s="48">
        <f>IF(P825="","",IF(AC825="MISSING","Add the country code: put it in front of the mapcode (e.g. ZAF RDD.2J) or in column C. ZAF = South Africa.",IF(AC825&lt;&gt;"",AC825,IF(M825="NO CONNECTION","Excel couldn't reach the mapcode service. Click the REFRESH RESULTS box just above the table.",IF(NOT(ISNUMBER(F825)),"The mapcode service doesn't recognise "&amp;E825&amp;". Check the mapcode and the country code.",IF(AD825,"Two different country codes were given, so the one in front of the mapcode ("&amp;R825&amp;") was used.",IF(E825&lt;&gt;TRIM(UPPER(B825&amp;"")),"Tidied up to "&amp;E825&amp;".","")))))))</f>
        <v/>
      </c>
      <c r="L825" s="49">
        <f>IF(E825="","",MapcodeAPI&amp;"coords/"&amp;SUBSTITUTE(E825," ","%20"))&amp;LEFT($B$13,0)</f>
        <v/>
      </c>
      <c r="M825" s="49">
        <f>IF(L825="","",IFERROR(_xlfn.WEBSERVICE(L825),IF(MapcodeAPIBackup="","NO CONNECTION",IFERROR(_xlfn.WEBSERVICE(MapcodeAPIBackup&amp;MID(L825,LEN(MapcodeAPI)+1,999)),"NO CONNECTION"))))</f>
        <v/>
      </c>
      <c r="N825" t="inlineStr">
        <is>
          <t xml:space="preserve"> </t>
        </is>
      </c>
      <c r="P825" s="50">
        <f>IFERROR(IF(AND(TRIM(B825&amp;"")="",TRIM(C825&amp;"")=""),"","#"&amp;UPPER(B825&amp;"")),"#(ERROR)")</f>
        <v/>
      </c>
      <c r="Q825" s="50">
        <f>IF(P825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825,2,999)," "," "),"﻿"," "),"​"," "),"⁠"," ")," "," ")," "," "),CHAR(9)," "),CHAR(10)," "),CHAR(13)," "),"MAPCODE"," "),CHAR(34)," "),"“"," "),"”"," "),"'"," "),"’"," "),"‘"," "),"("," "),")"," "),"["," "),"]"," "),"{"," "),"}"," "),","," "),";"," "),"|"," "),":"," "),"/"," "),"\"," ")))</f>
        <v/>
      </c>
      <c r="R825" s="50">
        <f>IF(ISNUMBER(FIND(" ",Q825)),LEFT(Q825,FIND(" ",Q825)-1),"")</f>
        <v/>
      </c>
      <c r="S825" s="50">
        <f>IF(ISNUMBER(FIND(" ",Q825)),TRIM(MID(Q825,FIND(" ",Q825)+1,999)),Q825)</f>
        <v/>
      </c>
      <c r="T8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825&amp;"")," "," "),"﻿"," "),"​"," "),"⁠"," ")," "," ")," "," "),CHAR(9)," "),CHAR(10)," "),CHAR(13)," "),"MAPCODE"," "),CHAR(34)," "),"“"," "),"”"," "),"'"," "),"’"," "),"‘"," "),"("," "),")"," "),"["," "),"]"," "),"{"," "),"}"," "),","," "),";"," "),"|"," "),":"," "),"/"," "),"\"," "))</f>
        <v/>
      </c>
      <c r="U825" s="50">
        <f>IF(R825&lt;&gt;"",R825,T825)</f>
        <v/>
      </c>
      <c r="V825" s="50">
        <f>IFERROR(FIND(".",S825),0)</f>
        <v/>
      </c>
      <c r="W825" s="50">
        <f>IF(V825&gt;0,V825-1,LEN(S825))</f>
        <v/>
      </c>
      <c r="X825" s="50">
        <f>IF(V825=0,"",IFERROR(LEFT(MID(S825,V825+1,99),FIND("-",MID(S825,V825+1,99))-1),MID(S825,V825+1,99)))</f>
        <v/>
      </c>
      <c r="Y825" s="50">
        <f>LEN(X825)</f>
        <v/>
      </c>
      <c r="Z8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825,"0",""),"1",""),"2",""),"3",""),"4",""),"5",""),"6",""),"7",""),"8",""),"9",""),"A",""),"B",""),"C",""),"D",""),"E",""),"F",""),"G",""),"H",""),"I",""),"J",""),"K",""),"L",""),"M",""),"N",""),"O",""),"P",""),"Q",""),"R",""),"S",""),"T",""),"U",""),"V",""),"W",""),"X",""),"Y",""),"Z",""),".",""),"-","")</f>
        <v/>
      </c>
      <c r="AA825" s="50">
        <f>LEN(S825)-LEN(SUBSTITUTE(S825,".",""))</f>
        <v/>
      </c>
      <c r="AB825" s="50">
        <f>AND(W825=5,Y825=4)</f>
        <v/>
      </c>
      <c r="AC825" s="50">
        <f>IF(P825="","",IF(S825="","There is no mapcode in this row, only a country code.",IF(ISNUMBER(FIND(" ",S825)),"There are too many spaces. A mapcode looks like ZAF RDD.2J: the country code, one space, then the code.",IF(Z825&lt;&gt;"","Contains characters that can't be in a mapcode: "&amp;Z825,IF(OR(AA825&lt;&gt;1,W825&lt;2,W825&gt;5,Y825&lt;2,Y825&gt;4),"This doesn't look like a mapcode. Mapcodes look like RDD.2J: 2 to 5 letters or numbers, a dot, then 2 to 4 more.",IF(AND(U825="",NOT(AB825)),"MISSING",IF(AND(U825&lt;&gt;"",OR(LEN(U825)&lt;2,LEN(U825)&gt;6,ISNUMBER(FIND(".",U825)))),"The country code """&amp;U825&amp;""" doesn't look right. Use a code like ZAF (South Africa) or US-CA (California).","")))))))</f>
        <v/>
      </c>
      <c r="AD825" s="50">
        <f>AND(R825&lt;&gt;"",T825&lt;&gt;"",R825&lt;&gt;T825)</f>
        <v/>
      </c>
    </row>
    <row r="826">
      <c r="B826" s="44" t="n"/>
      <c r="C826" s="44" t="n"/>
      <c r="D826" s="45">
        <f>IF(P826="","",IF(AC826="MISSING","MISSING COUNTRY CODE",IF(AC826&lt;&gt;"","NOT A VALID MAPCODE",IF(M826="NO CONNECTION","NO CONNECTION",IF(NOT(ISNUMBER(F826)),"NOT FOUND",IF(AD826,"CONVERTED – PLEASE CHECK","CONVERTED"))))))</f>
        <v/>
      </c>
      <c r="E826" s="46">
        <f>IF(OR(P826="",AC826&lt;&gt;""),"",TRIM(U826&amp;" "&amp;S826))</f>
        <v/>
      </c>
      <c r="F826" s="47">
        <f>IF(OR(M826="",M826="NO CONNECTION"),"",IFERROR(VALUE(SUBSTITUTE(_xlfn.FILTERXML(M826,"//latDeg"),".",MID(1/2,2,1))),""))</f>
        <v/>
      </c>
      <c r="G826" s="47">
        <f>IF(OR(M826="",M826="NO CONNECTION"),"",IFERROR(VALUE(SUBSTITUTE(_xlfn.FILTERXML(M826,"//lonDeg"),".",MID(1/2,2,1))),""))</f>
        <v/>
      </c>
      <c r="H826" s="45">
        <f>IF(ISNUMBER(F826),SUBSTITUTE(ROUND(F826,6)&amp;"",",",".")&amp;", "&amp;SUBSTITUTE(ROUND(G826,6)&amp;"",",","."),"")</f>
        <v/>
      </c>
      <c r="I826" s="46">
        <f>IF(ISNUMBER(F826),IFERROR(HYPERLINK("https://www.mymapcodes.com/go/?t="&amp;IF(U826="","AAA",U826)&amp;"&amp;ma="&amp;LEFT(S826,V826-1)&amp;"&amp;mb="&amp;MID(S826,V826+1,99),"Open on MyMapcodes →"),""),"")</f>
        <v/>
      </c>
      <c r="J826" s="48">
        <f>IF(P826="","",IF(AC826="MISSING","Add the country code: put it in front of the mapcode (e.g. ZAF RDD.2J) or in column C. ZAF = South Africa.",IF(AC826&lt;&gt;"",AC826,IF(M826="NO CONNECTION","Excel couldn't reach the mapcode service. Click the REFRESH RESULTS box just above the table.",IF(NOT(ISNUMBER(F826)),"The mapcode service doesn't recognise "&amp;E826&amp;". Check the mapcode and the country code.",IF(AD826,"Two different country codes were given, so the one in front of the mapcode ("&amp;R826&amp;") was used.",IF(E826&lt;&gt;TRIM(UPPER(B826&amp;"")),"Tidied up to "&amp;E826&amp;".","")))))))</f>
        <v/>
      </c>
      <c r="L826" s="49">
        <f>IF(E826="","",MapcodeAPI&amp;"coords/"&amp;SUBSTITUTE(E826," ","%20"))&amp;LEFT($B$13,0)</f>
        <v/>
      </c>
      <c r="M826" s="49">
        <f>IF(L826="","",IFERROR(_xlfn.WEBSERVICE(L826),IF(MapcodeAPIBackup="","NO CONNECTION",IFERROR(_xlfn.WEBSERVICE(MapcodeAPIBackup&amp;MID(L826,LEN(MapcodeAPI)+1,999)),"NO CONNECTION"))))</f>
        <v/>
      </c>
      <c r="N826" t="inlineStr">
        <is>
          <t xml:space="preserve"> </t>
        </is>
      </c>
      <c r="P826" s="50">
        <f>IFERROR(IF(AND(TRIM(B826&amp;"")="",TRIM(C826&amp;"")=""),"","#"&amp;UPPER(B826&amp;"")),"#(ERROR)")</f>
        <v/>
      </c>
      <c r="Q826" s="50">
        <f>IF(P826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826,2,999)," "," "),"﻿"," "),"​"," "),"⁠"," ")," "," ")," "," "),CHAR(9)," "),CHAR(10)," "),CHAR(13)," "),"MAPCODE"," "),CHAR(34)," "),"“"," "),"”"," "),"'"," "),"’"," "),"‘"," "),"("," "),")"," "),"["," "),"]"," "),"{"," "),"}"," "),","," "),";"," "),"|"," "),":"," "),"/"," "),"\"," ")))</f>
        <v/>
      </c>
      <c r="R826" s="50">
        <f>IF(ISNUMBER(FIND(" ",Q826)),LEFT(Q826,FIND(" ",Q826)-1),"")</f>
        <v/>
      </c>
      <c r="S826" s="50">
        <f>IF(ISNUMBER(FIND(" ",Q826)),TRIM(MID(Q826,FIND(" ",Q826)+1,999)),Q826)</f>
        <v/>
      </c>
      <c r="T8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826&amp;"")," "," "),"﻿"," "),"​"," "),"⁠"," ")," "," ")," "," "),CHAR(9)," "),CHAR(10)," "),CHAR(13)," "),"MAPCODE"," "),CHAR(34)," "),"“"," "),"”"," "),"'"," "),"’"," "),"‘"," "),"("," "),")"," "),"["," "),"]"," "),"{"," "),"}"," "),","," "),";"," "),"|"," "),":"," "),"/"," "),"\"," "))</f>
        <v/>
      </c>
      <c r="U826" s="50">
        <f>IF(R826&lt;&gt;"",R826,T826)</f>
        <v/>
      </c>
      <c r="V826" s="50">
        <f>IFERROR(FIND(".",S826),0)</f>
        <v/>
      </c>
      <c r="W826" s="50">
        <f>IF(V826&gt;0,V826-1,LEN(S826))</f>
        <v/>
      </c>
      <c r="X826" s="50">
        <f>IF(V826=0,"",IFERROR(LEFT(MID(S826,V826+1,99),FIND("-",MID(S826,V826+1,99))-1),MID(S826,V826+1,99)))</f>
        <v/>
      </c>
      <c r="Y826" s="50">
        <f>LEN(X826)</f>
        <v/>
      </c>
      <c r="Z8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826,"0",""),"1",""),"2",""),"3",""),"4",""),"5",""),"6",""),"7",""),"8",""),"9",""),"A",""),"B",""),"C",""),"D",""),"E",""),"F",""),"G",""),"H",""),"I",""),"J",""),"K",""),"L",""),"M",""),"N",""),"O",""),"P",""),"Q",""),"R",""),"S",""),"T",""),"U",""),"V",""),"W",""),"X",""),"Y",""),"Z",""),".",""),"-","")</f>
        <v/>
      </c>
      <c r="AA826" s="50">
        <f>LEN(S826)-LEN(SUBSTITUTE(S826,".",""))</f>
        <v/>
      </c>
      <c r="AB826" s="50">
        <f>AND(W826=5,Y826=4)</f>
        <v/>
      </c>
      <c r="AC826" s="50">
        <f>IF(P826="","",IF(S826="","There is no mapcode in this row, only a country code.",IF(ISNUMBER(FIND(" ",S826)),"There are too many spaces. A mapcode looks like ZAF RDD.2J: the country code, one space, then the code.",IF(Z826&lt;&gt;"","Contains characters that can't be in a mapcode: "&amp;Z826,IF(OR(AA826&lt;&gt;1,W826&lt;2,W826&gt;5,Y826&lt;2,Y826&gt;4),"This doesn't look like a mapcode. Mapcodes look like RDD.2J: 2 to 5 letters or numbers, a dot, then 2 to 4 more.",IF(AND(U826="",NOT(AB826)),"MISSING",IF(AND(U826&lt;&gt;"",OR(LEN(U826)&lt;2,LEN(U826)&gt;6,ISNUMBER(FIND(".",U826)))),"The country code """&amp;U826&amp;""" doesn't look right. Use a code like ZAF (South Africa) or US-CA (California).","")))))))</f>
        <v/>
      </c>
      <c r="AD826" s="50">
        <f>AND(R826&lt;&gt;"",T826&lt;&gt;"",R826&lt;&gt;T826)</f>
        <v/>
      </c>
    </row>
    <row r="827">
      <c r="B827" s="44" t="n"/>
      <c r="C827" s="44" t="n"/>
      <c r="D827" s="45">
        <f>IF(P827="","",IF(AC827="MISSING","MISSING COUNTRY CODE",IF(AC827&lt;&gt;"","NOT A VALID MAPCODE",IF(M827="NO CONNECTION","NO CONNECTION",IF(NOT(ISNUMBER(F827)),"NOT FOUND",IF(AD827,"CONVERTED – PLEASE CHECK","CONVERTED"))))))</f>
        <v/>
      </c>
      <c r="E827" s="46">
        <f>IF(OR(P827="",AC827&lt;&gt;""),"",TRIM(U827&amp;" "&amp;S827))</f>
        <v/>
      </c>
      <c r="F827" s="47">
        <f>IF(OR(M827="",M827="NO CONNECTION"),"",IFERROR(VALUE(SUBSTITUTE(_xlfn.FILTERXML(M827,"//latDeg"),".",MID(1/2,2,1))),""))</f>
        <v/>
      </c>
      <c r="G827" s="47">
        <f>IF(OR(M827="",M827="NO CONNECTION"),"",IFERROR(VALUE(SUBSTITUTE(_xlfn.FILTERXML(M827,"//lonDeg"),".",MID(1/2,2,1))),""))</f>
        <v/>
      </c>
      <c r="H827" s="45">
        <f>IF(ISNUMBER(F827),SUBSTITUTE(ROUND(F827,6)&amp;"",",",".")&amp;", "&amp;SUBSTITUTE(ROUND(G827,6)&amp;"",",","."),"")</f>
        <v/>
      </c>
      <c r="I827" s="46">
        <f>IF(ISNUMBER(F827),IFERROR(HYPERLINK("https://www.mymapcodes.com/go/?t="&amp;IF(U827="","AAA",U827)&amp;"&amp;ma="&amp;LEFT(S827,V827-1)&amp;"&amp;mb="&amp;MID(S827,V827+1,99),"Open on MyMapcodes →"),""),"")</f>
        <v/>
      </c>
      <c r="J827" s="48">
        <f>IF(P827="","",IF(AC827="MISSING","Add the country code: put it in front of the mapcode (e.g. ZAF RDD.2J) or in column C. ZAF = South Africa.",IF(AC827&lt;&gt;"",AC827,IF(M827="NO CONNECTION","Excel couldn't reach the mapcode service. Click the REFRESH RESULTS box just above the table.",IF(NOT(ISNUMBER(F827)),"The mapcode service doesn't recognise "&amp;E827&amp;". Check the mapcode and the country code.",IF(AD827,"Two different country codes were given, so the one in front of the mapcode ("&amp;R827&amp;") was used.",IF(E827&lt;&gt;TRIM(UPPER(B827&amp;"")),"Tidied up to "&amp;E827&amp;".","")))))))</f>
        <v/>
      </c>
      <c r="L827" s="49">
        <f>IF(E827="","",MapcodeAPI&amp;"coords/"&amp;SUBSTITUTE(E827," ","%20"))&amp;LEFT($B$13,0)</f>
        <v/>
      </c>
      <c r="M827" s="49">
        <f>IF(L827="","",IFERROR(_xlfn.WEBSERVICE(L827),IF(MapcodeAPIBackup="","NO CONNECTION",IFERROR(_xlfn.WEBSERVICE(MapcodeAPIBackup&amp;MID(L827,LEN(MapcodeAPI)+1,999)),"NO CONNECTION"))))</f>
        <v/>
      </c>
      <c r="N827" t="inlineStr">
        <is>
          <t xml:space="preserve"> </t>
        </is>
      </c>
      <c r="P827" s="50">
        <f>IFERROR(IF(AND(TRIM(B827&amp;"")="",TRIM(C827&amp;"")=""),"","#"&amp;UPPER(B827&amp;"")),"#(ERROR)")</f>
        <v/>
      </c>
      <c r="Q827" s="50">
        <f>IF(P827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827,2,999)," "," "),"﻿"," "),"​"," "),"⁠"," ")," "," ")," "," "),CHAR(9)," "),CHAR(10)," "),CHAR(13)," "),"MAPCODE"," "),CHAR(34)," "),"“"," "),"”"," "),"'"," "),"’"," "),"‘"," "),"("," "),")"," "),"["," "),"]"," "),"{"," "),"}"," "),","," "),";"," "),"|"," "),":"," "),"/"," "),"\"," ")))</f>
        <v/>
      </c>
      <c r="R827" s="50">
        <f>IF(ISNUMBER(FIND(" ",Q827)),LEFT(Q827,FIND(" ",Q827)-1),"")</f>
        <v/>
      </c>
      <c r="S827" s="50">
        <f>IF(ISNUMBER(FIND(" ",Q827)),TRIM(MID(Q827,FIND(" ",Q827)+1,999)),Q827)</f>
        <v/>
      </c>
      <c r="T8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827&amp;"")," "," "),"﻿"," "),"​"," "),"⁠"," ")," "," ")," "," "),CHAR(9)," "),CHAR(10)," "),CHAR(13)," "),"MAPCODE"," "),CHAR(34)," "),"“"," "),"”"," "),"'"," "),"’"," "),"‘"," "),"("," "),")"," "),"["," "),"]"," "),"{"," "),"}"," "),","," "),";"," "),"|"," "),":"," "),"/"," "),"\"," "))</f>
        <v/>
      </c>
      <c r="U827" s="50">
        <f>IF(R827&lt;&gt;"",R827,T827)</f>
        <v/>
      </c>
      <c r="V827" s="50">
        <f>IFERROR(FIND(".",S827),0)</f>
        <v/>
      </c>
      <c r="W827" s="50">
        <f>IF(V827&gt;0,V827-1,LEN(S827))</f>
        <v/>
      </c>
      <c r="X827" s="50">
        <f>IF(V827=0,"",IFERROR(LEFT(MID(S827,V827+1,99),FIND("-",MID(S827,V827+1,99))-1),MID(S827,V827+1,99)))</f>
        <v/>
      </c>
      <c r="Y827" s="50">
        <f>LEN(X827)</f>
        <v/>
      </c>
      <c r="Z8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827,"0",""),"1",""),"2",""),"3",""),"4",""),"5",""),"6",""),"7",""),"8",""),"9",""),"A",""),"B",""),"C",""),"D",""),"E",""),"F",""),"G",""),"H",""),"I",""),"J",""),"K",""),"L",""),"M",""),"N",""),"O",""),"P",""),"Q",""),"R",""),"S",""),"T",""),"U",""),"V",""),"W",""),"X",""),"Y",""),"Z",""),".",""),"-","")</f>
        <v/>
      </c>
      <c r="AA827" s="50">
        <f>LEN(S827)-LEN(SUBSTITUTE(S827,".",""))</f>
        <v/>
      </c>
      <c r="AB827" s="50">
        <f>AND(W827=5,Y827=4)</f>
        <v/>
      </c>
      <c r="AC827" s="50">
        <f>IF(P827="","",IF(S827="","There is no mapcode in this row, only a country code.",IF(ISNUMBER(FIND(" ",S827)),"There are too many spaces. A mapcode looks like ZAF RDD.2J: the country code, one space, then the code.",IF(Z827&lt;&gt;"","Contains characters that can't be in a mapcode: "&amp;Z827,IF(OR(AA827&lt;&gt;1,W827&lt;2,W827&gt;5,Y827&lt;2,Y827&gt;4),"This doesn't look like a mapcode. Mapcodes look like RDD.2J: 2 to 5 letters or numbers, a dot, then 2 to 4 more.",IF(AND(U827="",NOT(AB827)),"MISSING",IF(AND(U827&lt;&gt;"",OR(LEN(U827)&lt;2,LEN(U827)&gt;6,ISNUMBER(FIND(".",U827)))),"The country code """&amp;U827&amp;""" doesn't look right. Use a code like ZAF (South Africa) or US-CA (California).","")))))))</f>
        <v/>
      </c>
      <c r="AD827" s="50">
        <f>AND(R827&lt;&gt;"",T827&lt;&gt;"",R827&lt;&gt;T827)</f>
        <v/>
      </c>
    </row>
    <row r="828">
      <c r="B828" s="44" t="n"/>
      <c r="C828" s="44" t="n"/>
      <c r="D828" s="45">
        <f>IF(P828="","",IF(AC828="MISSING","MISSING COUNTRY CODE",IF(AC828&lt;&gt;"","NOT A VALID MAPCODE",IF(M828="NO CONNECTION","NO CONNECTION",IF(NOT(ISNUMBER(F828)),"NOT FOUND",IF(AD828,"CONVERTED – PLEASE CHECK","CONVERTED"))))))</f>
        <v/>
      </c>
      <c r="E828" s="46">
        <f>IF(OR(P828="",AC828&lt;&gt;""),"",TRIM(U828&amp;" "&amp;S828))</f>
        <v/>
      </c>
      <c r="F828" s="47">
        <f>IF(OR(M828="",M828="NO CONNECTION"),"",IFERROR(VALUE(SUBSTITUTE(_xlfn.FILTERXML(M828,"//latDeg"),".",MID(1/2,2,1))),""))</f>
        <v/>
      </c>
      <c r="G828" s="47">
        <f>IF(OR(M828="",M828="NO CONNECTION"),"",IFERROR(VALUE(SUBSTITUTE(_xlfn.FILTERXML(M828,"//lonDeg"),".",MID(1/2,2,1))),""))</f>
        <v/>
      </c>
      <c r="H828" s="45">
        <f>IF(ISNUMBER(F828),SUBSTITUTE(ROUND(F828,6)&amp;"",",",".")&amp;", "&amp;SUBSTITUTE(ROUND(G828,6)&amp;"",",","."),"")</f>
        <v/>
      </c>
      <c r="I828" s="46">
        <f>IF(ISNUMBER(F828),IFERROR(HYPERLINK("https://www.mymapcodes.com/go/?t="&amp;IF(U828="","AAA",U828)&amp;"&amp;ma="&amp;LEFT(S828,V828-1)&amp;"&amp;mb="&amp;MID(S828,V828+1,99),"Open on MyMapcodes →"),""),"")</f>
        <v/>
      </c>
      <c r="J828" s="48">
        <f>IF(P828="","",IF(AC828="MISSING","Add the country code: put it in front of the mapcode (e.g. ZAF RDD.2J) or in column C. ZAF = South Africa.",IF(AC828&lt;&gt;"",AC828,IF(M828="NO CONNECTION","Excel couldn't reach the mapcode service. Click the REFRESH RESULTS box just above the table.",IF(NOT(ISNUMBER(F828)),"The mapcode service doesn't recognise "&amp;E828&amp;". Check the mapcode and the country code.",IF(AD828,"Two different country codes were given, so the one in front of the mapcode ("&amp;R828&amp;") was used.",IF(E828&lt;&gt;TRIM(UPPER(B828&amp;"")),"Tidied up to "&amp;E828&amp;".","")))))))</f>
        <v/>
      </c>
      <c r="L828" s="49">
        <f>IF(E828="","",MapcodeAPI&amp;"coords/"&amp;SUBSTITUTE(E828," ","%20"))&amp;LEFT($B$13,0)</f>
        <v/>
      </c>
      <c r="M828" s="49">
        <f>IF(L828="","",IFERROR(_xlfn.WEBSERVICE(L828),IF(MapcodeAPIBackup="","NO CONNECTION",IFERROR(_xlfn.WEBSERVICE(MapcodeAPIBackup&amp;MID(L828,LEN(MapcodeAPI)+1,999)),"NO CONNECTION"))))</f>
        <v/>
      </c>
      <c r="N828" t="inlineStr">
        <is>
          <t xml:space="preserve"> </t>
        </is>
      </c>
      <c r="P828" s="50">
        <f>IFERROR(IF(AND(TRIM(B828&amp;"")="",TRIM(C828&amp;"")=""),"","#"&amp;UPPER(B828&amp;"")),"#(ERROR)")</f>
        <v/>
      </c>
      <c r="Q828" s="50">
        <f>IF(P828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828,2,999)," "," "),"﻿"," "),"​"," "),"⁠"," ")," "," ")," "," "),CHAR(9)," "),CHAR(10)," "),CHAR(13)," "),"MAPCODE"," "),CHAR(34)," "),"“"," "),"”"," "),"'"," "),"’"," "),"‘"," "),"("," "),")"," "),"["," "),"]"," "),"{"," "),"}"," "),","," "),";"," "),"|"," "),":"," "),"/"," "),"\"," ")))</f>
        <v/>
      </c>
      <c r="R828" s="50">
        <f>IF(ISNUMBER(FIND(" ",Q828)),LEFT(Q828,FIND(" ",Q828)-1),"")</f>
        <v/>
      </c>
      <c r="S828" s="50">
        <f>IF(ISNUMBER(FIND(" ",Q828)),TRIM(MID(Q828,FIND(" ",Q828)+1,999)),Q828)</f>
        <v/>
      </c>
      <c r="T8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828&amp;"")," "," "),"﻿"," "),"​"," "),"⁠"," ")," "," ")," "," "),CHAR(9)," "),CHAR(10)," "),CHAR(13)," "),"MAPCODE"," "),CHAR(34)," "),"“"," "),"”"," "),"'"," "),"’"," "),"‘"," "),"("," "),")"," "),"["," "),"]"," "),"{"," "),"}"," "),","," "),";"," "),"|"," "),":"," "),"/"," "),"\"," "))</f>
        <v/>
      </c>
      <c r="U828" s="50">
        <f>IF(R828&lt;&gt;"",R828,T828)</f>
        <v/>
      </c>
      <c r="V828" s="50">
        <f>IFERROR(FIND(".",S828),0)</f>
        <v/>
      </c>
      <c r="W828" s="50">
        <f>IF(V828&gt;0,V828-1,LEN(S828))</f>
        <v/>
      </c>
      <c r="X828" s="50">
        <f>IF(V828=0,"",IFERROR(LEFT(MID(S828,V828+1,99),FIND("-",MID(S828,V828+1,99))-1),MID(S828,V828+1,99)))</f>
        <v/>
      </c>
      <c r="Y828" s="50">
        <f>LEN(X828)</f>
        <v/>
      </c>
      <c r="Z8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828,"0",""),"1",""),"2",""),"3",""),"4",""),"5",""),"6",""),"7",""),"8",""),"9",""),"A",""),"B",""),"C",""),"D",""),"E",""),"F",""),"G",""),"H",""),"I",""),"J",""),"K",""),"L",""),"M",""),"N",""),"O",""),"P",""),"Q",""),"R",""),"S",""),"T",""),"U",""),"V",""),"W",""),"X",""),"Y",""),"Z",""),".",""),"-","")</f>
        <v/>
      </c>
      <c r="AA828" s="50">
        <f>LEN(S828)-LEN(SUBSTITUTE(S828,".",""))</f>
        <v/>
      </c>
      <c r="AB828" s="50">
        <f>AND(W828=5,Y828=4)</f>
        <v/>
      </c>
      <c r="AC828" s="50">
        <f>IF(P828="","",IF(S828="","There is no mapcode in this row, only a country code.",IF(ISNUMBER(FIND(" ",S828)),"There are too many spaces. A mapcode looks like ZAF RDD.2J: the country code, one space, then the code.",IF(Z828&lt;&gt;"","Contains characters that can't be in a mapcode: "&amp;Z828,IF(OR(AA828&lt;&gt;1,W828&lt;2,W828&gt;5,Y828&lt;2,Y828&gt;4),"This doesn't look like a mapcode. Mapcodes look like RDD.2J: 2 to 5 letters or numbers, a dot, then 2 to 4 more.",IF(AND(U828="",NOT(AB828)),"MISSING",IF(AND(U828&lt;&gt;"",OR(LEN(U828)&lt;2,LEN(U828)&gt;6,ISNUMBER(FIND(".",U828)))),"The country code """&amp;U828&amp;""" doesn't look right. Use a code like ZAF (South Africa) or US-CA (California).","")))))))</f>
        <v/>
      </c>
      <c r="AD828" s="50">
        <f>AND(R828&lt;&gt;"",T828&lt;&gt;"",R828&lt;&gt;T828)</f>
        <v/>
      </c>
    </row>
    <row r="829">
      <c r="B829" s="44" t="n"/>
      <c r="C829" s="44" t="n"/>
      <c r="D829" s="45">
        <f>IF(P829="","",IF(AC829="MISSING","MISSING COUNTRY CODE",IF(AC829&lt;&gt;"","NOT A VALID MAPCODE",IF(M829="NO CONNECTION","NO CONNECTION",IF(NOT(ISNUMBER(F829)),"NOT FOUND",IF(AD829,"CONVERTED – PLEASE CHECK","CONVERTED"))))))</f>
        <v/>
      </c>
      <c r="E829" s="46">
        <f>IF(OR(P829="",AC829&lt;&gt;""),"",TRIM(U829&amp;" "&amp;S829))</f>
        <v/>
      </c>
      <c r="F829" s="47">
        <f>IF(OR(M829="",M829="NO CONNECTION"),"",IFERROR(VALUE(SUBSTITUTE(_xlfn.FILTERXML(M829,"//latDeg"),".",MID(1/2,2,1))),""))</f>
        <v/>
      </c>
      <c r="G829" s="47">
        <f>IF(OR(M829="",M829="NO CONNECTION"),"",IFERROR(VALUE(SUBSTITUTE(_xlfn.FILTERXML(M829,"//lonDeg"),".",MID(1/2,2,1))),""))</f>
        <v/>
      </c>
      <c r="H829" s="45">
        <f>IF(ISNUMBER(F829),SUBSTITUTE(ROUND(F829,6)&amp;"",",",".")&amp;", "&amp;SUBSTITUTE(ROUND(G829,6)&amp;"",",","."),"")</f>
        <v/>
      </c>
      <c r="I829" s="46">
        <f>IF(ISNUMBER(F829),IFERROR(HYPERLINK("https://www.mymapcodes.com/go/?t="&amp;IF(U829="","AAA",U829)&amp;"&amp;ma="&amp;LEFT(S829,V829-1)&amp;"&amp;mb="&amp;MID(S829,V829+1,99),"Open on MyMapcodes →"),""),"")</f>
        <v/>
      </c>
      <c r="J829" s="48">
        <f>IF(P829="","",IF(AC829="MISSING","Add the country code: put it in front of the mapcode (e.g. ZAF RDD.2J) or in column C. ZAF = South Africa.",IF(AC829&lt;&gt;"",AC829,IF(M829="NO CONNECTION","Excel couldn't reach the mapcode service. Click the REFRESH RESULTS box just above the table.",IF(NOT(ISNUMBER(F829)),"The mapcode service doesn't recognise "&amp;E829&amp;". Check the mapcode and the country code.",IF(AD829,"Two different country codes were given, so the one in front of the mapcode ("&amp;R829&amp;") was used.",IF(E829&lt;&gt;TRIM(UPPER(B829&amp;"")),"Tidied up to "&amp;E829&amp;".","")))))))</f>
        <v/>
      </c>
      <c r="L829" s="49">
        <f>IF(E829="","",MapcodeAPI&amp;"coords/"&amp;SUBSTITUTE(E829," ","%20"))&amp;LEFT($B$13,0)</f>
        <v/>
      </c>
      <c r="M829" s="49">
        <f>IF(L829="","",IFERROR(_xlfn.WEBSERVICE(L829),IF(MapcodeAPIBackup="","NO CONNECTION",IFERROR(_xlfn.WEBSERVICE(MapcodeAPIBackup&amp;MID(L829,LEN(MapcodeAPI)+1,999)),"NO CONNECTION"))))</f>
        <v/>
      </c>
      <c r="N829" t="inlineStr">
        <is>
          <t xml:space="preserve"> </t>
        </is>
      </c>
      <c r="P829" s="50">
        <f>IFERROR(IF(AND(TRIM(B829&amp;"")="",TRIM(C829&amp;"")=""),"","#"&amp;UPPER(B829&amp;"")),"#(ERROR)")</f>
        <v/>
      </c>
      <c r="Q829" s="50">
        <f>IF(P829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829,2,999)," "," "),"﻿"," "),"​"," "),"⁠"," ")," "," ")," "," "),CHAR(9)," "),CHAR(10)," "),CHAR(13)," "),"MAPCODE"," "),CHAR(34)," "),"“"," "),"”"," "),"'"," "),"’"," "),"‘"," "),"("," "),")"," "),"["," "),"]"," "),"{"," "),"}"," "),","," "),";"," "),"|"," "),":"," "),"/"," "),"\"," ")))</f>
        <v/>
      </c>
      <c r="R829" s="50">
        <f>IF(ISNUMBER(FIND(" ",Q829)),LEFT(Q829,FIND(" ",Q829)-1),"")</f>
        <v/>
      </c>
      <c r="S829" s="50">
        <f>IF(ISNUMBER(FIND(" ",Q829)),TRIM(MID(Q829,FIND(" ",Q829)+1,999)),Q829)</f>
        <v/>
      </c>
      <c r="T8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829&amp;"")," "," "),"﻿"," "),"​"," "),"⁠"," ")," "," ")," "," "),CHAR(9)," "),CHAR(10)," "),CHAR(13)," "),"MAPCODE"," "),CHAR(34)," "),"“"," "),"”"," "),"'"," "),"’"," "),"‘"," "),"("," "),")"," "),"["," "),"]"," "),"{"," "),"}"," "),","," "),";"," "),"|"," "),":"," "),"/"," "),"\"," "))</f>
        <v/>
      </c>
      <c r="U829" s="50">
        <f>IF(R829&lt;&gt;"",R829,T829)</f>
        <v/>
      </c>
      <c r="V829" s="50">
        <f>IFERROR(FIND(".",S829),0)</f>
        <v/>
      </c>
      <c r="W829" s="50">
        <f>IF(V829&gt;0,V829-1,LEN(S829))</f>
        <v/>
      </c>
      <c r="X829" s="50">
        <f>IF(V829=0,"",IFERROR(LEFT(MID(S829,V829+1,99),FIND("-",MID(S829,V829+1,99))-1),MID(S829,V829+1,99)))</f>
        <v/>
      </c>
      <c r="Y829" s="50">
        <f>LEN(X829)</f>
        <v/>
      </c>
      <c r="Z8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829,"0",""),"1",""),"2",""),"3",""),"4",""),"5",""),"6",""),"7",""),"8",""),"9",""),"A",""),"B",""),"C",""),"D",""),"E",""),"F",""),"G",""),"H",""),"I",""),"J",""),"K",""),"L",""),"M",""),"N",""),"O",""),"P",""),"Q",""),"R",""),"S",""),"T",""),"U",""),"V",""),"W",""),"X",""),"Y",""),"Z",""),".",""),"-","")</f>
        <v/>
      </c>
      <c r="AA829" s="50">
        <f>LEN(S829)-LEN(SUBSTITUTE(S829,".",""))</f>
        <v/>
      </c>
      <c r="AB829" s="50">
        <f>AND(W829=5,Y829=4)</f>
        <v/>
      </c>
      <c r="AC829" s="50">
        <f>IF(P829="","",IF(S829="","There is no mapcode in this row, only a country code.",IF(ISNUMBER(FIND(" ",S829)),"There are too many spaces. A mapcode looks like ZAF RDD.2J: the country code, one space, then the code.",IF(Z829&lt;&gt;"","Contains characters that can't be in a mapcode: "&amp;Z829,IF(OR(AA829&lt;&gt;1,W829&lt;2,W829&gt;5,Y829&lt;2,Y829&gt;4),"This doesn't look like a mapcode. Mapcodes look like RDD.2J: 2 to 5 letters or numbers, a dot, then 2 to 4 more.",IF(AND(U829="",NOT(AB829)),"MISSING",IF(AND(U829&lt;&gt;"",OR(LEN(U829)&lt;2,LEN(U829)&gt;6,ISNUMBER(FIND(".",U829)))),"The country code """&amp;U829&amp;""" doesn't look right. Use a code like ZAF (South Africa) or US-CA (California).","")))))))</f>
        <v/>
      </c>
      <c r="AD829" s="50">
        <f>AND(R829&lt;&gt;"",T829&lt;&gt;"",R829&lt;&gt;T829)</f>
        <v/>
      </c>
    </row>
    <row r="830">
      <c r="B830" s="44" t="n"/>
      <c r="C830" s="44" t="n"/>
      <c r="D830" s="45">
        <f>IF(P830="","",IF(AC830="MISSING","MISSING COUNTRY CODE",IF(AC830&lt;&gt;"","NOT A VALID MAPCODE",IF(M830="NO CONNECTION","NO CONNECTION",IF(NOT(ISNUMBER(F830)),"NOT FOUND",IF(AD830,"CONVERTED – PLEASE CHECK","CONVERTED"))))))</f>
        <v/>
      </c>
      <c r="E830" s="46">
        <f>IF(OR(P830="",AC830&lt;&gt;""),"",TRIM(U830&amp;" "&amp;S830))</f>
        <v/>
      </c>
      <c r="F830" s="47">
        <f>IF(OR(M830="",M830="NO CONNECTION"),"",IFERROR(VALUE(SUBSTITUTE(_xlfn.FILTERXML(M830,"//latDeg"),".",MID(1/2,2,1))),""))</f>
        <v/>
      </c>
      <c r="G830" s="47">
        <f>IF(OR(M830="",M830="NO CONNECTION"),"",IFERROR(VALUE(SUBSTITUTE(_xlfn.FILTERXML(M830,"//lonDeg"),".",MID(1/2,2,1))),""))</f>
        <v/>
      </c>
      <c r="H830" s="45">
        <f>IF(ISNUMBER(F830),SUBSTITUTE(ROUND(F830,6)&amp;"",",",".")&amp;", "&amp;SUBSTITUTE(ROUND(G830,6)&amp;"",",","."),"")</f>
        <v/>
      </c>
      <c r="I830" s="46">
        <f>IF(ISNUMBER(F830),IFERROR(HYPERLINK("https://www.mymapcodes.com/go/?t="&amp;IF(U830="","AAA",U830)&amp;"&amp;ma="&amp;LEFT(S830,V830-1)&amp;"&amp;mb="&amp;MID(S830,V830+1,99),"Open on MyMapcodes →"),""),"")</f>
        <v/>
      </c>
      <c r="J830" s="48">
        <f>IF(P830="","",IF(AC830="MISSING","Add the country code: put it in front of the mapcode (e.g. ZAF RDD.2J) or in column C. ZAF = South Africa.",IF(AC830&lt;&gt;"",AC830,IF(M830="NO CONNECTION","Excel couldn't reach the mapcode service. Click the REFRESH RESULTS box just above the table.",IF(NOT(ISNUMBER(F830)),"The mapcode service doesn't recognise "&amp;E830&amp;". Check the mapcode and the country code.",IF(AD830,"Two different country codes were given, so the one in front of the mapcode ("&amp;R830&amp;") was used.",IF(E830&lt;&gt;TRIM(UPPER(B830&amp;"")),"Tidied up to "&amp;E830&amp;".","")))))))</f>
        <v/>
      </c>
      <c r="L830" s="49">
        <f>IF(E830="","",MapcodeAPI&amp;"coords/"&amp;SUBSTITUTE(E830," ","%20"))&amp;LEFT($B$13,0)</f>
        <v/>
      </c>
      <c r="M830" s="49">
        <f>IF(L830="","",IFERROR(_xlfn.WEBSERVICE(L830),IF(MapcodeAPIBackup="","NO CONNECTION",IFERROR(_xlfn.WEBSERVICE(MapcodeAPIBackup&amp;MID(L830,LEN(MapcodeAPI)+1,999)),"NO CONNECTION"))))</f>
        <v/>
      </c>
      <c r="N830" t="inlineStr">
        <is>
          <t xml:space="preserve"> </t>
        </is>
      </c>
      <c r="P830" s="50">
        <f>IFERROR(IF(AND(TRIM(B830&amp;"")="",TRIM(C830&amp;"")=""),"","#"&amp;UPPER(B830&amp;"")),"#(ERROR)")</f>
        <v/>
      </c>
      <c r="Q830" s="50">
        <f>IF(P830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830,2,999)," "," "),"﻿"," "),"​"," "),"⁠"," ")," "," ")," "," "),CHAR(9)," "),CHAR(10)," "),CHAR(13)," "),"MAPCODE"," "),CHAR(34)," "),"“"," "),"”"," "),"'"," "),"’"," "),"‘"," "),"("," "),")"," "),"["," "),"]"," "),"{"," "),"}"," "),","," "),";"," "),"|"," "),":"," "),"/"," "),"\"," ")))</f>
        <v/>
      </c>
      <c r="R830" s="50">
        <f>IF(ISNUMBER(FIND(" ",Q830)),LEFT(Q830,FIND(" ",Q830)-1),"")</f>
        <v/>
      </c>
      <c r="S830" s="50">
        <f>IF(ISNUMBER(FIND(" ",Q830)),TRIM(MID(Q830,FIND(" ",Q830)+1,999)),Q830)</f>
        <v/>
      </c>
      <c r="T8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830&amp;"")," "," "),"﻿"," "),"​"," "),"⁠"," ")," "," ")," "," "),CHAR(9)," "),CHAR(10)," "),CHAR(13)," "),"MAPCODE"," "),CHAR(34)," "),"“"," "),"”"," "),"'"," "),"’"," "),"‘"," "),"("," "),")"," "),"["," "),"]"," "),"{"," "),"}"," "),","," "),";"," "),"|"," "),":"," "),"/"," "),"\"," "))</f>
        <v/>
      </c>
      <c r="U830" s="50">
        <f>IF(R830&lt;&gt;"",R830,T830)</f>
        <v/>
      </c>
      <c r="V830" s="50">
        <f>IFERROR(FIND(".",S830),0)</f>
        <v/>
      </c>
      <c r="W830" s="50">
        <f>IF(V830&gt;0,V830-1,LEN(S830))</f>
        <v/>
      </c>
      <c r="X830" s="50">
        <f>IF(V830=0,"",IFERROR(LEFT(MID(S830,V830+1,99),FIND("-",MID(S830,V830+1,99))-1),MID(S830,V830+1,99)))</f>
        <v/>
      </c>
      <c r="Y830" s="50">
        <f>LEN(X830)</f>
        <v/>
      </c>
      <c r="Z8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830,"0",""),"1",""),"2",""),"3",""),"4",""),"5",""),"6",""),"7",""),"8",""),"9",""),"A",""),"B",""),"C",""),"D",""),"E",""),"F",""),"G",""),"H",""),"I",""),"J",""),"K",""),"L",""),"M",""),"N",""),"O",""),"P",""),"Q",""),"R",""),"S",""),"T",""),"U",""),"V",""),"W",""),"X",""),"Y",""),"Z",""),".",""),"-","")</f>
        <v/>
      </c>
      <c r="AA830" s="50">
        <f>LEN(S830)-LEN(SUBSTITUTE(S830,".",""))</f>
        <v/>
      </c>
      <c r="AB830" s="50">
        <f>AND(W830=5,Y830=4)</f>
        <v/>
      </c>
      <c r="AC830" s="50">
        <f>IF(P830="","",IF(S830="","There is no mapcode in this row, only a country code.",IF(ISNUMBER(FIND(" ",S830)),"There are too many spaces. A mapcode looks like ZAF RDD.2J: the country code, one space, then the code.",IF(Z830&lt;&gt;"","Contains characters that can't be in a mapcode: "&amp;Z830,IF(OR(AA830&lt;&gt;1,W830&lt;2,W830&gt;5,Y830&lt;2,Y830&gt;4),"This doesn't look like a mapcode. Mapcodes look like RDD.2J: 2 to 5 letters or numbers, a dot, then 2 to 4 more.",IF(AND(U830="",NOT(AB830)),"MISSING",IF(AND(U830&lt;&gt;"",OR(LEN(U830)&lt;2,LEN(U830)&gt;6,ISNUMBER(FIND(".",U830)))),"The country code """&amp;U830&amp;""" doesn't look right. Use a code like ZAF (South Africa) or US-CA (California).","")))))))</f>
        <v/>
      </c>
      <c r="AD830" s="50">
        <f>AND(R830&lt;&gt;"",T830&lt;&gt;"",R830&lt;&gt;T830)</f>
        <v/>
      </c>
    </row>
    <row r="831">
      <c r="B831" s="44" t="n"/>
      <c r="C831" s="44" t="n"/>
      <c r="D831" s="45">
        <f>IF(P831="","",IF(AC831="MISSING","MISSING COUNTRY CODE",IF(AC831&lt;&gt;"","NOT A VALID MAPCODE",IF(M831="NO CONNECTION","NO CONNECTION",IF(NOT(ISNUMBER(F831)),"NOT FOUND",IF(AD831,"CONVERTED – PLEASE CHECK","CONVERTED"))))))</f>
        <v/>
      </c>
      <c r="E831" s="46">
        <f>IF(OR(P831="",AC831&lt;&gt;""),"",TRIM(U831&amp;" "&amp;S831))</f>
        <v/>
      </c>
      <c r="F831" s="47">
        <f>IF(OR(M831="",M831="NO CONNECTION"),"",IFERROR(VALUE(SUBSTITUTE(_xlfn.FILTERXML(M831,"//latDeg"),".",MID(1/2,2,1))),""))</f>
        <v/>
      </c>
      <c r="G831" s="47">
        <f>IF(OR(M831="",M831="NO CONNECTION"),"",IFERROR(VALUE(SUBSTITUTE(_xlfn.FILTERXML(M831,"//lonDeg"),".",MID(1/2,2,1))),""))</f>
        <v/>
      </c>
      <c r="H831" s="45">
        <f>IF(ISNUMBER(F831),SUBSTITUTE(ROUND(F831,6)&amp;"",",",".")&amp;", "&amp;SUBSTITUTE(ROUND(G831,6)&amp;"",",","."),"")</f>
        <v/>
      </c>
      <c r="I831" s="46">
        <f>IF(ISNUMBER(F831),IFERROR(HYPERLINK("https://www.mymapcodes.com/go/?t="&amp;IF(U831="","AAA",U831)&amp;"&amp;ma="&amp;LEFT(S831,V831-1)&amp;"&amp;mb="&amp;MID(S831,V831+1,99),"Open on MyMapcodes →"),""),"")</f>
        <v/>
      </c>
      <c r="J831" s="48">
        <f>IF(P831="","",IF(AC831="MISSING","Add the country code: put it in front of the mapcode (e.g. ZAF RDD.2J) or in column C. ZAF = South Africa.",IF(AC831&lt;&gt;"",AC831,IF(M831="NO CONNECTION","Excel couldn't reach the mapcode service. Click the REFRESH RESULTS box just above the table.",IF(NOT(ISNUMBER(F831)),"The mapcode service doesn't recognise "&amp;E831&amp;". Check the mapcode and the country code.",IF(AD831,"Two different country codes were given, so the one in front of the mapcode ("&amp;R831&amp;") was used.",IF(E831&lt;&gt;TRIM(UPPER(B831&amp;"")),"Tidied up to "&amp;E831&amp;".","")))))))</f>
        <v/>
      </c>
      <c r="L831" s="49">
        <f>IF(E831="","",MapcodeAPI&amp;"coords/"&amp;SUBSTITUTE(E831," ","%20"))&amp;LEFT($B$13,0)</f>
        <v/>
      </c>
      <c r="M831" s="49">
        <f>IF(L831="","",IFERROR(_xlfn.WEBSERVICE(L831),IF(MapcodeAPIBackup="","NO CONNECTION",IFERROR(_xlfn.WEBSERVICE(MapcodeAPIBackup&amp;MID(L831,LEN(MapcodeAPI)+1,999)),"NO CONNECTION"))))</f>
        <v/>
      </c>
      <c r="N831" t="inlineStr">
        <is>
          <t xml:space="preserve"> </t>
        </is>
      </c>
      <c r="P831" s="50">
        <f>IFERROR(IF(AND(TRIM(B831&amp;"")="",TRIM(C831&amp;"")=""),"","#"&amp;UPPER(B831&amp;"")),"#(ERROR)")</f>
        <v/>
      </c>
      <c r="Q831" s="50">
        <f>IF(P831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831,2,999)," "," "),"﻿"," "),"​"," "),"⁠"," ")," "," ")," "," "),CHAR(9)," "),CHAR(10)," "),CHAR(13)," "),"MAPCODE"," "),CHAR(34)," "),"“"," "),"”"," "),"'"," "),"’"," "),"‘"," "),"("," "),")"," "),"["," "),"]"," "),"{"," "),"}"," "),","," "),";"," "),"|"," "),":"," "),"/"," "),"\"," ")))</f>
        <v/>
      </c>
      <c r="R831" s="50">
        <f>IF(ISNUMBER(FIND(" ",Q831)),LEFT(Q831,FIND(" ",Q831)-1),"")</f>
        <v/>
      </c>
      <c r="S831" s="50">
        <f>IF(ISNUMBER(FIND(" ",Q831)),TRIM(MID(Q831,FIND(" ",Q831)+1,999)),Q831)</f>
        <v/>
      </c>
      <c r="T8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831&amp;"")," "," "),"﻿"," "),"​"," "),"⁠"," ")," "," ")," "," "),CHAR(9)," "),CHAR(10)," "),CHAR(13)," "),"MAPCODE"," "),CHAR(34)," "),"“"," "),"”"," "),"'"," "),"’"," "),"‘"," "),"("," "),")"," "),"["," "),"]"," "),"{"," "),"}"," "),","," "),";"," "),"|"," "),":"," "),"/"," "),"\"," "))</f>
        <v/>
      </c>
      <c r="U831" s="50">
        <f>IF(R831&lt;&gt;"",R831,T831)</f>
        <v/>
      </c>
      <c r="V831" s="50">
        <f>IFERROR(FIND(".",S831),0)</f>
        <v/>
      </c>
      <c r="W831" s="50">
        <f>IF(V831&gt;0,V831-1,LEN(S831))</f>
        <v/>
      </c>
      <c r="X831" s="50">
        <f>IF(V831=0,"",IFERROR(LEFT(MID(S831,V831+1,99),FIND("-",MID(S831,V831+1,99))-1),MID(S831,V831+1,99)))</f>
        <v/>
      </c>
      <c r="Y831" s="50">
        <f>LEN(X831)</f>
        <v/>
      </c>
      <c r="Z8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831,"0",""),"1",""),"2",""),"3",""),"4",""),"5",""),"6",""),"7",""),"8",""),"9",""),"A",""),"B",""),"C",""),"D",""),"E",""),"F",""),"G",""),"H",""),"I",""),"J",""),"K",""),"L",""),"M",""),"N",""),"O",""),"P",""),"Q",""),"R",""),"S",""),"T",""),"U",""),"V",""),"W",""),"X",""),"Y",""),"Z",""),".",""),"-","")</f>
        <v/>
      </c>
      <c r="AA831" s="50">
        <f>LEN(S831)-LEN(SUBSTITUTE(S831,".",""))</f>
        <v/>
      </c>
      <c r="AB831" s="50">
        <f>AND(W831=5,Y831=4)</f>
        <v/>
      </c>
      <c r="AC831" s="50">
        <f>IF(P831="","",IF(S831="","There is no mapcode in this row, only a country code.",IF(ISNUMBER(FIND(" ",S831)),"There are too many spaces. A mapcode looks like ZAF RDD.2J: the country code, one space, then the code.",IF(Z831&lt;&gt;"","Contains characters that can't be in a mapcode: "&amp;Z831,IF(OR(AA831&lt;&gt;1,W831&lt;2,W831&gt;5,Y831&lt;2,Y831&gt;4),"This doesn't look like a mapcode. Mapcodes look like RDD.2J: 2 to 5 letters or numbers, a dot, then 2 to 4 more.",IF(AND(U831="",NOT(AB831)),"MISSING",IF(AND(U831&lt;&gt;"",OR(LEN(U831)&lt;2,LEN(U831)&gt;6,ISNUMBER(FIND(".",U831)))),"The country code """&amp;U831&amp;""" doesn't look right. Use a code like ZAF (South Africa) or US-CA (California).","")))))))</f>
        <v/>
      </c>
      <c r="AD831" s="50">
        <f>AND(R831&lt;&gt;"",T831&lt;&gt;"",R831&lt;&gt;T831)</f>
        <v/>
      </c>
    </row>
    <row r="832">
      <c r="B832" s="44" t="n"/>
      <c r="C832" s="44" t="n"/>
      <c r="D832" s="45">
        <f>IF(P832="","",IF(AC832="MISSING","MISSING COUNTRY CODE",IF(AC832&lt;&gt;"","NOT A VALID MAPCODE",IF(M832="NO CONNECTION","NO CONNECTION",IF(NOT(ISNUMBER(F832)),"NOT FOUND",IF(AD832,"CONVERTED – PLEASE CHECK","CONVERTED"))))))</f>
        <v/>
      </c>
      <c r="E832" s="46">
        <f>IF(OR(P832="",AC832&lt;&gt;""),"",TRIM(U832&amp;" "&amp;S832))</f>
        <v/>
      </c>
      <c r="F832" s="47">
        <f>IF(OR(M832="",M832="NO CONNECTION"),"",IFERROR(VALUE(SUBSTITUTE(_xlfn.FILTERXML(M832,"//latDeg"),".",MID(1/2,2,1))),""))</f>
        <v/>
      </c>
      <c r="G832" s="47">
        <f>IF(OR(M832="",M832="NO CONNECTION"),"",IFERROR(VALUE(SUBSTITUTE(_xlfn.FILTERXML(M832,"//lonDeg"),".",MID(1/2,2,1))),""))</f>
        <v/>
      </c>
      <c r="H832" s="45">
        <f>IF(ISNUMBER(F832),SUBSTITUTE(ROUND(F832,6)&amp;"",",",".")&amp;", "&amp;SUBSTITUTE(ROUND(G832,6)&amp;"",",","."),"")</f>
        <v/>
      </c>
      <c r="I832" s="46">
        <f>IF(ISNUMBER(F832),IFERROR(HYPERLINK("https://www.mymapcodes.com/go/?t="&amp;IF(U832="","AAA",U832)&amp;"&amp;ma="&amp;LEFT(S832,V832-1)&amp;"&amp;mb="&amp;MID(S832,V832+1,99),"Open on MyMapcodes →"),""),"")</f>
        <v/>
      </c>
      <c r="J832" s="48">
        <f>IF(P832="","",IF(AC832="MISSING","Add the country code: put it in front of the mapcode (e.g. ZAF RDD.2J) or in column C. ZAF = South Africa.",IF(AC832&lt;&gt;"",AC832,IF(M832="NO CONNECTION","Excel couldn't reach the mapcode service. Click the REFRESH RESULTS box just above the table.",IF(NOT(ISNUMBER(F832)),"The mapcode service doesn't recognise "&amp;E832&amp;". Check the mapcode and the country code.",IF(AD832,"Two different country codes were given, so the one in front of the mapcode ("&amp;R832&amp;") was used.",IF(E832&lt;&gt;TRIM(UPPER(B832&amp;"")),"Tidied up to "&amp;E832&amp;".","")))))))</f>
        <v/>
      </c>
      <c r="L832" s="49">
        <f>IF(E832="","",MapcodeAPI&amp;"coords/"&amp;SUBSTITUTE(E832," ","%20"))&amp;LEFT($B$13,0)</f>
        <v/>
      </c>
      <c r="M832" s="49">
        <f>IF(L832="","",IFERROR(_xlfn.WEBSERVICE(L832),IF(MapcodeAPIBackup="","NO CONNECTION",IFERROR(_xlfn.WEBSERVICE(MapcodeAPIBackup&amp;MID(L832,LEN(MapcodeAPI)+1,999)),"NO CONNECTION"))))</f>
        <v/>
      </c>
      <c r="N832" t="inlineStr">
        <is>
          <t xml:space="preserve"> </t>
        </is>
      </c>
      <c r="P832" s="50">
        <f>IFERROR(IF(AND(TRIM(B832&amp;"")="",TRIM(C832&amp;"")=""),"","#"&amp;UPPER(B832&amp;"")),"#(ERROR)")</f>
        <v/>
      </c>
      <c r="Q832" s="50">
        <f>IF(P832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832,2,999)," "," "),"﻿"," "),"​"," "),"⁠"," ")," "," ")," "," "),CHAR(9)," "),CHAR(10)," "),CHAR(13)," "),"MAPCODE"," "),CHAR(34)," "),"“"," "),"”"," "),"'"," "),"’"," "),"‘"," "),"("," "),")"," "),"["," "),"]"," "),"{"," "),"}"," "),","," "),";"," "),"|"," "),":"," "),"/"," "),"\"," ")))</f>
        <v/>
      </c>
      <c r="R832" s="50">
        <f>IF(ISNUMBER(FIND(" ",Q832)),LEFT(Q832,FIND(" ",Q832)-1),"")</f>
        <v/>
      </c>
      <c r="S832" s="50">
        <f>IF(ISNUMBER(FIND(" ",Q832)),TRIM(MID(Q832,FIND(" ",Q832)+1,999)),Q832)</f>
        <v/>
      </c>
      <c r="T8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832&amp;"")," "," "),"﻿"," "),"​"," "),"⁠"," ")," "," ")," "," "),CHAR(9)," "),CHAR(10)," "),CHAR(13)," "),"MAPCODE"," "),CHAR(34)," "),"“"," "),"”"," "),"'"," "),"’"," "),"‘"," "),"("," "),")"," "),"["," "),"]"," "),"{"," "),"}"," "),","," "),";"," "),"|"," "),":"," "),"/"," "),"\"," "))</f>
        <v/>
      </c>
      <c r="U832" s="50">
        <f>IF(R832&lt;&gt;"",R832,T832)</f>
        <v/>
      </c>
      <c r="V832" s="50">
        <f>IFERROR(FIND(".",S832),0)</f>
        <v/>
      </c>
      <c r="W832" s="50">
        <f>IF(V832&gt;0,V832-1,LEN(S832))</f>
        <v/>
      </c>
      <c r="X832" s="50">
        <f>IF(V832=0,"",IFERROR(LEFT(MID(S832,V832+1,99),FIND("-",MID(S832,V832+1,99))-1),MID(S832,V832+1,99)))</f>
        <v/>
      </c>
      <c r="Y832" s="50">
        <f>LEN(X832)</f>
        <v/>
      </c>
      <c r="Z8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832,"0",""),"1",""),"2",""),"3",""),"4",""),"5",""),"6",""),"7",""),"8",""),"9",""),"A",""),"B",""),"C",""),"D",""),"E",""),"F",""),"G",""),"H",""),"I",""),"J",""),"K",""),"L",""),"M",""),"N",""),"O",""),"P",""),"Q",""),"R",""),"S",""),"T",""),"U",""),"V",""),"W",""),"X",""),"Y",""),"Z",""),".",""),"-","")</f>
        <v/>
      </c>
      <c r="AA832" s="50">
        <f>LEN(S832)-LEN(SUBSTITUTE(S832,".",""))</f>
        <v/>
      </c>
      <c r="AB832" s="50">
        <f>AND(W832=5,Y832=4)</f>
        <v/>
      </c>
      <c r="AC832" s="50">
        <f>IF(P832="","",IF(S832="","There is no mapcode in this row, only a country code.",IF(ISNUMBER(FIND(" ",S832)),"There are too many spaces. A mapcode looks like ZAF RDD.2J: the country code, one space, then the code.",IF(Z832&lt;&gt;"","Contains characters that can't be in a mapcode: "&amp;Z832,IF(OR(AA832&lt;&gt;1,W832&lt;2,W832&gt;5,Y832&lt;2,Y832&gt;4),"This doesn't look like a mapcode. Mapcodes look like RDD.2J: 2 to 5 letters or numbers, a dot, then 2 to 4 more.",IF(AND(U832="",NOT(AB832)),"MISSING",IF(AND(U832&lt;&gt;"",OR(LEN(U832)&lt;2,LEN(U832)&gt;6,ISNUMBER(FIND(".",U832)))),"The country code """&amp;U832&amp;""" doesn't look right. Use a code like ZAF (South Africa) or US-CA (California).","")))))))</f>
        <v/>
      </c>
      <c r="AD832" s="50">
        <f>AND(R832&lt;&gt;"",T832&lt;&gt;"",R832&lt;&gt;T832)</f>
        <v/>
      </c>
    </row>
    <row r="833">
      <c r="B833" s="44" t="n"/>
      <c r="C833" s="44" t="n"/>
      <c r="D833" s="45">
        <f>IF(P833="","",IF(AC833="MISSING","MISSING COUNTRY CODE",IF(AC833&lt;&gt;"","NOT A VALID MAPCODE",IF(M833="NO CONNECTION","NO CONNECTION",IF(NOT(ISNUMBER(F833)),"NOT FOUND",IF(AD833,"CONVERTED – PLEASE CHECK","CONVERTED"))))))</f>
        <v/>
      </c>
      <c r="E833" s="46">
        <f>IF(OR(P833="",AC833&lt;&gt;""),"",TRIM(U833&amp;" "&amp;S833))</f>
        <v/>
      </c>
      <c r="F833" s="47">
        <f>IF(OR(M833="",M833="NO CONNECTION"),"",IFERROR(VALUE(SUBSTITUTE(_xlfn.FILTERXML(M833,"//latDeg"),".",MID(1/2,2,1))),""))</f>
        <v/>
      </c>
      <c r="G833" s="47">
        <f>IF(OR(M833="",M833="NO CONNECTION"),"",IFERROR(VALUE(SUBSTITUTE(_xlfn.FILTERXML(M833,"//lonDeg"),".",MID(1/2,2,1))),""))</f>
        <v/>
      </c>
      <c r="H833" s="45">
        <f>IF(ISNUMBER(F833),SUBSTITUTE(ROUND(F833,6)&amp;"",",",".")&amp;", "&amp;SUBSTITUTE(ROUND(G833,6)&amp;"",",","."),"")</f>
        <v/>
      </c>
      <c r="I833" s="46">
        <f>IF(ISNUMBER(F833),IFERROR(HYPERLINK("https://www.mymapcodes.com/go/?t="&amp;IF(U833="","AAA",U833)&amp;"&amp;ma="&amp;LEFT(S833,V833-1)&amp;"&amp;mb="&amp;MID(S833,V833+1,99),"Open on MyMapcodes →"),""),"")</f>
        <v/>
      </c>
      <c r="J833" s="48">
        <f>IF(P833="","",IF(AC833="MISSING","Add the country code: put it in front of the mapcode (e.g. ZAF RDD.2J) or in column C. ZAF = South Africa.",IF(AC833&lt;&gt;"",AC833,IF(M833="NO CONNECTION","Excel couldn't reach the mapcode service. Click the REFRESH RESULTS box just above the table.",IF(NOT(ISNUMBER(F833)),"The mapcode service doesn't recognise "&amp;E833&amp;". Check the mapcode and the country code.",IF(AD833,"Two different country codes were given, so the one in front of the mapcode ("&amp;R833&amp;") was used.",IF(E833&lt;&gt;TRIM(UPPER(B833&amp;"")),"Tidied up to "&amp;E833&amp;".","")))))))</f>
        <v/>
      </c>
      <c r="L833" s="49">
        <f>IF(E833="","",MapcodeAPI&amp;"coords/"&amp;SUBSTITUTE(E833," ","%20"))&amp;LEFT($B$13,0)</f>
        <v/>
      </c>
      <c r="M833" s="49">
        <f>IF(L833="","",IFERROR(_xlfn.WEBSERVICE(L833),IF(MapcodeAPIBackup="","NO CONNECTION",IFERROR(_xlfn.WEBSERVICE(MapcodeAPIBackup&amp;MID(L833,LEN(MapcodeAPI)+1,999)),"NO CONNECTION"))))</f>
        <v/>
      </c>
      <c r="N833" t="inlineStr">
        <is>
          <t xml:space="preserve"> </t>
        </is>
      </c>
      <c r="P833" s="50">
        <f>IFERROR(IF(AND(TRIM(B833&amp;"")="",TRIM(C833&amp;"")=""),"","#"&amp;UPPER(B833&amp;"")),"#(ERROR)")</f>
        <v/>
      </c>
      <c r="Q833" s="50">
        <f>IF(P833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833,2,999)," "," "),"﻿"," "),"​"," "),"⁠"," ")," "," ")," "," "),CHAR(9)," "),CHAR(10)," "),CHAR(13)," "),"MAPCODE"," "),CHAR(34)," "),"“"," "),"”"," "),"'"," "),"’"," "),"‘"," "),"("," "),")"," "),"["," "),"]"," "),"{"," "),"}"," "),","," "),";"," "),"|"," "),":"," "),"/"," "),"\"," ")))</f>
        <v/>
      </c>
      <c r="R833" s="50">
        <f>IF(ISNUMBER(FIND(" ",Q833)),LEFT(Q833,FIND(" ",Q833)-1),"")</f>
        <v/>
      </c>
      <c r="S833" s="50">
        <f>IF(ISNUMBER(FIND(" ",Q833)),TRIM(MID(Q833,FIND(" ",Q833)+1,999)),Q833)</f>
        <v/>
      </c>
      <c r="T8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833&amp;"")," "," "),"﻿"," "),"​"," "),"⁠"," ")," "," ")," "," "),CHAR(9)," "),CHAR(10)," "),CHAR(13)," "),"MAPCODE"," "),CHAR(34)," "),"“"," "),"”"," "),"'"," "),"’"," "),"‘"," "),"("," "),")"," "),"["," "),"]"," "),"{"," "),"}"," "),","," "),";"," "),"|"," "),":"," "),"/"," "),"\"," "))</f>
        <v/>
      </c>
      <c r="U833" s="50">
        <f>IF(R833&lt;&gt;"",R833,T833)</f>
        <v/>
      </c>
      <c r="V833" s="50">
        <f>IFERROR(FIND(".",S833),0)</f>
        <v/>
      </c>
      <c r="W833" s="50">
        <f>IF(V833&gt;0,V833-1,LEN(S833))</f>
        <v/>
      </c>
      <c r="X833" s="50">
        <f>IF(V833=0,"",IFERROR(LEFT(MID(S833,V833+1,99),FIND("-",MID(S833,V833+1,99))-1),MID(S833,V833+1,99)))</f>
        <v/>
      </c>
      <c r="Y833" s="50">
        <f>LEN(X833)</f>
        <v/>
      </c>
      <c r="Z8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833,"0",""),"1",""),"2",""),"3",""),"4",""),"5",""),"6",""),"7",""),"8",""),"9",""),"A",""),"B",""),"C",""),"D",""),"E",""),"F",""),"G",""),"H",""),"I",""),"J",""),"K",""),"L",""),"M",""),"N",""),"O",""),"P",""),"Q",""),"R",""),"S",""),"T",""),"U",""),"V",""),"W",""),"X",""),"Y",""),"Z",""),".",""),"-","")</f>
        <v/>
      </c>
      <c r="AA833" s="50">
        <f>LEN(S833)-LEN(SUBSTITUTE(S833,".",""))</f>
        <v/>
      </c>
      <c r="AB833" s="50">
        <f>AND(W833=5,Y833=4)</f>
        <v/>
      </c>
      <c r="AC833" s="50">
        <f>IF(P833="","",IF(S833="","There is no mapcode in this row, only a country code.",IF(ISNUMBER(FIND(" ",S833)),"There are too many spaces. A mapcode looks like ZAF RDD.2J: the country code, one space, then the code.",IF(Z833&lt;&gt;"","Contains characters that can't be in a mapcode: "&amp;Z833,IF(OR(AA833&lt;&gt;1,W833&lt;2,W833&gt;5,Y833&lt;2,Y833&gt;4),"This doesn't look like a mapcode. Mapcodes look like RDD.2J: 2 to 5 letters or numbers, a dot, then 2 to 4 more.",IF(AND(U833="",NOT(AB833)),"MISSING",IF(AND(U833&lt;&gt;"",OR(LEN(U833)&lt;2,LEN(U833)&gt;6,ISNUMBER(FIND(".",U833)))),"The country code """&amp;U833&amp;""" doesn't look right. Use a code like ZAF (South Africa) or US-CA (California).","")))))))</f>
        <v/>
      </c>
      <c r="AD833" s="50">
        <f>AND(R833&lt;&gt;"",T833&lt;&gt;"",R833&lt;&gt;T833)</f>
        <v/>
      </c>
    </row>
    <row r="834">
      <c r="B834" s="44" t="n"/>
      <c r="C834" s="44" t="n"/>
      <c r="D834" s="45">
        <f>IF(P834="","",IF(AC834="MISSING","MISSING COUNTRY CODE",IF(AC834&lt;&gt;"","NOT A VALID MAPCODE",IF(M834="NO CONNECTION","NO CONNECTION",IF(NOT(ISNUMBER(F834)),"NOT FOUND",IF(AD834,"CONVERTED – PLEASE CHECK","CONVERTED"))))))</f>
        <v/>
      </c>
      <c r="E834" s="46">
        <f>IF(OR(P834="",AC834&lt;&gt;""),"",TRIM(U834&amp;" "&amp;S834))</f>
        <v/>
      </c>
      <c r="F834" s="47">
        <f>IF(OR(M834="",M834="NO CONNECTION"),"",IFERROR(VALUE(SUBSTITUTE(_xlfn.FILTERXML(M834,"//latDeg"),".",MID(1/2,2,1))),""))</f>
        <v/>
      </c>
      <c r="G834" s="47">
        <f>IF(OR(M834="",M834="NO CONNECTION"),"",IFERROR(VALUE(SUBSTITUTE(_xlfn.FILTERXML(M834,"//lonDeg"),".",MID(1/2,2,1))),""))</f>
        <v/>
      </c>
      <c r="H834" s="45">
        <f>IF(ISNUMBER(F834),SUBSTITUTE(ROUND(F834,6)&amp;"",",",".")&amp;", "&amp;SUBSTITUTE(ROUND(G834,6)&amp;"",",","."),"")</f>
        <v/>
      </c>
      <c r="I834" s="46">
        <f>IF(ISNUMBER(F834),IFERROR(HYPERLINK("https://www.mymapcodes.com/go/?t="&amp;IF(U834="","AAA",U834)&amp;"&amp;ma="&amp;LEFT(S834,V834-1)&amp;"&amp;mb="&amp;MID(S834,V834+1,99),"Open on MyMapcodes →"),""),"")</f>
        <v/>
      </c>
      <c r="J834" s="48">
        <f>IF(P834="","",IF(AC834="MISSING","Add the country code: put it in front of the mapcode (e.g. ZAF RDD.2J) or in column C. ZAF = South Africa.",IF(AC834&lt;&gt;"",AC834,IF(M834="NO CONNECTION","Excel couldn't reach the mapcode service. Click the REFRESH RESULTS box just above the table.",IF(NOT(ISNUMBER(F834)),"The mapcode service doesn't recognise "&amp;E834&amp;". Check the mapcode and the country code.",IF(AD834,"Two different country codes were given, so the one in front of the mapcode ("&amp;R834&amp;") was used.",IF(E834&lt;&gt;TRIM(UPPER(B834&amp;"")),"Tidied up to "&amp;E834&amp;".","")))))))</f>
        <v/>
      </c>
      <c r="L834" s="49">
        <f>IF(E834="","",MapcodeAPI&amp;"coords/"&amp;SUBSTITUTE(E834," ","%20"))&amp;LEFT($B$13,0)</f>
        <v/>
      </c>
      <c r="M834" s="49">
        <f>IF(L834="","",IFERROR(_xlfn.WEBSERVICE(L834),IF(MapcodeAPIBackup="","NO CONNECTION",IFERROR(_xlfn.WEBSERVICE(MapcodeAPIBackup&amp;MID(L834,LEN(MapcodeAPI)+1,999)),"NO CONNECTION"))))</f>
        <v/>
      </c>
      <c r="N834" t="inlineStr">
        <is>
          <t xml:space="preserve"> </t>
        </is>
      </c>
      <c r="P834" s="50">
        <f>IFERROR(IF(AND(TRIM(B834&amp;"")="",TRIM(C834&amp;"")=""),"","#"&amp;UPPER(B834&amp;"")),"#(ERROR)")</f>
        <v/>
      </c>
      <c r="Q834" s="50">
        <f>IF(P834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834,2,999)," "," "),"﻿"," "),"​"," "),"⁠"," ")," "," ")," "," "),CHAR(9)," "),CHAR(10)," "),CHAR(13)," "),"MAPCODE"," "),CHAR(34)," "),"“"," "),"”"," "),"'"," "),"’"," "),"‘"," "),"("," "),")"," "),"["," "),"]"," "),"{"," "),"}"," "),","," "),";"," "),"|"," "),":"," "),"/"," "),"\"," ")))</f>
        <v/>
      </c>
      <c r="R834" s="50">
        <f>IF(ISNUMBER(FIND(" ",Q834)),LEFT(Q834,FIND(" ",Q834)-1),"")</f>
        <v/>
      </c>
      <c r="S834" s="50">
        <f>IF(ISNUMBER(FIND(" ",Q834)),TRIM(MID(Q834,FIND(" ",Q834)+1,999)),Q834)</f>
        <v/>
      </c>
      <c r="T8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834&amp;"")," "," "),"﻿"," "),"​"," "),"⁠"," ")," "," ")," "," "),CHAR(9)," "),CHAR(10)," "),CHAR(13)," "),"MAPCODE"," "),CHAR(34)," "),"“"," "),"”"," "),"'"," "),"’"," "),"‘"," "),"("," "),")"," "),"["," "),"]"," "),"{"," "),"}"," "),","," "),";"," "),"|"," "),":"," "),"/"," "),"\"," "))</f>
        <v/>
      </c>
      <c r="U834" s="50">
        <f>IF(R834&lt;&gt;"",R834,T834)</f>
        <v/>
      </c>
      <c r="V834" s="50">
        <f>IFERROR(FIND(".",S834),0)</f>
        <v/>
      </c>
      <c r="W834" s="50">
        <f>IF(V834&gt;0,V834-1,LEN(S834))</f>
        <v/>
      </c>
      <c r="X834" s="50">
        <f>IF(V834=0,"",IFERROR(LEFT(MID(S834,V834+1,99),FIND("-",MID(S834,V834+1,99))-1),MID(S834,V834+1,99)))</f>
        <v/>
      </c>
      <c r="Y834" s="50">
        <f>LEN(X834)</f>
        <v/>
      </c>
      <c r="Z8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834,"0",""),"1",""),"2",""),"3",""),"4",""),"5",""),"6",""),"7",""),"8",""),"9",""),"A",""),"B",""),"C",""),"D",""),"E",""),"F",""),"G",""),"H",""),"I",""),"J",""),"K",""),"L",""),"M",""),"N",""),"O",""),"P",""),"Q",""),"R",""),"S",""),"T",""),"U",""),"V",""),"W",""),"X",""),"Y",""),"Z",""),".",""),"-","")</f>
        <v/>
      </c>
      <c r="AA834" s="50">
        <f>LEN(S834)-LEN(SUBSTITUTE(S834,".",""))</f>
        <v/>
      </c>
      <c r="AB834" s="50">
        <f>AND(W834=5,Y834=4)</f>
        <v/>
      </c>
      <c r="AC834" s="50">
        <f>IF(P834="","",IF(S834="","There is no mapcode in this row, only a country code.",IF(ISNUMBER(FIND(" ",S834)),"There are too many spaces. A mapcode looks like ZAF RDD.2J: the country code, one space, then the code.",IF(Z834&lt;&gt;"","Contains characters that can't be in a mapcode: "&amp;Z834,IF(OR(AA834&lt;&gt;1,W834&lt;2,W834&gt;5,Y834&lt;2,Y834&gt;4),"This doesn't look like a mapcode. Mapcodes look like RDD.2J: 2 to 5 letters or numbers, a dot, then 2 to 4 more.",IF(AND(U834="",NOT(AB834)),"MISSING",IF(AND(U834&lt;&gt;"",OR(LEN(U834)&lt;2,LEN(U834)&gt;6,ISNUMBER(FIND(".",U834)))),"The country code """&amp;U834&amp;""" doesn't look right. Use a code like ZAF (South Africa) or US-CA (California).","")))))))</f>
        <v/>
      </c>
      <c r="AD834" s="50">
        <f>AND(R834&lt;&gt;"",T834&lt;&gt;"",R834&lt;&gt;T834)</f>
        <v/>
      </c>
    </row>
    <row r="835">
      <c r="B835" s="44" t="n"/>
      <c r="C835" s="44" t="n"/>
      <c r="D835" s="45">
        <f>IF(P835="","",IF(AC835="MISSING","MISSING COUNTRY CODE",IF(AC835&lt;&gt;"","NOT A VALID MAPCODE",IF(M835="NO CONNECTION","NO CONNECTION",IF(NOT(ISNUMBER(F835)),"NOT FOUND",IF(AD835,"CONVERTED – PLEASE CHECK","CONVERTED"))))))</f>
        <v/>
      </c>
      <c r="E835" s="46">
        <f>IF(OR(P835="",AC835&lt;&gt;""),"",TRIM(U835&amp;" "&amp;S835))</f>
        <v/>
      </c>
      <c r="F835" s="47">
        <f>IF(OR(M835="",M835="NO CONNECTION"),"",IFERROR(VALUE(SUBSTITUTE(_xlfn.FILTERXML(M835,"//latDeg"),".",MID(1/2,2,1))),""))</f>
        <v/>
      </c>
      <c r="G835" s="47">
        <f>IF(OR(M835="",M835="NO CONNECTION"),"",IFERROR(VALUE(SUBSTITUTE(_xlfn.FILTERXML(M835,"//lonDeg"),".",MID(1/2,2,1))),""))</f>
        <v/>
      </c>
      <c r="H835" s="45">
        <f>IF(ISNUMBER(F835),SUBSTITUTE(ROUND(F835,6)&amp;"",",",".")&amp;", "&amp;SUBSTITUTE(ROUND(G835,6)&amp;"",",","."),"")</f>
        <v/>
      </c>
      <c r="I835" s="46">
        <f>IF(ISNUMBER(F835),IFERROR(HYPERLINK("https://www.mymapcodes.com/go/?t="&amp;IF(U835="","AAA",U835)&amp;"&amp;ma="&amp;LEFT(S835,V835-1)&amp;"&amp;mb="&amp;MID(S835,V835+1,99),"Open on MyMapcodes →"),""),"")</f>
        <v/>
      </c>
      <c r="J835" s="48">
        <f>IF(P835="","",IF(AC835="MISSING","Add the country code: put it in front of the mapcode (e.g. ZAF RDD.2J) or in column C. ZAF = South Africa.",IF(AC835&lt;&gt;"",AC835,IF(M835="NO CONNECTION","Excel couldn't reach the mapcode service. Click the REFRESH RESULTS box just above the table.",IF(NOT(ISNUMBER(F835)),"The mapcode service doesn't recognise "&amp;E835&amp;". Check the mapcode and the country code.",IF(AD835,"Two different country codes were given, so the one in front of the mapcode ("&amp;R835&amp;") was used.",IF(E835&lt;&gt;TRIM(UPPER(B835&amp;"")),"Tidied up to "&amp;E835&amp;".","")))))))</f>
        <v/>
      </c>
      <c r="L835" s="49">
        <f>IF(E835="","",MapcodeAPI&amp;"coords/"&amp;SUBSTITUTE(E835," ","%20"))&amp;LEFT($B$13,0)</f>
        <v/>
      </c>
      <c r="M835" s="49">
        <f>IF(L835="","",IFERROR(_xlfn.WEBSERVICE(L835),IF(MapcodeAPIBackup="","NO CONNECTION",IFERROR(_xlfn.WEBSERVICE(MapcodeAPIBackup&amp;MID(L835,LEN(MapcodeAPI)+1,999)),"NO CONNECTION"))))</f>
        <v/>
      </c>
      <c r="N835" t="inlineStr">
        <is>
          <t xml:space="preserve"> </t>
        </is>
      </c>
      <c r="P835" s="50">
        <f>IFERROR(IF(AND(TRIM(B835&amp;"")="",TRIM(C835&amp;"")=""),"","#"&amp;UPPER(B835&amp;"")),"#(ERROR)")</f>
        <v/>
      </c>
      <c r="Q835" s="50">
        <f>IF(P835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835,2,999)," "," "),"﻿"," "),"​"," "),"⁠"," ")," "," ")," "," "),CHAR(9)," "),CHAR(10)," "),CHAR(13)," "),"MAPCODE"," "),CHAR(34)," "),"“"," "),"”"," "),"'"," "),"’"," "),"‘"," "),"("," "),")"," "),"["," "),"]"," "),"{"," "),"}"," "),","," "),";"," "),"|"," "),":"," "),"/"," "),"\"," ")))</f>
        <v/>
      </c>
      <c r="R835" s="50">
        <f>IF(ISNUMBER(FIND(" ",Q835)),LEFT(Q835,FIND(" ",Q835)-1),"")</f>
        <v/>
      </c>
      <c r="S835" s="50">
        <f>IF(ISNUMBER(FIND(" ",Q835)),TRIM(MID(Q835,FIND(" ",Q835)+1,999)),Q835)</f>
        <v/>
      </c>
      <c r="T8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835&amp;"")," "," "),"﻿"," "),"​"," "),"⁠"," ")," "," ")," "," "),CHAR(9)," "),CHAR(10)," "),CHAR(13)," "),"MAPCODE"," "),CHAR(34)," "),"“"," "),"”"," "),"'"," "),"’"," "),"‘"," "),"("," "),")"," "),"["," "),"]"," "),"{"," "),"}"," "),","," "),";"," "),"|"," "),":"," "),"/"," "),"\"," "))</f>
        <v/>
      </c>
      <c r="U835" s="50">
        <f>IF(R835&lt;&gt;"",R835,T835)</f>
        <v/>
      </c>
      <c r="V835" s="50">
        <f>IFERROR(FIND(".",S835),0)</f>
        <v/>
      </c>
      <c r="W835" s="50">
        <f>IF(V835&gt;0,V835-1,LEN(S835))</f>
        <v/>
      </c>
      <c r="X835" s="50">
        <f>IF(V835=0,"",IFERROR(LEFT(MID(S835,V835+1,99),FIND("-",MID(S835,V835+1,99))-1),MID(S835,V835+1,99)))</f>
        <v/>
      </c>
      <c r="Y835" s="50">
        <f>LEN(X835)</f>
        <v/>
      </c>
      <c r="Z8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835,"0",""),"1",""),"2",""),"3",""),"4",""),"5",""),"6",""),"7",""),"8",""),"9",""),"A",""),"B",""),"C",""),"D",""),"E",""),"F",""),"G",""),"H",""),"I",""),"J",""),"K",""),"L",""),"M",""),"N",""),"O",""),"P",""),"Q",""),"R",""),"S",""),"T",""),"U",""),"V",""),"W",""),"X",""),"Y",""),"Z",""),".",""),"-","")</f>
        <v/>
      </c>
      <c r="AA835" s="50">
        <f>LEN(S835)-LEN(SUBSTITUTE(S835,".",""))</f>
        <v/>
      </c>
      <c r="AB835" s="50">
        <f>AND(W835=5,Y835=4)</f>
        <v/>
      </c>
      <c r="AC835" s="50">
        <f>IF(P835="","",IF(S835="","There is no mapcode in this row, only a country code.",IF(ISNUMBER(FIND(" ",S835)),"There are too many spaces. A mapcode looks like ZAF RDD.2J: the country code, one space, then the code.",IF(Z835&lt;&gt;"","Contains characters that can't be in a mapcode: "&amp;Z835,IF(OR(AA835&lt;&gt;1,W835&lt;2,W835&gt;5,Y835&lt;2,Y835&gt;4),"This doesn't look like a mapcode. Mapcodes look like RDD.2J: 2 to 5 letters or numbers, a dot, then 2 to 4 more.",IF(AND(U835="",NOT(AB835)),"MISSING",IF(AND(U835&lt;&gt;"",OR(LEN(U835)&lt;2,LEN(U835)&gt;6,ISNUMBER(FIND(".",U835)))),"The country code """&amp;U835&amp;""" doesn't look right. Use a code like ZAF (South Africa) or US-CA (California).","")))))))</f>
        <v/>
      </c>
      <c r="AD835" s="50">
        <f>AND(R835&lt;&gt;"",T835&lt;&gt;"",R835&lt;&gt;T835)</f>
        <v/>
      </c>
    </row>
    <row r="836">
      <c r="B836" s="44" t="n"/>
      <c r="C836" s="44" t="n"/>
      <c r="D836" s="45">
        <f>IF(P836="","",IF(AC836="MISSING","MISSING COUNTRY CODE",IF(AC836&lt;&gt;"","NOT A VALID MAPCODE",IF(M836="NO CONNECTION","NO CONNECTION",IF(NOT(ISNUMBER(F836)),"NOT FOUND",IF(AD836,"CONVERTED – PLEASE CHECK","CONVERTED"))))))</f>
        <v/>
      </c>
      <c r="E836" s="46">
        <f>IF(OR(P836="",AC836&lt;&gt;""),"",TRIM(U836&amp;" "&amp;S836))</f>
        <v/>
      </c>
      <c r="F836" s="47">
        <f>IF(OR(M836="",M836="NO CONNECTION"),"",IFERROR(VALUE(SUBSTITUTE(_xlfn.FILTERXML(M836,"//latDeg"),".",MID(1/2,2,1))),""))</f>
        <v/>
      </c>
      <c r="G836" s="47">
        <f>IF(OR(M836="",M836="NO CONNECTION"),"",IFERROR(VALUE(SUBSTITUTE(_xlfn.FILTERXML(M836,"//lonDeg"),".",MID(1/2,2,1))),""))</f>
        <v/>
      </c>
      <c r="H836" s="45">
        <f>IF(ISNUMBER(F836),SUBSTITUTE(ROUND(F836,6)&amp;"",",",".")&amp;", "&amp;SUBSTITUTE(ROUND(G836,6)&amp;"",",","."),"")</f>
        <v/>
      </c>
      <c r="I836" s="46">
        <f>IF(ISNUMBER(F836),IFERROR(HYPERLINK("https://www.mymapcodes.com/go/?t="&amp;IF(U836="","AAA",U836)&amp;"&amp;ma="&amp;LEFT(S836,V836-1)&amp;"&amp;mb="&amp;MID(S836,V836+1,99),"Open on MyMapcodes →"),""),"")</f>
        <v/>
      </c>
      <c r="J836" s="48">
        <f>IF(P836="","",IF(AC836="MISSING","Add the country code: put it in front of the mapcode (e.g. ZAF RDD.2J) or in column C. ZAF = South Africa.",IF(AC836&lt;&gt;"",AC836,IF(M836="NO CONNECTION","Excel couldn't reach the mapcode service. Click the REFRESH RESULTS box just above the table.",IF(NOT(ISNUMBER(F836)),"The mapcode service doesn't recognise "&amp;E836&amp;". Check the mapcode and the country code.",IF(AD836,"Two different country codes were given, so the one in front of the mapcode ("&amp;R836&amp;") was used.",IF(E836&lt;&gt;TRIM(UPPER(B836&amp;"")),"Tidied up to "&amp;E836&amp;".","")))))))</f>
        <v/>
      </c>
      <c r="L836" s="49">
        <f>IF(E836="","",MapcodeAPI&amp;"coords/"&amp;SUBSTITUTE(E836," ","%20"))&amp;LEFT($B$13,0)</f>
        <v/>
      </c>
      <c r="M836" s="49">
        <f>IF(L836="","",IFERROR(_xlfn.WEBSERVICE(L836),IF(MapcodeAPIBackup="","NO CONNECTION",IFERROR(_xlfn.WEBSERVICE(MapcodeAPIBackup&amp;MID(L836,LEN(MapcodeAPI)+1,999)),"NO CONNECTION"))))</f>
        <v/>
      </c>
      <c r="N836" t="inlineStr">
        <is>
          <t xml:space="preserve"> </t>
        </is>
      </c>
      <c r="P836" s="50">
        <f>IFERROR(IF(AND(TRIM(B836&amp;"")="",TRIM(C836&amp;"")=""),"","#"&amp;UPPER(B836&amp;"")),"#(ERROR)")</f>
        <v/>
      </c>
      <c r="Q836" s="50">
        <f>IF(P836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836,2,999)," "," "),"﻿"," "),"​"," "),"⁠"," ")," "," ")," "," "),CHAR(9)," "),CHAR(10)," "),CHAR(13)," "),"MAPCODE"," "),CHAR(34)," "),"“"," "),"”"," "),"'"," "),"’"," "),"‘"," "),"("," "),")"," "),"["," "),"]"," "),"{"," "),"}"," "),","," "),";"," "),"|"," "),":"," "),"/"," "),"\"," ")))</f>
        <v/>
      </c>
      <c r="R836" s="50">
        <f>IF(ISNUMBER(FIND(" ",Q836)),LEFT(Q836,FIND(" ",Q836)-1),"")</f>
        <v/>
      </c>
      <c r="S836" s="50">
        <f>IF(ISNUMBER(FIND(" ",Q836)),TRIM(MID(Q836,FIND(" ",Q836)+1,999)),Q836)</f>
        <v/>
      </c>
      <c r="T8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836&amp;"")," "," "),"﻿"," "),"​"," "),"⁠"," ")," "," ")," "," "),CHAR(9)," "),CHAR(10)," "),CHAR(13)," "),"MAPCODE"," "),CHAR(34)," "),"“"," "),"”"," "),"'"," "),"’"," "),"‘"," "),"("," "),")"," "),"["," "),"]"," "),"{"," "),"}"," "),","," "),";"," "),"|"," "),":"," "),"/"," "),"\"," "))</f>
        <v/>
      </c>
      <c r="U836" s="50">
        <f>IF(R836&lt;&gt;"",R836,T836)</f>
        <v/>
      </c>
      <c r="V836" s="50">
        <f>IFERROR(FIND(".",S836),0)</f>
        <v/>
      </c>
      <c r="W836" s="50">
        <f>IF(V836&gt;0,V836-1,LEN(S836))</f>
        <v/>
      </c>
      <c r="X836" s="50">
        <f>IF(V836=0,"",IFERROR(LEFT(MID(S836,V836+1,99),FIND("-",MID(S836,V836+1,99))-1),MID(S836,V836+1,99)))</f>
        <v/>
      </c>
      <c r="Y836" s="50">
        <f>LEN(X836)</f>
        <v/>
      </c>
      <c r="Z8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836,"0",""),"1",""),"2",""),"3",""),"4",""),"5",""),"6",""),"7",""),"8",""),"9",""),"A",""),"B",""),"C",""),"D",""),"E",""),"F",""),"G",""),"H",""),"I",""),"J",""),"K",""),"L",""),"M",""),"N",""),"O",""),"P",""),"Q",""),"R",""),"S",""),"T",""),"U",""),"V",""),"W",""),"X",""),"Y",""),"Z",""),".",""),"-","")</f>
        <v/>
      </c>
      <c r="AA836" s="50">
        <f>LEN(S836)-LEN(SUBSTITUTE(S836,".",""))</f>
        <v/>
      </c>
      <c r="AB836" s="50">
        <f>AND(W836=5,Y836=4)</f>
        <v/>
      </c>
      <c r="AC836" s="50">
        <f>IF(P836="","",IF(S836="","There is no mapcode in this row, only a country code.",IF(ISNUMBER(FIND(" ",S836)),"There are too many spaces. A mapcode looks like ZAF RDD.2J: the country code, one space, then the code.",IF(Z836&lt;&gt;"","Contains characters that can't be in a mapcode: "&amp;Z836,IF(OR(AA836&lt;&gt;1,W836&lt;2,W836&gt;5,Y836&lt;2,Y836&gt;4),"This doesn't look like a mapcode. Mapcodes look like RDD.2J: 2 to 5 letters or numbers, a dot, then 2 to 4 more.",IF(AND(U836="",NOT(AB836)),"MISSING",IF(AND(U836&lt;&gt;"",OR(LEN(U836)&lt;2,LEN(U836)&gt;6,ISNUMBER(FIND(".",U836)))),"The country code """&amp;U836&amp;""" doesn't look right. Use a code like ZAF (South Africa) or US-CA (California).","")))))))</f>
        <v/>
      </c>
      <c r="AD836" s="50">
        <f>AND(R836&lt;&gt;"",T836&lt;&gt;"",R836&lt;&gt;T836)</f>
        <v/>
      </c>
    </row>
    <row r="837">
      <c r="B837" s="44" t="n"/>
      <c r="C837" s="44" t="n"/>
      <c r="D837" s="45">
        <f>IF(P837="","",IF(AC837="MISSING","MISSING COUNTRY CODE",IF(AC837&lt;&gt;"","NOT A VALID MAPCODE",IF(M837="NO CONNECTION","NO CONNECTION",IF(NOT(ISNUMBER(F837)),"NOT FOUND",IF(AD837,"CONVERTED – PLEASE CHECK","CONVERTED"))))))</f>
        <v/>
      </c>
      <c r="E837" s="46">
        <f>IF(OR(P837="",AC837&lt;&gt;""),"",TRIM(U837&amp;" "&amp;S837))</f>
        <v/>
      </c>
      <c r="F837" s="47">
        <f>IF(OR(M837="",M837="NO CONNECTION"),"",IFERROR(VALUE(SUBSTITUTE(_xlfn.FILTERXML(M837,"//latDeg"),".",MID(1/2,2,1))),""))</f>
        <v/>
      </c>
      <c r="G837" s="47">
        <f>IF(OR(M837="",M837="NO CONNECTION"),"",IFERROR(VALUE(SUBSTITUTE(_xlfn.FILTERXML(M837,"//lonDeg"),".",MID(1/2,2,1))),""))</f>
        <v/>
      </c>
      <c r="H837" s="45">
        <f>IF(ISNUMBER(F837),SUBSTITUTE(ROUND(F837,6)&amp;"",",",".")&amp;", "&amp;SUBSTITUTE(ROUND(G837,6)&amp;"",",","."),"")</f>
        <v/>
      </c>
      <c r="I837" s="46">
        <f>IF(ISNUMBER(F837),IFERROR(HYPERLINK("https://www.mymapcodes.com/go/?t="&amp;IF(U837="","AAA",U837)&amp;"&amp;ma="&amp;LEFT(S837,V837-1)&amp;"&amp;mb="&amp;MID(S837,V837+1,99),"Open on MyMapcodes →"),""),"")</f>
        <v/>
      </c>
      <c r="J837" s="48">
        <f>IF(P837="","",IF(AC837="MISSING","Add the country code: put it in front of the mapcode (e.g. ZAF RDD.2J) or in column C. ZAF = South Africa.",IF(AC837&lt;&gt;"",AC837,IF(M837="NO CONNECTION","Excel couldn't reach the mapcode service. Click the REFRESH RESULTS box just above the table.",IF(NOT(ISNUMBER(F837)),"The mapcode service doesn't recognise "&amp;E837&amp;". Check the mapcode and the country code.",IF(AD837,"Two different country codes were given, so the one in front of the mapcode ("&amp;R837&amp;") was used.",IF(E837&lt;&gt;TRIM(UPPER(B837&amp;"")),"Tidied up to "&amp;E837&amp;".","")))))))</f>
        <v/>
      </c>
      <c r="L837" s="49">
        <f>IF(E837="","",MapcodeAPI&amp;"coords/"&amp;SUBSTITUTE(E837," ","%20"))&amp;LEFT($B$13,0)</f>
        <v/>
      </c>
      <c r="M837" s="49">
        <f>IF(L837="","",IFERROR(_xlfn.WEBSERVICE(L837),IF(MapcodeAPIBackup="","NO CONNECTION",IFERROR(_xlfn.WEBSERVICE(MapcodeAPIBackup&amp;MID(L837,LEN(MapcodeAPI)+1,999)),"NO CONNECTION"))))</f>
        <v/>
      </c>
      <c r="N837" t="inlineStr">
        <is>
          <t xml:space="preserve"> </t>
        </is>
      </c>
      <c r="P837" s="50">
        <f>IFERROR(IF(AND(TRIM(B837&amp;"")="",TRIM(C837&amp;"")=""),"","#"&amp;UPPER(B837&amp;"")),"#(ERROR)")</f>
        <v/>
      </c>
      <c r="Q837" s="50">
        <f>IF(P837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837,2,999)," "," "),"﻿"," "),"​"," "),"⁠"," ")," "," ")," "," "),CHAR(9)," "),CHAR(10)," "),CHAR(13)," "),"MAPCODE"," "),CHAR(34)," "),"“"," "),"”"," "),"'"," "),"’"," "),"‘"," "),"("," "),")"," "),"["," "),"]"," "),"{"," "),"}"," "),","," "),";"," "),"|"," "),":"," "),"/"," "),"\"," ")))</f>
        <v/>
      </c>
      <c r="R837" s="50">
        <f>IF(ISNUMBER(FIND(" ",Q837)),LEFT(Q837,FIND(" ",Q837)-1),"")</f>
        <v/>
      </c>
      <c r="S837" s="50">
        <f>IF(ISNUMBER(FIND(" ",Q837)),TRIM(MID(Q837,FIND(" ",Q837)+1,999)),Q837)</f>
        <v/>
      </c>
      <c r="T8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837&amp;"")," "," "),"﻿"," "),"​"," "),"⁠"," ")," "," ")," "," "),CHAR(9)," "),CHAR(10)," "),CHAR(13)," "),"MAPCODE"," "),CHAR(34)," "),"“"," "),"”"," "),"'"," "),"’"," "),"‘"," "),"("," "),")"," "),"["," "),"]"," "),"{"," "),"}"," "),","," "),";"," "),"|"," "),":"," "),"/"," "),"\"," "))</f>
        <v/>
      </c>
      <c r="U837" s="50">
        <f>IF(R837&lt;&gt;"",R837,T837)</f>
        <v/>
      </c>
      <c r="V837" s="50">
        <f>IFERROR(FIND(".",S837),0)</f>
        <v/>
      </c>
      <c r="W837" s="50">
        <f>IF(V837&gt;0,V837-1,LEN(S837))</f>
        <v/>
      </c>
      <c r="X837" s="50">
        <f>IF(V837=0,"",IFERROR(LEFT(MID(S837,V837+1,99),FIND("-",MID(S837,V837+1,99))-1),MID(S837,V837+1,99)))</f>
        <v/>
      </c>
      <c r="Y837" s="50">
        <f>LEN(X837)</f>
        <v/>
      </c>
      <c r="Z8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837,"0",""),"1",""),"2",""),"3",""),"4",""),"5",""),"6",""),"7",""),"8",""),"9",""),"A",""),"B",""),"C",""),"D",""),"E",""),"F",""),"G",""),"H",""),"I",""),"J",""),"K",""),"L",""),"M",""),"N",""),"O",""),"P",""),"Q",""),"R",""),"S",""),"T",""),"U",""),"V",""),"W",""),"X",""),"Y",""),"Z",""),".",""),"-","")</f>
        <v/>
      </c>
      <c r="AA837" s="50">
        <f>LEN(S837)-LEN(SUBSTITUTE(S837,".",""))</f>
        <v/>
      </c>
      <c r="AB837" s="50">
        <f>AND(W837=5,Y837=4)</f>
        <v/>
      </c>
      <c r="AC837" s="50">
        <f>IF(P837="","",IF(S837="","There is no mapcode in this row, only a country code.",IF(ISNUMBER(FIND(" ",S837)),"There are too many spaces. A mapcode looks like ZAF RDD.2J: the country code, one space, then the code.",IF(Z837&lt;&gt;"","Contains characters that can't be in a mapcode: "&amp;Z837,IF(OR(AA837&lt;&gt;1,W837&lt;2,W837&gt;5,Y837&lt;2,Y837&gt;4),"This doesn't look like a mapcode. Mapcodes look like RDD.2J: 2 to 5 letters or numbers, a dot, then 2 to 4 more.",IF(AND(U837="",NOT(AB837)),"MISSING",IF(AND(U837&lt;&gt;"",OR(LEN(U837)&lt;2,LEN(U837)&gt;6,ISNUMBER(FIND(".",U837)))),"The country code """&amp;U837&amp;""" doesn't look right. Use a code like ZAF (South Africa) or US-CA (California).","")))))))</f>
        <v/>
      </c>
      <c r="AD837" s="50">
        <f>AND(R837&lt;&gt;"",T837&lt;&gt;"",R837&lt;&gt;T837)</f>
        <v/>
      </c>
    </row>
    <row r="838">
      <c r="B838" s="44" t="n"/>
      <c r="C838" s="44" t="n"/>
      <c r="D838" s="45">
        <f>IF(P838="","",IF(AC838="MISSING","MISSING COUNTRY CODE",IF(AC838&lt;&gt;"","NOT A VALID MAPCODE",IF(M838="NO CONNECTION","NO CONNECTION",IF(NOT(ISNUMBER(F838)),"NOT FOUND",IF(AD838,"CONVERTED – PLEASE CHECK","CONVERTED"))))))</f>
        <v/>
      </c>
      <c r="E838" s="46">
        <f>IF(OR(P838="",AC838&lt;&gt;""),"",TRIM(U838&amp;" "&amp;S838))</f>
        <v/>
      </c>
      <c r="F838" s="47">
        <f>IF(OR(M838="",M838="NO CONNECTION"),"",IFERROR(VALUE(SUBSTITUTE(_xlfn.FILTERXML(M838,"//latDeg"),".",MID(1/2,2,1))),""))</f>
        <v/>
      </c>
      <c r="G838" s="47">
        <f>IF(OR(M838="",M838="NO CONNECTION"),"",IFERROR(VALUE(SUBSTITUTE(_xlfn.FILTERXML(M838,"//lonDeg"),".",MID(1/2,2,1))),""))</f>
        <v/>
      </c>
      <c r="H838" s="45">
        <f>IF(ISNUMBER(F838),SUBSTITUTE(ROUND(F838,6)&amp;"",",",".")&amp;", "&amp;SUBSTITUTE(ROUND(G838,6)&amp;"",",","."),"")</f>
        <v/>
      </c>
      <c r="I838" s="46">
        <f>IF(ISNUMBER(F838),IFERROR(HYPERLINK("https://www.mymapcodes.com/go/?t="&amp;IF(U838="","AAA",U838)&amp;"&amp;ma="&amp;LEFT(S838,V838-1)&amp;"&amp;mb="&amp;MID(S838,V838+1,99),"Open on MyMapcodes →"),""),"")</f>
        <v/>
      </c>
      <c r="J838" s="48">
        <f>IF(P838="","",IF(AC838="MISSING","Add the country code: put it in front of the mapcode (e.g. ZAF RDD.2J) or in column C. ZAF = South Africa.",IF(AC838&lt;&gt;"",AC838,IF(M838="NO CONNECTION","Excel couldn't reach the mapcode service. Click the REFRESH RESULTS box just above the table.",IF(NOT(ISNUMBER(F838)),"The mapcode service doesn't recognise "&amp;E838&amp;". Check the mapcode and the country code.",IF(AD838,"Two different country codes were given, so the one in front of the mapcode ("&amp;R838&amp;") was used.",IF(E838&lt;&gt;TRIM(UPPER(B838&amp;"")),"Tidied up to "&amp;E838&amp;".","")))))))</f>
        <v/>
      </c>
      <c r="L838" s="49">
        <f>IF(E838="","",MapcodeAPI&amp;"coords/"&amp;SUBSTITUTE(E838," ","%20"))&amp;LEFT($B$13,0)</f>
        <v/>
      </c>
      <c r="M838" s="49">
        <f>IF(L838="","",IFERROR(_xlfn.WEBSERVICE(L838),IF(MapcodeAPIBackup="","NO CONNECTION",IFERROR(_xlfn.WEBSERVICE(MapcodeAPIBackup&amp;MID(L838,LEN(MapcodeAPI)+1,999)),"NO CONNECTION"))))</f>
        <v/>
      </c>
      <c r="N838" t="inlineStr">
        <is>
          <t xml:space="preserve"> </t>
        </is>
      </c>
      <c r="P838" s="50">
        <f>IFERROR(IF(AND(TRIM(B838&amp;"")="",TRIM(C838&amp;"")=""),"","#"&amp;UPPER(B838&amp;"")),"#(ERROR)")</f>
        <v/>
      </c>
      <c r="Q838" s="50">
        <f>IF(P838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838,2,999)," "," "),"﻿"," "),"​"," "),"⁠"," ")," "," ")," "," "),CHAR(9)," "),CHAR(10)," "),CHAR(13)," "),"MAPCODE"," "),CHAR(34)," "),"“"," "),"”"," "),"'"," "),"’"," "),"‘"," "),"("," "),")"," "),"["," "),"]"," "),"{"," "),"}"," "),","," "),";"," "),"|"," "),":"," "),"/"," "),"\"," ")))</f>
        <v/>
      </c>
      <c r="R838" s="50">
        <f>IF(ISNUMBER(FIND(" ",Q838)),LEFT(Q838,FIND(" ",Q838)-1),"")</f>
        <v/>
      </c>
      <c r="S838" s="50">
        <f>IF(ISNUMBER(FIND(" ",Q838)),TRIM(MID(Q838,FIND(" ",Q838)+1,999)),Q838)</f>
        <v/>
      </c>
      <c r="T8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838&amp;"")," "," "),"﻿"," "),"​"," "),"⁠"," ")," "," ")," "," "),CHAR(9)," "),CHAR(10)," "),CHAR(13)," "),"MAPCODE"," "),CHAR(34)," "),"“"," "),"”"," "),"'"," "),"’"," "),"‘"," "),"("," "),")"," "),"["," "),"]"," "),"{"," "),"}"," "),","," "),";"," "),"|"," "),":"," "),"/"," "),"\"," "))</f>
        <v/>
      </c>
      <c r="U838" s="50">
        <f>IF(R838&lt;&gt;"",R838,T838)</f>
        <v/>
      </c>
      <c r="V838" s="50">
        <f>IFERROR(FIND(".",S838),0)</f>
        <v/>
      </c>
      <c r="W838" s="50">
        <f>IF(V838&gt;0,V838-1,LEN(S838))</f>
        <v/>
      </c>
      <c r="X838" s="50">
        <f>IF(V838=0,"",IFERROR(LEFT(MID(S838,V838+1,99),FIND("-",MID(S838,V838+1,99))-1),MID(S838,V838+1,99)))</f>
        <v/>
      </c>
      <c r="Y838" s="50">
        <f>LEN(X838)</f>
        <v/>
      </c>
      <c r="Z8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838,"0",""),"1",""),"2",""),"3",""),"4",""),"5",""),"6",""),"7",""),"8",""),"9",""),"A",""),"B",""),"C",""),"D",""),"E",""),"F",""),"G",""),"H",""),"I",""),"J",""),"K",""),"L",""),"M",""),"N",""),"O",""),"P",""),"Q",""),"R",""),"S",""),"T",""),"U",""),"V",""),"W",""),"X",""),"Y",""),"Z",""),".",""),"-","")</f>
        <v/>
      </c>
      <c r="AA838" s="50">
        <f>LEN(S838)-LEN(SUBSTITUTE(S838,".",""))</f>
        <v/>
      </c>
      <c r="AB838" s="50">
        <f>AND(W838=5,Y838=4)</f>
        <v/>
      </c>
      <c r="AC838" s="50">
        <f>IF(P838="","",IF(S838="","There is no mapcode in this row, only a country code.",IF(ISNUMBER(FIND(" ",S838)),"There are too many spaces. A mapcode looks like ZAF RDD.2J: the country code, one space, then the code.",IF(Z838&lt;&gt;"","Contains characters that can't be in a mapcode: "&amp;Z838,IF(OR(AA838&lt;&gt;1,W838&lt;2,W838&gt;5,Y838&lt;2,Y838&gt;4),"This doesn't look like a mapcode. Mapcodes look like RDD.2J: 2 to 5 letters or numbers, a dot, then 2 to 4 more.",IF(AND(U838="",NOT(AB838)),"MISSING",IF(AND(U838&lt;&gt;"",OR(LEN(U838)&lt;2,LEN(U838)&gt;6,ISNUMBER(FIND(".",U838)))),"The country code """&amp;U838&amp;""" doesn't look right. Use a code like ZAF (South Africa) or US-CA (California).","")))))))</f>
        <v/>
      </c>
      <c r="AD838" s="50">
        <f>AND(R838&lt;&gt;"",T838&lt;&gt;"",R838&lt;&gt;T838)</f>
        <v/>
      </c>
    </row>
    <row r="839">
      <c r="B839" s="44" t="n"/>
      <c r="C839" s="44" t="n"/>
      <c r="D839" s="45">
        <f>IF(P839="","",IF(AC839="MISSING","MISSING COUNTRY CODE",IF(AC839&lt;&gt;"","NOT A VALID MAPCODE",IF(M839="NO CONNECTION","NO CONNECTION",IF(NOT(ISNUMBER(F839)),"NOT FOUND",IF(AD839,"CONVERTED – PLEASE CHECK","CONVERTED"))))))</f>
        <v/>
      </c>
      <c r="E839" s="46">
        <f>IF(OR(P839="",AC839&lt;&gt;""),"",TRIM(U839&amp;" "&amp;S839))</f>
        <v/>
      </c>
      <c r="F839" s="47">
        <f>IF(OR(M839="",M839="NO CONNECTION"),"",IFERROR(VALUE(SUBSTITUTE(_xlfn.FILTERXML(M839,"//latDeg"),".",MID(1/2,2,1))),""))</f>
        <v/>
      </c>
      <c r="G839" s="47">
        <f>IF(OR(M839="",M839="NO CONNECTION"),"",IFERROR(VALUE(SUBSTITUTE(_xlfn.FILTERXML(M839,"//lonDeg"),".",MID(1/2,2,1))),""))</f>
        <v/>
      </c>
      <c r="H839" s="45">
        <f>IF(ISNUMBER(F839),SUBSTITUTE(ROUND(F839,6)&amp;"",",",".")&amp;", "&amp;SUBSTITUTE(ROUND(G839,6)&amp;"",",","."),"")</f>
        <v/>
      </c>
      <c r="I839" s="46">
        <f>IF(ISNUMBER(F839),IFERROR(HYPERLINK("https://www.mymapcodes.com/go/?t="&amp;IF(U839="","AAA",U839)&amp;"&amp;ma="&amp;LEFT(S839,V839-1)&amp;"&amp;mb="&amp;MID(S839,V839+1,99),"Open on MyMapcodes →"),""),"")</f>
        <v/>
      </c>
      <c r="J839" s="48">
        <f>IF(P839="","",IF(AC839="MISSING","Add the country code: put it in front of the mapcode (e.g. ZAF RDD.2J) or in column C. ZAF = South Africa.",IF(AC839&lt;&gt;"",AC839,IF(M839="NO CONNECTION","Excel couldn't reach the mapcode service. Click the REFRESH RESULTS box just above the table.",IF(NOT(ISNUMBER(F839)),"The mapcode service doesn't recognise "&amp;E839&amp;". Check the mapcode and the country code.",IF(AD839,"Two different country codes were given, so the one in front of the mapcode ("&amp;R839&amp;") was used.",IF(E839&lt;&gt;TRIM(UPPER(B839&amp;"")),"Tidied up to "&amp;E839&amp;".","")))))))</f>
        <v/>
      </c>
      <c r="L839" s="49">
        <f>IF(E839="","",MapcodeAPI&amp;"coords/"&amp;SUBSTITUTE(E839," ","%20"))&amp;LEFT($B$13,0)</f>
        <v/>
      </c>
      <c r="M839" s="49">
        <f>IF(L839="","",IFERROR(_xlfn.WEBSERVICE(L839),IF(MapcodeAPIBackup="","NO CONNECTION",IFERROR(_xlfn.WEBSERVICE(MapcodeAPIBackup&amp;MID(L839,LEN(MapcodeAPI)+1,999)),"NO CONNECTION"))))</f>
        <v/>
      </c>
      <c r="N839" t="inlineStr">
        <is>
          <t xml:space="preserve"> </t>
        </is>
      </c>
      <c r="P839" s="50">
        <f>IFERROR(IF(AND(TRIM(B839&amp;"")="",TRIM(C839&amp;"")=""),"","#"&amp;UPPER(B839&amp;"")),"#(ERROR)")</f>
        <v/>
      </c>
      <c r="Q839" s="50">
        <f>IF(P839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839,2,999)," "," "),"﻿"," "),"​"," "),"⁠"," ")," "," ")," "," "),CHAR(9)," "),CHAR(10)," "),CHAR(13)," "),"MAPCODE"," "),CHAR(34)," "),"“"," "),"”"," "),"'"," "),"’"," "),"‘"," "),"("," "),")"," "),"["," "),"]"," "),"{"," "),"}"," "),","," "),";"," "),"|"," "),":"," "),"/"," "),"\"," ")))</f>
        <v/>
      </c>
      <c r="R839" s="50">
        <f>IF(ISNUMBER(FIND(" ",Q839)),LEFT(Q839,FIND(" ",Q839)-1),"")</f>
        <v/>
      </c>
      <c r="S839" s="50">
        <f>IF(ISNUMBER(FIND(" ",Q839)),TRIM(MID(Q839,FIND(" ",Q839)+1,999)),Q839)</f>
        <v/>
      </c>
      <c r="T8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839&amp;"")," "," "),"﻿"," "),"​"," "),"⁠"," ")," "," ")," "," "),CHAR(9)," "),CHAR(10)," "),CHAR(13)," "),"MAPCODE"," "),CHAR(34)," "),"“"," "),"”"," "),"'"," "),"’"," "),"‘"," "),"("," "),")"," "),"["," "),"]"," "),"{"," "),"}"," "),","," "),";"," "),"|"," "),":"," "),"/"," "),"\"," "))</f>
        <v/>
      </c>
      <c r="U839" s="50">
        <f>IF(R839&lt;&gt;"",R839,T839)</f>
        <v/>
      </c>
      <c r="V839" s="50">
        <f>IFERROR(FIND(".",S839),0)</f>
        <v/>
      </c>
      <c r="W839" s="50">
        <f>IF(V839&gt;0,V839-1,LEN(S839))</f>
        <v/>
      </c>
      <c r="X839" s="50">
        <f>IF(V839=0,"",IFERROR(LEFT(MID(S839,V839+1,99),FIND("-",MID(S839,V839+1,99))-1),MID(S839,V839+1,99)))</f>
        <v/>
      </c>
      <c r="Y839" s="50">
        <f>LEN(X839)</f>
        <v/>
      </c>
      <c r="Z8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839,"0",""),"1",""),"2",""),"3",""),"4",""),"5",""),"6",""),"7",""),"8",""),"9",""),"A",""),"B",""),"C",""),"D",""),"E",""),"F",""),"G",""),"H",""),"I",""),"J",""),"K",""),"L",""),"M",""),"N",""),"O",""),"P",""),"Q",""),"R",""),"S",""),"T",""),"U",""),"V",""),"W",""),"X",""),"Y",""),"Z",""),".",""),"-","")</f>
        <v/>
      </c>
      <c r="AA839" s="50">
        <f>LEN(S839)-LEN(SUBSTITUTE(S839,".",""))</f>
        <v/>
      </c>
      <c r="AB839" s="50">
        <f>AND(W839=5,Y839=4)</f>
        <v/>
      </c>
      <c r="AC839" s="50">
        <f>IF(P839="","",IF(S839="","There is no mapcode in this row, only a country code.",IF(ISNUMBER(FIND(" ",S839)),"There are too many spaces. A mapcode looks like ZAF RDD.2J: the country code, one space, then the code.",IF(Z839&lt;&gt;"","Contains characters that can't be in a mapcode: "&amp;Z839,IF(OR(AA839&lt;&gt;1,W839&lt;2,W839&gt;5,Y839&lt;2,Y839&gt;4),"This doesn't look like a mapcode. Mapcodes look like RDD.2J: 2 to 5 letters or numbers, a dot, then 2 to 4 more.",IF(AND(U839="",NOT(AB839)),"MISSING",IF(AND(U839&lt;&gt;"",OR(LEN(U839)&lt;2,LEN(U839)&gt;6,ISNUMBER(FIND(".",U839)))),"The country code """&amp;U839&amp;""" doesn't look right. Use a code like ZAF (South Africa) or US-CA (California).","")))))))</f>
        <v/>
      </c>
      <c r="AD839" s="50">
        <f>AND(R839&lt;&gt;"",T839&lt;&gt;"",R839&lt;&gt;T839)</f>
        <v/>
      </c>
    </row>
    <row r="840">
      <c r="B840" s="44" t="n"/>
      <c r="C840" s="44" t="n"/>
      <c r="D840" s="45">
        <f>IF(P840="","",IF(AC840="MISSING","MISSING COUNTRY CODE",IF(AC840&lt;&gt;"","NOT A VALID MAPCODE",IF(M840="NO CONNECTION","NO CONNECTION",IF(NOT(ISNUMBER(F840)),"NOT FOUND",IF(AD840,"CONVERTED – PLEASE CHECK","CONVERTED"))))))</f>
        <v/>
      </c>
      <c r="E840" s="46">
        <f>IF(OR(P840="",AC840&lt;&gt;""),"",TRIM(U840&amp;" "&amp;S840))</f>
        <v/>
      </c>
      <c r="F840" s="47">
        <f>IF(OR(M840="",M840="NO CONNECTION"),"",IFERROR(VALUE(SUBSTITUTE(_xlfn.FILTERXML(M840,"//latDeg"),".",MID(1/2,2,1))),""))</f>
        <v/>
      </c>
      <c r="G840" s="47">
        <f>IF(OR(M840="",M840="NO CONNECTION"),"",IFERROR(VALUE(SUBSTITUTE(_xlfn.FILTERXML(M840,"//lonDeg"),".",MID(1/2,2,1))),""))</f>
        <v/>
      </c>
      <c r="H840" s="45">
        <f>IF(ISNUMBER(F840),SUBSTITUTE(ROUND(F840,6)&amp;"",",",".")&amp;", "&amp;SUBSTITUTE(ROUND(G840,6)&amp;"",",","."),"")</f>
        <v/>
      </c>
      <c r="I840" s="46">
        <f>IF(ISNUMBER(F840),IFERROR(HYPERLINK("https://www.mymapcodes.com/go/?t="&amp;IF(U840="","AAA",U840)&amp;"&amp;ma="&amp;LEFT(S840,V840-1)&amp;"&amp;mb="&amp;MID(S840,V840+1,99),"Open on MyMapcodes →"),""),"")</f>
        <v/>
      </c>
      <c r="J840" s="48">
        <f>IF(P840="","",IF(AC840="MISSING","Add the country code: put it in front of the mapcode (e.g. ZAF RDD.2J) or in column C. ZAF = South Africa.",IF(AC840&lt;&gt;"",AC840,IF(M840="NO CONNECTION","Excel couldn't reach the mapcode service. Click the REFRESH RESULTS box just above the table.",IF(NOT(ISNUMBER(F840)),"The mapcode service doesn't recognise "&amp;E840&amp;". Check the mapcode and the country code.",IF(AD840,"Two different country codes were given, so the one in front of the mapcode ("&amp;R840&amp;") was used.",IF(E840&lt;&gt;TRIM(UPPER(B840&amp;"")),"Tidied up to "&amp;E840&amp;".","")))))))</f>
        <v/>
      </c>
      <c r="L840" s="49">
        <f>IF(E840="","",MapcodeAPI&amp;"coords/"&amp;SUBSTITUTE(E840," ","%20"))&amp;LEFT($B$13,0)</f>
        <v/>
      </c>
      <c r="M840" s="49">
        <f>IF(L840="","",IFERROR(_xlfn.WEBSERVICE(L840),IF(MapcodeAPIBackup="","NO CONNECTION",IFERROR(_xlfn.WEBSERVICE(MapcodeAPIBackup&amp;MID(L840,LEN(MapcodeAPI)+1,999)),"NO CONNECTION"))))</f>
        <v/>
      </c>
      <c r="N840" t="inlineStr">
        <is>
          <t xml:space="preserve"> </t>
        </is>
      </c>
      <c r="P840" s="50">
        <f>IFERROR(IF(AND(TRIM(B840&amp;"")="",TRIM(C840&amp;"")=""),"","#"&amp;UPPER(B840&amp;"")),"#(ERROR)")</f>
        <v/>
      </c>
      <c r="Q840" s="50">
        <f>IF(P840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840,2,999)," "," "),"﻿"," "),"​"," "),"⁠"," ")," "," ")," "," "),CHAR(9)," "),CHAR(10)," "),CHAR(13)," "),"MAPCODE"," "),CHAR(34)," "),"“"," "),"”"," "),"'"," "),"’"," "),"‘"," "),"("," "),")"," "),"["," "),"]"," "),"{"," "),"}"," "),","," "),";"," "),"|"," "),":"," "),"/"," "),"\"," ")))</f>
        <v/>
      </c>
      <c r="R840" s="50">
        <f>IF(ISNUMBER(FIND(" ",Q840)),LEFT(Q840,FIND(" ",Q840)-1),"")</f>
        <v/>
      </c>
      <c r="S840" s="50">
        <f>IF(ISNUMBER(FIND(" ",Q840)),TRIM(MID(Q840,FIND(" ",Q840)+1,999)),Q840)</f>
        <v/>
      </c>
      <c r="T8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840&amp;"")," "," "),"﻿"," "),"​"," "),"⁠"," ")," "," ")," "," "),CHAR(9)," "),CHAR(10)," "),CHAR(13)," "),"MAPCODE"," "),CHAR(34)," "),"“"," "),"”"," "),"'"," "),"’"," "),"‘"," "),"("," "),")"," "),"["," "),"]"," "),"{"," "),"}"," "),","," "),";"," "),"|"," "),":"," "),"/"," "),"\"," "))</f>
        <v/>
      </c>
      <c r="U840" s="50">
        <f>IF(R840&lt;&gt;"",R840,T840)</f>
        <v/>
      </c>
      <c r="V840" s="50">
        <f>IFERROR(FIND(".",S840),0)</f>
        <v/>
      </c>
      <c r="W840" s="50">
        <f>IF(V840&gt;0,V840-1,LEN(S840))</f>
        <v/>
      </c>
      <c r="X840" s="50">
        <f>IF(V840=0,"",IFERROR(LEFT(MID(S840,V840+1,99),FIND("-",MID(S840,V840+1,99))-1),MID(S840,V840+1,99)))</f>
        <v/>
      </c>
      <c r="Y840" s="50">
        <f>LEN(X840)</f>
        <v/>
      </c>
      <c r="Z8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840,"0",""),"1",""),"2",""),"3",""),"4",""),"5",""),"6",""),"7",""),"8",""),"9",""),"A",""),"B",""),"C",""),"D",""),"E",""),"F",""),"G",""),"H",""),"I",""),"J",""),"K",""),"L",""),"M",""),"N",""),"O",""),"P",""),"Q",""),"R",""),"S",""),"T",""),"U",""),"V",""),"W",""),"X",""),"Y",""),"Z",""),".",""),"-","")</f>
        <v/>
      </c>
      <c r="AA840" s="50">
        <f>LEN(S840)-LEN(SUBSTITUTE(S840,".",""))</f>
        <v/>
      </c>
      <c r="AB840" s="50">
        <f>AND(W840=5,Y840=4)</f>
        <v/>
      </c>
      <c r="AC840" s="50">
        <f>IF(P840="","",IF(S840="","There is no mapcode in this row, only a country code.",IF(ISNUMBER(FIND(" ",S840)),"There are too many spaces. A mapcode looks like ZAF RDD.2J: the country code, one space, then the code.",IF(Z840&lt;&gt;"","Contains characters that can't be in a mapcode: "&amp;Z840,IF(OR(AA840&lt;&gt;1,W840&lt;2,W840&gt;5,Y840&lt;2,Y840&gt;4),"This doesn't look like a mapcode. Mapcodes look like RDD.2J: 2 to 5 letters or numbers, a dot, then 2 to 4 more.",IF(AND(U840="",NOT(AB840)),"MISSING",IF(AND(U840&lt;&gt;"",OR(LEN(U840)&lt;2,LEN(U840)&gt;6,ISNUMBER(FIND(".",U840)))),"The country code """&amp;U840&amp;""" doesn't look right. Use a code like ZAF (South Africa) or US-CA (California).","")))))))</f>
        <v/>
      </c>
      <c r="AD840" s="50">
        <f>AND(R840&lt;&gt;"",T840&lt;&gt;"",R840&lt;&gt;T840)</f>
        <v/>
      </c>
    </row>
    <row r="841">
      <c r="B841" s="44" t="n"/>
      <c r="C841" s="44" t="n"/>
      <c r="D841" s="45">
        <f>IF(P841="","",IF(AC841="MISSING","MISSING COUNTRY CODE",IF(AC841&lt;&gt;"","NOT A VALID MAPCODE",IF(M841="NO CONNECTION","NO CONNECTION",IF(NOT(ISNUMBER(F841)),"NOT FOUND",IF(AD841,"CONVERTED – PLEASE CHECK","CONVERTED"))))))</f>
        <v/>
      </c>
      <c r="E841" s="46">
        <f>IF(OR(P841="",AC841&lt;&gt;""),"",TRIM(U841&amp;" "&amp;S841))</f>
        <v/>
      </c>
      <c r="F841" s="47">
        <f>IF(OR(M841="",M841="NO CONNECTION"),"",IFERROR(VALUE(SUBSTITUTE(_xlfn.FILTERXML(M841,"//latDeg"),".",MID(1/2,2,1))),""))</f>
        <v/>
      </c>
      <c r="G841" s="47">
        <f>IF(OR(M841="",M841="NO CONNECTION"),"",IFERROR(VALUE(SUBSTITUTE(_xlfn.FILTERXML(M841,"//lonDeg"),".",MID(1/2,2,1))),""))</f>
        <v/>
      </c>
      <c r="H841" s="45">
        <f>IF(ISNUMBER(F841),SUBSTITUTE(ROUND(F841,6)&amp;"",",",".")&amp;", "&amp;SUBSTITUTE(ROUND(G841,6)&amp;"",",","."),"")</f>
        <v/>
      </c>
      <c r="I841" s="46">
        <f>IF(ISNUMBER(F841),IFERROR(HYPERLINK("https://www.mymapcodes.com/go/?t="&amp;IF(U841="","AAA",U841)&amp;"&amp;ma="&amp;LEFT(S841,V841-1)&amp;"&amp;mb="&amp;MID(S841,V841+1,99),"Open on MyMapcodes →"),""),"")</f>
        <v/>
      </c>
      <c r="J841" s="48">
        <f>IF(P841="","",IF(AC841="MISSING","Add the country code: put it in front of the mapcode (e.g. ZAF RDD.2J) or in column C. ZAF = South Africa.",IF(AC841&lt;&gt;"",AC841,IF(M841="NO CONNECTION","Excel couldn't reach the mapcode service. Click the REFRESH RESULTS box just above the table.",IF(NOT(ISNUMBER(F841)),"The mapcode service doesn't recognise "&amp;E841&amp;". Check the mapcode and the country code.",IF(AD841,"Two different country codes were given, so the one in front of the mapcode ("&amp;R841&amp;") was used.",IF(E841&lt;&gt;TRIM(UPPER(B841&amp;"")),"Tidied up to "&amp;E841&amp;".","")))))))</f>
        <v/>
      </c>
      <c r="L841" s="49">
        <f>IF(E841="","",MapcodeAPI&amp;"coords/"&amp;SUBSTITUTE(E841," ","%20"))&amp;LEFT($B$13,0)</f>
        <v/>
      </c>
      <c r="M841" s="49">
        <f>IF(L841="","",IFERROR(_xlfn.WEBSERVICE(L841),IF(MapcodeAPIBackup="","NO CONNECTION",IFERROR(_xlfn.WEBSERVICE(MapcodeAPIBackup&amp;MID(L841,LEN(MapcodeAPI)+1,999)),"NO CONNECTION"))))</f>
        <v/>
      </c>
      <c r="N841" t="inlineStr">
        <is>
          <t xml:space="preserve"> </t>
        </is>
      </c>
      <c r="P841" s="50">
        <f>IFERROR(IF(AND(TRIM(B841&amp;"")="",TRIM(C841&amp;"")=""),"","#"&amp;UPPER(B841&amp;"")),"#(ERROR)")</f>
        <v/>
      </c>
      <c r="Q841" s="50">
        <f>IF(P841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841,2,999)," "," "),"﻿"," "),"​"," "),"⁠"," ")," "," ")," "," "),CHAR(9)," "),CHAR(10)," "),CHAR(13)," "),"MAPCODE"," "),CHAR(34)," "),"“"," "),"”"," "),"'"," "),"’"," "),"‘"," "),"("," "),")"," "),"["," "),"]"," "),"{"," "),"}"," "),","," "),";"," "),"|"," "),":"," "),"/"," "),"\"," ")))</f>
        <v/>
      </c>
      <c r="R841" s="50">
        <f>IF(ISNUMBER(FIND(" ",Q841)),LEFT(Q841,FIND(" ",Q841)-1),"")</f>
        <v/>
      </c>
      <c r="S841" s="50">
        <f>IF(ISNUMBER(FIND(" ",Q841)),TRIM(MID(Q841,FIND(" ",Q841)+1,999)),Q841)</f>
        <v/>
      </c>
      <c r="T8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841&amp;"")," "," "),"﻿"," "),"​"," "),"⁠"," ")," "," ")," "," "),CHAR(9)," "),CHAR(10)," "),CHAR(13)," "),"MAPCODE"," "),CHAR(34)," "),"“"," "),"”"," "),"'"," "),"’"," "),"‘"," "),"("," "),")"," "),"["," "),"]"," "),"{"," "),"}"," "),","," "),";"," "),"|"," "),":"," "),"/"," "),"\"," "))</f>
        <v/>
      </c>
      <c r="U841" s="50">
        <f>IF(R841&lt;&gt;"",R841,T841)</f>
        <v/>
      </c>
      <c r="V841" s="50">
        <f>IFERROR(FIND(".",S841),0)</f>
        <v/>
      </c>
      <c r="W841" s="50">
        <f>IF(V841&gt;0,V841-1,LEN(S841))</f>
        <v/>
      </c>
      <c r="X841" s="50">
        <f>IF(V841=0,"",IFERROR(LEFT(MID(S841,V841+1,99),FIND("-",MID(S841,V841+1,99))-1),MID(S841,V841+1,99)))</f>
        <v/>
      </c>
      <c r="Y841" s="50">
        <f>LEN(X841)</f>
        <v/>
      </c>
      <c r="Z8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841,"0",""),"1",""),"2",""),"3",""),"4",""),"5",""),"6",""),"7",""),"8",""),"9",""),"A",""),"B",""),"C",""),"D",""),"E",""),"F",""),"G",""),"H",""),"I",""),"J",""),"K",""),"L",""),"M",""),"N",""),"O",""),"P",""),"Q",""),"R",""),"S",""),"T",""),"U",""),"V",""),"W",""),"X",""),"Y",""),"Z",""),".",""),"-","")</f>
        <v/>
      </c>
      <c r="AA841" s="50">
        <f>LEN(S841)-LEN(SUBSTITUTE(S841,".",""))</f>
        <v/>
      </c>
      <c r="AB841" s="50">
        <f>AND(W841=5,Y841=4)</f>
        <v/>
      </c>
      <c r="AC841" s="50">
        <f>IF(P841="","",IF(S841="","There is no mapcode in this row, only a country code.",IF(ISNUMBER(FIND(" ",S841)),"There are too many spaces. A mapcode looks like ZAF RDD.2J: the country code, one space, then the code.",IF(Z841&lt;&gt;"","Contains characters that can't be in a mapcode: "&amp;Z841,IF(OR(AA841&lt;&gt;1,W841&lt;2,W841&gt;5,Y841&lt;2,Y841&gt;4),"This doesn't look like a mapcode. Mapcodes look like RDD.2J: 2 to 5 letters or numbers, a dot, then 2 to 4 more.",IF(AND(U841="",NOT(AB841)),"MISSING",IF(AND(U841&lt;&gt;"",OR(LEN(U841)&lt;2,LEN(U841)&gt;6,ISNUMBER(FIND(".",U841)))),"The country code """&amp;U841&amp;""" doesn't look right. Use a code like ZAF (South Africa) or US-CA (California).","")))))))</f>
        <v/>
      </c>
      <c r="AD841" s="50">
        <f>AND(R841&lt;&gt;"",T841&lt;&gt;"",R841&lt;&gt;T841)</f>
        <v/>
      </c>
    </row>
    <row r="842">
      <c r="B842" s="44" t="n"/>
      <c r="C842" s="44" t="n"/>
      <c r="D842" s="45">
        <f>IF(P842="","",IF(AC842="MISSING","MISSING COUNTRY CODE",IF(AC842&lt;&gt;"","NOT A VALID MAPCODE",IF(M842="NO CONNECTION","NO CONNECTION",IF(NOT(ISNUMBER(F842)),"NOT FOUND",IF(AD842,"CONVERTED – PLEASE CHECK","CONVERTED"))))))</f>
        <v/>
      </c>
      <c r="E842" s="46">
        <f>IF(OR(P842="",AC842&lt;&gt;""),"",TRIM(U842&amp;" "&amp;S842))</f>
        <v/>
      </c>
      <c r="F842" s="47">
        <f>IF(OR(M842="",M842="NO CONNECTION"),"",IFERROR(VALUE(SUBSTITUTE(_xlfn.FILTERXML(M842,"//latDeg"),".",MID(1/2,2,1))),""))</f>
        <v/>
      </c>
      <c r="G842" s="47">
        <f>IF(OR(M842="",M842="NO CONNECTION"),"",IFERROR(VALUE(SUBSTITUTE(_xlfn.FILTERXML(M842,"//lonDeg"),".",MID(1/2,2,1))),""))</f>
        <v/>
      </c>
      <c r="H842" s="45">
        <f>IF(ISNUMBER(F842),SUBSTITUTE(ROUND(F842,6)&amp;"",",",".")&amp;", "&amp;SUBSTITUTE(ROUND(G842,6)&amp;"",",","."),"")</f>
        <v/>
      </c>
      <c r="I842" s="46">
        <f>IF(ISNUMBER(F842),IFERROR(HYPERLINK("https://www.mymapcodes.com/go/?t="&amp;IF(U842="","AAA",U842)&amp;"&amp;ma="&amp;LEFT(S842,V842-1)&amp;"&amp;mb="&amp;MID(S842,V842+1,99),"Open on MyMapcodes →"),""),"")</f>
        <v/>
      </c>
      <c r="J842" s="48">
        <f>IF(P842="","",IF(AC842="MISSING","Add the country code: put it in front of the mapcode (e.g. ZAF RDD.2J) or in column C. ZAF = South Africa.",IF(AC842&lt;&gt;"",AC842,IF(M842="NO CONNECTION","Excel couldn't reach the mapcode service. Click the REFRESH RESULTS box just above the table.",IF(NOT(ISNUMBER(F842)),"The mapcode service doesn't recognise "&amp;E842&amp;". Check the mapcode and the country code.",IF(AD842,"Two different country codes were given, so the one in front of the mapcode ("&amp;R842&amp;") was used.",IF(E842&lt;&gt;TRIM(UPPER(B842&amp;"")),"Tidied up to "&amp;E842&amp;".","")))))))</f>
        <v/>
      </c>
      <c r="L842" s="49">
        <f>IF(E842="","",MapcodeAPI&amp;"coords/"&amp;SUBSTITUTE(E842," ","%20"))&amp;LEFT($B$13,0)</f>
        <v/>
      </c>
      <c r="M842" s="49">
        <f>IF(L842="","",IFERROR(_xlfn.WEBSERVICE(L842),IF(MapcodeAPIBackup="","NO CONNECTION",IFERROR(_xlfn.WEBSERVICE(MapcodeAPIBackup&amp;MID(L842,LEN(MapcodeAPI)+1,999)),"NO CONNECTION"))))</f>
        <v/>
      </c>
      <c r="N842" t="inlineStr">
        <is>
          <t xml:space="preserve"> </t>
        </is>
      </c>
      <c r="P842" s="50">
        <f>IFERROR(IF(AND(TRIM(B842&amp;"")="",TRIM(C842&amp;"")=""),"","#"&amp;UPPER(B842&amp;"")),"#(ERROR)")</f>
        <v/>
      </c>
      <c r="Q842" s="50">
        <f>IF(P842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842,2,999)," "," "),"﻿"," "),"​"," "),"⁠"," ")," "," ")," "," "),CHAR(9)," "),CHAR(10)," "),CHAR(13)," "),"MAPCODE"," "),CHAR(34)," "),"“"," "),"”"," "),"'"," "),"’"," "),"‘"," "),"("," "),")"," "),"["," "),"]"," "),"{"," "),"}"," "),","," "),";"," "),"|"," "),":"," "),"/"," "),"\"," ")))</f>
        <v/>
      </c>
      <c r="R842" s="50">
        <f>IF(ISNUMBER(FIND(" ",Q842)),LEFT(Q842,FIND(" ",Q842)-1),"")</f>
        <v/>
      </c>
      <c r="S842" s="50">
        <f>IF(ISNUMBER(FIND(" ",Q842)),TRIM(MID(Q842,FIND(" ",Q842)+1,999)),Q842)</f>
        <v/>
      </c>
      <c r="T8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842&amp;"")," "," "),"﻿"," "),"​"," "),"⁠"," ")," "," ")," "," "),CHAR(9)," "),CHAR(10)," "),CHAR(13)," "),"MAPCODE"," "),CHAR(34)," "),"“"," "),"”"," "),"'"," "),"’"," "),"‘"," "),"("," "),")"," "),"["," "),"]"," "),"{"," "),"}"," "),","," "),";"," "),"|"," "),":"," "),"/"," "),"\"," "))</f>
        <v/>
      </c>
      <c r="U842" s="50">
        <f>IF(R842&lt;&gt;"",R842,T842)</f>
        <v/>
      </c>
      <c r="V842" s="50">
        <f>IFERROR(FIND(".",S842),0)</f>
        <v/>
      </c>
      <c r="W842" s="50">
        <f>IF(V842&gt;0,V842-1,LEN(S842))</f>
        <v/>
      </c>
      <c r="X842" s="50">
        <f>IF(V842=0,"",IFERROR(LEFT(MID(S842,V842+1,99),FIND("-",MID(S842,V842+1,99))-1),MID(S842,V842+1,99)))</f>
        <v/>
      </c>
      <c r="Y842" s="50">
        <f>LEN(X842)</f>
        <v/>
      </c>
      <c r="Z8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842,"0",""),"1",""),"2",""),"3",""),"4",""),"5",""),"6",""),"7",""),"8",""),"9",""),"A",""),"B",""),"C",""),"D",""),"E",""),"F",""),"G",""),"H",""),"I",""),"J",""),"K",""),"L",""),"M",""),"N",""),"O",""),"P",""),"Q",""),"R",""),"S",""),"T",""),"U",""),"V",""),"W",""),"X",""),"Y",""),"Z",""),".",""),"-","")</f>
        <v/>
      </c>
      <c r="AA842" s="50">
        <f>LEN(S842)-LEN(SUBSTITUTE(S842,".",""))</f>
        <v/>
      </c>
      <c r="AB842" s="50">
        <f>AND(W842=5,Y842=4)</f>
        <v/>
      </c>
      <c r="AC842" s="50">
        <f>IF(P842="","",IF(S842="","There is no mapcode in this row, only a country code.",IF(ISNUMBER(FIND(" ",S842)),"There are too many spaces. A mapcode looks like ZAF RDD.2J: the country code, one space, then the code.",IF(Z842&lt;&gt;"","Contains characters that can't be in a mapcode: "&amp;Z842,IF(OR(AA842&lt;&gt;1,W842&lt;2,W842&gt;5,Y842&lt;2,Y842&gt;4),"This doesn't look like a mapcode. Mapcodes look like RDD.2J: 2 to 5 letters or numbers, a dot, then 2 to 4 more.",IF(AND(U842="",NOT(AB842)),"MISSING",IF(AND(U842&lt;&gt;"",OR(LEN(U842)&lt;2,LEN(U842)&gt;6,ISNUMBER(FIND(".",U842)))),"The country code """&amp;U842&amp;""" doesn't look right. Use a code like ZAF (South Africa) or US-CA (California).","")))))))</f>
        <v/>
      </c>
      <c r="AD842" s="50">
        <f>AND(R842&lt;&gt;"",T842&lt;&gt;"",R842&lt;&gt;T842)</f>
        <v/>
      </c>
    </row>
    <row r="843">
      <c r="B843" s="44" t="n"/>
      <c r="C843" s="44" t="n"/>
      <c r="D843" s="45">
        <f>IF(P843="","",IF(AC843="MISSING","MISSING COUNTRY CODE",IF(AC843&lt;&gt;"","NOT A VALID MAPCODE",IF(M843="NO CONNECTION","NO CONNECTION",IF(NOT(ISNUMBER(F843)),"NOT FOUND",IF(AD843,"CONVERTED – PLEASE CHECK","CONVERTED"))))))</f>
        <v/>
      </c>
      <c r="E843" s="46">
        <f>IF(OR(P843="",AC843&lt;&gt;""),"",TRIM(U843&amp;" "&amp;S843))</f>
        <v/>
      </c>
      <c r="F843" s="47">
        <f>IF(OR(M843="",M843="NO CONNECTION"),"",IFERROR(VALUE(SUBSTITUTE(_xlfn.FILTERXML(M843,"//latDeg"),".",MID(1/2,2,1))),""))</f>
        <v/>
      </c>
      <c r="G843" s="47">
        <f>IF(OR(M843="",M843="NO CONNECTION"),"",IFERROR(VALUE(SUBSTITUTE(_xlfn.FILTERXML(M843,"//lonDeg"),".",MID(1/2,2,1))),""))</f>
        <v/>
      </c>
      <c r="H843" s="45">
        <f>IF(ISNUMBER(F843),SUBSTITUTE(ROUND(F843,6)&amp;"",",",".")&amp;", "&amp;SUBSTITUTE(ROUND(G843,6)&amp;"",",","."),"")</f>
        <v/>
      </c>
      <c r="I843" s="46">
        <f>IF(ISNUMBER(F843),IFERROR(HYPERLINK("https://www.mymapcodes.com/go/?t="&amp;IF(U843="","AAA",U843)&amp;"&amp;ma="&amp;LEFT(S843,V843-1)&amp;"&amp;mb="&amp;MID(S843,V843+1,99),"Open on MyMapcodes →"),""),"")</f>
        <v/>
      </c>
      <c r="J843" s="48">
        <f>IF(P843="","",IF(AC843="MISSING","Add the country code: put it in front of the mapcode (e.g. ZAF RDD.2J) or in column C. ZAF = South Africa.",IF(AC843&lt;&gt;"",AC843,IF(M843="NO CONNECTION","Excel couldn't reach the mapcode service. Click the REFRESH RESULTS box just above the table.",IF(NOT(ISNUMBER(F843)),"The mapcode service doesn't recognise "&amp;E843&amp;". Check the mapcode and the country code.",IF(AD843,"Two different country codes were given, so the one in front of the mapcode ("&amp;R843&amp;") was used.",IF(E843&lt;&gt;TRIM(UPPER(B843&amp;"")),"Tidied up to "&amp;E843&amp;".","")))))))</f>
        <v/>
      </c>
      <c r="L843" s="49">
        <f>IF(E843="","",MapcodeAPI&amp;"coords/"&amp;SUBSTITUTE(E843," ","%20"))&amp;LEFT($B$13,0)</f>
        <v/>
      </c>
      <c r="M843" s="49">
        <f>IF(L843="","",IFERROR(_xlfn.WEBSERVICE(L843),IF(MapcodeAPIBackup="","NO CONNECTION",IFERROR(_xlfn.WEBSERVICE(MapcodeAPIBackup&amp;MID(L843,LEN(MapcodeAPI)+1,999)),"NO CONNECTION"))))</f>
        <v/>
      </c>
      <c r="N843" t="inlineStr">
        <is>
          <t xml:space="preserve"> </t>
        </is>
      </c>
      <c r="P843" s="50">
        <f>IFERROR(IF(AND(TRIM(B843&amp;"")="",TRIM(C843&amp;"")=""),"","#"&amp;UPPER(B843&amp;"")),"#(ERROR)")</f>
        <v/>
      </c>
      <c r="Q843" s="50">
        <f>IF(P843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843,2,999)," "," "),"﻿"," "),"​"," "),"⁠"," ")," "," ")," "," "),CHAR(9)," "),CHAR(10)," "),CHAR(13)," "),"MAPCODE"," "),CHAR(34)," "),"“"," "),"”"," "),"'"," "),"’"," "),"‘"," "),"("," "),")"," "),"["," "),"]"," "),"{"," "),"}"," "),","," "),";"," "),"|"," "),":"," "),"/"," "),"\"," ")))</f>
        <v/>
      </c>
      <c r="R843" s="50">
        <f>IF(ISNUMBER(FIND(" ",Q843)),LEFT(Q843,FIND(" ",Q843)-1),"")</f>
        <v/>
      </c>
      <c r="S843" s="50">
        <f>IF(ISNUMBER(FIND(" ",Q843)),TRIM(MID(Q843,FIND(" ",Q843)+1,999)),Q843)</f>
        <v/>
      </c>
      <c r="T8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843&amp;"")," "," "),"﻿"," "),"​"," "),"⁠"," ")," "," ")," "," "),CHAR(9)," "),CHAR(10)," "),CHAR(13)," "),"MAPCODE"," "),CHAR(34)," "),"“"," "),"”"," "),"'"," "),"’"," "),"‘"," "),"("," "),")"," "),"["," "),"]"," "),"{"," "),"}"," "),","," "),";"," "),"|"," "),":"," "),"/"," "),"\"," "))</f>
        <v/>
      </c>
      <c r="U843" s="50">
        <f>IF(R843&lt;&gt;"",R843,T843)</f>
        <v/>
      </c>
      <c r="V843" s="50">
        <f>IFERROR(FIND(".",S843),0)</f>
        <v/>
      </c>
      <c r="W843" s="50">
        <f>IF(V843&gt;0,V843-1,LEN(S843))</f>
        <v/>
      </c>
      <c r="X843" s="50">
        <f>IF(V843=0,"",IFERROR(LEFT(MID(S843,V843+1,99),FIND("-",MID(S843,V843+1,99))-1),MID(S843,V843+1,99)))</f>
        <v/>
      </c>
      <c r="Y843" s="50">
        <f>LEN(X843)</f>
        <v/>
      </c>
      <c r="Z8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843,"0",""),"1",""),"2",""),"3",""),"4",""),"5",""),"6",""),"7",""),"8",""),"9",""),"A",""),"B",""),"C",""),"D",""),"E",""),"F",""),"G",""),"H",""),"I",""),"J",""),"K",""),"L",""),"M",""),"N",""),"O",""),"P",""),"Q",""),"R",""),"S",""),"T",""),"U",""),"V",""),"W",""),"X",""),"Y",""),"Z",""),".",""),"-","")</f>
        <v/>
      </c>
      <c r="AA843" s="50">
        <f>LEN(S843)-LEN(SUBSTITUTE(S843,".",""))</f>
        <v/>
      </c>
      <c r="AB843" s="50">
        <f>AND(W843=5,Y843=4)</f>
        <v/>
      </c>
      <c r="AC843" s="50">
        <f>IF(P843="","",IF(S843="","There is no mapcode in this row, only a country code.",IF(ISNUMBER(FIND(" ",S843)),"There are too many spaces. A mapcode looks like ZAF RDD.2J: the country code, one space, then the code.",IF(Z843&lt;&gt;"","Contains characters that can't be in a mapcode: "&amp;Z843,IF(OR(AA843&lt;&gt;1,W843&lt;2,W843&gt;5,Y843&lt;2,Y843&gt;4),"This doesn't look like a mapcode. Mapcodes look like RDD.2J: 2 to 5 letters or numbers, a dot, then 2 to 4 more.",IF(AND(U843="",NOT(AB843)),"MISSING",IF(AND(U843&lt;&gt;"",OR(LEN(U843)&lt;2,LEN(U843)&gt;6,ISNUMBER(FIND(".",U843)))),"The country code """&amp;U843&amp;""" doesn't look right. Use a code like ZAF (South Africa) or US-CA (California).","")))))))</f>
        <v/>
      </c>
      <c r="AD843" s="50">
        <f>AND(R843&lt;&gt;"",T843&lt;&gt;"",R843&lt;&gt;T843)</f>
        <v/>
      </c>
    </row>
    <row r="844">
      <c r="B844" s="44" t="n"/>
      <c r="C844" s="44" t="n"/>
      <c r="D844" s="45">
        <f>IF(P844="","",IF(AC844="MISSING","MISSING COUNTRY CODE",IF(AC844&lt;&gt;"","NOT A VALID MAPCODE",IF(M844="NO CONNECTION","NO CONNECTION",IF(NOT(ISNUMBER(F844)),"NOT FOUND",IF(AD844,"CONVERTED – PLEASE CHECK","CONVERTED"))))))</f>
        <v/>
      </c>
      <c r="E844" s="46">
        <f>IF(OR(P844="",AC844&lt;&gt;""),"",TRIM(U844&amp;" "&amp;S844))</f>
        <v/>
      </c>
      <c r="F844" s="47">
        <f>IF(OR(M844="",M844="NO CONNECTION"),"",IFERROR(VALUE(SUBSTITUTE(_xlfn.FILTERXML(M844,"//latDeg"),".",MID(1/2,2,1))),""))</f>
        <v/>
      </c>
      <c r="G844" s="47">
        <f>IF(OR(M844="",M844="NO CONNECTION"),"",IFERROR(VALUE(SUBSTITUTE(_xlfn.FILTERXML(M844,"//lonDeg"),".",MID(1/2,2,1))),""))</f>
        <v/>
      </c>
      <c r="H844" s="45">
        <f>IF(ISNUMBER(F844),SUBSTITUTE(ROUND(F844,6)&amp;"",",",".")&amp;", "&amp;SUBSTITUTE(ROUND(G844,6)&amp;"",",","."),"")</f>
        <v/>
      </c>
      <c r="I844" s="46">
        <f>IF(ISNUMBER(F844),IFERROR(HYPERLINK("https://www.mymapcodes.com/go/?t="&amp;IF(U844="","AAA",U844)&amp;"&amp;ma="&amp;LEFT(S844,V844-1)&amp;"&amp;mb="&amp;MID(S844,V844+1,99),"Open on MyMapcodes →"),""),"")</f>
        <v/>
      </c>
      <c r="J844" s="48">
        <f>IF(P844="","",IF(AC844="MISSING","Add the country code: put it in front of the mapcode (e.g. ZAF RDD.2J) or in column C. ZAF = South Africa.",IF(AC844&lt;&gt;"",AC844,IF(M844="NO CONNECTION","Excel couldn't reach the mapcode service. Click the REFRESH RESULTS box just above the table.",IF(NOT(ISNUMBER(F844)),"The mapcode service doesn't recognise "&amp;E844&amp;". Check the mapcode and the country code.",IF(AD844,"Two different country codes were given, so the one in front of the mapcode ("&amp;R844&amp;") was used.",IF(E844&lt;&gt;TRIM(UPPER(B844&amp;"")),"Tidied up to "&amp;E844&amp;".","")))))))</f>
        <v/>
      </c>
      <c r="L844" s="49">
        <f>IF(E844="","",MapcodeAPI&amp;"coords/"&amp;SUBSTITUTE(E844," ","%20"))&amp;LEFT($B$13,0)</f>
        <v/>
      </c>
      <c r="M844" s="49">
        <f>IF(L844="","",IFERROR(_xlfn.WEBSERVICE(L844),IF(MapcodeAPIBackup="","NO CONNECTION",IFERROR(_xlfn.WEBSERVICE(MapcodeAPIBackup&amp;MID(L844,LEN(MapcodeAPI)+1,999)),"NO CONNECTION"))))</f>
        <v/>
      </c>
      <c r="N844" t="inlineStr">
        <is>
          <t xml:space="preserve"> </t>
        </is>
      </c>
      <c r="P844" s="50">
        <f>IFERROR(IF(AND(TRIM(B844&amp;"")="",TRIM(C844&amp;"")=""),"","#"&amp;UPPER(B844&amp;"")),"#(ERROR)")</f>
        <v/>
      </c>
      <c r="Q844" s="50">
        <f>IF(P844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844,2,999)," "," "),"﻿"," "),"​"," "),"⁠"," ")," "," ")," "," "),CHAR(9)," "),CHAR(10)," "),CHAR(13)," "),"MAPCODE"," "),CHAR(34)," "),"“"," "),"”"," "),"'"," "),"’"," "),"‘"," "),"("," "),")"," "),"["," "),"]"," "),"{"," "),"}"," "),","," "),";"," "),"|"," "),":"," "),"/"," "),"\"," ")))</f>
        <v/>
      </c>
      <c r="R844" s="50">
        <f>IF(ISNUMBER(FIND(" ",Q844)),LEFT(Q844,FIND(" ",Q844)-1),"")</f>
        <v/>
      </c>
      <c r="S844" s="50">
        <f>IF(ISNUMBER(FIND(" ",Q844)),TRIM(MID(Q844,FIND(" ",Q844)+1,999)),Q844)</f>
        <v/>
      </c>
      <c r="T8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844&amp;"")," "," "),"﻿"," "),"​"," "),"⁠"," ")," "," ")," "," "),CHAR(9)," "),CHAR(10)," "),CHAR(13)," "),"MAPCODE"," "),CHAR(34)," "),"“"," "),"”"," "),"'"," "),"’"," "),"‘"," "),"("," "),")"," "),"["," "),"]"," "),"{"," "),"}"," "),","," "),";"," "),"|"," "),":"," "),"/"," "),"\"," "))</f>
        <v/>
      </c>
      <c r="U844" s="50">
        <f>IF(R844&lt;&gt;"",R844,T844)</f>
        <v/>
      </c>
      <c r="V844" s="50">
        <f>IFERROR(FIND(".",S844),0)</f>
        <v/>
      </c>
      <c r="W844" s="50">
        <f>IF(V844&gt;0,V844-1,LEN(S844))</f>
        <v/>
      </c>
      <c r="X844" s="50">
        <f>IF(V844=0,"",IFERROR(LEFT(MID(S844,V844+1,99),FIND("-",MID(S844,V844+1,99))-1),MID(S844,V844+1,99)))</f>
        <v/>
      </c>
      <c r="Y844" s="50">
        <f>LEN(X844)</f>
        <v/>
      </c>
      <c r="Z8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844,"0",""),"1",""),"2",""),"3",""),"4",""),"5",""),"6",""),"7",""),"8",""),"9",""),"A",""),"B",""),"C",""),"D",""),"E",""),"F",""),"G",""),"H",""),"I",""),"J",""),"K",""),"L",""),"M",""),"N",""),"O",""),"P",""),"Q",""),"R",""),"S",""),"T",""),"U",""),"V",""),"W",""),"X",""),"Y",""),"Z",""),".",""),"-","")</f>
        <v/>
      </c>
      <c r="AA844" s="50">
        <f>LEN(S844)-LEN(SUBSTITUTE(S844,".",""))</f>
        <v/>
      </c>
      <c r="AB844" s="50">
        <f>AND(W844=5,Y844=4)</f>
        <v/>
      </c>
      <c r="AC844" s="50">
        <f>IF(P844="","",IF(S844="","There is no mapcode in this row, only a country code.",IF(ISNUMBER(FIND(" ",S844)),"There are too many spaces. A mapcode looks like ZAF RDD.2J: the country code, one space, then the code.",IF(Z844&lt;&gt;"","Contains characters that can't be in a mapcode: "&amp;Z844,IF(OR(AA844&lt;&gt;1,W844&lt;2,W844&gt;5,Y844&lt;2,Y844&gt;4),"This doesn't look like a mapcode. Mapcodes look like RDD.2J: 2 to 5 letters or numbers, a dot, then 2 to 4 more.",IF(AND(U844="",NOT(AB844)),"MISSING",IF(AND(U844&lt;&gt;"",OR(LEN(U844)&lt;2,LEN(U844)&gt;6,ISNUMBER(FIND(".",U844)))),"The country code """&amp;U844&amp;""" doesn't look right. Use a code like ZAF (South Africa) or US-CA (California).","")))))))</f>
        <v/>
      </c>
      <c r="AD844" s="50">
        <f>AND(R844&lt;&gt;"",T844&lt;&gt;"",R844&lt;&gt;T844)</f>
        <v/>
      </c>
    </row>
    <row r="845">
      <c r="B845" s="44" t="n"/>
      <c r="C845" s="44" t="n"/>
      <c r="D845" s="45">
        <f>IF(P845="","",IF(AC845="MISSING","MISSING COUNTRY CODE",IF(AC845&lt;&gt;"","NOT A VALID MAPCODE",IF(M845="NO CONNECTION","NO CONNECTION",IF(NOT(ISNUMBER(F845)),"NOT FOUND",IF(AD845,"CONVERTED – PLEASE CHECK","CONVERTED"))))))</f>
        <v/>
      </c>
      <c r="E845" s="46">
        <f>IF(OR(P845="",AC845&lt;&gt;""),"",TRIM(U845&amp;" "&amp;S845))</f>
        <v/>
      </c>
      <c r="F845" s="47">
        <f>IF(OR(M845="",M845="NO CONNECTION"),"",IFERROR(VALUE(SUBSTITUTE(_xlfn.FILTERXML(M845,"//latDeg"),".",MID(1/2,2,1))),""))</f>
        <v/>
      </c>
      <c r="G845" s="47">
        <f>IF(OR(M845="",M845="NO CONNECTION"),"",IFERROR(VALUE(SUBSTITUTE(_xlfn.FILTERXML(M845,"//lonDeg"),".",MID(1/2,2,1))),""))</f>
        <v/>
      </c>
      <c r="H845" s="45">
        <f>IF(ISNUMBER(F845),SUBSTITUTE(ROUND(F845,6)&amp;"",",",".")&amp;", "&amp;SUBSTITUTE(ROUND(G845,6)&amp;"",",","."),"")</f>
        <v/>
      </c>
      <c r="I845" s="46">
        <f>IF(ISNUMBER(F845),IFERROR(HYPERLINK("https://www.mymapcodes.com/go/?t="&amp;IF(U845="","AAA",U845)&amp;"&amp;ma="&amp;LEFT(S845,V845-1)&amp;"&amp;mb="&amp;MID(S845,V845+1,99),"Open on MyMapcodes →"),""),"")</f>
        <v/>
      </c>
      <c r="J845" s="48">
        <f>IF(P845="","",IF(AC845="MISSING","Add the country code: put it in front of the mapcode (e.g. ZAF RDD.2J) or in column C. ZAF = South Africa.",IF(AC845&lt;&gt;"",AC845,IF(M845="NO CONNECTION","Excel couldn't reach the mapcode service. Click the REFRESH RESULTS box just above the table.",IF(NOT(ISNUMBER(F845)),"The mapcode service doesn't recognise "&amp;E845&amp;". Check the mapcode and the country code.",IF(AD845,"Two different country codes were given, so the one in front of the mapcode ("&amp;R845&amp;") was used.",IF(E845&lt;&gt;TRIM(UPPER(B845&amp;"")),"Tidied up to "&amp;E845&amp;".","")))))))</f>
        <v/>
      </c>
      <c r="L845" s="49">
        <f>IF(E845="","",MapcodeAPI&amp;"coords/"&amp;SUBSTITUTE(E845," ","%20"))&amp;LEFT($B$13,0)</f>
        <v/>
      </c>
      <c r="M845" s="49">
        <f>IF(L845="","",IFERROR(_xlfn.WEBSERVICE(L845),IF(MapcodeAPIBackup="","NO CONNECTION",IFERROR(_xlfn.WEBSERVICE(MapcodeAPIBackup&amp;MID(L845,LEN(MapcodeAPI)+1,999)),"NO CONNECTION"))))</f>
        <v/>
      </c>
      <c r="N845" t="inlineStr">
        <is>
          <t xml:space="preserve"> </t>
        </is>
      </c>
      <c r="P845" s="50">
        <f>IFERROR(IF(AND(TRIM(B845&amp;"")="",TRIM(C845&amp;"")=""),"","#"&amp;UPPER(B845&amp;"")),"#(ERROR)")</f>
        <v/>
      </c>
      <c r="Q845" s="50">
        <f>IF(P845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845,2,999)," "," "),"﻿"," "),"​"," "),"⁠"," ")," "," ")," "," "),CHAR(9)," "),CHAR(10)," "),CHAR(13)," "),"MAPCODE"," "),CHAR(34)," "),"“"," "),"”"," "),"'"," "),"’"," "),"‘"," "),"("," "),")"," "),"["," "),"]"," "),"{"," "),"}"," "),","," "),";"," "),"|"," "),":"," "),"/"," "),"\"," ")))</f>
        <v/>
      </c>
      <c r="R845" s="50">
        <f>IF(ISNUMBER(FIND(" ",Q845)),LEFT(Q845,FIND(" ",Q845)-1),"")</f>
        <v/>
      </c>
      <c r="S845" s="50">
        <f>IF(ISNUMBER(FIND(" ",Q845)),TRIM(MID(Q845,FIND(" ",Q845)+1,999)),Q845)</f>
        <v/>
      </c>
      <c r="T8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845&amp;"")," "," "),"﻿"," "),"​"," "),"⁠"," ")," "," ")," "," "),CHAR(9)," "),CHAR(10)," "),CHAR(13)," "),"MAPCODE"," "),CHAR(34)," "),"“"," "),"”"," "),"'"," "),"’"," "),"‘"," "),"("," "),")"," "),"["," "),"]"," "),"{"," "),"}"," "),","," "),";"," "),"|"," "),":"," "),"/"," "),"\"," "))</f>
        <v/>
      </c>
      <c r="U845" s="50">
        <f>IF(R845&lt;&gt;"",R845,T845)</f>
        <v/>
      </c>
      <c r="V845" s="50">
        <f>IFERROR(FIND(".",S845),0)</f>
        <v/>
      </c>
      <c r="W845" s="50">
        <f>IF(V845&gt;0,V845-1,LEN(S845))</f>
        <v/>
      </c>
      <c r="X845" s="50">
        <f>IF(V845=0,"",IFERROR(LEFT(MID(S845,V845+1,99),FIND("-",MID(S845,V845+1,99))-1),MID(S845,V845+1,99)))</f>
        <v/>
      </c>
      <c r="Y845" s="50">
        <f>LEN(X845)</f>
        <v/>
      </c>
      <c r="Z8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845,"0",""),"1",""),"2",""),"3",""),"4",""),"5",""),"6",""),"7",""),"8",""),"9",""),"A",""),"B",""),"C",""),"D",""),"E",""),"F",""),"G",""),"H",""),"I",""),"J",""),"K",""),"L",""),"M",""),"N",""),"O",""),"P",""),"Q",""),"R",""),"S",""),"T",""),"U",""),"V",""),"W",""),"X",""),"Y",""),"Z",""),".",""),"-","")</f>
        <v/>
      </c>
      <c r="AA845" s="50">
        <f>LEN(S845)-LEN(SUBSTITUTE(S845,".",""))</f>
        <v/>
      </c>
      <c r="AB845" s="50">
        <f>AND(W845=5,Y845=4)</f>
        <v/>
      </c>
      <c r="AC845" s="50">
        <f>IF(P845="","",IF(S845="","There is no mapcode in this row, only a country code.",IF(ISNUMBER(FIND(" ",S845)),"There are too many spaces. A mapcode looks like ZAF RDD.2J: the country code, one space, then the code.",IF(Z845&lt;&gt;"","Contains characters that can't be in a mapcode: "&amp;Z845,IF(OR(AA845&lt;&gt;1,W845&lt;2,W845&gt;5,Y845&lt;2,Y845&gt;4),"This doesn't look like a mapcode. Mapcodes look like RDD.2J: 2 to 5 letters or numbers, a dot, then 2 to 4 more.",IF(AND(U845="",NOT(AB845)),"MISSING",IF(AND(U845&lt;&gt;"",OR(LEN(U845)&lt;2,LEN(U845)&gt;6,ISNUMBER(FIND(".",U845)))),"The country code """&amp;U845&amp;""" doesn't look right. Use a code like ZAF (South Africa) or US-CA (California).","")))))))</f>
        <v/>
      </c>
      <c r="AD845" s="50">
        <f>AND(R845&lt;&gt;"",T845&lt;&gt;"",R845&lt;&gt;T845)</f>
        <v/>
      </c>
    </row>
    <row r="846">
      <c r="B846" s="44" t="n"/>
      <c r="C846" s="44" t="n"/>
      <c r="D846" s="45">
        <f>IF(P846="","",IF(AC846="MISSING","MISSING COUNTRY CODE",IF(AC846&lt;&gt;"","NOT A VALID MAPCODE",IF(M846="NO CONNECTION","NO CONNECTION",IF(NOT(ISNUMBER(F846)),"NOT FOUND",IF(AD846,"CONVERTED – PLEASE CHECK","CONVERTED"))))))</f>
        <v/>
      </c>
      <c r="E846" s="46">
        <f>IF(OR(P846="",AC846&lt;&gt;""),"",TRIM(U846&amp;" "&amp;S846))</f>
        <v/>
      </c>
      <c r="F846" s="47">
        <f>IF(OR(M846="",M846="NO CONNECTION"),"",IFERROR(VALUE(SUBSTITUTE(_xlfn.FILTERXML(M846,"//latDeg"),".",MID(1/2,2,1))),""))</f>
        <v/>
      </c>
      <c r="G846" s="47">
        <f>IF(OR(M846="",M846="NO CONNECTION"),"",IFERROR(VALUE(SUBSTITUTE(_xlfn.FILTERXML(M846,"//lonDeg"),".",MID(1/2,2,1))),""))</f>
        <v/>
      </c>
      <c r="H846" s="45">
        <f>IF(ISNUMBER(F846),SUBSTITUTE(ROUND(F846,6)&amp;"",",",".")&amp;", "&amp;SUBSTITUTE(ROUND(G846,6)&amp;"",",","."),"")</f>
        <v/>
      </c>
      <c r="I846" s="46">
        <f>IF(ISNUMBER(F846),IFERROR(HYPERLINK("https://www.mymapcodes.com/go/?t="&amp;IF(U846="","AAA",U846)&amp;"&amp;ma="&amp;LEFT(S846,V846-1)&amp;"&amp;mb="&amp;MID(S846,V846+1,99),"Open on MyMapcodes →"),""),"")</f>
        <v/>
      </c>
      <c r="J846" s="48">
        <f>IF(P846="","",IF(AC846="MISSING","Add the country code: put it in front of the mapcode (e.g. ZAF RDD.2J) or in column C. ZAF = South Africa.",IF(AC846&lt;&gt;"",AC846,IF(M846="NO CONNECTION","Excel couldn't reach the mapcode service. Click the REFRESH RESULTS box just above the table.",IF(NOT(ISNUMBER(F846)),"The mapcode service doesn't recognise "&amp;E846&amp;". Check the mapcode and the country code.",IF(AD846,"Two different country codes were given, so the one in front of the mapcode ("&amp;R846&amp;") was used.",IF(E846&lt;&gt;TRIM(UPPER(B846&amp;"")),"Tidied up to "&amp;E846&amp;".","")))))))</f>
        <v/>
      </c>
      <c r="L846" s="49">
        <f>IF(E846="","",MapcodeAPI&amp;"coords/"&amp;SUBSTITUTE(E846," ","%20"))&amp;LEFT($B$13,0)</f>
        <v/>
      </c>
      <c r="M846" s="49">
        <f>IF(L846="","",IFERROR(_xlfn.WEBSERVICE(L846),IF(MapcodeAPIBackup="","NO CONNECTION",IFERROR(_xlfn.WEBSERVICE(MapcodeAPIBackup&amp;MID(L846,LEN(MapcodeAPI)+1,999)),"NO CONNECTION"))))</f>
        <v/>
      </c>
      <c r="N846" t="inlineStr">
        <is>
          <t xml:space="preserve"> </t>
        </is>
      </c>
      <c r="P846" s="50">
        <f>IFERROR(IF(AND(TRIM(B846&amp;"")="",TRIM(C846&amp;"")=""),"","#"&amp;UPPER(B846&amp;"")),"#(ERROR)")</f>
        <v/>
      </c>
      <c r="Q846" s="50">
        <f>IF(P846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846,2,999)," "," "),"﻿"," "),"​"," "),"⁠"," ")," "," ")," "," "),CHAR(9)," "),CHAR(10)," "),CHAR(13)," "),"MAPCODE"," "),CHAR(34)," "),"“"," "),"”"," "),"'"," "),"’"," "),"‘"," "),"("," "),")"," "),"["," "),"]"," "),"{"," "),"}"," "),","," "),";"," "),"|"," "),":"," "),"/"," "),"\"," ")))</f>
        <v/>
      </c>
      <c r="R846" s="50">
        <f>IF(ISNUMBER(FIND(" ",Q846)),LEFT(Q846,FIND(" ",Q846)-1),"")</f>
        <v/>
      </c>
      <c r="S846" s="50">
        <f>IF(ISNUMBER(FIND(" ",Q846)),TRIM(MID(Q846,FIND(" ",Q846)+1,999)),Q846)</f>
        <v/>
      </c>
      <c r="T8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846&amp;"")," "," "),"﻿"," "),"​"," "),"⁠"," ")," "," ")," "," "),CHAR(9)," "),CHAR(10)," "),CHAR(13)," "),"MAPCODE"," "),CHAR(34)," "),"“"," "),"”"," "),"'"," "),"’"," "),"‘"," "),"("," "),")"," "),"["," "),"]"," "),"{"," "),"}"," "),","," "),";"," "),"|"," "),":"," "),"/"," "),"\"," "))</f>
        <v/>
      </c>
      <c r="U846" s="50">
        <f>IF(R846&lt;&gt;"",R846,T846)</f>
        <v/>
      </c>
      <c r="V846" s="50">
        <f>IFERROR(FIND(".",S846),0)</f>
        <v/>
      </c>
      <c r="W846" s="50">
        <f>IF(V846&gt;0,V846-1,LEN(S846))</f>
        <v/>
      </c>
      <c r="X846" s="50">
        <f>IF(V846=0,"",IFERROR(LEFT(MID(S846,V846+1,99),FIND("-",MID(S846,V846+1,99))-1),MID(S846,V846+1,99)))</f>
        <v/>
      </c>
      <c r="Y846" s="50">
        <f>LEN(X846)</f>
        <v/>
      </c>
      <c r="Z8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846,"0",""),"1",""),"2",""),"3",""),"4",""),"5",""),"6",""),"7",""),"8",""),"9",""),"A",""),"B",""),"C",""),"D",""),"E",""),"F",""),"G",""),"H",""),"I",""),"J",""),"K",""),"L",""),"M",""),"N",""),"O",""),"P",""),"Q",""),"R",""),"S",""),"T",""),"U",""),"V",""),"W",""),"X",""),"Y",""),"Z",""),".",""),"-","")</f>
        <v/>
      </c>
      <c r="AA846" s="50">
        <f>LEN(S846)-LEN(SUBSTITUTE(S846,".",""))</f>
        <v/>
      </c>
      <c r="AB846" s="50">
        <f>AND(W846=5,Y846=4)</f>
        <v/>
      </c>
      <c r="AC846" s="50">
        <f>IF(P846="","",IF(S846="","There is no mapcode in this row, only a country code.",IF(ISNUMBER(FIND(" ",S846)),"There are too many spaces. A mapcode looks like ZAF RDD.2J: the country code, one space, then the code.",IF(Z846&lt;&gt;"","Contains characters that can't be in a mapcode: "&amp;Z846,IF(OR(AA846&lt;&gt;1,W846&lt;2,W846&gt;5,Y846&lt;2,Y846&gt;4),"This doesn't look like a mapcode. Mapcodes look like RDD.2J: 2 to 5 letters or numbers, a dot, then 2 to 4 more.",IF(AND(U846="",NOT(AB846)),"MISSING",IF(AND(U846&lt;&gt;"",OR(LEN(U846)&lt;2,LEN(U846)&gt;6,ISNUMBER(FIND(".",U846)))),"The country code """&amp;U846&amp;""" doesn't look right. Use a code like ZAF (South Africa) or US-CA (California).","")))))))</f>
        <v/>
      </c>
      <c r="AD846" s="50">
        <f>AND(R846&lt;&gt;"",T846&lt;&gt;"",R846&lt;&gt;T846)</f>
        <v/>
      </c>
    </row>
    <row r="847">
      <c r="B847" s="44" t="n"/>
      <c r="C847" s="44" t="n"/>
      <c r="D847" s="45">
        <f>IF(P847="","",IF(AC847="MISSING","MISSING COUNTRY CODE",IF(AC847&lt;&gt;"","NOT A VALID MAPCODE",IF(M847="NO CONNECTION","NO CONNECTION",IF(NOT(ISNUMBER(F847)),"NOT FOUND",IF(AD847,"CONVERTED – PLEASE CHECK","CONVERTED"))))))</f>
        <v/>
      </c>
      <c r="E847" s="46">
        <f>IF(OR(P847="",AC847&lt;&gt;""),"",TRIM(U847&amp;" "&amp;S847))</f>
        <v/>
      </c>
      <c r="F847" s="47">
        <f>IF(OR(M847="",M847="NO CONNECTION"),"",IFERROR(VALUE(SUBSTITUTE(_xlfn.FILTERXML(M847,"//latDeg"),".",MID(1/2,2,1))),""))</f>
        <v/>
      </c>
      <c r="G847" s="47">
        <f>IF(OR(M847="",M847="NO CONNECTION"),"",IFERROR(VALUE(SUBSTITUTE(_xlfn.FILTERXML(M847,"//lonDeg"),".",MID(1/2,2,1))),""))</f>
        <v/>
      </c>
      <c r="H847" s="45">
        <f>IF(ISNUMBER(F847),SUBSTITUTE(ROUND(F847,6)&amp;"",",",".")&amp;", "&amp;SUBSTITUTE(ROUND(G847,6)&amp;"",",","."),"")</f>
        <v/>
      </c>
      <c r="I847" s="46">
        <f>IF(ISNUMBER(F847),IFERROR(HYPERLINK("https://www.mymapcodes.com/go/?t="&amp;IF(U847="","AAA",U847)&amp;"&amp;ma="&amp;LEFT(S847,V847-1)&amp;"&amp;mb="&amp;MID(S847,V847+1,99),"Open on MyMapcodes →"),""),"")</f>
        <v/>
      </c>
      <c r="J847" s="48">
        <f>IF(P847="","",IF(AC847="MISSING","Add the country code: put it in front of the mapcode (e.g. ZAF RDD.2J) or in column C. ZAF = South Africa.",IF(AC847&lt;&gt;"",AC847,IF(M847="NO CONNECTION","Excel couldn't reach the mapcode service. Click the REFRESH RESULTS box just above the table.",IF(NOT(ISNUMBER(F847)),"The mapcode service doesn't recognise "&amp;E847&amp;". Check the mapcode and the country code.",IF(AD847,"Two different country codes were given, so the one in front of the mapcode ("&amp;R847&amp;") was used.",IF(E847&lt;&gt;TRIM(UPPER(B847&amp;"")),"Tidied up to "&amp;E847&amp;".","")))))))</f>
        <v/>
      </c>
      <c r="L847" s="49">
        <f>IF(E847="","",MapcodeAPI&amp;"coords/"&amp;SUBSTITUTE(E847," ","%20"))&amp;LEFT($B$13,0)</f>
        <v/>
      </c>
      <c r="M847" s="49">
        <f>IF(L847="","",IFERROR(_xlfn.WEBSERVICE(L847),IF(MapcodeAPIBackup="","NO CONNECTION",IFERROR(_xlfn.WEBSERVICE(MapcodeAPIBackup&amp;MID(L847,LEN(MapcodeAPI)+1,999)),"NO CONNECTION"))))</f>
        <v/>
      </c>
      <c r="N847" t="inlineStr">
        <is>
          <t xml:space="preserve"> </t>
        </is>
      </c>
      <c r="P847" s="50">
        <f>IFERROR(IF(AND(TRIM(B847&amp;"")="",TRIM(C847&amp;"")=""),"","#"&amp;UPPER(B847&amp;"")),"#(ERROR)")</f>
        <v/>
      </c>
      <c r="Q847" s="50">
        <f>IF(P847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847,2,999)," "," "),"﻿"," "),"​"," "),"⁠"," ")," "," ")," "," "),CHAR(9)," "),CHAR(10)," "),CHAR(13)," "),"MAPCODE"," "),CHAR(34)," "),"“"," "),"”"," "),"'"," "),"’"," "),"‘"," "),"("," "),")"," "),"["," "),"]"," "),"{"," "),"}"," "),","," "),";"," "),"|"," "),":"," "),"/"," "),"\"," ")))</f>
        <v/>
      </c>
      <c r="R847" s="50">
        <f>IF(ISNUMBER(FIND(" ",Q847)),LEFT(Q847,FIND(" ",Q847)-1),"")</f>
        <v/>
      </c>
      <c r="S847" s="50">
        <f>IF(ISNUMBER(FIND(" ",Q847)),TRIM(MID(Q847,FIND(" ",Q847)+1,999)),Q847)</f>
        <v/>
      </c>
      <c r="T8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847&amp;"")," "," "),"﻿"," "),"​"," "),"⁠"," ")," "," ")," "," "),CHAR(9)," "),CHAR(10)," "),CHAR(13)," "),"MAPCODE"," "),CHAR(34)," "),"“"," "),"”"," "),"'"," "),"’"," "),"‘"," "),"("," "),")"," "),"["," "),"]"," "),"{"," "),"}"," "),","," "),";"," "),"|"," "),":"," "),"/"," "),"\"," "))</f>
        <v/>
      </c>
      <c r="U847" s="50">
        <f>IF(R847&lt;&gt;"",R847,T847)</f>
        <v/>
      </c>
      <c r="V847" s="50">
        <f>IFERROR(FIND(".",S847),0)</f>
        <v/>
      </c>
      <c r="W847" s="50">
        <f>IF(V847&gt;0,V847-1,LEN(S847))</f>
        <v/>
      </c>
      <c r="X847" s="50">
        <f>IF(V847=0,"",IFERROR(LEFT(MID(S847,V847+1,99),FIND("-",MID(S847,V847+1,99))-1),MID(S847,V847+1,99)))</f>
        <v/>
      </c>
      <c r="Y847" s="50">
        <f>LEN(X847)</f>
        <v/>
      </c>
      <c r="Z8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847,"0",""),"1",""),"2",""),"3",""),"4",""),"5",""),"6",""),"7",""),"8",""),"9",""),"A",""),"B",""),"C",""),"D",""),"E",""),"F",""),"G",""),"H",""),"I",""),"J",""),"K",""),"L",""),"M",""),"N",""),"O",""),"P",""),"Q",""),"R",""),"S",""),"T",""),"U",""),"V",""),"W",""),"X",""),"Y",""),"Z",""),".",""),"-","")</f>
        <v/>
      </c>
      <c r="AA847" s="50">
        <f>LEN(S847)-LEN(SUBSTITUTE(S847,".",""))</f>
        <v/>
      </c>
      <c r="AB847" s="50">
        <f>AND(W847=5,Y847=4)</f>
        <v/>
      </c>
      <c r="AC847" s="50">
        <f>IF(P847="","",IF(S847="","There is no mapcode in this row, only a country code.",IF(ISNUMBER(FIND(" ",S847)),"There are too many spaces. A mapcode looks like ZAF RDD.2J: the country code, one space, then the code.",IF(Z847&lt;&gt;"","Contains characters that can't be in a mapcode: "&amp;Z847,IF(OR(AA847&lt;&gt;1,W847&lt;2,W847&gt;5,Y847&lt;2,Y847&gt;4),"This doesn't look like a mapcode. Mapcodes look like RDD.2J: 2 to 5 letters or numbers, a dot, then 2 to 4 more.",IF(AND(U847="",NOT(AB847)),"MISSING",IF(AND(U847&lt;&gt;"",OR(LEN(U847)&lt;2,LEN(U847)&gt;6,ISNUMBER(FIND(".",U847)))),"The country code """&amp;U847&amp;""" doesn't look right. Use a code like ZAF (South Africa) or US-CA (California).","")))))))</f>
        <v/>
      </c>
      <c r="AD847" s="50">
        <f>AND(R847&lt;&gt;"",T847&lt;&gt;"",R847&lt;&gt;T847)</f>
        <v/>
      </c>
    </row>
    <row r="848">
      <c r="B848" s="44" t="n"/>
      <c r="C848" s="44" t="n"/>
      <c r="D848" s="45">
        <f>IF(P848="","",IF(AC848="MISSING","MISSING COUNTRY CODE",IF(AC848&lt;&gt;"","NOT A VALID MAPCODE",IF(M848="NO CONNECTION","NO CONNECTION",IF(NOT(ISNUMBER(F848)),"NOT FOUND",IF(AD848,"CONVERTED – PLEASE CHECK","CONVERTED"))))))</f>
        <v/>
      </c>
      <c r="E848" s="46">
        <f>IF(OR(P848="",AC848&lt;&gt;""),"",TRIM(U848&amp;" "&amp;S848))</f>
        <v/>
      </c>
      <c r="F848" s="47">
        <f>IF(OR(M848="",M848="NO CONNECTION"),"",IFERROR(VALUE(SUBSTITUTE(_xlfn.FILTERXML(M848,"//latDeg"),".",MID(1/2,2,1))),""))</f>
        <v/>
      </c>
      <c r="G848" s="47">
        <f>IF(OR(M848="",M848="NO CONNECTION"),"",IFERROR(VALUE(SUBSTITUTE(_xlfn.FILTERXML(M848,"//lonDeg"),".",MID(1/2,2,1))),""))</f>
        <v/>
      </c>
      <c r="H848" s="45">
        <f>IF(ISNUMBER(F848),SUBSTITUTE(ROUND(F848,6)&amp;"",",",".")&amp;", "&amp;SUBSTITUTE(ROUND(G848,6)&amp;"",",","."),"")</f>
        <v/>
      </c>
      <c r="I848" s="46">
        <f>IF(ISNUMBER(F848),IFERROR(HYPERLINK("https://www.mymapcodes.com/go/?t="&amp;IF(U848="","AAA",U848)&amp;"&amp;ma="&amp;LEFT(S848,V848-1)&amp;"&amp;mb="&amp;MID(S848,V848+1,99),"Open on MyMapcodes →"),""),"")</f>
        <v/>
      </c>
      <c r="J848" s="48">
        <f>IF(P848="","",IF(AC848="MISSING","Add the country code: put it in front of the mapcode (e.g. ZAF RDD.2J) or in column C. ZAF = South Africa.",IF(AC848&lt;&gt;"",AC848,IF(M848="NO CONNECTION","Excel couldn't reach the mapcode service. Click the REFRESH RESULTS box just above the table.",IF(NOT(ISNUMBER(F848)),"The mapcode service doesn't recognise "&amp;E848&amp;". Check the mapcode and the country code.",IF(AD848,"Two different country codes were given, so the one in front of the mapcode ("&amp;R848&amp;") was used.",IF(E848&lt;&gt;TRIM(UPPER(B848&amp;"")),"Tidied up to "&amp;E848&amp;".","")))))))</f>
        <v/>
      </c>
      <c r="L848" s="49">
        <f>IF(E848="","",MapcodeAPI&amp;"coords/"&amp;SUBSTITUTE(E848," ","%20"))&amp;LEFT($B$13,0)</f>
        <v/>
      </c>
      <c r="M848" s="49">
        <f>IF(L848="","",IFERROR(_xlfn.WEBSERVICE(L848),IF(MapcodeAPIBackup="","NO CONNECTION",IFERROR(_xlfn.WEBSERVICE(MapcodeAPIBackup&amp;MID(L848,LEN(MapcodeAPI)+1,999)),"NO CONNECTION"))))</f>
        <v/>
      </c>
      <c r="N848" t="inlineStr">
        <is>
          <t xml:space="preserve"> </t>
        </is>
      </c>
      <c r="P848" s="50">
        <f>IFERROR(IF(AND(TRIM(B848&amp;"")="",TRIM(C848&amp;"")=""),"","#"&amp;UPPER(B848&amp;"")),"#(ERROR)")</f>
        <v/>
      </c>
      <c r="Q848" s="50">
        <f>IF(P848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848,2,999)," "," "),"﻿"," "),"​"," "),"⁠"," ")," "," ")," "," "),CHAR(9)," "),CHAR(10)," "),CHAR(13)," "),"MAPCODE"," "),CHAR(34)," "),"“"," "),"”"," "),"'"," "),"’"," "),"‘"," "),"("," "),")"," "),"["," "),"]"," "),"{"," "),"}"," "),","," "),";"," "),"|"," "),":"," "),"/"," "),"\"," ")))</f>
        <v/>
      </c>
      <c r="R848" s="50">
        <f>IF(ISNUMBER(FIND(" ",Q848)),LEFT(Q848,FIND(" ",Q848)-1),"")</f>
        <v/>
      </c>
      <c r="S848" s="50">
        <f>IF(ISNUMBER(FIND(" ",Q848)),TRIM(MID(Q848,FIND(" ",Q848)+1,999)),Q848)</f>
        <v/>
      </c>
      <c r="T8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848&amp;"")," "," "),"﻿"," "),"​"," "),"⁠"," ")," "," ")," "," "),CHAR(9)," "),CHAR(10)," "),CHAR(13)," "),"MAPCODE"," "),CHAR(34)," "),"“"," "),"”"," "),"'"," "),"’"," "),"‘"," "),"("," "),")"," "),"["," "),"]"," "),"{"," "),"}"," "),","," "),";"," "),"|"," "),":"," "),"/"," "),"\"," "))</f>
        <v/>
      </c>
      <c r="U848" s="50">
        <f>IF(R848&lt;&gt;"",R848,T848)</f>
        <v/>
      </c>
      <c r="V848" s="50">
        <f>IFERROR(FIND(".",S848),0)</f>
        <v/>
      </c>
      <c r="W848" s="50">
        <f>IF(V848&gt;0,V848-1,LEN(S848))</f>
        <v/>
      </c>
      <c r="X848" s="50">
        <f>IF(V848=0,"",IFERROR(LEFT(MID(S848,V848+1,99),FIND("-",MID(S848,V848+1,99))-1),MID(S848,V848+1,99)))</f>
        <v/>
      </c>
      <c r="Y848" s="50">
        <f>LEN(X848)</f>
        <v/>
      </c>
      <c r="Z8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848,"0",""),"1",""),"2",""),"3",""),"4",""),"5",""),"6",""),"7",""),"8",""),"9",""),"A",""),"B",""),"C",""),"D",""),"E",""),"F",""),"G",""),"H",""),"I",""),"J",""),"K",""),"L",""),"M",""),"N",""),"O",""),"P",""),"Q",""),"R",""),"S",""),"T",""),"U",""),"V",""),"W",""),"X",""),"Y",""),"Z",""),".",""),"-","")</f>
        <v/>
      </c>
      <c r="AA848" s="50">
        <f>LEN(S848)-LEN(SUBSTITUTE(S848,".",""))</f>
        <v/>
      </c>
      <c r="AB848" s="50">
        <f>AND(W848=5,Y848=4)</f>
        <v/>
      </c>
      <c r="AC848" s="50">
        <f>IF(P848="","",IF(S848="","There is no mapcode in this row, only a country code.",IF(ISNUMBER(FIND(" ",S848)),"There are too many spaces. A mapcode looks like ZAF RDD.2J: the country code, one space, then the code.",IF(Z848&lt;&gt;"","Contains characters that can't be in a mapcode: "&amp;Z848,IF(OR(AA848&lt;&gt;1,W848&lt;2,W848&gt;5,Y848&lt;2,Y848&gt;4),"This doesn't look like a mapcode. Mapcodes look like RDD.2J: 2 to 5 letters or numbers, a dot, then 2 to 4 more.",IF(AND(U848="",NOT(AB848)),"MISSING",IF(AND(U848&lt;&gt;"",OR(LEN(U848)&lt;2,LEN(U848)&gt;6,ISNUMBER(FIND(".",U848)))),"The country code """&amp;U848&amp;""" doesn't look right. Use a code like ZAF (South Africa) or US-CA (California).","")))))))</f>
        <v/>
      </c>
      <c r="AD848" s="50">
        <f>AND(R848&lt;&gt;"",T848&lt;&gt;"",R848&lt;&gt;T848)</f>
        <v/>
      </c>
    </row>
    <row r="849">
      <c r="B849" s="44" t="n"/>
      <c r="C849" s="44" t="n"/>
      <c r="D849" s="45">
        <f>IF(P849="","",IF(AC849="MISSING","MISSING COUNTRY CODE",IF(AC849&lt;&gt;"","NOT A VALID MAPCODE",IF(M849="NO CONNECTION","NO CONNECTION",IF(NOT(ISNUMBER(F849)),"NOT FOUND",IF(AD849,"CONVERTED – PLEASE CHECK","CONVERTED"))))))</f>
        <v/>
      </c>
      <c r="E849" s="46">
        <f>IF(OR(P849="",AC849&lt;&gt;""),"",TRIM(U849&amp;" "&amp;S849))</f>
        <v/>
      </c>
      <c r="F849" s="47">
        <f>IF(OR(M849="",M849="NO CONNECTION"),"",IFERROR(VALUE(SUBSTITUTE(_xlfn.FILTERXML(M849,"//latDeg"),".",MID(1/2,2,1))),""))</f>
        <v/>
      </c>
      <c r="G849" s="47">
        <f>IF(OR(M849="",M849="NO CONNECTION"),"",IFERROR(VALUE(SUBSTITUTE(_xlfn.FILTERXML(M849,"//lonDeg"),".",MID(1/2,2,1))),""))</f>
        <v/>
      </c>
      <c r="H849" s="45">
        <f>IF(ISNUMBER(F849),SUBSTITUTE(ROUND(F849,6)&amp;"",",",".")&amp;", "&amp;SUBSTITUTE(ROUND(G849,6)&amp;"",",","."),"")</f>
        <v/>
      </c>
      <c r="I849" s="46">
        <f>IF(ISNUMBER(F849),IFERROR(HYPERLINK("https://www.mymapcodes.com/go/?t="&amp;IF(U849="","AAA",U849)&amp;"&amp;ma="&amp;LEFT(S849,V849-1)&amp;"&amp;mb="&amp;MID(S849,V849+1,99),"Open on MyMapcodes →"),""),"")</f>
        <v/>
      </c>
      <c r="J849" s="48">
        <f>IF(P849="","",IF(AC849="MISSING","Add the country code: put it in front of the mapcode (e.g. ZAF RDD.2J) or in column C. ZAF = South Africa.",IF(AC849&lt;&gt;"",AC849,IF(M849="NO CONNECTION","Excel couldn't reach the mapcode service. Click the REFRESH RESULTS box just above the table.",IF(NOT(ISNUMBER(F849)),"The mapcode service doesn't recognise "&amp;E849&amp;". Check the mapcode and the country code.",IF(AD849,"Two different country codes were given, so the one in front of the mapcode ("&amp;R849&amp;") was used.",IF(E849&lt;&gt;TRIM(UPPER(B849&amp;"")),"Tidied up to "&amp;E849&amp;".","")))))))</f>
        <v/>
      </c>
      <c r="L849" s="49">
        <f>IF(E849="","",MapcodeAPI&amp;"coords/"&amp;SUBSTITUTE(E849," ","%20"))&amp;LEFT($B$13,0)</f>
        <v/>
      </c>
      <c r="M849" s="49">
        <f>IF(L849="","",IFERROR(_xlfn.WEBSERVICE(L849),IF(MapcodeAPIBackup="","NO CONNECTION",IFERROR(_xlfn.WEBSERVICE(MapcodeAPIBackup&amp;MID(L849,LEN(MapcodeAPI)+1,999)),"NO CONNECTION"))))</f>
        <v/>
      </c>
      <c r="N849" t="inlineStr">
        <is>
          <t xml:space="preserve"> </t>
        </is>
      </c>
      <c r="P849" s="50">
        <f>IFERROR(IF(AND(TRIM(B849&amp;"")="",TRIM(C849&amp;"")=""),"","#"&amp;UPPER(B849&amp;"")),"#(ERROR)")</f>
        <v/>
      </c>
      <c r="Q849" s="50">
        <f>IF(P849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849,2,999)," "," "),"﻿"," "),"​"," "),"⁠"," ")," "," ")," "," "),CHAR(9)," "),CHAR(10)," "),CHAR(13)," "),"MAPCODE"," "),CHAR(34)," "),"“"," "),"”"," "),"'"," "),"’"," "),"‘"," "),"("," "),")"," "),"["," "),"]"," "),"{"," "),"}"," "),","," "),";"," "),"|"," "),":"," "),"/"," "),"\"," ")))</f>
        <v/>
      </c>
      <c r="R849" s="50">
        <f>IF(ISNUMBER(FIND(" ",Q849)),LEFT(Q849,FIND(" ",Q849)-1),"")</f>
        <v/>
      </c>
      <c r="S849" s="50">
        <f>IF(ISNUMBER(FIND(" ",Q849)),TRIM(MID(Q849,FIND(" ",Q849)+1,999)),Q849)</f>
        <v/>
      </c>
      <c r="T8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849&amp;"")," "," "),"﻿"," "),"​"," "),"⁠"," ")," "," ")," "," "),CHAR(9)," "),CHAR(10)," "),CHAR(13)," "),"MAPCODE"," "),CHAR(34)," "),"“"," "),"”"," "),"'"," "),"’"," "),"‘"," "),"("," "),")"," "),"["," "),"]"," "),"{"," "),"}"," "),","," "),";"," "),"|"," "),":"," "),"/"," "),"\"," "))</f>
        <v/>
      </c>
      <c r="U849" s="50">
        <f>IF(R849&lt;&gt;"",R849,T849)</f>
        <v/>
      </c>
      <c r="V849" s="50">
        <f>IFERROR(FIND(".",S849),0)</f>
        <v/>
      </c>
      <c r="W849" s="50">
        <f>IF(V849&gt;0,V849-1,LEN(S849))</f>
        <v/>
      </c>
      <c r="X849" s="50">
        <f>IF(V849=0,"",IFERROR(LEFT(MID(S849,V849+1,99),FIND("-",MID(S849,V849+1,99))-1),MID(S849,V849+1,99)))</f>
        <v/>
      </c>
      <c r="Y849" s="50">
        <f>LEN(X849)</f>
        <v/>
      </c>
      <c r="Z8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849,"0",""),"1",""),"2",""),"3",""),"4",""),"5",""),"6",""),"7",""),"8",""),"9",""),"A",""),"B",""),"C",""),"D",""),"E",""),"F",""),"G",""),"H",""),"I",""),"J",""),"K",""),"L",""),"M",""),"N",""),"O",""),"P",""),"Q",""),"R",""),"S",""),"T",""),"U",""),"V",""),"W",""),"X",""),"Y",""),"Z",""),".",""),"-","")</f>
        <v/>
      </c>
      <c r="AA849" s="50">
        <f>LEN(S849)-LEN(SUBSTITUTE(S849,".",""))</f>
        <v/>
      </c>
      <c r="AB849" s="50">
        <f>AND(W849=5,Y849=4)</f>
        <v/>
      </c>
      <c r="AC849" s="50">
        <f>IF(P849="","",IF(S849="","There is no mapcode in this row, only a country code.",IF(ISNUMBER(FIND(" ",S849)),"There are too many spaces. A mapcode looks like ZAF RDD.2J: the country code, one space, then the code.",IF(Z849&lt;&gt;"","Contains characters that can't be in a mapcode: "&amp;Z849,IF(OR(AA849&lt;&gt;1,W849&lt;2,W849&gt;5,Y849&lt;2,Y849&gt;4),"This doesn't look like a mapcode. Mapcodes look like RDD.2J: 2 to 5 letters or numbers, a dot, then 2 to 4 more.",IF(AND(U849="",NOT(AB849)),"MISSING",IF(AND(U849&lt;&gt;"",OR(LEN(U849)&lt;2,LEN(U849)&gt;6,ISNUMBER(FIND(".",U849)))),"The country code """&amp;U849&amp;""" doesn't look right. Use a code like ZAF (South Africa) or US-CA (California).","")))))))</f>
        <v/>
      </c>
      <c r="AD849" s="50">
        <f>AND(R849&lt;&gt;"",T849&lt;&gt;"",R849&lt;&gt;T849)</f>
        <v/>
      </c>
    </row>
    <row r="850">
      <c r="B850" s="44" t="n"/>
      <c r="C850" s="44" t="n"/>
      <c r="D850" s="45">
        <f>IF(P850="","",IF(AC850="MISSING","MISSING COUNTRY CODE",IF(AC850&lt;&gt;"","NOT A VALID MAPCODE",IF(M850="NO CONNECTION","NO CONNECTION",IF(NOT(ISNUMBER(F850)),"NOT FOUND",IF(AD850,"CONVERTED – PLEASE CHECK","CONVERTED"))))))</f>
        <v/>
      </c>
      <c r="E850" s="46">
        <f>IF(OR(P850="",AC850&lt;&gt;""),"",TRIM(U850&amp;" "&amp;S850))</f>
        <v/>
      </c>
      <c r="F850" s="47">
        <f>IF(OR(M850="",M850="NO CONNECTION"),"",IFERROR(VALUE(SUBSTITUTE(_xlfn.FILTERXML(M850,"//latDeg"),".",MID(1/2,2,1))),""))</f>
        <v/>
      </c>
      <c r="G850" s="47">
        <f>IF(OR(M850="",M850="NO CONNECTION"),"",IFERROR(VALUE(SUBSTITUTE(_xlfn.FILTERXML(M850,"//lonDeg"),".",MID(1/2,2,1))),""))</f>
        <v/>
      </c>
      <c r="H850" s="45">
        <f>IF(ISNUMBER(F850),SUBSTITUTE(ROUND(F850,6)&amp;"",",",".")&amp;", "&amp;SUBSTITUTE(ROUND(G850,6)&amp;"",",","."),"")</f>
        <v/>
      </c>
      <c r="I850" s="46">
        <f>IF(ISNUMBER(F850),IFERROR(HYPERLINK("https://www.mymapcodes.com/go/?t="&amp;IF(U850="","AAA",U850)&amp;"&amp;ma="&amp;LEFT(S850,V850-1)&amp;"&amp;mb="&amp;MID(S850,V850+1,99),"Open on MyMapcodes →"),""),"")</f>
        <v/>
      </c>
      <c r="J850" s="48">
        <f>IF(P850="","",IF(AC850="MISSING","Add the country code: put it in front of the mapcode (e.g. ZAF RDD.2J) or in column C. ZAF = South Africa.",IF(AC850&lt;&gt;"",AC850,IF(M850="NO CONNECTION","Excel couldn't reach the mapcode service. Click the REFRESH RESULTS box just above the table.",IF(NOT(ISNUMBER(F850)),"The mapcode service doesn't recognise "&amp;E850&amp;". Check the mapcode and the country code.",IF(AD850,"Two different country codes were given, so the one in front of the mapcode ("&amp;R850&amp;") was used.",IF(E850&lt;&gt;TRIM(UPPER(B850&amp;"")),"Tidied up to "&amp;E850&amp;".","")))))))</f>
        <v/>
      </c>
      <c r="L850" s="49">
        <f>IF(E850="","",MapcodeAPI&amp;"coords/"&amp;SUBSTITUTE(E850," ","%20"))&amp;LEFT($B$13,0)</f>
        <v/>
      </c>
      <c r="M850" s="49">
        <f>IF(L850="","",IFERROR(_xlfn.WEBSERVICE(L850),IF(MapcodeAPIBackup="","NO CONNECTION",IFERROR(_xlfn.WEBSERVICE(MapcodeAPIBackup&amp;MID(L850,LEN(MapcodeAPI)+1,999)),"NO CONNECTION"))))</f>
        <v/>
      </c>
      <c r="N850" t="inlineStr">
        <is>
          <t xml:space="preserve"> </t>
        </is>
      </c>
      <c r="P850" s="50">
        <f>IFERROR(IF(AND(TRIM(B850&amp;"")="",TRIM(C850&amp;"")=""),"","#"&amp;UPPER(B850&amp;"")),"#(ERROR)")</f>
        <v/>
      </c>
      <c r="Q850" s="50">
        <f>IF(P850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850,2,999)," "," "),"﻿"," "),"​"," "),"⁠"," ")," "," ")," "," "),CHAR(9)," "),CHAR(10)," "),CHAR(13)," "),"MAPCODE"," "),CHAR(34)," "),"“"," "),"”"," "),"'"," "),"’"," "),"‘"," "),"("," "),")"," "),"["," "),"]"," "),"{"," "),"}"," "),","," "),";"," "),"|"," "),":"," "),"/"," "),"\"," ")))</f>
        <v/>
      </c>
      <c r="R850" s="50">
        <f>IF(ISNUMBER(FIND(" ",Q850)),LEFT(Q850,FIND(" ",Q850)-1),"")</f>
        <v/>
      </c>
      <c r="S850" s="50">
        <f>IF(ISNUMBER(FIND(" ",Q850)),TRIM(MID(Q850,FIND(" ",Q850)+1,999)),Q850)</f>
        <v/>
      </c>
      <c r="T8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850&amp;"")," "," "),"﻿"," "),"​"," "),"⁠"," ")," "," ")," "," "),CHAR(9)," "),CHAR(10)," "),CHAR(13)," "),"MAPCODE"," "),CHAR(34)," "),"“"," "),"”"," "),"'"," "),"’"," "),"‘"," "),"("," "),")"," "),"["," "),"]"," "),"{"," "),"}"," "),","," "),";"," "),"|"," "),":"," "),"/"," "),"\"," "))</f>
        <v/>
      </c>
      <c r="U850" s="50">
        <f>IF(R850&lt;&gt;"",R850,T850)</f>
        <v/>
      </c>
      <c r="V850" s="50">
        <f>IFERROR(FIND(".",S850),0)</f>
        <v/>
      </c>
      <c r="W850" s="50">
        <f>IF(V850&gt;0,V850-1,LEN(S850))</f>
        <v/>
      </c>
      <c r="X850" s="50">
        <f>IF(V850=0,"",IFERROR(LEFT(MID(S850,V850+1,99),FIND("-",MID(S850,V850+1,99))-1),MID(S850,V850+1,99)))</f>
        <v/>
      </c>
      <c r="Y850" s="50">
        <f>LEN(X850)</f>
        <v/>
      </c>
      <c r="Z8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850,"0",""),"1",""),"2",""),"3",""),"4",""),"5",""),"6",""),"7",""),"8",""),"9",""),"A",""),"B",""),"C",""),"D",""),"E",""),"F",""),"G",""),"H",""),"I",""),"J",""),"K",""),"L",""),"M",""),"N",""),"O",""),"P",""),"Q",""),"R",""),"S",""),"T",""),"U",""),"V",""),"W",""),"X",""),"Y",""),"Z",""),".",""),"-","")</f>
        <v/>
      </c>
      <c r="AA850" s="50">
        <f>LEN(S850)-LEN(SUBSTITUTE(S850,".",""))</f>
        <v/>
      </c>
      <c r="AB850" s="50">
        <f>AND(W850=5,Y850=4)</f>
        <v/>
      </c>
      <c r="AC850" s="50">
        <f>IF(P850="","",IF(S850="","There is no mapcode in this row, only a country code.",IF(ISNUMBER(FIND(" ",S850)),"There are too many spaces. A mapcode looks like ZAF RDD.2J: the country code, one space, then the code.",IF(Z850&lt;&gt;"","Contains characters that can't be in a mapcode: "&amp;Z850,IF(OR(AA850&lt;&gt;1,W850&lt;2,W850&gt;5,Y850&lt;2,Y850&gt;4),"This doesn't look like a mapcode. Mapcodes look like RDD.2J: 2 to 5 letters or numbers, a dot, then 2 to 4 more.",IF(AND(U850="",NOT(AB850)),"MISSING",IF(AND(U850&lt;&gt;"",OR(LEN(U850)&lt;2,LEN(U850)&gt;6,ISNUMBER(FIND(".",U850)))),"The country code """&amp;U850&amp;""" doesn't look right. Use a code like ZAF (South Africa) or US-CA (California).","")))))))</f>
        <v/>
      </c>
      <c r="AD850" s="50">
        <f>AND(R850&lt;&gt;"",T850&lt;&gt;"",R850&lt;&gt;T850)</f>
        <v/>
      </c>
    </row>
    <row r="851">
      <c r="B851" s="44" t="n"/>
      <c r="C851" s="44" t="n"/>
      <c r="D851" s="45">
        <f>IF(P851="","",IF(AC851="MISSING","MISSING COUNTRY CODE",IF(AC851&lt;&gt;"","NOT A VALID MAPCODE",IF(M851="NO CONNECTION","NO CONNECTION",IF(NOT(ISNUMBER(F851)),"NOT FOUND",IF(AD851,"CONVERTED – PLEASE CHECK","CONVERTED"))))))</f>
        <v/>
      </c>
      <c r="E851" s="46">
        <f>IF(OR(P851="",AC851&lt;&gt;""),"",TRIM(U851&amp;" "&amp;S851))</f>
        <v/>
      </c>
      <c r="F851" s="47">
        <f>IF(OR(M851="",M851="NO CONNECTION"),"",IFERROR(VALUE(SUBSTITUTE(_xlfn.FILTERXML(M851,"//latDeg"),".",MID(1/2,2,1))),""))</f>
        <v/>
      </c>
      <c r="G851" s="47">
        <f>IF(OR(M851="",M851="NO CONNECTION"),"",IFERROR(VALUE(SUBSTITUTE(_xlfn.FILTERXML(M851,"//lonDeg"),".",MID(1/2,2,1))),""))</f>
        <v/>
      </c>
      <c r="H851" s="45">
        <f>IF(ISNUMBER(F851),SUBSTITUTE(ROUND(F851,6)&amp;"",",",".")&amp;", "&amp;SUBSTITUTE(ROUND(G851,6)&amp;"",",","."),"")</f>
        <v/>
      </c>
      <c r="I851" s="46">
        <f>IF(ISNUMBER(F851),IFERROR(HYPERLINK("https://www.mymapcodes.com/go/?t="&amp;IF(U851="","AAA",U851)&amp;"&amp;ma="&amp;LEFT(S851,V851-1)&amp;"&amp;mb="&amp;MID(S851,V851+1,99),"Open on MyMapcodes →"),""),"")</f>
        <v/>
      </c>
      <c r="J851" s="48">
        <f>IF(P851="","",IF(AC851="MISSING","Add the country code: put it in front of the mapcode (e.g. ZAF RDD.2J) or in column C. ZAF = South Africa.",IF(AC851&lt;&gt;"",AC851,IF(M851="NO CONNECTION","Excel couldn't reach the mapcode service. Click the REFRESH RESULTS box just above the table.",IF(NOT(ISNUMBER(F851)),"The mapcode service doesn't recognise "&amp;E851&amp;". Check the mapcode and the country code.",IF(AD851,"Two different country codes were given, so the one in front of the mapcode ("&amp;R851&amp;") was used.",IF(E851&lt;&gt;TRIM(UPPER(B851&amp;"")),"Tidied up to "&amp;E851&amp;".","")))))))</f>
        <v/>
      </c>
      <c r="L851" s="49">
        <f>IF(E851="","",MapcodeAPI&amp;"coords/"&amp;SUBSTITUTE(E851," ","%20"))&amp;LEFT($B$13,0)</f>
        <v/>
      </c>
      <c r="M851" s="49">
        <f>IF(L851="","",IFERROR(_xlfn.WEBSERVICE(L851),IF(MapcodeAPIBackup="","NO CONNECTION",IFERROR(_xlfn.WEBSERVICE(MapcodeAPIBackup&amp;MID(L851,LEN(MapcodeAPI)+1,999)),"NO CONNECTION"))))</f>
        <v/>
      </c>
      <c r="N851" t="inlineStr">
        <is>
          <t xml:space="preserve"> </t>
        </is>
      </c>
      <c r="P851" s="50">
        <f>IFERROR(IF(AND(TRIM(B851&amp;"")="",TRIM(C851&amp;"")=""),"","#"&amp;UPPER(B851&amp;"")),"#(ERROR)")</f>
        <v/>
      </c>
      <c r="Q851" s="50">
        <f>IF(P851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851,2,999)," "," "),"﻿"," "),"​"," "),"⁠"," ")," "," ")," "," "),CHAR(9)," "),CHAR(10)," "),CHAR(13)," "),"MAPCODE"," "),CHAR(34)," "),"“"," "),"”"," "),"'"," "),"’"," "),"‘"," "),"("," "),")"," "),"["," "),"]"," "),"{"," "),"}"," "),","," "),";"," "),"|"," "),":"," "),"/"," "),"\"," ")))</f>
        <v/>
      </c>
      <c r="R851" s="50">
        <f>IF(ISNUMBER(FIND(" ",Q851)),LEFT(Q851,FIND(" ",Q851)-1),"")</f>
        <v/>
      </c>
      <c r="S851" s="50">
        <f>IF(ISNUMBER(FIND(" ",Q851)),TRIM(MID(Q851,FIND(" ",Q851)+1,999)),Q851)</f>
        <v/>
      </c>
      <c r="T8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851&amp;"")," "," "),"﻿"," "),"​"," "),"⁠"," ")," "," ")," "," "),CHAR(9)," "),CHAR(10)," "),CHAR(13)," "),"MAPCODE"," "),CHAR(34)," "),"“"," "),"”"," "),"'"," "),"’"," "),"‘"," "),"("," "),")"," "),"["," "),"]"," "),"{"," "),"}"," "),","," "),";"," "),"|"," "),":"," "),"/"," "),"\"," "))</f>
        <v/>
      </c>
      <c r="U851" s="50">
        <f>IF(R851&lt;&gt;"",R851,T851)</f>
        <v/>
      </c>
      <c r="V851" s="50">
        <f>IFERROR(FIND(".",S851),0)</f>
        <v/>
      </c>
      <c r="W851" s="50">
        <f>IF(V851&gt;0,V851-1,LEN(S851))</f>
        <v/>
      </c>
      <c r="X851" s="50">
        <f>IF(V851=0,"",IFERROR(LEFT(MID(S851,V851+1,99),FIND("-",MID(S851,V851+1,99))-1),MID(S851,V851+1,99)))</f>
        <v/>
      </c>
      <c r="Y851" s="50">
        <f>LEN(X851)</f>
        <v/>
      </c>
      <c r="Z8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851,"0",""),"1",""),"2",""),"3",""),"4",""),"5",""),"6",""),"7",""),"8",""),"9",""),"A",""),"B",""),"C",""),"D",""),"E",""),"F",""),"G",""),"H",""),"I",""),"J",""),"K",""),"L",""),"M",""),"N",""),"O",""),"P",""),"Q",""),"R",""),"S",""),"T",""),"U",""),"V",""),"W",""),"X",""),"Y",""),"Z",""),".",""),"-","")</f>
        <v/>
      </c>
      <c r="AA851" s="50">
        <f>LEN(S851)-LEN(SUBSTITUTE(S851,".",""))</f>
        <v/>
      </c>
      <c r="AB851" s="50">
        <f>AND(W851=5,Y851=4)</f>
        <v/>
      </c>
      <c r="AC851" s="50">
        <f>IF(P851="","",IF(S851="","There is no mapcode in this row, only a country code.",IF(ISNUMBER(FIND(" ",S851)),"There are too many spaces. A mapcode looks like ZAF RDD.2J: the country code, one space, then the code.",IF(Z851&lt;&gt;"","Contains characters that can't be in a mapcode: "&amp;Z851,IF(OR(AA851&lt;&gt;1,W851&lt;2,W851&gt;5,Y851&lt;2,Y851&gt;4),"This doesn't look like a mapcode. Mapcodes look like RDD.2J: 2 to 5 letters or numbers, a dot, then 2 to 4 more.",IF(AND(U851="",NOT(AB851)),"MISSING",IF(AND(U851&lt;&gt;"",OR(LEN(U851)&lt;2,LEN(U851)&gt;6,ISNUMBER(FIND(".",U851)))),"The country code """&amp;U851&amp;""" doesn't look right. Use a code like ZAF (South Africa) or US-CA (California).","")))))))</f>
        <v/>
      </c>
      <c r="AD851" s="50">
        <f>AND(R851&lt;&gt;"",T851&lt;&gt;"",R851&lt;&gt;T851)</f>
        <v/>
      </c>
    </row>
    <row r="852">
      <c r="B852" s="44" t="n"/>
      <c r="C852" s="44" t="n"/>
      <c r="D852" s="45">
        <f>IF(P852="","",IF(AC852="MISSING","MISSING COUNTRY CODE",IF(AC852&lt;&gt;"","NOT A VALID MAPCODE",IF(M852="NO CONNECTION","NO CONNECTION",IF(NOT(ISNUMBER(F852)),"NOT FOUND",IF(AD852,"CONVERTED – PLEASE CHECK","CONVERTED"))))))</f>
        <v/>
      </c>
      <c r="E852" s="46">
        <f>IF(OR(P852="",AC852&lt;&gt;""),"",TRIM(U852&amp;" "&amp;S852))</f>
        <v/>
      </c>
      <c r="F852" s="47">
        <f>IF(OR(M852="",M852="NO CONNECTION"),"",IFERROR(VALUE(SUBSTITUTE(_xlfn.FILTERXML(M852,"//latDeg"),".",MID(1/2,2,1))),""))</f>
        <v/>
      </c>
      <c r="G852" s="47">
        <f>IF(OR(M852="",M852="NO CONNECTION"),"",IFERROR(VALUE(SUBSTITUTE(_xlfn.FILTERXML(M852,"//lonDeg"),".",MID(1/2,2,1))),""))</f>
        <v/>
      </c>
      <c r="H852" s="45">
        <f>IF(ISNUMBER(F852),SUBSTITUTE(ROUND(F852,6)&amp;"",",",".")&amp;", "&amp;SUBSTITUTE(ROUND(G852,6)&amp;"",",","."),"")</f>
        <v/>
      </c>
      <c r="I852" s="46">
        <f>IF(ISNUMBER(F852),IFERROR(HYPERLINK("https://www.mymapcodes.com/go/?t="&amp;IF(U852="","AAA",U852)&amp;"&amp;ma="&amp;LEFT(S852,V852-1)&amp;"&amp;mb="&amp;MID(S852,V852+1,99),"Open on MyMapcodes →"),""),"")</f>
        <v/>
      </c>
      <c r="J852" s="48">
        <f>IF(P852="","",IF(AC852="MISSING","Add the country code: put it in front of the mapcode (e.g. ZAF RDD.2J) or in column C. ZAF = South Africa.",IF(AC852&lt;&gt;"",AC852,IF(M852="NO CONNECTION","Excel couldn't reach the mapcode service. Click the REFRESH RESULTS box just above the table.",IF(NOT(ISNUMBER(F852)),"The mapcode service doesn't recognise "&amp;E852&amp;". Check the mapcode and the country code.",IF(AD852,"Two different country codes were given, so the one in front of the mapcode ("&amp;R852&amp;") was used.",IF(E852&lt;&gt;TRIM(UPPER(B852&amp;"")),"Tidied up to "&amp;E852&amp;".","")))))))</f>
        <v/>
      </c>
      <c r="L852" s="49">
        <f>IF(E852="","",MapcodeAPI&amp;"coords/"&amp;SUBSTITUTE(E852," ","%20"))&amp;LEFT($B$13,0)</f>
        <v/>
      </c>
      <c r="M852" s="49">
        <f>IF(L852="","",IFERROR(_xlfn.WEBSERVICE(L852),IF(MapcodeAPIBackup="","NO CONNECTION",IFERROR(_xlfn.WEBSERVICE(MapcodeAPIBackup&amp;MID(L852,LEN(MapcodeAPI)+1,999)),"NO CONNECTION"))))</f>
        <v/>
      </c>
      <c r="N852" t="inlineStr">
        <is>
          <t xml:space="preserve"> </t>
        </is>
      </c>
      <c r="P852" s="50">
        <f>IFERROR(IF(AND(TRIM(B852&amp;"")="",TRIM(C852&amp;"")=""),"","#"&amp;UPPER(B852&amp;"")),"#(ERROR)")</f>
        <v/>
      </c>
      <c r="Q852" s="50">
        <f>IF(P852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852,2,999)," "," "),"﻿"," "),"​"," "),"⁠"," ")," "," ")," "," "),CHAR(9)," "),CHAR(10)," "),CHAR(13)," "),"MAPCODE"," "),CHAR(34)," "),"“"," "),"”"," "),"'"," "),"’"," "),"‘"," "),"("," "),")"," "),"["," "),"]"," "),"{"," "),"}"," "),","," "),";"," "),"|"," "),":"," "),"/"," "),"\"," ")))</f>
        <v/>
      </c>
      <c r="R852" s="50">
        <f>IF(ISNUMBER(FIND(" ",Q852)),LEFT(Q852,FIND(" ",Q852)-1),"")</f>
        <v/>
      </c>
      <c r="S852" s="50">
        <f>IF(ISNUMBER(FIND(" ",Q852)),TRIM(MID(Q852,FIND(" ",Q852)+1,999)),Q852)</f>
        <v/>
      </c>
      <c r="T8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852&amp;"")," "," "),"﻿"," "),"​"," "),"⁠"," ")," "," ")," "," "),CHAR(9)," "),CHAR(10)," "),CHAR(13)," "),"MAPCODE"," "),CHAR(34)," "),"“"," "),"”"," "),"'"," "),"’"," "),"‘"," "),"("," "),")"," "),"["," "),"]"," "),"{"," "),"}"," "),","," "),";"," "),"|"," "),":"," "),"/"," "),"\"," "))</f>
        <v/>
      </c>
      <c r="U852" s="50">
        <f>IF(R852&lt;&gt;"",R852,T852)</f>
        <v/>
      </c>
      <c r="V852" s="50">
        <f>IFERROR(FIND(".",S852),0)</f>
        <v/>
      </c>
      <c r="W852" s="50">
        <f>IF(V852&gt;0,V852-1,LEN(S852))</f>
        <v/>
      </c>
      <c r="X852" s="50">
        <f>IF(V852=0,"",IFERROR(LEFT(MID(S852,V852+1,99),FIND("-",MID(S852,V852+1,99))-1),MID(S852,V852+1,99)))</f>
        <v/>
      </c>
      <c r="Y852" s="50">
        <f>LEN(X852)</f>
        <v/>
      </c>
      <c r="Z8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852,"0",""),"1",""),"2",""),"3",""),"4",""),"5",""),"6",""),"7",""),"8",""),"9",""),"A",""),"B",""),"C",""),"D",""),"E",""),"F",""),"G",""),"H",""),"I",""),"J",""),"K",""),"L",""),"M",""),"N",""),"O",""),"P",""),"Q",""),"R",""),"S",""),"T",""),"U",""),"V",""),"W",""),"X",""),"Y",""),"Z",""),".",""),"-","")</f>
        <v/>
      </c>
      <c r="AA852" s="50">
        <f>LEN(S852)-LEN(SUBSTITUTE(S852,".",""))</f>
        <v/>
      </c>
      <c r="AB852" s="50">
        <f>AND(W852=5,Y852=4)</f>
        <v/>
      </c>
      <c r="AC852" s="50">
        <f>IF(P852="","",IF(S852="","There is no mapcode in this row, only a country code.",IF(ISNUMBER(FIND(" ",S852)),"There are too many spaces. A mapcode looks like ZAF RDD.2J: the country code, one space, then the code.",IF(Z852&lt;&gt;"","Contains characters that can't be in a mapcode: "&amp;Z852,IF(OR(AA852&lt;&gt;1,W852&lt;2,W852&gt;5,Y852&lt;2,Y852&gt;4),"This doesn't look like a mapcode. Mapcodes look like RDD.2J: 2 to 5 letters or numbers, a dot, then 2 to 4 more.",IF(AND(U852="",NOT(AB852)),"MISSING",IF(AND(U852&lt;&gt;"",OR(LEN(U852)&lt;2,LEN(U852)&gt;6,ISNUMBER(FIND(".",U852)))),"The country code """&amp;U852&amp;""" doesn't look right. Use a code like ZAF (South Africa) or US-CA (California).","")))))))</f>
        <v/>
      </c>
      <c r="AD852" s="50">
        <f>AND(R852&lt;&gt;"",T852&lt;&gt;"",R852&lt;&gt;T852)</f>
        <v/>
      </c>
    </row>
    <row r="853">
      <c r="B853" s="44" t="n"/>
      <c r="C853" s="44" t="n"/>
      <c r="D853" s="45">
        <f>IF(P853="","",IF(AC853="MISSING","MISSING COUNTRY CODE",IF(AC853&lt;&gt;"","NOT A VALID MAPCODE",IF(M853="NO CONNECTION","NO CONNECTION",IF(NOT(ISNUMBER(F853)),"NOT FOUND",IF(AD853,"CONVERTED – PLEASE CHECK","CONVERTED"))))))</f>
        <v/>
      </c>
      <c r="E853" s="46">
        <f>IF(OR(P853="",AC853&lt;&gt;""),"",TRIM(U853&amp;" "&amp;S853))</f>
        <v/>
      </c>
      <c r="F853" s="47">
        <f>IF(OR(M853="",M853="NO CONNECTION"),"",IFERROR(VALUE(SUBSTITUTE(_xlfn.FILTERXML(M853,"//latDeg"),".",MID(1/2,2,1))),""))</f>
        <v/>
      </c>
      <c r="G853" s="47">
        <f>IF(OR(M853="",M853="NO CONNECTION"),"",IFERROR(VALUE(SUBSTITUTE(_xlfn.FILTERXML(M853,"//lonDeg"),".",MID(1/2,2,1))),""))</f>
        <v/>
      </c>
      <c r="H853" s="45">
        <f>IF(ISNUMBER(F853),SUBSTITUTE(ROUND(F853,6)&amp;"",",",".")&amp;", "&amp;SUBSTITUTE(ROUND(G853,6)&amp;"",",","."),"")</f>
        <v/>
      </c>
      <c r="I853" s="46">
        <f>IF(ISNUMBER(F853),IFERROR(HYPERLINK("https://www.mymapcodes.com/go/?t="&amp;IF(U853="","AAA",U853)&amp;"&amp;ma="&amp;LEFT(S853,V853-1)&amp;"&amp;mb="&amp;MID(S853,V853+1,99),"Open on MyMapcodes →"),""),"")</f>
        <v/>
      </c>
      <c r="J853" s="48">
        <f>IF(P853="","",IF(AC853="MISSING","Add the country code: put it in front of the mapcode (e.g. ZAF RDD.2J) or in column C. ZAF = South Africa.",IF(AC853&lt;&gt;"",AC853,IF(M853="NO CONNECTION","Excel couldn't reach the mapcode service. Click the REFRESH RESULTS box just above the table.",IF(NOT(ISNUMBER(F853)),"The mapcode service doesn't recognise "&amp;E853&amp;". Check the mapcode and the country code.",IF(AD853,"Two different country codes were given, so the one in front of the mapcode ("&amp;R853&amp;") was used.",IF(E853&lt;&gt;TRIM(UPPER(B853&amp;"")),"Tidied up to "&amp;E853&amp;".","")))))))</f>
        <v/>
      </c>
      <c r="L853" s="49">
        <f>IF(E853="","",MapcodeAPI&amp;"coords/"&amp;SUBSTITUTE(E853," ","%20"))&amp;LEFT($B$13,0)</f>
        <v/>
      </c>
      <c r="M853" s="49">
        <f>IF(L853="","",IFERROR(_xlfn.WEBSERVICE(L853),IF(MapcodeAPIBackup="","NO CONNECTION",IFERROR(_xlfn.WEBSERVICE(MapcodeAPIBackup&amp;MID(L853,LEN(MapcodeAPI)+1,999)),"NO CONNECTION"))))</f>
        <v/>
      </c>
      <c r="N853" t="inlineStr">
        <is>
          <t xml:space="preserve"> </t>
        </is>
      </c>
      <c r="P853" s="50">
        <f>IFERROR(IF(AND(TRIM(B853&amp;"")="",TRIM(C853&amp;"")=""),"","#"&amp;UPPER(B853&amp;"")),"#(ERROR)")</f>
        <v/>
      </c>
      <c r="Q853" s="50">
        <f>IF(P853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853,2,999)," "," "),"﻿"," "),"​"," "),"⁠"," ")," "," ")," "," "),CHAR(9)," "),CHAR(10)," "),CHAR(13)," "),"MAPCODE"," "),CHAR(34)," "),"“"," "),"”"," "),"'"," "),"’"," "),"‘"," "),"("," "),")"," "),"["," "),"]"," "),"{"," "),"}"," "),","," "),";"," "),"|"," "),":"," "),"/"," "),"\"," ")))</f>
        <v/>
      </c>
      <c r="R853" s="50">
        <f>IF(ISNUMBER(FIND(" ",Q853)),LEFT(Q853,FIND(" ",Q853)-1),"")</f>
        <v/>
      </c>
      <c r="S853" s="50">
        <f>IF(ISNUMBER(FIND(" ",Q853)),TRIM(MID(Q853,FIND(" ",Q853)+1,999)),Q853)</f>
        <v/>
      </c>
      <c r="T8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853&amp;"")," "," "),"﻿"," "),"​"," "),"⁠"," ")," "," ")," "," "),CHAR(9)," "),CHAR(10)," "),CHAR(13)," "),"MAPCODE"," "),CHAR(34)," "),"“"," "),"”"," "),"'"," "),"’"," "),"‘"," "),"("," "),")"," "),"["," "),"]"," "),"{"," "),"}"," "),","," "),";"," "),"|"," "),":"," "),"/"," "),"\"," "))</f>
        <v/>
      </c>
      <c r="U853" s="50">
        <f>IF(R853&lt;&gt;"",R853,T853)</f>
        <v/>
      </c>
      <c r="V853" s="50">
        <f>IFERROR(FIND(".",S853),0)</f>
        <v/>
      </c>
      <c r="W853" s="50">
        <f>IF(V853&gt;0,V853-1,LEN(S853))</f>
        <v/>
      </c>
      <c r="X853" s="50">
        <f>IF(V853=0,"",IFERROR(LEFT(MID(S853,V853+1,99),FIND("-",MID(S853,V853+1,99))-1),MID(S853,V853+1,99)))</f>
        <v/>
      </c>
      <c r="Y853" s="50">
        <f>LEN(X853)</f>
        <v/>
      </c>
      <c r="Z8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853,"0",""),"1",""),"2",""),"3",""),"4",""),"5",""),"6",""),"7",""),"8",""),"9",""),"A",""),"B",""),"C",""),"D",""),"E",""),"F",""),"G",""),"H",""),"I",""),"J",""),"K",""),"L",""),"M",""),"N",""),"O",""),"P",""),"Q",""),"R",""),"S",""),"T",""),"U",""),"V",""),"W",""),"X",""),"Y",""),"Z",""),".",""),"-","")</f>
        <v/>
      </c>
      <c r="AA853" s="50">
        <f>LEN(S853)-LEN(SUBSTITUTE(S853,".",""))</f>
        <v/>
      </c>
      <c r="AB853" s="50">
        <f>AND(W853=5,Y853=4)</f>
        <v/>
      </c>
      <c r="AC853" s="50">
        <f>IF(P853="","",IF(S853="","There is no mapcode in this row, only a country code.",IF(ISNUMBER(FIND(" ",S853)),"There are too many spaces. A mapcode looks like ZAF RDD.2J: the country code, one space, then the code.",IF(Z853&lt;&gt;"","Contains characters that can't be in a mapcode: "&amp;Z853,IF(OR(AA853&lt;&gt;1,W853&lt;2,W853&gt;5,Y853&lt;2,Y853&gt;4),"This doesn't look like a mapcode. Mapcodes look like RDD.2J: 2 to 5 letters or numbers, a dot, then 2 to 4 more.",IF(AND(U853="",NOT(AB853)),"MISSING",IF(AND(U853&lt;&gt;"",OR(LEN(U853)&lt;2,LEN(U853)&gt;6,ISNUMBER(FIND(".",U853)))),"The country code """&amp;U853&amp;""" doesn't look right. Use a code like ZAF (South Africa) or US-CA (California).","")))))))</f>
        <v/>
      </c>
      <c r="AD853" s="50">
        <f>AND(R853&lt;&gt;"",T853&lt;&gt;"",R853&lt;&gt;T853)</f>
        <v/>
      </c>
    </row>
    <row r="854">
      <c r="B854" s="44" t="n"/>
      <c r="C854" s="44" t="n"/>
      <c r="D854" s="45">
        <f>IF(P854="","",IF(AC854="MISSING","MISSING COUNTRY CODE",IF(AC854&lt;&gt;"","NOT A VALID MAPCODE",IF(M854="NO CONNECTION","NO CONNECTION",IF(NOT(ISNUMBER(F854)),"NOT FOUND",IF(AD854,"CONVERTED – PLEASE CHECK","CONVERTED"))))))</f>
        <v/>
      </c>
      <c r="E854" s="46">
        <f>IF(OR(P854="",AC854&lt;&gt;""),"",TRIM(U854&amp;" "&amp;S854))</f>
        <v/>
      </c>
      <c r="F854" s="47">
        <f>IF(OR(M854="",M854="NO CONNECTION"),"",IFERROR(VALUE(SUBSTITUTE(_xlfn.FILTERXML(M854,"//latDeg"),".",MID(1/2,2,1))),""))</f>
        <v/>
      </c>
      <c r="G854" s="47">
        <f>IF(OR(M854="",M854="NO CONNECTION"),"",IFERROR(VALUE(SUBSTITUTE(_xlfn.FILTERXML(M854,"//lonDeg"),".",MID(1/2,2,1))),""))</f>
        <v/>
      </c>
      <c r="H854" s="45">
        <f>IF(ISNUMBER(F854),SUBSTITUTE(ROUND(F854,6)&amp;"",",",".")&amp;", "&amp;SUBSTITUTE(ROUND(G854,6)&amp;"",",","."),"")</f>
        <v/>
      </c>
      <c r="I854" s="46">
        <f>IF(ISNUMBER(F854),IFERROR(HYPERLINK("https://www.mymapcodes.com/go/?t="&amp;IF(U854="","AAA",U854)&amp;"&amp;ma="&amp;LEFT(S854,V854-1)&amp;"&amp;mb="&amp;MID(S854,V854+1,99),"Open on MyMapcodes →"),""),"")</f>
        <v/>
      </c>
      <c r="J854" s="48">
        <f>IF(P854="","",IF(AC854="MISSING","Add the country code: put it in front of the mapcode (e.g. ZAF RDD.2J) or in column C. ZAF = South Africa.",IF(AC854&lt;&gt;"",AC854,IF(M854="NO CONNECTION","Excel couldn't reach the mapcode service. Click the REFRESH RESULTS box just above the table.",IF(NOT(ISNUMBER(F854)),"The mapcode service doesn't recognise "&amp;E854&amp;". Check the mapcode and the country code.",IF(AD854,"Two different country codes were given, so the one in front of the mapcode ("&amp;R854&amp;") was used.",IF(E854&lt;&gt;TRIM(UPPER(B854&amp;"")),"Tidied up to "&amp;E854&amp;".","")))))))</f>
        <v/>
      </c>
      <c r="L854" s="49">
        <f>IF(E854="","",MapcodeAPI&amp;"coords/"&amp;SUBSTITUTE(E854," ","%20"))&amp;LEFT($B$13,0)</f>
        <v/>
      </c>
      <c r="M854" s="49">
        <f>IF(L854="","",IFERROR(_xlfn.WEBSERVICE(L854),IF(MapcodeAPIBackup="","NO CONNECTION",IFERROR(_xlfn.WEBSERVICE(MapcodeAPIBackup&amp;MID(L854,LEN(MapcodeAPI)+1,999)),"NO CONNECTION"))))</f>
        <v/>
      </c>
      <c r="N854" t="inlineStr">
        <is>
          <t xml:space="preserve"> </t>
        </is>
      </c>
      <c r="P854" s="50">
        <f>IFERROR(IF(AND(TRIM(B854&amp;"")="",TRIM(C854&amp;"")=""),"","#"&amp;UPPER(B854&amp;"")),"#(ERROR)")</f>
        <v/>
      </c>
      <c r="Q854" s="50">
        <f>IF(P854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854,2,999)," "," "),"﻿"," "),"​"," "),"⁠"," ")," "," ")," "," "),CHAR(9)," "),CHAR(10)," "),CHAR(13)," "),"MAPCODE"," "),CHAR(34)," "),"“"," "),"”"," "),"'"," "),"’"," "),"‘"," "),"("," "),")"," "),"["," "),"]"," "),"{"," "),"}"," "),","," "),";"," "),"|"," "),":"," "),"/"," "),"\"," ")))</f>
        <v/>
      </c>
      <c r="R854" s="50">
        <f>IF(ISNUMBER(FIND(" ",Q854)),LEFT(Q854,FIND(" ",Q854)-1),"")</f>
        <v/>
      </c>
      <c r="S854" s="50">
        <f>IF(ISNUMBER(FIND(" ",Q854)),TRIM(MID(Q854,FIND(" ",Q854)+1,999)),Q854)</f>
        <v/>
      </c>
      <c r="T8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854&amp;"")," "," "),"﻿"," "),"​"," "),"⁠"," ")," "," ")," "," "),CHAR(9)," "),CHAR(10)," "),CHAR(13)," "),"MAPCODE"," "),CHAR(34)," "),"“"," "),"”"," "),"'"," "),"’"," "),"‘"," "),"("," "),")"," "),"["," "),"]"," "),"{"," "),"}"," "),","," "),";"," "),"|"," "),":"," "),"/"," "),"\"," "))</f>
        <v/>
      </c>
      <c r="U854" s="50">
        <f>IF(R854&lt;&gt;"",R854,T854)</f>
        <v/>
      </c>
      <c r="V854" s="50">
        <f>IFERROR(FIND(".",S854),0)</f>
        <v/>
      </c>
      <c r="W854" s="50">
        <f>IF(V854&gt;0,V854-1,LEN(S854))</f>
        <v/>
      </c>
      <c r="X854" s="50">
        <f>IF(V854=0,"",IFERROR(LEFT(MID(S854,V854+1,99),FIND("-",MID(S854,V854+1,99))-1),MID(S854,V854+1,99)))</f>
        <v/>
      </c>
      <c r="Y854" s="50">
        <f>LEN(X854)</f>
        <v/>
      </c>
      <c r="Z8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854,"0",""),"1",""),"2",""),"3",""),"4",""),"5",""),"6",""),"7",""),"8",""),"9",""),"A",""),"B",""),"C",""),"D",""),"E",""),"F",""),"G",""),"H",""),"I",""),"J",""),"K",""),"L",""),"M",""),"N",""),"O",""),"P",""),"Q",""),"R",""),"S",""),"T",""),"U",""),"V",""),"W",""),"X",""),"Y",""),"Z",""),".",""),"-","")</f>
        <v/>
      </c>
      <c r="AA854" s="50">
        <f>LEN(S854)-LEN(SUBSTITUTE(S854,".",""))</f>
        <v/>
      </c>
      <c r="AB854" s="50">
        <f>AND(W854=5,Y854=4)</f>
        <v/>
      </c>
      <c r="AC854" s="50">
        <f>IF(P854="","",IF(S854="","There is no mapcode in this row, only a country code.",IF(ISNUMBER(FIND(" ",S854)),"There are too many spaces. A mapcode looks like ZAF RDD.2J: the country code, one space, then the code.",IF(Z854&lt;&gt;"","Contains characters that can't be in a mapcode: "&amp;Z854,IF(OR(AA854&lt;&gt;1,W854&lt;2,W854&gt;5,Y854&lt;2,Y854&gt;4),"This doesn't look like a mapcode. Mapcodes look like RDD.2J: 2 to 5 letters or numbers, a dot, then 2 to 4 more.",IF(AND(U854="",NOT(AB854)),"MISSING",IF(AND(U854&lt;&gt;"",OR(LEN(U854)&lt;2,LEN(U854)&gt;6,ISNUMBER(FIND(".",U854)))),"The country code """&amp;U854&amp;""" doesn't look right. Use a code like ZAF (South Africa) or US-CA (California).","")))))))</f>
        <v/>
      </c>
      <c r="AD854" s="50">
        <f>AND(R854&lt;&gt;"",T854&lt;&gt;"",R854&lt;&gt;T854)</f>
        <v/>
      </c>
    </row>
    <row r="855">
      <c r="B855" s="44" t="n"/>
      <c r="C855" s="44" t="n"/>
      <c r="D855" s="45">
        <f>IF(P855="","",IF(AC855="MISSING","MISSING COUNTRY CODE",IF(AC855&lt;&gt;"","NOT A VALID MAPCODE",IF(M855="NO CONNECTION","NO CONNECTION",IF(NOT(ISNUMBER(F855)),"NOT FOUND",IF(AD855,"CONVERTED – PLEASE CHECK","CONVERTED"))))))</f>
        <v/>
      </c>
      <c r="E855" s="46">
        <f>IF(OR(P855="",AC855&lt;&gt;""),"",TRIM(U855&amp;" "&amp;S855))</f>
        <v/>
      </c>
      <c r="F855" s="47">
        <f>IF(OR(M855="",M855="NO CONNECTION"),"",IFERROR(VALUE(SUBSTITUTE(_xlfn.FILTERXML(M855,"//latDeg"),".",MID(1/2,2,1))),""))</f>
        <v/>
      </c>
      <c r="G855" s="47">
        <f>IF(OR(M855="",M855="NO CONNECTION"),"",IFERROR(VALUE(SUBSTITUTE(_xlfn.FILTERXML(M855,"//lonDeg"),".",MID(1/2,2,1))),""))</f>
        <v/>
      </c>
      <c r="H855" s="45">
        <f>IF(ISNUMBER(F855),SUBSTITUTE(ROUND(F855,6)&amp;"",",",".")&amp;", "&amp;SUBSTITUTE(ROUND(G855,6)&amp;"",",","."),"")</f>
        <v/>
      </c>
      <c r="I855" s="46">
        <f>IF(ISNUMBER(F855),IFERROR(HYPERLINK("https://www.mymapcodes.com/go/?t="&amp;IF(U855="","AAA",U855)&amp;"&amp;ma="&amp;LEFT(S855,V855-1)&amp;"&amp;mb="&amp;MID(S855,V855+1,99),"Open on MyMapcodes →"),""),"")</f>
        <v/>
      </c>
      <c r="J855" s="48">
        <f>IF(P855="","",IF(AC855="MISSING","Add the country code: put it in front of the mapcode (e.g. ZAF RDD.2J) or in column C. ZAF = South Africa.",IF(AC855&lt;&gt;"",AC855,IF(M855="NO CONNECTION","Excel couldn't reach the mapcode service. Click the REFRESH RESULTS box just above the table.",IF(NOT(ISNUMBER(F855)),"The mapcode service doesn't recognise "&amp;E855&amp;". Check the mapcode and the country code.",IF(AD855,"Two different country codes were given, so the one in front of the mapcode ("&amp;R855&amp;") was used.",IF(E855&lt;&gt;TRIM(UPPER(B855&amp;"")),"Tidied up to "&amp;E855&amp;".","")))))))</f>
        <v/>
      </c>
      <c r="L855" s="49">
        <f>IF(E855="","",MapcodeAPI&amp;"coords/"&amp;SUBSTITUTE(E855," ","%20"))&amp;LEFT($B$13,0)</f>
        <v/>
      </c>
      <c r="M855" s="49">
        <f>IF(L855="","",IFERROR(_xlfn.WEBSERVICE(L855),IF(MapcodeAPIBackup="","NO CONNECTION",IFERROR(_xlfn.WEBSERVICE(MapcodeAPIBackup&amp;MID(L855,LEN(MapcodeAPI)+1,999)),"NO CONNECTION"))))</f>
        <v/>
      </c>
      <c r="N855" t="inlineStr">
        <is>
          <t xml:space="preserve"> </t>
        </is>
      </c>
      <c r="P855" s="50">
        <f>IFERROR(IF(AND(TRIM(B855&amp;"")="",TRIM(C855&amp;"")=""),"","#"&amp;UPPER(B855&amp;"")),"#(ERROR)")</f>
        <v/>
      </c>
      <c r="Q855" s="50">
        <f>IF(P855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855,2,999)," "," "),"﻿"," "),"​"," "),"⁠"," ")," "," ")," "," "),CHAR(9)," "),CHAR(10)," "),CHAR(13)," "),"MAPCODE"," "),CHAR(34)," "),"“"," "),"”"," "),"'"," "),"’"," "),"‘"," "),"("," "),")"," "),"["," "),"]"," "),"{"," "),"}"," "),","," "),";"," "),"|"," "),":"," "),"/"," "),"\"," ")))</f>
        <v/>
      </c>
      <c r="R855" s="50">
        <f>IF(ISNUMBER(FIND(" ",Q855)),LEFT(Q855,FIND(" ",Q855)-1),"")</f>
        <v/>
      </c>
      <c r="S855" s="50">
        <f>IF(ISNUMBER(FIND(" ",Q855)),TRIM(MID(Q855,FIND(" ",Q855)+1,999)),Q855)</f>
        <v/>
      </c>
      <c r="T8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855&amp;"")," "," "),"﻿"," "),"​"," "),"⁠"," ")," "," ")," "," "),CHAR(9)," "),CHAR(10)," "),CHAR(13)," "),"MAPCODE"," "),CHAR(34)," "),"“"," "),"”"," "),"'"," "),"’"," "),"‘"," "),"("," "),")"," "),"["," "),"]"," "),"{"," "),"}"," "),","," "),";"," "),"|"," "),":"," "),"/"," "),"\"," "))</f>
        <v/>
      </c>
      <c r="U855" s="50">
        <f>IF(R855&lt;&gt;"",R855,T855)</f>
        <v/>
      </c>
      <c r="V855" s="50">
        <f>IFERROR(FIND(".",S855),0)</f>
        <v/>
      </c>
      <c r="W855" s="50">
        <f>IF(V855&gt;0,V855-1,LEN(S855))</f>
        <v/>
      </c>
      <c r="X855" s="50">
        <f>IF(V855=0,"",IFERROR(LEFT(MID(S855,V855+1,99),FIND("-",MID(S855,V855+1,99))-1),MID(S855,V855+1,99)))</f>
        <v/>
      </c>
      <c r="Y855" s="50">
        <f>LEN(X855)</f>
        <v/>
      </c>
      <c r="Z8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855,"0",""),"1",""),"2",""),"3",""),"4",""),"5",""),"6",""),"7",""),"8",""),"9",""),"A",""),"B",""),"C",""),"D",""),"E",""),"F",""),"G",""),"H",""),"I",""),"J",""),"K",""),"L",""),"M",""),"N",""),"O",""),"P",""),"Q",""),"R",""),"S",""),"T",""),"U",""),"V",""),"W",""),"X",""),"Y",""),"Z",""),".",""),"-","")</f>
        <v/>
      </c>
      <c r="AA855" s="50">
        <f>LEN(S855)-LEN(SUBSTITUTE(S855,".",""))</f>
        <v/>
      </c>
      <c r="AB855" s="50">
        <f>AND(W855=5,Y855=4)</f>
        <v/>
      </c>
      <c r="AC855" s="50">
        <f>IF(P855="","",IF(S855="","There is no mapcode in this row, only a country code.",IF(ISNUMBER(FIND(" ",S855)),"There are too many spaces. A mapcode looks like ZAF RDD.2J: the country code, one space, then the code.",IF(Z855&lt;&gt;"","Contains characters that can't be in a mapcode: "&amp;Z855,IF(OR(AA855&lt;&gt;1,W855&lt;2,W855&gt;5,Y855&lt;2,Y855&gt;4),"This doesn't look like a mapcode. Mapcodes look like RDD.2J: 2 to 5 letters or numbers, a dot, then 2 to 4 more.",IF(AND(U855="",NOT(AB855)),"MISSING",IF(AND(U855&lt;&gt;"",OR(LEN(U855)&lt;2,LEN(U855)&gt;6,ISNUMBER(FIND(".",U855)))),"The country code """&amp;U855&amp;""" doesn't look right. Use a code like ZAF (South Africa) or US-CA (California).","")))))))</f>
        <v/>
      </c>
      <c r="AD855" s="50">
        <f>AND(R855&lt;&gt;"",T855&lt;&gt;"",R855&lt;&gt;T855)</f>
        <v/>
      </c>
    </row>
    <row r="856">
      <c r="B856" s="44" t="n"/>
      <c r="C856" s="44" t="n"/>
      <c r="D856" s="45">
        <f>IF(P856="","",IF(AC856="MISSING","MISSING COUNTRY CODE",IF(AC856&lt;&gt;"","NOT A VALID MAPCODE",IF(M856="NO CONNECTION","NO CONNECTION",IF(NOT(ISNUMBER(F856)),"NOT FOUND",IF(AD856,"CONVERTED – PLEASE CHECK","CONVERTED"))))))</f>
        <v/>
      </c>
      <c r="E856" s="46">
        <f>IF(OR(P856="",AC856&lt;&gt;""),"",TRIM(U856&amp;" "&amp;S856))</f>
        <v/>
      </c>
      <c r="F856" s="47">
        <f>IF(OR(M856="",M856="NO CONNECTION"),"",IFERROR(VALUE(SUBSTITUTE(_xlfn.FILTERXML(M856,"//latDeg"),".",MID(1/2,2,1))),""))</f>
        <v/>
      </c>
      <c r="G856" s="47">
        <f>IF(OR(M856="",M856="NO CONNECTION"),"",IFERROR(VALUE(SUBSTITUTE(_xlfn.FILTERXML(M856,"//lonDeg"),".",MID(1/2,2,1))),""))</f>
        <v/>
      </c>
      <c r="H856" s="45">
        <f>IF(ISNUMBER(F856),SUBSTITUTE(ROUND(F856,6)&amp;"",",",".")&amp;", "&amp;SUBSTITUTE(ROUND(G856,6)&amp;"",",","."),"")</f>
        <v/>
      </c>
      <c r="I856" s="46">
        <f>IF(ISNUMBER(F856),IFERROR(HYPERLINK("https://www.mymapcodes.com/go/?t="&amp;IF(U856="","AAA",U856)&amp;"&amp;ma="&amp;LEFT(S856,V856-1)&amp;"&amp;mb="&amp;MID(S856,V856+1,99),"Open on MyMapcodes →"),""),"")</f>
        <v/>
      </c>
      <c r="J856" s="48">
        <f>IF(P856="","",IF(AC856="MISSING","Add the country code: put it in front of the mapcode (e.g. ZAF RDD.2J) or in column C. ZAF = South Africa.",IF(AC856&lt;&gt;"",AC856,IF(M856="NO CONNECTION","Excel couldn't reach the mapcode service. Click the REFRESH RESULTS box just above the table.",IF(NOT(ISNUMBER(F856)),"The mapcode service doesn't recognise "&amp;E856&amp;". Check the mapcode and the country code.",IF(AD856,"Two different country codes were given, so the one in front of the mapcode ("&amp;R856&amp;") was used.",IF(E856&lt;&gt;TRIM(UPPER(B856&amp;"")),"Tidied up to "&amp;E856&amp;".","")))))))</f>
        <v/>
      </c>
      <c r="L856" s="49">
        <f>IF(E856="","",MapcodeAPI&amp;"coords/"&amp;SUBSTITUTE(E856," ","%20"))&amp;LEFT($B$13,0)</f>
        <v/>
      </c>
      <c r="M856" s="49">
        <f>IF(L856="","",IFERROR(_xlfn.WEBSERVICE(L856),IF(MapcodeAPIBackup="","NO CONNECTION",IFERROR(_xlfn.WEBSERVICE(MapcodeAPIBackup&amp;MID(L856,LEN(MapcodeAPI)+1,999)),"NO CONNECTION"))))</f>
        <v/>
      </c>
      <c r="N856" t="inlineStr">
        <is>
          <t xml:space="preserve"> </t>
        </is>
      </c>
      <c r="P856" s="50">
        <f>IFERROR(IF(AND(TRIM(B856&amp;"")="",TRIM(C856&amp;"")=""),"","#"&amp;UPPER(B856&amp;"")),"#(ERROR)")</f>
        <v/>
      </c>
      <c r="Q856" s="50">
        <f>IF(P856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856,2,999)," "," "),"﻿"," "),"​"," "),"⁠"," ")," "," ")," "," "),CHAR(9)," "),CHAR(10)," "),CHAR(13)," "),"MAPCODE"," "),CHAR(34)," "),"“"," "),"”"," "),"'"," "),"’"," "),"‘"," "),"("," "),")"," "),"["," "),"]"," "),"{"," "),"}"," "),","," "),";"," "),"|"," "),":"," "),"/"," "),"\"," ")))</f>
        <v/>
      </c>
      <c r="R856" s="50">
        <f>IF(ISNUMBER(FIND(" ",Q856)),LEFT(Q856,FIND(" ",Q856)-1),"")</f>
        <v/>
      </c>
      <c r="S856" s="50">
        <f>IF(ISNUMBER(FIND(" ",Q856)),TRIM(MID(Q856,FIND(" ",Q856)+1,999)),Q856)</f>
        <v/>
      </c>
      <c r="T8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856&amp;"")," "," "),"﻿"," "),"​"," "),"⁠"," ")," "," ")," "," "),CHAR(9)," "),CHAR(10)," "),CHAR(13)," "),"MAPCODE"," "),CHAR(34)," "),"“"," "),"”"," "),"'"," "),"’"," "),"‘"," "),"("," "),")"," "),"["," "),"]"," "),"{"," "),"}"," "),","," "),";"," "),"|"," "),":"," "),"/"," "),"\"," "))</f>
        <v/>
      </c>
      <c r="U856" s="50">
        <f>IF(R856&lt;&gt;"",R856,T856)</f>
        <v/>
      </c>
      <c r="V856" s="50">
        <f>IFERROR(FIND(".",S856),0)</f>
        <v/>
      </c>
      <c r="W856" s="50">
        <f>IF(V856&gt;0,V856-1,LEN(S856))</f>
        <v/>
      </c>
      <c r="X856" s="50">
        <f>IF(V856=0,"",IFERROR(LEFT(MID(S856,V856+1,99),FIND("-",MID(S856,V856+1,99))-1),MID(S856,V856+1,99)))</f>
        <v/>
      </c>
      <c r="Y856" s="50">
        <f>LEN(X856)</f>
        <v/>
      </c>
      <c r="Z8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856,"0",""),"1",""),"2",""),"3",""),"4",""),"5",""),"6",""),"7",""),"8",""),"9",""),"A",""),"B",""),"C",""),"D",""),"E",""),"F",""),"G",""),"H",""),"I",""),"J",""),"K",""),"L",""),"M",""),"N",""),"O",""),"P",""),"Q",""),"R",""),"S",""),"T",""),"U",""),"V",""),"W",""),"X",""),"Y",""),"Z",""),".",""),"-","")</f>
        <v/>
      </c>
      <c r="AA856" s="50">
        <f>LEN(S856)-LEN(SUBSTITUTE(S856,".",""))</f>
        <v/>
      </c>
      <c r="AB856" s="50">
        <f>AND(W856=5,Y856=4)</f>
        <v/>
      </c>
      <c r="AC856" s="50">
        <f>IF(P856="","",IF(S856="","There is no mapcode in this row, only a country code.",IF(ISNUMBER(FIND(" ",S856)),"There are too many spaces. A mapcode looks like ZAF RDD.2J: the country code, one space, then the code.",IF(Z856&lt;&gt;"","Contains characters that can't be in a mapcode: "&amp;Z856,IF(OR(AA856&lt;&gt;1,W856&lt;2,W856&gt;5,Y856&lt;2,Y856&gt;4),"This doesn't look like a mapcode. Mapcodes look like RDD.2J: 2 to 5 letters or numbers, a dot, then 2 to 4 more.",IF(AND(U856="",NOT(AB856)),"MISSING",IF(AND(U856&lt;&gt;"",OR(LEN(U856)&lt;2,LEN(U856)&gt;6,ISNUMBER(FIND(".",U856)))),"The country code """&amp;U856&amp;""" doesn't look right. Use a code like ZAF (South Africa) or US-CA (California).","")))))))</f>
        <v/>
      </c>
      <c r="AD856" s="50">
        <f>AND(R856&lt;&gt;"",T856&lt;&gt;"",R856&lt;&gt;T856)</f>
        <v/>
      </c>
    </row>
    <row r="857">
      <c r="B857" s="44" t="n"/>
      <c r="C857" s="44" t="n"/>
      <c r="D857" s="45">
        <f>IF(P857="","",IF(AC857="MISSING","MISSING COUNTRY CODE",IF(AC857&lt;&gt;"","NOT A VALID MAPCODE",IF(M857="NO CONNECTION","NO CONNECTION",IF(NOT(ISNUMBER(F857)),"NOT FOUND",IF(AD857,"CONVERTED – PLEASE CHECK","CONVERTED"))))))</f>
        <v/>
      </c>
      <c r="E857" s="46">
        <f>IF(OR(P857="",AC857&lt;&gt;""),"",TRIM(U857&amp;" "&amp;S857))</f>
        <v/>
      </c>
      <c r="F857" s="47">
        <f>IF(OR(M857="",M857="NO CONNECTION"),"",IFERROR(VALUE(SUBSTITUTE(_xlfn.FILTERXML(M857,"//latDeg"),".",MID(1/2,2,1))),""))</f>
        <v/>
      </c>
      <c r="G857" s="47">
        <f>IF(OR(M857="",M857="NO CONNECTION"),"",IFERROR(VALUE(SUBSTITUTE(_xlfn.FILTERXML(M857,"//lonDeg"),".",MID(1/2,2,1))),""))</f>
        <v/>
      </c>
      <c r="H857" s="45">
        <f>IF(ISNUMBER(F857),SUBSTITUTE(ROUND(F857,6)&amp;"",",",".")&amp;", "&amp;SUBSTITUTE(ROUND(G857,6)&amp;"",",","."),"")</f>
        <v/>
      </c>
      <c r="I857" s="46">
        <f>IF(ISNUMBER(F857),IFERROR(HYPERLINK("https://www.mymapcodes.com/go/?t="&amp;IF(U857="","AAA",U857)&amp;"&amp;ma="&amp;LEFT(S857,V857-1)&amp;"&amp;mb="&amp;MID(S857,V857+1,99),"Open on MyMapcodes →"),""),"")</f>
        <v/>
      </c>
      <c r="J857" s="48">
        <f>IF(P857="","",IF(AC857="MISSING","Add the country code: put it in front of the mapcode (e.g. ZAF RDD.2J) or in column C. ZAF = South Africa.",IF(AC857&lt;&gt;"",AC857,IF(M857="NO CONNECTION","Excel couldn't reach the mapcode service. Click the REFRESH RESULTS box just above the table.",IF(NOT(ISNUMBER(F857)),"The mapcode service doesn't recognise "&amp;E857&amp;". Check the mapcode and the country code.",IF(AD857,"Two different country codes were given, so the one in front of the mapcode ("&amp;R857&amp;") was used.",IF(E857&lt;&gt;TRIM(UPPER(B857&amp;"")),"Tidied up to "&amp;E857&amp;".","")))))))</f>
        <v/>
      </c>
      <c r="L857" s="49">
        <f>IF(E857="","",MapcodeAPI&amp;"coords/"&amp;SUBSTITUTE(E857," ","%20"))&amp;LEFT($B$13,0)</f>
        <v/>
      </c>
      <c r="M857" s="49">
        <f>IF(L857="","",IFERROR(_xlfn.WEBSERVICE(L857),IF(MapcodeAPIBackup="","NO CONNECTION",IFERROR(_xlfn.WEBSERVICE(MapcodeAPIBackup&amp;MID(L857,LEN(MapcodeAPI)+1,999)),"NO CONNECTION"))))</f>
        <v/>
      </c>
      <c r="N857" t="inlineStr">
        <is>
          <t xml:space="preserve"> </t>
        </is>
      </c>
      <c r="P857" s="50">
        <f>IFERROR(IF(AND(TRIM(B857&amp;"")="",TRIM(C857&amp;"")=""),"","#"&amp;UPPER(B857&amp;"")),"#(ERROR)")</f>
        <v/>
      </c>
      <c r="Q857" s="50">
        <f>IF(P857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857,2,999)," "," "),"﻿"," "),"​"," "),"⁠"," ")," "," ")," "," "),CHAR(9)," "),CHAR(10)," "),CHAR(13)," "),"MAPCODE"," "),CHAR(34)," "),"“"," "),"”"," "),"'"," "),"’"," "),"‘"," "),"("," "),")"," "),"["," "),"]"," "),"{"," "),"}"," "),","," "),";"," "),"|"," "),":"," "),"/"," "),"\"," ")))</f>
        <v/>
      </c>
      <c r="R857" s="50">
        <f>IF(ISNUMBER(FIND(" ",Q857)),LEFT(Q857,FIND(" ",Q857)-1),"")</f>
        <v/>
      </c>
      <c r="S857" s="50">
        <f>IF(ISNUMBER(FIND(" ",Q857)),TRIM(MID(Q857,FIND(" ",Q857)+1,999)),Q857)</f>
        <v/>
      </c>
      <c r="T8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857&amp;"")," "," "),"﻿"," "),"​"," "),"⁠"," ")," "," ")," "," "),CHAR(9)," "),CHAR(10)," "),CHAR(13)," "),"MAPCODE"," "),CHAR(34)," "),"“"," "),"”"," "),"'"," "),"’"," "),"‘"," "),"("," "),")"," "),"["," "),"]"," "),"{"," "),"}"," "),","," "),";"," "),"|"," "),":"," "),"/"," "),"\"," "))</f>
        <v/>
      </c>
      <c r="U857" s="50">
        <f>IF(R857&lt;&gt;"",R857,T857)</f>
        <v/>
      </c>
      <c r="V857" s="50">
        <f>IFERROR(FIND(".",S857),0)</f>
        <v/>
      </c>
      <c r="W857" s="50">
        <f>IF(V857&gt;0,V857-1,LEN(S857))</f>
        <v/>
      </c>
      <c r="X857" s="50">
        <f>IF(V857=0,"",IFERROR(LEFT(MID(S857,V857+1,99),FIND("-",MID(S857,V857+1,99))-1),MID(S857,V857+1,99)))</f>
        <v/>
      </c>
      <c r="Y857" s="50">
        <f>LEN(X857)</f>
        <v/>
      </c>
      <c r="Z8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857,"0",""),"1",""),"2",""),"3",""),"4",""),"5",""),"6",""),"7",""),"8",""),"9",""),"A",""),"B",""),"C",""),"D",""),"E",""),"F",""),"G",""),"H",""),"I",""),"J",""),"K",""),"L",""),"M",""),"N",""),"O",""),"P",""),"Q",""),"R",""),"S",""),"T",""),"U",""),"V",""),"W",""),"X",""),"Y",""),"Z",""),".",""),"-","")</f>
        <v/>
      </c>
      <c r="AA857" s="50">
        <f>LEN(S857)-LEN(SUBSTITUTE(S857,".",""))</f>
        <v/>
      </c>
      <c r="AB857" s="50">
        <f>AND(W857=5,Y857=4)</f>
        <v/>
      </c>
      <c r="AC857" s="50">
        <f>IF(P857="","",IF(S857="","There is no mapcode in this row, only a country code.",IF(ISNUMBER(FIND(" ",S857)),"There are too many spaces. A mapcode looks like ZAF RDD.2J: the country code, one space, then the code.",IF(Z857&lt;&gt;"","Contains characters that can't be in a mapcode: "&amp;Z857,IF(OR(AA857&lt;&gt;1,W857&lt;2,W857&gt;5,Y857&lt;2,Y857&gt;4),"This doesn't look like a mapcode. Mapcodes look like RDD.2J: 2 to 5 letters or numbers, a dot, then 2 to 4 more.",IF(AND(U857="",NOT(AB857)),"MISSING",IF(AND(U857&lt;&gt;"",OR(LEN(U857)&lt;2,LEN(U857)&gt;6,ISNUMBER(FIND(".",U857)))),"The country code """&amp;U857&amp;""" doesn't look right. Use a code like ZAF (South Africa) or US-CA (California).","")))))))</f>
        <v/>
      </c>
      <c r="AD857" s="50">
        <f>AND(R857&lt;&gt;"",T857&lt;&gt;"",R857&lt;&gt;T857)</f>
        <v/>
      </c>
    </row>
    <row r="858">
      <c r="B858" s="44" t="n"/>
      <c r="C858" s="44" t="n"/>
      <c r="D858" s="45">
        <f>IF(P858="","",IF(AC858="MISSING","MISSING COUNTRY CODE",IF(AC858&lt;&gt;"","NOT A VALID MAPCODE",IF(M858="NO CONNECTION","NO CONNECTION",IF(NOT(ISNUMBER(F858)),"NOT FOUND",IF(AD858,"CONVERTED – PLEASE CHECK","CONVERTED"))))))</f>
        <v/>
      </c>
      <c r="E858" s="46">
        <f>IF(OR(P858="",AC858&lt;&gt;""),"",TRIM(U858&amp;" "&amp;S858))</f>
        <v/>
      </c>
      <c r="F858" s="47">
        <f>IF(OR(M858="",M858="NO CONNECTION"),"",IFERROR(VALUE(SUBSTITUTE(_xlfn.FILTERXML(M858,"//latDeg"),".",MID(1/2,2,1))),""))</f>
        <v/>
      </c>
      <c r="G858" s="47">
        <f>IF(OR(M858="",M858="NO CONNECTION"),"",IFERROR(VALUE(SUBSTITUTE(_xlfn.FILTERXML(M858,"//lonDeg"),".",MID(1/2,2,1))),""))</f>
        <v/>
      </c>
      <c r="H858" s="45">
        <f>IF(ISNUMBER(F858),SUBSTITUTE(ROUND(F858,6)&amp;"",",",".")&amp;", "&amp;SUBSTITUTE(ROUND(G858,6)&amp;"",",","."),"")</f>
        <v/>
      </c>
      <c r="I858" s="46">
        <f>IF(ISNUMBER(F858),IFERROR(HYPERLINK("https://www.mymapcodes.com/go/?t="&amp;IF(U858="","AAA",U858)&amp;"&amp;ma="&amp;LEFT(S858,V858-1)&amp;"&amp;mb="&amp;MID(S858,V858+1,99),"Open on MyMapcodes →"),""),"")</f>
        <v/>
      </c>
      <c r="J858" s="48">
        <f>IF(P858="","",IF(AC858="MISSING","Add the country code: put it in front of the mapcode (e.g. ZAF RDD.2J) or in column C. ZAF = South Africa.",IF(AC858&lt;&gt;"",AC858,IF(M858="NO CONNECTION","Excel couldn't reach the mapcode service. Click the REFRESH RESULTS box just above the table.",IF(NOT(ISNUMBER(F858)),"The mapcode service doesn't recognise "&amp;E858&amp;". Check the mapcode and the country code.",IF(AD858,"Two different country codes were given, so the one in front of the mapcode ("&amp;R858&amp;") was used.",IF(E858&lt;&gt;TRIM(UPPER(B858&amp;"")),"Tidied up to "&amp;E858&amp;".","")))))))</f>
        <v/>
      </c>
      <c r="L858" s="49">
        <f>IF(E858="","",MapcodeAPI&amp;"coords/"&amp;SUBSTITUTE(E858," ","%20"))&amp;LEFT($B$13,0)</f>
        <v/>
      </c>
      <c r="M858" s="49">
        <f>IF(L858="","",IFERROR(_xlfn.WEBSERVICE(L858),IF(MapcodeAPIBackup="","NO CONNECTION",IFERROR(_xlfn.WEBSERVICE(MapcodeAPIBackup&amp;MID(L858,LEN(MapcodeAPI)+1,999)),"NO CONNECTION"))))</f>
        <v/>
      </c>
      <c r="N858" t="inlineStr">
        <is>
          <t xml:space="preserve"> </t>
        </is>
      </c>
      <c r="P858" s="50">
        <f>IFERROR(IF(AND(TRIM(B858&amp;"")="",TRIM(C858&amp;"")=""),"","#"&amp;UPPER(B858&amp;"")),"#(ERROR)")</f>
        <v/>
      </c>
      <c r="Q858" s="50">
        <f>IF(P858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858,2,999)," "," "),"﻿"," "),"​"," "),"⁠"," ")," "," ")," "," "),CHAR(9)," "),CHAR(10)," "),CHAR(13)," "),"MAPCODE"," "),CHAR(34)," "),"“"," "),"”"," "),"'"," "),"’"," "),"‘"," "),"("," "),")"," "),"["," "),"]"," "),"{"," "),"}"," "),","," "),";"," "),"|"," "),":"," "),"/"," "),"\"," ")))</f>
        <v/>
      </c>
      <c r="R858" s="50">
        <f>IF(ISNUMBER(FIND(" ",Q858)),LEFT(Q858,FIND(" ",Q858)-1),"")</f>
        <v/>
      </c>
      <c r="S858" s="50">
        <f>IF(ISNUMBER(FIND(" ",Q858)),TRIM(MID(Q858,FIND(" ",Q858)+1,999)),Q858)</f>
        <v/>
      </c>
      <c r="T8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858&amp;"")," "," "),"﻿"," "),"​"," "),"⁠"," ")," "," ")," "," "),CHAR(9)," "),CHAR(10)," "),CHAR(13)," "),"MAPCODE"," "),CHAR(34)," "),"“"," "),"”"," "),"'"," "),"’"," "),"‘"," "),"("," "),")"," "),"["," "),"]"," "),"{"," "),"}"," "),","," "),";"," "),"|"," "),":"," "),"/"," "),"\"," "))</f>
        <v/>
      </c>
      <c r="U858" s="50">
        <f>IF(R858&lt;&gt;"",R858,T858)</f>
        <v/>
      </c>
      <c r="V858" s="50">
        <f>IFERROR(FIND(".",S858),0)</f>
        <v/>
      </c>
      <c r="W858" s="50">
        <f>IF(V858&gt;0,V858-1,LEN(S858))</f>
        <v/>
      </c>
      <c r="X858" s="50">
        <f>IF(V858=0,"",IFERROR(LEFT(MID(S858,V858+1,99),FIND("-",MID(S858,V858+1,99))-1),MID(S858,V858+1,99)))</f>
        <v/>
      </c>
      <c r="Y858" s="50">
        <f>LEN(X858)</f>
        <v/>
      </c>
      <c r="Z8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858,"0",""),"1",""),"2",""),"3",""),"4",""),"5",""),"6",""),"7",""),"8",""),"9",""),"A",""),"B",""),"C",""),"D",""),"E",""),"F",""),"G",""),"H",""),"I",""),"J",""),"K",""),"L",""),"M",""),"N",""),"O",""),"P",""),"Q",""),"R",""),"S",""),"T",""),"U",""),"V",""),"W",""),"X",""),"Y",""),"Z",""),".",""),"-","")</f>
        <v/>
      </c>
      <c r="AA858" s="50">
        <f>LEN(S858)-LEN(SUBSTITUTE(S858,".",""))</f>
        <v/>
      </c>
      <c r="AB858" s="50">
        <f>AND(W858=5,Y858=4)</f>
        <v/>
      </c>
      <c r="AC858" s="50">
        <f>IF(P858="","",IF(S858="","There is no mapcode in this row, only a country code.",IF(ISNUMBER(FIND(" ",S858)),"There are too many spaces. A mapcode looks like ZAF RDD.2J: the country code, one space, then the code.",IF(Z858&lt;&gt;"","Contains characters that can't be in a mapcode: "&amp;Z858,IF(OR(AA858&lt;&gt;1,W858&lt;2,W858&gt;5,Y858&lt;2,Y858&gt;4),"This doesn't look like a mapcode. Mapcodes look like RDD.2J: 2 to 5 letters or numbers, a dot, then 2 to 4 more.",IF(AND(U858="",NOT(AB858)),"MISSING",IF(AND(U858&lt;&gt;"",OR(LEN(U858)&lt;2,LEN(U858)&gt;6,ISNUMBER(FIND(".",U858)))),"The country code """&amp;U858&amp;""" doesn't look right. Use a code like ZAF (South Africa) or US-CA (California).","")))))))</f>
        <v/>
      </c>
      <c r="AD858" s="50">
        <f>AND(R858&lt;&gt;"",T858&lt;&gt;"",R858&lt;&gt;T858)</f>
        <v/>
      </c>
    </row>
    <row r="859">
      <c r="B859" s="44" t="n"/>
      <c r="C859" s="44" t="n"/>
      <c r="D859" s="45">
        <f>IF(P859="","",IF(AC859="MISSING","MISSING COUNTRY CODE",IF(AC859&lt;&gt;"","NOT A VALID MAPCODE",IF(M859="NO CONNECTION","NO CONNECTION",IF(NOT(ISNUMBER(F859)),"NOT FOUND",IF(AD859,"CONVERTED – PLEASE CHECK","CONVERTED"))))))</f>
        <v/>
      </c>
      <c r="E859" s="46">
        <f>IF(OR(P859="",AC859&lt;&gt;""),"",TRIM(U859&amp;" "&amp;S859))</f>
        <v/>
      </c>
      <c r="F859" s="47">
        <f>IF(OR(M859="",M859="NO CONNECTION"),"",IFERROR(VALUE(SUBSTITUTE(_xlfn.FILTERXML(M859,"//latDeg"),".",MID(1/2,2,1))),""))</f>
        <v/>
      </c>
      <c r="G859" s="47">
        <f>IF(OR(M859="",M859="NO CONNECTION"),"",IFERROR(VALUE(SUBSTITUTE(_xlfn.FILTERXML(M859,"//lonDeg"),".",MID(1/2,2,1))),""))</f>
        <v/>
      </c>
      <c r="H859" s="45">
        <f>IF(ISNUMBER(F859),SUBSTITUTE(ROUND(F859,6)&amp;"",",",".")&amp;", "&amp;SUBSTITUTE(ROUND(G859,6)&amp;"",",","."),"")</f>
        <v/>
      </c>
      <c r="I859" s="46">
        <f>IF(ISNUMBER(F859),IFERROR(HYPERLINK("https://www.mymapcodes.com/go/?t="&amp;IF(U859="","AAA",U859)&amp;"&amp;ma="&amp;LEFT(S859,V859-1)&amp;"&amp;mb="&amp;MID(S859,V859+1,99),"Open on MyMapcodes →"),""),"")</f>
        <v/>
      </c>
      <c r="J859" s="48">
        <f>IF(P859="","",IF(AC859="MISSING","Add the country code: put it in front of the mapcode (e.g. ZAF RDD.2J) or in column C. ZAF = South Africa.",IF(AC859&lt;&gt;"",AC859,IF(M859="NO CONNECTION","Excel couldn't reach the mapcode service. Click the REFRESH RESULTS box just above the table.",IF(NOT(ISNUMBER(F859)),"The mapcode service doesn't recognise "&amp;E859&amp;". Check the mapcode and the country code.",IF(AD859,"Two different country codes were given, so the one in front of the mapcode ("&amp;R859&amp;") was used.",IF(E859&lt;&gt;TRIM(UPPER(B859&amp;"")),"Tidied up to "&amp;E859&amp;".","")))))))</f>
        <v/>
      </c>
      <c r="L859" s="49">
        <f>IF(E859="","",MapcodeAPI&amp;"coords/"&amp;SUBSTITUTE(E859," ","%20"))&amp;LEFT($B$13,0)</f>
        <v/>
      </c>
      <c r="M859" s="49">
        <f>IF(L859="","",IFERROR(_xlfn.WEBSERVICE(L859),IF(MapcodeAPIBackup="","NO CONNECTION",IFERROR(_xlfn.WEBSERVICE(MapcodeAPIBackup&amp;MID(L859,LEN(MapcodeAPI)+1,999)),"NO CONNECTION"))))</f>
        <v/>
      </c>
      <c r="N859" t="inlineStr">
        <is>
          <t xml:space="preserve"> </t>
        </is>
      </c>
      <c r="P859" s="50">
        <f>IFERROR(IF(AND(TRIM(B859&amp;"")="",TRIM(C859&amp;"")=""),"","#"&amp;UPPER(B859&amp;"")),"#(ERROR)")</f>
        <v/>
      </c>
      <c r="Q859" s="50">
        <f>IF(P859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859,2,999)," "," "),"﻿"," "),"​"," "),"⁠"," ")," "," ")," "," "),CHAR(9)," "),CHAR(10)," "),CHAR(13)," "),"MAPCODE"," "),CHAR(34)," "),"“"," "),"”"," "),"'"," "),"’"," "),"‘"," "),"("," "),")"," "),"["," "),"]"," "),"{"," "),"}"," "),","," "),";"," "),"|"," "),":"," "),"/"," "),"\"," ")))</f>
        <v/>
      </c>
      <c r="R859" s="50">
        <f>IF(ISNUMBER(FIND(" ",Q859)),LEFT(Q859,FIND(" ",Q859)-1),"")</f>
        <v/>
      </c>
      <c r="S859" s="50">
        <f>IF(ISNUMBER(FIND(" ",Q859)),TRIM(MID(Q859,FIND(" ",Q859)+1,999)),Q859)</f>
        <v/>
      </c>
      <c r="T8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859&amp;"")," "," "),"﻿"," "),"​"," "),"⁠"," ")," "," ")," "," "),CHAR(9)," "),CHAR(10)," "),CHAR(13)," "),"MAPCODE"," "),CHAR(34)," "),"“"," "),"”"," "),"'"," "),"’"," "),"‘"," "),"("," "),")"," "),"["," "),"]"," "),"{"," "),"}"," "),","," "),";"," "),"|"," "),":"," "),"/"," "),"\"," "))</f>
        <v/>
      </c>
      <c r="U859" s="50">
        <f>IF(R859&lt;&gt;"",R859,T859)</f>
        <v/>
      </c>
      <c r="V859" s="50">
        <f>IFERROR(FIND(".",S859),0)</f>
        <v/>
      </c>
      <c r="W859" s="50">
        <f>IF(V859&gt;0,V859-1,LEN(S859))</f>
        <v/>
      </c>
      <c r="X859" s="50">
        <f>IF(V859=0,"",IFERROR(LEFT(MID(S859,V859+1,99),FIND("-",MID(S859,V859+1,99))-1),MID(S859,V859+1,99)))</f>
        <v/>
      </c>
      <c r="Y859" s="50">
        <f>LEN(X859)</f>
        <v/>
      </c>
      <c r="Z8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859,"0",""),"1",""),"2",""),"3",""),"4",""),"5",""),"6",""),"7",""),"8",""),"9",""),"A",""),"B",""),"C",""),"D",""),"E",""),"F",""),"G",""),"H",""),"I",""),"J",""),"K",""),"L",""),"M",""),"N",""),"O",""),"P",""),"Q",""),"R",""),"S",""),"T",""),"U",""),"V",""),"W",""),"X",""),"Y",""),"Z",""),".",""),"-","")</f>
        <v/>
      </c>
      <c r="AA859" s="50">
        <f>LEN(S859)-LEN(SUBSTITUTE(S859,".",""))</f>
        <v/>
      </c>
      <c r="AB859" s="50">
        <f>AND(W859=5,Y859=4)</f>
        <v/>
      </c>
      <c r="AC859" s="50">
        <f>IF(P859="","",IF(S859="","There is no mapcode in this row, only a country code.",IF(ISNUMBER(FIND(" ",S859)),"There are too many spaces. A mapcode looks like ZAF RDD.2J: the country code, one space, then the code.",IF(Z859&lt;&gt;"","Contains characters that can't be in a mapcode: "&amp;Z859,IF(OR(AA859&lt;&gt;1,W859&lt;2,W859&gt;5,Y859&lt;2,Y859&gt;4),"This doesn't look like a mapcode. Mapcodes look like RDD.2J: 2 to 5 letters or numbers, a dot, then 2 to 4 more.",IF(AND(U859="",NOT(AB859)),"MISSING",IF(AND(U859&lt;&gt;"",OR(LEN(U859)&lt;2,LEN(U859)&gt;6,ISNUMBER(FIND(".",U859)))),"The country code """&amp;U859&amp;""" doesn't look right. Use a code like ZAF (South Africa) or US-CA (California).","")))))))</f>
        <v/>
      </c>
      <c r="AD859" s="50">
        <f>AND(R859&lt;&gt;"",T859&lt;&gt;"",R859&lt;&gt;T859)</f>
        <v/>
      </c>
    </row>
    <row r="860">
      <c r="B860" s="44" t="n"/>
      <c r="C860" s="44" t="n"/>
      <c r="D860" s="45">
        <f>IF(P860="","",IF(AC860="MISSING","MISSING COUNTRY CODE",IF(AC860&lt;&gt;"","NOT A VALID MAPCODE",IF(M860="NO CONNECTION","NO CONNECTION",IF(NOT(ISNUMBER(F860)),"NOT FOUND",IF(AD860,"CONVERTED – PLEASE CHECK","CONVERTED"))))))</f>
        <v/>
      </c>
      <c r="E860" s="46">
        <f>IF(OR(P860="",AC860&lt;&gt;""),"",TRIM(U860&amp;" "&amp;S860))</f>
        <v/>
      </c>
      <c r="F860" s="47">
        <f>IF(OR(M860="",M860="NO CONNECTION"),"",IFERROR(VALUE(SUBSTITUTE(_xlfn.FILTERXML(M860,"//latDeg"),".",MID(1/2,2,1))),""))</f>
        <v/>
      </c>
      <c r="G860" s="47">
        <f>IF(OR(M860="",M860="NO CONNECTION"),"",IFERROR(VALUE(SUBSTITUTE(_xlfn.FILTERXML(M860,"//lonDeg"),".",MID(1/2,2,1))),""))</f>
        <v/>
      </c>
      <c r="H860" s="45">
        <f>IF(ISNUMBER(F860),SUBSTITUTE(ROUND(F860,6)&amp;"",",",".")&amp;", "&amp;SUBSTITUTE(ROUND(G860,6)&amp;"",",","."),"")</f>
        <v/>
      </c>
      <c r="I860" s="46">
        <f>IF(ISNUMBER(F860),IFERROR(HYPERLINK("https://www.mymapcodes.com/go/?t="&amp;IF(U860="","AAA",U860)&amp;"&amp;ma="&amp;LEFT(S860,V860-1)&amp;"&amp;mb="&amp;MID(S860,V860+1,99),"Open on MyMapcodes →"),""),"")</f>
        <v/>
      </c>
      <c r="J860" s="48">
        <f>IF(P860="","",IF(AC860="MISSING","Add the country code: put it in front of the mapcode (e.g. ZAF RDD.2J) or in column C. ZAF = South Africa.",IF(AC860&lt;&gt;"",AC860,IF(M860="NO CONNECTION","Excel couldn't reach the mapcode service. Click the REFRESH RESULTS box just above the table.",IF(NOT(ISNUMBER(F860)),"The mapcode service doesn't recognise "&amp;E860&amp;". Check the mapcode and the country code.",IF(AD860,"Two different country codes were given, so the one in front of the mapcode ("&amp;R860&amp;") was used.",IF(E860&lt;&gt;TRIM(UPPER(B860&amp;"")),"Tidied up to "&amp;E860&amp;".","")))))))</f>
        <v/>
      </c>
      <c r="L860" s="49">
        <f>IF(E860="","",MapcodeAPI&amp;"coords/"&amp;SUBSTITUTE(E860," ","%20"))&amp;LEFT($B$13,0)</f>
        <v/>
      </c>
      <c r="M860" s="49">
        <f>IF(L860="","",IFERROR(_xlfn.WEBSERVICE(L860),IF(MapcodeAPIBackup="","NO CONNECTION",IFERROR(_xlfn.WEBSERVICE(MapcodeAPIBackup&amp;MID(L860,LEN(MapcodeAPI)+1,999)),"NO CONNECTION"))))</f>
        <v/>
      </c>
      <c r="N860" t="inlineStr">
        <is>
          <t xml:space="preserve"> </t>
        </is>
      </c>
      <c r="P860" s="50">
        <f>IFERROR(IF(AND(TRIM(B860&amp;"")="",TRIM(C860&amp;"")=""),"","#"&amp;UPPER(B860&amp;"")),"#(ERROR)")</f>
        <v/>
      </c>
      <c r="Q860" s="50">
        <f>IF(P860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860,2,999)," "," "),"﻿"," "),"​"," "),"⁠"," ")," "," ")," "," "),CHAR(9)," "),CHAR(10)," "),CHAR(13)," "),"MAPCODE"," "),CHAR(34)," "),"“"," "),"”"," "),"'"," "),"’"," "),"‘"," "),"("," "),")"," "),"["," "),"]"," "),"{"," "),"}"," "),","," "),";"," "),"|"," "),":"," "),"/"," "),"\"," ")))</f>
        <v/>
      </c>
      <c r="R860" s="50">
        <f>IF(ISNUMBER(FIND(" ",Q860)),LEFT(Q860,FIND(" ",Q860)-1),"")</f>
        <v/>
      </c>
      <c r="S860" s="50">
        <f>IF(ISNUMBER(FIND(" ",Q860)),TRIM(MID(Q860,FIND(" ",Q860)+1,999)),Q860)</f>
        <v/>
      </c>
      <c r="T8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860&amp;"")," "," "),"﻿"," "),"​"," "),"⁠"," ")," "," ")," "," "),CHAR(9)," "),CHAR(10)," "),CHAR(13)," "),"MAPCODE"," "),CHAR(34)," "),"“"," "),"”"," "),"'"," "),"’"," "),"‘"," "),"("," "),")"," "),"["," "),"]"," "),"{"," "),"}"," "),","," "),";"," "),"|"," "),":"," "),"/"," "),"\"," "))</f>
        <v/>
      </c>
      <c r="U860" s="50">
        <f>IF(R860&lt;&gt;"",R860,T860)</f>
        <v/>
      </c>
      <c r="V860" s="50">
        <f>IFERROR(FIND(".",S860),0)</f>
        <v/>
      </c>
      <c r="W860" s="50">
        <f>IF(V860&gt;0,V860-1,LEN(S860))</f>
        <v/>
      </c>
      <c r="X860" s="50">
        <f>IF(V860=0,"",IFERROR(LEFT(MID(S860,V860+1,99),FIND("-",MID(S860,V860+1,99))-1),MID(S860,V860+1,99)))</f>
        <v/>
      </c>
      <c r="Y860" s="50">
        <f>LEN(X860)</f>
        <v/>
      </c>
      <c r="Z8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860,"0",""),"1",""),"2",""),"3",""),"4",""),"5",""),"6",""),"7",""),"8",""),"9",""),"A",""),"B",""),"C",""),"D",""),"E",""),"F",""),"G",""),"H",""),"I",""),"J",""),"K",""),"L",""),"M",""),"N",""),"O",""),"P",""),"Q",""),"R",""),"S",""),"T",""),"U",""),"V",""),"W",""),"X",""),"Y",""),"Z",""),".",""),"-","")</f>
        <v/>
      </c>
      <c r="AA860" s="50">
        <f>LEN(S860)-LEN(SUBSTITUTE(S860,".",""))</f>
        <v/>
      </c>
      <c r="AB860" s="50">
        <f>AND(W860=5,Y860=4)</f>
        <v/>
      </c>
      <c r="AC860" s="50">
        <f>IF(P860="","",IF(S860="","There is no mapcode in this row, only a country code.",IF(ISNUMBER(FIND(" ",S860)),"There are too many spaces. A mapcode looks like ZAF RDD.2J: the country code, one space, then the code.",IF(Z860&lt;&gt;"","Contains characters that can't be in a mapcode: "&amp;Z860,IF(OR(AA860&lt;&gt;1,W860&lt;2,W860&gt;5,Y860&lt;2,Y860&gt;4),"This doesn't look like a mapcode. Mapcodes look like RDD.2J: 2 to 5 letters or numbers, a dot, then 2 to 4 more.",IF(AND(U860="",NOT(AB860)),"MISSING",IF(AND(U860&lt;&gt;"",OR(LEN(U860)&lt;2,LEN(U860)&gt;6,ISNUMBER(FIND(".",U860)))),"The country code """&amp;U860&amp;""" doesn't look right. Use a code like ZAF (South Africa) or US-CA (California).","")))))))</f>
        <v/>
      </c>
      <c r="AD860" s="50">
        <f>AND(R860&lt;&gt;"",T860&lt;&gt;"",R860&lt;&gt;T860)</f>
        <v/>
      </c>
    </row>
    <row r="861">
      <c r="B861" s="44" t="n"/>
      <c r="C861" s="44" t="n"/>
      <c r="D861" s="45">
        <f>IF(P861="","",IF(AC861="MISSING","MISSING COUNTRY CODE",IF(AC861&lt;&gt;"","NOT A VALID MAPCODE",IF(M861="NO CONNECTION","NO CONNECTION",IF(NOT(ISNUMBER(F861)),"NOT FOUND",IF(AD861,"CONVERTED – PLEASE CHECK","CONVERTED"))))))</f>
        <v/>
      </c>
      <c r="E861" s="46">
        <f>IF(OR(P861="",AC861&lt;&gt;""),"",TRIM(U861&amp;" "&amp;S861))</f>
        <v/>
      </c>
      <c r="F861" s="47">
        <f>IF(OR(M861="",M861="NO CONNECTION"),"",IFERROR(VALUE(SUBSTITUTE(_xlfn.FILTERXML(M861,"//latDeg"),".",MID(1/2,2,1))),""))</f>
        <v/>
      </c>
      <c r="G861" s="47">
        <f>IF(OR(M861="",M861="NO CONNECTION"),"",IFERROR(VALUE(SUBSTITUTE(_xlfn.FILTERXML(M861,"//lonDeg"),".",MID(1/2,2,1))),""))</f>
        <v/>
      </c>
      <c r="H861" s="45">
        <f>IF(ISNUMBER(F861),SUBSTITUTE(ROUND(F861,6)&amp;"",",",".")&amp;", "&amp;SUBSTITUTE(ROUND(G861,6)&amp;"",",","."),"")</f>
        <v/>
      </c>
      <c r="I861" s="46">
        <f>IF(ISNUMBER(F861),IFERROR(HYPERLINK("https://www.mymapcodes.com/go/?t="&amp;IF(U861="","AAA",U861)&amp;"&amp;ma="&amp;LEFT(S861,V861-1)&amp;"&amp;mb="&amp;MID(S861,V861+1,99),"Open on MyMapcodes →"),""),"")</f>
        <v/>
      </c>
      <c r="J861" s="48">
        <f>IF(P861="","",IF(AC861="MISSING","Add the country code: put it in front of the mapcode (e.g. ZAF RDD.2J) or in column C. ZAF = South Africa.",IF(AC861&lt;&gt;"",AC861,IF(M861="NO CONNECTION","Excel couldn't reach the mapcode service. Click the REFRESH RESULTS box just above the table.",IF(NOT(ISNUMBER(F861)),"The mapcode service doesn't recognise "&amp;E861&amp;". Check the mapcode and the country code.",IF(AD861,"Two different country codes were given, so the one in front of the mapcode ("&amp;R861&amp;") was used.",IF(E861&lt;&gt;TRIM(UPPER(B861&amp;"")),"Tidied up to "&amp;E861&amp;".","")))))))</f>
        <v/>
      </c>
      <c r="L861" s="49">
        <f>IF(E861="","",MapcodeAPI&amp;"coords/"&amp;SUBSTITUTE(E861," ","%20"))&amp;LEFT($B$13,0)</f>
        <v/>
      </c>
      <c r="M861" s="49">
        <f>IF(L861="","",IFERROR(_xlfn.WEBSERVICE(L861),IF(MapcodeAPIBackup="","NO CONNECTION",IFERROR(_xlfn.WEBSERVICE(MapcodeAPIBackup&amp;MID(L861,LEN(MapcodeAPI)+1,999)),"NO CONNECTION"))))</f>
        <v/>
      </c>
      <c r="N861" t="inlineStr">
        <is>
          <t xml:space="preserve"> </t>
        </is>
      </c>
      <c r="P861" s="50">
        <f>IFERROR(IF(AND(TRIM(B861&amp;"")="",TRIM(C861&amp;"")=""),"","#"&amp;UPPER(B861&amp;"")),"#(ERROR)")</f>
        <v/>
      </c>
      <c r="Q861" s="50">
        <f>IF(P861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861,2,999)," "," "),"﻿"," "),"​"," "),"⁠"," ")," "," ")," "," "),CHAR(9)," "),CHAR(10)," "),CHAR(13)," "),"MAPCODE"," "),CHAR(34)," "),"“"," "),"”"," "),"'"," "),"’"," "),"‘"," "),"("," "),")"," "),"["," "),"]"," "),"{"," "),"}"," "),","," "),";"," "),"|"," "),":"," "),"/"," "),"\"," ")))</f>
        <v/>
      </c>
      <c r="R861" s="50">
        <f>IF(ISNUMBER(FIND(" ",Q861)),LEFT(Q861,FIND(" ",Q861)-1),"")</f>
        <v/>
      </c>
      <c r="S861" s="50">
        <f>IF(ISNUMBER(FIND(" ",Q861)),TRIM(MID(Q861,FIND(" ",Q861)+1,999)),Q861)</f>
        <v/>
      </c>
      <c r="T8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861&amp;"")," "," "),"﻿"," "),"​"," "),"⁠"," ")," "," ")," "," "),CHAR(9)," "),CHAR(10)," "),CHAR(13)," "),"MAPCODE"," "),CHAR(34)," "),"“"," "),"”"," "),"'"," "),"’"," "),"‘"," "),"("," "),")"," "),"["," "),"]"," "),"{"," "),"}"," "),","," "),";"," "),"|"," "),":"," "),"/"," "),"\"," "))</f>
        <v/>
      </c>
      <c r="U861" s="50">
        <f>IF(R861&lt;&gt;"",R861,T861)</f>
        <v/>
      </c>
      <c r="V861" s="50">
        <f>IFERROR(FIND(".",S861),0)</f>
        <v/>
      </c>
      <c r="W861" s="50">
        <f>IF(V861&gt;0,V861-1,LEN(S861))</f>
        <v/>
      </c>
      <c r="X861" s="50">
        <f>IF(V861=0,"",IFERROR(LEFT(MID(S861,V861+1,99),FIND("-",MID(S861,V861+1,99))-1),MID(S861,V861+1,99)))</f>
        <v/>
      </c>
      <c r="Y861" s="50">
        <f>LEN(X861)</f>
        <v/>
      </c>
      <c r="Z8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861,"0",""),"1",""),"2",""),"3",""),"4",""),"5",""),"6",""),"7",""),"8",""),"9",""),"A",""),"B",""),"C",""),"D",""),"E",""),"F",""),"G",""),"H",""),"I",""),"J",""),"K",""),"L",""),"M",""),"N",""),"O",""),"P",""),"Q",""),"R",""),"S",""),"T",""),"U",""),"V",""),"W",""),"X",""),"Y",""),"Z",""),".",""),"-","")</f>
        <v/>
      </c>
      <c r="AA861" s="50">
        <f>LEN(S861)-LEN(SUBSTITUTE(S861,".",""))</f>
        <v/>
      </c>
      <c r="AB861" s="50">
        <f>AND(W861=5,Y861=4)</f>
        <v/>
      </c>
      <c r="AC861" s="50">
        <f>IF(P861="","",IF(S861="","There is no mapcode in this row, only a country code.",IF(ISNUMBER(FIND(" ",S861)),"There are too many spaces. A mapcode looks like ZAF RDD.2J: the country code, one space, then the code.",IF(Z861&lt;&gt;"","Contains characters that can't be in a mapcode: "&amp;Z861,IF(OR(AA861&lt;&gt;1,W861&lt;2,W861&gt;5,Y861&lt;2,Y861&gt;4),"This doesn't look like a mapcode. Mapcodes look like RDD.2J: 2 to 5 letters or numbers, a dot, then 2 to 4 more.",IF(AND(U861="",NOT(AB861)),"MISSING",IF(AND(U861&lt;&gt;"",OR(LEN(U861)&lt;2,LEN(U861)&gt;6,ISNUMBER(FIND(".",U861)))),"The country code """&amp;U861&amp;""" doesn't look right. Use a code like ZAF (South Africa) or US-CA (California).","")))))))</f>
        <v/>
      </c>
      <c r="AD861" s="50">
        <f>AND(R861&lt;&gt;"",T861&lt;&gt;"",R861&lt;&gt;T861)</f>
        <v/>
      </c>
    </row>
    <row r="862">
      <c r="B862" s="44" t="n"/>
      <c r="C862" s="44" t="n"/>
      <c r="D862" s="45">
        <f>IF(P862="","",IF(AC862="MISSING","MISSING COUNTRY CODE",IF(AC862&lt;&gt;"","NOT A VALID MAPCODE",IF(M862="NO CONNECTION","NO CONNECTION",IF(NOT(ISNUMBER(F862)),"NOT FOUND",IF(AD862,"CONVERTED – PLEASE CHECK","CONVERTED"))))))</f>
        <v/>
      </c>
      <c r="E862" s="46">
        <f>IF(OR(P862="",AC862&lt;&gt;""),"",TRIM(U862&amp;" "&amp;S862))</f>
        <v/>
      </c>
      <c r="F862" s="47">
        <f>IF(OR(M862="",M862="NO CONNECTION"),"",IFERROR(VALUE(SUBSTITUTE(_xlfn.FILTERXML(M862,"//latDeg"),".",MID(1/2,2,1))),""))</f>
        <v/>
      </c>
      <c r="G862" s="47">
        <f>IF(OR(M862="",M862="NO CONNECTION"),"",IFERROR(VALUE(SUBSTITUTE(_xlfn.FILTERXML(M862,"//lonDeg"),".",MID(1/2,2,1))),""))</f>
        <v/>
      </c>
      <c r="H862" s="45">
        <f>IF(ISNUMBER(F862),SUBSTITUTE(ROUND(F862,6)&amp;"",",",".")&amp;", "&amp;SUBSTITUTE(ROUND(G862,6)&amp;"",",","."),"")</f>
        <v/>
      </c>
      <c r="I862" s="46">
        <f>IF(ISNUMBER(F862),IFERROR(HYPERLINK("https://www.mymapcodes.com/go/?t="&amp;IF(U862="","AAA",U862)&amp;"&amp;ma="&amp;LEFT(S862,V862-1)&amp;"&amp;mb="&amp;MID(S862,V862+1,99),"Open on MyMapcodes →"),""),"")</f>
        <v/>
      </c>
      <c r="J862" s="48">
        <f>IF(P862="","",IF(AC862="MISSING","Add the country code: put it in front of the mapcode (e.g. ZAF RDD.2J) or in column C. ZAF = South Africa.",IF(AC862&lt;&gt;"",AC862,IF(M862="NO CONNECTION","Excel couldn't reach the mapcode service. Click the REFRESH RESULTS box just above the table.",IF(NOT(ISNUMBER(F862)),"The mapcode service doesn't recognise "&amp;E862&amp;". Check the mapcode and the country code.",IF(AD862,"Two different country codes were given, so the one in front of the mapcode ("&amp;R862&amp;") was used.",IF(E862&lt;&gt;TRIM(UPPER(B862&amp;"")),"Tidied up to "&amp;E862&amp;".","")))))))</f>
        <v/>
      </c>
      <c r="L862" s="49">
        <f>IF(E862="","",MapcodeAPI&amp;"coords/"&amp;SUBSTITUTE(E862," ","%20"))&amp;LEFT($B$13,0)</f>
        <v/>
      </c>
      <c r="M862" s="49">
        <f>IF(L862="","",IFERROR(_xlfn.WEBSERVICE(L862),IF(MapcodeAPIBackup="","NO CONNECTION",IFERROR(_xlfn.WEBSERVICE(MapcodeAPIBackup&amp;MID(L862,LEN(MapcodeAPI)+1,999)),"NO CONNECTION"))))</f>
        <v/>
      </c>
      <c r="N862" t="inlineStr">
        <is>
          <t xml:space="preserve"> </t>
        </is>
      </c>
      <c r="P862" s="50">
        <f>IFERROR(IF(AND(TRIM(B862&amp;"")="",TRIM(C862&amp;"")=""),"","#"&amp;UPPER(B862&amp;"")),"#(ERROR)")</f>
        <v/>
      </c>
      <c r="Q862" s="50">
        <f>IF(P862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862,2,999)," "," "),"﻿"," "),"​"," "),"⁠"," ")," "," ")," "," "),CHAR(9)," "),CHAR(10)," "),CHAR(13)," "),"MAPCODE"," "),CHAR(34)," "),"“"," "),"”"," "),"'"," "),"’"," "),"‘"," "),"("," "),")"," "),"["," "),"]"," "),"{"," "),"}"," "),","," "),";"," "),"|"," "),":"," "),"/"," "),"\"," ")))</f>
        <v/>
      </c>
      <c r="R862" s="50">
        <f>IF(ISNUMBER(FIND(" ",Q862)),LEFT(Q862,FIND(" ",Q862)-1),"")</f>
        <v/>
      </c>
      <c r="S862" s="50">
        <f>IF(ISNUMBER(FIND(" ",Q862)),TRIM(MID(Q862,FIND(" ",Q862)+1,999)),Q862)</f>
        <v/>
      </c>
      <c r="T8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862&amp;"")," "," "),"﻿"," "),"​"," "),"⁠"," ")," "," ")," "," "),CHAR(9)," "),CHAR(10)," "),CHAR(13)," "),"MAPCODE"," "),CHAR(34)," "),"“"," "),"”"," "),"'"," "),"’"," "),"‘"," "),"("," "),")"," "),"["," "),"]"," "),"{"," "),"}"," "),","," "),";"," "),"|"," "),":"," "),"/"," "),"\"," "))</f>
        <v/>
      </c>
      <c r="U862" s="50">
        <f>IF(R862&lt;&gt;"",R862,T862)</f>
        <v/>
      </c>
      <c r="V862" s="50">
        <f>IFERROR(FIND(".",S862),0)</f>
        <v/>
      </c>
      <c r="W862" s="50">
        <f>IF(V862&gt;0,V862-1,LEN(S862))</f>
        <v/>
      </c>
      <c r="X862" s="50">
        <f>IF(V862=0,"",IFERROR(LEFT(MID(S862,V862+1,99),FIND("-",MID(S862,V862+1,99))-1),MID(S862,V862+1,99)))</f>
        <v/>
      </c>
      <c r="Y862" s="50">
        <f>LEN(X862)</f>
        <v/>
      </c>
      <c r="Z8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862,"0",""),"1",""),"2",""),"3",""),"4",""),"5",""),"6",""),"7",""),"8",""),"9",""),"A",""),"B",""),"C",""),"D",""),"E",""),"F",""),"G",""),"H",""),"I",""),"J",""),"K",""),"L",""),"M",""),"N",""),"O",""),"P",""),"Q",""),"R",""),"S",""),"T",""),"U",""),"V",""),"W",""),"X",""),"Y",""),"Z",""),".",""),"-","")</f>
        <v/>
      </c>
      <c r="AA862" s="50">
        <f>LEN(S862)-LEN(SUBSTITUTE(S862,".",""))</f>
        <v/>
      </c>
      <c r="AB862" s="50">
        <f>AND(W862=5,Y862=4)</f>
        <v/>
      </c>
      <c r="AC862" s="50">
        <f>IF(P862="","",IF(S862="","There is no mapcode in this row, only a country code.",IF(ISNUMBER(FIND(" ",S862)),"There are too many spaces. A mapcode looks like ZAF RDD.2J: the country code, one space, then the code.",IF(Z862&lt;&gt;"","Contains characters that can't be in a mapcode: "&amp;Z862,IF(OR(AA862&lt;&gt;1,W862&lt;2,W862&gt;5,Y862&lt;2,Y862&gt;4),"This doesn't look like a mapcode. Mapcodes look like RDD.2J: 2 to 5 letters or numbers, a dot, then 2 to 4 more.",IF(AND(U862="",NOT(AB862)),"MISSING",IF(AND(U862&lt;&gt;"",OR(LEN(U862)&lt;2,LEN(U862)&gt;6,ISNUMBER(FIND(".",U862)))),"The country code """&amp;U862&amp;""" doesn't look right. Use a code like ZAF (South Africa) or US-CA (California).","")))))))</f>
        <v/>
      </c>
      <c r="AD862" s="50">
        <f>AND(R862&lt;&gt;"",T862&lt;&gt;"",R862&lt;&gt;T862)</f>
        <v/>
      </c>
    </row>
    <row r="863">
      <c r="B863" s="44" t="n"/>
      <c r="C863" s="44" t="n"/>
      <c r="D863" s="45">
        <f>IF(P863="","",IF(AC863="MISSING","MISSING COUNTRY CODE",IF(AC863&lt;&gt;"","NOT A VALID MAPCODE",IF(M863="NO CONNECTION","NO CONNECTION",IF(NOT(ISNUMBER(F863)),"NOT FOUND",IF(AD863,"CONVERTED – PLEASE CHECK","CONVERTED"))))))</f>
        <v/>
      </c>
      <c r="E863" s="46">
        <f>IF(OR(P863="",AC863&lt;&gt;""),"",TRIM(U863&amp;" "&amp;S863))</f>
        <v/>
      </c>
      <c r="F863" s="47">
        <f>IF(OR(M863="",M863="NO CONNECTION"),"",IFERROR(VALUE(SUBSTITUTE(_xlfn.FILTERXML(M863,"//latDeg"),".",MID(1/2,2,1))),""))</f>
        <v/>
      </c>
      <c r="G863" s="47">
        <f>IF(OR(M863="",M863="NO CONNECTION"),"",IFERROR(VALUE(SUBSTITUTE(_xlfn.FILTERXML(M863,"//lonDeg"),".",MID(1/2,2,1))),""))</f>
        <v/>
      </c>
      <c r="H863" s="45">
        <f>IF(ISNUMBER(F863),SUBSTITUTE(ROUND(F863,6)&amp;"",",",".")&amp;", "&amp;SUBSTITUTE(ROUND(G863,6)&amp;"",",","."),"")</f>
        <v/>
      </c>
      <c r="I863" s="46">
        <f>IF(ISNUMBER(F863),IFERROR(HYPERLINK("https://www.mymapcodes.com/go/?t="&amp;IF(U863="","AAA",U863)&amp;"&amp;ma="&amp;LEFT(S863,V863-1)&amp;"&amp;mb="&amp;MID(S863,V863+1,99),"Open on MyMapcodes →"),""),"")</f>
        <v/>
      </c>
      <c r="J863" s="48">
        <f>IF(P863="","",IF(AC863="MISSING","Add the country code: put it in front of the mapcode (e.g. ZAF RDD.2J) or in column C. ZAF = South Africa.",IF(AC863&lt;&gt;"",AC863,IF(M863="NO CONNECTION","Excel couldn't reach the mapcode service. Click the REFRESH RESULTS box just above the table.",IF(NOT(ISNUMBER(F863)),"The mapcode service doesn't recognise "&amp;E863&amp;". Check the mapcode and the country code.",IF(AD863,"Two different country codes were given, so the one in front of the mapcode ("&amp;R863&amp;") was used.",IF(E863&lt;&gt;TRIM(UPPER(B863&amp;"")),"Tidied up to "&amp;E863&amp;".","")))))))</f>
        <v/>
      </c>
      <c r="L863" s="49">
        <f>IF(E863="","",MapcodeAPI&amp;"coords/"&amp;SUBSTITUTE(E863," ","%20"))&amp;LEFT($B$13,0)</f>
        <v/>
      </c>
      <c r="M863" s="49">
        <f>IF(L863="","",IFERROR(_xlfn.WEBSERVICE(L863),IF(MapcodeAPIBackup="","NO CONNECTION",IFERROR(_xlfn.WEBSERVICE(MapcodeAPIBackup&amp;MID(L863,LEN(MapcodeAPI)+1,999)),"NO CONNECTION"))))</f>
        <v/>
      </c>
      <c r="N863" t="inlineStr">
        <is>
          <t xml:space="preserve"> </t>
        </is>
      </c>
      <c r="P863" s="50">
        <f>IFERROR(IF(AND(TRIM(B863&amp;"")="",TRIM(C863&amp;"")=""),"","#"&amp;UPPER(B863&amp;"")),"#(ERROR)")</f>
        <v/>
      </c>
      <c r="Q863" s="50">
        <f>IF(P863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863,2,999)," "," "),"﻿"," "),"​"," "),"⁠"," ")," "," ")," "," "),CHAR(9)," "),CHAR(10)," "),CHAR(13)," "),"MAPCODE"," "),CHAR(34)," "),"“"," "),"”"," "),"'"," "),"’"," "),"‘"," "),"("," "),")"," "),"["," "),"]"," "),"{"," "),"}"," "),","," "),";"," "),"|"," "),":"," "),"/"," "),"\"," ")))</f>
        <v/>
      </c>
      <c r="R863" s="50">
        <f>IF(ISNUMBER(FIND(" ",Q863)),LEFT(Q863,FIND(" ",Q863)-1),"")</f>
        <v/>
      </c>
      <c r="S863" s="50">
        <f>IF(ISNUMBER(FIND(" ",Q863)),TRIM(MID(Q863,FIND(" ",Q863)+1,999)),Q863)</f>
        <v/>
      </c>
      <c r="T8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863&amp;"")," "," "),"﻿"," "),"​"," "),"⁠"," ")," "," ")," "," "),CHAR(9)," "),CHAR(10)," "),CHAR(13)," "),"MAPCODE"," "),CHAR(34)," "),"“"," "),"”"," "),"'"," "),"’"," "),"‘"," "),"("," "),")"," "),"["," "),"]"," "),"{"," "),"}"," "),","," "),";"," "),"|"," "),":"," "),"/"," "),"\"," "))</f>
        <v/>
      </c>
      <c r="U863" s="50">
        <f>IF(R863&lt;&gt;"",R863,T863)</f>
        <v/>
      </c>
      <c r="V863" s="50">
        <f>IFERROR(FIND(".",S863),0)</f>
        <v/>
      </c>
      <c r="W863" s="50">
        <f>IF(V863&gt;0,V863-1,LEN(S863))</f>
        <v/>
      </c>
      <c r="X863" s="50">
        <f>IF(V863=0,"",IFERROR(LEFT(MID(S863,V863+1,99),FIND("-",MID(S863,V863+1,99))-1),MID(S863,V863+1,99)))</f>
        <v/>
      </c>
      <c r="Y863" s="50">
        <f>LEN(X863)</f>
        <v/>
      </c>
      <c r="Z8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863,"0",""),"1",""),"2",""),"3",""),"4",""),"5",""),"6",""),"7",""),"8",""),"9",""),"A",""),"B",""),"C",""),"D",""),"E",""),"F",""),"G",""),"H",""),"I",""),"J",""),"K",""),"L",""),"M",""),"N",""),"O",""),"P",""),"Q",""),"R",""),"S",""),"T",""),"U",""),"V",""),"W",""),"X",""),"Y",""),"Z",""),".",""),"-","")</f>
        <v/>
      </c>
      <c r="AA863" s="50">
        <f>LEN(S863)-LEN(SUBSTITUTE(S863,".",""))</f>
        <v/>
      </c>
      <c r="AB863" s="50">
        <f>AND(W863=5,Y863=4)</f>
        <v/>
      </c>
      <c r="AC863" s="50">
        <f>IF(P863="","",IF(S863="","There is no mapcode in this row, only a country code.",IF(ISNUMBER(FIND(" ",S863)),"There are too many spaces. A mapcode looks like ZAF RDD.2J: the country code, one space, then the code.",IF(Z863&lt;&gt;"","Contains characters that can't be in a mapcode: "&amp;Z863,IF(OR(AA863&lt;&gt;1,W863&lt;2,W863&gt;5,Y863&lt;2,Y863&gt;4),"This doesn't look like a mapcode. Mapcodes look like RDD.2J: 2 to 5 letters or numbers, a dot, then 2 to 4 more.",IF(AND(U863="",NOT(AB863)),"MISSING",IF(AND(U863&lt;&gt;"",OR(LEN(U863)&lt;2,LEN(U863)&gt;6,ISNUMBER(FIND(".",U863)))),"The country code """&amp;U863&amp;""" doesn't look right. Use a code like ZAF (South Africa) or US-CA (California).","")))))))</f>
        <v/>
      </c>
      <c r="AD863" s="50">
        <f>AND(R863&lt;&gt;"",T863&lt;&gt;"",R863&lt;&gt;T863)</f>
        <v/>
      </c>
    </row>
    <row r="864">
      <c r="B864" s="44" t="n"/>
      <c r="C864" s="44" t="n"/>
      <c r="D864" s="45">
        <f>IF(P864="","",IF(AC864="MISSING","MISSING COUNTRY CODE",IF(AC864&lt;&gt;"","NOT A VALID MAPCODE",IF(M864="NO CONNECTION","NO CONNECTION",IF(NOT(ISNUMBER(F864)),"NOT FOUND",IF(AD864,"CONVERTED – PLEASE CHECK","CONVERTED"))))))</f>
        <v/>
      </c>
      <c r="E864" s="46">
        <f>IF(OR(P864="",AC864&lt;&gt;""),"",TRIM(U864&amp;" "&amp;S864))</f>
        <v/>
      </c>
      <c r="F864" s="47">
        <f>IF(OR(M864="",M864="NO CONNECTION"),"",IFERROR(VALUE(SUBSTITUTE(_xlfn.FILTERXML(M864,"//latDeg"),".",MID(1/2,2,1))),""))</f>
        <v/>
      </c>
      <c r="G864" s="47">
        <f>IF(OR(M864="",M864="NO CONNECTION"),"",IFERROR(VALUE(SUBSTITUTE(_xlfn.FILTERXML(M864,"//lonDeg"),".",MID(1/2,2,1))),""))</f>
        <v/>
      </c>
      <c r="H864" s="45">
        <f>IF(ISNUMBER(F864),SUBSTITUTE(ROUND(F864,6)&amp;"",",",".")&amp;", "&amp;SUBSTITUTE(ROUND(G864,6)&amp;"",",","."),"")</f>
        <v/>
      </c>
      <c r="I864" s="46">
        <f>IF(ISNUMBER(F864),IFERROR(HYPERLINK("https://www.mymapcodes.com/go/?t="&amp;IF(U864="","AAA",U864)&amp;"&amp;ma="&amp;LEFT(S864,V864-1)&amp;"&amp;mb="&amp;MID(S864,V864+1,99),"Open on MyMapcodes →"),""),"")</f>
        <v/>
      </c>
      <c r="J864" s="48">
        <f>IF(P864="","",IF(AC864="MISSING","Add the country code: put it in front of the mapcode (e.g. ZAF RDD.2J) or in column C. ZAF = South Africa.",IF(AC864&lt;&gt;"",AC864,IF(M864="NO CONNECTION","Excel couldn't reach the mapcode service. Click the REFRESH RESULTS box just above the table.",IF(NOT(ISNUMBER(F864)),"The mapcode service doesn't recognise "&amp;E864&amp;". Check the mapcode and the country code.",IF(AD864,"Two different country codes were given, so the one in front of the mapcode ("&amp;R864&amp;") was used.",IF(E864&lt;&gt;TRIM(UPPER(B864&amp;"")),"Tidied up to "&amp;E864&amp;".","")))))))</f>
        <v/>
      </c>
      <c r="L864" s="49">
        <f>IF(E864="","",MapcodeAPI&amp;"coords/"&amp;SUBSTITUTE(E864," ","%20"))&amp;LEFT($B$13,0)</f>
        <v/>
      </c>
      <c r="M864" s="49">
        <f>IF(L864="","",IFERROR(_xlfn.WEBSERVICE(L864),IF(MapcodeAPIBackup="","NO CONNECTION",IFERROR(_xlfn.WEBSERVICE(MapcodeAPIBackup&amp;MID(L864,LEN(MapcodeAPI)+1,999)),"NO CONNECTION"))))</f>
        <v/>
      </c>
      <c r="N864" t="inlineStr">
        <is>
          <t xml:space="preserve"> </t>
        </is>
      </c>
      <c r="P864" s="50">
        <f>IFERROR(IF(AND(TRIM(B864&amp;"")="",TRIM(C864&amp;"")=""),"","#"&amp;UPPER(B864&amp;"")),"#(ERROR)")</f>
        <v/>
      </c>
      <c r="Q864" s="50">
        <f>IF(P864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864,2,999)," "," "),"﻿"," "),"​"," "),"⁠"," ")," "," ")," "," "),CHAR(9)," "),CHAR(10)," "),CHAR(13)," "),"MAPCODE"," "),CHAR(34)," "),"“"," "),"”"," "),"'"," "),"’"," "),"‘"," "),"("," "),")"," "),"["," "),"]"," "),"{"," "),"}"," "),","," "),";"," "),"|"," "),":"," "),"/"," "),"\"," ")))</f>
        <v/>
      </c>
      <c r="R864" s="50">
        <f>IF(ISNUMBER(FIND(" ",Q864)),LEFT(Q864,FIND(" ",Q864)-1),"")</f>
        <v/>
      </c>
      <c r="S864" s="50">
        <f>IF(ISNUMBER(FIND(" ",Q864)),TRIM(MID(Q864,FIND(" ",Q864)+1,999)),Q864)</f>
        <v/>
      </c>
      <c r="T8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864&amp;"")," "," "),"﻿"," "),"​"," "),"⁠"," ")," "," ")," "," "),CHAR(9)," "),CHAR(10)," "),CHAR(13)," "),"MAPCODE"," "),CHAR(34)," "),"“"," "),"”"," "),"'"," "),"’"," "),"‘"," "),"("," "),")"," "),"["," "),"]"," "),"{"," "),"}"," "),","," "),";"," "),"|"," "),":"," "),"/"," "),"\"," "))</f>
        <v/>
      </c>
      <c r="U864" s="50">
        <f>IF(R864&lt;&gt;"",R864,T864)</f>
        <v/>
      </c>
      <c r="V864" s="50">
        <f>IFERROR(FIND(".",S864),0)</f>
        <v/>
      </c>
      <c r="W864" s="50">
        <f>IF(V864&gt;0,V864-1,LEN(S864))</f>
        <v/>
      </c>
      <c r="X864" s="50">
        <f>IF(V864=0,"",IFERROR(LEFT(MID(S864,V864+1,99),FIND("-",MID(S864,V864+1,99))-1),MID(S864,V864+1,99)))</f>
        <v/>
      </c>
      <c r="Y864" s="50">
        <f>LEN(X864)</f>
        <v/>
      </c>
      <c r="Z8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864,"0",""),"1",""),"2",""),"3",""),"4",""),"5",""),"6",""),"7",""),"8",""),"9",""),"A",""),"B",""),"C",""),"D",""),"E",""),"F",""),"G",""),"H",""),"I",""),"J",""),"K",""),"L",""),"M",""),"N",""),"O",""),"P",""),"Q",""),"R",""),"S",""),"T",""),"U",""),"V",""),"W",""),"X",""),"Y",""),"Z",""),".",""),"-","")</f>
        <v/>
      </c>
      <c r="AA864" s="50">
        <f>LEN(S864)-LEN(SUBSTITUTE(S864,".",""))</f>
        <v/>
      </c>
      <c r="AB864" s="50">
        <f>AND(W864=5,Y864=4)</f>
        <v/>
      </c>
      <c r="AC864" s="50">
        <f>IF(P864="","",IF(S864="","There is no mapcode in this row, only a country code.",IF(ISNUMBER(FIND(" ",S864)),"There are too many spaces. A mapcode looks like ZAF RDD.2J: the country code, one space, then the code.",IF(Z864&lt;&gt;"","Contains characters that can't be in a mapcode: "&amp;Z864,IF(OR(AA864&lt;&gt;1,W864&lt;2,W864&gt;5,Y864&lt;2,Y864&gt;4),"This doesn't look like a mapcode. Mapcodes look like RDD.2J: 2 to 5 letters or numbers, a dot, then 2 to 4 more.",IF(AND(U864="",NOT(AB864)),"MISSING",IF(AND(U864&lt;&gt;"",OR(LEN(U864)&lt;2,LEN(U864)&gt;6,ISNUMBER(FIND(".",U864)))),"The country code """&amp;U864&amp;""" doesn't look right. Use a code like ZAF (South Africa) or US-CA (California).","")))))))</f>
        <v/>
      </c>
      <c r="AD864" s="50">
        <f>AND(R864&lt;&gt;"",T864&lt;&gt;"",R864&lt;&gt;T864)</f>
        <v/>
      </c>
    </row>
    <row r="865">
      <c r="B865" s="44" t="n"/>
      <c r="C865" s="44" t="n"/>
      <c r="D865" s="45">
        <f>IF(P865="","",IF(AC865="MISSING","MISSING COUNTRY CODE",IF(AC865&lt;&gt;"","NOT A VALID MAPCODE",IF(M865="NO CONNECTION","NO CONNECTION",IF(NOT(ISNUMBER(F865)),"NOT FOUND",IF(AD865,"CONVERTED – PLEASE CHECK","CONVERTED"))))))</f>
        <v/>
      </c>
      <c r="E865" s="46">
        <f>IF(OR(P865="",AC865&lt;&gt;""),"",TRIM(U865&amp;" "&amp;S865))</f>
        <v/>
      </c>
      <c r="F865" s="47">
        <f>IF(OR(M865="",M865="NO CONNECTION"),"",IFERROR(VALUE(SUBSTITUTE(_xlfn.FILTERXML(M865,"//latDeg"),".",MID(1/2,2,1))),""))</f>
        <v/>
      </c>
      <c r="G865" s="47">
        <f>IF(OR(M865="",M865="NO CONNECTION"),"",IFERROR(VALUE(SUBSTITUTE(_xlfn.FILTERXML(M865,"//lonDeg"),".",MID(1/2,2,1))),""))</f>
        <v/>
      </c>
      <c r="H865" s="45">
        <f>IF(ISNUMBER(F865),SUBSTITUTE(ROUND(F865,6)&amp;"",",",".")&amp;", "&amp;SUBSTITUTE(ROUND(G865,6)&amp;"",",","."),"")</f>
        <v/>
      </c>
      <c r="I865" s="46">
        <f>IF(ISNUMBER(F865),IFERROR(HYPERLINK("https://www.mymapcodes.com/go/?t="&amp;IF(U865="","AAA",U865)&amp;"&amp;ma="&amp;LEFT(S865,V865-1)&amp;"&amp;mb="&amp;MID(S865,V865+1,99),"Open on MyMapcodes →"),""),"")</f>
        <v/>
      </c>
      <c r="J865" s="48">
        <f>IF(P865="","",IF(AC865="MISSING","Add the country code: put it in front of the mapcode (e.g. ZAF RDD.2J) or in column C. ZAF = South Africa.",IF(AC865&lt;&gt;"",AC865,IF(M865="NO CONNECTION","Excel couldn't reach the mapcode service. Click the REFRESH RESULTS box just above the table.",IF(NOT(ISNUMBER(F865)),"The mapcode service doesn't recognise "&amp;E865&amp;". Check the mapcode and the country code.",IF(AD865,"Two different country codes were given, so the one in front of the mapcode ("&amp;R865&amp;") was used.",IF(E865&lt;&gt;TRIM(UPPER(B865&amp;"")),"Tidied up to "&amp;E865&amp;".","")))))))</f>
        <v/>
      </c>
      <c r="L865" s="49">
        <f>IF(E865="","",MapcodeAPI&amp;"coords/"&amp;SUBSTITUTE(E865," ","%20"))&amp;LEFT($B$13,0)</f>
        <v/>
      </c>
      <c r="M865" s="49">
        <f>IF(L865="","",IFERROR(_xlfn.WEBSERVICE(L865),IF(MapcodeAPIBackup="","NO CONNECTION",IFERROR(_xlfn.WEBSERVICE(MapcodeAPIBackup&amp;MID(L865,LEN(MapcodeAPI)+1,999)),"NO CONNECTION"))))</f>
        <v/>
      </c>
      <c r="N865" t="inlineStr">
        <is>
          <t xml:space="preserve"> </t>
        </is>
      </c>
      <c r="P865" s="50">
        <f>IFERROR(IF(AND(TRIM(B865&amp;"")="",TRIM(C865&amp;"")=""),"","#"&amp;UPPER(B865&amp;"")),"#(ERROR)")</f>
        <v/>
      </c>
      <c r="Q865" s="50">
        <f>IF(P865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865,2,999)," "," "),"﻿"," "),"​"," "),"⁠"," ")," "," ")," "," "),CHAR(9)," "),CHAR(10)," "),CHAR(13)," "),"MAPCODE"," "),CHAR(34)," "),"“"," "),"”"," "),"'"," "),"’"," "),"‘"," "),"("," "),")"," "),"["," "),"]"," "),"{"," "),"}"," "),","," "),";"," "),"|"," "),":"," "),"/"," "),"\"," ")))</f>
        <v/>
      </c>
      <c r="R865" s="50">
        <f>IF(ISNUMBER(FIND(" ",Q865)),LEFT(Q865,FIND(" ",Q865)-1),"")</f>
        <v/>
      </c>
      <c r="S865" s="50">
        <f>IF(ISNUMBER(FIND(" ",Q865)),TRIM(MID(Q865,FIND(" ",Q865)+1,999)),Q865)</f>
        <v/>
      </c>
      <c r="T8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865&amp;"")," "," "),"﻿"," "),"​"," "),"⁠"," ")," "," ")," "," "),CHAR(9)," "),CHAR(10)," "),CHAR(13)," "),"MAPCODE"," "),CHAR(34)," "),"“"," "),"”"," "),"'"," "),"’"," "),"‘"," "),"("," "),")"," "),"["," "),"]"," "),"{"," "),"}"," "),","," "),";"," "),"|"," "),":"," "),"/"," "),"\"," "))</f>
        <v/>
      </c>
      <c r="U865" s="50">
        <f>IF(R865&lt;&gt;"",R865,T865)</f>
        <v/>
      </c>
      <c r="V865" s="50">
        <f>IFERROR(FIND(".",S865),0)</f>
        <v/>
      </c>
      <c r="W865" s="50">
        <f>IF(V865&gt;0,V865-1,LEN(S865))</f>
        <v/>
      </c>
      <c r="X865" s="50">
        <f>IF(V865=0,"",IFERROR(LEFT(MID(S865,V865+1,99),FIND("-",MID(S865,V865+1,99))-1),MID(S865,V865+1,99)))</f>
        <v/>
      </c>
      <c r="Y865" s="50">
        <f>LEN(X865)</f>
        <v/>
      </c>
      <c r="Z8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865,"0",""),"1",""),"2",""),"3",""),"4",""),"5",""),"6",""),"7",""),"8",""),"9",""),"A",""),"B",""),"C",""),"D",""),"E",""),"F",""),"G",""),"H",""),"I",""),"J",""),"K",""),"L",""),"M",""),"N",""),"O",""),"P",""),"Q",""),"R",""),"S",""),"T",""),"U",""),"V",""),"W",""),"X",""),"Y",""),"Z",""),".",""),"-","")</f>
        <v/>
      </c>
      <c r="AA865" s="50">
        <f>LEN(S865)-LEN(SUBSTITUTE(S865,".",""))</f>
        <v/>
      </c>
      <c r="AB865" s="50">
        <f>AND(W865=5,Y865=4)</f>
        <v/>
      </c>
      <c r="AC865" s="50">
        <f>IF(P865="","",IF(S865="","There is no mapcode in this row, only a country code.",IF(ISNUMBER(FIND(" ",S865)),"There are too many spaces. A mapcode looks like ZAF RDD.2J: the country code, one space, then the code.",IF(Z865&lt;&gt;"","Contains characters that can't be in a mapcode: "&amp;Z865,IF(OR(AA865&lt;&gt;1,W865&lt;2,W865&gt;5,Y865&lt;2,Y865&gt;4),"This doesn't look like a mapcode. Mapcodes look like RDD.2J: 2 to 5 letters or numbers, a dot, then 2 to 4 more.",IF(AND(U865="",NOT(AB865)),"MISSING",IF(AND(U865&lt;&gt;"",OR(LEN(U865)&lt;2,LEN(U865)&gt;6,ISNUMBER(FIND(".",U865)))),"The country code """&amp;U865&amp;""" doesn't look right. Use a code like ZAF (South Africa) or US-CA (California).","")))))))</f>
        <v/>
      </c>
      <c r="AD865" s="50">
        <f>AND(R865&lt;&gt;"",T865&lt;&gt;"",R865&lt;&gt;T865)</f>
        <v/>
      </c>
    </row>
    <row r="866">
      <c r="B866" s="44" t="n"/>
      <c r="C866" s="44" t="n"/>
      <c r="D866" s="45">
        <f>IF(P866="","",IF(AC866="MISSING","MISSING COUNTRY CODE",IF(AC866&lt;&gt;"","NOT A VALID MAPCODE",IF(M866="NO CONNECTION","NO CONNECTION",IF(NOT(ISNUMBER(F866)),"NOT FOUND",IF(AD866,"CONVERTED – PLEASE CHECK","CONVERTED"))))))</f>
        <v/>
      </c>
      <c r="E866" s="46">
        <f>IF(OR(P866="",AC866&lt;&gt;""),"",TRIM(U866&amp;" "&amp;S866))</f>
        <v/>
      </c>
      <c r="F866" s="47">
        <f>IF(OR(M866="",M866="NO CONNECTION"),"",IFERROR(VALUE(SUBSTITUTE(_xlfn.FILTERXML(M866,"//latDeg"),".",MID(1/2,2,1))),""))</f>
        <v/>
      </c>
      <c r="G866" s="47">
        <f>IF(OR(M866="",M866="NO CONNECTION"),"",IFERROR(VALUE(SUBSTITUTE(_xlfn.FILTERXML(M866,"//lonDeg"),".",MID(1/2,2,1))),""))</f>
        <v/>
      </c>
      <c r="H866" s="45">
        <f>IF(ISNUMBER(F866),SUBSTITUTE(ROUND(F866,6)&amp;"",",",".")&amp;", "&amp;SUBSTITUTE(ROUND(G866,6)&amp;"",",","."),"")</f>
        <v/>
      </c>
      <c r="I866" s="46">
        <f>IF(ISNUMBER(F866),IFERROR(HYPERLINK("https://www.mymapcodes.com/go/?t="&amp;IF(U866="","AAA",U866)&amp;"&amp;ma="&amp;LEFT(S866,V866-1)&amp;"&amp;mb="&amp;MID(S866,V866+1,99),"Open on MyMapcodes →"),""),"")</f>
        <v/>
      </c>
      <c r="J866" s="48">
        <f>IF(P866="","",IF(AC866="MISSING","Add the country code: put it in front of the mapcode (e.g. ZAF RDD.2J) or in column C. ZAF = South Africa.",IF(AC866&lt;&gt;"",AC866,IF(M866="NO CONNECTION","Excel couldn't reach the mapcode service. Click the REFRESH RESULTS box just above the table.",IF(NOT(ISNUMBER(F866)),"The mapcode service doesn't recognise "&amp;E866&amp;". Check the mapcode and the country code.",IF(AD866,"Two different country codes were given, so the one in front of the mapcode ("&amp;R866&amp;") was used.",IF(E866&lt;&gt;TRIM(UPPER(B866&amp;"")),"Tidied up to "&amp;E866&amp;".","")))))))</f>
        <v/>
      </c>
      <c r="L866" s="49">
        <f>IF(E866="","",MapcodeAPI&amp;"coords/"&amp;SUBSTITUTE(E866," ","%20"))&amp;LEFT($B$13,0)</f>
        <v/>
      </c>
      <c r="M866" s="49">
        <f>IF(L866="","",IFERROR(_xlfn.WEBSERVICE(L866),IF(MapcodeAPIBackup="","NO CONNECTION",IFERROR(_xlfn.WEBSERVICE(MapcodeAPIBackup&amp;MID(L866,LEN(MapcodeAPI)+1,999)),"NO CONNECTION"))))</f>
        <v/>
      </c>
      <c r="N866" t="inlineStr">
        <is>
          <t xml:space="preserve"> </t>
        </is>
      </c>
      <c r="P866" s="50">
        <f>IFERROR(IF(AND(TRIM(B866&amp;"")="",TRIM(C866&amp;"")=""),"","#"&amp;UPPER(B866&amp;"")),"#(ERROR)")</f>
        <v/>
      </c>
      <c r="Q866" s="50">
        <f>IF(P866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866,2,999)," "," "),"﻿"," "),"​"," "),"⁠"," ")," "," ")," "," "),CHAR(9)," "),CHAR(10)," "),CHAR(13)," "),"MAPCODE"," "),CHAR(34)," "),"“"," "),"”"," "),"'"," "),"’"," "),"‘"," "),"("," "),")"," "),"["," "),"]"," "),"{"," "),"}"," "),","," "),";"," "),"|"," "),":"," "),"/"," "),"\"," ")))</f>
        <v/>
      </c>
      <c r="R866" s="50">
        <f>IF(ISNUMBER(FIND(" ",Q866)),LEFT(Q866,FIND(" ",Q866)-1),"")</f>
        <v/>
      </c>
      <c r="S866" s="50">
        <f>IF(ISNUMBER(FIND(" ",Q866)),TRIM(MID(Q866,FIND(" ",Q866)+1,999)),Q866)</f>
        <v/>
      </c>
      <c r="T8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866&amp;"")," "," "),"﻿"," "),"​"," "),"⁠"," ")," "," ")," "," "),CHAR(9)," "),CHAR(10)," "),CHAR(13)," "),"MAPCODE"," "),CHAR(34)," "),"“"," "),"”"," "),"'"," "),"’"," "),"‘"," "),"("," "),")"," "),"["," "),"]"," "),"{"," "),"}"," "),","," "),";"," "),"|"," "),":"," "),"/"," "),"\"," "))</f>
        <v/>
      </c>
      <c r="U866" s="50">
        <f>IF(R866&lt;&gt;"",R866,T866)</f>
        <v/>
      </c>
      <c r="V866" s="50">
        <f>IFERROR(FIND(".",S866),0)</f>
        <v/>
      </c>
      <c r="W866" s="50">
        <f>IF(V866&gt;0,V866-1,LEN(S866))</f>
        <v/>
      </c>
      <c r="X866" s="50">
        <f>IF(V866=0,"",IFERROR(LEFT(MID(S866,V866+1,99),FIND("-",MID(S866,V866+1,99))-1),MID(S866,V866+1,99)))</f>
        <v/>
      </c>
      <c r="Y866" s="50">
        <f>LEN(X866)</f>
        <v/>
      </c>
      <c r="Z8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866,"0",""),"1",""),"2",""),"3",""),"4",""),"5",""),"6",""),"7",""),"8",""),"9",""),"A",""),"B",""),"C",""),"D",""),"E",""),"F",""),"G",""),"H",""),"I",""),"J",""),"K",""),"L",""),"M",""),"N",""),"O",""),"P",""),"Q",""),"R",""),"S",""),"T",""),"U",""),"V",""),"W",""),"X",""),"Y",""),"Z",""),".",""),"-","")</f>
        <v/>
      </c>
      <c r="AA866" s="50">
        <f>LEN(S866)-LEN(SUBSTITUTE(S866,".",""))</f>
        <v/>
      </c>
      <c r="AB866" s="50">
        <f>AND(W866=5,Y866=4)</f>
        <v/>
      </c>
      <c r="AC866" s="50">
        <f>IF(P866="","",IF(S866="","There is no mapcode in this row, only a country code.",IF(ISNUMBER(FIND(" ",S866)),"There are too many spaces. A mapcode looks like ZAF RDD.2J: the country code, one space, then the code.",IF(Z866&lt;&gt;"","Contains characters that can't be in a mapcode: "&amp;Z866,IF(OR(AA866&lt;&gt;1,W866&lt;2,W866&gt;5,Y866&lt;2,Y866&gt;4),"This doesn't look like a mapcode. Mapcodes look like RDD.2J: 2 to 5 letters or numbers, a dot, then 2 to 4 more.",IF(AND(U866="",NOT(AB866)),"MISSING",IF(AND(U866&lt;&gt;"",OR(LEN(U866)&lt;2,LEN(U866)&gt;6,ISNUMBER(FIND(".",U866)))),"The country code """&amp;U866&amp;""" doesn't look right. Use a code like ZAF (South Africa) or US-CA (California).","")))))))</f>
        <v/>
      </c>
      <c r="AD866" s="50">
        <f>AND(R866&lt;&gt;"",T866&lt;&gt;"",R866&lt;&gt;T866)</f>
        <v/>
      </c>
    </row>
    <row r="867">
      <c r="B867" s="44" t="n"/>
      <c r="C867" s="44" t="n"/>
      <c r="D867" s="45">
        <f>IF(P867="","",IF(AC867="MISSING","MISSING COUNTRY CODE",IF(AC867&lt;&gt;"","NOT A VALID MAPCODE",IF(M867="NO CONNECTION","NO CONNECTION",IF(NOT(ISNUMBER(F867)),"NOT FOUND",IF(AD867,"CONVERTED – PLEASE CHECK","CONVERTED"))))))</f>
        <v/>
      </c>
      <c r="E867" s="46">
        <f>IF(OR(P867="",AC867&lt;&gt;""),"",TRIM(U867&amp;" "&amp;S867))</f>
        <v/>
      </c>
      <c r="F867" s="47">
        <f>IF(OR(M867="",M867="NO CONNECTION"),"",IFERROR(VALUE(SUBSTITUTE(_xlfn.FILTERXML(M867,"//latDeg"),".",MID(1/2,2,1))),""))</f>
        <v/>
      </c>
      <c r="G867" s="47">
        <f>IF(OR(M867="",M867="NO CONNECTION"),"",IFERROR(VALUE(SUBSTITUTE(_xlfn.FILTERXML(M867,"//lonDeg"),".",MID(1/2,2,1))),""))</f>
        <v/>
      </c>
      <c r="H867" s="45">
        <f>IF(ISNUMBER(F867),SUBSTITUTE(ROUND(F867,6)&amp;"",",",".")&amp;", "&amp;SUBSTITUTE(ROUND(G867,6)&amp;"",",","."),"")</f>
        <v/>
      </c>
      <c r="I867" s="46">
        <f>IF(ISNUMBER(F867),IFERROR(HYPERLINK("https://www.mymapcodes.com/go/?t="&amp;IF(U867="","AAA",U867)&amp;"&amp;ma="&amp;LEFT(S867,V867-1)&amp;"&amp;mb="&amp;MID(S867,V867+1,99),"Open on MyMapcodes →"),""),"")</f>
        <v/>
      </c>
      <c r="J867" s="48">
        <f>IF(P867="","",IF(AC867="MISSING","Add the country code: put it in front of the mapcode (e.g. ZAF RDD.2J) or in column C. ZAF = South Africa.",IF(AC867&lt;&gt;"",AC867,IF(M867="NO CONNECTION","Excel couldn't reach the mapcode service. Click the REFRESH RESULTS box just above the table.",IF(NOT(ISNUMBER(F867)),"The mapcode service doesn't recognise "&amp;E867&amp;". Check the mapcode and the country code.",IF(AD867,"Two different country codes were given, so the one in front of the mapcode ("&amp;R867&amp;") was used.",IF(E867&lt;&gt;TRIM(UPPER(B867&amp;"")),"Tidied up to "&amp;E867&amp;".","")))))))</f>
        <v/>
      </c>
      <c r="L867" s="49">
        <f>IF(E867="","",MapcodeAPI&amp;"coords/"&amp;SUBSTITUTE(E867," ","%20"))&amp;LEFT($B$13,0)</f>
        <v/>
      </c>
      <c r="M867" s="49">
        <f>IF(L867="","",IFERROR(_xlfn.WEBSERVICE(L867),IF(MapcodeAPIBackup="","NO CONNECTION",IFERROR(_xlfn.WEBSERVICE(MapcodeAPIBackup&amp;MID(L867,LEN(MapcodeAPI)+1,999)),"NO CONNECTION"))))</f>
        <v/>
      </c>
      <c r="N867" t="inlineStr">
        <is>
          <t xml:space="preserve"> </t>
        </is>
      </c>
      <c r="P867" s="50">
        <f>IFERROR(IF(AND(TRIM(B867&amp;"")="",TRIM(C867&amp;"")=""),"","#"&amp;UPPER(B867&amp;"")),"#(ERROR)")</f>
        <v/>
      </c>
      <c r="Q867" s="50">
        <f>IF(P867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867,2,999)," "," "),"﻿"," "),"​"," "),"⁠"," ")," "," ")," "," "),CHAR(9)," "),CHAR(10)," "),CHAR(13)," "),"MAPCODE"," "),CHAR(34)," "),"“"," "),"”"," "),"'"," "),"’"," "),"‘"," "),"("," "),")"," "),"["," "),"]"," "),"{"," "),"}"," "),","," "),";"," "),"|"," "),":"," "),"/"," "),"\"," ")))</f>
        <v/>
      </c>
      <c r="R867" s="50">
        <f>IF(ISNUMBER(FIND(" ",Q867)),LEFT(Q867,FIND(" ",Q867)-1),"")</f>
        <v/>
      </c>
      <c r="S867" s="50">
        <f>IF(ISNUMBER(FIND(" ",Q867)),TRIM(MID(Q867,FIND(" ",Q867)+1,999)),Q867)</f>
        <v/>
      </c>
      <c r="T8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867&amp;"")," "," "),"﻿"," "),"​"," "),"⁠"," ")," "," ")," "," "),CHAR(9)," "),CHAR(10)," "),CHAR(13)," "),"MAPCODE"," "),CHAR(34)," "),"“"," "),"”"," "),"'"," "),"’"," "),"‘"," "),"("," "),")"," "),"["," "),"]"," "),"{"," "),"}"," "),","," "),";"," "),"|"," "),":"," "),"/"," "),"\"," "))</f>
        <v/>
      </c>
      <c r="U867" s="50">
        <f>IF(R867&lt;&gt;"",R867,T867)</f>
        <v/>
      </c>
      <c r="V867" s="50">
        <f>IFERROR(FIND(".",S867),0)</f>
        <v/>
      </c>
      <c r="W867" s="50">
        <f>IF(V867&gt;0,V867-1,LEN(S867))</f>
        <v/>
      </c>
      <c r="X867" s="50">
        <f>IF(V867=0,"",IFERROR(LEFT(MID(S867,V867+1,99),FIND("-",MID(S867,V867+1,99))-1),MID(S867,V867+1,99)))</f>
        <v/>
      </c>
      <c r="Y867" s="50">
        <f>LEN(X867)</f>
        <v/>
      </c>
      <c r="Z8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867,"0",""),"1",""),"2",""),"3",""),"4",""),"5",""),"6",""),"7",""),"8",""),"9",""),"A",""),"B",""),"C",""),"D",""),"E",""),"F",""),"G",""),"H",""),"I",""),"J",""),"K",""),"L",""),"M",""),"N",""),"O",""),"P",""),"Q",""),"R",""),"S",""),"T",""),"U",""),"V",""),"W",""),"X",""),"Y",""),"Z",""),".",""),"-","")</f>
        <v/>
      </c>
      <c r="AA867" s="50">
        <f>LEN(S867)-LEN(SUBSTITUTE(S867,".",""))</f>
        <v/>
      </c>
      <c r="AB867" s="50">
        <f>AND(W867=5,Y867=4)</f>
        <v/>
      </c>
      <c r="AC867" s="50">
        <f>IF(P867="","",IF(S867="","There is no mapcode in this row, only a country code.",IF(ISNUMBER(FIND(" ",S867)),"There are too many spaces. A mapcode looks like ZAF RDD.2J: the country code, one space, then the code.",IF(Z867&lt;&gt;"","Contains characters that can't be in a mapcode: "&amp;Z867,IF(OR(AA867&lt;&gt;1,W867&lt;2,W867&gt;5,Y867&lt;2,Y867&gt;4),"This doesn't look like a mapcode. Mapcodes look like RDD.2J: 2 to 5 letters or numbers, a dot, then 2 to 4 more.",IF(AND(U867="",NOT(AB867)),"MISSING",IF(AND(U867&lt;&gt;"",OR(LEN(U867)&lt;2,LEN(U867)&gt;6,ISNUMBER(FIND(".",U867)))),"The country code """&amp;U867&amp;""" doesn't look right. Use a code like ZAF (South Africa) or US-CA (California).","")))))))</f>
        <v/>
      </c>
      <c r="AD867" s="50">
        <f>AND(R867&lt;&gt;"",T867&lt;&gt;"",R867&lt;&gt;T867)</f>
        <v/>
      </c>
    </row>
    <row r="868">
      <c r="B868" s="44" t="n"/>
      <c r="C868" s="44" t="n"/>
      <c r="D868" s="45">
        <f>IF(P868="","",IF(AC868="MISSING","MISSING COUNTRY CODE",IF(AC868&lt;&gt;"","NOT A VALID MAPCODE",IF(M868="NO CONNECTION","NO CONNECTION",IF(NOT(ISNUMBER(F868)),"NOT FOUND",IF(AD868,"CONVERTED – PLEASE CHECK","CONVERTED"))))))</f>
        <v/>
      </c>
      <c r="E868" s="46">
        <f>IF(OR(P868="",AC868&lt;&gt;""),"",TRIM(U868&amp;" "&amp;S868))</f>
        <v/>
      </c>
      <c r="F868" s="47">
        <f>IF(OR(M868="",M868="NO CONNECTION"),"",IFERROR(VALUE(SUBSTITUTE(_xlfn.FILTERXML(M868,"//latDeg"),".",MID(1/2,2,1))),""))</f>
        <v/>
      </c>
      <c r="G868" s="47">
        <f>IF(OR(M868="",M868="NO CONNECTION"),"",IFERROR(VALUE(SUBSTITUTE(_xlfn.FILTERXML(M868,"//lonDeg"),".",MID(1/2,2,1))),""))</f>
        <v/>
      </c>
      <c r="H868" s="45">
        <f>IF(ISNUMBER(F868),SUBSTITUTE(ROUND(F868,6)&amp;"",",",".")&amp;", "&amp;SUBSTITUTE(ROUND(G868,6)&amp;"",",","."),"")</f>
        <v/>
      </c>
      <c r="I868" s="46">
        <f>IF(ISNUMBER(F868),IFERROR(HYPERLINK("https://www.mymapcodes.com/go/?t="&amp;IF(U868="","AAA",U868)&amp;"&amp;ma="&amp;LEFT(S868,V868-1)&amp;"&amp;mb="&amp;MID(S868,V868+1,99),"Open on MyMapcodes →"),""),"")</f>
        <v/>
      </c>
      <c r="J868" s="48">
        <f>IF(P868="","",IF(AC868="MISSING","Add the country code: put it in front of the mapcode (e.g. ZAF RDD.2J) or in column C. ZAF = South Africa.",IF(AC868&lt;&gt;"",AC868,IF(M868="NO CONNECTION","Excel couldn't reach the mapcode service. Click the REFRESH RESULTS box just above the table.",IF(NOT(ISNUMBER(F868)),"The mapcode service doesn't recognise "&amp;E868&amp;". Check the mapcode and the country code.",IF(AD868,"Two different country codes were given, so the one in front of the mapcode ("&amp;R868&amp;") was used.",IF(E868&lt;&gt;TRIM(UPPER(B868&amp;"")),"Tidied up to "&amp;E868&amp;".","")))))))</f>
        <v/>
      </c>
      <c r="L868" s="49">
        <f>IF(E868="","",MapcodeAPI&amp;"coords/"&amp;SUBSTITUTE(E868," ","%20"))&amp;LEFT($B$13,0)</f>
        <v/>
      </c>
      <c r="M868" s="49">
        <f>IF(L868="","",IFERROR(_xlfn.WEBSERVICE(L868),IF(MapcodeAPIBackup="","NO CONNECTION",IFERROR(_xlfn.WEBSERVICE(MapcodeAPIBackup&amp;MID(L868,LEN(MapcodeAPI)+1,999)),"NO CONNECTION"))))</f>
        <v/>
      </c>
      <c r="N868" t="inlineStr">
        <is>
          <t xml:space="preserve"> </t>
        </is>
      </c>
      <c r="P868" s="50">
        <f>IFERROR(IF(AND(TRIM(B868&amp;"")="",TRIM(C868&amp;"")=""),"","#"&amp;UPPER(B868&amp;"")),"#(ERROR)")</f>
        <v/>
      </c>
      <c r="Q868" s="50">
        <f>IF(P868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868,2,999)," "," "),"﻿"," "),"​"," "),"⁠"," ")," "," ")," "," "),CHAR(9)," "),CHAR(10)," "),CHAR(13)," "),"MAPCODE"," "),CHAR(34)," "),"“"," "),"”"," "),"'"," "),"’"," "),"‘"," "),"("," "),")"," "),"["," "),"]"," "),"{"," "),"}"," "),","," "),";"," "),"|"," "),":"," "),"/"," "),"\"," ")))</f>
        <v/>
      </c>
      <c r="R868" s="50">
        <f>IF(ISNUMBER(FIND(" ",Q868)),LEFT(Q868,FIND(" ",Q868)-1),"")</f>
        <v/>
      </c>
      <c r="S868" s="50">
        <f>IF(ISNUMBER(FIND(" ",Q868)),TRIM(MID(Q868,FIND(" ",Q868)+1,999)),Q868)</f>
        <v/>
      </c>
      <c r="T8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868&amp;"")," "," "),"﻿"," "),"​"," "),"⁠"," ")," "," ")," "," "),CHAR(9)," "),CHAR(10)," "),CHAR(13)," "),"MAPCODE"," "),CHAR(34)," "),"“"," "),"”"," "),"'"," "),"’"," "),"‘"," "),"("," "),")"," "),"["," "),"]"," "),"{"," "),"}"," "),","," "),";"," "),"|"," "),":"," "),"/"," "),"\"," "))</f>
        <v/>
      </c>
      <c r="U868" s="50">
        <f>IF(R868&lt;&gt;"",R868,T868)</f>
        <v/>
      </c>
      <c r="V868" s="50">
        <f>IFERROR(FIND(".",S868),0)</f>
        <v/>
      </c>
      <c r="W868" s="50">
        <f>IF(V868&gt;0,V868-1,LEN(S868))</f>
        <v/>
      </c>
      <c r="X868" s="50">
        <f>IF(V868=0,"",IFERROR(LEFT(MID(S868,V868+1,99),FIND("-",MID(S868,V868+1,99))-1),MID(S868,V868+1,99)))</f>
        <v/>
      </c>
      <c r="Y868" s="50">
        <f>LEN(X868)</f>
        <v/>
      </c>
      <c r="Z8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868,"0",""),"1",""),"2",""),"3",""),"4",""),"5",""),"6",""),"7",""),"8",""),"9",""),"A",""),"B",""),"C",""),"D",""),"E",""),"F",""),"G",""),"H",""),"I",""),"J",""),"K",""),"L",""),"M",""),"N",""),"O",""),"P",""),"Q",""),"R",""),"S",""),"T",""),"U",""),"V",""),"W",""),"X",""),"Y",""),"Z",""),".",""),"-","")</f>
        <v/>
      </c>
      <c r="AA868" s="50">
        <f>LEN(S868)-LEN(SUBSTITUTE(S868,".",""))</f>
        <v/>
      </c>
      <c r="AB868" s="50">
        <f>AND(W868=5,Y868=4)</f>
        <v/>
      </c>
      <c r="AC868" s="50">
        <f>IF(P868="","",IF(S868="","There is no mapcode in this row, only a country code.",IF(ISNUMBER(FIND(" ",S868)),"There are too many spaces. A mapcode looks like ZAF RDD.2J: the country code, one space, then the code.",IF(Z868&lt;&gt;"","Contains characters that can't be in a mapcode: "&amp;Z868,IF(OR(AA868&lt;&gt;1,W868&lt;2,W868&gt;5,Y868&lt;2,Y868&gt;4),"This doesn't look like a mapcode. Mapcodes look like RDD.2J: 2 to 5 letters or numbers, a dot, then 2 to 4 more.",IF(AND(U868="",NOT(AB868)),"MISSING",IF(AND(U868&lt;&gt;"",OR(LEN(U868)&lt;2,LEN(U868)&gt;6,ISNUMBER(FIND(".",U868)))),"The country code """&amp;U868&amp;""" doesn't look right. Use a code like ZAF (South Africa) or US-CA (California).","")))))))</f>
        <v/>
      </c>
      <c r="AD868" s="50">
        <f>AND(R868&lt;&gt;"",T868&lt;&gt;"",R868&lt;&gt;T868)</f>
        <v/>
      </c>
    </row>
    <row r="869">
      <c r="B869" s="44" t="n"/>
      <c r="C869" s="44" t="n"/>
      <c r="D869" s="45">
        <f>IF(P869="","",IF(AC869="MISSING","MISSING COUNTRY CODE",IF(AC869&lt;&gt;"","NOT A VALID MAPCODE",IF(M869="NO CONNECTION","NO CONNECTION",IF(NOT(ISNUMBER(F869)),"NOT FOUND",IF(AD869,"CONVERTED – PLEASE CHECK","CONVERTED"))))))</f>
        <v/>
      </c>
      <c r="E869" s="46">
        <f>IF(OR(P869="",AC869&lt;&gt;""),"",TRIM(U869&amp;" "&amp;S869))</f>
        <v/>
      </c>
      <c r="F869" s="47">
        <f>IF(OR(M869="",M869="NO CONNECTION"),"",IFERROR(VALUE(SUBSTITUTE(_xlfn.FILTERXML(M869,"//latDeg"),".",MID(1/2,2,1))),""))</f>
        <v/>
      </c>
      <c r="G869" s="47">
        <f>IF(OR(M869="",M869="NO CONNECTION"),"",IFERROR(VALUE(SUBSTITUTE(_xlfn.FILTERXML(M869,"//lonDeg"),".",MID(1/2,2,1))),""))</f>
        <v/>
      </c>
      <c r="H869" s="45">
        <f>IF(ISNUMBER(F869),SUBSTITUTE(ROUND(F869,6)&amp;"",",",".")&amp;", "&amp;SUBSTITUTE(ROUND(G869,6)&amp;"",",","."),"")</f>
        <v/>
      </c>
      <c r="I869" s="46">
        <f>IF(ISNUMBER(F869),IFERROR(HYPERLINK("https://www.mymapcodes.com/go/?t="&amp;IF(U869="","AAA",U869)&amp;"&amp;ma="&amp;LEFT(S869,V869-1)&amp;"&amp;mb="&amp;MID(S869,V869+1,99),"Open on MyMapcodes →"),""),"")</f>
        <v/>
      </c>
      <c r="J869" s="48">
        <f>IF(P869="","",IF(AC869="MISSING","Add the country code: put it in front of the mapcode (e.g. ZAF RDD.2J) or in column C. ZAF = South Africa.",IF(AC869&lt;&gt;"",AC869,IF(M869="NO CONNECTION","Excel couldn't reach the mapcode service. Click the REFRESH RESULTS box just above the table.",IF(NOT(ISNUMBER(F869)),"The mapcode service doesn't recognise "&amp;E869&amp;". Check the mapcode and the country code.",IF(AD869,"Two different country codes were given, so the one in front of the mapcode ("&amp;R869&amp;") was used.",IF(E869&lt;&gt;TRIM(UPPER(B869&amp;"")),"Tidied up to "&amp;E869&amp;".","")))))))</f>
        <v/>
      </c>
      <c r="L869" s="49">
        <f>IF(E869="","",MapcodeAPI&amp;"coords/"&amp;SUBSTITUTE(E869," ","%20"))&amp;LEFT($B$13,0)</f>
        <v/>
      </c>
      <c r="M869" s="49">
        <f>IF(L869="","",IFERROR(_xlfn.WEBSERVICE(L869),IF(MapcodeAPIBackup="","NO CONNECTION",IFERROR(_xlfn.WEBSERVICE(MapcodeAPIBackup&amp;MID(L869,LEN(MapcodeAPI)+1,999)),"NO CONNECTION"))))</f>
        <v/>
      </c>
      <c r="N869" t="inlineStr">
        <is>
          <t xml:space="preserve"> </t>
        </is>
      </c>
      <c r="P869" s="50">
        <f>IFERROR(IF(AND(TRIM(B869&amp;"")="",TRIM(C869&amp;"")=""),"","#"&amp;UPPER(B869&amp;"")),"#(ERROR)")</f>
        <v/>
      </c>
      <c r="Q869" s="50">
        <f>IF(P869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869,2,999)," "," "),"﻿"," "),"​"," "),"⁠"," ")," "," ")," "," "),CHAR(9)," "),CHAR(10)," "),CHAR(13)," "),"MAPCODE"," "),CHAR(34)," "),"“"," "),"”"," "),"'"," "),"’"," "),"‘"," "),"("," "),")"," "),"["," "),"]"," "),"{"," "),"}"," "),","," "),";"," "),"|"," "),":"," "),"/"," "),"\"," ")))</f>
        <v/>
      </c>
      <c r="R869" s="50">
        <f>IF(ISNUMBER(FIND(" ",Q869)),LEFT(Q869,FIND(" ",Q869)-1),"")</f>
        <v/>
      </c>
      <c r="S869" s="50">
        <f>IF(ISNUMBER(FIND(" ",Q869)),TRIM(MID(Q869,FIND(" ",Q869)+1,999)),Q869)</f>
        <v/>
      </c>
      <c r="T8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869&amp;"")," "," "),"﻿"," "),"​"," "),"⁠"," ")," "," ")," "," "),CHAR(9)," "),CHAR(10)," "),CHAR(13)," "),"MAPCODE"," "),CHAR(34)," "),"“"," "),"”"," "),"'"," "),"’"," "),"‘"," "),"("," "),")"," "),"["," "),"]"," "),"{"," "),"}"," "),","," "),";"," "),"|"," "),":"," "),"/"," "),"\"," "))</f>
        <v/>
      </c>
      <c r="U869" s="50">
        <f>IF(R869&lt;&gt;"",R869,T869)</f>
        <v/>
      </c>
      <c r="V869" s="50">
        <f>IFERROR(FIND(".",S869),0)</f>
        <v/>
      </c>
      <c r="W869" s="50">
        <f>IF(V869&gt;0,V869-1,LEN(S869))</f>
        <v/>
      </c>
      <c r="X869" s="50">
        <f>IF(V869=0,"",IFERROR(LEFT(MID(S869,V869+1,99),FIND("-",MID(S869,V869+1,99))-1),MID(S869,V869+1,99)))</f>
        <v/>
      </c>
      <c r="Y869" s="50">
        <f>LEN(X869)</f>
        <v/>
      </c>
      <c r="Z8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869,"0",""),"1",""),"2",""),"3",""),"4",""),"5",""),"6",""),"7",""),"8",""),"9",""),"A",""),"B",""),"C",""),"D",""),"E",""),"F",""),"G",""),"H",""),"I",""),"J",""),"K",""),"L",""),"M",""),"N",""),"O",""),"P",""),"Q",""),"R",""),"S",""),"T",""),"U",""),"V",""),"W",""),"X",""),"Y",""),"Z",""),".",""),"-","")</f>
        <v/>
      </c>
      <c r="AA869" s="50">
        <f>LEN(S869)-LEN(SUBSTITUTE(S869,".",""))</f>
        <v/>
      </c>
      <c r="AB869" s="50">
        <f>AND(W869=5,Y869=4)</f>
        <v/>
      </c>
      <c r="AC869" s="50">
        <f>IF(P869="","",IF(S869="","There is no mapcode in this row, only a country code.",IF(ISNUMBER(FIND(" ",S869)),"There are too many spaces. A mapcode looks like ZAF RDD.2J: the country code, one space, then the code.",IF(Z869&lt;&gt;"","Contains characters that can't be in a mapcode: "&amp;Z869,IF(OR(AA869&lt;&gt;1,W869&lt;2,W869&gt;5,Y869&lt;2,Y869&gt;4),"This doesn't look like a mapcode. Mapcodes look like RDD.2J: 2 to 5 letters or numbers, a dot, then 2 to 4 more.",IF(AND(U869="",NOT(AB869)),"MISSING",IF(AND(U869&lt;&gt;"",OR(LEN(U869)&lt;2,LEN(U869)&gt;6,ISNUMBER(FIND(".",U869)))),"The country code """&amp;U869&amp;""" doesn't look right. Use a code like ZAF (South Africa) or US-CA (California).","")))))))</f>
        <v/>
      </c>
      <c r="AD869" s="50">
        <f>AND(R869&lt;&gt;"",T869&lt;&gt;"",R869&lt;&gt;T869)</f>
        <v/>
      </c>
    </row>
    <row r="870">
      <c r="B870" s="44" t="n"/>
      <c r="C870" s="44" t="n"/>
      <c r="D870" s="45">
        <f>IF(P870="","",IF(AC870="MISSING","MISSING COUNTRY CODE",IF(AC870&lt;&gt;"","NOT A VALID MAPCODE",IF(M870="NO CONNECTION","NO CONNECTION",IF(NOT(ISNUMBER(F870)),"NOT FOUND",IF(AD870,"CONVERTED – PLEASE CHECK","CONVERTED"))))))</f>
        <v/>
      </c>
      <c r="E870" s="46">
        <f>IF(OR(P870="",AC870&lt;&gt;""),"",TRIM(U870&amp;" "&amp;S870))</f>
        <v/>
      </c>
      <c r="F870" s="47">
        <f>IF(OR(M870="",M870="NO CONNECTION"),"",IFERROR(VALUE(SUBSTITUTE(_xlfn.FILTERXML(M870,"//latDeg"),".",MID(1/2,2,1))),""))</f>
        <v/>
      </c>
      <c r="G870" s="47">
        <f>IF(OR(M870="",M870="NO CONNECTION"),"",IFERROR(VALUE(SUBSTITUTE(_xlfn.FILTERXML(M870,"//lonDeg"),".",MID(1/2,2,1))),""))</f>
        <v/>
      </c>
      <c r="H870" s="45">
        <f>IF(ISNUMBER(F870),SUBSTITUTE(ROUND(F870,6)&amp;"",",",".")&amp;", "&amp;SUBSTITUTE(ROUND(G870,6)&amp;"",",","."),"")</f>
        <v/>
      </c>
      <c r="I870" s="46">
        <f>IF(ISNUMBER(F870),IFERROR(HYPERLINK("https://www.mymapcodes.com/go/?t="&amp;IF(U870="","AAA",U870)&amp;"&amp;ma="&amp;LEFT(S870,V870-1)&amp;"&amp;mb="&amp;MID(S870,V870+1,99),"Open on MyMapcodes →"),""),"")</f>
        <v/>
      </c>
      <c r="J870" s="48">
        <f>IF(P870="","",IF(AC870="MISSING","Add the country code: put it in front of the mapcode (e.g. ZAF RDD.2J) or in column C. ZAF = South Africa.",IF(AC870&lt;&gt;"",AC870,IF(M870="NO CONNECTION","Excel couldn't reach the mapcode service. Click the REFRESH RESULTS box just above the table.",IF(NOT(ISNUMBER(F870)),"The mapcode service doesn't recognise "&amp;E870&amp;". Check the mapcode and the country code.",IF(AD870,"Two different country codes were given, so the one in front of the mapcode ("&amp;R870&amp;") was used.",IF(E870&lt;&gt;TRIM(UPPER(B870&amp;"")),"Tidied up to "&amp;E870&amp;".","")))))))</f>
        <v/>
      </c>
      <c r="L870" s="49">
        <f>IF(E870="","",MapcodeAPI&amp;"coords/"&amp;SUBSTITUTE(E870," ","%20"))&amp;LEFT($B$13,0)</f>
        <v/>
      </c>
      <c r="M870" s="49">
        <f>IF(L870="","",IFERROR(_xlfn.WEBSERVICE(L870),IF(MapcodeAPIBackup="","NO CONNECTION",IFERROR(_xlfn.WEBSERVICE(MapcodeAPIBackup&amp;MID(L870,LEN(MapcodeAPI)+1,999)),"NO CONNECTION"))))</f>
        <v/>
      </c>
      <c r="N870" t="inlineStr">
        <is>
          <t xml:space="preserve"> </t>
        </is>
      </c>
      <c r="P870" s="50">
        <f>IFERROR(IF(AND(TRIM(B870&amp;"")="",TRIM(C870&amp;"")=""),"","#"&amp;UPPER(B870&amp;"")),"#(ERROR)")</f>
        <v/>
      </c>
      <c r="Q870" s="50">
        <f>IF(P870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870,2,999)," "," "),"﻿"," "),"​"," "),"⁠"," ")," "," ")," "," "),CHAR(9)," "),CHAR(10)," "),CHAR(13)," "),"MAPCODE"," "),CHAR(34)," "),"“"," "),"”"," "),"'"," "),"’"," "),"‘"," "),"("," "),")"," "),"["," "),"]"," "),"{"," "),"}"," "),","," "),";"," "),"|"," "),":"," "),"/"," "),"\"," ")))</f>
        <v/>
      </c>
      <c r="R870" s="50">
        <f>IF(ISNUMBER(FIND(" ",Q870)),LEFT(Q870,FIND(" ",Q870)-1),"")</f>
        <v/>
      </c>
      <c r="S870" s="50">
        <f>IF(ISNUMBER(FIND(" ",Q870)),TRIM(MID(Q870,FIND(" ",Q870)+1,999)),Q870)</f>
        <v/>
      </c>
      <c r="T8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870&amp;"")," "," "),"﻿"," "),"​"," "),"⁠"," ")," "," ")," "," "),CHAR(9)," "),CHAR(10)," "),CHAR(13)," "),"MAPCODE"," "),CHAR(34)," "),"“"," "),"”"," "),"'"," "),"’"," "),"‘"," "),"("," "),")"," "),"["," "),"]"," "),"{"," "),"}"," "),","," "),";"," "),"|"," "),":"," "),"/"," "),"\"," "))</f>
        <v/>
      </c>
      <c r="U870" s="50">
        <f>IF(R870&lt;&gt;"",R870,T870)</f>
        <v/>
      </c>
      <c r="V870" s="50">
        <f>IFERROR(FIND(".",S870),0)</f>
        <v/>
      </c>
      <c r="W870" s="50">
        <f>IF(V870&gt;0,V870-1,LEN(S870))</f>
        <v/>
      </c>
      <c r="X870" s="50">
        <f>IF(V870=0,"",IFERROR(LEFT(MID(S870,V870+1,99),FIND("-",MID(S870,V870+1,99))-1),MID(S870,V870+1,99)))</f>
        <v/>
      </c>
      <c r="Y870" s="50">
        <f>LEN(X870)</f>
        <v/>
      </c>
      <c r="Z8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870,"0",""),"1",""),"2",""),"3",""),"4",""),"5",""),"6",""),"7",""),"8",""),"9",""),"A",""),"B",""),"C",""),"D",""),"E",""),"F",""),"G",""),"H",""),"I",""),"J",""),"K",""),"L",""),"M",""),"N",""),"O",""),"P",""),"Q",""),"R",""),"S",""),"T",""),"U",""),"V",""),"W",""),"X",""),"Y",""),"Z",""),".",""),"-","")</f>
        <v/>
      </c>
      <c r="AA870" s="50">
        <f>LEN(S870)-LEN(SUBSTITUTE(S870,".",""))</f>
        <v/>
      </c>
      <c r="AB870" s="50">
        <f>AND(W870=5,Y870=4)</f>
        <v/>
      </c>
      <c r="AC870" s="50">
        <f>IF(P870="","",IF(S870="","There is no mapcode in this row, only a country code.",IF(ISNUMBER(FIND(" ",S870)),"There are too many spaces. A mapcode looks like ZAF RDD.2J: the country code, one space, then the code.",IF(Z870&lt;&gt;"","Contains characters that can't be in a mapcode: "&amp;Z870,IF(OR(AA870&lt;&gt;1,W870&lt;2,W870&gt;5,Y870&lt;2,Y870&gt;4),"This doesn't look like a mapcode. Mapcodes look like RDD.2J: 2 to 5 letters or numbers, a dot, then 2 to 4 more.",IF(AND(U870="",NOT(AB870)),"MISSING",IF(AND(U870&lt;&gt;"",OR(LEN(U870)&lt;2,LEN(U870)&gt;6,ISNUMBER(FIND(".",U870)))),"The country code """&amp;U870&amp;""" doesn't look right. Use a code like ZAF (South Africa) or US-CA (California).","")))))))</f>
        <v/>
      </c>
      <c r="AD870" s="50">
        <f>AND(R870&lt;&gt;"",T870&lt;&gt;"",R870&lt;&gt;T870)</f>
        <v/>
      </c>
    </row>
    <row r="871">
      <c r="B871" s="44" t="n"/>
      <c r="C871" s="44" t="n"/>
      <c r="D871" s="45">
        <f>IF(P871="","",IF(AC871="MISSING","MISSING COUNTRY CODE",IF(AC871&lt;&gt;"","NOT A VALID MAPCODE",IF(M871="NO CONNECTION","NO CONNECTION",IF(NOT(ISNUMBER(F871)),"NOT FOUND",IF(AD871,"CONVERTED – PLEASE CHECK","CONVERTED"))))))</f>
        <v/>
      </c>
      <c r="E871" s="46">
        <f>IF(OR(P871="",AC871&lt;&gt;""),"",TRIM(U871&amp;" "&amp;S871))</f>
        <v/>
      </c>
      <c r="F871" s="47">
        <f>IF(OR(M871="",M871="NO CONNECTION"),"",IFERROR(VALUE(SUBSTITUTE(_xlfn.FILTERXML(M871,"//latDeg"),".",MID(1/2,2,1))),""))</f>
        <v/>
      </c>
      <c r="G871" s="47">
        <f>IF(OR(M871="",M871="NO CONNECTION"),"",IFERROR(VALUE(SUBSTITUTE(_xlfn.FILTERXML(M871,"//lonDeg"),".",MID(1/2,2,1))),""))</f>
        <v/>
      </c>
      <c r="H871" s="45">
        <f>IF(ISNUMBER(F871),SUBSTITUTE(ROUND(F871,6)&amp;"",",",".")&amp;", "&amp;SUBSTITUTE(ROUND(G871,6)&amp;"",",","."),"")</f>
        <v/>
      </c>
      <c r="I871" s="46">
        <f>IF(ISNUMBER(F871),IFERROR(HYPERLINK("https://www.mymapcodes.com/go/?t="&amp;IF(U871="","AAA",U871)&amp;"&amp;ma="&amp;LEFT(S871,V871-1)&amp;"&amp;mb="&amp;MID(S871,V871+1,99),"Open on MyMapcodes →"),""),"")</f>
        <v/>
      </c>
      <c r="J871" s="48">
        <f>IF(P871="","",IF(AC871="MISSING","Add the country code: put it in front of the mapcode (e.g. ZAF RDD.2J) or in column C. ZAF = South Africa.",IF(AC871&lt;&gt;"",AC871,IF(M871="NO CONNECTION","Excel couldn't reach the mapcode service. Click the REFRESH RESULTS box just above the table.",IF(NOT(ISNUMBER(F871)),"The mapcode service doesn't recognise "&amp;E871&amp;". Check the mapcode and the country code.",IF(AD871,"Two different country codes were given, so the one in front of the mapcode ("&amp;R871&amp;") was used.",IF(E871&lt;&gt;TRIM(UPPER(B871&amp;"")),"Tidied up to "&amp;E871&amp;".","")))))))</f>
        <v/>
      </c>
      <c r="L871" s="49">
        <f>IF(E871="","",MapcodeAPI&amp;"coords/"&amp;SUBSTITUTE(E871," ","%20"))&amp;LEFT($B$13,0)</f>
        <v/>
      </c>
      <c r="M871" s="49">
        <f>IF(L871="","",IFERROR(_xlfn.WEBSERVICE(L871),IF(MapcodeAPIBackup="","NO CONNECTION",IFERROR(_xlfn.WEBSERVICE(MapcodeAPIBackup&amp;MID(L871,LEN(MapcodeAPI)+1,999)),"NO CONNECTION"))))</f>
        <v/>
      </c>
      <c r="N871" t="inlineStr">
        <is>
          <t xml:space="preserve"> </t>
        </is>
      </c>
      <c r="P871" s="50">
        <f>IFERROR(IF(AND(TRIM(B871&amp;"")="",TRIM(C871&amp;"")=""),"","#"&amp;UPPER(B871&amp;"")),"#(ERROR)")</f>
        <v/>
      </c>
      <c r="Q871" s="50">
        <f>IF(P871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871,2,999)," "," "),"﻿"," "),"​"," "),"⁠"," ")," "," ")," "," "),CHAR(9)," "),CHAR(10)," "),CHAR(13)," "),"MAPCODE"," "),CHAR(34)," "),"“"," "),"”"," "),"'"," "),"’"," "),"‘"," "),"("," "),")"," "),"["," "),"]"," "),"{"," "),"}"," "),","," "),";"," "),"|"," "),":"," "),"/"," "),"\"," ")))</f>
        <v/>
      </c>
      <c r="R871" s="50">
        <f>IF(ISNUMBER(FIND(" ",Q871)),LEFT(Q871,FIND(" ",Q871)-1),"")</f>
        <v/>
      </c>
      <c r="S871" s="50">
        <f>IF(ISNUMBER(FIND(" ",Q871)),TRIM(MID(Q871,FIND(" ",Q871)+1,999)),Q871)</f>
        <v/>
      </c>
      <c r="T8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871&amp;"")," "," "),"﻿"," "),"​"," "),"⁠"," ")," "," ")," "," "),CHAR(9)," "),CHAR(10)," "),CHAR(13)," "),"MAPCODE"," "),CHAR(34)," "),"“"," "),"”"," "),"'"," "),"’"," "),"‘"," "),"("," "),")"," "),"["," "),"]"," "),"{"," "),"}"," "),","," "),";"," "),"|"," "),":"," "),"/"," "),"\"," "))</f>
        <v/>
      </c>
      <c r="U871" s="50">
        <f>IF(R871&lt;&gt;"",R871,T871)</f>
        <v/>
      </c>
      <c r="V871" s="50">
        <f>IFERROR(FIND(".",S871),0)</f>
        <v/>
      </c>
      <c r="W871" s="50">
        <f>IF(V871&gt;0,V871-1,LEN(S871))</f>
        <v/>
      </c>
      <c r="X871" s="50">
        <f>IF(V871=0,"",IFERROR(LEFT(MID(S871,V871+1,99),FIND("-",MID(S871,V871+1,99))-1),MID(S871,V871+1,99)))</f>
        <v/>
      </c>
      <c r="Y871" s="50">
        <f>LEN(X871)</f>
        <v/>
      </c>
      <c r="Z8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871,"0",""),"1",""),"2",""),"3",""),"4",""),"5",""),"6",""),"7",""),"8",""),"9",""),"A",""),"B",""),"C",""),"D",""),"E",""),"F",""),"G",""),"H",""),"I",""),"J",""),"K",""),"L",""),"M",""),"N",""),"O",""),"P",""),"Q",""),"R",""),"S",""),"T",""),"U",""),"V",""),"W",""),"X",""),"Y",""),"Z",""),".",""),"-","")</f>
        <v/>
      </c>
      <c r="AA871" s="50">
        <f>LEN(S871)-LEN(SUBSTITUTE(S871,".",""))</f>
        <v/>
      </c>
      <c r="AB871" s="50">
        <f>AND(W871=5,Y871=4)</f>
        <v/>
      </c>
      <c r="AC871" s="50">
        <f>IF(P871="","",IF(S871="","There is no mapcode in this row, only a country code.",IF(ISNUMBER(FIND(" ",S871)),"There are too many spaces. A mapcode looks like ZAF RDD.2J: the country code, one space, then the code.",IF(Z871&lt;&gt;"","Contains characters that can't be in a mapcode: "&amp;Z871,IF(OR(AA871&lt;&gt;1,W871&lt;2,W871&gt;5,Y871&lt;2,Y871&gt;4),"This doesn't look like a mapcode. Mapcodes look like RDD.2J: 2 to 5 letters or numbers, a dot, then 2 to 4 more.",IF(AND(U871="",NOT(AB871)),"MISSING",IF(AND(U871&lt;&gt;"",OR(LEN(U871)&lt;2,LEN(U871)&gt;6,ISNUMBER(FIND(".",U871)))),"The country code """&amp;U871&amp;""" doesn't look right. Use a code like ZAF (South Africa) or US-CA (California).","")))))))</f>
        <v/>
      </c>
      <c r="AD871" s="50">
        <f>AND(R871&lt;&gt;"",T871&lt;&gt;"",R871&lt;&gt;T871)</f>
        <v/>
      </c>
    </row>
    <row r="872">
      <c r="B872" s="44" t="n"/>
      <c r="C872" s="44" t="n"/>
      <c r="D872" s="45">
        <f>IF(P872="","",IF(AC872="MISSING","MISSING COUNTRY CODE",IF(AC872&lt;&gt;"","NOT A VALID MAPCODE",IF(M872="NO CONNECTION","NO CONNECTION",IF(NOT(ISNUMBER(F872)),"NOT FOUND",IF(AD872,"CONVERTED – PLEASE CHECK","CONVERTED"))))))</f>
        <v/>
      </c>
      <c r="E872" s="46">
        <f>IF(OR(P872="",AC872&lt;&gt;""),"",TRIM(U872&amp;" "&amp;S872))</f>
        <v/>
      </c>
      <c r="F872" s="47">
        <f>IF(OR(M872="",M872="NO CONNECTION"),"",IFERROR(VALUE(SUBSTITUTE(_xlfn.FILTERXML(M872,"//latDeg"),".",MID(1/2,2,1))),""))</f>
        <v/>
      </c>
      <c r="G872" s="47">
        <f>IF(OR(M872="",M872="NO CONNECTION"),"",IFERROR(VALUE(SUBSTITUTE(_xlfn.FILTERXML(M872,"//lonDeg"),".",MID(1/2,2,1))),""))</f>
        <v/>
      </c>
      <c r="H872" s="45">
        <f>IF(ISNUMBER(F872),SUBSTITUTE(ROUND(F872,6)&amp;"",",",".")&amp;", "&amp;SUBSTITUTE(ROUND(G872,6)&amp;"",",","."),"")</f>
        <v/>
      </c>
      <c r="I872" s="46">
        <f>IF(ISNUMBER(F872),IFERROR(HYPERLINK("https://www.mymapcodes.com/go/?t="&amp;IF(U872="","AAA",U872)&amp;"&amp;ma="&amp;LEFT(S872,V872-1)&amp;"&amp;mb="&amp;MID(S872,V872+1,99),"Open on MyMapcodes →"),""),"")</f>
        <v/>
      </c>
      <c r="J872" s="48">
        <f>IF(P872="","",IF(AC872="MISSING","Add the country code: put it in front of the mapcode (e.g. ZAF RDD.2J) or in column C. ZAF = South Africa.",IF(AC872&lt;&gt;"",AC872,IF(M872="NO CONNECTION","Excel couldn't reach the mapcode service. Click the REFRESH RESULTS box just above the table.",IF(NOT(ISNUMBER(F872)),"The mapcode service doesn't recognise "&amp;E872&amp;". Check the mapcode and the country code.",IF(AD872,"Two different country codes were given, so the one in front of the mapcode ("&amp;R872&amp;") was used.",IF(E872&lt;&gt;TRIM(UPPER(B872&amp;"")),"Tidied up to "&amp;E872&amp;".","")))))))</f>
        <v/>
      </c>
      <c r="L872" s="49">
        <f>IF(E872="","",MapcodeAPI&amp;"coords/"&amp;SUBSTITUTE(E872," ","%20"))&amp;LEFT($B$13,0)</f>
        <v/>
      </c>
      <c r="M872" s="49">
        <f>IF(L872="","",IFERROR(_xlfn.WEBSERVICE(L872),IF(MapcodeAPIBackup="","NO CONNECTION",IFERROR(_xlfn.WEBSERVICE(MapcodeAPIBackup&amp;MID(L872,LEN(MapcodeAPI)+1,999)),"NO CONNECTION"))))</f>
        <v/>
      </c>
      <c r="N872" t="inlineStr">
        <is>
          <t xml:space="preserve"> </t>
        </is>
      </c>
      <c r="P872" s="50">
        <f>IFERROR(IF(AND(TRIM(B872&amp;"")="",TRIM(C872&amp;"")=""),"","#"&amp;UPPER(B872&amp;"")),"#(ERROR)")</f>
        <v/>
      </c>
      <c r="Q872" s="50">
        <f>IF(P872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872,2,999)," "," "),"﻿"," "),"​"," "),"⁠"," ")," "," ")," "," "),CHAR(9)," "),CHAR(10)," "),CHAR(13)," "),"MAPCODE"," "),CHAR(34)," "),"“"," "),"”"," "),"'"," "),"’"," "),"‘"," "),"("," "),")"," "),"["," "),"]"," "),"{"," "),"}"," "),","," "),";"," "),"|"," "),":"," "),"/"," "),"\"," ")))</f>
        <v/>
      </c>
      <c r="R872" s="50">
        <f>IF(ISNUMBER(FIND(" ",Q872)),LEFT(Q872,FIND(" ",Q872)-1),"")</f>
        <v/>
      </c>
      <c r="S872" s="50">
        <f>IF(ISNUMBER(FIND(" ",Q872)),TRIM(MID(Q872,FIND(" ",Q872)+1,999)),Q872)</f>
        <v/>
      </c>
      <c r="T8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872&amp;"")," "," "),"﻿"," "),"​"," "),"⁠"," ")," "," ")," "," "),CHAR(9)," "),CHAR(10)," "),CHAR(13)," "),"MAPCODE"," "),CHAR(34)," "),"“"," "),"”"," "),"'"," "),"’"," "),"‘"," "),"("," "),")"," "),"["," "),"]"," "),"{"," "),"}"," "),","," "),";"," "),"|"," "),":"," "),"/"," "),"\"," "))</f>
        <v/>
      </c>
      <c r="U872" s="50">
        <f>IF(R872&lt;&gt;"",R872,T872)</f>
        <v/>
      </c>
      <c r="V872" s="50">
        <f>IFERROR(FIND(".",S872),0)</f>
        <v/>
      </c>
      <c r="W872" s="50">
        <f>IF(V872&gt;0,V872-1,LEN(S872))</f>
        <v/>
      </c>
      <c r="X872" s="50">
        <f>IF(V872=0,"",IFERROR(LEFT(MID(S872,V872+1,99),FIND("-",MID(S872,V872+1,99))-1),MID(S872,V872+1,99)))</f>
        <v/>
      </c>
      <c r="Y872" s="50">
        <f>LEN(X872)</f>
        <v/>
      </c>
      <c r="Z8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872,"0",""),"1",""),"2",""),"3",""),"4",""),"5",""),"6",""),"7",""),"8",""),"9",""),"A",""),"B",""),"C",""),"D",""),"E",""),"F",""),"G",""),"H",""),"I",""),"J",""),"K",""),"L",""),"M",""),"N",""),"O",""),"P",""),"Q",""),"R",""),"S",""),"T",""),"U",""),"V",""),"W",""),"X",""),"Y",""),"Z",""),".",""),"-","")</f>
        <v/>
      </c>
      <c r="AA872" s="50">
        <f>LEN(S872)-LEN(SUBSTITUTE(S872,".",""))</f>
        <v/>
      </c>
      <c r="AB872" s="50">
        <f>AND(W872=5,Y872=4)</f>
        <v/>
      </c>
      <c r="AC872" s="50">
        <f>IF(P872="","",IF(S872="","There is no mapcode in this row, only a country code.",IF(ISNUMBER(FIND(" ",S872)),"There are too many spaces. A mapcode looks like ZAF RDD.2J: the country code, one space, then the code.",IF(Z872&lt;&gt;"","Contains characters that can't be in a mapcode: "&amp;Z872,IF(OR(AA872&lt;&gt;1,W872&lt;2,W872&gt;5,Y872&lt;2,Y872&gt;4),"This doesn't look like a mapcode. Mapcodes look like RDD.2J: 2 to 5 letters or numbers, a dot, then 2 to 4 more.",IF(AND(U872="",NOT(AB872)),"MISSING",IF(AND(U872&lt;&gt;"",OR(LEN(U872)&lt;2,LEN(U872)&gt;6,ISNUMBER(FIND(".",U872)))),"The country code """&amp;U872&amp;""" doesn't look right. Use a code like ZAF (South Africa) or US-CA (California).","")))))))</f>
        <v/>
      </c>
      <c r="AD872" s="50">
        <f>AND(R872&lt;&gt;"",T872&lt;&gt;"",R872&lt;&gt;T872)</f>
        <v/>
      </c>
    </row>
    <row r="873">
      <c r="B873" s="44" t="n"/>
      <c r="C873" s="44" t="n"/>
      <c r="D873" s="45">
        <f>IF(P873="","",IF(AC873="MISSING","MISSING COUNTRY CODE",IF(AC873&lt;&gt;"","NOT A VALID MAPCODE",IF(M873="NO CONNECTION","NO CONNECTION",IF(NOT(ISNUMBER(F873)),"NOT FOUND",IF(AD873,"CONVERTED – PLEASE CHECK","CONVERTED"))))))</f>
        <v/>
      </c>
      <c r="E873" s="46">
        <f>IF(OR(P873="",AC873&lt;&gt;""),"",TRIM(U873&amp;" "&amp;S873))</f>
        <v/>
      </c>
      <c r="F873" s="47">
        <f>IF(OR(M873="",M873="NO CONNECTION"),"",IFERROR(VALUE(SUBSTITUTE(_xlfn.FILTERXML(M873,"//latDeg"),".",MID(1/2,2,1))),""))</f>
        <v/>
      </c>
      <c r="G873" s="47">
        <f>IF(OR(M873="",M873="NO CONNECTION"),"",IFERROR(VALUE(SUBSTITUTE(_xlfn.FILTERXML(M873,"//lonDeg"),".",MID(1/2,2,1))),""))</f>
        <v/>
      </c>
      <c r="H873" s="45">
        <f>IF(ISNUMBER(F873),SUBSTITUTE(ROUND(F873,6)&amp;"",",",".")&amp;", "&amp;SUBSTITUTE(ROUND(G873,6)&amp;"",",","."),"")</f>
        <v/>
      </c>
      <c r="I873" s="46">
        <f>IF(ISNUMBER(F873),IFERROR(HYPERLINK("https://www.mymapcodes.com/go/?t="&amp;IF(U873="","AAA",U873)&amp;"&amp;ma="&amp;LEFT(S873,V873-1)&amp;"&amp;mb="&amp;MID(S873,V873+1,99),"Open on MyMapcodes →"),""),"")</f>
        <v/>
      </c>
      <c r="J873" s="48">
        <f>IF(P873="","",IF(AC873="MISSING","Add the country code: put it in front of the mapcode (e.g. ZAF RDD.2J) or in column C. ZAF = South Africa.",IF(AC873&lt;&gt;"",AC873,IF(M873="NO CONNECTION","Excel couldn't reach the mapcode service. Click the REFRESH RESULTS box just above the table.",IF(NOT(ISNUMBER(F873)),"The mapcode service doesn't recognise "&amp;E873&amp;". Check the mapcode and the country code.",IF(AD873,"Two different country codes were given, so the one in front of the mapcode ("&amp;R873&amp;") was used.",IF(E873&lt;&gt;TRIM(UPPER(B873&amp;"")),"Tidied up to "&amp;E873&amp;".","")))))))</f>
        <v/>
      </c>
      <c r="L873" s="49">
        <f>IF(E873="","",MapcodeAPI&amp;"coords/"&amp;SUBSTITUTE(E873," ","%20"))&amp;LEFT($B$13,0)</f>
        <v/>
      </c>
      <c r="M873" s="49">
        <f>IF(L873="","",IFERROR(_xlfn.WEBSERVICE(L873),IF(MapcodeAPIBackup="","NO CONNECTION",IFERROR(_xlfn.WEBSERVICE(MapcodeAPIBackup&amp;MID(L873,LEN(MapcodeAPI)+1,999)),"NO CONNECTION"))))</f>
        <v/>
      </c>
      <c r="N873" t="inlineStr">
        <is>
          <t xml:space="preserve"> </t>
        </is>
      </c>
      <c r="P873" s="50">
        <f>IFERROR(IF(AND(TRIM(B873&amp;"")="",TRIM(C873&amp;"")=""),"","#"&amp;UPPER(B873&amp;"")),"#(ERROR)")</f>
        <v/>
      </c>
      <c r="Q873" s="50">
        <f>IF(P873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873,2,999)," "," "),"﻿"," "),"​"," "),"⁠"," ")," "," ")," "," "),CHAR(9)," "),CHAR(10)," "),CHAR(13)," "),"MAPCODE"," "),CHAR(34)," "),"“"," "),"”"," "),"'"," "),"’"," "),"‘"," "),"("," "),")"," "),"["," "),"]"," "),"{"," "),"}"," "),","," "),";"," "),"|"," "),":"," "),"/"," "),"\"," ")))</f>
        <v/>
      </c>
      <c r="R873" s="50">
        <f>IF(ISNUMBER(FIND(" ",Q873)),LEFT(Q873,FIND(" ",Q873)-1),"")</f>
        <v/>
      </c>
      <c r="S873" s="50">
        <f>IF(ISNUMBER(FIND(" ",Q873)),TRIM(MID(Q873,FIND(" ",Q873)+1,999)),Q873)</f>
        <v/>
      </c>
      <c r="T8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873&amp;"")," "," "),"﻿"," "),"​"," "),"⁠"," ")," "," ")," "," "),CHAR(9)," "),CHAR(10)," "),CHAR(13)," "),"MAPCODE"," "),CHAR(34)," "),"“"," "),"”"," "),"'"," "),"’"," "),"‘"," "),"("," "),")"," "),"["," "),"]"," "),"{"," "),"}"," "),","," "),";"," "),"|"," "),":"," "),"/"," "),"\"," "))</f>
        <v/>
      </c>
      <c r="U873" s="50">
        <f>IF(R873&lt;&gt;"",R873,T873)</f>
        <v/>
      </c>
      <c r="V873" s="50">
        <f>IFERROR(FIND(".",S873),0)</f>
        <v/>
      </c>
      <c r="W873" s="50">
        <f>IF(V873&gt;0,V873-1,LEN(S873))</f>
        <v/>
      </c>
      <c r="X873" s="50">
        <f>IF(V873=0,"",IFERROR(LEFT(MID(S873,V873+1,99),FIND("-",MID(S873,V873+1,99))-1),MID(S873,V873+1,99)))</f>
        <v/>
      </c>
      <c r="Y873" s="50">
        <f>LEN(X873)</f>
        <v/>
      </c>
      <c r="Z8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873,"0",""),"1",""),"2",""),"3",""),"4",""),"5",""),"6",""),"7",""),"8",""),"9",""),"A",""),"B",""),"C",""),"D",""),"E",""),"F",""),"G",""),"H",""),"I",""),"J",""),"K",""),"L",""),"M",""),"N",""),"O",""),"P",""),"Q",""),"R",""),"S",""),"T",""),"U",""),"V",""),"W",""),"X",""),"Y",""),"Z",""),".",""),"-","")</f>
        <v/>
      </c>
      <c r="AA873" s="50">
        <f>LEN(S873)-LEN(SUBSTITUTE(S873,".",""))</f>
        <v/>
      </c>
      <c r="AB873" s="50">
        <f>AND(W873=5,Y873=4)</f>
        <v/>
      </c>
      <c r="AC873" s="50">
        <f>IF(P873="","",IF(S873="","There is no mapcode in this row, only a country code.",IF(ISNUMBER(FIND(" ",S873)),"There are too many spaces. A mapcode looks like ZAF RDD.2J: the country code, one space, then the code.",IF(Z873&lt;&gt;"","Contains characters that can't be in a mapcode: "&amp;Z873,IF(OR(AA873&lt;&gt;1,W873&lt;2,W873&gt;5,Y873&lt;2,Y873&gt;4),"This doesn't look like a mapcode. Mapcodes look like RDD.2J: 2 to 5 letters or numbers, a dot, then 2 to 4 more.",IF(AND(U873="",NOT(AB873)),"MISSING",IF(AND(U873&lt;&gt;"",OR(LEN(U873)&lt;2,LEN(U873)&gt;6,ISNUMBER(FIND(".",U873)))),"The country code """&amp;U873&amp;""" doesn't look right. Use a code like ZAF (South Africa) or US-CA (California).","")))))))</f>
        <v/>
      </c>
      <c r="AD873" s="50">
        <f>AND(R873&lt;&gt;"",T873&lt;&gt;"",R873&lt;&gt;T873)</f>
        <v/>
      </c>
    </row>
    <row r="874">
      <c r="B874" s="44" t="n"/>
      <c r="C874" s="44" t="n"/>
      <c r="D874" s="45">
        <f>IF(P874="","",IF(AC874="MISSING","MISSING COUNTRY CODE",IF(AC874&lt;&gt;"","NOT A VALID MAPCODE",IF(M874="NO CONNECTION","NO CONNECTION",IF(NOT(ISNUMBER(F874)),"NOT FOUND",IF(AD874,"CONVERTED – PLEASE CHECK","CONVERTED"))))))</f>
        <v/>
      </c>
      <c r="E874" s="46">
        <f>IF(OR(P874="",AC874&lt;&gt;""),"",TRIM(U874&amp;" "&amp;S874))</f>
        <v/>
      </c>
      <c r="F874" s="47">
        <f>IF(OR(M874="",M874="NO CONNECTION"),"",IFERROR(VALUE(SUBSTITUTE(_xlfn.FILTERXML(M874,"//latDeg"),".",MID(1/2,2,1))),""))</f>
        <v/>
      </c>
      <c r="G874" s="47">
        <f>IF(OR(M874="",M874="NO CONNECTION"),"",IFERROR(VALUE(SUBSTITUTE(_xlfn.FILTERXML(M874,"//lonDeg"),".",MID(1/2,2,1))),""))</f>
        <v/>
      </c>
      <c r="H874" s="45">
        <f>IF(ISNUMBER(F874),SUBSTITUTE(ROUND(F874,6)&amp;"",",",".")&amp;", "&amp;SUBSTITUTE(ROUND(G874,6)&amp;"",",","."),"")</f>
        <v/>
      </c>
      <c r="I874" s="46">
        <f>IF(ISNUMBER(F874),IFERROR(HYPERLINK("https://www.mymapcodes.com/go/?t="&amp;IF(U874="","AAA",U874)&amp;"&amp;ma="&amp;LEFT(S874,V874-1)&amp;"&amp;mb="&amp;MID(S874,V874+1,99),"Open on MyMapcodes →"),""),"")</f>
        <v/>
      </c>
      <c r="J874" s="48">
        <f>IF(P874="","",IF(AC874="MISSING","Add the country code: put it in front of the mapcode (e.g. ZAF RDD.2J) or in column C. ZAF = South Africa.",IF(AC874&lt;&gt;"",AC874,IF(M874="NO CONNECTION","Excel couldn't reach the mapcode service. Click the REFRESH RESULTS box just above the table.",IF(NOT(ISNUMBER(F874)),"The mapcode service doesn't recognise "&amp;E874&amp;". Check the mapcode and the country code.",IF(AD874,"Two different country codes were given, so the one in front of the mapcode ("&amp;R874&amp;") was used.",IF(E874&lt;&gt;TRIM(UPPER(B874&amp;"")),"Tidied up to "&amp;E874&amp;".","")))))))</f>
        <v/>
      </c>
      <c r="L874" s="49">
        <f>IF(E874="","",MapcodeAPI&amp;"coords/"&amp;SUBSTITUTE(E874," ","%20"))&amp;LEFT($B$13,0)</f>
        <v/>
      </c>
      <c r="M874" s="49">
        <f>IF(L874="","",IFERROR(_xlfn.WEBSERVICE(L874),IF(MapcodeAPIBackup="","NO CONNECTION",IFERROR(_xlfn.WEBSERVICE(MapcodeAPIBackup&amp;MID(L874,LEN(MapcodeAPI)+1,999)),"NO CONNECTION"))))</f>
        <v/>
      </c>
      <c r="N874" t="inlineStr">
        <is>
          <t xml:space="preserve"> </t>
        </is>
      </c>
      <c r="P874" s="50">
        <f>IFERROR(IF(AND(TRIM(B874&amp;"")="",TRIM(C874&amp;"")=""),"","#"&amp;UPPER(B874&amp;"")),"#(ERROR)")</f>
        <v/>
      </c>
      <c r="Q874" s="50">
        <f>IF(P874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874,2,999)," "," "),"﻿"," "),"​"," "),"⁠"," ")," "," ")," "," "),CHAR(9)," "),CHAR(10)," "),CHAR(13)," "),"MAPCODE"," "),CHAR(34)," "),"“"," "),"”"," "),"'"," "),"’"," "),"‘"," "),"("," "),")"," "),"["," "),"]"," "),"{"," "),"}"," "),","," "),";"," "),"|"," "),":"," "),"/"," "),"\"," ")))</f>
        <v/>
      </c>
      <c r="R874" s="50">
        <f>IF(ISNUMBER(FIND(" ",Q874)),LEFT(Q874,FIND(" ",Q874)-1),"")</f>
        <v/>
      </c>
      <c r="S874" s="50">
        <f>IF(ISNUMBER(FIND(" ",Q874)),TRIM(MID(Q874,FIND(" ",Q874)+1,999)),Q874)</f>
        <v/>
      </c>
      <c r="T8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874&amp;"")," "," "),"﻿"," "),"​"," "),"⁠"," ")," "," ")," "," "),CHAR(9)," "),CHAR(10)," "),CHAR(13)," "),"MAPCODE"," "),CHAR(34)," "),"“"," "),"”"," "),"'"," "),"’"," "),"‘"," "),"("," "),")"," "),"["," "),"]"," "),"{"," "),"}"," "),","," "),";"," "),"|"," "),":"," "),"/"," "),"\"," "))</f>
        <v/>
      </c>
      <c r="U874" s="50">
        <f>IF(R874&lt;&gt;"",R874,T874)</f>
        <v/>
      </c>
      <c r="V874" s="50">
        <f>IFERROR(FIND(".",S874),0)</f>
        <v/>
      </c>
      <c r="W874" s="50">
        <f>IF(V874&gt;0,V874-1,LEN(S874))</f>
        <v/>
      </c>
      <c r="X874" s="50">
        <f>IF(V874=0,"",IFERROR(LEFT(MID(S874,V874+1,99),FIND("-",MID(S874,V874+1,99))-1),MID(S874,V874+1,99)))</f>
        <v/>
      </c>
      <c r="Y874" s="50">
        <f>LEN(X874)</f>
        <v/>
      </c>
      <c r="Z8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874,"0",""),"1",""),"2",""),"3",""),"4",""),"5",""),"6",""),"7",""),"8",""),"9",""),"A",""),"B",""),"C",""),"D",""),"E",""),"F",""),"G",""),"H",""),"I",""),"J",""),"K",""),"L",""),"M",""),"N",""),"O",""),"P",""),"Q",""),"R",""),"S",""),"T",""),"U",""),"V",""),"W",""),"X",""),"Y",""),"Z",""),".",""),"-","")</f>
        <v/>
      </c>
      <c r="AA874" s="50">
        <f>LEN(S874)-LEN(SUBSTITUTE(S874,".",""))</f>
        <v/>
      </c>
      <c r="AB874" s="50">
        <f>AND(W874=5,Y874=4)</f>
        <v/>
      </c>
      <c r="AC874" s="50">
        <f>IF(P874="","",IF(S874="","There is no mapcode in this row, only a country code.",IF(ISNUMBER(FIND(" ",S874)),"There are too many spaces. A mapcode looks like ZAF RDD.2J: the country code, one space, then the code.",IF(Z874&lt;&gt;"","Contains characters that can't be in a mapcode: "&amp;Z874,IF(OR(AA874&lt;&gt;1,W874&lt;2,W874&gt;5,Y874&lt;2,Y874&gt;4),"This doesn't look like a mapcode. Mapcodes look like RDD.2J: 2 to 5 letters or numbers, a dot, then 2 to 4 more.",IF(AND(U874="",NOT(AB874)),"MISSING",IF(AND(U874&lt;&gt;"",OR(LEN(U874)&lt;2,LEN(U874)&gt;6,ISNUMBER(FIND(".",U874)))),"The country code """&amp;U874&amp;""" doesn't look right. Use a code like ZAF (South Africa) or US-CA (California).","")))))))</f>
        <v/>
      </c>
      <c r="AD874" s="50">
        <f>AND(R874&lt;&gt;"",T874&lt;&gt;"",R874&lt;&gt;T874)</f>
        <v/>
      </c>
    </row>
    <row r="875">
      <c r="B875" s="44" t="n"/>
      <c r="C875" s="44" t="n"/>
      <c r="D875" s="45">
        <f>IF(P875="","",IF(AC875="MISSING","MISSING COUNTRY CODE",IF(AC875&lt;&gt;"","NOT A VALID MAPCODE",IF(M875="NO CONNECTION","NO CONNECTION",IF(NOT(ISNUMBER(F875)),"NOT FOUND",IF(AD875,"CONVERTED – PLEASE CHECK","CONVERTED"))))))</f>
        <v/>
      </c>
      <c r="E875" s="46">
        <f>IF(OR(P875="",AC875&lt;&gt;""),"",TRIM(U875&amp;" "&amp;S875))</f>
        <v/>
      </c>
      <c r="F875" s="47">
        <f>IF(OR(M875="",M875="NO CONNECTION"),"",IFERROR(VALUE(SUBSTITUTE(_xlfn.FILTERXML(M875,"//latDeg"),".",MID(1/2,2,1))),""))</f>
        <v/>
      </c>
      <c r="G875" s="47">
        <f>IF(OR(M875="",M875="NO CONNECTION"),"",IFERROR(VALUE(SUBSTITUTE(_xlfn.FILTERXML(M875,"//lonDeg"),".",MID(1/2,2,1))),""))</f>
        <v/>
      </c>
      <c r="H875" s="45">
        <f>IF(ISNUMBER(F875),SUBSTITUTE(ROUND(F875,6)&amp;"",",",".")&amp;", "&amp;SUBSTITUTE(ROUND(G875,6)&amp;"",",","."),"")</f>
        <v/>
      </c>
      <c r="I875" s="46">
        <f>IF(ISNUMBER(F875),IFERROR(HYPERLINK("https://www.mymapcodes.com/go/?t="&amp;IF(U875="","AAA",U875)&amp;"&amp;ma="&amp;LEFT(S875,V875-1)&amp;"&amp;mb="&amp;MID(S875,V875+1,99),"Open on MyMapcodes →"),""),"")</f>
        <v/>
      </c>
      <c r="J875" s="48">
        <f>IF(P875="","",IF(AC875="MISSING","Add the country code: put it in front of the mapcode (e.g. ZAF RDD.2J) or in column C. ZAF = South Africa.",IF(AC875&lt;&gt;"",AC875,IF(M875="NO CONNECTION","Excel couldn't reach the mapcode service. Click the REFRESH RESULTS box just above the table.",IF(NOT(ISNUMBER(F875)),"The mapcode service doesn't recognise "&amp;E875&amp;". Check the mapcode and the country code.",IF(AD875,"Two different country codes were given, so the one in front of the mapcode ("&amp;R875&amp;") was used.",IF(E875&lt;&gt;TRIM(UPPER(B875&amp;"")),"Tidied up to "&amp;E875&amp;".","")))))))</f>
        <v/>
      </c>
      <c r="L875" s="49">
        <f>IF(E875="","",MapcodeAPI&amp;"coords/"&amp;SUBSTITUTE(E875," ","%20"))&amp;LEFT($B$13,0)</f>
        <v/>
      </c>
      <c r="M875" s="49">
        <f>IF(L875="","",IFERROR(_xlfn.WEBSERVICE(L875),IF(MapcodeAPIBackup="","NO CONNECTION",IFERROR(_xlfn.WEBSERVICE(MapcodeAPIBackup&amp;MID(L875,LEN(MapcodeAPI)+1,999)),"NO CONNECTION"))))</f>
        <v/>
      </c>
      <c r="N875" t="inlineStr">
        <is>
          <t xml:space="preserve"> </t>
        </is>
      </c>
      <c r="P875" s="50">
        <f>IFERROR(IF(AND(TRIM(B875&amp;"")="",TRIM(C875&amp;"")=""),"","#"&amp;UPPER(B875&amp;"")),"#(ERROR)")</f>
        <v/>
      </c>
      <c r="Q875" s="50">
        <f>IF(P875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875,2,999)," "," "),"﻿"," "),"​"," "),"⁠"," ")," "," ")," "," "),CHAR(9)," "),CHAR(10)," "),CHAR(13)," "),"MAPCODE"," "),CHAR(34)," "),"“"," "),"”"," "),"'"," "),"’"," "),"‘"," "),"("," "),")"," "),"["," "),"]"," "),"{"," "),"}"," "),","," "),";"," "),"|"," "),":"," "),"/"," "),"\"," ")))</f>
        <v/>
      </c>
      <c r="R875" s="50">
        <f>IF(ISNUMBER(FIND(" ",Q875)),LEFT(Q875,FIND(" ",Q875)-1),"")</f>
        <v/>
      </c>
      <c r="S875" s="50">
        <f>IF(ISNUMBER(FIND(" ",Q875)),TRIM(MID(Q875,FIND(" ",Q875)+1,999)),Q875)</f>
        <v/>
      </c>
      <c r="T8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875&amp;"")," "," "),"﻿"," "),"​"," "),"⁠"," ")," "," ")," "," "),CHAR(9)," "),CHAR(10)," "),CHAR(13)," "),"MAPCODE"," "),CHAR(34)," "),"“"," "),"”"," "),"'"," "),"’"," "),"‘"," "),"("," "),")"," "),"["," "),"]"," "),"{"," "),"}"," "),","," "),";"," "),"|"," "),":"," "),"/"," "),"\"," "))</f>
        <v/>
      </c>
      <c r="U875" s="50">
        <f>IF(R875&lt;&gt;"",R875,T875)</f>
        <v/>
      </c>
      <c r="V875" s="50">
        <f>IFERROR(FIND(".",S875),0)</f>
        <v/>
      </c>
      <c r="W875" s="50">
        <f>IF(V875&gt;0,V875-1,LEN(S875))</f>
        <v/>
      </c>
      <c r="X875" s="50">
        <f>IF(V875=0,"",IFERROR(LEFT(MID(S875,V875+1,99),FIND("-",MID(S875,V875+1,99))-1),MID(S875,V875+1,99)))</f>
        <v/>
      </c>
      <c r="Y875" s="50">
        <f>LEN(X875)</f>
        <v/>
      </c>
      <c r="Z8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875,"0",""),"1",""),"2",""),"3",""),"4",""),"5",""),"6",""),"7",""),"8",""),"9",""),"A",""),"B",""),"C",""),"D",""),"E",""),"F",""),"G",""),"H",""),"I",""),"J",""),"K",""),"L",""),"M",""),"N",""),"O",""),"P",""),"Q",""),"R",""),"S",""),"T",""),"U",""),"V",""),"W",""),"X",""),"Y",""),"Z",""),".",""),"-","")</f>
        <v/>
      </c>
      <c r="AA875" s="50">
        <f>LEN(S875)-LEN(SUBSTITUTE(S875,".",""))</f>
        <v/>
      </c>
      <c r="AB875" s="50">
        <f>AND(W875=5,Y875=4)</f>
        <v/>
      </c>
      <c r="AC875" s="50">
        <f>IF(P875="","",IF(S875="","There is no mapcode in this row, only a country code.",IF(ISNUMBER(FIND(" ",S875)),"There are too many spaces. A mapcode looks like ZAF RDD.2J: the country code, one space, then the code.",IF(Z875&lt;&gt;"","Contains characters that can't be in a mapcode: "&amp;Z875,IF(OR(AA875&lt;&gt;1,W875&lt;2,W875&gt;5,Y875&lt;2,Y875&gt;4),"This doesn't look like a mapcode. Mapcodes look like RDD.2J: 2 to 5 letters or numbers, a dot, then 2 to 4 more.",IF(AND(U875="",NOT(AB875)),"MISSING",IF(AND(U875&lt;&gt;"",OR(LEN(U875)&lt;2,LEN(U875)&gt;6,ISNUMBER(FIND(".",U875)))),"The country code """&amp;U875&amp;""" doesn't look right. Use a code like ZAF (South Africa) or US-CA (California).","")))))))</f>
        <v/>
      </c>
      <c r="AD875" s="50">
        <f>AND(R875&lt;&gt;"",T875&lt;&gt;"",R875&lt;&gt;T875)</f>
        <v/>
      </c>
    </row>
    <row r="876">
      <c r="B876" s="44" t="n"/>
      <c r="C876" s="44" t="n"/>
      <c r="D876" s="45">
        <f>IF(P876="","",IF(AC876="MISSING","MISSING COUNTRY CODE",IF(AC876&lt;&gt;"","NOT A VALID MAPCODE",IF(M876="NO CONNECTION","NO CONNECTION",IF(NOT(ISNUMBER(F876)),"NOT FOUND",IF(AD876,"CONVERTED – PLEASE CHECK","CONVERTED"))))))</f>
        <v/>
      </c>
      <c r="E876" s="46">
        <f>IF(OR(P876="",AC876&lt;&gt;""),"",TRIM(U876&amp;" "&amp;S876))</f>
        <v/>
      </c>
      <c r="F876" s="47">
        <f>IF(OR(M876="",M876="NO CONNECTION"),"",IFERROR(VALUE(SUBSTITUTE(_xlfn.FILTERXML(M876,"//latDeg"),".",MID(1/2,2,1))),""))</f>
        <v/>
      </c>
      <c r="G876" s="47">
        <f>IF(OR(M876="",M876="NO CONNECTION"),"",IFERROR(VALUE(SUBSTITUTE(_xlfn.FILTERXML(M876,"//lonDeg"),".",MID(1/2,2,1))),""))</f>
        <v/>
      </c>
      <c r="H876" s="45">
        <f>IF(ISNUMBER(F876),SUBSTITUTE(ROUND(F876,6)&amp;"",",",".")&amp;", "&amp;SUBSTITUTE(ROUND(G876,6)&amp;"",",","."),"")</f>
        <v/>
      </c>
      <c r="I876" s="46">
        <f>IF(ISNUMBER(F876),IFERROR(HYPERLINK("https://www.mymapcodes.com/go/?t="&amp;IF(U876="","AAA",U876)&amp;"&amp;ma="&amp;LEFT(S876,V876-1)&amp;"&amp;mb="&amp;MID(S876,V876+1,99),"Open on MyMapcodes →"),""),"")</f>
        <v/>
      </c>
      <c r="J876" s="48">
        <f>IF(P876="","",IF(AC876="MISSING","Add the country code: put it in front of the mapcode (e.g. ZAF RDD.2J) or in column C. ZAF = South Africa.",IF(AC876&lt;&gt;"",AC876,IF(M876="NO CONNECTION","Excel couldn't reach the mapcode service. Click the REFRESH RESULTS box just above the table.",IF(NOT(ISNUMBER(F876)),"The mapcode service doesn't recognise "&amp;E876&amp;". Check the mapcode and the country code.",IF(AD876,"Two different country codes were given, so the one in front of the mapcode ("&amp;R876&amp;") was used.",IF(E876&lt;&gt;TRIM(UPPER(B876&amp;"")),"Tidied up to "&amp;E876&amp;".","")))))))</f>
        <v/>
      </c>
      <c r="L876" s="49">
        <f>IF(E876="","",MapcodeAPI&amp;"coords/"&amp;SUBSTITUTE(E876," ","%20"))&amp;LEFT($B$13,0)</f>
        <v/>
      </c>
      <c r="M876" s="49">
        <f>IF(L876="","",IFERROR(_xlfn.WEBSERVICE(L876),IF(MapcodeAPIBackup="","NO CONNECTION",IFERROR(_xlfn.WEBSERVICE(MapcodeAPIBackup&amp;MID(L876,LEN(MapcodeAPI)+1,999)),"NO CONNECTION"))))</f>
        <v/>
      </c>
      <c r="N876" t="inlineStr">
        <is>
          <t xml:space="preserve"> </t>
        </is>
      </c>
      <c r="P876" s="50">
        <f>IFERROR(IF(AND(TRIM(B876&amp;"")="",TRIM(C876&amp;"")=""),"","#"&amp;UPPER(B876&amp;"")),"#(ERROR)")</f>
        <v/>
      </c>
      <c r="Q876" s="50">
        <f>IF(P876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876,2,999)," "," "),"﻿"," "),"​"," "),"⁠"," ")," "," ")," "," "),CHAR(9)," "),CHAR(10)," "),CHAR(13)," "),"MAPCODE"," "),CHAR(34)," "),"“"," "),"”"," "),"'"," "),"’"," "),"‘"," "),"("," "),")"," "),"["," "),"]"," "),"{"," "),"}"," "),","," "),";"," "),"|"," "),":"," "),"/"," "),"\"," ")))</f>
        <v/>
      </c>
      <c r="R876" s="50">
        <f>IF(ISNUMBER(FIND(" ",Q876)),LEFT(Q876,FIND(" ",Q876)-1),"")</f>
        <v/>
      </c>
      <c r="S876" s="50">
        <f>IF(ISNUMBER(FIND(" ",Q876)),TRIM(MID(Q876,FIND(" ",Q876)+1,999)),Q876)</f>
        <v/>
      </c>
      <c r="T8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876&amp;"")," "," "),"﻿"," "),"​"," "),"⁠"," ")," "," ")," "," "),CHAR(9)," "),CHAR(10)," "),CHAR(13)," "),"MAPCODE"," "),CHAR(34)," "),"“"," "),"”"," "),"'"," "),"’"," "),"‘"," "),"("," "),")"," "),"["," "),"]"," "),"{"," "),"}"," "),","," "),";"," "),"|"," "),":"," "),"/"," "),"\"," "))</f>
        <v/>
      </c>
      <c r="U876" s="50">
        <f>IF(R876&lt;&gt;"",R876,T876)</f>
        <v/>
      </c>
      <c r="V876" s="50">
        <f>IFERROR(FIND(".",S876),0)</f>
        <v/>
      </c>
      <c r="W876" s="50">
        <f>IF(V876&gt;0,V876-1,LEN(S876))</f>
        <v/>
      </c>
      <c r="X876" s="50">
        <f>IF(V876=0,"",IFERROR(LEFT(MID(S876,V876+1,99),FIND("-",MID(S876,V876+1,99))-1),MID(S876,V876+1,99)))</f>
        <v/>
      </c>
      <c r="Y876" s="50">
        <f>LEN(X876)</f>
        <v/>
      </c>
      <c r="Z8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876,"0",""),"1",""),"2",""),"3",""),"4",""),"5",""),"6",""),"7",""),"8",""),"9",""),"A",""),"B",""),"C",""),"D",""),"E",""),"F",""),"G",""),"H",""),"I",""),"J",""),"K",""),"L",""),"M",""),"N",""),"O",""),"P",""),"Q",""),"R",""),"S",""),"T",""),"U",""),"V",""),"W",""),"X",""),"Y",""),"Z",""),".",""),"-","")</f>
        <v/>
      </c>
      <c r="AA876" s="50">
        <f>LEN(S876)-LEN(SUBSTITUTE(S876,".",""))</f>
        <v/>
      </c>
      <c r="AB876" s="50">
        <f>AND(W876=5,Y876=4)</f>
        <v/>
      </c>
      <c r="AC876" s="50">
        <f>IF(P876="","",IF(S876="","There is no mapcode in this row, only a country code.",IF(ISNUMBER(FIND(" ",S876)),"There are too many spaces. A mapcode looks like ZAF RDD.2J: the country code, one space, then the code.",IF(Z876&lt;&gt;"","Contains characters that can't be in a mapcode: "&amp;Z876,IF(OR(AA876&lt;&gt;1,W876&lt;2,W876&gt;5,Y876&lt;2,Y876&gt;4),"This doesn't look like a mapcode. Mapcodes look like RDD.2J: 2 to 5 letters or numbers, a dot, then 2 to 4 more.",IF(AND(U876="",NOT(AB876)),"MISSING",IF(AND(U876&lt;&gt;"",OR(LEN(U876)&lt;2,LEN(U876)&gt;6,ISNUMBER(FIND(".",U876)))),"The country code """&amp;U876&amp;""" doesn't look right. Use a code like ZAF (South Africa) or US-CA (California).","")))))))</f>
        <v/>
      </c>
      <c r="AD876" s="50">
        <f>AND(R876&lt;&gt;"",T876&lt;&gt;"",R876&lt;&gt;T876)</f>
        <v/>
      </c>
    </row>
    <row r="877">
      <c r="B877" s="44" t="n"/>
      <c r="C877" s="44" t="n"/>
      <c r="D877" s="45">
        <f>IF(P877="","",IF(AC877="MISSING","MISSING COUNTRY CODE",IF(AC877&lt;&gt;"","NOT A VALID MAPCODE",IF(M877="NO CONNECTION","NO CONNECTION",IF(NOT(ISNUMBER(F877)),"NOT FOUND",IF(AD877,"CONVERTED – PLEASE CHECK","CONVERTED"))))))</f>
        <v/>
      </c>
      <c r="E877" s="46">
        <f>IF(OR(P877="",AC877&lt;&gt;""),"",TRIM(U877&amp;" "&amp;S877))</f>
        <v/>
      </c>
      <c r="F877" s="47">
        <f>IF(OR(M877="",M877="NO CONNECTION"),"",IFERROR(VALUE(SUBSTITUTE(_xlfn.FILTERXML(M877,"//latDeg"),".",MID(1/2,2,1))),""))</f>
        <v/>
      </c>
      <c r="G877" s="47">
        <f>IF(OR(M877="",M877="NO CONNECTION"),"",IFERROR(VALUE(SUBSTITUTE(_xlfn.FILTERXML(M877,"//lonDeg"),".",MID(1/2,2,1))),""))</f>
        <v/>
      </c>
      <c r="H877" s="45">
        <f>IF(ISNUMBER(F877),SUBSTITUTE(ROUND(F877,6)&amp;"",",",".")&amp;", "&amp;SUBSTITUTE(ROUND(G877,6)&amp;"",",","."),"")</f>
        <v/>
      </c>
      <c r="I877" s="46">
        <f>IF(ISNUMBER(F877),IFERROR(HYPERLINK("https://www.mymapcodes.com/go/?t="&amp;IF(U877="","AAA",U877)&amp;"&amp;ma="&amp;LEFT(S877,V877-1)&amp;"&amp;mb="&amp;MID(S877,V877+1,99),"Open on MyMapcodes →"),""),"")</f>
        <v/>
      </c>
      <c r="J877" s="48">
        <f>IF(P877="","",IF(AC877="MISSING","Add the country code: put it in front of the mapcode (e.g. ZAF RDD.2J) or in column C. ZAF = South Africa.",IF(AC877&lt;&gt;"",AC877,IF(M877="NO CONNECTION","Excel couldn't reach the mapcode service. Click the REFRESH RESULTS box just above the table.",IF(NOT(ISNUMBER(F877)),"The mapcode service doesn't recognise "&amp;E877&amp;". Check the mapcode and the country code.",IF(AD877,"Two different country codes were given, so the one in front of the mapcode ("&amp;R877&amp;") was used.",IF(E877&lt;&gt;TRIM(UPPER(B877&amp;"")),"Tidied up to "&amp;E877&amp;".","")))))))</f>
        <v/>
      </c>
      <c r="L877" s="49">
        <f>IF(E877="","",MapcodeAPI&amp;"coords/"&amp;SUBSTITUTE(E877," ","%20"))&amp;LEFT($B$13,0)</f>
        <v/>
      </c>
      <c r="M877" s="49">
        <f>IF(L877="","",IFERROR(_xlfn.WEBSERVICE(L877),IF(MapcodeAPIBackup="","NO CONNECTION",IFERROR(_xlfn.WEBSERVICE(MapcodeAPIBackup&amp;MID(L877,LEN(MapcodeAPI)+1,999)),"NO CONNECTION"))))</f>
        <v/>
      </c>
      <c r="N877" t="inlineStr">
        <is>
          <t xml:space="preserve"> </t>
        </is>
      </c>
      <c r="P877" s="50">
        <f>IFERROR(IF(AND(TRIM(B877&amp;"")="",TRIM(C877&amp;"")=""),"","#"&amp;UPPER(B877&amp;"")),"#(ERROR)")</f>
        <v/>
      </c>
      <c r="Q877" s="50">
        <f>IF(P877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877,2,999)," "," "),"﻿"," "),"​"," "),"⁠"," ")," "," ")," "," "),CHAR(9)," "),CHAR(10)," "),CHAR(13)," "),"MAPCODE"," "),CHAR(34)," "),"“"," "),"”"," "),"'"," "),"’"," "),"‘"," "),"("," "),")"," "),"["," "),"]"," "),"{"," "),"}"," "),","," "),";"," "),"|"," "),":"," "),"/"," "),"\"," ")))</f>
        <v/>
      </c>
      <c r="R877" s="50">
        <f>IF(ISNUMBER(FIND(" ",Q877)),LEFT(Q877,FIND(" ",Q877)-1),"")</f>
        <v/>
      </c>
      <c r="S877" s="50">
        <f>IF(ISNUMBER(FIND(" ",Q877)),TRIM(MID(Q877,FIND(" ",Q877)+1,999)),Q877)</f>
        <v/>
      </c>
      <c r="T8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877&amp;"")," "," "),"﻿"," "),"​"," "),"⁠"," ")," "," ")," "," "),CHAR(9)," "),CHAR(10)," "),CHAR(13)," "),"MAPCODE"," "),CHAR(34)," "),"“"," "),"”"," "),"'"," "),"’"," "),"‘"," "),"("," "),")"," "),"["," "),"]"," "),"{"," "),"}"," "),","," "),";"," "),"|"," "),":"," "),"/"," "),"\"," "))</f>
        <v/>
      </c>
      <c r="U877" s="50">
        <f>IF(R877&lt;&gt;"",R877,T877)</f>
        <v/>
      </c>
      <c r="V877" s="50">
        <f>IFERROR(FIND(".",S877),0)</f>
        <v/>
      </c>
      <c r="W877" s="50">
        <f>IF(V877&gt;0,V877-1,LEN(S877))</f>
        <v/>
      </c>
      <c r="X877" s="50">
        <f>IF(V877=0,"",IFERROR(LEFT(MID(S877,V877+1,99),FIND("-",MID(S877,V877+1,99))-1),MID(S877,V877+1,99)))</f>
        <v/>
      </c>
      <c r="Y877" s="50">
        <f>LEN(X877)</f>
        <v/>
      </c>
      <c r="Z8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877,"0",""),"1",""),"2",""),"3",""),"4",""),"5",""),"6",""),"7",""),"8",""),"9",""),"A",""),"B",""),"C",""),"D",""),"E",""),"F",""),"G",""),"H",""),"I",""),"J",""),"K",""),"L",""),"M",""),"N",""),"O",""),"P",""),"Q",""),"R",""),"S",""),"T",""),"U",""),"V",""),"W",""),"X",""),"Y",""),"Z",""),".",""),"-","")</f>
        <v/>
      </c>
      <c r="AA877" s="50">
        <f>LEN(S877)-LEN(SUBSTITUTE(S877,".",""))</f>
        <v/>
      </c>
      <c r="AB877" s="50">
        <f>AND(W877=5,Y877=4)</f>
        <v/>
      </c>
      <c r="AC877" s="50">
        <f>IF(P877="","",IF(S877="","There is no mapcode in this row, only a country code.",IF(ISNUMBER(FIND(" ",S877)),"There are too many spaces. A mapcode looks like ZAF RDD.2J: the country code, one space, then the code.",IF(Z877&lt;&gt;"","Contains characters that can't be in a mapcode: "&amp;Z877,IF(OR(AA877&lt;&gt;1,W877&lt;2,W877&gt;5,Y877&lt;2,Y877&gt;4),"This doesn't look like a mapcode. Mapcodes look like RDD.2J: 2 to 5 letters or numbers, a dot, then 2 to 4 more.",IF(AND(U877="",NOT(AB877)),"MISSING",IF(AND(U877&lt;&gt;"",OR(LEN(U877)&lt;2,LEN(U877)&gt;6,ISNUMBER(FIND(".",U877)))),"The country code """&amp;U877&amp;""" doesn't look right. Use a code like ZAF (South Africa) or US-CA (California).","")))))))</f>
        <v/>
      </c>
      <c r="AD877" s="50">
        <f>AND(R877&lt;&gt;"",T877&lt;&gt;"",R877&lt;&gt;T877)</f>
        <v/>
      </c>
    </row>
    <row r="878">
      <c r="B878" s="44" t="n"/>
      <c r="C878" s="44" t="n"/>
      <c r="D878" s="45">
        <f>IF(P878="","",IF(AC878="MISSING","MISSING COUNTRY CODE",IF(AC878&lt;&gt;"","NOT A VALID MAPCODE",IF(M878="NO CONNECTION","NO CONNECTION",IF(NOT(ISNUMBER(F878)),"NOT FOUND",IF(AD878,"CONVERTED – PLEASE CHECK","CONVERTED"))))))</f>
        <v/>
      </c>
      <c r="E878" s="46">
        <f>IF(OR(P878="",AC878&lt;&gt;""),"",TRIM(U878&amp;" "&amp;S878))</f>
        <v/>
      </c>
      <c r="F878" s="47">
        <f>IF(OR(M878="",M878="NO CONNECTION"),"",IFERROR(VALUE(SUBSTITUTE(_xlfn.FILTERXML(M878,"//latDeg"),".",MID(1/2,2,1))),""))</f>
        <v/>
      </c>
      <c r="G878" s="47">
        <f>IF(OR(M878="",M878="NO CONNECTION"),"",IFERROR(VALUE(SUBSTITUTE(_xlfn.FILTERXML(M878,"//lonDeg"),".",MID(1/2,2,1))),""))</f>
        <v/>
      </c>
      <c r="H878" s="45">
        <f>IF(ISNUMBER(F878),SUBSTITUTE(ROUND(F878,6)&amp;"",",",".")&amp;", "&amp;SUBSTITUTE(ROUND(G878,6)&amp;"",",","."),"")</f>
        <v/>
      </c>
      <c r="I878" s="46">
        <f>IF(ISNUMBER(F878),IFERROR(HYPERLINK("https://www.mymapcodes.com/go/?t="&amp;IF(U878="","AAA",U878)&amp;"&amp;ma="&amp;LEFT(S878,V878-1)&amp;"&amp;mb="&amp;MID(S878,V878+1,99),"Open on MyMapcodes →"),""),"")</f>
        <v/>
      </c>
      <c r="J878" s="48">
        <f>IF(P878="","",IF(AC878="MISSING","Add the country code: put it in front of the mapcode (e.g. ZAF RDD.2J) or in column C. ZAF = South Africa.",IF(AC878&lt;&gt;"",AC878,IF(M878="NO CONNECTION","Excel couldn't reach the mapcode service. Click the REFRESH RESULTS box just above the table.",IF(NOT(ISNUMBER(F878)),"The mapcode service doesn't recognise "&amp;E878&amp;". Check the mapcode and the country code.",IF(AD878,"Two different country codes were given, so the one in front of the mapcode ("&amp;R878&amp;") was used.",IF(E878&lt;&gt;TRIM(UPPER(B878&amp;"")),"Tidied up to "&amp;E878&amp;".","")))))))</f>
        <v/>
      </c>
      <c r="L878" s="49">
        <f>IF(E878="","",MapcodeAPI&amp;"coords/"&amp;SUBSTITUTE(E878," ","%20"))&amp;LEFT($B$13,0)</f>
        <v/>
      </c>
      <c r="M878" s="49">
        <f>IF(L878="","",IFERROR(_xlfn.WEBSERVICE(L878),IF(MapcodeAPIBackup="","NO CONNECTION",IFERROR(_xlfn.WEBSERVICE(MapcodeAPIBackup&amp;MID(L878,LEN(MapcodeAPI)+1,999)),"NO CONNECTION"))))</f>
        <v/>
      </c>
      <c r="N878" t="inlineStr">
        <is>
          <t xml:space="preserve"> </t>
        </is>
      </c>
      <c r="P878" s="50">
        <f>IFERROR(IF(AND(TRIM(B878&amp;"")="",TRIM(C878&amp;"")=""),"","#"&amp;UPPER(B878&amp;"")),"#(ERROR)")</f>
        <v/>
      </c>
      <c r="Q878" s="50">
        <f>IF(P878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878,2,999)," "," "),"﻿"," "),"​"," "),"⁠"," ")," "," ")," "," "),CHAR(9)," "),CHAR(10)," "),CHAR(13)," "),"MAPCODE"," "),CHAR(34)," "),"“"," "),"”"," "),"'"," "),"’"," "),"‘"," "),"("," "),")"," "),"["," "),"]"," "),"{"," "),"}"," "),","," "),";"," "),"|"," "),":"," "),"/"," "),"\"," ")))</f>
        <v/>
      </c>
      <c r="R878" s="50">
        <f>IF(ISNUMBER(FIND(" ",Q878)),LEFT(Q878,FIND(" ",Q878)-1),"")</f>
        <v/>
      </c>
      <c r="S878" s="50">
        <f>IF(ISNUMBER(FIND(" ",Q878)),TRIM(MID(Q878,FIND(" ",Q878)+1,999)),Q878)</f>
        <v/>
      </c>
      <c r="T8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878&amp;"")," "," "),"﻿"," "),"​"," "),"⁠"," ")," "," ")," "," "),CHAR(9)," "),CHAR(10)," "),CHAR(13)," "),"MAPCODE"," "),CHAR(34)," "),"“"," "),"”"," "),"'"," "),"’"," "),"‘"," "),"("," "),")"," "),"["," "),"]"," "),"{"," "),"}"," "),","," "),";"," "),"|"," "),":"," "),"/"," "),"\"," "))</f>
        <v/>
      </c>
      <c r="U878" s="50">
        <f>IF(R878&lt;&gt;"",R878,T878)</f>
        <v/>
      </c>
      <c r="V878" s="50">
        <f>IFERROR(FIND(".",S878),0)</f>
        <v/>
      </c>
      <c r="W878" s="50">
        <f>IF(V878&gt;0,V878-1,LEN(S878))</f>
        <v/>
      </c>
      <c r="X878" s="50">
        <f>IF(V878=0,"",IFERROR(LEFT(MID(S878,V878+1,99),FIND("-",MID(S878,V878+1,99))-1),MID(S878,V878+1,99)))</f>
        <v/>
      </c>
      <c r="Y878" s="50">
        <f>LEN(X878)</f>
        <v/>
      </c>
      <c r="Z8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878,"0",""),"1",""),"2",""),"3",""),"4",""),"5",""),"6",""),"7",""),"8",""),"9",""),"A",""),"B",""),"C",""),"D",""),"E",""),"F",""),"G",""),"H",""),"I",""),"J",""),"K",""),"L",""),"M",""),"N",""),"O",""),"P",""),"Q",""),"R",""),"S",""),"T",""),"U",""),"V",""),"W",""),"X",""),"Y",""),"Z",""),".",""),"-","")</f>
        <v/>
      </c>
      <c r="AA878" s="50">
        <f>LEN(S878)-LEN(SUBSTITUTE(S878,".",""))</f>
        <v/>
      </c>
      <c r="AB878" s="50">
        <f>AND(W878=5,Y878=4)</f>
        <v/>
      </c>
      <c r="AC878" s="50">
        <f>IF(P878="","",IF(S878="","There is no mapcode in this row, only a country code.",IF(ISNUMBER(FIND(" ",S878)),"There are too many spaces. A mapcode looks like ZAF RDD.2J: the country code, one space, then the code.",IF(Z878&lt;&gt;"","Contains characters that can't be in a mapcode: "&amp;Z878,IF(OR(AA878&lt;&gt;1,W878&lt;2,W878&gt;5,Y878&lt;2,Y878&gt;4),"This doesn't look like a mapcode. Mapcodes look like RDD.2J: 2 to 5 letters or numbers, a dot, then 2 to 4 more.",IF(AND(U878="",NOT(AB878)),"MISSING",IF(AND(U878&lt;&gt;"",OR(LEN(U878)&lt;2,LEN(U878)&gt;6,ISNUMBER(FIND(".",U878)))),"The country code """&amp;U878&amp;""" doesn't look right. Use a code like ZAF (South Africa) or US-CA (California).","")))))))</f>
        <v/>
      </c>
      <c r="AD878" s="50">
        <f>AND(R878&lt;&gt;"",T878&lt;&gt;"",R878&lt;&gt;T878)</f>
        <v/>
      </c>
    </row>
    <row r="879">
      <c r="B879" s="44" t="n"/>
      <c r="C879" s="44" t="n"/>
      <c r="D879" s="45">
        <f>IF(P879="","",IF(AC879="MISSING","MISSING COUNTRY CODE",IF(AC879&lt;&gt;"","NOT A VALID MAPCODE",IF(M879="NO CONNECTION","NO CONNECTION",IF(NOT(ISNUMBER(F879)),"NOT FOUND",IF(AD879,"CONVERTED – PLEASE CHECK","CONVERTED"))))))</f>
        <v/>
      </c>
      <c r="E879" s="46">
        <f>IF(OR(P879="",AC879&lt;&gt;""),"",TRIM(U879&amp;" "&amp;S879))</f>
        <v/>
      </c>
      <c r="F879" s="47">
        <f>IF(OR(M879="",M879="NO CONNECTION"),"",IFERROR(VALUE(SUBSTITUTE(_xlfn.FILTERXML(M879,"//latDeg"),".",MID(1/2,2,1))),""))</f>
        <v/>
      </c>
      <c r="G879" s="47">
        <f>IF(OR(M879="",M879="NO CONNECTION"),"",IFERROR(VALUE(SUBSTITUTE(_xlfn.FILTERXML(M879,"//lonDeg"),".",MID(1/2,2,1))),""))</f>
        <v/>
      </c>
      <c r="H879" s="45">
        <f>IF(ISNUMBER(F879),SUBSTITUTE(ROUND(F879,6)&amp;"",",",".")&amp;", "&amp;SUBSTITUTE(ROUND(G879,6)&amp;"",",","."),"")</f>
        <v/>
      </c>
      <c r="I879" s="46">
        <f>IF(ISNUMBER(F879),IFERROR(HYPERLINK("https://www.mymapcodes.com/go/?t="&amp;IF(U879="","AAA",U879)&amp;"&amp;ma="&amp;LEFT(S879,V879-1)&amp;"&amp;mb="&amp;MID(S879,V879+1,99),"Open on MyMapcodes →"),""),"")</f>
        <v/>
      </c>
      <c r="J879" s="48">
        <f>IF(P879="","",IF(AC879="MISSING","Add the country code: put it in front of the mapcode (e.g. ZAF RDD.2J) or in column C. ZAF = South Africa.",IF(AC879&lt;&gt;"",AC879,IF(M879="NO CONNECTION","Excel couldn't reach the mapcode service. Click the REFRESH RESULTS box just above the table.",IF(NOT(ISNUMBER(F879)),"The mapcode service doesn't recognise "&amp;E879&amp;". Check the mapcode and the country code.",IF(AD879,"Two different country codes were given, so the one in front of the mapcode ("&amp;R879&amp;") was used.",IF(E879&lt;&gt;TRIM(UPPER(B879&amp;"")),"Tidied up to "&amp;E879&amp;".","")))))))</f>
        <v/>
      </c>
      <c r="L879" s="49">
        <f>IF(E879="","",MapcodeAPI&amp;"coords/"&amp;SUBSTITUTE(E879," ","%20"))&amp;LEFT($B$13,0)</f>
        <v/>
      </c>
      <c r="M879" s="49">
        <f>IF(L879="","",IFERROR(_xlfn.WEBSERVICE(L879),IF(MapcodeAPIBackup="","NO CONNECTION",IFERROR(_xlfn.WEBSERVICE(MapcodeAPIBackup&amp;MID(L879,LEN(MapcodeAPI)+1,999)),"NO CONNECTION"))))</f>
        <v/>
      </c>
      <c r="N879" t="inlineStr">
        <is>
          <t xml:space="preserve"> </t>
        </is>
      </c>
      <c r="P879" s="50">
        <f>IFERROR(IF(AND(TRIM(B879&amp;"")="",TRIM(C879&amp;"")=""),"","#"&amp;UPPER(B879&amp;"")),"#(ERROR)")</f>
        <v/>
      </c>
      <c r="Q879" s="50">
        <f>IF(P879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879,2,999)," "," "),"﻿"," "),"​"," "),"⁠"," ")," "," ")," "," "),CHAR(9)," "),CHAR(10)," "),CHAR(13)," "),"MAPCODE"," "),CHAR(34)," "),"“"," "),"”"," "),"'"," "),"’"," "),"‘"," "),"("," "),")"," "),"["," "),"]"," "),"{"," "),"}"," "),","," "),";"," "),"|"," "),":"," "),"/"," "),"\"," ")))</f>
        <v/>
      </c>
      <c r="R879" s="50">
        <f>IF(ISNUMBER(FIND(" ",Q879)),LEFT(Q879,FIND(" ",Q879)-1),"")</f>
        <v/>
      </c>
      <c r="S879" s="50">
        <f>IF(ISNUMBER(FIND(" ",Q879)),TRIM(MID(Q879,FIND(" ",Q879)+1,999)),Q879)</f>
        <v/>
      </c>
      <c r="T8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879&amp;"")," "," "),"﻿"," "),"​"," "),"⁠"," ")," "," ")," "," "),CHAR(9)," "),CHAR(10)," "),CHAR(13)," "),"MAPCODE"," "),CHAR(34)," "),"“"," "),"”"," "),"'"," "),"’"," "),"‘"," "),"("," "),")"," "),"["," "),"]"," "),"{"," "),"}"," "),","," "),";"," "),"|"," "),":"," "),"/"," "),"\"," "))</f>
        <v/>
      </c>
      <c r="U879" s="50">
        <f>IF(R879&lt;&gt;"",R879,T879)</f>
        <v/>
      </c>
      <c r="V879" s="50">
        <f>IFERROR(FIND(".",S879),0)</f>
        <v/>
      </c>
      <c r="W879" s="50">
        <f>IF(V879&gt;0,V879-1,LEN(S879))</f>
        <v/>
      </c>
      <c r="X879" s="50">
        <f>IF(V879=0,"",IFERROR(LEFT(MID(S879,V879+1,99),FIND("-",MID(S879,V879+1,99))-1),MID(S879,V879+1,99)))</f>
        <v/>
      </c>
      <c r="Y879" s="50">
        <f>LEN(X879)</f>
        <v/>
      </c>
      <c r="Z8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879,"0",""),"1",""),"2",""),"3",""),"4",""),"5",""),"6",""),"7",""),"8",""),"9",""),"A",""),"B",""),"C",""),"D",""),"E",""),"F",""),"G",""),"H",""),"I",""),"J",""),"K",""),"L",""),"M",""),"N",""),"O",""),"P",""),"Q",""),"R",""),"S",""),"T",""),"U",""),"V",""),"W",""),"X",""),"Y",""),"Z",""),".",""),"-","")</f>
        <v/>
      </c>
      <c r="AA879" s="50">
        <f>LEN(S879)-LEN(SUBSTITUTE(S879,".",""))</f>
        <v/>
      </c>
      <c r="AB879" s="50">
        <f>AND(W879=5,Y879=4)</f>
        <v/>
      </c>
      <c r="AC879" s="50">
        <f>IF(P879="","",IF(S879="","There is no mapcode in this row, only a country code.",IF(ISNUMBER(FIND(" ",S879)),"There are too many spaces. A mapcode looks like ZAF RDD.2J: the country code, one space, then the code.",IF(Z879&lt;&gt;"","Contains characters that can't be in a mapcode: "&amp;Z879,IF(OR(AA879&lt;&gt;1,W879&lt;2,W879&gt;5,Y879&lt;2,Y879&gt;4),"This doesn't look like a mapcode. Mapcodes look like RDD.2J: 2 to 5 letters or numbers, a dot, then 2 to 4 more.",IF(AND(U879="",NOT(AB879)),"MISSING",IF(AND(U879&lt;&gt;"",OR(LEN(U879)&lt;2,LEN(U879)&gt;6,ISNUMBER(FIND(".",U879)))),"The country code """&amp;U879&amp;""" doesn't look right. Use a code like ZAF (South Africa) or US-CA (California).","")))))))</f>
        <v/>
      </c>
      <c r="AD879" s="50">
        <f>AND(R879&lt;&gt;"",T879&lt;&gt;"",R879&lt;&gt;T879)</f>
        <v/>
      </c>
    </row>
    <row r="880">
      <c r="B880" s="44" t="n"/>
      <c r="C880" s="44" t="n"/>
      <c r="D880" s="45">
        <f>IF(P880="","",IF(AC880="MISSING","MISSING COUNTRY CODE",IF(AC880&lt;&gt;"","NOT A VALID MAPCODE",IF(M880="NO CONNECTION","NO CONNECTION",IF(NOT(ISNUMBER(F880)),"NOT FOUND",IF(AD880,"CONVERTED – PLEASE CHECK","CONVERTED"))))))</f>
        <v/>
      </c>
      <c r="E880" s="46">
        <f>IF(OR(P880="",AC880&lt;&gt;""),"",TRIM(U880&amp;" "&amp;S880))</f>
        <v/>
      </c>
      <c r="F880" s="47">
        <f>IF(OR(M880="",M880="NO CONNECTION"),"",IFERROR(VALUE(SUBSTITUTE(_xlfn.FILTERXML(M880,"//latDeg"),".",MID(1/2,2,1))),""))</f>
        <v/>
      </c>
      <c r="G880" s="47">
        <f>IF(OR(M880="",M880="NO CONNECTION"),"",IFERROR(VALUE(SUBSTITUTE(_xlfn.FILTERXML(M880,"//lonDeg"),".",MID(1/2,2,1))),""))</f>
        <v/>
      </c>
      <c r="H880" s="45">
        <f>IF(ISNUMBER(F880),SUBSTITUTE(ROUND(F880,6)&amp;"",",",".")&amp;", "&amp;SUBSTITUTE(ROUND(G880,6)&amp;"",",","."),"")</f>
        <v/>
      </c>
      <c r="I880" s="46">
        <f>IF(ISNUMBER(F880),IFERROR(HYPERLINK("https://www.mymapcodes.com/go/?t="&amp;IF(U880="","AAA",U880)&amp;"&amp;ma="&amp;LEFT(S880,V880-1)&amp;"&amp;mb="&amp;MID(S880,V880+1,99),"Open on MyMapcodes →"),""),"")</f>
        <v/>
      </c>
      <c r="J880" s="48">
        <f>IF(P880="","",IF(AC880="MISSING","Add the country code: put it in front of the mapcode (e.g. ZAF RDD.2J) or in column C. ZAF = South Africa.",IF(AC880&lt;&gt;"",AC880,IF(M880="NO CONNECTION","Excel couldn't reach the mapcode service. Click the REFRESH RESULTS box just above the table.",IF(NOT(ISNUMBER(F880)),"The mapcode service doesn't recognise "&amp;E880&amp;". Check the mapcode and the country code.",IF(AD880,"Two different country codes were given, so the one in front of the mapcode ("&amp;R880&amp;") was used.",IF(E880&lt;&gt;TRIM(UPPER(B880&amp;"")),"Tidied up to "&amp;E880&amp;".","")))))))</f>
        <v/>
      </c>
      <c r="L880" s="49">
        <f>IF(E880="","",MapcodeAPI&amp;"coords/"&amp;SUBSTITUTE(E880," ","%20"))&amp;LEFT($B$13,0)</f>
        <v/>
      </c>
      <c r="M880" s="49">
        <f>IF(L880="","",IFERROR(_xlfn.WEBSERVICE(L880),IF(MapcodeAPIBackup="","NO CONNECTION",IFERROR(_xlfn.WEBSERVICE(MapcodeAPIBackup&amp;MID(L880,LEN(MapcodeAPI)+1,999)),"NO CONNECTION"))))</f>
        <v/>
      </c>
      <c r="N880" t="inlineStr">
        <is>
          <t xml:space="preserve"> </t>
        </is>
      </c>
      <c r="P880" s="50">
        <f>IFERROR(IF(AND(TRIM(B880&amp;"")="",TRIM(C880&amp;"")=""),"","#"&amp;UPPER(B880&amp;"")),"#(ERROR)")</f>
        <v/>
      </c>
      <c r="Q880" s="50">
        <f>IF(P880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880,2,999)," "," "),"﻿"," "),"​"," "),"⁠"," ")," "," ")," "," "),CHAR(9)," "),CHAR(10)," "),CHAR(13)," "),"MAPCODE"," "),CHAR(34)," "),"“"," "),"”"," "),"'"," "),"’"," "),"‘"," "),"("," "),")"," "),"["," "),"]"," "),"{"," "),"}"," "),","," "),";"," "),"|"," "),":"," "),"/"," "),"\"," ")))</f>
        <v/>
      </c>
      <c r="R880" s="50">
        <f>IF(ISNUMBER(FIND(" ",Q880)),LEFT(Q880,FIND(" ",Q880)-1),"")</f>
        <v/>
      </c>
      <c r="S880" s="50">
        <f>IF(ISNUMBER(FIND(" ",Q880)),TRIM(MID(Q880,FIND(" ",Q880)+1,999)),Q880)</f>
        <v/>
      </c>
      <c r="T8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880&amp;"")," "," "),"﻿"," "),"​"," "),"⁠"," ")," "," ")," "," "),CHAR(9)," "),CHAR(10)," "),CHAR(13)," "),"MAPCODE"," "),CHAR(34)," "),"“"," "),"”"," "),"'"," "),"’"," "),"‘"," "),"("," "),")"," "),"["," "),"]"," "),"{"," "),"}"," "),","," "),";"," "),"|"," "),":"," "),"/"," "),"\"," "))</f>
        <v/>
      </c>
      <c r="U880" s="50">
        <f>IF(R880&lt;&gt;"",R880,T880)</f>
        <v/>
      </c>
      <c r="V880" s="50">
        <f>IFERROR(FIND(".",S880),0)</f>
        <v/>
      </c>
      <c r="W880" s="50">
        <f>IF(V880&gt;0,V880-1,LEN(S880))</f>
        <v/>
      </c>
      <c r="X880" s="50">
        <f>IF(V880=0,"",IFERROR(LEFT(MID(S880,V880+1,99),FIND("-",MID(S880,V880+1,99))-1),MID(S880,V880+1,99)))</f>
        <v/>
      </c>
      <c r="Y880" s="50">
        <f>LEN(X880)</f>
        <v/>
      </c>
      <c r="Z8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880,"0",""),"1",""),"2",""),"3",""),"4",""),"5",""),"6",""),"7",""),"8",""),"9",""),"A",""),"B",""),"C",""),"D",""),"E",""),"F",""),"G",""),"H",""),"I",""),"J",""),"K",""),"L",""),"M",""),"N",""),"O",""),"P",""),"Q",""),"R",""),"S",""),"T",""),"U",""),"V",""),"W",""),"X",""),"Y",""),"Z",""),".",""),"-","")</f>
        <v/>
      </c>
      <c r="AA880" s="50">
        <f>LEN(S880)-LEN(SUBSTITUTE(S880,".",""))</f>
        <v/>
      </c>
      <c r="AB880" s="50">
        <f>AND(W880=5,Y880=4)</f>
        <v/>
      </c>
      <c r="AC880" s="50">
        <f>IF(P880="","",IF(S880="","There is no mapcode in this row, only a country code.",IF(ISNUMBER(FIND(" ",S880)),"There are too many spaces. A mapcode looks like ZAF RDD.2J: the country code, one space, then the code.",IF(Z880&lt;&gt;"","Contains characters that can't be in a mapcode: "&amp;Z880,IF(OR(AA880&lt;&gt;1,W880&lt;2,W880&gt;5,Y880&lt;2,Y880&gt;4),"This doesn't look like a mapcode. Mapcodes look like RDD.2J: 2 to 5 letters or numbers, a dot, then 2 to 4 more.",IF(AND(U880="",NOT(AB880)),"MISSING",IF(AND(U880&lt;&gt;"",OR(LEN(U880)&lt;2,LEN(U880)&gt;6,ISNUMBER(FIND(".",U880)))),"The country code """&amp;U880&amp;""" doesn't look right. Use a code like ZAF (South Africa) or US-CA (California).","")))))))</f>
        <v/>
      </c>
      <c r="AD880" s="50">
        <f>AND(R880&lt;&gt;"",T880&lt;&gt;"",R880&lt;&gt;T880)</f>
        <v/>
      </c>
    </row>
    <row r="881">
      <c r="B881" s="44" t="n"/>
      <c r="C881" s="44" t="n"/>
      <c r="D881" s="45">
        <f>IF(P881="","",IF(AC881="MISSING","MISSING COUNTRY CODE",IF(AC881&lt;&gt;"","NOT A VALID MAPCODE",IF(M881="NO CONNECTION","NO CONNECTION",IF(NOT(ISNUMBER(F881)),"NOT FOUND",IF(AD881,"CONVERTED – PLEASE CHECK","CONVERTED"))))))</f>
        <v/>
      </c>
      <c r="E881" s="46">
        <f>IF(OR(P881="",AC881&lt;&gt;""),"",TRIM(U881&amp;" "&amp;S881))</f>
        <v/>
      </c>
      <c r="F881" s="47">
        <f>IF(OR(M881="",M881="NO CONNECTION"),"",IFERROR(VALUE(SUBSTITUTE(_xlfn.FILTERXML(M881,"//latDeg"),".",MID(1/2,2,1))),""))</f>
        <v/>
      </c>
      <c r="G881" s="47">
        <f>IF(OR(M881="",M881="NO CONNECTION"),"",IFERROR(VALUE(SUBSTITUTE(_xlfn.FILTERXML(M881,"//lonDeg"),".",MID(1/2,2,1))),""))</f>
        <v/>
      </c>
      <c r="H881" s="45">
        <f>IF(ISNUMBER(F881),SUBSTITUTE(ROUND(F881,6)&amp;"",",",".")&amp;", "&amp;SUBSTITUTE(ROUND(G881,6)&amp;"",",","."),"")</f>
        <v/>
      </c>
      <c r="I881" s="46">
        <f>IF(ISNUMBER(F881),IFERROR(HYPERLINK("https://www.mymapcodes.com/go/?t="&amp;IF(U881="","AAA",U881)&amp;"&amp;ma="&amp;LEFT(S881,V881-1)&amp;"&amp;mb="&amp;MID(S881,V881+1,99),"Open on MyMapcodes →"),""),"")</f>
        <v/>
      </c>
      <c r="J881" s="48">
        <f>IF(P881="","",IF(AC881="MISSING","Add the country code: put it in front of the mapcode (e.g. ZAF RDD.2J) or in column C. ZAF = South Africa.",IF(AC881&lt;&gt;"",AC881,IF(M881="NO CONNECTION","Excel couldn't reach the mapcode service. Click the REFRESH RESULTS box just above the table.",IF(NOT(ISNUMBER(F881)),"The mapcode service doesn't recognise "&amp;E881&amp;". Check the mapcode and the country code.",IF(AD881,"Two different country codes were given, so the one in front of the mapcode ("&amp;R881&amp;") was used.",IF(E881&lt;&gt;TRIM(UPPER(B881&amp;"")),"Tidied up to "&amp;E881&amp;".","")))))))</f>
        <v/>
      </c>
      <c r="L881" s="49">
        <f>IF(E881="","",MapcodeAPI&amp;"coords/"&amp;SUBSTITUTE(E881," ","%20"))&amp;LEFT($B$13,0)</f>
        <v/>
      </c>
      <c r="M881" s="49">
        <f>IF(L881="","",IFERROR(_xlfn.WEBSERVICE(L881),IF(MapcodeAPIBackup="","NO CONNECTION",IFERROR(_xlfn.WEBSERVICE(MapcodeAPIBackup&amp;MID(L881,LEN(MapcodeAPI)+1,999)),"NO CONNECTION"))))</f>
        <v/>
      </c>
      <c r="N881" t="inlineStr">
        <is>
          <t xml:space="preserve"> </t>
        </is>
      </c>
      <c r="P881" s="50">
        <f>IFERROR(IF(AND(TRIM(B881&amp;"")="",TRIM(C881&amp;"")=""),"","#"&amp;UPPER(B881&amp;"")),"#(ERROR)")</f>
        <v/>
      </c>
      <c r="Q881" s="50">
        <f>IF(P881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881,2,999)," "," "),"﻿"," "),"​"," "),"⁠"," ")," "," ")," "," "),CHAR(9)," "),CHAR(10)," "),CHAR(13)," "),"MAPCODE"," "),CHAR(34)," "),"“"," "),"”"," "),"'"," "),"’"," "),"‘"," "),"("," "),")"," "),"["," "),"]"," "),"{"," "),"}"," "),","," "),";"," "),"|"," "),":"," "),"/"," "),"\"," ")))</f>
        <v/>
      </c>
      <c r="R881" s="50">
        <f>IF(ISNUMBER(FIND(" ",Q881)),LEFT(Q881,FIND(" ",Q881)-1),"")</f>
        <v/>
      </c>
      <c r="S881" s="50">
        <f>IF(ISNUMBER(FIND(" ",Q881)),TRIM(MID(Q881,FIND(" ",Q881)+1,999)),Q881)</f>
        <v/>
      </c>
      <c r="T8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881&amp;"")," "," "),"﻿"," "),"​"," "),"⁠"," ")," "," ")," "," "),CHAR(9)," "),CHAR(10)," "),CHAR(13)," "),"MAPCODE"," "),CHAR(34)," "),"“"," "),"”"," "),"'"," "),"’"," "),"‘"," "),"("," "),")"," "),"["," "),"]"," "),"{"," "),"}"," "),","," "),";"," "),"|"," "),":"," "),"/"," "),"\"," "))</f>
        <v/>
      </c>
      <c r="U881" s="50">
        <f>IF(R881&lt;&gt;"",R881,T881)</f>
        <v/>
      </c>
      <c r="V881" s="50">
        <f>IFERROR(FIND(".",S881),0)</f>
        <v/>
      </c>
      <c r="W881" s="50">
        <f>IF(V881&gt;0,V881-1,LEN(S881))</f>
        <v/>
      </c>
      <c r="X881" s="50">
        <f>IF(V881=0,"",IFERROR(LEFT(MID(S881,V881+1,99),FIND("-",MID(S881,V881+1,99))-1),MID(S881,V881+1,99)))</f>
        <v/>
      </c>
      <c r="Y881" s="50">
        <f>LEN(X881)</f>
        <v/>
      </c>
      <c r="Z8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881,"0",""),"1",""),"2",""),"3",""),"4",""),"5",""),"6",""),"7",""),"8",""),"9",""),"A",""),"B",""),"C",""),"D",""),"E",""),"F",""),"G",""),"H",""),"I",""),"J",""),"K",""),"L",""),"M",""),"N",""),"O",""),"P",""),"Q",""),"R",""),"S",""),"T",""),"U",""),"V",""),"W",""),"X",""),"Y",""),"Z",""),".",""),"-","")</f>
        <v/>
      </c>
      <c r="AA881" s="50">
        <f>LEN(S881)-LEN(SUBSTITUTE(S881,".",""))</f>
        <v/>
      </c>
      <c r="AB881" s="50">
        <f>AND(W881=5,Y881=4)</f>
        <v/>
      </c>
      <c r="AC881" s="50">
        <f>IF(P881="","",IF(S881="","There is no mapcode in this row, only a country code.",IF(ISNUMBER(FIND(" ",S881)),"There are too many spaces. A mapcode looks like ZAF RDD.2J: the country code, one space, then the code.",IF(Z881&lt;&gt;"","Contains characters that can't be in a mapcode: "&amp;Z881,IF(OR(AA881&lt;&gt;1,W881&lt;2,W881&gt;5,Y881&lt;2,Y881&gt;4),"This doesn't look like a mapcode. Mapcodes look like RDD.2J: 2 to 5 letters or numbers, a dot, then 2 to 4 more.",IF(AND(U881="",NOT(AB881)),"MISSING",IF(AND(U881&lt;&gt;"",OR(LEN(U881)&lt;2,LEN(U881)&gt;6,ISNUMBER(FIND(".",U881)))),"The country code """&amp;U881&amp;""" doesn't look right. Use a code like ZAF (South Africa) or US-CA (California).","")))))))</f>
        <v/>
      </c>
      <c r="AD881" s="50">
        <f>AND(R881&lt;&gt;"",T881&lt;&gt;"",R881&lt;&gt;T881)</f>
        <v/>
      </c>
    </row>
    <row r="882">
      <c r="B882" s="44" t="n"/>
      <c r="C882" s="44" t="n"/>
      <c r="D882" s="45">
        <f>IF(P882="","",IF(AC882="MISSING","MISSING COUNTRY CODE",IF(AC882&lt;&gt;"","NOT A VALID MAPCODE",IF(M882="NO CONNECTION","NO CONNECTION",IF(NOT(ISNUMBER(F882)),"NOT FOUND",IF(AD882,"CONVERTED – PLEASE CHECK","CONVERTED"))))))</f>
        <v/>
      </c>
      <c r="E882" s="46">
        <f>IF(OR(P882="",AC882&lt;&gt;""),"",TRIM(U882&amp;" "&amp;S882))</f>
        <v/>
      </c>
      <c r="F882" s="47">
        <f>IF(OR(M882="",M882="NO CONNECTION"),"",IFERROR(VALUE(SUBSTITUTE(_xlfn.FILTERXML(M882,"//latDeg"),".",MID(1/2,2,1))),""))</f>
        <v/>
      </c>
      <c r="G882" s="47">
        <f>IF(OR(M882="",M882="NO CONNECTION"),"",IFERROR(VALUE(SUBSTITUTE(_xlfn.FILTERXML(M882,"//lonDeg"),".",MID(1/2,2,1))),""))</f>
        <v/>
      </c>
      <c r="H882" s="45">
        <f>IF(ISNUMBER(F882),SUBSTITUTE(ROUND(F882,6)&amp;"",",",".")&amp;", "&amp;SUBSTITUTE(ROUND(G882,6)&amp;"",",","."),"")</f>
        <v/>
      </c>
      <c r="I882" s="46">
        <f>IF(ISNUMBER(F882),IFERROR(HYPERLINK("https://www.mymapcodes.com/go/?t="&amp;IF(U882="","AAA",U882)&amp;"&amp;ma="&amp;LEFT(S882,V882-1)&amp;"&amp;mb="&amp;MID(S882,V882+1,99),"Open on MyMapcodes →"),""),"")</f>
        <v/>
      </c>
      <c r="J882" s="48">
        <f>IF(P882="","",IF(AC882="MISSING","Add the country code: put it in front of the mapcode (e.g. ZAF RDD.2J) or in column C. ZAF = South Africa.",IF(AC882&lt;&gt;"",AC882,IF(M882="NO CONNECTION","Excel couldn't reach the mapcode service. Click the REFRESH RESULTS box just above the table.",IF(NOT(ISNUMBER(F882)),"The mapcode service doesn't recognise "&amp;E882&amp;". Check the mapcode and the country code.",IF(AD882,"Two different country codes were given, so the one in front of the mapcode ("&amp;R882&amp;") was used.",IF(E882&lt;&gt;TRIM(UPPER(B882&amp;"")),"Tidied up to "&amp;E882&amp;".","")))))))</f>
        <v/>
      </c>
      <c r="L882" s="49">
        <f>IF(E882="","",MapcodeAPI&amp;"coords/"&amp;SUBSTITUTE(E882," ","%20"))&amp;LEFT($B$13,0)</f>
        <v/>
      </c>
      <c r="M882" s="49">
        <f>IF(L882="","",IFERROR(_xlfn.WEBSERVICE(L882),IF(MapcodeAPIBackup="","NO CONNECTION",IFERROR(_xlfn.WEBSERVICE(MapcodeAPIBackup&amp;MID(L882,LEN(MapcodeAPI)+1,999)),"NO CONNECTION"))))</f>
        <v/>
      </c>
      <c r="N882" t="inlineStr">
        <is>
          <t xml:space="preserve"> </t>
        </is>
      </c>
      <c r="P882" s="50">
        <f>IFERROR(IF(AND(TRIM(B882&amp;"")="",TRIM(C882&amp;"")=""),"","#"&amp;UPPER(B882&amp;"")),"#(ERROR)")</f>
        <v/>
      </c>
      <c r="Q882" s="50">
        <f>IF(P882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882,2,999)," "," "),"﻿"," "),"​"," "),"⁠"," ")," "," ")," "," "),CHAR(9)," "),CHAR(10)," "),CHAR(13)," "),"MAPCODE"," "),CHAR(34)," "),"“"," "),"”"," "),"'"," "),"’"," "),"‘"," "),"("," "),")"," "),"["," "),"]"," "),"{"," "),"}"," "),","," "),";"," "),"|"," "),":"," "),"/"," "),"\"," ")))</f>
        <v/>
      </c>
      <c r="R882" s="50">
        <f>IF(ISNUMBER(FIND(" ",Q882)),LEFT(Q882,FIND(" ",Q882)-1),"")</f>
        <v/>
      </c>
      <c r="S882" s="50">
        <f>IF(ISNUMBER(FIND(" ",Q882)),TRIM(MID(Q882,FIND(" ",Q882)+1,999)),Q882)</f>
        <v/>
      </c>
      <c r="T8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882&amp;"")," "," "),"﻿"," "),"​"," "),"⁠"," ")," "," ")," "," "),CHAR(9)," "),CHAR(10)," "),CHAR(13)," "),"MAPCODE"," "),CHAR(34)," "),"“"," "),"”"," "),"'"," "),"’"," "),"‘"," "),"("," "),")"," "),"["," "),"]"," "),"{"," "),"}"," "),","," "),";"," "),"|"," "),":"," "),"/"," "),"\"," "))</f>
        <v/>
      </c>
      <c r="U882" s="50">
        <f>IF(R882&lt;&gt;"",R882,T882)</f>
        <v/>
      </c>
      <c r="V882" s="50">
        <f>IFERROR(FIND(".",S882),0)</f>
        <v/>
      </c>
      <c r="W882" s="50">
        <f>IF(V882&gt;0,V882-1,LEN(S882))</f>
        <v/>
      </c>
      <c r="X882" s="50">
        <f>IF(V882=0,"",IFERROR(LEFT(MID(S882,V882+1,99),FIND("-",MID(S882,V882+1,99))-1),MID(S882,V882+1,99)))</f>
        <v/>
      </c>
      <c r="Y882" s="50">
        <f>LEN(X882)</f>
        <v/>
      </c>
      <c r="Z8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882,"0",""),"1",""),"2",""),"3",""),"4",""),"5",""),"6",""),"7",""),"8",""),"9",""),"A",""),"B",""),"C",""),"D",""),"E",""),"F",""),"G",""),"H",""),"I",""),"J",""),"K",""),"L",""),"M",""),"N",""),"O",""),"P",""),"Q",""),"R",""),"S",""),"T",""),"U",""),"V",""),"W",""),"X",""),"Y",""),"Z",""),".",""),"-","")</f>
        <v/>
      </c>
      <c r="AA882" s="50">
        <f>LEN(S882)-LEN(SUBSTITUTE(S882,".",""))</f>
        <v/>
      </c>
      <c r="AB882" s="50">
        <f>AND(W882=5,Y882=4)</f>
        <v/>
      </c>
      <c r="AC882" s="50">
        <f>IF(P882="","",IF(S882="","There is no mapcode in this row, only a country code.",IF(ISNUMBER(FIND(" ",S882)),"There are too many spaces. A mapcode looks like ZAF RDD.2J: the country code, one space, then the code.",IF(Z882&lt;&gt;"","Contains characters that can't be in a mapcode: "&amp;Z882,IF(OR(AA882&lt;&gt;1,W882&lt;2,W882&gt;5,Y882&lt;2,Y882&gt;4),"This doesn't look like a mapcode. Mapcodes look like RDD.2J: 2 to 5 letters or numbers, a dot, then 2 to 4 more.",IF(AND(U882="",NOT(AB882)),"MISSING",IF(AND(U882&lt;&gt;"",OR(LEN(U882)&lt;2,LEN(U882)&gt;6,ISNUMBER(FIND(".",U882)))),"The country code """&amp;U882&amp;""" doesn't look right. Use a code like ZAF (South Africa) or US-CA (California).","")))))))</f>
        <v/>
      </c>
      <c r="AD882" s="50">
        <f>AND(R882&lt;&gt;"",T882&lt;&gt;"",R882&lt;&gt;T882)</f>
        <v/>
      </c>
    </row>
    <row r="883">
      <c r="B883" s="44" t="n"/>
      <c r="C883" s="44" t="n"/>
      <c r="D883" s="45">
        <f>IF(P883="","",IF(AC883="MISSING","MISSING COUNTRY CODE",IF(AC883&lt;&gt;"","NOT A VALID MAPCODE",IF(M883="NO CONNECTION","NO CONNECTION",IF(NOT(ISNUMBER(F883)),"NOT FOUND",IF(AD883,"CONVERTED – PLEASE CHECK","CONVERTED"))))))</f>
        <v/>
      </c>
      <c r="E883" s="46">
        <f>IF(OR(P883="",AC883&lt;&gt;""),"",TRIM(U883&amp;" "&amp;S883))</f>
        <v/>
      </c>
      <c r="F883" s="47">
        <f>IF(OR(M883="",M883="NO CONNECTION"),"",IFERROR(VALUE(SUBSTITUTE(_xlfn.FILTERXML(M883,"//latDeg"),".",MID(1/2,2,1))),""))</f>
        <v/>
      </c>
      <c r="G883" s="47">
        <f>IF(OR(M883="",M883="NO CONNECTION"),"",IFERROR(VALUE(SUBSTITUTE(_xlfn.FILTERXML(M883,"//lonDeg"),".",MID(1/2,2,1))),""))</f>
        <v/>
      </c>
      <c r="H883" s="45">
        <f>IF(ISNUMBER(F883),SUBSTITUTE(ROUND(F883,6)&amp;"",",",".")&amp;", "&amp;SUBSTITUTE(ROUND(G883,6)&amp;"",",","."),"")</f>
        <v/>
      </c>
      <c r="I883" s="46">
        <f>IF(ISNUMBER(F883),IFERROR(HYPERLINK("https://www.mymapcodes.com/go/?t="&amp;IF(U883="","AAA",U883)&amp;"&amp;ma="&amp;LEFT(S883,V883-1)&amp;"&amp;mb="&amp;MID(S883,V883+1,99),"Open on MyMapcodes →"),""),"")</f>
        <v/>
      </c>
      <c r="J883" s="48">
        <f>IF(P883="","",IF(AC883="MISSING","Add the country code: put it in front of the mapcode (e.g. ZAF RDD.2J) or in column C. ZAF = South Africa.",IF(AC883&lt;&gt;"",AC883,IF(M883="NO CONNECTION","Excel couldn't reach the mapcode service. Click the REFRESH RESULTS box just above the table.",IF(NOT(ISNUMBER(F883)),"The mapcode service doesn't recognise "&amp;E883&amp;". Check the mapcode and the country code.",IF(AD883,"Two different country codes were given, so the one in front of the mapcode ("&amp;R883&amp;") was used.",IF(E883&lt;&gt;TRIM(UPPER(B883&amp;"")),"Tidied up to "&amp;E883&amp;".","")))))))</f>
        <v/>
      </c>
      <c r="L883" s="49">
        <f>IF(E883="","",MapcodeAPI&amp;"coords/"&amp;SUBSTITUTE(E883," ","%20"))&amp;LEFT($B$13,0)</f>
        <v/>
      </c>
      <c r="M883" s="49">
        <f>IF(L883="","",IFERROR(_xlfn.WEBSERVICE(L883),IF(MapcodeAPIBackup="","NO CONNECTION",IFERROR(_xlfn.WEBSERVICE(MapcodeAPIBackup&amp;MID(L883,LEN(MapcodeAPI)+1,999)),"NO CONNECTION"))))</f>
        <v/>
      </c>
      <c r="N883" t="inlineStr">
        <is>
          <t xml:space="preserve"> </t>
        </is>
      </c>
      <c r="P883" s="50">
        <f>IFERROR(IF(AND(TRIM(B883&amp;"")="",TRIM(C883&amp;"")=""),"","#"&amp;UPPER(B883&amp;"")),"#(ERROR)")</f>
        <v/>
      </c>
      <c r="Q883" s="50">
        <f>IF(P883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883,2,999)," "," "),"﻿"," "),"​"," "),"⁠"," ")," "," ")," "," "),CHAR(9)," "),CHAR(10)," "),CHAR(13)," "),"MAPCODE"," "),CHAR(34)," "),"“"," "),"”"," "),"'"," "),"’"," "),"‘"," "),"("," "),")"," "),"["," "),"]"," "),"{"," "),"}"," "),","," "),";"," "),"|"," "),":"," "),"/"," "),"\"," ")))</f>
        <v/>
      </c>
      <c r="R883" s="50">
        <f>IF(ISNUMBER(FIND(" ",Q883)),LEFT(Q883,FIND(" ",Q883)-1),"")</f>
        <v/>
      </c>
      <c r="S883" s="50">
        <f>IF(ISNUMBER(FIND(" ",Q883)),TRIM(MID(Q883,FIND(" ",Q883)+1,999)),Q883)</f>
        <v/>
      </c>
      <c r="T8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883&amp;"")," "," "),"﻿"," "),"​"," "),"⁠"," ")," "," ")," "," "),CHAR(9)," "),CHAR(10)," "),CHAR(13)," "),"MAPCODE"," "),CHAR(34)," "),"“"," "),"”"," "),"'"," "),"’"," "),"‘"," "),"("," "),")"," "),"["," "),"]"," "),"{"," "),"}"," "),","," "),";"," "),"|"," "),":"," "),"/"," "),"\"," "))</f>
        <v/>
      </c>
      <c r="U883" s="50">
        <f>IF(R883&lt;&gt;"",R883,T883)</f>
        <v/>
      </c>
      <c r="V883" s="50">
        <f>IFERROR(FIND(".",S883),0)</f>
        <v/>
      </c>
      <c r="W883" s="50">
        <f>IF(V883&gt;0,V883-1,LEN(S883))</f>
        <v/>
      </c>
      <c r="X883" s="50">
        <f>IF(V883=0,"",IFERROR(LEFT(MID(S883,V883+1,99),FIND("-",MID(S883,V883+1,99))-1),MID(S883,V883+1,99)))</f>
        <v/>
      </c>
      <c r="Y883" s="50">
        <f>LEN(X883)</f>
        <v/>
      </c>
      <c r="Z8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883,"0",""),"1",""),"2",""),"3",""),"4",""),"5",""),"6",""),"7",""),"8",""),"9",""),"A",""),"B",""),"C",""),"D",""),"E",""),"F",""),"G",""),"H",""),"I",""),"J",""),"K",""),"L",""),"M",""),"N",""),"O",""),"P",""),"Q",""),"R",""),"S",""),"T",""),"U",""),"V",""),"W",""),"X",""),"Y",""),"Z",""),".",""),"-","")</f>
        <v/>
      </c>
      <c r="AA883" s="50">
        <f>LEN(S883)-LEN(SUBSTITUTE(S883,".",""))</f>
        <v/>
      </c>
      <c r="AB883" s="50">
        <f>AND(W883=5,Y883=4)</f>
        <v/>
      </c>
      <c r="AC883" s="50">
        <f>IF(P883="","",IF(S883="","There is no mapcode in this row, only a country code.",IF(ISNUMBER(FIND(" ",S883)),"There are too many spaces. A mapcode looks like ZAF RDD.2J: the country code, one space, then the code.",IF(Z883&lt;&gt;"","Contains characters that can't be in a mapcode: "&amp;Z883,IF(OR(AA883&lt;&gt;1,W883&lt;2,W883&gt;5,Y883&lt;2,Y883&gt;4),"This doesn't look like a mapcode. Mapcodes look like RDD.2J: 2 to 5 letters or numbers, a dot, then 2 to 4 more.",IF(AND(U883="",NOT(AB883)),"MISSING",IF(AND(U883&lt;&gt;"",OR(LEN(U883)&lt;2,LEN(U883)&gt;6,ISNUMBER(FIND(".",U883)))),"The country code """&amp;U883&amp;""" doesn't look right. Use a code like ZAF (South Africa) or US-CA (California).","")))))))</f>
        <v/>
      </c>
      <c r="AD883" s="50">
        <f>AND(R883&lt;&gt;"",T883&lt;&gt;"",R883&lt;&gt;T883)</f>
        <v/>
      </c>
    </row>
    <row r="884">
      <c r="B884" s="44" t="n"/>
      <c r="C884" s="44" t="n"/>
      <c r="D884" s="45">
        <f>IF(P884="","",IF(AC884="MISSING","MISSING COUNTRY CODE",IF(AC884&lt;&gt;"","NOT A VALID MAPCODE",IF(M884="NO CONNECTION","NO CONNECTION",IF(NOT(ISNUMBER(F884)),"NOT FOUND",IF(AD884,"CONVERTED – PLEASE CHECK","CONVERTED"))))))</f>
        <v/>
      </c>
      <c r="E884" s="46">
        <f>IF(OR(P884="",AC884&lt;&gt;""),"",TRIM(U884&amp;" "&amp;S884))</f>
        <v/>
      </c>
      <c r="F884" s="47">
        <f>IF(OR(M884="",M884="NO CONNECTION"),"",IFERROR(VALUE(SUBSTITUTE(_xlfn.FILTERXML(M884,"//latDeg"),".",MID(1/2,2,1))),""))</f>
        <v/>
      </c>
      <c r="G884" s="47">
        <f>IF(OR(M884="",M884="NO CONNECTION"),"",IFERROR(VALUE(SUBSTITUTE(_xlfn.FILTERXML(M884,"//lonDeg"),".",MID(1/2,2,1))),""))</f>
        <v/>
      </c>
      <c r="H884" s="45">
        <f>IF(ISNUMBER(F884),SUBSTITUTE(ROUND(F884,6)&amp;"",",",".")&amp;", "&amp;SUBSTITUTE(ROUND(G884,6)&amp;"",",","."),"")</f>
        <v/>
      </c>
      <c r="I884" s="46">
        <f>IF(ISNUMBER(F884),IFERROR(HYPERLINK("https://www.mymapcodes.com/go/?t="&amp;IF(U884="","AAA",U884)&amp;"&amp;ma="&amp;LEFT(S884,V884-1)&amp;"&amp;mb="&amp;MID(S884,V884+1,99),"Open on MyMapcodes →"),""),"")</f>
        <v/>
      </c>
      <c r="J884" s="48">
        <f>IF(P884="","",IF(AC884="MISSING","Add the country code: put it in front of the mapcode (e.g. ZAF RDD.2J) or in column C. ZAF = South Africa.",IF(AC884&lt;&gt;"",AC884,IF(M884="NO CONNECTION","Excel couldn't reach the mapcode service. Click the REFRESH RESULTS box just above the table.",IF(NOT(ISNUMBER(F884)),"The mapcode service doesn't recognise "&amp;E884&amp;". Check the mapcode and the country code.",IF(AD884,"Two different country codes were given, so the one in front of the mapcode ("&amp;R884&amp;") was used.",IF(E884&lt;&gt;TRIM(UPPER(B884&amp;"")),"Tidied up to "&amp;E884&amp;".","")))))))</f>
        <v/>
      </c>
      <c r="L884" s="49">
        <f>IF(E884="","",MapcodeAPI&amp;"coords/"&amp;SUBSTITUTE(E884," ","%20"))&amp;LEFT($B$13,0)</f>
        <v/>
      </c>
      <c r="M884" s="49">
        <f>IF(L884="","",IFERROR(_xlfn.WEBSERVICE(L884),IF(MapcodeAPIBackup="","NO CONNECTION",IFERROR(_xlfn.WEBSERVICE(MapcodeAPIBackup&amp;MID(L884,LEN(MapcodeAPI)+1,999)),"NO CONNECTION"))))</f>
        <v/>
      </c>
      <c r="N884" t="inlineStr">
        <is>
          <t xml:space="preserve"> </t>
        </is>
      </c>
      <c r="P884" s="50">
        <f>IFERROR(IF(AND(TRIM(B884&amp;"")="",TRIM(C884&amp;"")=""),"","#"&amp;UPPER(B884&amp;"")),"#(ERROR)")</f>
        <v/>
      </c>
      <c r="Q884" s="50">
        <f>IF(P884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884,2,999)," "," "),"﻿"," "),"​"," "),"⁠"," ")," "," ")," "," "),CHAR(9)," "),CHAR(10)," "),CHAR(13)," "),"MAPCODE"," "),CHAR(34)," "),"“"," "),"”"," "),"'"," "),"’"," "),"‘"," "),"("," "),")"," "),"["," "),"]"," "),"{"," "),"}"," "),","," "),";"," "),"|"," "),":"," "),"/"," "),"\"," ")))</f>
        <v/>
      </c>
      <c r="R884" s="50">
        <f>IF(ISNUMBER(FIND(" ",Q884)),LEFT(Q884,FIND(" ",Q884)-1),"")</f>
        <v/>
      </c>
      <c r="S884" s="50">
        <f>IF(ISNUMBER(FIND(" ",Q884)),TRIM(MID(Q884,FIND(" ",Q884)+1,999)),Q884)</f>
        <v/>
      </c>
      <c r="T8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884&amp;"")," "," "),"﻿"," "),"​"," "),"⁠"," ")," "," ")," "," "),CHAR(9)," "),CHAR(10)," "),CHAR(13)," "),"MAPCODE"," "),CHAR(34)," "),"“"," "),"”"," "),"'"," "),"’"," "),"‘"," "),"("," "),")"," "),"["," "),"]"," "),"{"," "),"}"," "),","," "),";"," "),"|"," "),":"," "),"/"," "),"\"," "))</f>
        <v/>
      </c>
      <c r="U884" s="50">
        <f>IF(R884&lt;&gt;"",R884,T884)</f>
        <v/>
      </c>
      <c r="V884" s="50">
        <f>IFERROR(FIND(".",S884),0)</f>
        <v/>
      </c>
      <c r="W884" s="50">
        <f>IF(V884&gt;0,V884-1,LEN(S884))</f>
        <v/>
      </c>
      <c r="X884" s="50">
        <f>IF(V884=0,"",IFERROR(LEFT(MID(S884,V884+1,99),FIND("-",MID(S884,V884+1,99))-1),MID(S884,V884+1,99)))</f>
        <v/>
      </c>
      <c r="Y884" s="50">
        <f>LEN(X884)</f>
        <v/>
      </c>
      <c r="Z8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884,"0",""),"1",""),"2",""),"3",""),"4",""),"5",""),"6",""),"7",""),"8",""),"9",""),"A",""),"B",""),"C",""),"D",""),"E",""),"F",""),"G",""),"H",""),"I",""),"J",""),"K",""),"L",""),"M",""),"N",""),"O",""),"P",""),"Q",""),"R",""),"S",""),"T",""),"U",""),"V",""),"W",""),"X",""),"Y",""),"Z",""),".",""),"-","")</f>
        <v/>
      </c>
      <c r="AA884" s="50">
        <f>LEN(S884)-LEN(SUBSTITUTE(S884,".",""))</f>
        <v/>
      </c>
      <c r="AB884" s="50">
        <f>AND(W884=5,Y884=4)</f>
        <v/>
      </c>
      <c r="AC884" s="50">
        <f>IF(P884="","",IF(S884="","There is no mapcode in this row, only a country code.",IF(ISNUMBER(FIND(" ",S884)),"There are too many spaces. A mapcode looks like ZAF RDD.2J: the country code, one space, then the code.",IF(Z884&lt;&gt;"","Contains characters that can't be in a mapcode: "&amp;Z884,IF(OR(AA884&lt;&gt;1,W884&lt;2,W884&gt;5,Y884&lt;2,Y884&gt;4),"This doesn't look like a mapcode. Mapcodes look like RDD.2J: 2 to 5 letters or numbers, a dot, then 2 to 4 more.",IF(AND(U884="",NOT(AB884)),"MISSING",IF(AND(U884&lt;&gt;"",OR(LEN(U884)&lt;2,LEN(U884)&gt;6,ISNUMBER(FIND(".",U884)))),"The country code """&amp;U884&amp;""" doesn't look right. Use a code like ZAF (South Africa) or US-CA (California).","")))))))</f>
        <v/>
      </c>
      <c r="AD884" s="50">
        <f>AND(R884&lt;&gt;"",T884&lt;&gt;"",R884&lt;&gt;T884)</f>
        <v/>
      </c>
    </row>
    <row r="885">
      <c r="B885" s="44" t="n"/>
      <c r="C885" s="44" t="n"/>
      <c r="D885" s="45">
        <f>IF(P885="","",IF(AC885="MISSING","MISSING COUNTRY CODE",IF(AC885&lt;&gt;"","NOT A VALID MAPCODE",IF(M885="NO CONNECTION","NO CONNECTION",IF(NOT(ISNUMBER(F885)),"NOT FOUND",IF(AD885,"CONVERTED – PLEASE CHECK","CONVERTED"))))))</f>
        <v/>
      </c>
      <c r="E885" s="46">
        <f>IF(OR(P885="",AC885&lt;&gt;""),"",TRIM(U885&amp;" "&amp;S885))</f>
        <v/>
      </c>
      <c r="F885" s="47">
        <f>IF(OR(M885="",M885="NO CONNECTION"),"",IFERROR(VALUE(SUBSTITUTE(_xlfn.FILTERXML(M885,"//latDeg"),".",MID(1/2,2,1))),""))</f>
        <v/>
      </c>
      <c r="G885" s="47">
        <f>IF(OR(M885="",M885="NO CONNECTION"),"",IFERROR(VALUE(SUBSTITUTE(_xlfn.FILTERXML(M885,"//lonDeg"),".",MID(1/2,2,1))),""))</f>
        <v/>
      </c>
      <c r="H885" s="45">
        <f>IF(ISNUMBER(F885),SUBSTITUTE(ROUND(F885,6)&amp;"",",",".")&amp;", "&amp;SUBSTITUTE(ROUND(G885,6)&amp;"",",","."),"")</f>
        <v/>
      </c>
      <c r="I885" s="46">
        <f>IF(ISNUMBER(F885),IFERROR(HYPERLINK("https://www.mymapcodes.com/go/?t="&amp;IF(U885="","AAA",U885)&amp;"&amp;ma="&amp;LEFT(S885,V885-1)&amp;"&amp;mb="&amp;MID(S885,V885+1,99),"Open on MyMapcodes →"),""),"")</f>
        <v/>
      </c>
      <c r="J885" s="48">
        <f>IF(P885="","",IF(AC885="MISSING","Add the country code: put it in front of the mapcode (e.g. ZAF RDD.2J) or in column C. ZAF = South Africa.",IF(AC885&lt;&gt;"",AC885,IF(M885="NO CONNECTION","Excel couldn't reach the mapcode service. Click the REFRESH RESULTS box just above the table.",IF(NOT(ISNUMBER(F885)),"The mapcode service doesn't recognise "&amp;E885&amp;". Check the mapcode and the country code.",IF(AD885,"Two different country codes were given, so the one in front of the mapcode ("&amp;R885&amp;") was used.",IF(E885&lt;&gt;TRIM(UPPER(B885&amp;"")),"Tidied up to "&amp;E885&amp;".","")))))))</f>
        <v/>
      </c>
      <c r="L885" s="49">
        <f>IF(E885="","",MapcodeAPI&amp;"coords/"&amp;SUBSTITUTE(E885," ","%20"))&amp;LEFT($B$13,0)</f>
        <v/>
      </c>
      <c r="M885" s="49">
        <f>IF(L885="","",IFERROR(_xlfn.WEBSERVICE(L885),IF(MapcodeAPIBackup="","NO CONNECTION",IFERROR(_xlfn.WEBSERVICE(MapcodeAPIBackup&amp;MID(L885,LEN(MapcodeAPI)+1,999)),"NO CONNECTION"))))</f>
        <v/>
      </c>
      <c r="N885" t="inlineStr">
        <is>
          <t xml:space="preserve"> </t>
        </is>
      </c>
      <c r="P885" s="50">
        <f>IFERROR(IF(AND(TRIM(B885&amp;"")="",TRIM(C885&amp;"")=""),"","#"&amp;UPPER(B885&amp;"")),"#(ERROR)")</f>
        <v/>
      </c>
      <c r="Q885" s="50">
        <f>IF(P885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885,2,999)," "," "),"﻿"," "),"​"," "),"⁠"," ")," "," ")," "," "),CHAR(9)," "),CHAR(10)," "),CHAR(13)," "),"MAPCODE"," "),CHAR(34)," "),"“"," "),"”"," "),"'"," "),"’"," "),"‘"," "),"("," "),")"," "),"["," "),"]"," "),"{"," "),"}"," "),","," "),";"," "),"|"," "),":"," "),"/"," "),"\"," ")))</f>
        <v/>
      </c>
      <c r="R885" s="50">
        <f>IF(ISNUMBER(FIND(" ",Q885)),LEFT(Q885,FIND(" ",Q885)-1),"")</f>
        <v/>
      </c>
      <c r="S885" s="50">
        <f>IF(ISNUMBER(FIND(" ",Q885)),TRIM(MID(Q885,FIND(" ",Q885)+1,999)),Q885)</f>
        <v/>
      </c>
      <c r="T8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885&amp;"")," "," "),"﻿"," "),"​"," "),"⁠"," ")," "," ")," "," "),CHAR(9)," "),CHAR(10)," "),CHAR(13)," "),"MAPCODE"," "),CHAR(34)," "),"“"," "),"”"," "),"'"," "),"’"," "),"‘"," "),"("," "),")"," "),"["," "),"]"," "),"{"," "),"}"," "),","," "),";"," "),"|"," "),":"," "),"/"," "),"\"," "))</f>
        <v/>
      </c>
      <c r="U885" s="50">
        <f>IF(R885&lt;&gt;"",R885,T885)</f>
        <v/>
      </c>
      <c r="V885" s="50">
        <f>IFERROR(FIND(".",S885),0)</f>
        <v/>
      </c>
      <c r="W885" s="50">
        <f>IF(V885&gt;0,V885-1,LEN(S885))</f>
        <v/>
      </c>
      <c r="X885" s="50">
        <f>IF(V885=0,"",IFERROR(LEFT(MID(S885,V885+1,99),FIND("-",MID(S885,V885+1,99))-1),MID(S885,V885+1,99)))</f>
        <v/>
      </c>
      <c r="Y885" s="50">
        <f>LEN(X885)</f>
        <v/>
      </c>
      <c r="Z8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885,"0",""),"1",""),"2",""),"3",""),"4",""),"5",""),"6",""),"7",""),"8",""),"9",""),"A",""),"B",""),"C",""),"D",""),"E",""),"F",""),"G",""),"H",""),"I",""),"J",""),"K",""),"L",""),"M",""),"N",""),"O",""),"P",""),"Q",""),"R",""),"S",""),"T",""),"U",""),"V",""),"W",""),"X",""),"Y",""),"Z",""),".",""),"-","")</f>
        <v/>
      </c>
      <c r="AA885" s="50">
        <f>LEN(S885)-LEN(SUBSTITUTE(S885,".",""))</f>
        <v/>
      </c>
      <c r="AB885" s="50">
        <f>AND(W885=5,Y885=4)</f>
        <v/>
      </c>
      <c r="AC885" s="50">
        <f>IF(P885="","",IF(S885="","There is no mapcode in this row, only a country code.",IF(ISNUMBER(FIND(" ",S885)),"There are too many spaces. A mapcode looks like ZAF RDD.2J: the country code, one space, then the code.",IF(Z885&lt;&gt;"","Contains characters that can't be in a mapcode: "&amp;Z885,IF(OR(AA885&lt;&gt;1,W885&lt;2,W885&gt;5,Y885&lt;2,Y885&gt;4),"This doesn't look like a mapcode. Mapcodes look like RDD.2J: 2 to 5 letters or numbers, a dot, then 2 to 4 more.",IF(AND(U885="",NOT(AB885)),"MISSING",IF(AND(U885&lt;&gt;"",OR(LEN(U885)&lt;2,LEN(U885)&gt;6,ISNUMBER(FIND(".",U885)))),"The country code """&amp;U885&amp;""" doesn't look right. Use a code like ZAF (South Africa) or US-CA (California).","")))))))</f>
        <v/>
      </c>
      <c r="AD885" s="50">
        <f>AND(R885&lt;&gt;"",T885&lt;&gt;"",R885&lt;&gt;T885)</f>
        <v/>
      </c>
    </row>
    <row r="886">
      <c r="B886" s="44" t="n"/>
      <c r="C886" s="44" t="n"/>
      <c r="D886" s="45">
        <f>IF(P886="","",IF(AC886="MISSING","MISSING COUNTRY CODE",IF(AC886&lt;&gt;"","NOT A VALID MAPCODE",IF(M886="NO CONNECTION","NO CONNECTION",IF(NOT(ISNUMBER(F886)),"NOT FOUND",IF(AD886,"CONVERTED – PLEASE CHECK","CONVERTED"))))))</f>
        <v/>
      </c>
      <c r="E886" s="46">
        <f>IF(OR(P886="",AC886&lt;&gt;""),"",TRIM(U886&amp;" "&amp;S886))</f>
        <v/>
      </c>
      <c r="F886" s="47">
        <f>IF(OR(M886="",M886="NO CONNECTION"),"",IFERROR(VALUE(SUBSTITUTE(_xlfn.FILTERXML(M886,"//latDeg"),".",MID(1/2,2,1))),""))</f>
        <v/>
      </c>
      <c r="G886" s="47">
        <f>IF(OR(M886="",M886="NO CONNECTION"),"",IFERROR(VALUE(SUBSTITUTE(_xlfn.FILTERXML(M886,"//lonDeg"),".",MID(1/2,2,1))),""))</f>
        <v/>
      </c>
      <c r="H886" s="45">
        <f>IF(ISNUMBER(F886),SUBSTITUTE(ROUND(F886,6)&amp;"",",",".")&amp;", "&amp;SUBSTITUTE(ROUND(G886,6)&amp;"",",","."),"")</f>
        <v/>
      </c>
      <c r="I886" s="46">
        <f>IF(ISNUMBER(F886),IFERROR(HYPERLINK("https://www.mymapcodes.com/go/?t="&amp;IF(U886="","AAA",U886)&amp;"&amp;ma="&amp;LEFT(S886,V886-1)&amp;"&amp;mb="&amp;MID(S886,V886+1,99),"Open on MyMapcodes →"),""),"")</f>
        <v/>
      </c>
      <c r="J886" s="48">
        <f>IF(P886="","",IF(AC886="MISSING","Add the country code: put it in front of the mapcode (e.g. ZAF RDD.2J) or in column C. ZAF = South Africa.",IF(AC886&lt;&gt;"",AC886,IF(M886="NO CONNECTION","Excel couldn't reach the mapcode service. Click the REFRESH RESULTS box just above the table.",IF(NOT(ISNUMBER(F886)),"The mapcode service doesn't recognise "&amp;E886&amp;". Check the mapcode and the country code.",IF(AD886,"Two different country codes were given, so the one in front of the mapcode ("&amp;R886&amp;") was used.",IF(E886&lt;&gt;TRIM(UPPER(B886&amp;"")),"Tidied up to "&amp;E886&amp;".","")))))))</f>
        <v/>
      </c>
      <c r="L886" s="49">
        <f>IF(E886="","",MapcodeAPI&amp;"coords/"&amp;SUBSTITUTE(E886," ","%20"))&amp;LEFT($B$13,0)</f>
        <v/>
      </c>
      <c r="M886" s="49">
        <f>IF(L886="","",IFERROR(_xlfn.WEBSERVICE(L886),IF(MapcodeAPIBackup="","NO CONNECTION",IFERROR(_xlfn.WEBSERVICE(MapcodeAPIBackup&amp;MID(L886,LEN(MapcodeAPI)+1,999)),"NO CONNECTION"))))</f>
        <v/>
      </c>
      <c r="N886" t="inlineStr">
        <is>
          <t xml:space="preserve"> </t>
        </is>
      </c>
      <c r="P886" s="50">
        <f>IFERROR(IF(AND(TRIM(B886&amp;"")="",TRIM(C886&amp;"")=""),"","#"&amp;UPPER(B886&amp;"")),"#(ERROR)")</f>
        <v/>
      </c>
      <c r="Q886" s="50">
        <f>IF(P886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886,2,999)," "," "),"﻿"," "),"​"," "),"⁠"," ")," "," ")," "," "),CHAR(9)," "),CHAR(10)," "),CHAR(13)," "),"MAPCODE"," "),CHAR(34)," "),"“"," "),"”"," "),"'"," "),"’"," "),"‘"," "),"("," "),")"," "),"["," "),"]"," "),"{"," "),"}"," "),","," "),";"," "),"|"," "),":"," "),"/"," "),"\"," ")))</f>
        <v/>
      </c>
      <c r="R886" s="50">
        <f>IF(ISNUMBER(FIND(" ",Q886)),LEFT(Q886,FIND(" ",Q886)-1),"")</f>
        <v/>
      </c>
      <c r="S886" s="50">
        <f>IF(ISNUMBER(FIND(" ",Q886)),TRIM(MID(Q886,FIND(" ",Q886)+1,999)),Q886)</f>
        <v/>
      </c>
      <c r="T8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886&amp;"")," "," "),"﻿"," "),"​"," "),"⁠"," ")," "," ")," "," "),CHAR(9)," "),CHAR(10)," "),CHAR(13)," "),"MAPCODE"," "),CHAR(34)," "),"“"," "),"”"," "),"'"," "),"’"," "),"‘"," "),"("," "),")"," "),"["," "),"]"," "),"{"," "),"}"," "),","," "),";"," "),"|"," "),":"," "),"/"," "),"\"," "))</f>
        <v/>
      </c>
      <c r="U886" s="50">
        <f>IF(R886&lt;&gt;"",R886,T886)</f>
        <v/>
      </c>
      <c r="V886" s="50">
        <f>IFERROR(FIND(".",S886),0)</f>
        <v/>
      </c>
      <c r="W886" s="50">
        <f>IF(V886&gt;0,V886-1,LEN(S886))</f>
        <v/>
      </c>
      <c r="X886" s="50">
        <f>IF(V886=0,"",IFERROR(LEFT(MID(S886,V886+1,99),FIND("-",MID(S886,V886+1,99))-1),MID(S886,V886+1,99)))</f>
        <v/>
      </c>
      <c r="Y886" s="50">
        <f>LEN(X886)</f>
        <v/>
      </c>
      <c r="Z8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886,"0",""),"1",""),"2",""),"3",""),"4",""),"5",""),"6",""),"7",""),"8",""),"9",""),"A",""),"B",""),"C",""),"D",""),"E",""),"F",""),"G",""),"H",""),"I",""),"J",""),"K",""),"L",""),"M",""),"N",""),"O",""),"P",""),"Q",""),"R",""),"S",""),"T",""),"U",""),"V",""),"W",""),"X",""),"Y",""),"Z",""),".",""),"-","")</f>
        <v/>
      </c>
      <c r="AA886" s="50">
        <f>LEN(S886)-LEN(SUBSTITUTE(S886,".",""))</f>
        <v/>
      </c>
      <c r="AB886" s="50">
        <f>AND(W886=5,Y886=4)</f>
        <v/>
      </c>
      <c r="AC886" s="50">
        <f>IF(P886="","",IF(S886="","There is no mapcode in this row, only a country code.",IF(ISNUMBER(FIND(" ",S886)),"There are too many spaces. A mapcode looks like ZAF RDD.2J: the country code, one space, then the code.",IF(Z886&lt;&gt;"","Contains characters that can't be in a mapcode: "&amp;Z886,IF(OR(AA886&lt;&gt;1,W886&lt;2,W886&gt;5,Y886&lt;2,Y886&gt;4),"This doesn't look like a mapcode. Mapcodes look like RDD.2J: 2 to 5 letters or numbers, a dot, then 2 to 4 more.",IF(AND(U886="",NOT(AB886)),"MISSING",IF(AND(U886&lt;&gt;"",OR(LEN(U886)&lt;2,LEN(U886)&gt;6,ISNUMBER(FIND(".",U886)))),"The country code """&amp;U886&amp;""" doesn't look right. Use a code like ZAF (South Africa) or US-CA (California).","")))))))</f>
        <v/>
      </c>
      <c r="AD886" s="50">
        <f>AND(R886&lt;&gt;"",T886&lt;&gt;"",R886&lt;&gt;T886)</f>
        <v/>
      </c>
    </row>
    <row r="887">
      <c r="B887" s="44" t="n"/>
      <c r="C887" s="44" t="n"/>
      <c r="D887" s="45">
        <f>IF(P887="","",IF(AC887="MISSING","MISSING COUNTRY CODE",IF(AC887&lt;&gt;"","NOT A VALID MAPCODE",IF(M887="NO CONNECTION","NO CONNECTION",IF(NOT(ISNUMBER(F887)),"NOT FOUND",IF(AD887,"CONVERTED – PLEASE CHECK","CONVERTED"))))))</f>
        <v/>
      </c>
      <c r="E887" s="46">
        <f>IF(OR(P887="",AC887&lt;&gt;""),"",TRIM(U887&amp;" "&amp;S887))</f>
        <v/>
      </c>
      <c r="F887" s="47">
        <f>IF(OR(M887="",M887="NO CONNECTION"),"",IFERROR(VALUE(SUBSTITUTE(_xlfn.FILTERXML(M887,"//latDeg"),".",MID(1/2,2,1))),""))</f>
        <v/>
      </c>
      <c r="G887" s="47">
        <f>IF(OR(M887="",M887="NO CONNECTION"),"",IFERROR(VALUE(SUBSTITUTE(_xlfn.FILTERXML(M887,"//lonDeg"),".",MID(1/2,2,1))),""))</f>
        <v/>
      </c>
      <c r="H887" s="45">
        <f>IF(ISNUMBER(F887),SUBSTITUTE(ROUND(F887,6)&amp;"",",",".")&amp;", "&amp;SUBSTITUTE(ROUND(G887,6)&amp;"",",","."),"")</f>
        <v/>
      </c>
      <c r="I887" s="46">
        <f>IF(ISNUMBER(F887),IFERROR(HYPERLINK("https://www.mymapcodes.com/go/?t="&amp;IF(U887="","AAA",U887)&amp;"&amp;ma="&amp;LEFT(S887,V887-1)&amp;"&amp;mb="&amp;MID(S887,V887+1,99),"Open on MyMapcodes →"),""),"")</f>
        <v/>
      </c>
      <c r="J887" s="48">
        <f>IF(P887="","",IF(AC887="MISSING","Add the country code: put it in front of the mapcode (e.g. ZAF RDD.2J) or in column C. ZAF = South Africa.",IF(AC887&lt;&gt;"",AC887,IF(M887="NO CONNECTION","Excel couldn't reach the mapcode service. Click the REFRESH RESULTS box just above the table.",IF(NOT(ISNUMBER(F887)),"The mapcode service doesn't recognise "&amp;E887&amp;". Check the mapcode and the country code.",IF(AD887,"Two different country codes were given, so the one in front of the mapcode ("&amp;R887&amp;") was used.",IF(E887&lt;&gt;TRIM(UPPER(B887&amp;"")),"Tidied up to "&amp;E887&amp;".","")))))))</f>
        <v/>
      </c>
      <c r="L887" s="49">
        <f>IF(E887="","",MapcodeAPI&amp;"coords/"&amp;SUBSTITUTE(E887," ","%20"))&amp;LEFT($B$13,0)</f>
        <v/>
      </c>
      <c r="M887" s="49">
        <f>IF(L887="","",IFERROR(_xlfn.WEBSERVICE(L887),IF(MapcodeAPIBackup="","NO CONNECTION",IFERROR(_xlfn.WEBSERVICE(MapcodeAPIBackup&amp;MID(L887,LEN(MapcodeAPI)+1,999)),"NO CONNECTION"))))</f>
        <v/>
      </c>
      <c r="N887" t="inlineStr">
        <is>
          <t xml:space="preserve"> </t>
        </is>
      </c>
      <c r="P887" s="50">
        <f>IFERROR(IF(AND(TRIM(B887&amp;"")="",TRIM(C887&amp;"")=""),"","#"&amp;UPPER(B887&amp;"")),"#(ERROR)")</f>
        <v/>
      </c>
      <c r="Q887" s="50">
        <f>IF(P887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887,2,999)," "," "),"﻿"," "),"​"," "),"⁠"," ")," "," ")," "," "),CHAR(9)," "),CHAR(10)," "),CHAR(13)," "),"MAPCODE"," "),CHAR(34)," "),"“"," "),"”"," "),"'"," "),"’"," "),"‘"," "),"("," "),")"," "),"["," "),"]"," "),"{"," "),"}"," "),","," "),";"," "),"|"," "),":"," "),"/"," "),"\"," ")))</f>
        <v/>
      </c>
      <c r="R887" s="50">
        <f>IF(ISNUMBER(FIND(" ",Q887)),LEFT(Q887,FIND(" ",Q887)-1),"")</f>
        <v/>
      </c>
      <c r="S887" s="50">
        <f>IF(ISNUMBER(FIND(" ",Q887)),TRIM(MID(Q887,FIND(" ",Q887)+1,999)),Q887)</f>
        <v/>
      </c>
      <c r="T8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887&amp;"")," "," "),"﻿"," "),"​"," "),"⁠"," ")," "," ")," "," "),CHAR(9)," "),CHAR(10)," "),CHAR(13)," "),"MAPCODE"," "),CHAR(34)," "),"“"," "),"”"," "),"'"," "),"’"," "),"‘"," "),"("," "),")"," "),"["," "),"]"," "),"{"," "),"}"," "),","," "),";"," "),"|"," "),":"," "),"/"," "),"\"," "))</f>
        <v/>
      </c>
      <c r="U887" s="50">
        <f>IF(R887&lt;&gt;"",R887,T887)</f>
        <v/>
      </c>
      <c r="V887" s="50">
        <f>IFERROR(FIND(".",S887),0)</f>
        <v/>
      </c>
      <c r="W887" s="50">
        <f>IF(V887&gt;0,V887-1,LEN(S887))</f>
        <v/>
      </c>
      <c r="X887" s="50">
        <f>IF(V887=0,"",IFERROR(LEFT(MID(S887,V887+1,99),FIND("-",MID(S887,V887+1,99))-1),MID(S887,V887+1,99)))</f>
        <v/>
      </c>
      <c r="Y887" s="50">
        <f>LEN(X887)</f>
        <v/>
      </c>
      <c r="Z8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887,"0",""),"1",""),"2",""),"3",""),"4",""),"5",""),"6",""),"7",""),"8",""),"9",""),"A",""),"B",""),"C",""),"D",""),"E",""),"F",""),"G",""),"H",""),"I",""),"J",""),"K",""),"L",""),"M",""),"N",""),"O",""),"P",""),"Q",""),"R",""),"S",""),"T",""),"U",""),"V",""),"W",""),"X",""),"Y",""),"Z",""),".",""),"-","")</f>
        <v/>
      </c>
      <c r="AA887" s="50">
        <f>LEN(S887)-LEN(SUBSTITUTE(S887,".",""))</f>
        <v/>
      </c>
      <c r="AB887" s="50">
        <f>AND(W887=5,Y887=4)</f>
        <v/>
      </c>
      <c r="AC887" s="50">
        <f>IF(P887="","",IF(S887="","There is no mapcode in this row, only a country code.",IF(ISNUMBER(FIND(" ",S887)),"There are too many spaces. A mapcode looks like ZAF RDD.2J: the country code, one space, then the code.",IF(Z887&lt;&gt;"","Contains characters that can't be in a mapcode: "&amp;Z887,IF(OR(AA887&lt;&gt;1,W887&lt;2,W887&gt;5,Y887&lt;2,Y887&gt;4),"This doesn't look like a mapcode. Mapcodes look like RDD.2J: 2 to 5 letters or numbers, a dot, then 2 to 4 more.",IF(AND(U887="",NOT(AB887)),"MISSING",IF(AND(U887&lt;&gt;"",OR(LEN(U887)&lt;2,LEN(U887)&gt;6,ISNUMBER(FIND(".",U887)))),"The country code """&amp;U887&amp;""" doesn't look right. Use a code like ZAF (South Africa) or US-CA (California).","")))))))</f>
        <v/>
      </c>
      <c r="AD887" s="50">
        <f>AND(R887&lt;&gt;"",T887&lt;&gt;"",R887&lt;&gt;T887)</f>
        <v/>
      </c>
    </row>
    <row r="888">
      <c r="B888" s="44" t="n"/>
      <c r="C888" s="44" t="n"/>
      <c r="D888" s="45">
        <f>IF(P888="","",IF(AC888="MISSING","MISSING COUNTRY CODE",IF(AC888&lt;&gt;"","NOT A VALID MAPCODE",IF(M888="NO CONNECTION","NO CONNECTION",IF(NOT(ISNUMBER(F888)),"NOT FOUND",IF(AD888,"CONVERTED – PLEASE CHECK","CONVERTED"))))))</f>
        <v/>
      </c>
      <c r="E888" s="46">
        <f>IF(OR(P888="",AC888&lt;&gt;""),"",TRIM(U888&amp;" "&amp;S888))</f>
        <v/>
      </c>
      <c r="F888" s="47">
        <f>IF(OR(M888="",M888="NO CONNECTION"),"",IFERROR(VALUE(SUBSTITUTE(_xlfn.FILTERXML(M888,"//latDeg"),".",MID(1/2,2,1))),""))</f>
        <v/>
      </c>
      <c r="G888" s="47">
        <f>IF(OR(M888="",M888="NO CONNECTION"),"",IFERROR(VALUE(SUBSTITUTE(_xlfn.FILTERXML(M888,"//lonDeg"),".",MID(1/2,2,1))),""))</f>
        <v/>
      </c>
      <c r="H888" s="45">
        <f>IF(ISNUMBER(F888),SUBSTITUTE(ROUND(F888,6)&amp;"",",",".")&amp;", "&amp;SUBSTITUTE(ROUND(G888,6)&amp;"",",","."),"")</f>
        <v/>
      </c>
      <c r="I888" s="46">
        <f>IF(ISNUMBER(F888),IFERROR(HYPERLINK("https://www.mymapcodes.com/go/?t="&amp;IF(U888="","AAA",U888)&amp;"&amp;ma="&amp;LEFT(S888,V888-1)&amp;"&amp;mb="&amp;MID(S888,V888+1,99),"Open on MyMapcodes →"),""),"")</f>
        <v/>
      </c>
      <c r="J888" s="48">
        <f>IF(P888="","",IF(AC888="MISSING","Add the country code: put it in front of the mapcode (e.g. ZAF RDD.2J) or in column C. ZAF = South Africa.",IF(AC888&lt;&gt;"",AC888,IF(M888="NO CONNECTION","Excel couldn't reach the mapcode service. Click the REFRESH RESULTS box just above the table.",IF(NOT(ISNUMBER(F888)),"The mapcode service doesn't recognise "&amp;E888&amp;". Check the mapcode and the country code.",IF(AD888,"Two different country codes were given, so the one in front of the mapcode ("&amp;R888&amp;") was used.",IF(E888&lt;&gt;TRIM(UPPER(B888&amp;"")),"Tidied up to "&amp;E888&amp;".","")))))))</f>
        <v/>
      </c>
      <c r="L888" s="49">
        <f>IF(E888="","",MapcodeAPI&amp;"coords/"&amp;SUBSTITUTE(E888," ","%20"))&amp;LEFT($B$13,0)</f>
        <v/>
      </c>
      <c r="M888" s="49">
        <f>IF(L888="","",IFERROR(_xlfn.WEBSERVICE(L888),IF(MapcodeAPIBackup="","NO CONNECTION",IFERROR(_xlfn.WEBSERVICE(MapcodeAPIBackup&amp;MID(L888,LEN(MapcodeAPI)+1,999)),"NO CONNECTION"))))</f>
        <v/>
      </c>
      <c r="N888" t="inlineStr">
        <is>
          <t xml:space="preserve"> </t>
        </is>
      </c>
      <c r="P888" s="50">
        <f>IFERROR(IF(AND(TRIM(B888&amp;"")="",TRIM(C888&amp;"")=""),"","#"&amp;UPPER(B888&amp;"")),"#(ERROR)")</f>
        <v/>
      </c>
      <c r="Q888" s="50">
        <f>IF(P888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888,2,999)," "," "),"﻿"," "),"​"," "),"⁠"," ")," "," ")," "," "),CHAR(9)," "),CHAR(10)," "),CHAR(13)," "),"MAPCODE"," "),CHAR(34)," "),"“"," "),"”"," "),"'"," "),"’"," "),"‘"," "),"("," "),")"," "),"["," "),"]"," "),"{"," "),"}"," "),","," "),";"," "),"|"," "),":"," "),"/"," "),"\"," ")))</f>
        <v/>
      </c>
      <c r="R888" s="50">
        <f>IF(ISNUMBER(FIND(" ",Q888)),LEFT(Q888,FIND(" ",Q888)-1),"")</f>
        <v/>
      </c>
      <c r="S888" s="50">
        <f>IF(ISNUMBER(FIND(" ",Q888)),TRIM(MID(Q888,FIND(" ",Q888)+1,999)),Q888)</f>
        <v/>
      </c>
      <c r="T8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888&amp;"")," "," "),"﻿"," "),"​"," "),"⁠"," ")," "," ")," "," "),CHAR(9)," "),CHAR(10)," "),CHAR(13)," "),"MAPCODE"," "),CHAR(34)," "),"“"," "),"”"," "),"'"," "),"’"," "),"‘"," "),"("," "),")"," "),"["," "),"]"," "),"{"," "),"}"," "),","," "),";"," "),"|"," "),":"," "),"/"," "),"\"," "))</f>
        <v/>
      </c>
      <c r="U888" s="50">
        <f>IF(R888&lt;&gt;"",R888,T888)</f>
        <v/>
      </c>
      <c r="V888" s="50">
        <f>IFERROR(FIND(".",S888),0)</f>
        <v/>
      </c>
      <c r="W888" s="50">
        <f>IF(V888&gt;0,V888-1,LEN(S888))</f>
        <v/>
      </c>
      <c r="X888" s="50">
        <f>IF(V888=0,"",IFERROR(LEFT(MID(S888,V888+1,99),FIND("-",MID(S888,V888+1,99))-1),MID(S888,V888+1,99)))</f>
        <v/>
      </c>
      <c r="Y888" s="50">
        <f>LEN(X888)</f>
        <v/>
      </c>
      <c r="Z8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888,"0",""),"1",""),"2",""),"3",""),"4",""),"5",""),"6",""),"7",""),"8",""),"9",""),"A",""),"B",""),"C",""),"D",""),"E",""),"F",""),"G",""),"H",""),"I",""),"J",""),"K",""),"L",""),"M",""),"N",""),"O",""),"P",""),"Q",""),"R",""),"S",""),"T",""),"U",""),"V",""),"W",""),"X",""),"Y",""),"Z",""),".",""),"-","")</f>
        <v/>
      </c>
      <c r="AA888" s="50">
        <f>LEN(S888)-LEN(SUBSTITUTE(S888,".",""))</f>
        <v/>
      </c>
      <c r="AB888" s="50">
        <f>AND(W888=5,Y888=4)</f>
        <v/>
      </c>
      <c r="AC888" s="50">
        <f>IF(P888="","",IF(S888="","There is no mapcode in this row, only a country code.",IF(ISNUMBER(FIND(" ",S888)),"There are too many spaces. A mapcode looks like ZAF RDD.2J: the country code, one space, then the code.",IF(Z888&lt;&gt;"","Contains characters that can't be in a mapcode: "&amp;Z888,IF(OR(AA888&lt;&gt;1,W888&lt;2,W888&gt;5,Y888&lt;2,Y888&gt;4),"This doesn't look like a mapcode. Mapcodes look like RDD.2J: 2 to 5 letters or numbers, a dot, then 2 to 4 more.",IF(AND(U888="",NOT(AB888)),"MISSING",IF(AND(U888&lt;&gt;"",OR(LEN(U888)&lt;2,LEN(U888)&gt;6,ISNUMBER(FIND(".",U888)))),"The country code """&amp;U888&amp;""" doesn't look right. Use a code like ZAF (South Africa) or US-CA (California).","")))))))</f>
        <v/>
      </c>
      <c r="AD888" s="50">
        <f>AND(R888&lt;&gt;"",T888&lt;&gt;"",R888&lt;&gt;T888)</f>
        <v/>
      </c>
    </row>
    <row r="889">
      <c r="B889" s="44" t="n"/>
      <c r="C889" s="44" t="n"/>
      <c r="D889" s="45">
        <f>IF(P889="","",IF(AC889="MISSING","MISSING COUNTRY CODE",IF(AC889&lt;&gt;"","NOT A VALID MAPCODE",IF(M889="NO CONNECTION","NO CONNECTION",IF(NOT(ISNUMBER(F889)),"NOT FOUND",IF(AD889,"CONVERTED – PLEASE CHECK","CONVERTED"))))))</f>
        <v/>
      </c>
      <c r="E889" s="46">
        <f>IF(OR(P889="",AC889&lt;&gt;""),"",TRIM(U889&amp;" "&amp;S889))</f>
        <v/>
      </c>
      <c r="F889" s="47">
        <f>IF(OR(M889="",M889="NO CONNECTION"),"",IFERROR(VALUE(SUBSTITUTE(_xlfn.FILTERXML(M889,"//latDeg"),".",MID(1/2,2,1))),""))</f>
        <v/>
      </c>
      <c r="G889" s="47">
        <f>IF(OR(M889="",M889="NO CONNECTION"),"",IFERROR(VALUE(SUBSTITUTE(_xlfn.FILTERXML(M889,"//lonDeg"),".",MID(1/2,2,1))),""))</f>
        <v/>
      </c>
      <c r="H889" s="45">
        <f>IF(ISNUMBER(F889),SUBSTITUTE(ROUND(F889,6)&amp;"",",",".")&amp;", "&amp;SUBSTITUTE(ROUND(G889,6)&amp;"",",","."),"")</f>
        <v/>
      </c>
      <c r="I889" s="46">
        <f>IF(ISNUMBER(F889),IFERROR(HYPERLINK("https://www.mymapcodes.com/go/?t="&amp;IF(U889="","AAA",U889)&amp;"&amp;ma="&amp;LEFT(S889,V889-1)&amp;"&amp;mb="&amp;MID(S889,V889+1,99),"Open on MyMapcodes →"),""),"")</f>
        <v/>
      </c>
      <c r="J889" s="48">
        <f>IF(P889="","",IF(AC889="MISSING","Add the country code: put it in front of the mapcode (e.g. ZAF RDD.2J) or in column C. ZAF = South Africa.",IF(AC889&lt;&gt;"",AC889,IF(M889="NO CONNECTION","Excel couldn't reach the mapcode service. Click the REFRESH RESULTS box just above the table.",IF(NOT(ISNUMBER(F889)),"The mapcode service doesn't recognise "&amp;E889&amp;". Check the mapcode and the country code.",IF(AD889,"Two different country codes were given, so the one in front of the mapcode ("&amp;R889&amp;") was used.",IF(E889&lt;&gt;TRIM(UPPER(B889&amp;"")),"Tidied up to "&amp;E889&amp;".","")))))))</f>
        <v/>
      </c>
      <c r="L889" s="49">
        <f>IF(E889="","",MapcodeAPI&amp;"coords/"&amp;SUBSTITUTE(E889," ","%20"))&amp;LEFT($B$13,0)</f>
        <v/>
      </c>
      <c r="M889" s="49">
        <f>IF(L889="","",IFERROR(_xlfn.WEBSERVICE(L889),IF(MapcodeAPIBackup="","NO CONNECTION",IFERROR(_xlfn.WEBSERVICE(MapcodeAPIBackup&amp;MID(L889,LEN(MapcodeAPI)+1,999)),"NO CONNECTION"))))</f>
        <v/>
      </c>
      <c r="N889" t="inlineStr">
        <is>
          <t xml:space="preserve"> </t>
        </is>
      </c>
      <c r="P889" s="50">
        <f>IFERROR(IF(AND(TRIM(B889&amp;"")="",TRIM(C889&amp;"")=""),"","#"&amp;UPPER(B889&amp;"")),"#(ERROR)")</f>
        <v/>
      </c>
      <c r="Q889" s="50">
        <f>IF(P889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889,2,999)," "," "),"﻿"," "),"​"," "),"⁠"," ")," "," ")," "," "),CHAR(9)," "),CHAR(10)," "),CHAR(13)," "),"MAPCODE"," "),CHAR(34)," "),"“"," "),"”"," "),"'"," "),"’"," "),"‘"," "),"("," "),")"," "),"["," "),"]"," "),"{"," "),"}"," "),","," "),";"," "),"|"," "),":"," "),"/"," "),"\"," ")))</f>
        <v/>
      </c>
      <c r="R889" s="50">
        <f>IF(ISNUMBER(FIND(" ",Q889)),LEFT(Q889,FIND(" ",Q889)-1),"")</f>
        <v/>
      </c>
      <c r="S889" s="50">
        <f>IF(ISNUMBER(FIND(" ",Q889)),TRIM(MID(Q889,FIND(" ",Q889)+1,999)),Q889)</f>
        <v/>
      </c>
      <c r="T8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889&amp;"")," "," "),"﻿"," "),"​"," "),"⁠"," ")," "," ")," "," "),CHAR(9)," "),CHAR(10)," "),CHAR(13)," "),"MAPCODE"," "),CHAR(34)," "),"“"," "),"”"," "),"'"," "),"’"," "),"‘"," "),"("," "),")"," "),"["," "),"]"," "),"{"," "),"}"," "),","," "),";"," "),"|"," "),":"," "),"/"," "),"\"," "))</f>
        <v/>
      </c>
      <c r="U889" s="50">
        <f>IF(R889&lt;&gt;"",R889,T889)</f>
        <v/>
      </c>
      <c r="V889" s="50">
        <f>IFERROR(FIND(".",S889),0)</f>
        <v/>
      </c>
      <c r="W889" s="50">
        <f>IF(V889&gt;0,V889-1,LEN(S889))</f>
        <v/>
      </c>
      <c r="X889" s="50">
        <f>IF(V889=0,"",IFERROR(LEFT(MID(S889,V889+1,99),FIND("-",MID(S889,V889+1,99))-1),MID(S889,V889+1,99)))</f>
        <v/>
      </c>
      <c r="Y889" s="50">
        <f>LEN(X889)</f>
        <v/>
      </c>
      <c r="Z8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889,"0",""),"1",""),"2",""),"3",""),"4",""),"5",""),"6",""),"7",""),"8",""),"9",""),"A",""),"B",""),"C",""),"D",""),"E",""),"F",""),"G",""),"H",""),"I",""),"J",""),"K",""),"L",""),"M",""),"N",""),"O",""),"P",""),"Q",""),"R",""),"S",""),"T",""),"U",""),"V",""),"W",""),"X",""),"Y",""),"Z",""),".",""),"-","")</f>
        <v/>
      </c>
      <c r="AA889" s="50">
        <f>LEN(S889)-LEN(SUBSTITUTE(S889,".",""))</f>
        <v/>
      </c>
      <c r="AB889" s="50">
        <f>AND(W889=5,Y889=4)</f>
        <v/>
      </c>
      <c r="AC889" s="50">
        <f>IF(P889="","",IF(S889="","There is no mapcode in this row, only a country code.",IF(ISNUMBER(FIND(" ",S889)),"There are too many spaces. A mapcode looks like ZAF RDD.2J: the country code, one space, then the code.",IF(Z889&lt;&gt;"","Contains characters that can't be in a mapcode: "&amp;Z889,IF(OR(AA889&lt;&gt;1,W889&lt;2,W889&gt;5,Y889&lt;2,Y889&gt;4),"This doesn't look like a mapcode. Mapcodes look like RDD.2J: 2 to 5 letters or numbers, a dot, then 2 to 4 more.",IF(AND(U889="",NOT(AB889)),"MISSING",IF(AND(U889&lt;&gt;"",OR(LEN(U889)&lt;2,LEN(U889)&gt;6,ISNUMBER(FIND(".",U889)))),"The country code """&amp;U889&amp;""" doesn't look right. Use a code like ZAF (South Africa) or US-CA (California).","")))))))</f>
        <v/>
      </c>
      <c r="AD889" s="50">
        <f>AND(R889&lt;&gt;"",T889&lt;&gt;"",R889&lt;&gt;T889)</f>
        <v/>
      </c>
    </row>
    <row r="890">
      <c r="B890" s="44" t="n"/>
      <c r="C890" s="44" t="n"/>
      <c r="D890" s="45">
        <f>IF(P890="","",IF(AC890="MISSING","MISSING COUNTRY CODE",IF(AC890&lt;&gt;"","NOT A VALID MAPCODE",IF(M890="NO CONNECTION","NO CONNECTION",IF(NOT(ISNUMBER(F890)),"NOT FOUND",IF(AD890,"CONVERTED – PLEASE CHECK","CONVERTED"))))))</f>
        <v/>
      </c>
      <c r="E890" s="46">
        <f>IF(OR(P890="",AC890&lt;&gt;""),"",TRIM(U890&amp;" "&amp;S890))</f>
        <v/>
      </c>
      <c r="F890" s="47">
        <f>IF(OR(M890="",M890="NO CONNECTION"),"",IFERROR(VALUE(SUBSTITUTE(_xlfn.FILTERXML(M890,"//latDeg"),".",MID(1/2,2,1))),""))</f>
        <v/>
      </c>
      <c r="G890" s="47">
        <f>IF(OR(M890="",M890="NO CONNECTION"),"",IFERROR(VALUE(SUBSTITUTE(_xlfn.FILTERXML(M890,"//lonDeg"),".",MID(1/2,2,1))),""))</f>
        <v/>
      </c>
      <c r="H890" s="45">
        <f>IF(ISNUMBER(F890),SUBSTITUTE(ROUND(F890,6)&amp;"",",",".")&amp;", "&amp;SUBSTITUTE(ROUND(G890,6)&amp;"",",","."),"")</f>
        <v/>
      </c>
      <c r="I890" s="46">
        <f>IF(ISNUMBER(F890),IFERROR(HYPERLINK("https://www.mymapcodes.com/go/?t="&amp;IF(U890="","AAA",U890)&amp;"&amp;ma="&amp;LEFT(S890,V890-1)&amp;"&amp;mb="&amp;MID(S890,V890+1,99),"Open on MyMapcodes →"),""),"")</f>
        <v/>
      </c>
      <c r="J890" s="48">
        <f>IF(P890="","",IF(AC890="MISSING","Add the country code: put it in front of the mapcode (e.g. ZAF RDD.2J) or in column C. ZAF = South Africa.",IF(AC890&lt;&gt;"",AC890,IF(M890="NO CONNECTION","Excel couldn't reach the mapcode service. Click the REFRESH RESULTS box just above the table.",IF(NOT(ISNUMBER(F890)),"The mapcode service doesn't recognise "&amp;E890&amp;". Check the mapcode and the country code.",IF(AD890,"Two different country codes were given, so the one in front of the mapcode ("&amp;R890&amp;") was used.",IF(E890&lt;&gt;TRIM(UPPER(B890&amp;"")),"Tidied up to "&amp;E890&amp;".","")))))))</f>
        <v/>
      </c>
      <c r="L890" s="49">
        <f>IF(E890="","",MapcodeAPI&amp;"coords/"&amp;SUBSTITUTE(E890," ","%20"))&amp;LEFT($B$13,0)</f>
        <v/>
      </c>
      <c r="M890" s="49">
        <f>IF(L890="","",IFERROR(_xlfn.WEBSERVICE(L890),IF(MapcodeAPIBackup="","NO CONNECTION",IFERROR(_xlfn.WEBSERVICE(MapcodeAPIBackup&amp;MID(L890,LEN(MapcodeAPI)+1,999)),"NO CONNECTION"))))</f>
        <v/>
      </c>
      <c r="N890" t="inlineStr">
        <is>
          <t xml:space="preserve"> </t>
        </is>
      </c>
      <c r="P890" s="50">
        <f>IFERROR(IF(AND(TRIM(B890&amp;"")="",TRIM(C890&amp;"")=""),"","#"&amp;UPPER(B890&amp;"")),"#(ERROR)")</f>
        <v/>
      </c>
      <c r="Q890" s="50">
        <f>IF(P890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890,2,999)," "," "),"﻿"," "),"​"," "),"⁠"," ")," "," ")," "," "),CHAR(9)," "),CHAR(10)," "),CHAR(13)," "),"MAPCODE"," "),CHAR(34)," "),"“"," "),"”"," "),"'"," "),"’"," "),"‘"," "),"("," "),")"," "),"["," "),"]"," "),"{"," "),"}"," "),","," "),";"," "),"|"," "),":"," "),"/"," "),"\"," ")))</f>
        <v/>
      </c>
      <c r="R890" s="50">
        <f>IF(ISNUMBER(FIND(" ",Q890)),LEFT(Q890,FIND(" ",Q890)-1),"")</f>
        <v/>
      </c>
      <c r="S890" s="50">
        <f>IF(ISNUMBER(FIND(" ",Q890)),TRIM(MID(Q890,FIND(" ",Q890)+1,999)),Q890)</f>
        <v/>
      </c>
      <c r="T8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890&amp;"")," "," "),"﻿"," "),"​"," "),"⁠"," ")," "," ")," "," "),CHAR(9)," "),CHAR(10)," "),CHAR(13)," "),"MAPCODE"," "),CHAR(34)," "),"“"," "),"”"," "),"'"," "),"’"," "),"‘"," "),"("," "),")"," "),"["," "),"]"," "),"{"," "),"}"," "),","," "),";"," "),"|"," "),":"," "),"/"," "),"\"," "))</f>
        <v/>
      </c>
      <c r="U890" s="50">
        <f>IF(R890&lt;&gt;"",R890,T890)</f>
        <v/>
      </c>
      <c r="V890" s="50">
        <f>IFERROR(FIND(".",S890),0)</f>
        <v/>
      </c>
      <c r="W890" s="50">
        <f>IF(V890&gt;0,V890-1,LEN(S890))</f>
        <v/>
      </c>
      <c r="X890" s="50">
        <f>IF(V890=0,"",IFERROR(LEFT(MID(S890,V890+1,99),FIND("-",MID(S890,V890+1,99))-1),MID(S890,V890+1,99)))</f>
        <v/>
      </c>
      <c r="Y890" s="50">
        <f>LEN(X890)</f>
        <v/>
      </c>
      <c r="Z8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890,"0",""),"1",""),"2",""),"3",""),"4",""),"5",""),"6",""),"7",""),"8",""),"9",""),"A",""),"B",""),"C",""),"D",""),"E",""),"F",""),"G",""),"H",""),"I",""),"J",""),"K",""),"L",""),"M",""),"N",""),"O",""),"P",""),"Q",""),"R",""),"S",""),"T",""),"U",""),"V",""),"W",""),"X",""),"Y",""),"Z",""),".",""),"-","")</f>
        <v/>
      </c>
      <c r="AA890" s="50">
        <f>LEN(S890)-LEN(SUBSTITUTE(S890,".",""))</f>
        <v/>
      </c>
      <c r="AB890" s="50">
        <f>AND(W890=5,Y890=4)</f>
        <v/>
      </c>
      <c r="AC890" s="50">
        <f>IF(P890="","",IF(S890="","There is no mapcode in this row, only a country code.",IF(ISNUMBER(FIND(" ",S890)),"There are too many spaces. A mapcode looks like ZAF RDD.2J: the country code, one space, then the code.",IF(Z890&lt;&gt;"","Contains characters that can't be in a mapcode: "&amp;Z890,IF(OR(AA890&lt;&gt;1,W890&lt;2,W890&gt;5,Y890&lt;2,Y890&gt;4),"This doesn't look like a mapcode. Mapcodes look like RDD.2J: 2 to 5 letters or numbers, a dot, then 2 to 4 more.",IF(AND(U890="",NOT(AB890)),"MISSING",IF(AND(U890&lt;&gt;"",OR(LEN(U890)&lt;2,LEN(U890)&gt;6,ISNUMBER(FIND(".",U890)))),"The country code """&amp;U890&amp;""" doesn't look right. Use a code like ZAF (South Africa) or US-CA (California).","")))))))</f>
        <v/>
      </c>
      <c r="AD890" s="50">
        <f>AND(R890&lt;&gt;"",T890&lt;&gt;"",R890&lt;&gt;T890)</f>
        <v/>
      </c>
    </row>
    <row r="891">
      <c r="B891" s="44" t="n"/>
      <c r="C891" s="44" t="n"/>
      <c r="D891" s="45">
        <f>IF(P891="","",IF(AC891="MISSING","MISSING COUNTRY CODE",IF(AC891&lt;&gt;"","NOT A VALID MAPCODE",IF(M891="NO CONNECTION","NO CONNECTION",IF(NOT(ISNUMBER(F891)),"NOT FOUND",IF(AD891,"CONVERTED – PLEASE CHECK","CONVERTED"))))))</f>
        <v/>
      </c>
      <c r="E891" s="46">
        <f>IF(OR(P891="",AC891&lt;&gt;""),"",TRIM(U891&amp;" "&amp;S891))</f>
        <v/>
      </c>
      <c r="F891" s="47">
        <f>IF(OR(M891="",M891="NO CONNECTION"),"",IFERROR(VALUE(SUBSTITUTE(_xlfn.FILTERXML(M891,"//latDeg"),".",MID(1/2,2,1))),""))</f>
        <v/>
      </c>
      <c r="G891" s="47">
        <f>IF(OR(M891="",M891="NO CONNECTION"),"",IFERROR(VALUE(SUBSTITUTE(_xlfn.FILTERXML(M891,"//lonDeg"),".",MID(1/2,2,1))),""))</f>
        <v/>
      </c>
      <c r="H891" s="45">
        <f>IF(ISNUMBER(F891),SUBSTITUTE(ROUND(F891,6)&amp;"",",",".")&amp;", "&amp;SUBSTITUTE(ROUND(G891,6)&amp;"",",","."),"")</f>
        <v/>
      </c>
      <c r="I891" s="46">
        <f>IF(ISNUMBER(F891),IFERROR(HYPERLINK("https://www.mymapcodes.com/go/?t="&amp;IF(U891="","AAA",U891)&amp;"&amp;ma="&amp;LEFT(S891,V891-1)&amp;"&amp;mb="&amp;MID(S891,V891+1,99),"Open on MyMapcodes →"),""),"")</f>
        <v/>
      </c>
      <c r="J891" s="48">
        <f>IF(P891="","",IF(AC891="MISSING","Add the country code: put it in front of the mapcode (e.g. ZAF RDD.2J) or in column C. ZAF = South Africa.",IF(AC891&lt;&gt;"",AC891,IF(M891="NO CONNECTION","Excel couldn't reach the mapcode service. Click the REFRESH RESULTS box just above the table.",IF(NOT(ISNUMBER(F891)),"The mapcode service doesn't recognise "&amp;E891&amp;". Check the mapcode and the country code.",IF(AD891,"Two different country codes were given, so the one in front of the mapcode ("&amp;R891&amp;") was used.",IF(E891&lt;&gt;TRIM(UPPER(B891&amp;"")),"Tidied up to "&amp;E891&amp;".","")))))))</f>
        <v/>
      </c>
      <c r="L891" s="49">
        <f>IF(E891="","",MapcodeAPI&amp;"coords/"&amp;SUBSTITUTE(E891," ","%20"))&amp;LEFT($B$13,0)</f>
        <v/>
      </c>
      <c r="M891" s="49">
        <f>IF(L891="","",IFERROR(_xlfn.WEBSERVICE(L891),IF(MapcodeAPIBackup="","NO CONNECTION",IFERROR(_xlfn.WEBSERVICE(MapcodeAPIBackup&amp;MID(L891,LEN(MapcodeAPI)+1,999)),"NO CONNECTION"))))</f>
        <v/>
      </c>
      <c r="N891" t="inlineStr">
        <is>
          <t xml:space="preserve"> </t>
        </is>
      </c>
      <c r="P891" s="50">
        <f>IFERROR(IF(AND(TRIM(B891&amp;"")="",TRIM(C891&amp;"")=""),"","#"&amp;UPPER(B891&amp;"")),"#(ERROR)")</f>
        <v/>
      </c>
      <c r="Q891" s="50">
        <f>IF(P891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891,2,999)," "," "),"﻿"," "),"​"," "),"⁠"," ")," "," ")," "," "),CHAR(9)," "),CHAR(10)," "),CHAR(13)," "),"MAPCODE"," "),CHAR(34)," "),"“"," "),"”"," "),"'"," "),"’"," "),"‘"," "),"("," "),")"," "),"["," "),"]"," "),"{"," "),"}"," "),","," "),";"," "),"|"," "),":"," "),"/"," "),"\"," ")))</f>
        <v/>
      </c>
      <c r="R891" s="50">
        <f>IF(ISNUMBER(FIND(" ",Q891)),LEFT(Q891,FIND(" ",Q891)-1),"")</f>
        <v/>
      </c>
      <c r="S891" s="50">
        <f>IF(ISNUMBER(FIND(" ",Q891)),TRIM(MID(Q891,FIND(" ",Q891)+1,999)),Q891)</f>
        <v/>
      </c>
      <c r="T8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891&amp;"")," "," "),"﻿"," "),"​"," "),"⁠"," ")," "," ")," "," "),CHAR(9)," "),CHAR(10)," "),CHAR(13)," "),"MAPCODE"," "),CHAR(34)," "),"“"," "),"”"," "),"'"," "),"’"," "),"‘"," "),"("," "),")"," "),"["," "),"]"," "),"{"," "),"}"," "),","," "),";"," "),"|"," "),":"," "),"/"," "),"\"," "))</f>
        <v/>
      </c>
      <c r="U891" s="50">
        <f>IF(R891&lt;&gt;"",R891,T891)</f>
        <v/>
      </c>
      <c r="V891" s="50">
        <f>IFERROR(FIND(".",S891),0)</f>
        <v/>
      </c>
      <c r="W891" s="50">
        <f>IF(V891&gt;0,V891-1,LEN(S891))</f>
        <v/>
      </c>
      <c r="X891" s="50">
        <f>IF(V891=0,"",IFERROR(LEFT(MID(S891,V891+1,99),FIND("-",MID(S891,V891+1,99))-1),MID(S891,V891+1,99)))</f>
        <v/>
      </c>
      <c r="Y891" s="50">
        <f>LEN(X891)</f>
        <v/>
      </c>
      <c r="Z8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891,"0",""),"1",""),"2",""),"3",""),"4",""),"5",""),"6",""),"7",""),"8",""),"9",""),"A",""),"B",""),"C",""),"D",""),"E",""),"F",""),"G",""),"H",""),"I",""),"J",""),"K",""),"L",""),"M",""),"N",""),"O",""),"P",""),"Q",""),"R",""),"S",""),"T",""),"U",""),"V",""),"W",""),"X",""),"Y",""),"Z",""),".",""),"-","")</f>
        <v/>
      </c>
      <c r="AA891" s="50">
        <f>LEN(S891)-LEN(SUBSTITUTE(S891,".",""))</f>
        <v/>
      </c>
      <c r="AB891" s="50">
        <f>AND(W891=5,Y891=4)</f>
        <v/>
      </c>
      <c r="AC891" s="50">
        <f>IF(P891="","",IF(S891="","There is no mapcode in this row, only a country code.",IF(ISNUMBER(FIND(" ",S891)),"There are too many spaces. A mapcode looks like ZAF RDD.2J: the country code, one space, then the code.",IF(Z891&lt;&gt;"","Contains characters that can't be in a mapcode: "&amp;Z891,IF(OR(AA891&lt;&gt;1,W891&lt;2,W891&gt;5,Y891&lt;2,Y891&gt;4),"This doesn't look like a mapcode. Mapcodes look like RDD.2J: 2 to 5 letters or numbers, a dot, then 2 to 4 more.",IF(AND(U891="",NOT(AB891)),"MISSING",IF(AND(U891&lt;&gt;"",OR(LEN(U891)&lt;2,LEN(U891)&gt;6,ISNUMBER(FIND(".",U891)))),"The country code """&amp;U891&amp;""" doesn't look right. Use a code like ZAF (South Africa) or US-CA (California).","")))))))</f>
        <v/>
      </c>
      <c r="AD891" s="50">
        <f>AND(R891&lt;&gt;"",T891&lt;&gt;"",R891&lt;&gt;T891)</f>
        <v/>
      </c>
    </row>
    <row r="892">
      <c r="B892" s="44" t="n"/>
      <c r="C892" s="44" t="n"/>
      <c r="D892" s="45">
        <f>IF(P892="","",IF(AC892="MISSING","MISSING COUNTRY CODE",IF(AC892&lt;&gt;"","NOT A VALID MAPCODE",IF(M892="NO CONNECTION","NO CONNECTION",IF(NOT(ISNUMBER(F892)),"NOT FOUND",IF(AD892,"CONVERTED – PLEASE CHECK","CONVERTED"))))))</f>
        <v/>
      </c>
      <c r="E892" s="46">
        <f>IF(OR(P892="",AC892&lt;&gt;""),"",TRIM(U892&amp;" "&amp;S892))</f>
        <v/>
      </c>
      <c r="F892" s="47">
        <f>IF(OR(M892="",M892="NO CONNECTION"),"",IFERROR(VALUE(SUBSTITUTE(_xlfn.FILTERXML(M892,"//latDeg"),".",MID(1/2,2,1))),""))</f>
        <v/>
      </c>
      <c r="G892" s="47">
        <f>IF(OR(M892="",M892="NO CONNECTION"),"",IFERROR(VALUE(SUBSTITUTE(_xlfn.FILTERXML(M892,"//lonDeg"),".",MID(1/2,2,1))),""))</f>
        <v/>
      </c>
      <c r="H892" s="45">
        <f>IF(ISNUMBER(F892),SUBSTITUTE(ROUND(F892,6)&amp;"",",",".")&amp;", "&amp;SUBSTITUTE(ROUND(G892,6)&amp;"",",","."),"")</f>
        <v/>
      </c>
      <c r="I892" s="46">
        <f>IF(ISNUMBER(F892),IFERROR(HYPERLINK("https://www.mymapcodes.com/go/?t="&amp;IF(U892="","AAA",U892)&amp;"&amp;ma="&amp;LEFT(S892,V892-1)&amp;"&amp;mb="&amp;MID(S892,V892+1,99),"Open on MyMapcodes →"),""),"")</f>
        <v/>
      </c>
      <c r="J892" s="48">
        <f>IF(P892="","",IF(AC892="MISSING","Add the country code: put it in front of the mapcode (e.g. ZAF RDD.2J) or in column C. ZAF = South Africa.",IF(AC892&lt;&gt;"",AC892,IF(M892="NO CONNECTION","Excel couldn't reach the mapcode service. Click the REFRESH RESULTS box just above the table.",IF(NOT(ISNUMBER(F892)),"The mapcode service doesn't recognise "&amp;E892&amp;". Check the mapcode and the country code.",IF(AD892,"Two different country codes were given, so the one in front of the mapcode ("&amp;R892&amp;") was used.",IF(E892&lt;&gt;TRIM(UPPER(B892&amp;"")),"Tidied up to "&amp;E892&amp;".","")))))))</f>
        <v/>
      </c>
      <c r="L892" s="49">
        <f>IF(E892="","",MapcodeAPI&amp;"coords/"&amp;SUBSTITUTE(E892," ","%20"))&amp;LEFT($B$13,0)</f>
        <v/>
      </c>
      <c r="M892" s="49">
        <f>IF(L892="","",IFERROR(_xlfn.WEBSERVICE(L892),IF(MapcodeAPIBackup="","NO CONNECTION",IFERROR(_xlfn.WEBSERVICE(MapcodeAPIBackup&amp;MID(L892,LEN(MapcodeAPI)+1,999)),"NO CONNECTION"))))</f>
        <v/>
      </c>
      <c r="N892" t="inlineStr">
        <is>
          <t xml:space="preserve"> </t>
        </is>
      </c>
      <c r="P892" s="50">
        <f>IFERROR(IF(AND(TRIM(B892&amp;"")="",TRIM(C892&amp;"")=""),"","#"&amp;UPPER(B892&amp;"")),"#(ERROR)")</f>
        <v/>
      </c>
      <c r="Q892" s="50">
        <f>IF(P892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892,2,999)," "," "),"﻿"," "),"​"," "),"⁠"," ")," "," ")," "," "),CHAR(9)," "),CHAR(10)," "),CHAR(13)," "),"MAPCODE"," "),CHAR(34)," "),"“"," "),"”"," "),"'"," "),"’"," "),"‘"," "),"("," "),")"," "),"["," "),"]"," "),"{"," "),"}"," "),","," "),";"," "),"|"," "),":"," "),"/"," "),"\"," ")))</f>
        <v/>
      </c>
      <c r="R892" s="50">
        <f>IF(ISNUMBER(FIND(" ",Q892)),LEFT(Q892,FIND(" ",Q892)-1),"")</f>
        <v/>
      </c>
      <c r="S892" s="50">
        <f>IF(ISNUMBER(FIND(" ",Q892)),TRIM(MID(Q892,FIND(" ",Q892)+1,999)),Q892)</f>
        <v/>
      </c>
      <c r="T8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892&amp;"")," "," "),"﻿"," "),"​"," "),"⁠"," ")," "," ")," "," "),CHAR(9)," "),CHAR(10)," "),CHAR(13)," "),"MAPCODE"," "),CHAR(34)," "),"“"," "),"”"," "),"'"," "),"’"," "),"‘"," "),"("," "),")"," "),"["," "),"]"," "),"{"," "),"}"," "),","," "),";"," "),"|"," "),":"," "),"/"," "),"\"," "))</f>
        <v/>
      </c>
      <c r="U892" s="50">
        <f>IF(R892&lt;&gt;"",R892,T892)</f>
        <v/>
      </c>
      <c r="V892" s="50">
        <f>IFERROR(FIND(".",S892),0)</f>
        <v/>
      </c>
      <c r="W892" s="50">
        <f>IF(V892&gt;0,V892-1,LEN(S892))</f>
        <v/>
      </c>
      <c r="X892" s="50">
        <f>IF(V892=0,"",IFERROR(LEFT(MID(S892,V892+1,99),FIND("-",MID(S892,V892+1,99))-1),MID(S892,V892+1,99)))</f>
        <v/>
      </c>
      <c r="Y892" s="50">
        <f>LEN(X892)</f>
        <v/>
      </c>
      <c r="Z8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892,"0",""),"1",""),"2",""),"3",""),"4",""),"5",""),"6",""),"7",""),"8",""),"9",""),"A",""),"B",""),"C",""),"D",""),"E",""),"F",""),"G",""),"H",""),"I",""),"J",""),"K",""),"L",""),"M",""),"N",""),"O",""),"P",""),"Q",""),"R",""),"S",""),"T",""),"U",""),"V",""),"W",""),"X",""),"Y",""),"Z",""),".",""),"-","")</f>
        <v/>
      </c>
      <c r="AA892" s="50">
        <f>LEN(S892)-LEN(SUBSTITUTE(S892,".",""))</f>
        <v/>
      </c>
      <c r="AB892" s="50">
        <f>AND(W892=5,Y892=4)</f>
        <v/>
      </c>
      <c r="AC892" s="50">
        <f>IF(P892="","",IF(S892="","There is no mapcode in this row, only a country code.",IF(ISNUMBER(FIND(" ",S892)),"There are too many spaces. A mapcode looks like ZAF RDD.2J: the country code, one space, then the code.",IF(Z892&lt;&gt;"","Contains characters that can't be in a mapcode: "&amp;Z892,IF(OR(AA892&lt;&gt;1,W892&lt;2,W892&gt;5,Y892&lt;2,Y892&gt;4),"This doesn't look like a mapcode. Mapcodes look like RDD.2J: 2 to 5 letters or numbers, a dot, then 2 to 4 more.",IF(AND(U892="",NOT(AB892)),"MISSING",IF(AND(U892&lt;&gt;"",OR(LEN(U892)&lt;2,LEN(U892)&gt;6,ISNUMBER(FIND(".",U892)))),"The country code """&amp;U892&amp;""" doesn't look right. Use a code like ZAF (South Africa) or US-CA (California).","")))))))</f>
        <v/>
      </c>
      <c r="AD892" s="50">
        <f>AND(R892&lt;&gt;"",T892&lt;&gt;"",R892&lt;&gt;T892)</f>
        <v/>
      </c>
    </row>
    <row r="893">
      <c r="B893" s="44" t="n"/>
      <c r="C893" s="44" t="n"/>
      <c r="D893" s="45">
        <f>IF(P893="","",IF(AC893="MISSING","MISSING COUNTRY CODE",IF(AC893&lt;&gt;"","NOT A VALID MAPCODE",IF(M893="NO CONNECTION","NO CONNECTION",IF(NOT(ISNUMBER(F893)),"NOT FOUND",IF(AD893,"CONVERTED – PLEASE CHECK","CONVERTED"))))))</f>
        <v/>
      </c>
      <c r="E893" s="46">
        <f>IF(OR(P893="",AC893&lt;&gt;""),"",TRIM(U893&amp;" "&amp;S893))</f>
        <v/>
      </c>
      <c r="F893" s="47">
        <f>IF(OR(M893="",M893="NO CONNECTION"),"",IFERROR(VALUE(SUBSTITUTE(_xlfn.FILTERXML(M893,"//latDeg"),".",MID(1/2,2,1))),""))</f>
        <v/>
      </c>
      <c r="G893" s="47">
        <f>IF(OR(M893="",M893="NO CONNECTION"),"",IFERROR(VALUE(SUBSTITUTE(_xlfn.FILTERXML(M893,"//lonDeg"),".",MID(1/2,2,1))),""))</f>
        <v/>
      </c>
      <c r="H893" s="45">
        <f>IF(ISNUMBER(F893),SUBSTITUTE(ROUND(F893,6)&amp;"",",",".")&amp;", "&amp;SUBSTITUTE(ROUND(G893,6)&amp;"",",","."),"")</f>
        <v/>
      </c>
      <c r="I893" s="46">
        <f>IF(ISNUMBER(F893),IFERROR(HYPERLINK("https://www.mymapcodes.com/go/?t="&amp;IF(U893="","AAA",U893)&amp;"&amp;ma="&amp;LEFT(S893,V893-1)&amp;"&amp;mb="&amp;MID(S893,V893+1,99),"Open on MyMapcodes →"),""),"")</f>
        <v/>
      </c>
      <c r="J893" s="48">
        <f>IF(P893="","",IF(AC893="MISSING","Add the country code: put it in front of the mapcode (e.g. ZAF RDD.2J) or in column C. ZAF = South Africa.",IF(AC893&lt;&gt;"",AC893,IF(M893="NO CONNECTION","Excel couldn't reach the mapcode service. Click the REFRESH RESULTS box just above the table.",IF(NOT(ISNUMBER(F893)),"The mapcode service doesn't recognise "&amp;E893&amp;". Check the mapcode and the country code.",IF(AD893,"Two different country codes were given, so the one in front of the mapcode ("&amp;R893&amp;") was used.",IF(E893&lt;&gt;TRIM(UPPER(B893&amp;"")),"Tidied up to "&amp;E893&amp;".","")))))))</f>
        <v/>
      </c>
      <c r="L893" s="49">
        <f>IF(E893="","",MapcodeAPI&amp;"coords/"&amp;SUBSTITUTE(E893," ","%20"))&amp;LEFT($B$13,0)</f>
        <v/>
      </c>
      <c r="M893" s="49">
        <f>IF(L893="","",IFERROR(_xlfn.WEBSERVICE(L893),IF(MapcodeAPIBackup="","NO CONNECTION",IFERROR(_xlfn.WEBSERVICE(MapcodeAPIBackup&amp;MID(L893,LEN(MapcodeAPI)+1,999)),"NO CONNECTION"))))</f>
        <v/>
      </c>
      <c r="N893" t="inlineStr">
        <is>
          <t xml:space="preserve"> </t>
        </is>
      </c>
      <c r="P893" s="50">
        <f>IFERROR(IF(AND(TRIM(B893&amp;"")="",TRIM(C893&amp;"")=""),"","#"&amp;UPPER(B893&amp;"")),"#(ERROR)")</f>
        <v/>
      </c>
      <c r="Q893" s="50">
        <f>IF(P893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893,2,999)," "," "),"﻿"," "),"​"," "),"⁠"," ")," "," ")," "," "),CHAR(9)," "),CHAR(10)," "),CHAR(13)," "),"MAPCODE"," "),CHAR(34)," "),"“"," "),"”"," "),"'"," "),"’"," "),"‘"," "),"("," "),")"," "),"["," "),"]"," "),"{"," "),"}"," "),","," "),";"," "),"|"," "),":"," "),"/"," "),"\"," ")))</f>
        <v/>
      </c>
      <c r="R893" s="50">
        <f>IF(ISNUMBER(FIND(" ",Q893)),LEFT(Q893,FIND(" ",Q893)-1),"")</f>
        <v/>
      </c>
      <c r="S893" s="50">
        <f>IF(ISNUMBER(FIND(" ",Q893)),TRIM(MID(Q893,FIND(" ",Q893)+1,999)),Q893)</f>
        <v/>
      </c>
      <c r="T8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893&amp;"")," "," "),"﻿"," "),"​"," "),"⁠"," ")," "," ")," "," "),CHAR(9)," "),CHAR(10)," "),CHAR(13)," "),"MAPCODE"," "),CHAR(34)," "),"“"," "),"”"," "),"'"," "),"’"," "),"‘"," "),"("," "),")"," "),"["," "),"]"," "),"{"," "),"}"," "),","," "),";"," "),"|"," "),":"," "),"/"," "),"\"," "))</f>
        <v/>
      </c>
      <c r="U893" s="50">
        <f>IF(R893&lt;&gt;"",R893,T893)</f>
        <v/>
      </c>
      <c r="V893" s="50">
        <f>IFERROR(FIND(".",S893),0)</f>
        <v/>
      </c>
      <c r="W893" s="50">
        <f>IF(V893&gt;0,V893-1,LEN(S893))</f>
        <v/>
      </c>
      <c r="X893" s="50">
        <f>IF(V893=0,"",IFERROR(LEFT(MID(S893,V893+1,99),FIND("-",MID(S893,V893+1,99))-1),MID(S893,V893+1,99)))</f>
        <v/>
      </c>
      <c r="Y893" s="50">
        <f>LEN(X893)</f>
        <v/>
      </c>
      <c r="Z8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893,"0",""),"1",""),"2",""),"3",""),"4",""),"5",""),"6",""),"7",""),"8",""),"9",""),"A",""),"B",""),"C",""),"D",""),"E",""),"F",""),"G",""),"H",""),"I",""),"J",""),"K",""),"L",""),"M",""),"N",""),"O",""),"P",""),"Q",""),"R",""),"S",""),"T",""),"U",""),"V",""),"W",""),"X",""),"Y",""),"Z",""),".",""),"-","")</f>
        <v/>
      </c>
      <c r="AA893" s="50">
        <f>LEN(S893)-LEN(SUBSTITUTE(S893,".",""))</f>
        <v/>
      </c>
      <c r="AB893" s="50">
        <f>AND(W893=5,Y893=4)</f>
        <v/>
      </c>
      <c r="AC893" s="50">
        <f>IF(P893="","",IF(S893="","There is no mapcode in this row, only a country code.",IF(ISNUMBER(FIND(" ",S893)),"There are too many spaces. A mapcode looks like ZAF RDD.2J: the country code, one space, then the code.",IF(Z893&lt;&gt;"","Contains characters that can't be in a mapcode: "&amp;Z893,IF(OR(AA893&lt;&gt;1,W893&lt;2,W893&gt;5,Y893&lt;2,Y893&gt;4),"This doesn't look like a mapcode. Mapcodes look like RDD.2J: 2 to 5 letters or numbers, a dot, then 2 to 4 more.",IF(AND(U893="",NOT(AB893)),"MISSING",IF(AND(U893&lt;&gt;"",OR(LEN(U893)&lt;2,LEN(U893)&gt;6,ISNUMBER(FIND(".",U893)))),"The country code """&amp;U893&amp;""" doesn't look right. Use a code like ZAF (South Africa) or US-CA (California).","")))))))</f>
        <v/>
      </c>
      <c r="AD893" s="50">
        <f>AND(R893&lt;&gt;"",T893&lt;&gt;"",R893&lt;&gt;T893)</f>
        <v/>
      </c>
    </row>
    <row r="894">
      <c r="B894" s="44" t="n"/>
      <c r="C894" s="44" t="n"/>
      <c r="D894" s="45">
        <f>IF(P894="","",IF(AC894="MISSING","MISSING COUNTRY CODE",IF(AC894&lt;&gt;"","NOT A VALID MAPCODE",IF(M894="NO CONNECTION","NO CONNECTION",IF(NOT(ISNUMBER(F894)),"NOT FOUND",IF(AD894,"CONVERTED – PLEASE CHECK","CONVERTED"))))))</f>
        <v/>
      </c>
      <c r="E894" s="46">
        <f>IF(OR(P894="",AC894&lt;&gt;""),"",TRIM(U894&amp;" "&amp;S894))</f>
        <v/>
      </c>
      <c r="F894" s="47">
        <f>IF(OR(M894="",M894="NO CONNECTION"),"",IFERROR(VALUE(SUBSTITUTE(_xlfn.FILTERXML(M894,"//latDeg"),".",MID(1/2,2,1))),""))</f>
        <v/>
      </c>
      <c r="G894" s="47">
        <f>IF(OR(M894="",M894="NO CONNECTION"),"",IFERROR(VALUE(SUBSTITUTE(_xlfn.FILTERXML(M894,"//lonDeg"),".",MID(1/2,2,1))),""))</f>
        <v/>
      </c>
      <c r="H894" s="45">
        <f>IF(ISNUMBER(F894),SUBSTITUTE(ROUND(F894,6)&amp;"",",",".")&amp;", "&amp;SUBSTITUTE(ROUND(G894,6)&amp;"",",","."),"")</f>
        <v/>
      </c>
      <c r="I894" s="46">
        <f>IF(ISNUMBER(F894),IFERROR(HYPERLINK("https://www.mymapcodes.com/go/?t="&amp;IF(U894="","AAA",U894)&amp;"&amp;ma="&amp;LEFT(S894,V894-1)&amp;"&amp;mb="&amp;MID(S894,V894+1,99),"Open on MyMapcodes →"),""),"")</f>
        <v/>
      </c>
      <c r="J894" s="48">
        <f>IF(P894="","",IF(AC894="MISSING","Add the country code: put it in front of the mapcode (e.g. ZAF RDD.2J) or in column C. ZAF = South Africa.",IF(AC894&lt;&gt;"",AC894,IF(M894="NO CONNECTION","Excel couldn't reach the mapcode service. Click the REFRESH RESULTS box just above the table.",IF(NOT(ISNUMBER(F894)),"The mapcode service doesn't recognise "&amp;E894&amp;". Check the mapcode and the country code.",IF(AD894,"Two different country codes were given, so the one in front of the mapcode ("&amp;R894&amp;") was used.",IF(E894&lt;&gt;TRIM(UPPER(B894&amp;"")),"Tidied up to "&amp;E894&amp;".","")))))))</f>
        <v/>
      </c>
      <c r="L894" s="49">
        <f>IF(E894="","",MapcodeAPI&amp;"coords/"&amp;SUBSTITUTE(E894," ","%20"))&amp;LEFT($B$13,0)</f>
        <v/>
      </c>
      <c r="M894" s="49">
        <f>IF(L894="","",IFERROR(_xlfn.WEBSERVICE(L894),IF(MapcodeAPIBackup="","NO CONNECTION",IFERROR(_xlfn.WEBSERVICE(MapcodeAPIBackup&amp;MID(L894,LEN(MapcodeAPI)+1,999)),"NO CONNECTION"))))</f>
        <v/>
      </c>
      <c r="N894" t="inlineStr">
        <is>
          <t xml:space="preserve"> </t>
        </is>
      </c>
      <c r="P894" s="50">
        <f>IFERROR(IF(AND(TRIM(B894&amp;"")="",TRIM(C894&amp;"")=""),"","#"&amp;UPPER(B894&amp;"")),"#(ERROR)")</f>
        <v/>
      </c>
      <c r="Q894" s="50">
        <f>IF(P894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894,2,999)," "," "),"﻿"," "),"​"," "),"⁠"," ")," "," ")," "," "),CHAR(9)," "),CHAR(10)," "),CHAR(13)," "),"MAPCODE"," "),CHAR(34)," "),"“"," "),"”"," "),"'"," "),"’"," "),"‘"," "),"("," "),")"," "),"["," "),"]"," "),"{"," "),"}"," "),","," "),";"," "),"|"," "),":"," "),"/"," "),"\"," ")))</f>
        <v/>
      </c>
      <c r="R894" s="50">
        <f>IF(ISNUMBER(FIND(" ",Q894)),LEFT(Q894,FIND(" ",Q894)-1),"")</f>
        <v/>
      </c>
      <c r="S894" s="50">
        <f>IF(ISNUMBER(FIND(" ",Q894)),TRIM(MID(Q894,FIND(" ",Q894)+1,999)),Q894)</f>
        <v/>
      </c>
      <c r="T8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894&amp;"")," "," "),"﻿"," "),"​"," "),"⁠"," ")," "," ")," "," "),CHAR(9)," "),CHAR(10)," "),CHAR(13)," "),"MAPCODE"," "),CHAR(34)," "),"“"," "),"”"," "),"'"," "),"’"," "),"‘"," "),"("," "),")"," "),"["," "),"]"," "),"{"," "),"}"," "),","," "),";"," "),"|"," "),":"," "),"/"," "),"\"," "))</f>
        <v/>
      </c>
      <c r="U894" s="50">
        <f>IF(R894&lt;&gt;"",R894,T894)</f>
        <v/>
      </c>
      <c r="V894" s="50">
        <f>IFERROR(FIND(".",S894),0)</f>
        <v/>
      </c>
      <c r="W894" s="50">
        <f>IF(V894&gt;0,V894-1,LEN(S894))</f>
        <v/>
      </c>
      <c r="X894" s="50">
        <f>IF(V894=0,"",IFERROR(LEFT(MID(S894,V894+1,99),FIND("-",MID(S894,V894+1,99))-1),MID(S894,V894+1,99)))</f>
        <v/>
      </c>
      <c r="Y894" s="50">
        <f>LEN(X894)</f>
        <v/>
      </c>
      <c r="Z8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894,"0",""),"1",""),"2",""),"3",""),"4",""),"5",""),"6",""),"7",""),"8",""),"9",""),"A",""),"B",""),"C",""),"D",""),"E",""),"F",""),"G",""),"H",""),"I",""),"J",""),"K",""),"L",""),"M",""),"N",""),"O",""),"P",""),"Q",""),"R",""),"S",""),"T",""),"U",""),"V",""),"W",""),"X",""),"Y",""),"Z",""),".",""),"-","")</f>
        <v/>
      </c>
      <c r="AA894" s="50">
        <f>LEN(S894)-LEN(SUBSTITUTE(S894,".",""))</f>
        <v/>
      </c>
      <c r="AB894" s="50">
        <f>AND(W894=5,Y894=4)</f>
        <v/>
      </c>
      <c r="AC894" s="50">
        <f>IF(P894="","",IF(S894="","There is no mapcode in this row, only a country code.",IF(ISNUMBER(FIND(" ",S894)),"There are too many spaces. A mapcode looks like ZAF RDD.2J: the country code, one space, then the code.",IF(Z894&lt;&gt;"","Contains characters that can't be in a mapcode: "&amp;Z894,IF(OR(AA894&lt;&gt;1,W894&lt;2,W894&gt;5,Y894&lt;2,Y894&gt;4),"This doesn't look like a mapcode. Mapcodes look like RDD.2J: 2 to 5 letters or numbers, a dot, then 2 to 4 more.",IF(AND(U894="",NOT(AB894)),"MISSING",IF(AND(U894&lt;&gt;"",OR(LEN(U894)&lt;2,LEN(U894)&gt;6,ISNUMBER(FIND(".",U894)))),"The country code """&amp;U894&amp;""" doesn't look right. Use a code like ZAF (South Africa) or US-CA (California).","")))))))</f>
        <v/>
      </c>
      <c r="AD894" s="50">
        <f>AND(R894&lt;&gt;"",T894&lt;&gt;"",R894&lt;&gt;T894)</f>
        <v/>
      </c>
    </row>
    <row r="895">
      <c r="B895" s="44" t="n"/>
      <c r="C895" s="44" t="n"/>
      <c r="D895" s="45">
        <f>IF(P895="","",IF(AC895="MISSING","MISSING COUNTRY CODE",IF(AC895&lt;&gt;"","NOT A VALID MAPCODE",IF(M895="NO CONNECTION","NO CONNECTION",IF(NOT(ISNUMBER(F895)),"NOT FOUND",IF(AD895,"CONVERTED – PLEASE CHECK","CONVERTED"))))))</f>
        <v/>
      </c>
      <c r="E895" s="46">
        <f>IF(OR(P895="",AC895&lt;&gt;""),"",TRIM(U895&amp;" "&amp;S895))</f>
        <v/>
      </c>
      <c r="F895" s="47">
        <f>IF(OR(M895="",M895="NO CONNECTION"),"",IFERROR(VALUE(SUBSTITUTE(_xlfn.FILTERXML(M895,"//latDeg"),".",MID(1/2,2,1))),""))</f>
        <v/>
      </c>
      <c r="G895" s="47">
        <f>IF(OR(M895="",M895="NO CONNECTION"),"",IFERROR(VALUE(SUBSTITUTE(_xlfn.FILTERXML(M895,"//lonDeg"),".",MID(1/2,2,1))),""))</f>
        <v/>
      </c>
      <c r="H895" s="45">
        <f>IF(ISNUMBER(F895),SUBSTITUTE(ROUND(F895,6)&amp;"",",",".")&amp;", "&amp;SUBSTITUTE(ROUND(G895,6)&amp;"",",","."),"")</f>
        <v/>
      </c>
      <c r="I895" s="46">
        <f>IF(ISNUMBER(F895),IFERROR(HYPERLINK("https://www.mymapcodes.com/go/?t="&amp;IF(U895="","AAA",U895)&amp;"&amp;ma="&amp;LEFT(S895,V895-1)&amp;"&amp;mb="&amp;MID(S895,V895+1,99),"Open on MyMapcodes →"),""),"")</f>
        <v/>
      </c>
      <c r="J895" s="48">
        <f>IF(P895="","",IF(AC895="MISSING","Add the country code: put it in front of the mapcode (e.g. ZAF RDD.2J) or in column C. ZAF = South Africa.",IF(AC895&lt;&gt;"",AC895,IF(M895="NO CONNECTION","Excel couldn't reach the mapcode service. Click the REFRESH RESULTS box just above the table.",IF(NOT(ISNUMBER(F895)),"The mapcode service doesn't recognise "&amp;E895&amp;". Check the mapcode and the country code.",IF(AD895,"Two different country codes were given, so the one in front of the mapcode ("&amp;R895&amp;") was used.",IF(E895&lt;&gt;TRIM(UPPER(B895&amp;"")),"Tidied up to "&amp;E895&amp;".","")))))))</f>
        <v/>
      </c>
      <c r="L895" s="49">
        <f>IF(E895="","",MapcodeAPI&amp;"coords/"&amp;SUBSTITUTE(E895," ","%20"))&amp;LEFT($B$13,0)</f>
        <v/>
      </c>
      <c r="M895" s="49">
        <f>IF(L895="","",IFERROR(_xlfn.WEBSERVICE(L895),IF(MapcodeAPIBackup="","NO CONNECTION",IFERROR(_xlfn.WEBSERVICE(MapcodeAPIBackup&amp;MID(L895,LEN(MapcodeAPI)+1,999)),"NO CONNECTION"))))</f>
        <v/>
      </c>
      <c r="N895" t="inlineStr">
        <is>
          <t xml:space="preserve"> </t>
        </is>
      </c>
      <c r="P895" s="50">
        <f>IFERROR(IF(AND(TRIM(B895&amp;"")="",TRIM(C895&amp;"")=""),"","#"&amp;UPPER(B895&amp;"")),"#(ERROR)")</f>
        <v/>
      </c>
      <c r="Q895" s="50">
        <f>IF(P895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895,2,999)," "," "),"﻿"," "),"​"," "),"⁠"," ")," "," ")," "," "),CHAR(9)," "),CHAR(10)," "),CHAR(13)," "),"MAPCODE"," "),CHAR(34)," "),"“"," "),"”"," "),"'"," "),"’"," "),"‘"," "),"("," "),")"," "),"["," "),"]"," "),"{"," "),"}"," "),","," "),";"," "),"|"," "),":"," "),"/"," "),"\"," ")))</f>
        <v/>
      </c>
      <c r="R895" s="50">
        <f>IF(ISNUMBER(FIND(" ",Q895)),LEFT(Q895,FIND(" ",Q895)-1),"")</f>
        <v/>
      </c>
      <c r="S895" s="50">
        <f>IF(ISNUMBER(FIND(" ",Q895)),TRIM(MID(Q895,FIND(" ",Q895)+1,999)),Q895)</f>
        <v/>
      </c>
      <c r="T8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895&amp;"")," "," "),"﻿"," "),"​"," "),"⁠"," ")," "," ")," "," "),CHAR(9)," "),CHAR(10)," "),CHAR(13)," "),"MAPCODE"," "),CHAR(34)," "),"“"," "),"”"," "),"'"," "),"’"," "),"‘"," "),"("," "),")"," "),"["," "),"]"," "),"{"," "),"}"," "),","," "),";"," "),"|"," "),":"," "),"/"," "),"\"," "))</f>
        <v/>
      </c>
      <c r="U895" s="50">
        <f>IF(R895&lt;&gt;"",R895,T895)</f>
        <v/>
      </c>
      <c r="V895" s="50">
        <f>IFERROR(FIND(".",S895),0)</f>
        <v/>
      </c>
      <c r="W895" s="50">
        <f>IF(V895&gt;0,V895-1,LEN(S895))</f>
        <v/>
      </c>
      <c r="X895" s="50">
        <f>IF(V895=0,"",IFERROR(LEFT(MID(S895,V895+1,99),FIND("-",MID(S895,V895+1,99))-1),MID(S895,V895+1,99)))</f>
        <v/>
      </c>
      <c r="Y895" s="50">
        <f>LEN(X895)</f>
        <v/>
      </c>
      <c r="Z8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895,"0",""),"1",""),"2",""),"3",""),"4",""),"5",""),"6",""),"7",""),"8",""),"9",""),"A",""),"B",""),"C",""),"D",""),"E",""),"F",""),"G",""),"H",""),"I",""),"J",""),"K",""),"L",""),"M",""),"N",""),"O",""),"P",""),"Q",""),"R",""),"S",""),"T",""),"U",""),"V",""),"W",""),"X",""),"Y",""),"Z",""),".",""),"-","")</f>
        <v/>
      </c>
      <c r="AA895" s="50">
        <f>LEN(S895)-LEN(SUBSTITUTE(S895,".",""))</f>
        <v/>
      </c>
      <c r="AB895" s="50">
        <f>AND(W895=5,Y895=4)</f>
        <v/>
      </c>
      <c r="AC895" s="50">
        <f>IF(P895="","",IF(S895="","There is no mapcode in this row, only a country code.",IF(ISNUMBER(FIND(" ",S895)),"There are too many spaces. A mapcode looks like ZAF RDD.2J: the country code, one space, then the code.",IF(Z895&lt;&gt;"","Contains characters that can't be in a mapcode: "&amp;Z895,IF(OR(AA895&lt;&gt;1,W895&lt;2,W895&gt;5,Y895&lt;2,Y895&gt;4),"This doesn't look like a mapcode. Mapcodes look like RDD.2J: 2 to 5 letters or numbers, a dot, then 2 to 4 more.",IF(AND(U895="",NOT(AB895)),"MISSING",IF(AND(U895&lt;&gt;"",OR(LEN(U895)&lt;2,LEN(U895)&gt;6,ISNUMBER(FIND(".",U895)))),"The country code """&amp;U895&amp;""" doesn't look right. Use a code like ZAF (South Africa) or US-CA (California).","")))))))</f>
        <v/>
      </c>
      <c r="AD895" s="50">
        <f>AND(R895&lt;&gt;"",T895&lt;&gt;"",R895&lt;&gt;T895)</f>
        <v/>
      </c>
    </row>
    <row r="896">
      <c r="B896" s="44" t="n"/>
      <c r="C896" s="44" t="n"/>
      <c r="D896" s="45">
        <f>IF(P896="","",IF(AC896="MISSING","MISSING COUNTRY CODE",IF(AC896&lt;&gt;"","NOT A VALID MAPCODE",IF(M896="NO CONNECTION","NO CONNECTION",IF(NOT(ISNUMBER(F896)),"NOT FOUND",IF(AD896,"CONVERTED – PLEASE CHECK","CONVERTED"))))))</f>
        <v/>
      </c>
      <c r="E896" s="46">
        <f>IF(OR(P896="",AC896&lt;&gt;""),"",TRIM(U896&amp;" "&amp;S896))</f>
        <v/>
      </c>
      <c r="F896" s="47">
        <f>IF(OR(M896="",M896="NO CONNECTION"),"",IFERROR(VALUE(SUBSTITUTE(_xlfn.FILTERXML(M896,"//latDeg"),".",MID(1/2,2,1))),""))</f>
        <v/>
      </c>
      <c r="G896" s="47">
        <f>IF(OR(M896="",M896="NO CONNECTION"),"",IFERROR(VALUE(SUBSTITUTE(_xlfn.FILTERXML(M896,"//lonDeg"),".",MID(1/2,2,1))),""))</f>
        <v/>
      </c>
      <c r="H896" s="45">
        <f>IF(ISNUMBER(F896),SUBSTITUTE(ROUND(F896,6)&amp;"",",",".")&amp;", "&amp;SUBSTITUTE(ROUND(G896,6)&amp;"",",","."),"")</f>
        <v/>
      </c>
      <c r="I896" s="46">
        <f>IF(ISNUMBER(F896),IFERROR(HYPERLINK("https://www.mymapcodes.com/go/?t="&amp;IF(U896="","AAA",U896)&amp;"&amp;ma="&amp;LEFT(S896,V896-1)&amp;"&amp;mb="&amp;MID(S896,V896+1,99),"Open on MyMapcodes →"),""),"")</f>
        <v/>
      </c>
      <c r="J896" s="48">
        <f>IF(P896="","",IF(AC896="MISSING","Add the country code: put it in front of the mapcode (e.g. ZAF RDD.2J) or in column C. ZAF = South Africa.",IF(AC896&lt;&gt;"",AC896,IF(M896="NO CONNECTION","Excel couldn't reach the mapcode service. Click the REFRESH RESULTS box just above the table.",IF(NOT(ISNUMBER(F896)),"The mapcode service doesn't recognise "&amp;E896&amp;". Check the mapcode and the country code.",IF(AD896,"Two different country codes were given, so the one in front of the mapcode ("&amp;R896&amp;") was used.",IF(E896&lt;&gt;TRIM(UPPER(B896&amp;"")),"Tidied up to "&amp;E896&amp;".","")))))))</f>
        <v/>
      </c>
      <c r="L896" s="49">
        <f>IF(E896="","",MapcodeAPI&amp;"coords/"&amp;SUBSTITUTE(E896," ","%20"))&amp;LEFT($B$13,0)</f>
        <v/>
      </c>
      <c r="M896" s="49">
        <f>IF(L896="","",IFERROR(_xlfn.WEBSERVICE(L896),IF(MapcodeAPIBackup="","NO CONNECTION",IFERROR(_xlfn.WEBSERVICE(MapcodeAPIBackup&amp;MID(L896,LEN(MapcodeAPI)+1,999)),"NO CONNECTION"))))</f>
        <v/>
      </c>
      <c r="N896" t="inlineStr">
        <is>
          <t xml:space="preserve"> </t>
        </is>
      </c>
      <c r="P896" s="50">
        <f>IFERROR(IF(AND(TRIM(B896&amp;"")="",TRIM(C896&amp;"")=""),"","#"&amp;UPPER(B896&amp;"")),"#(ERROR)")</f>
        <v/>
      </c>
      <c r="Q896" s="50">
        <f>IF(P896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896,2,999)," "," "),"﻿"," "),"​"," "),"⁠"," ")," "," ")," "," "),CHAR(9)," "),CHAR(10)," "),CHAR(13)," "),"MAPCODE"," "),CHAR(34)," "),"“"," "),"”"," "),"'"," "),"’"," "),"‘"," "),"("," "),")"," "),"["," "),"]"," "),"{"," "),"}"," "),","," "),";"," "),"|"," "),":"," "),"/"," "),"\"," ")))</f>
        <v/>
      </c>
      <c r="R896" s="50">
        <f>IF(ISNUMBER(FIND(" ",Q896)),LEFT(Q896,FIND(" ",Q896)-1),"")</f>
        <v/>
      </c>
      <c r="S896" s="50">
        <f>IF(ISNUMBER(FIND(" ",Q896)),TRIM(MID(Q896,FIND(" ",Q896)+1,999)),Q896)</f>
        <v/>
      </c>
      <c r="T8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896&amp;"")," "," "),"﻿"," "),"​"," "),"⁠"," ")," "," ")," "," "),CHAR(9)," "),CHAR(10)," "),CHAR(13)," "),"MAPCODE"," "),CHAR(34)," "),"“"," "),"”"," "),"'"," "),"’"," "),"‘"," "),"("," "),")"," "),"["," "),"]"," "),"{"," "),"}"," "),","," "),";"," "),"|"," "),":"," "),"/"," "),"\"," "))</f>
        <v/>
      </c>
      <c r="U896" s="50">
        <f>IF(R896&lt;&gt;"",R896,T896)</f>
        <v/>
      </c>
      <c r="V896" s="50">
        <f>IFERROR(FIND(".",S896),0)</f>
        <v/>
      </c>
      <c r="W896" s="50">
        <f>IF(V896&gt;0,V896-1,LEN(S896))</f>
        <v/>
      </c>
      <c r="X896" s="50">
        <f>IF(V896=0,"",IFERROR(LEFT(MID(S896,V896+1,99),FIND("-",MID(S896,V896+1,99))-1),MID(S896,V896+1,99)))</f>
        <v/>
      </c>
      <c r="Y896" s="50">
        <f>LEN(X896)</f>
        <v/>
      </c>
      <c r="Z8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896,"0",""),"1",""),"2",""),"3",""),"4",""),"5",""),"6",""),"7",""),"8",""),"9",""),"A",""),"B",""),"C",""),"D",""),"E",""),"F",""),"G",""),"H",""),"I",""),"J",""),"K",""),"L",""),"M",""),"N",""),"O",""),"P",""),"Q",""),"R",""),"S",""),"T",""),"U",""),"V",""),"W",""),"X",""),"Y",""),"Z",""),".",""),"-","")</f>
        <v/>
      </c>
      <c r="AA896" s="50">
        <f>LEN(S896)-LEN(SUBSTITUTE(S896,".",""))</f>
        <v/>
      </c>
      <c r="AB896" s="50">
        <f>AND(W896=5,Y896=4)</f>
        <v/>
      </c>
      <c r="AC896" s="50">
        <f>IF(P896="","",IF(S896="","There is no mapcode in this row, only a country code.",IF(ISNUMBER(FIND(" ",S896)),"There are too many spaces. A mapcode looks like ZAF RDD.2J: the country code, one space, then the code.",IF(Z896&lt;&gt;"","Contains characters that can't be in a mapcode: "&amp;Z896,IF(OR(AA896&lt;&gt;1,W896&lt;2,W896&gt;5,Y896&lt;2,Y896&gt;4),"This doesn't look like a mapcode. Mapcodes look like RDD.2J: 2 to 5 letters or numbers, a dot, then 2 to 4 more.",IF(AND(U896="",NOT(AB896)),"MISSING",IF(AND(U896&lt;&gt;"",OR(LEN(U896)&lt;2,LEN(U896)&gt;6,ISNUMBER(FIND(".",U896)))),"The country code """&amp;U896&amp;""" doesn't look right. Use a code like ZAF (South Africa) or US-CA (California).","")))))))</f>
        <v/>
      </c>
      <c r="AD896" s="50">
        <f>AND(R896&lt;&gt;"",T896&lt;&gt;"",R896&lt;&gt;T896)</f>
        <v/>
      </c>
    </row>
    <row r="897">
      <c r="B897" s="44" t="n"/>
      <c r="C897" s="44" t="n"/>
      <c r="D897" s="45">
        <f>IF(P897="","",IF(AC897="MISSING","MISSING COUNTRY CODE",IF(AC897&lt;&gt;"","NOT A VALID MAPCODE",IF(M897="NO CONNECTION","NO CONNECTION",IF(NOT(ISNUMBER(F897)),"NOT FOUND",IF(AD897,"CONVERTED – PLEASE CHECK","CONVERTED"))))))</f>
        <v/>
      </c>
      <c r="E897" s="46">
        <f>IF(OR(P897="",AC897&lt;&gt;""),"",TRIM(U897&amp;" "&amp;S897))</f>
        <v/>
      </c>
      <c r="F897" s="47">
        <f>IF(OR(M897="",M897="NO CONNECTION"),"",IFERROR(VALUE(SUBSTITUTE(_xlfn.FILTERXML(M897,"//latDeg"),".",MID(1/2,2,1))),""))</f>
        <v/>
      </c>
      <c r="G897" s="47">
        <f>IF(OR(M897="",M897="NO CONNECTION"),"",IFERROR(VALUE(SUBSTITUTE(_xlfn.FILTERXML(M897,"//lonDeg"),".",MID(1/2,2,1))),""))</f>
        <v/>
      </c>
      <c r="H897" s="45">
        <f>IF(ISNUMBER(F897),SUBSTITUTE(ROUND(F897,6)&amp;"",",",".")&amp;", "&amp;SUBSTITUTE(ROUND(G897,6)&amp;"",",","."),"")</f>
        <v/>
      </c>
      <c r="I897" s="46">
        <f>IF(ISNUMBER(F897),IFERROR(HYPERLINK("https://www.mymapcodes.com/go/?t="&amp;IF(U897="","AAA",U897)&amp;"&amp;ma="&amp;LEFT(S897,V897-1)&amp;"&amp;mb="&amp;MID(S897,V897+1,99),"Open on MyMapcodes →"),""),"")</f>
        <v/>
      </c>
      <c r="J897" s="48">
        <f>IF(P897="","",IF(AC897="MISSING","Add the country code: put it in front of the mapcode (e.g. ZAF RDD.2J) or in column C. ZAF = South Africa.",IF(AC897&lt;&gt;"",AC897,IF(M897="NO CONNECTION","Excel couldn't reach the mapcode service. Click the REFRESH RESULTS box just above the table.",IF(NOT(ISNUMBER(F897)),"The mapcode service doesn't recognise "&amp;E897&amp;". Check the mapcode and the country code.",IF(AD897,"Two different country codes were given, so the one in front of the mapcode ("&amp;R897&amp;") was used.",IF(E897&lt;&gt;TRIM(UPPER(B897&amp;"")),"Tidied up to "&amp;E897&amp;".","")))))))</f>
        <v/>
      </c>
      <c r="L897" s="49">
        <f>IF(E897="","",MapcodeAPI&amp;"coords/"&amp;SUBSTITUTE(E897," ","%20"))&amp;LEFT($B$13,0)</f>
        <v/>
      </c>
      <c r="M897" s="49">
        <f>IF(L897="","",IFERROR(_xlfn.WEBSERVICE(L897),IF(MapcodeAPIBackup="","NO CONNECTION",IFERROR(_xlfn.WEBSERVICE(MapcodeAPIBackup&amp;MID(L897,LEN(MapcodeAPI)+1,999)),"NO CONNECTION"))))</f>
        <v/>
      </c>
      <c r="N897" t="inlineStr">
        <is>
          <t xml:space="preserve"> </t>
        </is>
      </c>
      <c r="P897" s="50">
        <f>IFERROR(IF(AND(TRIM(B897&amp;"")="",TRIM(C897&amp;"")=""),"","#"&amp;UPPER(B897&amp;"")),"#(ERROR)")</f>
        <v/>
      </c>
      <c r="Q897" s="50">
        <f>IF(P897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897,2,999)," "," "),"﻿"," "),"​"," "),"⁠"," ")," "," ")," "," "),CHAR(9)," "),CHAR(10)," "),CHAR(13)," "),"MAPCODE"," "),CHAR(34)," "),"“"," "),"”"," "),"'"," "),"’"," "),"‘"," "),"("," "),")"," "),"["," "),"]"," "),"{"," "),"}"," "),","," "),";"," "),"|"," "),":"," "),"/"," "),"\"," ")))</f>
        <v/>
      </c>
      <c r="R897" s="50">
        <f>IF(ISNUMBER(FIND(" ",Q897)),LEFT(Q897,FIND(" ",Q897)-1),"")</f>
        <v/>
      </c>
      <c r="S897" s="50">
        <f>IF(ISNUMBER(FIND(" ",Q897)),TRIM(MID(Q897,FIND(" ",Q897)+1,999)),Q897)</f>
        <v/>
      </c>
      <c r="T8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897&amp;"")," "," "),"﻿"," "),"​"," "),"⁠"," ")," "," ")," "," "),CHAR(9)," "),CHAR(10)," "),CHAR(13)," "),"MAPCODE"," "),CHAR(34)," "),"“"," "),"”"," "),"'"," "),"’"," "),"‘"," "),"("," "),")"," "),"["," "),"]"," "),"{"," "),"}"," "),","," "),";"," "),"|"," "),":"," "),"/"," "),"\"," "))</f>
        <v/>
      </c>
      <c r="U897" s="50">
        <f>IF(R897&lt;&gt;"",R897,T897)</f>
        <v/>
      </c>
      <c r="V897" s="50">
        <f>IFERROR(FIND(".",S897),0)</f>
        <v/>
      </c>
      <c r="W897" s="50">
        <f>IF(V897&gt;0,V897-1,LEN(S897))</f>
        <v/>
      </c>
      <c r="X897" s="50">
        <f>IF(V897=0,"",IFERROR(LEFT(MID(S897,V897+1,99),FIND("-",MID(S897,V897+1,99))-1),MID(S897,V897+1,99)))</f>
        <v/>
      </c>
      <c r="Y897" s="50">
        <f>LEN(X897)</f>
        <v/>
      </c>
      <c r="Z8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897,"0",""),"1",""),"2",""),"3",""),"4",""),"5",""),"6",""),"7",""),"8",""),"9",""),"A",""),"B",""),"C",""),"D",""),"E",""),"F",""),"G",""),"H",""),"I",""),"J",""),"K",""),"L",""),"M",""),"N",""),"O",""),"P",""),"Q",""),"R",""),"S",""),"T",""),"U",""),"V",""),"W",""),"X",""),"Y",""),"Z",""),".",""),"-","")</f>
        <v/>
      </c>
      <c r="AA897" s="50">
        <f>LEN(S897)-LEN(SUBSTITUTE(S897,".",""))</f>
        <v/>
      </c>
      <c r="AB897" s="50">
        <f>AND(W897=5,Y897=4)</f>
        <v/>
      </c>
      <c r="AC897" s="50">
        <f>IF(P897="","",IF(S897="","There is no mapcode in this row, only a country code.",IF(ISNUMBER(FIND(" ",S897)),"There are too many spaces. A mapcode looks like ZAF RDD.2J: the country code, one space, then the code.",IF(Z897&lt;&gt;"","Contains characters that can't be in a mapcode: "&amp;Z897,IF(OR(AA897&lt;&gt;1,W897&lt;2,W897&gt;5,Y897&lt;2,Y897&gt;4),"This doesn't look like a mapcode. Mapcodes look like RDD.2J: 2 to 5 letters or numbers, a dot, then 2 to 4 more.",IF(AND(U897="",NOT(AB897)),"MISSING",IF(AND(U897&lt;&gt;"",OR(LEN(U897)&lt;2,LEN(U897)&gt;6,ISNUMBER(FIND(".",U897)))),"The country code """&amp;U897&amp;""" doesn't look right. Use a code like ZAF (South Africa) or US-CA (California).","")))))))</f>
        <v/>
      </c>
      <c r="AD897" s="50">
        <f>AND(R897&lt;&gt;"",T897&lt;&gt;"",R897&lt;&gt;T897)</f>
        <v/>
      </c>
    </row>
    <row r="898">
      <c r="B898" s="44" t="n"/>
      <c r="C898" s="44" t="n"/>
      <c r="D898" s="45">
        <f>IF(P898="","",IF(AC898="MISSING","MISSING COUNTRY CODE",IF(AC898&lt;&gt;"","NOT A VALID MAPCODE",IF(M898="NO CONNECTION","NO CONNECTION",IF(NOT(ISNUMBER(F898)),"NOT FOUND",IF(AD898,"CONVERTED – PLEASE CHECK","CONVERTED"))))))</f>
        <v/>
      </c>
      <c r="E898" s="46">
        <f>IF(OR(P898="",AC898&lt;&gt;""),"",TRIM(U898&amp;" "&amp;S898))</f>
        <v/>
      </c>
      <c r="F898" s="47">
        <f>IF(OR(M898="",M898="NO CONNECTION"),"",IFERROR(VALUE(SUBSTITUTE(_xlfn.FILTERXML(M898,"//latDeg"),".",MID(1/2,2,1))),""))</f>
        <v/>
      </c>
      <c r="G898" s="47">
        <f>IF(OR(M898="",M898="NO CONNECTION"),"",IFERROR(VALUE(SUBSTITUTE(_xlfn.FILTERXML(M898,"//lonDeg"),".",MID(1/2,2,1))),""))</f>
        <v/>
      </c>
      <c r="H898" s="45">
        <f>IF(ISNUMBER(F898),SUBSTITUTE(ROUND(F898,6)&amp;"",",",".")&amp;", "&amp;SUBSTITUTE(ROUND(G898,6)&amp;"",",","."),"")</f>
        <v/>
      </c>
      <c r="I898" s="46">
        <f>IF(ISNUMBER(F898),IFERROR(HYPERLINK("https://www.mymapcodes.com/go/?t="&amp;IF(U898="","AAA",U898)&amp;"&amp;ma="&amp;LEFT(S898,V898-1)&amp;"&amp;mb="&amp;MID(S898,V898+1,99),"Open on MyMapcodes →"),""),"")</f>
        <v/>
      </c>
      <c r="J898" s="48">
        <f>IF(P898="","",IF(AC898="MISSING","Add the country code: put it in front of the mapcode (e.g. ZAF RDD.2J) or in column C. ZAF = South Africa.",IF(AC898&lt;&gt;"",AC898,IF(M898="NO CONNECTION","Excel couldn't reach the mapcode service. Click the REFRESH RESULTS box just above the table.",IF(NOT(ISNUMBER(F898)),"The mapcode service doesn't recognise "&amp;E898&amp;". Check the mapcode and the country code.",IF(AD898,"Two different country codes were given, so the one in front of the mapcode ("&amp;R898&amp;") was used.",IF(E898&lt;&gt;TRIM(UPPER(B898&amp;"")),"Tidied up to "&amp;E898&amp;".","")))))))</f>
        <v/>
      </c>
      <c r="L898" s="49">
        <f>IF(E898="","",MapcodeAPI&amp;"coords/"&amp;SUBSTITUTE(E898," ","%20"))&amp;LEFT($B$13,0)</f>
        <v/>
      </c>
      <c r="M898" s="49">
        <f>IF(L898="","",IFERROR(_xlfn.WEBSERVICE(L898),IF(MapcodeAPIBackup="","NO CONNECTION",IFERROR(_xlfn.WEBSERVICE(MapcodeAPIBackup&amp;MID(L898,LEN(MapcodeAPI)+1,999)),"NO CONNECTION"))))</f>
        <v/>
      </c>
      <c r="N898" t="inlineStr">
        <is>
          <t xml:space="preserve"> </t>
        </is>
      </c>
      <c r="P898" s="50">
        <f>IFERROR(IF(AND(TRIM(B898&amp;"")="",TRIM(C898&amp;"")=""),"","#"&amp;UPPER(B898&amp;"")),"#(ERROR)")</f>
        <v/>
      </c>
      <c r="Q898" s="50">
        <f>IF(P898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898,2,999)," "," "),"﻿"," "),"​"," "),"⁠"," ")," "," ")," "," "),CHAR(9)," "),CHAR(10)," "),CHAR(13)," "),"MAPCODE"," "),CHAR(34)," "),"“"," "),"”"," "),"'"," "),"’"," "),"‘"," "),"("," "),")"," "),"["," "),"]"," "),"{"," "),"}"," "),","," "),";"," "),"|"," "),":"," "),"/"," "),"\"," ")))</f>
        <v/>
      </c>
      <c r="R898" s="50">
        <f>IF(ISNUMBER(FIND(" ",Q898)),LEFT(Q898,FIND(" ",Q898)-1),"")</f>
        <v/>
      </c>
      <c r="S898" s="50">
        <f>IF(ISNUMBER(FIND(" ",Q898)),TRIM(MID(Q898,FIND(" ",Q898)+1,999)),Q898)</f>
        <v/>
      </c>
      <c r="T8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898&amp;"")," "," "),"﻿"," "),"​"," "),"⁠"," ")," "," ")," "," "),CHAR(9)," "),CHAR(10)," "),CHAR(13)," "),"MAPCODE"," "),CHAR(34)," "),"“"," "),"”"," "),"'"," "),"’"," "),"‘"," "),"("," "),")"," "),"["," "),"]"," "),"{"," "),"}"," "),","," "),";"," "),"|"," "),":"," "),"/"," "),"\"," "))</f>
        <v/>
      </c>
      <c r="U898" s="50">
        <f>IF(R898&lt;&gt;"",R898,T898)</f>
        <v/>
      </c>
      <c r="V898" s="50">
        <f>IFERROR(FIND(".",S898),0)</f>
        <v/>
      </c>
      <c r="W898" s="50">
        <f>IF(V898&gt;0,V898-1,LEN(S898))</f>
        <v/>
      </c>
      <c r="X898" s="50">
        <f>IF(V898=0,"",IFERROR(LEFT(MID(S898,V898+1,99),FIND("-",MID(S898,V898+1,99))-1),MID(S898,V898+1,99)))</f>
        <v/>
      </c>
      <c r="Y898" s="50">
        <f>LEN(X898)</f>
        <v/>
      </c>
      <c r="Z8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898,"0",""),"1",""),"2",""),"3",""),"4",""),"5",""),"6",""),"7",""),"8",""),"9",""),"A",""),"B",""),"C",""),"D",""),"E",""),"F",""),"G",""),"H",""),"I",""),"J",""),"K",""),"L",""),"M",""),"N",""),"O",""),"P",""),"Q",""),"R",""),"S",""),"T",""),"U",""),"V",""),"W",""),"X",""),"Y",""),"Z",""),".",""),"-","")</f>
        <v/>
      </c>
      <c r="AA898" s="50">
        <f>LEN(S898)-LEN(SUBSTITUTE(S898,".",""))</f>
        <v/>
      </c>
      <c r="AB898" s="50">
        <f>AND(W898=5,Y898=4)</f>
        <v/>
      </c>
      <c r="AC898" s="50">
        <f>IF(P898="","",IF(S898="","There is no mapcode in this row, only a country code.",IF(ISNUMBER(FIND(" ",S898)),"There are too many spaces. A mapcode looks like ZAF RDD.2J: the country code, one space, then the code.",IF(Z898&lt;&gt;"","Contains characters that can't be in a mapcode: "&amp;Z898,IF(OR(AA898&lt;&gt;1,W898&lt;2,W898&gt;5,Y898&lt;2,Y898&gt;4),"This doesn't look like a mapcode. Mapcodes look like RDD.2J: 2 to 5 letters or numbers, a dot, then 2 to 4 more.",IF(AND(U898="",NOT(AB898)),"MISSING",IF(AND(U898&lt;&gt;"",OR(LEN(U898)&lt;2,LEN(U898)&gt;6,ISNUMBER(FIND(".",U898)))),"The country code """&amp;U898&amp;""" doesn't look right. Use a code like ZAF (South Africa) or US-CA (California).","")))))))</f>
        <v/>
      </c>
      <c r="AD898" s="50">
        <f>AND(R898&lt;&gt;"",T898&lt;&gt;"",R898&lt;&gt;T898)</f>
        <v/>
      </c>
    </row>
    <row r="899">
      <c r="B899" s="44" t="n"/>
      <c r="C899" s="44" t="n"/>
      <c r="D899" s="45">
        <f>IF(P899="","",IF(AC899="MISSING","MISSING COUNTRY CODE",IF(AC899&lt;&gt;"","NOT A VALID MAPCODE",IF(M899="NO CONNECTION","NO CONNECTION",IF(NOT(ISNUMBER(F899)),"NOT FOUND",IF(AD899,"CONVERTED – PLEASE CHECK","CONVERTED"))))))</f>
        <v/>
      </c>
      <c r="E899" s="46">
        <f>IF(OR(P899="",AC899&lt;&gt;""),"",TRIM(U899&amp;" "&amp;S899))</f>
        <v/>
      </c>
      <c r="F899" s="47">
        <f>IF(OR(M899="",M899="NO CONNECTION"),"",IFERROR(VALUE(SUBSTITUTE(_xlfn.FILTERXML(M899,"//latDeg"),".",MID(1/2,2,1))),""))</f>
        <v/>
      </c>
      <c r="G899" s="47">
        <f>IF(OR(M899="",M899="NO CONNECTION"),"",IFERROR(VALUE(SUBSTITUTE(_xlfn.FILTERXML(M899,"//lonDeg"),".",MID(1/2,2,1))),""))</f>
        <v/>
      </c>
      <c r="H899" s="45">
        <f>IF(ISNUMBER(F899),SUBSTITUTE(ROUND(F899,6)&amp;"",",",".")&amp;", "&amp;SUBSTITUTE(ROUND(G899,6)&amp;"",",","."),"")</f>
        <v/>
      </c>
      <c r="I899" s="46">
        <f>IF(ISNUMBER(F899),IFERROR(HYPERLINK("https://www.mymapcodes.com/go/?t="&amp;IF(U899="","AAA",U899)&amp;"&amp;ma="&amp;LEFT(S899,V899-1)&amp;"&amp;mb="&amp;MID(S899,V899+1,99),"Open on MyMapcodes →"),""),"")</f>
        <v/>
      </c>
      <c r="J899" s="48">
        <f>IF(P899="","",IF(AC899="MISSING","Add the country code: put it in front of the mapcode (e.g. ZAF RDD.2J) or in column C. ZAF = South Africa.",IF(AC899&lt;&gt;"",AC899,IF(M899="NO CONNECTION","Excel couldn't reach the mapcode service. Click the REFRESH RESULTS box just above the table.",IF(NOT(ISNUMBER(F899)),"The mapcode service doesn't recognise "&amp;E899&amp;". Check the mapcode and the country code.",IF(AD899,"Two different country codes were given, so the one in front of the mapcode ("&amp;R899&amp;") was used.",IF(E899&lt;&gt;TRIM(UPPER(B899&amp;"")),"Tidied up to "&amp;E899&amp;".","")))))))</f>
        <v/>
      </c>
      <c r="L899" s="49">
        <f>IF(E899="","",MapcodeAPI&amp;"coords/"&amp;SUBSTITUTE(E899," ","%20"))&amp;LEFT($B$13,0)</f>
        <v/>
      </c>
      <c r="M899" s="49">
        <f>IF(L899="","",IFERROR(_xlfn.WEBSERVICE(L899),IF(MapcodeAPIBackup="","NO CONNECTION",IFERROR(_xlfn.WEBSERVICE(MapcodeAPIBackup&amp;MID(L899,LEN(MapcodeAPI)+1,999)),"NO CONNECTION"))))</f>
        <v/>
      </c>
      <c r="N899" t="inlineStr">
        <is>
          <t xml:space="preserve"> </t>
        </is>
      </c>
      <c r="P899" s="50">
        <f>IFERROR(IF(AND(TRIM(B899&amp;"")="",TRIM(C899&amp;"")=""),"","#"&amp;UPPER(B899&amp;"")),"#(ERROR)")</f>
        <v/>
      </c>
      <c r="Q899" s="50">
        <f>IF(P899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899,2,999)," "," "),"﻿"," "),"​"," "),"⁠"," ")," "," ")," "," "),CHAR(9)," "),CHAR(10)," "),CHAR(13)," "),"MAPCODE"," "),CHAR(34)," "),"“"," "),"”"," "),"'"," "),"’"," "),"‘"," "),"("," "),")"," "),"["," "),"]"," "),"{"," "),"}"," "),","," "),";"," "),"|"," "),":"," "),"/"," "),"\"," ")))</f>
        <v/>
      </c>
      <c r="R899" s="50">
        <f>IF(ISNUMBER(FIND(" ",Q899)),LEFT(Q899,FIND(" ",Q899)-1),"")</f>
        <v/>
      </c>
      <c r="S899" s="50">
        <f>IF(ISNUMBER(FIND(" ",Q899)),TRIM(MID(Q899,FIND(" ",Q899)+1,999)),Q899)</f>
        <v/>
      </c>
      <c r="T8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899&amp;"")," "," "),"﻿"," "),"​"," "),"⁠"," ")," "," ")," "," "),CHAR(9)," "),CHAR(10)," "),CHAR(13)," "),"MAPCODE"," "),CHAR(34)," "),"“"," "),"”"," "),"'"," "),"’"," "),"‘"," "),"("," "),")"," "),"["," "),"]"," "),"{"," "),"}"," "),","," "),";"," "),"|"," "),":"," "),"/"," "),"\"," "))</f>
        <v/>
      </c>
      <c r="U899" s="50">
        <f>IF(R899&lt;&gt;"",R899,T899)</f>
        <v/>
      </c>
      <c r="V899" s="50">
        <f>IFERROR(FIND(".",S899),0)</f>
        <v/>
      </c>
      <c r="W899" s="50">
        <f>IF(V899&gt;0,V899-1,LEN(S899))</f>
        <v/>
      </c>
      <c r="X899" s="50">
        <f>IF(V899=0,"",IFERROR(LEFT(MID(S899,V899+1,99),FIND("-",MID(S899,V899+1,99))-1),MID(S899,V899+1,99)))</f>
        <v/>
      </c>
      <c r="Y899" s="50">
        <f>LEN(X899)</f>
        <v/>
      </c>
      <c r="Z8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899,"0",""),"1",""),"2",""),"3",""),"4",""),"5",""),"6",""),"7",""),"8",""),"9",""),"A",""),"B",""),"C",""),"D",""),"E",""),"F",""),"G",""),"H",""),"I",""),"J",""),"K",""),"L",""),"M",""),"N",""),"O",""),"P",""),"Q",""),"R",""),"S",""),"T",""),"U",""),"V",""),"W",""),"X",""),"Y",""),"Z",""),".",""),"-","")</f>
        <v/>
      </c>
      <c r="AA899" s="50">
        <f>LEN(S899)-LEN(SUBSTITUTE(S899,".",""))</f>
        <v/>
      </c>
      <c r="AB899" s="50">
        <f>AND(W899=5,Y899=4)</f>
        <v/>
      </c>
      <c r="AC899" s="50">
        <f>IF(P899="","",IF(S899="","There is no mapcode in this row, only a country code.",IF(ISNUMBER(FIND(" ",S899)),"There are too many spaces. A mapcode looks like ZAF RDD.2J: the country code, one space, then the code.",IF(Z899&lt;&gt;"","Contains characters that can't be in a mapcode: "&amp;Z899,IF(OR(AA899&lt;&gt;1,W899&lt;2,W899&gt;5,Y899&lt;2,Y899&gt;4),"This doesn't look like a mapcode. Mapcodes look like RDD.2J: 2 to 5 letters or numbers, a dot, then 2 to 4 more.",IF(AND(U899="",NOT(AB899)),"MISSING",IF(AND(U899&lt;&gt;"",OR(LEN(U899)&lt;2,LEN(U899)&gt;6,ISNUMBER(FIND(".",U899)))),"The country code """&amp;U899&amp;""" doesn't look right. Use a code like ZAF (South Africa) or US-CA (California).","")))))))</f>
        <v/>
      </c>
      <c r="AD899" s="50">
        <f>AND(R899&lt;&gt;"",T899&lt;&gt;"",R899&lt;&gt;T899)</f>
        <v/>
      </c>
    </row>
    <row r="900">
      <c r="B900" s="44" t="n"/>
      <c r="C900" s="44" t="n"/>
      <c r="D900" s="45">
        <f>IF(P900="","",IF(AC900="MISSING","MISSING COUNTRY CODE",IF(AC900&lt;&gt;"","NOT A VALID MAPCODE",IF(M900="NO CONNECTION","NO CONNECTION",IF(NOT(ISNUMBER(F900)),"NOT FOUND",IF(AD900,"CONVERTED – PLEASE CHECK","CONVERTED"))))))</f>
        <v/>
      </c>
      <c r="E900" s="46">
        <f>IF(OR(P900="",AC900&lt;&gt;""),"",TRIM(U900&amp;" "&amp;S900))</f>
        <v/>
      </c>
      <c r="F900" s="47">
        <f>IF(OR(M900="",M900="NO CONNECTION"),"",IFERROR(VALUE(SUBSTITUTE(_xlfn.FILTERXML(M900,"//latDeg"),".",MID(1/2,2,1))),""))</f>
        <v/>
      </c>
      <c r="G900" s="47">
        <f>IF(OR(M900="",M900="NO CONNECTION"),"",IFERROR(VALUE(SUBSTITUTE(_xlfn.FILTERXML(M900,"//lonDeg"),".",MID(1/2,2,1))),""))</f>
        <v/>
      </c>
      <c r="H900" s="45">
        <f>IF(ISNUMBER(F900),SUBSTITUTE(ROUND(F900,6)&amp;"",",",".")&amp;", "&amp;SUBSTITUTE(ROUND(G900,6)&amp;"",",","."),"")</f>
        <v/>
      </c>
      <c r="I900" s="46">
        <f>IF(ISNUMBER(F900),IFERROR(HYPERLINK("https://www.mymapcodes.com/go/?t="&amp;IF(U900="","AAA",U900)&amp;"&amp;ma="&amp;LEFT(S900,V900-1)&amp;"&amp;mb="&amp;MID(S900,V900+1,99),"Open on MyMapcodes →"),""),"")</f>
        <v/>
      </c>
      <c r="J900" s="48">
        <f>IF(P900="","",IF(AC900="MISSING","Add the country code: put it in front of the mapcode (e.g. ZAF RDD.2J) or in column C. ZAF = South Africa.",IF(AC900&lt;&gt;"",AC900,IF(M900="NO CONNECTION","Excel couldn't reach the mapcode service. Click the REFRESH RESULTS box just above the table.",IF(NOT(ISNUMBER(F900)),"The mapcode service doesn't recognise "&amp;E900&amp;". Check the mapcode and the country code.",IF(AD900,"Two different country codes were given, so the one in front of the mapcode ("&amp;R900&amp;") was used.",IF(E900&lt;&gt;TRIM(UPPER(B900&amp;"")),"Tidied up to "&amp;E900&amp;".","")))))))</f>
        <v/>
      </c>
      <c r="L900" s="49">
        <f>IF(E900="","",MapcodeAPI&amp;"coords/"&amp;SUBSTITUTE(E900," ","%20"))&amp;LEFT($B$13,0)</f>
        <v/>
      </c>
      <c r="M900" s="49">
        <f>IF(L900="","",IFERROR(_xlfn.WEBSERVICE(L900),IF(MapcodeAPIBackup="","NO CONNECTION",IFERROR(_xlfn.WEBSERVICE(MapcodeAPIBackup&amp;MID(L900,LEN(MapcodeAPI)+1,999)),"NO CONNECTION"))))</f>
        <v/>
      </c>
      <c r="N900" t="inlineStr">
        <is>
          <t xml:space="preserve"> </t>
        </is>
      </c>
      <c r="P900" s="50">
        <f>IFERROR(IF(AND(TRIM(B900&amp;"")="",TRIM(C900&amp;"")=""),"","#"&amp;UPPER(B900&amp;"")),"#(ERROR)")</f>
        <v/>
      </c>
      <c r="Q900" s="50">
        <f>IF(P900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900,2,999)," "," "),"﻿"," "),"​"," "),"⁠"," ")," "," ")," "," "),CHAR(9)," "),CHAR(10)," "),CHAR(13)," "),"MAPCODE"," "),CHAR(34)," "),"“"," "),"”"," "),"'"," "),"’"," "),"‘"," "),"("," "),")"," "),"["," "),"]"," "),"{"," "),"}"," "),","," "),";"," "),"|"," "),":"," "),"/"," "),"\"," ")))</f>
        <v/>
      </c>
      <c r="R900" s="50">
        <f>IF(ISNUMBER(FIND(" ",Q900)),LEFT(Q900,FIND(" ",Q900)-1),"")</f>
        <v/>
      </c>
      <c r="S900" s="50">
        <f>IF(ISNUMBER(FIND(" ",Q900)),TRIM(MID(Q900,FIND(" ",Q900)+1,999)),Q900)</f>
        <v/>
      </c>
      <c r="T9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900&amp;"")," "," "),"﻿"," "),"​"," "),"⁠"," ")," "," ")," "," "),CHAR(9)," "),CHAR(10)," "),CHAR(13)," "),"MAPCODE"," "),CHAR(34)," "),"“"," "),"”"," "),"'"," "),"’"," "),"‘"," "),"("," "),")"," "),"["," "),"]"," "),"{"," "),"}"," "),","," "),";"," "),"|"," "),":"," "),"/"," "),"\"," "))</f>
        <v/>
      </c>
      <c r="U900" s="50">
        <f>IF(R900&lt;&gt;"",R900,T900)</f>
        <v/>
      </c>
      <c r="V900" s="50">
        <f>IFERROR(FIND(".",S900),0)</f>
        <v/>
      </c>
      <c r="W900" s="50">
        <f>IF(V900&gt;0,V900-1,LEN(S900))</f>
        <v/>
      </c>
      <c r="X900" s="50">
        <f>IF(V900=0,"",IFERROR(LEFT(MID(S900,V900+1,99),FIND("-",MID(S900,V900+1,99))-1),MID(S900,V900+1,99)))</f>
        <v/>
      </c>
      <c r="Y900" s="50">
        <f>LEN(X900)</f>
        <v/>
      </c>
      <c r="Z9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900,"0",""),"1",""),"2",""),"3",""),"4",""),"5",""),"6",""),"7",""),"8",""),"9",""),"A",""),"B",""),"C",""),"D",""),"E",""),"F",""),"G",""),"H",""),"I",""),"J",""),"K",""),"L",""),"M",""),"N",""),"O",""),"P",""),"Q",""),"R",""),"S",""),"T",""),"U",""),"V",""),"W",""),"X",""),"Y",""),"Z",""),".",""),"-","")</f>
        <v/>
      </c>
      <c r="AA900" s="50">
        <f>LEN(S900)-LEN(SUBSTITUTE(S900,".",""))</f>
        <v/>
      </c>
      <c r="AB900" s="50">
        <f>AND(W900=5,Y900=4)</f>
        <v/>
      </c>
      <c r="AC900" s="50">
        <f>IF(P900="","",IF(S900="","There is no mapcode in this row, only a country code.",IF(ISNUMBER(FIND(" ",S900)),"There are too many spaces. A mapcode looks like ZAF RDD.2J: the country code, one space, then the code.",IF(Z900&lt;&gt;"","Contains characters that can't be in a mapcode: "&amp;Z900,IF(OR(AA900&lt;&gt;1,W900&lt;2,W900&gt;5,Y900&lt;2,Y900&gt;4),"This doesn't look like a mapcode. Mapcodes look like RDD.2J: 2 to 5 letters or numbers, a dot, then 2 to 4 more.",IF(AND(U900="",NOT(AB900)),"MISSING",IF(AND(U900&lt;&gt;"",OR(LEN(U900)&lt;2,LEN(U900)&gt;6,ISNUMBER(FIND(".",U900)))),"The country code """&amp;U900&amp;""" doesn't look right. Use a code like ZAF (South Africa) or US-CA (California).","")))))))</f>
        <v/>
      </c>
      <c r="AD900" s="50">
        <f>AND(R900&lt;&gt;"",T900&lt;&gt;"",R900&lt;&gt;T900)</f>
        <v/>
      </c>
    </row>
    <row r="901">
      <c r="B901" s="44" t="n"/>
      <c r="C901" s="44" t="n"/>
      <c r="D901" s="45">
        <f>IF(P901="","",IF(AC901="MISSING","MISSING COUNTRY CODE",IF(AC901&lt;&gt;"","NOT A VALID MAPCODE",IF(M901="NO CONNECTION","NO CONNECTION",IF(NOT(ISNUMBER(F901)),"NOT FOUND",IF(AD901,"CONVERTED – PLEASE CHECK","CONVERTED"))))))</f>
        <v/>
      </c>
      <c r="E901" s="46">
        <f>IF(OR(P901="",AC901&lt;&gt;""),"",TRIM(U901&amp;" "&amp;S901))</f>
        <v/>
      </c>
      <c r="F901" s="47">
        <f>IF(OR(M901="",M901="NO CONNECTION"),"",IFERROR(VALUE(SUBSTITUTE(_xlfn.FILTERXML(M901,"//latDeg"),".",MID(1/2,2,1))),""))</f>
        <v/>
      </c>
      <c r="G901" s="47">
        <f>IF(OR(M901="",M901="NO CONNECTION"),"",IFERROR(VALUE(SUBSTITUTE(_xlfn.FILTERXML(M901,"//lonDeg"),".",MID(1/2,2,1))),""))</f>
        <v/>
      </c>
      <c r="H901" s="45">
        <f>IF(ISNUMBER(F901),SUBSTITUTE(ROUND(F901,6)&amp;"",",",".")&amp;", "&amp;SUBSTITUTE(ROUND(G901,6)&amp;"",",","."),"")</f>
        <v/>
      </c>
      <c r="I901" s="46">
        <f>IF(ISNUMBER(F901),IFERROR(HYPERLINK("https://www.mymapcodes.com/go/?t="&amp;IF(U901="","AAA",U901)&amp;"&amp;ma="&amp;LEFT(S901,V901-1)&amp;"&amp;mb="&amp;MID(S901,V901+1,99),"Open on MyMapcodes →"),""),"")</f>
        <v/>
      </c>
      <c r="J901" s="48">
        <f>IF(P901="","",IF(AC901="MISSING","Add the country code: put it in front of the mapcode (e.g. ZAF RDD.2J) or in column C. ZAF = South Africa.",IF(AC901&lt;&gt;"",AC901,IF(M901="NO CONNECTION","Excel couldn't reach the mapcode service. Click the REFRESH RESULTS box just above the table.",IF(NOT(ISNUMBER(F901)),"The mapcode service doesn't recognise "&amp;E901&amp;". Check the mapcode and the country code.",IF(AD901,"Two different country codes were given, so the one in front of the mapcode ("&amp;R901&amp;") was used.",IF(E901&lt;&gt;TRIM(UPPER(B901&amp;"")),"Tidied up to "&amp;E901&amp;".","")))))))</f>
        <v/>
      </c>
      <c r="L901" s="49">
        <f>IF(E901="","",MapcodeAPI&amp;"coords/"&amp;SUBSTITUTE(E901," ","%20"))&amp;LEFT($B$13,0)</f>
        <v/>
      </c>
      <c r="M901" s="49">
        <f>IF(L901="","",IFERROR(_xlfn.WEBSERVICE(L901),IF(MapcodeAPIBackup="","NO CONNECTION",IFERROR(_xlfn.WEBSERVICE(MapcodeAPIBackup&amp;MID(L901,LEN(MapcodeAPI)+1,999)),"NO CONNECTION"))))</f>
        <v/>
      </c>
      <c r="N901" t="inlineStr">
        <is>
          <t xml:space="preserve"> </t>
        </is>
      </c>
      <c r="P901" s="50">
        <f>IFERROR(IF(AND(TRIM(B901&amp;"")="",TRIM(C901&amp;"")=""),"","#"&amp;UPPER(B901&amp;"")),"#(ERROR)")</f>
        <v/>
      </c>
      <c r="Q901" s="50">
        <f>IF(P901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901,2,999)," "," "),"﻿"," "),"​"," "),"⁠"," ")," "," ")," "," "),CHAR(9)," "),CHAR(10)," "),CHAR(13)," "),"MAPCODE"," "),CHAR(34)," "),"“"," "),"”"," "),"'"," "),"’"," "),"‘"," "),"("," "),")"," "),"["," "),"]"," "),"{"," "),"}"," "),","," "),";"," "),"|"," "),":"," "),"/"," "),"\"," ")))</f>
        <v/>
      </c>
      <c r="R901" s="50">
        <f>IF(ISNUMBER(FIND(" ",Q901)),LEFT(Q901,FIND(" ",Q901)-1),"")</f>
        <v/>
      </c>
      <c r="S901" s="50">
        <f>IF(ISNUMBER(FIND(" ",Q901)),TRIM(MID(Q901,FIND(" ",Q901)+1,999)),Q901)</f>
        <v/>
      </c>
      <c r="T9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901&amp;"")," "," "),"﻿"," "),"​"," "),"⁠"," ")," "," ")," "," "),CHAR(9)," "),CHAR(10)," "),CHAR(13)," "),"MAPCODE"," "),CHAR(34)," "),"“"," "),"”"," "),"'"," "),"’"," "),"‘"," "),"("," "),")"," "),"["," "),"]"," "),"{"," "),"}"," "),","," "),";"," "),"|"," "),":"," "),"/"," "),"\"," "))</f>
        <v/>
      </c>
      <c r="U901" s="50">
        <f>IF(R901&lt;&gt;"",R901,T901)</f>
        <v/>
      </c>
      <c r="V901" s="50">
        <f>IFERROR(FIND(".",S901),0)</f>
        <v/>
      </c>
      <c r="W901" s="50">
        <f>IF(V901&gt;0,V901-1,LEN(S901))</f>
        <v/>
      </c>
      <c r="X901" s="50">
        <f>IF(V901=0,"",IFERROR(LEFT(MID(S901,V901+1,99),FIND("-",MID(S901,V901+1,99))-1),MID(S901,V901+1,99)))</f>
        <v/>
      </c>
      <c r="Y901" s="50">
        <f>LEN(X901)</f>
        <v/>
      </c>
      <c r="Z9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901,"0",""),"1",""),"2",""),"3",""),"4",""),"5",""),"6",""),"7",""),"8",""),"9",""),"A",""),"B",""),"C",""),"D",""),"E",""),"F",""),"G",""),"H",""),"I",""),"J",""),"K",""),"L",""),"M",""),"N",""),"O",""),"P",""),"Q",""),"R",""),"S",""),"T",""),"U",""),"V",""),"W",""),"X",""),"Y",""),"Z",""),".",""),"-","")</f>
        <v/>
      </c>
      <c r="AA901" s="50">
        <f>LEN(S901)-LEN(SUBSTITUTE(S901,".",""))</f>
        <v/>
      </c>
      <c r="AB901" s="50">
        <f>AND(W901=5,Y901=4)</f>
        <v/>
      </c>
      <c r="AC901" s="50">
        <f>IF(P901="","",IF(S901="","There is no mapcode in this row, only a country code.",IF(ISNUMBER(FIND(" ",S901)),"There are too many spaces. A mapcode looks like ZAF RDD.2J: the country code, one space, then the code.",IF(Z901&lt;&gt;"","Contains characters that can't be in a mapcode: "&amp;Z901,IF(OR(AA901&lt;&gt;1,W901&lt;2,W901&gt;5,Y901&lt;2,Y901&gt;4),"This doesn't look like a mapcode. Mapcodes look like RDD.2J: 2 to 5 letters or numbers, a dot, then 2 to 4 more.",IF(AND(U901="",NOT(AB901)),"MISSING",IF(AND(U901&lt;&gt;"",OR(LEN(U901)&lt;2,LEN(U901)&gt;6,ISNUMBER(FIND(".",U901)))),"The country code """&amp;U901&amp;""" doesn't look right. Use a code like ZAF (South Africa) or US-CA (California).","")))))))</f>
        <v/>
      </c>
      <c r="AD901" s="50">
        <f>AND(R901&lt;&gt;"",T901&lt;&gt;"",R901&lt;&gt;T901)</f>
        <v/>
      </c>
    </row>
    <row r="902">
      <c r="B902" s="44" t="n"/>
      <c r="C902" s="44" t="n"/>
      <c r="D902" s="45">
        <f>IF(P902="","",IF(AC902="MISSING","MISSING COUNTRY CODE",IF(AC902&lt;&gt;"","NOT A VALID MAPCODE",IF(M902="NO CONNECTION","NO CONNECTION",IF(NOT(ISNUMBER(F902)),"NOT FOUND",IF(AD902,"CONVERTED – PLEASE CHECK","CONVERTED"))))))</f>
        <v/>
      </c>
      <c r="E902" s="46">
        <f>IF(OR(P902="",AC902&lt;&gt;""),"",TRIM(U902&amp;" "&amp;S902))</f>
        <v/>
      </c>
      <c r="F902" s="47">
        <f>IF(OR(M902="",M902="NO CONNECTION"),"",IFERROR(VALUE(SUBSTITUTE(_xlfn.FILTERXML(M902,"//latDeg"),".",MID(1/2,2,1))),""))</f>
        <v/>
      </c>
      <c r="G902" s="47">
        <f>IF(OR(M902="",M902="NO CONNECTION"),"",IFERROR(VALUE(SUBSTITUTE(_xlfn.FILTERXML(M902,"//lonDeg"),".",MID(1/2,2,1))),""))</f>
        <v/>
      </c>
      <c r="H902" s="45">
        <f>IF(ISNUMBER(F902),SUBSTITUTE(ROUND(F902,6)&amp;"",",",".")&amp;", "&amp;SUBSTITUTE(ROUND(G902,6)&amp;"",",","."),"")</f>
        <v/>
      </c>
      <c r="I902" s="46">
        <f>IF(ISNUMBER(F902),IFERROR(HYPERLINK("https://www.mymapcodes.com/go/?t="&amp;IF(U902="","AAA",U902)&amp;"&amp;ma="&amp;LEFT(S902,V902-1)&amp;"&amp;mb="&amp;MID(S902,V902+1,99),"Open on MyMapcodes →"),""),"")</f>
        <v/>
      </c>
      <c r="J902" s="48">
        <f>IF(P902="","",IF(AC902="MISSING","Add the country code: put it in front of the mapcode (e.g. ZAF RDD.2J) or in column C. ZAF = South Africa.",IF(AC902&lt;&gt;"",AC902,IF(M902="NO CONNECTION","Excel couldn't reach the mapcode service. Click the REFRESH RESULTS box just above the table.",IF(NOT(ISNUMBER(F902)),"The mapcode service doesn't recognise "&amp;E902&amp;". Check the mapcode and the country code.",IF(AD902,"Two different country codes were given, so the one in front of the mapcode ("&amp;R902&amp;") was used.",IF(E902&lt;&gt;TRIM(UPPER(B902&amp;"")),"Tidied up to "&amp;E902&amp;".","")))))))</f>
        <v/>
      </c>
      <c r="L902" s="49">
        <f>IF(E902="","",MapcodeAPI&amp;"coords/"&amp;SUBSTITUTE(E902," ","%20"))&amp;LEFT($B$13,0)</f>
        <v/>
      </c>
      <c r="M902" s="49">
        <f>IF(L902="","",IFERROR(_xlfn.WEBSERVICE(L902),IF(MapcodeAPIBackup="","NO CONNECTION",IFERROR(_xlfn.WEBSERVICE(MapcodeAPIBackup&amp;MID(L902,LEN(MapcodeAPI)+1,999)),"NO CONNECTION"))))</f>
        <v/>
      </c>
      <c r="N902" t="inlineStr">
        <is>
          <t xml:space="preserve"> </t>
        </is>
      </c>
      <c r="P902" s="50">
        <f>IFERROR(IF(AND(TRIM(B902&amp;"")="",TRIM(C902&amp;"")=""),"","#"&amp;UPPER(B902&amp;"")),"#(ERROR)")</f>
        <v/>
      </c>
      <c r="Q902" s="50">
        <f>IF(P902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902,2,999)," "," "),"﻿"," "),"​"," "),"⁠"," ")," "," ")," "," "),CHAR(9)," "),CHAR(10)," "),CHAR(13)," "),"MAPCODE"," "),CHAR(34)," "),"“"," "),"”"," "),"'"," "),"’"," "),"‘"," "),"("," "),")"," "),"["," "),"]"," "),"{"," "),"}"," "),","," "),";"," "),"|"," "),":"," "),"/"," "),"\"," ")))</f>
        <v/>
      </c>
      <c r="R902" s="50">
        <f>IF(ISNUMBER(FIND(" ",Q902)),LEFT(Q902,FIND(" ",Q902)-1),"")</f>
        <v/>
      </c>
      <c r="S902" s="50">
        <f>IF(ISNUMBER(FIND(" ",Q902)),TRIM(MID(Q902,FIND(" ",Q902)+1,999)),Q902)</f>
        <v/>
      </c>
      <c r="T9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902&amp;"")," "," "),"﻿"," "),"​"," "),"⁠"," ")," "," ")," "," "),CHAR(9)," "),CHAR(10)," "),CHAR(13)," "),"MAPCODE"," "),CHAR(34)," "),"“"," "),"”"," "),"'"," "),"’"," "),"‘"," "),"("," "),")"," "),"["," "),"]"," "),"{"," "),"}"," "),","," "),";"," "),"|"," "),":"," "),"/"," "),"\"," "))</f>
        <v/>
      </c>
      <c r="U902" s="50">
        <f>IF(R902&lt;&gt;"",R902,T902)</f>
        <v/>
      </c>
      <c r="V902" s="50">
        <f>IFERROR(FIND(".",S902),0)</f>
        <v/>
      </c>
      <c r="W902" s="50">
        <f>IF(V902&gt;0,V902-1,LEN(S902))</f>
        <v/>
      </c>
      <c r="X902" s="50">
        <f>IF(V902=0,"",IFERROR(LEFT(MID(S902,V902+1,99),FIND("-",MID(S902,V902+1,99))-1),MID(S902,V902+1,99)))</f>
        <v/>
      </c>
      <c r="Y902" s="50">
        <f>LEN(X902)</f>
        <v/>
      </c>
      <c r="Z9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902,"0",""),"1",""),"2",""),"3",""),"4",""),"5",""),"6",""),"7",""),"8",""),"9",""),"A",""),"B",""),"C",""),"D",""),"E",""),"F",""),"G",""),"H",""),"I",""),"J",""),"K",""),"L",""),"M",""),"N",""),"O",""),"P",""),"Q",""),"R",""),"S",""),"T",""),"U",""),"V",""),"W",""),"X",""),"Y",""),"Z",""),".",""),"-","")</f>
        <v/>
      </c>
      <c r="AA902" s="50">
        <f>LEN(S902)-LEN(SUBSTITUTE(S902,".",""))</f>
        <v/>
      </c>
      <c r="AB902" s="50">
        <f>AND(W902=5,Y902=4)</f>
        <v/>
      </c>
      <c r="AC902" s="50">
        <f>IF(P902="","",IF(S902="","There is no mapcode in this row, only a country code.",IF(ISNUMBER(FIND(" ",S902)),"There are too many spaces. A mapcode looks like ZAF RDD.2J: the country code, one space, then the code.",IF(Z902&lt;&gt;"","Contains characters that can't be in a mapcode: "&amp;Z902,IF(OR(AA902&lt;&gt;1,W902&lt;2,W902&gt;5,Y902&lt;2,Y902&gt;4),"This doesn't look like a mapcode. Mapcodes look like RDD.2J: 2 to 5 letters or numbers, a dot, then 2 to 4 more.",IF(AND(U902="",NOT(AB902)),"MISSING",IF(AND(U902&lt;&gt;"",OR(LEN(U902)&lt;2,LEN(U902)&gt;6,ISNUMBER(FIND(".",U902)))),"The country code """&amp;U902&amp;""" doesn't look right. Use a code like ZAF (South Africa) or US-CA (California).","")))))))</f>
        <v/>
      </c>
      <c r="AD902" s="50">
        <f>AND(R902&lt;&gt;"",T902&lt;&gt;"",R902&lt;&gt;T902)</f>
        <v/>
      </c>
    </row>
    <row r="903">
      <c r="B903" s="44" t="n"/>
      <c r="C903" s="44" t="n"/>
      <c r="D903" s="45">
        <f>IF(P903="","",IF(AC903="MISSING","MISSING COUNTRY CODE",IF(AC903&lt;&gt;"","NOT A VALID MAPCODE",IF(M903="NO CONNECTION","NO CONNECTION",IF(NOT(ISNUMBER(F903)),"NOT FOUND",IF(AD903,"CONVERTED – PLEASE CHECK","CONVERTED"))))))</f>
        <v/>
      </c>
      <c r="E903" s="46">
        <f>IF(OR(P903="",AC903&lt;&gt;""),"",TRIM(U903&amp;" "&amp;S903))</f>
        <v/>
      </c>
      <c r="F903" s="47">
        <f>IF(OR(M903="",M903="NO CONNECTION"),"",IFERROR(VALUE(SUBSTITUTE(_xlfn.FILTERXML(M903,"//latDeg"),".",MID(1/2,2,1))),""))</f>
        <v/>
      </c>
      <c r="G903" s="47">
        <f>IF(OR(M903="",M903="NO CONNECTION"),"",IFERROR(VALUE(SUBSTITUTE(_xlfn.FILTERXML(M903,"//lonDeg"),".",MID(1/2,2,1))),""))</f>
        <v/>
      </c>
      <c r="H903" s="45">
        <f>IF(ISNUMBER(F903),SUBSTITUTE(ROUND(F903,6)&amp;"",",",".")&amp;", "&amp;SUBSTITUTE(ROUND(G903,6)&amp;"",",","."),"")</f>
        <v/>
      </c>
      <c r="I903" s="46">
        <f>IF(ISNUMBER(F903),IFERROR(HYPERLINK("https://www.mymapcodes.com/go/?t="&amp;IF(U903="","AAA",U903)&amp;"&amp;ma="&amp;LEFT(S903,V903-1)&amp;"&amp;mb="&amp;MID(S903,V903+1,99),"Open on MyMapcodes →"),""),"")</f>
        <v/>
      </c>
      <c r="J903" s="48">
        <f>IF(P903="","",IF(AC903="MISSING","Add the country code: put it in front of the mapcode (e.g. ZAF RDD.2J) or in column C. ZAF = South Africa.",IF(AC903&lt;&gt;"",AC903,IF(M903="NO CONNECTION","Excel couldn't reach the mapcode service. Click the REFRESH RESULTS box just above the table.",IF(NOT(ISNUMBER(F903)),"The mapcode service doesn't recognise "&amp;E903&amp;". Check the mapcode and the country code.",IF(AD903,"Two different country codes were given, so the one in front of the mapcode ("&amp;R903&amp;") was used.",IF(E903&lt;&gt;TRIM(UPPER(B903&amp;"")),"Tidied up to "&amp;E903&amp;".","")))))))</f>
        <v/>
      </c>
      <c r="L903" s="49">
        <f>IF(E903="","",MapcodeAPI&amp;"coords/"&amp;SUBSTITUTE(E903," ","%20"))&amp;LEFT($B$13,0)</f>
        <v/>
      </c>
      <c r="M903" s="49">
        <f>IF(L903="","",IFERROR(_xlfn.WEBSERVICE(L903),IF(MapcodeAPIBackup="","NO CONNECTION",IFERROR(_xlfn.WEBSERVICE(MapcodeAPIBackup&amp;MID(L903,LEN(MapcodeAPI)+1,999)),"NO CONNECTION"))))</f>
        <v/>
      </c>
      <c r="N903" t="inlineStr">
        <is>
          <t xml:space="preserve"> </t>
        </is>
      </c>
      <c r="P903" s="50">
        <f>IFERROR(IF(AND(TRIM(B903&amp;"")="",TRIM(C903&amp;"")=""),"","#"&amp;UPPER(B903&amp;"")),"#(ERROR)")</f>
        <v/>
      </c>
      <c r="Q903" s="50">
        <f>IF(P903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903,2,999)," "," "),"﻿"," "),"​"," "),"⁠"," ")," "," ")," "," "),CHAR(9)," "),CHAR(10)," "),CHAR(13)," "),"MAPCODE"," "),CHAR(34)," "),"“"," "),"”"," "),"'"," "),"’"," "),"‘"," "),"("," "),")"," "),"["," "),"]"," "),"{"," "),"}"," "),","," "),";"," "),"|"," "),":"," "),"/"," "),"\"," ")))</f>
        <v/>
      </c>
      <c r="R903" s="50">
        <f>IF(ISNUMBER(FIND(" ",Q903)),LEFT(Q903,FIND(" ",Q903)-1),"")</f>
        <v/>
      </c>
      <c r="S903" s="50">
        <f>IF(ISNUMBER(FIND(" ",Q903)),TRIM(MID(Q903,FIND(" ",Q903)+1,999)),Q903)</f>
        <v/>
      </c>
      <c r="T9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903&amp;"")," "," "),"﻿"," "),"​"," "),"⁠"," ")," "," ")," "," "),CHAR(9)," "),CHAR(10)," "),CHAR(13)," "),"MAPCODE"," "),CHAR(34)," "),"“"," "),"”"," "),"'"," "),"’"," "),"‘"," "),"("," "),")"," "),"["," "),"]"," "),"{"," "),"}"," "),","," "),";"," "),"|"," "),":"," "),"/"," "),"\"," "))</f>
        <v/>
      </c>
      <c r="U903" s="50">
        <f>IF(R903&lt;&gt;"",R903,T903)</f>
        <v/>
      </c>
      <c r="V903" s="50">
        <f>IFERROR(FIND(".",S903),0)</f>
        <v/>
      </c>
      <c r="W903" s="50">
        <f>IF(V903&gt;0,V903-1,LEN(S903))</f>
        <v/>
      </c>
      <c r="X903" s="50">
        <f>IF(V903=0,"",IFERROR(LEFT(MID(S903,V903+1,99),FIND("-",MID(S903,V903+1,99))-1),MID(S903,V903+1,99)))</f>
        <v/>
      </c>
      <c r="Y903" s="50">
        <f>LEN(X903)</f>
        <v/>
      </c>
      <c r="Z9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903,"0",""),"1",""),"2",""),"3",""),"4",""),"5",""),"6",""),"7",""),"8",""),"9",""),"A",""),"B",""),"C",""),"D",""),"E",""),"F",""),"G",""),"H",""),"I",""),"J",""),"K",""),"L",""),"M",""),"N",""),"O",""),"P",""),"Q",""),"R",""),"S",""),"T",""),"U",""),"V",""),"W",""),"X",""),"Y",""),"Z",""),".",""),"-","")</f>
        <v/>
      </c>
      <c r="AA903" s="50">
        <f>LEN(S903)-LEN(SUBSTITUTE(S903,".",""))</f>
        <v/>
      </c>
      <c r="AB903" s="50">
        <f>AND(W903=5,Y903=4)</f>
        <v/>
      </c>
      <c r="AC903" s="50">
        <f>IF(P903="","",IF(S903="","There is no mapcode in this row, only a country code.",IF(ISNUMBER(FIND(" ",S903)),"There are too many spaces. A mapcode looks like ZAF RDD.2J: the country code, one space, then the code.",IF(Z903&lt;&gt;"","Contains characters that can't be in a mapcode: "&amp;Z903,IF(OR(AA903&lt;&gt;1,W903&lt;2,W903&gt;5,Y903&lt;2,Y903&gt;4),"This doesn't look like a mapcode. Mapcodes look like RDD.2J: 2 to 5 letters or numbers, a dot, then 2 to 4 more.",IF(AND(U903="",NOT(AB903)),"MISSING",IF(AND(U903&lt;&gt;"",OR(LEN(U903)&lt;2,LEN(U903)&gt;6,ISNUMBER(FIND(".",U903)))),"The country code """&amp;U903&amp;""" doesn't look right. Use a code like ZAF (South Africa) or US-CA (California).","")))))))</f>
        <v/>
      </c>
      <c r="AD903" s="50">
        <f>AND(R903&lt;&gt;"",T903&lt;&gt;"",R903&lt;&gt;T903)</f>
        <v/>
      </c>
    </row>
    <row r="904">
      <c r="B904" s="44" t="n"/>
      <c r="C904" s="44" t="n"/>
      <c r="D904" s="45">
        <f>IF(P904="","",IF(AC904="MISSING","MISSING COUNTRY CODE",IF(AC904&lt;&gt;"","NOT A VALID MAPCODE",IF(M904="NO CONNECTION","NO CONNECTION",IF(NOT(ISNUMBER(F904)),"NOT FOUND",IF(AD904,"CONVERTED – PLEASE CHECK","CONVERTED"))))))</f>
        <v/>
      </c>
      <c r="E904" s="46">
        <f>IF(OR(P904="",AC904&lt;&gt;""),"",TRIM(U904&amp;" "&amp;S904))</f>
        <v/>
      </c>
      <c r="F904" s="47">
        <f>IF(OR(M904="",M904="NO CONNECTION"),"",IFERROR(VALUE(SUBSTITUTE(_xlfn.FILTERXML(M904,"//latDeg"),".",MID(1/2,2,1))),""))</f>
        <v/>
      </c>
      <c r="G904" s="47">
        <f>IF(OR(M904="",M904="NO CONNECTION"),"",IFERROR(VALUE(SUBSTITUTE(_xlfn.FILTERXML(M904,"//lonDeg"),".",MID(1/2,2,1))),""))</f>
        <v/>
      </c>
      <c r="H904" s="45">
        <f>IF(ISNUMBER(F904),SUBSTITUTE(ROUND(F904,6)&amp;"",",",".")&amp;", "&amp;SUBSTITUTE(ROUND(G904,6)&amp;"",",","."),"")</f>
        <v/>
      </c>
      <c r="I904" s="46">
        <f>IF(ISNUMBER(F904),IFERROR(HYPERLINK("https://www.mymapcodes.com/go/?t="&amp;IF(U904="","AAA",U904)&amp;"&amp;ma="&amp;LEFT(S904,V904-1)&amp;"&amp;mb="&amp;MID(S904,V904+1,99),"Open on MyMapcodes →"),""),"")</f>
        <v/>
      </c>
      <c r="J904" s="48">
        <f>IF(P904="","",IF(AC904="MISSING","Add the country code: put it in front of the mapcode (e.g. ZAF RDD.2J) or in column C. ZAF = South Africa.",IF(AC904&lt;&gt;"",AC904,IF(M904="NO CONNECTION","Excel couldn't reach the mapcode service. Click the REFRESH RESULTS box just above the table.",IF(NOT(ISNUMBER(F904)),"The mapcode service doesn't recognise "&amp;E904&amp;". Check the mapcode and the country code.",IF(AD904,"Two different country codes were given, so the one in front of the mapcode ("&amp;R904&amp;") was used.",IF(E904&lt;&gt;TRIM(UPPER(B904&amp;"")),"Tidied up to "&amp;E904&amp;".","")))))))</f>
        <v/>
      </c>
      <c r="L904" s="49">
        <f>IF(E904="","",MapcodeAPI&amp;"coords/"&amp;SUBSTITUTE(E904," ","%20"))&amp;LEFT($B$13,0)</f>
        <v/>
      </c>
      <c r="M904" s="49">
        <f>IF(L904="","",IFERROR(_xlfn.WEBSERVICE(L904),IF(MapcodeAPIBackup="","NO CONNECTION",IFERROR(_xlfn.WEBSERVICE(MapcodeAPIBackup&amp;MID(L904,LEN(MapcodeAPI)+1,999)),"NO CONNECTION"))))</f>
        <v/>
      </c>
      <c r="N904" t="inlineStr">
        <is>
          <t xml:space="preserve"> </t>
        </is>
      </c>
      <c r="P904" s="50">
        <f>IFERROR(IF(AND(TRIM(B904&amp;"")="",TRIM(C904&amp;"")=""),"","#"&amp;UPPER(B904&amp;"")),"#(ERROR)")</f>
        <v/>
      </c>
      <c r="Q904" s="50">
        <f>IF(P904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904,2,999)," "," "),"﻿"," "),"​"," "),"⁠"," ")," "," ")," "," "),CHAR(9)," "),CHAR(10)," "),CHAR(13)," "),"MAPCODE"," "),CHAR(34)," "),"“"," "),"”"," "),"'"," "),"’"," "),"‘"," "),"("," "),")"," "),"["," "),"]"," "),"{"," "),"}"," "),","," "),";"," "),"|"," "),":"," "),"/"," "),"\"," ")))</f>
        <v/>
      </c>
      <c r="R904" s="50">
        <f>IF(ISNUMBER(FIND(" ",Q904)),LEFT(Q904,FIND(" ",Q904)-1),"")</f>
        <v/>
      </c>
      <c r="S904" s="50">
        <f>IF(ISNUMBER(FIND(" ",Q904)),TRIM(MID(Q904,FIND(" ",Q904)+1,999)),Q904)</f>
        <v/>
      </c>
      <c r="T9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904&amp;"")," "," "),"﻿"," "),"​"," "),"⁠"," ")," "," ")," "," "),CHAR(9)," "),CHAR(10)," "),CHAR(13)," "),"MAPCODE"," "),CHAR(34)," "),"“"," "),"”"," "),"'"," "),"’"," "),"‘"," "),"("," "),")"," "),"["," "),"]"," "),"{"," "),"}"," "),","," "),";"," "),"|"," "),":"," "),"/"," "),"\"," "))</f>
        <v/>
      </c>
      <c r="U904" s="50">
        <f>IF(R904&lt;&gt;"",R904,T904)</f>
        <v/>
      </c>
      <c r="V904" s="50">
        <f>IFERROR(FIND(".",S904),0)</f>
        <v/>
      </c>
      <c r="W904" s="50">
        <f>IF(V904&gt;0,V904-1,LEN(S904))</f>
        <v/>
      </c>
      <c r="X904" s="50">
        <f>IF(V904=0,"",IFERROR(LEFT(MID(S904,V904+1,99),FIND("-",MID(S904,V904+1,99))-1),MID(S904,V904+1,99)))</f>
        <v/>
      </c>
      <c r="Y904" s="50">
        <f>LEN(X904)</f>
        <v/>
      </c>
      <c r="Z9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904,"0",""),"1",""),"2",""),"3",""),"4",""),"5",""),"6",""),"7",""),"8",""),"9",""),"A",""),"B",""),"C",""),"D",""),"E",""),"F",""),"G",""),"H",""),"I",""),"J",""),"K",""),"L",""),"M",""),"N",""),"O",""),"P",""),"Q",""),"R",""),"S",""),"T",""),"U",""),"V",""),"W",""),"X",""),"Y",""),"Z",""),".",""),"-","")</f>
        <v/>
      </c>
      <c r="AA904" s="50">
        <f>LEN(S904)-LEN(SUBSTITUTE(S904,".",""))</f>
        <v/>
      </c>
      <c r="AB904" s="50">
        <f>AND(W904=5,Y904=4)</f>
        <v/>
      </c>
      <c r="AC904" s="50">
        <f>IF(P904="","",IF(S904="","There is no mapcode in this row, only a country code.",IF(ISNUMBER(FIND(" ",S904)),"There are too many spaces. A mapcode looks like ZAF RDD.2J: the country code, one space, then the code.",IF(Z904&lt;&gt;"","Contains characters that can't be in a mapcode: "&amp;Z904,IF(OR(AA904&lt;&gt;1,W904&lt;2,W904&gt;5,Y904&lt;2,Y904&gt;4),"This doesn't look like a mapcode. Mapcodes look like RDD.2J: 2 to 5 letters or numbers, a dot, then 2 to 4 more.",IF(AND(U904="",NOT(AB904)),"MISSING",IF(AND(U904&lt;&gt;"",OR(LEN(U904)&lt;2,LEN(U904)&gt;6,ISNUMBER(FIND(".",U904)))),"The country code """&amp;U904&amp;""" doesn't look right. Use a code like ZAF (South Africa) or US-CA (California).","")))))))</f>
        <v/>
      </c>
      <c r="AD904" s="50">
        <f>AND(R904&lt;&gt;"",T904&lt;&gt;"",R904&lt;&gt;T904)</f>
        <v/>
      </c>
    </row>
    <row r="905">
      <c r="B905" s="44" t="n"/>
      <c r="C905" s="44" t="n"/>
      <c r="D905" s="45">
        <f>IF(P905="","",IF(AC905="MISSING","MISSING COUNTRY CODE",IF(AC905&lt;&gt;"","NOT A VALID MAPCODE",IF(M905="NO CONNECTION","NO CONNECTION",IF(NOT(ISNUMBER(F905)),"NOT FOUND",IF(AD905,"CONVERTED – PLEASE CHECK","CONVERTED"))))))</f>
        <v/>
      </c>
      <c r="E905" s="46">
        <f>IF(OR(P905="",AC905&lt;&gt;""),"",TRIM(U905&amp;" "&amp;S905))</f>
        <v/>
      </c>
      <c r="F905" s="47">
        <f>IF(OR(M905="",M905="NO CONNECTION"),"",IFERROR(VALUE(SUBSTITUTE(_xlfn.FILTERXML(M905,"//latDeg"),".",MID(1/2,2,1))),""))</f>
        <v/>
      </c>
      <c r="G905" s="47">
        <f>IF(OR(M905="",M905="NO CONNECTION"),"",IFERROR(VALUE(SUBSTITUTE(_xlfn.FILTERXML(M905,"//lonDeg"),".",MID(1/2,2,1))),""))</f>
        <v/>
      </c>
      <c r="H905" s="45">
        <f>IF(ISNUMBER(F905),SUBSTITUTE(ROUND(F905,6)&amp;"",",",".")&amp;", "&amp;SUBSTITUTE(ROUND(G905,6)&amp;"",",","."),"")</f>
        <v/>
      </c>
      <c r="I905" s="46">
        <f>IF(ISNUMBER(F905),IFERROR(HYPERLINK("https://www.mymapcodes.com/go/?t="&amp;IF(U905="","AAA",U905)&amp;"&amp;ma="&amp;LEFT(S905,V905-1)&amp;"&amp;mb="&amp;MID(S905,V905+1,99),"Open on MyMapcodes →"),""),"")</f>
        <v/>
      </c>
      <c r="J905" s="48">
        <f>IF(P905="","",IF(AC905="MISSING","Add the country code: put it in front of the mapcode (e.g. ZAF RDD.2J) or in column C. ZAF = South Africa.",IF(AC905&lt;&gt;"",AC905,IF(M905="NO CONNECTION","Excel couldn't reach the mapcode service. Click the REFRESH RESULTS box just above the table.",IF(NOT(ISNUMBER(F905)),"The mapcode service doesn't recognise "&amp;E905&amp;". Check the mapcode and the country code.",IF(AD905,"Two different country codes were given, so the one in front of the mapcode ("&amp;R905&amp;") was used.",IF(E905&lt;&gt;TRIM(UPPER(B905&amp;"")),"Tidied up to "&amp;E905&amp;".","")))))))</f>
        <v/>
      </c>
      <c r="L905" s="49">
        <f>IF(E905="","",MapcodeAPI&amp;"coords/"&amp;SUBSTITUTE(E905," ","%20"))&amp;LEFT($B$13,0)</f>
        <v/>
      </c>
      <c r="M905" s="49">
        <f>IF(L905="","",IFERROR(_xlfn.WEBSERVICE(L905),IF(MapcodeAPIBackup="","NO CONNECTION",IFERROR(_xlfn.WEBSERVICE(MapcodeAPIBackup&amp;MID(L905,LEN(MapcodeAPI)+1,999)),"NO CONNECTION"))))</f>
        <v/>
      </c>
      <c r="N905" t="inlineStr">
        <is>
          <t xml:space="preserve"> </t>
        </is>
      </c>
      <c r="P905" s="50">
        <f>IFERROR(IF(AND(TRIM(B905&amp;"")="",TRIM(C905&amp;"")=""),"","#"&amp;UPPER(B905&amp;"")),"#(ERROR)")</f>
        <v/>
      </c>
      <c r="Q905" s="50">
        <f>IF(P905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905,2,999)," "," "),"﻿"," "),"​"," "),"⁠"," ")," "," ")," "," "),CHAR(9)," "),CHAR(10)," "),CHAR(13)," "),"MAPCODE"," "),CHAR(34)," "),"“"," "),"”"," "),"'"," "),"’"," "),"‘"," "),"("," "),")"," "),"["," "),"]"," "),"{"," "),"}"," "),","," "),";"," "),"|"," "),":"," "),"/"," "),"\"," ")))</f>
        <v/>
      </c>
      <c r="R905" s="50">
        <f>IF(ISNUMBER(FIND(" ",Q905)),LEFT(Q905,FIND(" ",Q905)-1),"")</f>
        <v/>
      </c>
      <c r="S905" s="50">
        <f>IF(ISNUMBER(FIND(" ",Q905)),TRIM(MID(Q905,FIND(" ",Q905)+1,999)),Q905)</f>
        <v/>
      </c>
      <c r="T9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905&amp;"")," "," "),"﻿"," "),"​"," "),"⁠"," ")," "," ")," "," "),CHAR(9)," "),CHAR(10)," "),CHAR(13)," "),"MAPCODE"," "),CHAR(34)," "),"“"," "),"”"," "),"'"," "),"’"," "),"‘"," "),"("," "),")"," "),"["," "),"]"," "),"{"," "),"}"," "),","," "),";"," "),"|"," "),":"," "),"/"," "),"\"," "))</f>
        <v/>
      </c>
      <c r="U905" s="50">
        <f>IF(R905&lt;&gt;"",R905,T905)</f>
        <v/>
      </c>
      <c r="V905" s="50">
        <f>IFERROR(FIND(".",S905),0)</f>
        <v/>
      </c>
      <c r="W905" s="50">
        <f>IF(V905&gt;0,V905-1,LEN(S905))</f>
        <v/>
      </c>
      <c r="X905" s="50">
        <f>IF(V905=0,"",IFERROR(LEFT(MID(S905,V905+1,99),FIND("-",MID(S905,V905+1,99))-1),MID(S905,V905+1,99)))</f>
        <v/>
      </c>
      <c r="Y905" s="50">
        <f>LEN(X905)</f>
        <v/>
      </c>
      <c r="Z9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905,"0",""),"1",""),"2",""),"3",""),"4",""),"5",""),"6",""),"7",""),"8",""),"9",""),"A",""),"B",""),"C",""),"D",""),"E",""),"F",""),"G",""),"H",""),"I",""),"J",""),"K",""),"L",""),"M",""),"N",""),"O",""),"P",""),"Q",""),"R",""),"S",""),"T",""),"U",""),"V",""),"W",""),"X",""),"Y",""),"Z",""),".",""),"-","")</f>
        <v/>
      </c>
      <c r="AA905" s="50">
        <f>LEN(S905)-LEN(SUBSTITUTE(S905,".",""))</f>
        <v/>
      </c>
      <c r="AB905" s="50">
        <f>AND(W905=5,Y905=4)</f>
        <v/>
      </c>
      <c r="AC905" s="50">
        <f>IF(P905="","",IF(S905="","There is no mapcode in this row, only a country code.",IF(ISNUMBER(FIND(" ",S905)),"There are too many spaces. A mapcode looks like ZAF RDD.2J: the country code, one space, then the code.",IF(Z905&lt;&gt;"","Contains characters that can't be in a mapcode: "&amp;Z905,IF(OR(AA905&lt;&gt;1,W905&lt;2,W905&gt;5,Y905&lt;2,Y905&gt;4),"This doesn't look like a mapcode. Mapcodes look like RDD.2J: 2 to 5 letters or numbers, a dot, then 2 to 4 more.",IF(AND(U905="",NOT(AB905)),"MISSING",IF(AND(U905&lt;&gt;"",OR(LEN(U905)&lt;2,LEN(U905)&gt;6,ISNUMBER(FIND(".",U905)))),"The country code """&amp;U905&amp;""" doesn't look right. Use a code like ZAF (South Africa) or US-CA (California).","")))))))</f>
        <v/>
      </c>
      <c r="AD905" s="50">
        <f>AND(R905&lt;&gt;"",T905&lt;&gt;"",R905&lt;&gt;T905)</f>
        <v/>
      </c>
    </row>
    <row r="906">
      <c r="B906" s="44" t="n"/>
      <c r="C906" s="44" t="n"/>
      <c r="D906" s="45">
        <f>IF(P906="","",IF(AC906="MISSING","MISSING COUNTRY CODE",IF(AC906&lt;&gt;"","NOT A VALID MAPCODE",IF(M906="NO CONNECTION","NO CONNECTION",IF(NOT(ISNUMBER(F906)),"NOT FOUND",IF(AD906,"CONVERTED – PLEASE CHECK","CONVERTED"))))))</f>
        <v/>
      </c>
      <c r="E906" s="46">
        <f>IF(OR(P906="",AC906&lt;&gt;""),"",TRIM(U906&amp;" "&amp;S906))</f>
        <v/>
      </c>
      <c r="F906" s="47">
        <f>IF(OR(M906="",M906="NO CONNECTION"),"",IFERROR(VALUE(SUBSTITUTE(_xlfn.FILTERXML(M906,"//latDeg"),".",MID(1/2,2,1))),""))</f>
        <v/>
      </c>
      <c r="G906" s="47">
        <f>IF(OR(M906="",M906="NO CONNECTION"),"",IFERROR(VALUE(SUBSTITUTE(_xlfn.FILTERXML(M906,"//lonDeg"),".",MID(1/2,2,1))),""))</f>
        <v/>
      </c>
      <c r="H906" s="45">
        <f>IF(ISNUMBER(F906),SUBSTITUTE(ROUND(F906,6)&amp;"",",",".")&amp;", "&amp;SUBSTITUTE(ROUND(G906,6)&amp;"",",","."),"")</f>
        <v/>
      </c>
      <c r="I906" s="46">
        <f>IF(ISNUMBER(F906),IFERROR(HYPERLINK("https://www.mymapcodes.com/go/?t="&amp;IF(U906="","AAA",U906)&amp;"&amp;ma="&amp;LEFT(S906,V906-1)&amp;"&amp;mb="&amp;MID(S906,V906+1,99),"Open on MyMapcodes →"),""),"")</f>
        <v/>
      </c>
      <c r="J906" s="48">
        <f>IF(P906="","",IF(AC906="MISSING","Add the country code: put it in front of the mapcode (e.g. ZAF RDD.2J) or in column C. ZAF = South Africa.",IF(AC906&lt;&gt;"",AC906,IF(M906="NO CONNECTION","Excel couldn't reach the mapcode service. Click the REFRESH RESULTS box just above the table.",IF(NOT(ISNUMBER(F906)),"The mapcode service doesn't recognise "&amp;E906&amp;". Check the mapcode and the country code.",IF(AD906,"Two different country codes were given, so the one in front of the mapcode ("&amp;R906&amp;") was used.",IF(E906&lt;&gt;TRIM(UPPER(B906&amp;"")),"Tidied up to "&amp;E906&amp;".","")))))))</f>
        <v/>
      </c>
      <c r="L906" s="49">
        <f>IF(E906="","",MapcodeAPI&amp;"coords/"&amp;SUBSTITUTE(E906," ","%20"))&amp;LEFT($B$13,0)</f>
        <v/>
      </c>
      <c r="M906" s="49">
        <f>IF(L906="","",IFERROR(_xlfn.WEBSERVICE(L906),IF(MapcodeAPIBackup="","NO CONNECTION",IFERROR(_xlfn.WEBSERVICE(MapcodeAPIBackup&amp;MID(L906,LEN(MapcodeAPI)+1,999)),"NO CONNECTION"))))</f>
        <v/>
      </c>
      <c r="N906" t="inlineStr">
        <is>
          <t xml:space="preserve"> </t>
        </is>
      </c>
      <c r="P906" s="50">
        <f>IFERROR(IF(AND(TRIM(B906&amp;"")="",TRIM(C906&amp;"")=""),"","#"&amp;UPPER(B906&amp;"")),"#(ERROR)")</f>
        <v/>
      </c>
      <c r="Q906" s="50">
        <f>IF(P906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906,2,999)," "," "),"﻿"," "),"​"," "),"⁠"," ")," "," ")," "," "),CHAR(9)," "),CHAR(10)," "),CHAR(13)," "),"MAPCODE"," "),CHAR(34)," "),"“"," "),"”"," "),"'"," "),"’"," "),"‘"," "),"("," "),")"," "),"["," "),"]"," "),"{"," "),"}"," "),","," "),";"," "),"|"," "),":"," "),"/"," "),"\"," ")))</f>
        <v/>
      </c>
      <c r="R906" s="50">
        <f>IF(ISNUMBER(FIND(" ",Q906)),LEFT(Q906,FIND(" ",Q906)-1),"")</f>
        <v/>
      </c>
      <c r="S906" s="50">
        <f>IF(ISNUMBER(FIND(" ",Q906)),TRIM(MID(Q906,FIND(" ",Q906)+1,999)),Q906)</f>
        <v/>
      </c>
      <c r="T9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906&amp;"")," "," "),"﻿"," "),"​"," "),"⁠"," ")," "," ")," "," "),CHAR(9)," "),CHAR(10)," "),CHAR(13)," "),"MAPCODE"," "),CHAR(34)," "),"“"," "),"”"," "),"'"," "),"’"," "),"‘"," "),"("," "),")"," "),"["," "),"]"," "),"{"," "),"}"," "),","," "),";"," "),"|"," "),":"," "),"/"," "),"\"," "))</f>
        <v/>
      </c>
      <c r="U906" s="50">
        <f>IF(R906&lt;&gt;"",R906,T906)</f>
        <v/>
      </c>
      <c r="V906" s="50">
        <f>IFERROR(FIND(".",S906),0)</f>
        <v/>
      </c>
      <c r="W906" s="50">
        <f>IF(V906&gt;0,V906-1,LEN(S906))</f>
        <v/>
      </c>
      <c r="X906" s="50">
        <f>IF(V906=0,"",IFERROR(LEFT(MID(S906,V906+1,99),FIND("-",MID(S906,V906+1,99))-1),MID(S906,V906+1,99)))</f>
        <v/>
      </c>
      <c r="Y906" s="50">
        <f>LEN(X906)</f>
        <v/>
      </c>
      <c r="Z9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906,"0",""),"1",""),"2",""),"3",""),"4",""),"5",""),"6",""),"7",""),"8",""),"9",""),"A",""),"B",""),"C",""),"D",""),"E",""),"F",""),"G",""),"H",""),"I",""),"J",""),"K",""),"L",""),"M",""),"N",""),"O",""),"P",""),"Q",""),"R",""),"S",""),"T",""),"U",""),"V",""),"W",""),"X",""),"Y",""),"Z",""),".",""),"-","")</f>
        <v/>
      </c>
      <c r="AA906" s="50">
        <f>LEN(S906)-LEN(SUBSTITUTE(S906,".",""))</f>
        <v/>
      </c>
      <c r="AB906" s="50">
        <f>AND(W906=5,Y906=4)</f>
        <v/>
      </c>
      <c r="AC906" s="50">
        <f>IF(P906="","",IF(S906="","There is no mapcode in this row, only a country code.",IF(ISNUMBER(FIND(" ",S906)),"There are too many spaces. A mapcode looks like ZAF RDD.2J: the country code, one space, then the code.",IF(Z906&lt;&gt;"","Contains characters that can't be in a mapcode: "&amp;Z906,IF(OR(AA906&lt;&gt;1,W906&lt;2,W906&gt;5,Y906&lt;2,Y906&gt;4),"This doesn't look like a mapcode. Mapcodes look like RDD.2J: 2 to 5 letters or numbers, a dot, then 2 to 4 more.",IF(AND(U906="",NOT(AB906)),"MISSING",IF(AND(U906&lt;&gt;"",OR(LEN(U906)&lt;2,LEN(U906)&gt;6,ISNUMBER(FIND(".",U906)))),"The country code """&amp;U906&amp;""" doesn't look right. Use a code like ZAF (South Africa) or US-CA (California).","")))))))</f>
        <v/>
      </c>
      <c r="AD906" s="50">
        <f>AND(R906&lt;&gt;"",T906&lt;&gt;"",R906&lt;&gt;T906)</f>
        <v/>
      </c>
    </row>
    <row r="907">
      <c r="B907" s="44" t="n"/>
      <c r="C907" s="44" t="n"/>
      <c r="D907" s="45">
        <f>IF(P907="","",IF(AC907="MISSING","MISSING COUNTRY CODE",IF(AC907&lt;&gt;"","NOT A VALID MAPCODE",IF(M907="NO CONNECTION","NO CONNECTION",IF(NOT(ISNUMBER(F907)),"NOT FOUND",IF(AD907,"CONVERTED – PLEASE CHECK","CONVERTED"))))))</f>
        <v/>
      </c>
      <c r="E907" s="46">
        <f>IF(OR(P907="",AC907&lt;&gt;""),"",TRIM(U907&amp;" "&amp;S907))</f>
        <v/>
      </c>
      <c r="F907" s="47">
        <f>IF(OR(M907="",M907="NO CONNECTION"),"",IFERROR(VALUE(SUBSTITUTE(_xlfn.FILTERXML(M907,"//latDeg"),".",MID(1/2,2,1))),""))</f>
        <v/>
      </c>
      <c r="G907" s="47">
        <f>IF(OR(M907="",M907="NO CONNECTION"),"",IFERROR(VALUE(SUBSTITUTE(_xlfn.FILTERXML(M907,"//lonDeg"),".",MID(1/2,2,1))),""))</f>
        <v/>
      </c>
      <c r="H907" s="45">
        <f>IF(ISNUMBER(F907),SUBSTITUTE(ROUND(F907,6)&amp;"",",",".")&amp;", "&amp;SUBSTITUTE(ROUND(G907,6)&amp;"",",","."),"")</f>
        <v/>
      </c>
      <c r="I907" s="46">
        <f>IF(ISNUMBER(F907),IFERROR(HYPERLINK("https://www.mymapcodes.com/go/?t="&amp;IF(U907="","AAA",U907)&amp;"&amp;ma="&amp;LEFT(S907,V907-1)&amp;"&amp;mb="&amp;MID(S907,V907+1,99),"Open on MyMapcodes →"),""),"")</f>
        <v/>
      </c>
      <c r="J907" s="48">
        <f>IF(P907="","",IF(AC907="MISSING","Add the country code: put it in front of the mapcode (e.g. ZAF RDD.2J) or in column C. ZAF = South Africa.",IF(AC907&lt;&gt;"",AC907,IF(M907="NO CONNECTION","Excel couldn't reach the mapcode service. Click the REFRESH RESULTS box just above the table.",IF(NOT(ISNUMBER(F907)),"The mapcode service doesn't recognise "&amp;E907&amp;". Check the mapcode and the country code.",IF(AD907,"Two different country codes were given, so the one in front of the mapcode ("&amp;R907&amp;") was used.",IF(E907&lt;&gt;TRIM(UPPER(B907&amp;"")),"Tidied up to "&amp;E907&amp;".","")))))))</f>
        <v/>
      </c>
      <c r="L907" s="49">
        <f>IF(E907="","",MapcodeAPI&amp;"coords/"&amp;SUBSTITUTE(E907," ","%20"))&amp;LEFT($B$13,0)</f>
        <v/>
      </c>
      <c r="M907" s="49">
        <f>IF(L907="","",IFERROR(_xlfn.WEBSERVICE(L907),IF(MapcodeAPIBackup="","NO CONNECTION",IFERROR(_xlfn.WEBSERVICE(MapcodeAPIBackup&amp;MID(L907,LEN(MapcodeAPI)+1,999)),"NO CONNECTION"))))</f>
        <v/>
      </c>
      <c r="N907" t="inlineStr">
        <is>
          <t xml:space="preserve"> </t>
        </is>
      </c>
      <c r="P907" s="50">
        <f>IFERROR(IF(AND(TRIM(B907&amp;"")="",TRIM(C907&amp;"")=""),"","#"&amp;UPPER(B907&amp;"")),"#(ERROR)")</f>
        <v/>
      </c>
      <c r="Q907" s="50">
        <f>IF(P907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907,2,999)," "," "),"﻿"," "),"​"," "),"⁠"," ")," "," ")," "," "),CHAR(9)," "),CHAR(10)," "),CHAR(13)," "),"MAPCODE"," "),CHAR(34)," "),"“"," "),"”"," "),"'"," "),"’"," "),"‘"," "),"("," "),")"," "),"["," "),"]"," "),"{"," "),"}"," "),","," "),";"," "),"|"," "),":"," "),"/"," "),"\"," ")))</f>
        <v/>
      </c>
      <c r="R907" s="50">
        <f>IF(ISNUMBER(FIND(" ",Q907)),LEFT(Q907,FIND(" ",Q907)-1),"")</f>
        <v/>
      </c>
      <c r="S907" s="50">
        <f>IF(ISNUMBER(FIND(" ",Q907)),TRIM(MID(Q907,FIND(" ",Q907)+1,999)),Q907)</f>
        <v/>
      </c>
      <c r="T9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907&amp;"")," "," "),"﻿"," "),"​"," "),"⁠"," ")," "," ")," "," "),CHAR(9)," "),CHAR(10)," "),CHAR(13)," "),"MAPCODE"," "),CHAR(34)," "),"“"," "),"”"," "),"'"," "),"’"," "),"‘"," "),"("," "),")"," "),"["," "),"]"," "),"{"," "),"}"," "),","," "),";"," "),"|"," "),":"," "),"/"," "),"\"," "))</f>
        <v/>
      </c>
      <c r="U907" s="50">
        <f>IF(R907&lt;&gt;"",R907,T907)</f>
        <v/>
      </c>
      <c r="V907" s="50">
        <f>IFERROR(FIND(".",S907),0)</f>
        <v/>
      </c>
      <c r="W907" s="50">
        <f>IF(V907&gt;0,V907-1,LEN(S907))</f>
        <v/>
      </c>
      <c r="X907" s="50">
        <f>IF(V907=0,"",IFERROR(LEFT(MID(S907,V907+1,99),FIND("-",MID(S907,V907+1,99))-1),MID(S907,V907+1,99)))</f>
        <v/>
      </c>
      <c r="Y907" s="50">
        <f>LEN(X907)</f>
        <v/>
      </c>
      <c r="Z9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907,"0",""),"1",""),"2",""),"3",""),"4",""),"5",""),"6",""),"7",""),"8",""),"9",""),"A",""),"B",""),"C",""),"D",""),"E",""),"F",""),"G",""),"H",""),"I",""),"J",""),"K",""),"L",""),"M",""),"N",""),"O",""),"P",""),"Q",""),"R",""),"S",""),"T",""),"U",""),"V",""),"W",""),"X",""),"Y",""),"Z",""),".",""),"-","")</f>
        <v/>
      </c>
      <c r="AA907" s="50">
        <f>LEN(S907)-LEN(SUBSTITUTE(S907,".",""))</f>
        <v/>
      </c>
      <c r="AB907" s="50">
        <f>AND(W907=5,Y907=4)</f>
        <v/>
      </c>
      <c r="AC907" s="50">
        <f>IF(P907="","",IF(S907="","There is no mapcode in this row, only a country code.",IF(ISNUMBER(FIND(" ",S907)),"There are too many spaces. A mapcode looks like ZAF RDD.2J: the country code, one space, then the code.",IF(Z907&lt;&gt;"","Contains characters that can't be in a mapcode: "&amp;Z907,IF(OR(AA907&lt;&gt;1,W907&lt;2,W907&gt;5,Y907&lt;2,Y907&gt;4),"This doesn't look like a mapcode. Mapcodes look like RDD.2J: 2 to 5 letters or numbers, a dot, then 2 to 4 more.",IF(AND(U907="",NOT(AB907)),"MISSING",IF(AND(U907&lt;&gt;"",OR(LEN(U907)&lt;2,LEN(U907)&gt;6,ISNUMBER(FIND(".",U907)))),"The country code """&amp;U907&amp;""" doesn't look right. Use a code like ZAF (South Africa) or US-CA (California).","")))))))</f>
        <v/>
      </c>
      <c r="AD907" s="50">
        <f>AND(R907&lt;&gt;"",T907&lt;&gt;"",R907&lt;&gt;T907)</f>
        <v/>
      </c>
    </row>
    <row r="908">
      <c r="B908" s="44" t="n"/>
      <c r="C908" s="44" t="n"/>
      <c r="D908" s="45">
        <f>IF(P908="","",IF(AC908="MISSING","MISSING COUNTRY CODE",IF(AC908&lt;&gt;"","NOT A VALID MAPCODE",IF(M908="NO CONNECTION","NO CONNECTION",IF(NOT(ISNUMBER(F908)),"NOT FOUND",IF(AD908,"CONVERTED – PLEASE CHECK","CONVERTED"))))))</f>
        <v/>
      </c>
      <c r="E908" s="46">
        <f>IF(OR(P908="",AC908&lt;&gt;""),"",TRIM(U908&amp;" "&amp;S908))</f>
        <v/>
      </c>
      <c r="F908" s="47">
        <f>IF(OR(M908="",M908="NO CONNECTION"),"",IFERROR(VALUE(SUBSTITUTE(_xlfn.FILTERXML(M908,"//latDeg"),".",MID(1/2,2,1))),""))</f>
        <v/>
      </c>
      <c r="G908" s="47">
        <f>IF(OR(M908="",M908="NO CONNECTION"),"",IFERROR(VALUE(SUBSTITUTE(_xlfn.FILTERXML(M908,"//lonDeg"),".",MID(1/2,2,1))),""))</f>
        <v/>
      </c>
      <c r="H908" s="45">
        <f>IF(ISNUMBER(F908),SUBSTITUTE(ROUND(F908,6)&amp;"",",",".")&amp;", "&amp;SUBSTITUTE(ROUND(G908,6)&amp;"",",","."),"")</f>
        <v/>
      </c>
      <c r="I908" s="46">
        <f>IF(ISNUMBER(F908),IFERROR(HYPERLINK("https://www.mymapcodes.com/go/?t="&amp;IF(U908="","AAA",U908)&amp;"&amp;ma="&amp;LEFT(S908,V908-1)&amp;"&amp;mb="&amp;MID(S908,V908+1,99),"Open on MyMapcodes →"),""),"")</f>
        <v/>
      </c>
      <c r="J908" s="48">
        <f>IF(P908="","",IF(AC908="MISSING","Add the country code: put it in front of the mapcode (e.g. ZAF RDD.2J) or in column C. ZAF = South Africa.",IF(AC908&lt;&gt;"",AC908,IF(M908="NO CONNECTION","Excel couldn't reach the mapcode service. Click the REFRESH RESULTS box just above the table.",IF(NOT(ISNUMBER(F908)),"The mapcode service doesn't recognise "&amp;E908&amp;". Check the mapcode and the country code.",IF(AD908,"Two different country codes were given, so the one in front of the mapcode ("&amp;R908&amp;") was used.",IF(E908&lt;&gt;TRIM(UPPER(B908&amp;"")),"Tidied up to "&amp;E908&amp;".","")))))))</f>
        <v/>
      </c>
      <c r="L908" s="49">
        <f>IF(E908="","",MapcodeAPI&amp;"coords/"&amp;SUBSTITUTE(E908," ","%20"))&amp;LEFT($B$13,0)</f>
        <v/>
      </c>
      <c r="M908" s="49">
        <f>IF(L908="","",IFERROR(_xlfn.WEBSERVICE(L908),IF(MapcodeAPIBackup="","NO CONNECTION",IFERROR(_xlfn.WEBSERVICE(MapcodeAPIBackup&amp;MID(L908,LEN(MapcodeAPI)+1,999)),"NO CONNECTION"))))</f>
        <v/>
      </c>
      <c r="N908" t="inlineStr">
        <is>
          <t xml:space="preserve"> </t>
        </is>
      </c>
      <c r="P908" s="50">
        <f>IFERROR(IF(AND(TRIM(B908&amp;"")="",TRIM(C908&amp;"")=""),"","#"&amp;UPPER(B908&amp;"")),"#(ERROR)")</f>
        <v/>
      </c>
      <c r="Q908" s="50">
        <f>IF(P908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908,2,999)," "," "),"﻿"," "),"​"," "),"⁠"," ")," "," ")," "," "),CHAR(9)," "),CHAR(10)," "),CHAR(13)," "),"MAPCODE"," "),CHAR(34)," "),"“"," "),"”"," "),"'"," "),"’"," "),"‘"," "),"("," "),")"," "),"["," "),"]"," "),"{"," "),"}"," "),","," "),";"," "),"|"," "),":"," "),"/"," "),"\"," ")))</f>
        <v/>
      </c>
      <c r="R908" s="50">
        <f>IF(ISNUMBER(FIND(" ",Q908)),LEFT(Q908,FIND(" ",Q908)-1),"")</f>
        <v/>
      </c>
      <c r="S908" s="50">
        <f>IF(ISNUMBER(FIND(" ",Q908)),TRIM(MID(Q908,FIND(" ",Q908)+1,999)),Q908)</f>
        <v/>
      </c>
      <c r="T9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908&amp;"")," "," "),"﻿"," "),"​"," "),"⁠"," ")," "," ")," "," "),CHAR(9)," "),CHAR(10)," "),CHAR(13)," "),"MAPCODE"," "),CHAR(34)," "),"“"," "),"”"," "),"'"," "),"’"," "),"‘"," "),"("," "),")"," "),"["," "),"]"," "),"{"," "),"}"," "),","," "),";"," "),"|"," "),":"," "),"/"," "),"\"," "))</f>
        <v/>
      </c>
      <c r="U908" s="50">
        <f>IF(R908&lt;&gt;"",R908,T908)</f>
        <v/>
      </c>
      <c r="V908" s="50">
        <f>IFERROR(FIND(".",S908),0)</f>
        <v/>
      </c>
      <c r="W908" s="50">
        <f>IF(V908&gt;0,V908-1,LEN(S908))</f>
        <v/>
      </c>
      <c r="X908" s="50">
        <f>IF(V908=0,"",IFERROR(LEFT(MID(S908,V908+1,99),FIND("-",MID(S908,V908+1,99))-1),MID(S908,V908+1,99)))</f>
        <v/>
      </c>
      <c r="Y908" s="50">
        <f>LEN(X908)</f>
        <v/>
      </c>
      <c r="Z9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908,"0",""),"1",""),"2",""),"3",""),"4",""),"5",""),"6",""),"7",""),"8",""),"9",""),"A",""),"B",""),"C",""),"D",""),"E",""),"F",""),"G",""),"H",""),"I",""),"J",""),"K",""),"L",""),"M",""),"N",""),"O",""),"P",""),"Q",""),"R",""),"S",""),"T",""),"U",""),"V",""),"W",""),"X",""),"Y",""),"Z",""),".",""),"-","")</f>
        <v/>
      </c>
      <c r="AA908" s="50">
        <f>LEN(S908)-LEN(SUBSTITUTE(S908,".",""))</f>
        <v/>
      </c>
      <c r="AB908" s="50">
        <f>AND(W908=5,Y908=4)</f>
        <v/>
      </c>
      <c r="AC908" s="50">
        <f>IF(P908="","",IF(S908="","There is no mapcode in this row, only a country code.",IF(ISNUMBER(FIND(" ",S908)),"There are too many spaces. A mapcode looks like ZAF RDD.2J: the country code, one space, then the code.",IF(Z908&lt;&gt;"","Contains characters that can't be in a mapcode: "&amp;Z908,IF(OR(AA908&lt;&gt;1,W908&lt;2,W908&gt;5,Y908&lt;2,Y908&gt;4),"This doesn't look like a mapcode. Mapcodes look like RDD.2J: 2 to 5 letters or numbers, a dot, then 2 to 4 more.",IF(AND(U908="",NOT(AB908)),"MISSING",IF(AND(U908&lt;&gt;"",OR(LEN(U908)&lt;2,LEN(U908)&gt;6,ISNUMBER(FIND(".",U908)))),"The country code """&amp;U908&amp;""" doesn't look right. Use a code like ZAF (South Africa) or US-CA (California).","")))))))</f>
        <v/>
      </c>
      <c r="AD908" s="50">
        <f>AND(R908&lt;&gt;"",T908&lt;&gt;"",R908&lt;&gt;T908)</f>
        <v/>
      </c>
    </row>
    <row r="909">
      <c r="B909" s="44" t="n"/>
      <c r="C909" s="44" t="n"/>
      <c r="D909" s="45">
        <f>IF(P909="","",IF(AC909="MISSING","MISSING COUNTRY CODE",IF(AC909&lt;&gt;"","NOT A VALID MAPCODE",IF(M909="NO CONNECTION","NO CONNECTION",IF(NOT(ISNUMBER(F909)),"NOT FOUND",IF(AD909,"CONVERTED – PLEASE CHECK","CONVERTED"))))))</f>
        <v/>
      </c>
      <c r="E909" s="46">
        <f>IF(OR(P909="",AC909&lt;&gt;""),"",TRIM(U909&amp;" "&amp;S909))</f>
        <v/>
      </c>
      <c r="F909" s="47">
        <f>IF(OR(M909="",M909="NO CONNECTION"),"",IFERROR(VALUE(SUBSTITUTE(_xlfn.FILTERXML(M909,"//latDeg"),".",MID(1/2,2,1))),""))</f>
        <v/>
      </c>
      <c r="G909" s="47">
        <f>IF(OR(M909="",M909="NO CONNECTION"),"",IFERROR(VALUE(SUBSTITUTE(_xlfn.FILTERXML(M909,"//lonDeg"),".",MID(1/2,2,1))),""))</f>
        <v/>
      </c>
      <c r="H909" s="45">
        <f>IF(ISNUMBER(F909),SUBSTITUTE(ROUND(F909,6)&amp;"",",",".")&amp;", "&amp;SUBSTITUTE(ROUND(G909,6)&amp;"",",","."),"")</f>
        <v/>
      </c>
      <c r="I909" s="46">
        <f>IF(ISNUMBER(F909),IFERROR(HYPERLINK("https://www.mymapcodes.com/go/?t="&amp;IF(U909="","AAA",U909)&amp;"&amp;ma="&amp;LEFT(S909,V909-1)&amp;"&amp;mb="&amp;MID(S909,V909+1,99),"Open on MyMapcodes →"),""),"")</f>
        <v/>
      </c>
      <c r="J909" s="48">
        <f>IF(P909="","",IF(AC909="MISSING","Add the country code: put it in front of the mapcode (e.g. ZAF RDD.2J) or in column C. ZAF = South Africa.",IF(AC909&lt;&gt;"",AC909,IF(M909="NO CONNECTION","Excel couldn't reach the mapcode service. Click the REFRESH RESULTS box just above the table.",IF(NOT(ISNUMBER(F909)),"The mapcode service doesn't recognise "&amp;E909&amp;". Check the mapcode and the country code.",IF(AD909,"Two different country codes were given, so the one in front of the mapcode ("&amp;R909&amp;") was used.",IF(E909&lt;&gt;TRIM(UPPER(B909&amp;"")),"Tidied up to "&amp;E909&amp;".","")))))))</f>
        <v/>
      </c>
      <c r="L909" s="49">
        <f>IF(E909="","",MapcodeAPI&amp;"coords/"&amp;SUBSTITUTE(E909," ","%20"))&amp;LEFT($B$13,0)</f>
        <v/>
      </c>
      <c r="M909" s="49">
        <f>IF(L909="","",IFERROR(_xlfn.WEBSERVICE(L909),IF(MapcodeAPIBackup="","NO CONNECTION",IFERROR(_xlfn.WEBSERVICE(MapcodeAPIBackup&amp;MID(L909,LEN(MapcodeAPI)+1,999)),"NO CONNECTION"))))</f>
        <v/>
      </c>
      <c r="N909" t="inlineStr">
        <is>
          <t xml:space="preserve"> </t>
        </is>
      </c>
      <c r="P909" s="50">
        <f>IFERROR(IF(AND(TRIM(B909&amp;"")="",TRIM(C909&amp;"")=""),"","#"&amp;UPPER(B909&amp;"")),"#(ERROR)")</f>
        <v/>
      </c>
      <c r="Q909" s="50">
        <f>IF(P909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909,2,999)," "," "),"﻿"," "),"​"," "),"⁠"," ")," "," ")," "," "),CHAR(9)," "),CHAR(10)," "),CHAR(13)," "),"MAPCODE"," "),CHAR(34)," "),"“"," "),"”"," "),"'"," "),"’"," "),"‘"," "),"("," "),")"," "),"["," "),"]"," "),"{"," "),"}"," "),","," "),";"," "),"|"," "),":"," "),"/"," "),"\"," ")))</f>
        <v/>
      </c>
      <c r="R909" s="50">
        <f>IF(ISNUMBER(FIND(" ",Q909)),LEFT(Q909,FIND(" ",Q909)-1),"")</f>
        <v/>
      </c>
      <c r="S909" s="50">
        <f>IF(ISNUMBER(FIND(" ",Q909)),TRIM(MID(Q909,FIND(" ",Q909)+1,999)),Q909)</f>
        <v/>
      </c>
      <c r="T9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909&amp;"")," "," "),"﻿"," "),"​"," "),"⁠"," ")," "," ")," "," "),CHAR(9)," "),CHAR(10)," "),CHAR(13)," "),"MAPCODE"," "),CHAR(34)," "),"“"," "),"”"," "),"'"," "),"’"," "),"‘"," "),"("," "),")"," "),"["," "),"]"," "),"{"," "),"}"," "),","," "),";"," "),"|"," "),":"," "),"/"," "),"\"," "))</f>
        <v/>
      </c>
      <c r="U909" s="50">
        <f>IF(R909&lt;&gt;"",R909,T909)</f>
        <v/>
      </c>
      <c r="V909" s="50">
        <f>IFERROR(FIND(".",S909),0)</f>
        <v/>
      </c>
      <c r="W909" s="50">
        <f>IF(V909&gt;0,V909-1,LEN(S909))</f>
        <v/>
      </c>
      <c r="X909" s="50">
        <f>IF(V909=0,"",IFERROR(LEFT(MID(S909,V909+1,99),FIND("-",MID(S909,V909+1,99))-1),MID(S909,V909+1,99)))</f>
        <v/>
      </c>
      <c r="Y909" s="50">
        <f>LEN(X909)</f>
        <v/>
      </c>
      <c r="Z9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909,"0",""),"1",""),"2",""),"3",""),"4",""),"5",""),"6",""),"7",""),"8",""),"9",""),"A",""),"B",""),"C",""),"D",""),"E",""),"F",""),"G",""),"H",""),"I",""),"J",""),"K",""),"L",""),"M",""),"N",""),"O",""),"P",""),"Q",""),"R",""),"S",""),"T",""),"U",""),"V",""),"W",""),"X",""),"Y",""),"Z",""),".",""),"-","")</f>
        <v/>
      </c>
      <c r="AA909" s="50">
        <f>LEN(S909)-LEN(SUBSTITUTE(S909,".",""))</f>
        <v/>
      </c>
      <c r="AB909" s="50">
        <f>AND(W909=5,Y909=4)</f>
        <v/>
      </c>
      <c r="AC909" s="50">
        <f>IF(P909="","",IF(S909="","There is no mapcode in this row, only a country code.",IF(ISNUMBER(FIND(" ",S909)),"There are too many spaces. A mapcode looks like ZAF RDD.2J: the country code, one space, then the code.",IF(Z909&lt;&gt;"","Contains characters that can't be in a mapcode: "&amp;Z909,IF(OR(AA909&lt;&gt;1,W909&lt;2,W909&gt;5,Y909&lt;2,Y909&gt;4),"This doesn't look like a mapcode. Mapcodes look like RDD.2J: 2 to 5 letters or numbers, a dot, then 2 to 4 more.",IF(AND(U909="",NOT(AB909)),"MISSING",IF(AND(U909&lt;&gt;"",OR(LEN(U909)&lt;2,LEN(U909)&gt;6,ISNUMBER(FIND(".",U909)))),"The country code """&amp;U909&amp;""" doesn't look right. Use a code like ZAF (South Africa) or US-CA (California).","")))))))</f>
        <v/>
      </c>
      <c r="AD909" s="50">
        <f>AND(R909&lt;&gt;"",T909&lt;&gt;"",R909&lt;&gt;T909)</f>
        <v/>
      </c>
    </row>
    <row r="910">
      <c r="B910" s="44" t="n"/>
      <c r="C910" s="44" t="n"/>
      <c r="D910" s="45">
        <f>IF(P910="","",IF(AC910="MISSING","MISSING COUNTRY CODE",IF(AC910&lt;&gt;"","NOT A VALID MAPCODE",IF(M910="NO CONNECTION","NO CONNECTION",IF(NOT(ISNUMBER(F910)),"NOT FOUND",IF(AD910,"CONVERTED – PLEASE CHECK","CONVERTED"))))))</f>
        <v/>
      </c>
      <c r="E910" s="46">
        <f>IF(OR(P910="",AC910&lt;&gt;""),"",TRIM(U910&amp;" "&amp;S910))</f>
        <v/>
      </c>
      <c r="F910" s="47">
        <f>IF(OR(M910="",M910="NO CONNECTION"),"",IFERROR(VALUE(SUBSTITUTE(_xlfn.FILTERXML(M910,"//latDeg"),".",MID(1/2,2,1))),""))</f>
        <v/>
      </c>
      <c r="G910" s="47">
        <f>IF(OR(M910="",M910="NO CONNECTION"),"",IFERROR(VALUE(SUBSTITUTE(_xlfn.FILTERXML(M910,"//lonDeg"),".",MID(1/2,2,1))),""))</f>
        <v/>
      </c>
      <c r="H910" s="45">
        <f>IF(ISNUMBER(F910),SUBSTITUTE(ROUND(F910,6)&amp;"",",",".")&amp;", "&amp;SUBSTITUTE(ROUND(G910,6)&amp;"",",","."),"")</f>
        <v/>
      </c>
      <c r="I910" s="46">
        <f>IF(ISNUMBER(F910),IFERROR(HYPERLINK("https://www.mymapcodes.com/go/?t="&amp;IF(U910="","AAA",U910)&amp;"&amp;ma="&amp;LEFT(S910,V910-1)&amp;"&amp;mb="&amp;MID(S910,V910+1,99),"Open on MyMapcodes →"),""),"")</f>
        <v/>
      </c>
      <c r="J910" s="48">
        <f>IF(P910="","",IF(AC910="MISSING","Add the country code: put it in front of the mapcode (e.g. ZAF RDD.2J) or in column C. ZAF = South Africa.",IF(AC910&lt;&gt;"",AC910,IF(M910="NO CONNECTION","Excel couldn't reach the mapcode service. Click the REFRESH RESULTS box just above the table.",IF(NOT(ISNUMBER(F910)),"The mapcode service doesn't recognise "&amp;E910&amp;". Check the mapcode and the country code.",IF(AD910,"Two different country codes were given, so the one in front of the mapcode ("&amp;R910&amp;") was used.",IF(E910&lt;&gt;TRIM(UPPER(B910&amp;"")),"Tidied up to "&amp;E910&amp;".","")))))))</f>
        <v/>
      </c>
      <c r="L910" s="49">
        <f>IF(E910="","",MapcodeAPI&amp;"coords/"&amp;SUBSTITUTE(E910," ","%20"))&amp;LEFT($B$13,0)</f>
        <v/>
      </c>
      <c r="M910" s="49">
        <f>IF(L910="","",IFERROR(_xlfn.WEBSERVICE(L910),IF(MapcodeAPIBackup="","NO CONNECTION",IFERROR(_xlfn.WEBSERVICE(MapcodeAPIBackup&amp;MID(L910,LEN(MapcodeAPI)+1,999)),"NO CONNECTION"))))</f>
        <v/>
      </c>
      <c r="N910" t="inlineStr">
        <is>
          <t xml:space="preserve"> </t>
        </is>
      </c>
      <c r="P910" s="50">
        <f>IFERROR(IF(AND(TRIM(B910&amp;"")="",TRIM(C910&amp;"")=""),"","#"&amp;UPPER(B910&amp;"")),"#(ERROR)")</f>
        <v/>
      </c>
      <c r="Q910" s="50">
        <f>IF(P910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910,2,999)," "," "),"﻿"," "),"​"," "),"⁠"," ")," "," ")," "," "),CHAR(9)," "),CHAR(10)," "),CHAR(13)," "),"MAPCODE"," "),CHAR(34)," "),"“"," "),"”"," "),"'"," "),"’"," "),"‘"," "),"("," "),")"," "),"["," "),"]"," "),"{"," "),"}"," "),","," "),";"," "),"|"," "),":"," "),"/"," "),"\"," ")))</f>
        <v/>
      </c>
      <c r="R910" s="50">
        <f>IF(ISNUMBER(FIND(" ",Q910)),LEFT(Q910,FIND(" ",Q910)-1),"")</f>
        <v/>
      </c>
      <c r="S910" s="50">
        <f>IF(ISNUMBER(FIND(" ",Q910)),TRIM(MID(Q910,FIND(" ",Q910)+1,999)),Q910)</f>
        <v/>
      </c>
      <c r="T9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910&amp;"")," "," "),"﻿"," "),"​"," "),"⁠"," ")," "," ")," "," "),CHAR(9)," "),CHAR(10)," "),CHAR(13)," "),"MAPCODE"," "),CHAR(34)," "),"“"," "),"”"," "),"'"," "),"’"," "),"‘"," "),"("," "),")"," "),"["," "),"]"," "),"{"," "),"}"," "),","," "),";"," "),"|"," "),":"," "),"/"," "),"\"," "))</f>
        <v/>
      </c>
      <c r="U910" s="50">
        <f>IF(R910&lt;&gt;"",R910,T910)</f>
        <v/>
      </c>
      <c r="V910" s="50">
        <f>IFERROR(FIND(".",S910),0)</f>
        <v/>
      </c>
      <c r="W910" s="50">
        <f>IF(V910&gt;0,V910-1,LEN(S910))</f>
        <v/>
      </c>
      <c r="X910" s="50">
        <f>IF(V910=0,"",IFERROR(LEFT(MID(S910,V910+1,99),FIND("-",MID(S910,V910+1,99))-1),MID(S910,V910+1,99)))</f>
        <v/>
      </c>
      <c r="Y910" s="50">
        <f>LEN(X910)</f>
        <v/>
      </c>
      <c r="Z9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910,"0",""),"1",""),"2",""),"3",""),"4",""),"5",""),"6",""),"7",""),"8",""),"9",""),"A",""),"B",""),"C",""),"D",""),"E",""),"F",""),"G",""),"H",""),"I",""),"J",""),"K",""),"L",""),"M",""),"N",""),"O",""),"P",""),"Q",""),"R",""),"S",""),"T",""),"U",""),"V",""),"W",""),"X",""),"Y",""),"Z",""),".",""),"-","")</f>
        <v/>
      </c>
      <c r="AA910" s="50">
        <f>LEN(S910)-LEN(SUBSTITUTE(S910,".",""))</f>
        <v/>
      </c>
      <c r="AB910" s="50">
        <f>AND(W910=5,Y910=4)</f>
        <v/>
      </c>
      <c r="AC910" s="50">
        <f>IF(P910="","",IF(S910="","There is no mapcode in this row, only a country code.",IF(ISNUMBER(FIND(" ",S910)),"There are too many spaces. A mapcode looks like ZAF RDD.2J: the country code, one space, then the code.",IF(Z910&lt;&gt;"","Contains characters that can't be in a mapcode: "&amp;Z910,IF(OR(AA910&lt;&gt;1,W910&lt;2,W910&gt;5,Y910&lt;2,Y910&gt;4),"This doesn't look like a mapcode. Mapcodes look like RDD.2J: 2 to 5 letters or numbers, a dot, then 2 to 4 more.",IF(AND(U910="",NOT(AB910)),"MISSING",IF(AND(U910&lt;&gt;"",OR(LEN(U910)&lt;2,LEN(U910)&gt;6,ISNUMBER(FIND(".",U910)))),"The country code """&amp;U910&amp;""" doesn't look right. Use a code like ZAF (South Africa) or US-CA (California).","")))))))</f>
        <v/>
      </c>
      <c r="AD910" s="50">
        <f>AND(R910&lt;&gt;"",T910&lt;&gt;"",R910&lt;&gt;T910)</f>
        <v/>
      </c>
    </row>
    <row r="911">
      <c r="B911" s="44" t="n"/>
      <c r="C911" s="44" t="n"/>
      <c r="D911" s="45">
        <f>IF(P911="","",IF(AC911="MISSING","MISSING COUNTRY CODE",IF(AC911&lt;&gt;"","NOT A VALID MAPCODE",IF(M911="NO CONNECTION","NO CONNECTION",IF(NOT(ISNUMBER(F911)),"NOT FOUND",IF(AD911,"CONVERTED – PLEASE CHECK","CONVERTED"))))))</f>
        <v/>
      </c>
      <c r="E911" s="46">
        <f>IF(OR(P911="",AC911&lt;&gt;""),"",TRIM(U911&amp;" "&amp;S911))</f>
        <v/>
      </c>
      <c r="F911" s="47">
        <f>IF(OR(M911="",M911="NO CONNECTION"),"",IFERROR(VALUE(SUBSTITUTE(_xlfn.FILTERXML(M911,"//latDeg"),".",MID(1/2,2,1))),""))</f>
        <v/>
      </c>
      <c r="G911" s="47">
        <f>IF(OR(M911="",M911="NO CONNECTION"),"",IFERROR(VALUE(SUBSTITUTE(_xlfn.FILTERXML(M911,"//lonDeg"),".",MID(1/2,2,1))),""))</f>
        <v/>
      </c>
      <c r="H911" s="45">
        <f>IF(ISNUMBER(F911),SUBSTITUTE(ROUND(F911,6)&amp;"",",",".")&amp;", "&amp;SUBSTITUTE(ROUND(G911,6)&amp;"",",","."),"")</f>
        <v/>
      </c>
      <c r="I911" s="46">
        <f>IF(ISNUMBER(F911),IFERROR(HYPERLINK("https://www.mymapcodes.com/go/?t="&amp;IF(U911="","AAA",U911)&amp;"&amp;ma="&amp;LEFT(S911,V911-1)&amp;"&amp;mb="&amp;MID(S911,V911+1,99),"Open on MyMapcodes →"),""),"")</f>
        <v/>
      </c>
      <c r="J911" s="48">
        <f>IF(P911="","",IF(AC911="MISSING","Add the country code: put it in front of the mapcode (e.g. ZAF RDD.2J) or in column C. ZAF = South Africa.",IF(AC911&lt;&gt;"",AC911,IF(M911="NO CONNECTION","Excel couldn't reach the mapcode service. Click the REFRESH RESULTS box just above the table.",IF(NOT(ISNUMBER(F911)),"The mapcode service doesn't recognise "&amp;E911&amp;". Check the mapcode and the country code.",IF(AD911,"Two different country codes were given, so the one in front of the mapcode ("&amp;R911&amp;") was used.",IF(E911&lt;&gt;TRIM(UPPER(B911&amp;"")),"Tidied up to "&amp;E911&amp;".","")))))))</f>
        <v/>
      </c>
      <c r="L911" s="49">
        <f>IF(E911="","",MapcodeAPI&amp;"coords/"&amp;SUBSTITUTE(E911," ","%20"))&amp;LEFT($B$13,0)</f>
        <v/>
      </c>
      <c r="M911" s="49">
        <f>IF(L911="","",IFERROR(_xlfn.WEBSERVICE(L911),IF(MapcodeAPIBackup="","NO CONNECTION",IFERROR(_xlfn.WEBSERVICE(MapcodeAPIBackup&amp;MID(L911,LEN(MapcodeAPI)+1,999)),"NO CONNECTION"))))</f>
        <v/>
      </c>
      <c r="N911" t="inlineStr">
        <is>
          <t xml:space="preserve"> </t>
        </is>
      </c>
      <c r="P911" s="50">
        <f>IFERROR(IF(AND(TRIM(B911&amp;"")="",TRIM(C911&amp;"")=""),"","#"&amp;UPPER(B911&amp;"")),"#(ERROR)")</f>
        <v/>
      </c>
      <c r="Q911" s="50">
        <f>IF(P911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911,2,999)," "," "),"﻿"," "),"​"," "),"⁠"," ")," "," ")," "," "),CHAR(9)," "),CHAR(10)," "),CHAR(13)," "),"MAPCODE"," "),CHAR(34)," "),"“"," "),"”"," "),"'"," "),"’"," "),"‘"," "),"("," "),")"," "),"["," "),"]"," "),"{"," "),"}"," "),","," "),";"," "),"|"," "),":"," "),"/"," "),"\"," ")))</f>
        <v/>
      </c>
      <c r="R911" s="50">
        <f>IF(ISNUMBER(FIND(" ",Q911)),LEFT(Q911,FIND(" ",Q911)-1),"")</f>
        <v/>
      </c>
      <c r="S911" s="50">
        <f>IF(ISNUMBER(FIND(" ",Q911)),TRIM(MID(Q911,FIND(" ",Q911)+1,999)),Q911)</f>
        <v/>
      </c>
      <c r="T9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911&amp;"")," "," "),"﻿"," "),"​"," "),"⁠"," ")," "," ")," "," "),CHAR(9)," "),CHAR(10)," "),CHAR(13)," "),"MAPCODE"," "),CHAR(34)," "),"“"," "),"”"," "),"'"," "),"’"," "),"‘"," "),"("," "),")"," "),"["," "),"]"," "),"{"," "),"}"," "),","," "),";"," "),"|"," "),":"," "),"/"," "),"\"," "))</f>
        <v/>
      </c>
      <c r="U911" s="50">
        <f>IF(R911&lt;&gt;"",R911,T911)</f>
        <v/>
      </c>
      <c r="V911" s="50">
        <f>IFERROR(FIND(".",S911),0)</f>
        <v/>
      </c>
      <c r="W911" s="50">
        <f>IF(V911&gt;0,V911-1,LEN(S911))</f>
        <v/>
      </c>
      <c r="X911" s="50">
        <f>IF(V911=0,"",IFERROR(LEFT(MID(S911,V911+1,99),FIND("-",MID(S911,V911+1,99))-1),MID(S911,V911+1,99)))</f>
        <v/>
      </c>
      <c r="Y911" s="50">
        <f>LEN(X911)</f>
        <v/>
      </c>
      <c r="Z9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911,"0",""),"1",""),"2",""),"3",""),"4",""),"5",""),"6",""),"7",""),"8",""),"9",""),"A",""),"B",""),"C",""),"D",""),"E",""),"F",""),"G",""),"H",""),"I",""),"J",""),"K",""),"L",""),"M",""),"N",""),"O",""),"P",""),"Q",""),"R",""),"S",""),"T",""),"U",""),"V",""),"W",""),"X",""),"Y",""),"Z",""),".",""),"-","")</f>
        <v/>
      </c>
      <c r="AA911" s="50">
        <f>LEN(S911)-LEN(SUBSTITUTE(S911,".",""))</f>
        <v/>
      </c>
      <c r="AB911" s="50">
        <f>AND(W911=5,Y911=4)</f>
        <v/>
      </c>
      <c r="AC911" s="50">
        <f>IF(P911="","",IF(S911="","There is no mapcode in this row, only a country code.",IF(ISNUMBER(FIND(" ",S911)),"There are too many spaces. A mapcode looks like ZAF RDD.2J: the country code, one space, then the code.",IF(Z911&lt;&gt;"","Contains characters that can't be in a mapcode: "&amp;Z911,IF(OR(AA911&lt;&gt;1,W911&lt;2,W911&gt;5,Y911&lt;2,Y911&gt;4),"This doesn't look like a mapcode. Mapcodes look like RDD.2J: 2 to 5 letters or numbers, a dot, then 2 to 4 more.",IF(AND(U911="",NOT(AB911)),"MISSING",IF(AND(U911&lt;&gt;"",OR(LEN(U911)&lt;2,LEN(U911)&gt;6,ISNUMBER(FIND(".",U911)))),"The country code """&amp;U911&amp;""" doesn't look right. Use a code like ZAF (South Africa) or US-CA (California).","")))))))</f>
        <v/>
      </c>
      <c r="AD911" s="50">
        <f>AND(R911&lt;&gt;"",T911&lt;&gt;"",R911&lt;&gt;T911)</f>
        <v/>
      </c>
    </row>
    <row r="912">
      <c r="B912" s="44" t="n"/>
      <c r="C912" s="44" t="n"/>
      <c r="D912" s="45">
        <f>IF(P912="","",IF(AC912="MISSING","MISSING COUNTRY CODE",IF(AC912&lt;&gt;"","NOT A VALID MAPCODE",IF(M912="NO CONNECTION","NO CONNECTION",IF(NOT(ISNUMBER(F912)),"NOT FOUND",IF(AD912,"CONVERTED – PLEASE CHECK","CONVERTED"))))))</f>
        <v/>
      </c>
      <c r="E912" s="46">
        <f>IF(OR(P912="",AC912&lt;&gt;""),"",TRIM(U912&amp;" "&amp;S912))</f>
        <v/>
      </c>
      <c r="F912" s="47">
        <f>IF(OR(M912="",M912="NO CONNECTION"),"",IFERROR(VALUE(SUBSTITUTE(_xlfn.FILTERXML(M912,"//latDeg"),".",MID(1/2,2,1))),""))</f>
        <v/>
      </c>
      <c r="G912" s="47">
        <f>IF(OR(M912="",M912="NO CONNECTION"),"",IFERROR(VALUE(SUBSTITUTE(_xlfn.FILTERXML(M912,"//lonDeg"),".",MID(1/2,2,1))),""))</f>
        <v/>
      </c>
      <c r="H912" s="45">
        <f>IF(ISNUMBER(F912),SUBSTITUTE(ROUND(F912,6)&amp;"",",",".")&amp;", "&amp;SUBSTITUTE(ROUND(G912,6)&amp;"",",","."),"")</f>
        <v/>
      </c>
      <c r="I912" s="46">
        <f>IF(ISNUMBER(F912),IFERROR(HYPERLINK("https://www.mymapcodes.com/go/?t="&amp;IF(U912="","AAA",U912)&amp;"&amp;ma="&amp;LEFT(S912,V912-1)&amp;"&amp;mb="&amp;MID(S912,V912+1,99),"Open on MyMapcodes →"),""),"")</f>
        <v/>
      </c>
      <c r="J912" s="48">
        <f>IF(P912="","",IF(AC912="MISSING","Add the country code: put it in front of the mapcode (e.g. ZAF RDD.2J) or in column C. ZAF = South Africa.",IF(AC912&lt;&gt;"",AC912,IF(M912="NO CONNECTION","Excel couldn't reach the mapcode service. Click the REFRESH RESULTS box just above the table.",IF(NOT(ISNUMBER(F912)),"The mapcode service doesn't recognise "&amp;E912&amp;". Check the mapcode and the country code.",IF(AD912,"Two different country codes were given, so the one in front of the mapcode ("&amp;R912&amp;") was used.",IF(E912&lt;&gt;TRIM(UPPER(B912&amp;"")),"Tidied up to "&amp;E912&amp;".","")))))))</f>
        <v/>
      </c>
      <c r="L912" s="49">
        <f>IF(E912="","",MapcodeAPI&amp;"coords/"&amp;SUBSTITUTE(E912," ","%20"))&amp;LEFT($B$13,0)</f>
        <v/>
      </c>
      <c r="M912" s="49">
        <f>IF(L912="","",IFERROR(_xlfn.WEBSERVICE(L912),IF(MapcodeAPIBackup="","NO CONNECTION",IFERROR(_xlfn.WEBSERVICE(MapcodeAPIBackup&amp;MID(L912,LEN(MapcodeAPI)+1,999)),"NO CONNECTION"))))</f>
        <v/>
      </c>
      <c r="N912" t="inlineStr">
        <is>
          <t xml:space="preserve"> </t>
        </is>
      </c>
      <c r="P912" s="50">
        <f>IFERROR(IF(AND(TRIM(B912&amp;"")="",TRIM(C912&amp;"")=""),"","#"&amp;UPPER(B912&amp;"")),"#(ERROR)")</f>
        <v/>
      </c>
      <c r="Q912" s="50">
        <f>IF(P912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912,2,999)," "," "),"﻿"," "),"​"," "),"⁠"," ")," "," ")," "," "),CHAR(9)," "),CHAR(10)," "),CHAR(13)," "),"MAPCODE"," "),CHAR(34)," "),"“"," "),"”"," "),"'"," "),"’"," "),"‘"," "),"("," "),")"," "),"["," "),"]"," "),"{"," "),"}"," "),","," "),";"," "),"|"," "),":"," "),"/"," "),"\"," ")))</f>
        <v/>
      </c>
      <c r="R912" s="50">
        <f>IF(ISNUMBER(FIND(" ",Q912)),LEFT(Q912,FIND(" ",Q912)-1),"")</f>
        <v/>
      </c>
      <c r="S912" s="50">
        <f>IF(ISNUMBER(FIND(" ",Q912)),TRIM(MID(Q912,FIND(" ",Q912)+1,999)),Q912)</f>
        <v/>
      </c>
      <c r="T9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912&amp;"")," "," "),"﻿"," "),"​"," "),"⁠"," ")," "," ")," "," "),CHAR(9)," "),CHAR(10)," "),CHAR(13)," "),"MAPCODE"," "),CHAR(34)," "),"“"," "),"”"," "),"'"," "),"’"," "),"‘"," "),"("," "),")"," "),"["," "),"]"," "),"{"," "),"}"," "),","," "),";"," "),"|"," "),":"," "),"/"," "),"\"," "))</f>
        <v/>
      </c>
      <c r="U912" s="50">
        <f>IF(R912&lt;&gt;"",R912,T912)</f>
        <v/>
      </c>
      <c r="V912" s="50">
        <f>IFERROR(FIND(".",S912),0)</f>
        <v/>
      </c>
      <c r="W912" s="50">
        <f>IF(V912&gt;0,V912-1,LEN(S912))</f>
        <v/>
      </c>
      <c r="X912" s="50">
        <f>IF(V912=0,"",IFERROR(LEFT(MID(S912,V912+1,99),FIND("-",MID(S912,V912+1,99))-1),MID(S912,V912+1,99)))</f>
        <v/>
      </c>
      <c r="Y912" s="50">
        <f>LEN(X912)</f>
        <v/>
      </c>
      <c r="Z9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912,"0",""),"1",""),"2",""),"3",""),"4",""),"5",""),"6",""),"7",""),"8",""),"9",""),"A",""),"B",""),"C",""),"D",""),"E",""),"F",""),"G",""),"H",""),"I",""),"J",""),"K",""),"L",""),"M",""),"N",""),"O",""),"P",""),"Q",""),"R",""),"S",""),"T",""),"U",""),"V",""),"W",""),"X",""),"Y",""),"Z",""),".",""),"-","")</f>
        <v/>
      </c>
      <c r="AA912" s="50">
        <f>LEN(S912)-LEN(SUBSTITUTE(S912,".",""))</f>
        <v/>
      </c>
      <c r="AB912" s="50">
        <f>AND(W912=5,Y912=4)</f>
        <v/>
      </c>
      <c r="AC912" s="50">
        <f>IF(P912="","",IF(S912="","There is no mapcode in this row, only a country code.",IF(ISNUMBER(FIND(" ",S912)),"There are too many spaces. A mapcode looks like ZAF RDD.2J: the country code, one space, then the code.",IF(Z912&lt;&gt;"","Contains characters that can't be in a mapcode: "&amp;Z912,IF(OR(AA912&lt;&gt;1,W912&lt;2,W912&gt;5,Y912&lt;2,Y912&gt;4),"This doesn't look like a mapcode. Mapcodes look like RDD.2J: 2 to 5 letters or numbers, a dot, then 2 to 4 more.",IF(AND(U912="",NOT(AB912)),"MISSING",IF(AND(U912&lt;&gt;"",OR(LEN(U912)&lt;2,LEN(U912)&gt;6,ISNUMBER(FIND(".",U912)))),"The country code """&amp;U912&amp;""" doesn't look right. Use a code like ZAF (South Africa) or US-CA (California).","")))))))</f>
        <v/>
      </c>
      <c r="AD912" s="50">
        <f>AND(R912&lt;&gt;"",T912&lt;&gt;"",R912&lt;&gt;T912)</f>
        <v/>
      </c>
    </row>
    <row r="913">
      <c r="B913" s="44" t="n"/>
      <c r="C913" s="44" t="n"/>
      <c r="D913" s="45">
        <f>IF(P913="","",IF(AC913="MISSING","MISSING COUNTRY CODE",IF(AC913&lt;&gt;"","NOT A VALID MAPCODE",IF(M913="NO CONNECTION","NO CONNECTION",IF(NOT(ISNUMBER(F913)),"NOT FOUND",IF(AD913,"CONVERTED – PLEASE CHECK","CONVERTED"))))))</f>
        <v/>
      </c>
      <c r="E913" s="46">
        <f>IF(OR(P913="",AC913&lt;&gt;""),"",TRIM(U913&amp;" "&amp;S913))</f>
        <v/>
      </c>
      <c r="F913" s="47">
        <f>IF(OR(M913="",M913="NO CONNECTION"),"",IFERROR(VALUE(SUBSTITUTE(_xlfn.FILTERXML(M913,"//latDeg"),".",MID(1/2,2,1))),""))</f>
        <v/>
      </c>
      <c r="G913" s="47">
        <f>IF(OR(M913="",M913="NO CONNECTION"),"",IFERROR(VALUE(SUBSTITUTE(_xlfn.FILTERXML(M913,"//lonDeg"),".",MID(1/2,2,1))),""))</f>
        <v/>
      </c>
      <c r="H913" s="45">
        <f>IF(ISNUMBER(F913),SUBSTITUTE(ROUND(F913,6)&amp;"",",",".")&amp;", "&amp;SUBSTITUTE(ROUND(G913,6)&amp;"",",","."),"")</f>
        <v/>
      </c>
      <c r="I913" s="46">
        <f>IF(ISNUMBER(F913),IFERROR(HYPERLINK("https://www.mymapcodes.com/go/?t="&amp;IF(U913="","AAA",U913)&amp;"&amp;ma="&amp;LEFT(S913,V913-1)&amp;"&amp;mb="&amp;MID(S913,V913+1,99),"Open on MyMapcodes →"),""),"")</f>
        <v/>
      </c>
      <c r="J913" s="48">
        <f>IF(P913="","",IF(AC913="MISSING","Add the country code: put it in front of the mapcode (e.g. ZAF RDD.2J) or in column C. ZAF = South Africa.",IF(AC913&lt;&gt;"",AC913,IF(M913="NO CONNECTION","Excel couldn't reach the mapcode service. Click the REFRESH RESULTS box just above the table.",IF(NOT(ISNUMBER(F913)),"The mapcode service doesn't recognise "&amp;E913&amp;". Check the mapcode and the country code.",IF(AD913,"Two different country codes were given, so the one in front of the mapcode ("&amp;R913&amp;") was used.",IF(E913&lt;&gt;TRIM(UPPER(B913&amp;"")),"Tidied up to "&amp;E913&amp;".","")))))))</f>
        <v/>
      </c>
      <c r="L913" s="49">
        <f>IF(E913="","",MapcodeAPI&amp;"coords/"&amp;SUBSTITUTE(E913," ","%20"))&amp;LEFT($B$13,0)</f>
        <v/>
      </c>
      <c r="M913" s="49">
        <f>IF(L913="","",IFERROR(_xlfn.WEBSERVICE(L913),IF(MapcodeAPIBackup="","NO CONNECTION",IFERROR(_xlfn.WEBSERVICE(MapcodeAPIBackup&amp;MID(L913,LEN(MapcodeAPI)+1,999)),"NO CONNECTION"))))</f>
        <v/>
      </c>
      <c r="N913" t="inlineStr">
        <is>
          <t xml:space="preserve"> </t>
        </is>
      </c>
      <c r="P913" s="50">
        <f>IFERROR(IF(AND(TRIM(B913&amp;"")="",TRIM(C913&amp;"")=""),"","#"&amp;UPPER(B913&amp;"")),"#(ERROR)")</f>
        <v/>
      </c>
      <c r="Q913" s="50">
        <f>IF(P913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913,2,999)," "," "),"﻿"," "),"​"," "),"⁠"," ")," "," ")," "," "),CHAR(9)," "),CHAR(10)," "),CHAR(13)," "),"MAPCODE"," "),CHAR(34)," "),"“"," "),"”"," "),"'"," "),"’"," "),"‘"," "),"("," "),")"," "),"["," "),"]"," "),"{"," "),"}"," "),","," "),";"," "),"|"," "),":"," "),"/"," "),"\"," ")))</f>
        <v/>
      </c>
      <c r="R913" s="50">
        <f>IF(ISNUMBER(FIND(" ",Q913)),LEFT(Q913,FIND(" ",Q913)-1),"")</f>
        <v/>
      </c>
      <c r="S913" s="50">
        <f>IF(ISNUMBER(FIND(" ",Q913)),TRIM(MID(Q913,FIND(" ",Q913)+1,999)),Q913)</f>
        <v/>
      </c>
      <c r="T9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913&amp;"")," "," "),"﻿"," "),"​"," "),"⁠"," ")," "," ")," "," "),CHAR(9)," "),CHAR(10)," "),CHAR(13)," "),"MAPCODE"," "),CHAR(34)," "),"“"," "),"”"," "),"'"," "),"’"," "),"‘"," "),"("," "),")"," "),"["," "),"]"," "),"{"," "),"}"," "),","," "),";"," "),"|"," "),":"," "),"/"," "),"\"," "))</f>
        <v/>
      </c>
      <c r="U913" s="50">
        <f>IF(R913&lt;&gt;"",R913,T913)</f>
        <v/>
      </c>
      <c r="V913" s="50">
        <f>IFERROR(FIND(".",S913),0)</f>
        <v/>
      </c>
      <c r="W913" s="50">
        <f>IF(V913&gt;0,V913-1,LEN(S913))</f>
        <v/>
      </c>
      <c r="X913" s="50">
        <f>IF(V913=0,"",IFERROR(LEFT(MID(S913,V913+1,99),FIND("-",MID(S913,V913+1,99))-1),MID(S913,V913+1,99)))</f>
        <v/>
      </c>
      <c r="Y913" s="50">
        <f>LEN(X913)</f>
        <v/>
      </c>
      <c r="Z9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913,"0",""),"1",""),"2",""),"3",""),"4",""),"5",""),"6",""),"7",""),"8",""),"9",""),"A",""),"B",""),"C",""),"D",""),"E",""),"F",""),"G",""),"H",""),"I",""),"J",""),"K",""),"L",""),"M",""),"N",""),"O",""),"P",""),"Q",""),"R",""),"S",""),"T",""),"U",""),"V",""),"W",""),"X",""),"Y",""),"Z",""),".",""),"-","")</f>
        <v/>
      </c>
      <c r="AA913" s="50">
        <f>LEN(S913)-LEN(SUBSTITUTE(S913,".",""))</f>
        <v/>
      </c>
      <c r="AB913" s="50">
        <f>AND(W913=5,Y913=4)</f>
        <v/>
      </c>
      <c r="AC913" s="50">
        <f>IF(P913="","",IF(S913="","There is no mapcode in this row, only a country code.",IF(ISNUMBER(FIND(" ",S913)),"There are too many spaces. A mapcode looks like ZAF RDD.2J: the country code, one space, then the code.",IF(Z913&lt;&gt;"","Contains characters that can't be in a mapcode: "&amp;Z913,IF(OR(AA913&lt;&gt;1,W913&lt;2,W913&gt;5,Y913&lt;2,Y913&gt;4),"This doesn't look like a mapcode. Mapcodes look like RDD.2J: 2 to 5 letters or numbers, a dot, then 2 to 4 more.",IF(AND(U913="",NOT(AB913)),"MISSING",IF(AND(U913&lt;&gt;"",OR(LEN(U913)&lt;2,LEN(U913)&gt;6,ISNUMBER(FIND(".",U913)))),"The country code """&amp;U913&amp;""" doesn't look right. Use a code like ZAF (South Africa) or US-CA (California).","")))))))</f>
        <v/>
      </c>
      <c r="AD913" s="50">
        <f>AND(R913&lt;&gt;"",T913&lt;&gt;"",R913&lt;&gt;T913)</f>
        <v/>
      </c>
    </row>
    <row r="914">
      <c r="B914" s="44" t="n"/>
      <c r="C914" s="44" t="n"/>
      <c r="D914" s="45">
        <f>IF(P914="","",IF(AC914="MISSING","MISSING COUNTRY CODE",IF(AC914&lt;&gt;"","NOT A VALID MAPCODE",IF(M914="NO CONNECTION","NO CONNECTION",IF(NOT(ISNUMBER(F914)),"NOT FOUND",IF(AD914,"CONVERTED – PLEASE CHECK","CONVERTED"))))))</f>
        <v/>
      </c>
      <c r="E914" s="46">
        <f>IF(OR(P914="",AC914&lt;&gt;""),"",TRIM(U914&amp;" "&amp;S914))</f>
        <v/>
      </c>
      <c r="F914" s="47">
        <f>IF(OR(M914="",M914="NO CONNECTION"),"",IFERROR(VALUE(SUBSTITUTE(_xlfn.FILTERXML(M914,"//latDeg"),".",MID(1/2,2,1))),""))</f>
        <v/>
      </c>
      <c r="G914" s="47">
        <f>IF(OR(M914="",M914="NO CONNECTION"),"",IFERROR(VALUE(SUBSTITUTE(_xlfn.FILTERXML(M914,"//lonDeg"),".",MID(1/2,2,1))),""))</f>
        <v/>
      </c>
      <c r="H914" s="45">
        <f>IF(ISNUMBER(F914),SUBSTITUTE(ROUND(F914,6)&amp;"",",",".")&amp;", "&amp;SUBSTITUTE(ROUND(G914,6)&amp;"",",","."),"")</f>
        <v/>
      </c>
      <c r="I914" s="46">
        <f>IF(ISNUMBER(F914),IFERROR(HYPERLINK("https://www.mymapcodes.com/go/?t="&amp;IF(U914="","AAA",U914)&amp;"&amp;ma="&amp;LEFT(S914,V914-1)&amp;"&amp;mb="&amp;MID(S914,V914+1,99),"Open on MyMapcodes →"),""),"")</f>
        <v/>
      </c>
      <c r="J914" s="48">
        <f>IF(P914="","",IF(AC914="MISSING","Add the country code: put it in front of the mapcode (e.g. ZAF RDD.2J) or in column C. ZAF = South Africa.",IF(AC914&lt;&gt;"",AC914,IF(M914="NO CONNECTION","Excel couldn't reach the mapcode service. Click the REFRESH RESULTS box just above the table.",IF(NOT(ISNUMBER(F914)),"The mapcode service doesn't recognise "&amp;E914&amp;". Check the mapcode and the country code.",IF(AD914,"Two different country codes were given, so the one in front of the mapcode ("&amp;R914&amp;") was used.",IF(E914&lt;&gt;TRIM(UPPER(B914&amp;"")),"Tidied up to "&amp;E914&amp;".","")))))))</f>
        <v/>
      </c>
      <c r="L914" s="49">
        <f>IF(E914="","",MapcodeAPI&amp;"coords/"&amp;SUBSTITUTE(E914," ","%20"))&amp;LEFT($B$13,0)</f>
        <v/>
      </c>
      <c r="M914" s="49">
        <f>IF(L914="","",IFERROR(_xlfn.WEBSERVICE(L914),IF(MapcodeAPIBackup="","NO CONNECTION",IFERROR(_xlfn.WEBSERVICE(MapcodeAPIBackup&amp;MID(L914,LEN(MapcodeAPI)+1,999)),"NO CONNECTION"))))</f>
        <v/>
      </c>
      <c r="N914" t="inlineStr">
        <is>
          <t xml:space="preserve"> </t>
        </is>
      </c>
      <c r="P914" s="50">
        <f>IFERROR(IF(AND(TRIM(B914&amp;"")="",TRIM(C914&amp;"")=""),"","#"&amp;UPPER(B914&amp;"")),"#(ERROR)")</f>
        <v/>
      </c>
      <c r="Q914" s="50">
        <f>IF(P914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914,2,999)," "," "),"﻿"," "),"​"," "),"⁠"," ")," "," ")," "," "),CHAR(9)," "),CHAR(10)," "),CHAR(13)," "),"MAPCODE"," "),CHAR(34)," "),"“"," "),"”"," "),"'"," "),"’"," "),"‘"," "),"("," "),")"," "),"["," "),"]"," "),"{"," "),"}"," "),","," "),";"," "),"|"," "),":"," "),"/"," "),"\"," ")))</f>
        <v/>
      </c>
      <c r="R914" s="50">
        <f>IF(ISNUMBER(FIND(" ",Q914)),LEFT(Q914,FIND(" ",Q914)-1),"")</f>
        <v/>
      </c>
      <c r="S914" s="50">
        <f>IF(ISNUMBER(FIND(" ",Q914)),TRIM(MID(Q914,FIND(" ",Q914)+1,999)),Q914)</f>
        <v/>
      </c>
      <c r="T9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914&amp;"")," "," "),"﻿"," "),"​"," "),"⁠"," ")," "," ")," "," "),CHAR(9)," "),CHAR(10)," "),CHAR(13)," "),"MAPCODE"," "),CHAR(34)," "),"“"," "),"”"," "),"'"," "),"’"," "),"‘"," "),"("," "),")"," "),"["," "),"]"," "),"{"," "),"}"," "),","," "),";"," "),"|"," "),":"," "),"/"," "),"\"," "))</f>
        <v/>
      </c>
      <c r="U914" s="50">
        <f>IF(R914&lt;&gt;"",R914,T914)</f>
        <v/>
      </c>
      <c r="V914" s="50">
        <f>IFERROR(FIND(".",S914),0)</f>
        <v/>
      </c>
      <c r="W914" s="50">
        <f>IF(V914&gt;0,V914-1,LEN(S914))</f>
        <v/>
      </c>
      <c r="X914" s="50">
        <f>IF(V914=0,"",IFERROR(LEFT(MID(S914,V914+1,99),FIND("-",MID(S914,V914+1,99))-1),MID(S914,V914+1,99)))</f>
        <v/>
      </c>
      <c r="Y914" s="50">
        <f>LEN(X914)</f>
        <v/>
      </c>
      <c r="Z9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914,"0",""),"1",""),"2",""),"3",""),"4",""),"5",""),"6",""),"7",""),"8",""),"9",""),"A",""),"B",""),"C",""),"D",""),"E",""),"F",""),"G",""),"H",""),"I",""),"J",""),"K",""),"L",""),"M",""),"N",""),"O",""),"P",""),"Q",""),"R",""),"S",""),"T",""),"U",""),"V",""),"W",""),"X",""),"Y",""),"Z",""),".",""),"-","")</f>
        <v/>
      </c>
      <c r="AA914" s="50">
        <f>LEN(S914)-LEN(SUBSTITUTE(S914,".",""))</f>
        <v/>
      </c>
      <c r="AB914" s="50">
        <f>AND(W914=5,Y914=4)</f>
        <v/>
      </c>
      <c r="AC914" s="50">
        <f>IF(P914="","",IF(S914="","There is no mapcode in this row, only a country code.",IF(ISNUMBER(FIND(" ",S914)),"There are too many spaces. A mapcode looks like ZAF RDD.2J: the country code, one space, then the code.",IF(Z914&lt;&gt;"","Contains characters that can't be in a mapcode: "&amp;Z914,IF(OR(AA914&lt;&gt;1,W914&lt;2,W914&gt;5,Y914&lt;2,Y914&gt;4),"This doesn't look like a mapcode. Mapcodes look like RDD.2J: 2 to 5 letters or numbers, a dot, then 2 to 4 more.",IF(AND(U914="",NOT(AB914)),"MISSING",IF(AND(U914&lt;&gt;"",OR(LEN(U914)&lt;2,LEN(U914)&gt;6,ISNUMBER(FIND(".",U914)))),"The country code """&amp;U914&amp;""" doesn't look right. Use a code like ZAF (South Africa) or US-CA (California).","")))))))</f>
        <v/>
      </c>
      <c r="AD914" s="50">
        <f>AND(R914&lt;&gt;"",T914&lt;&gt;"",R914&lt;&gt;T914)</f>
        <v/>
      </c>
    </row>
    <row r="915">
      <c r="B915" s="44" t="n"/>
      <c r="C915" s="44" t="n"/>
      <c r="D915" s="45">
        <f>IF(P915="","",IF(AC915="MISSING","MISSING COUNTRY CODE",IF(AC915&lt;&gt;"","NOT A VALID MAPCODE",IF(M915="NO CONNECTION","NO CONNECTION",IF(NOT(ISNUMBER(F915)),"NOT FOUND",IF(AD915,"CONVERTED – PLEASE CHECK","CONVERTED"))))))</f>
        <v/>
      </c>
      <c r="E915" s="46">
        <f>IF(OR(P915="",AC915&lt;&gt;""),"",TRIM(U915&amp;" "&amp;S915))</f>
        <v/>
      </c>
      <c r="F915" s="47">
        <f>IF(OR(M915="",M915="NO CONNECTION"),"",IFERROR(VALUE(SUBSTITUTE(_xlfn.FILTERXML(M915,"//latDeg"),".",MID(1/2,2,1))),""))</f>
        <v/>
      </c>
      <c r="G915" s="47">
        <f>IF(OR(M915="",M915="NO CONNECTION"),"",IFERROR(VALUE(SUBSTITUTE(_xlfn.FILTERXML(M915,"//lonDeg"),".",MID(1/2,2,1))),""))</f>
        <v/>
      </c>
      <c r="H915" s="45">
        <f>IF(ISNUMBER(F915),SUBSTITUTE(ROUND(F915,6)&amp;"",",",".")&amp;", "&amp;SUBSTITUTE(ROUND(G915,6)&amp;"",",","."),"")</f>
        <v/>
      </c>
      <c r="I915" s="46">
        <f>IF(ISNUMBER(F915),IFERROR(HYPERLINK("https://www.mymapcodes.com/go/?t="&amp;IF(U915="","AAA",U915)&amp;"&amp;ma="&amp;LEFT(S915,V915-1)&amp;"&amp;mb="&amp;MID(S915,V915+1,99),"Open on MyMapcodes →"),""),"")</f>
        <v/>
      </c>
      <c r="J915" s="48">
        <f>IF(P915="","",IF(AC915="MISSING","Add the country code: put it in front of the mapcode (e.g. ZAF RDD.2J) or in column C. ZAF = South Africa.",IF(AC915&lt;&gt;"",AC915,IF(M915="NO CONNECTION","Excel couldn't reach the mapcode service. Click the REFRESH RESULTS box just above the table.",IF(NOT(ISNUMBER(F915)),"The mapcode service doesn't recognise "&amp;E915&amp;". Check the mapcode and the country code.",IF(AD915,"Two different country codes were given, so the one in front of the mapcode ("&amp;R915&amp;") was used.",IF(E915&lt;&gt;TRIM(UPPER(B915&amp;"")),"Tidied up to "&amp;E915&amp;".","")))))))</f>
        <v/>
      </c>
      <c r="L915" s="49">
        <f>IF(E915="","",MapcodeAPI&amp;"coords/"&amp;SUBSTITUTE(E915," ","%20"))&amp;LEFT($B$13,0)</f>
        <v/>
      </c>
      <c r="M915" s="49">
        <f>IF(L915="","",IFERROR(_xlfn.WEBSERVICE(L915),IF(MapcodeAPIBackup="","NO CONNECTION",IFERROR(_xlfn.WEBSERVICE(MapcodeAPIBackup&amp;MID(L915,LEN(MapcodeAPI)+1,999)),"NO CONNECTION"))))</f>
        <v/>
      </c>
      <c r="N915" t="inlineStr">
        <is>
          <t xml:space="preserve"> </t>
        </is>
      </c>
      <c r="P915" s="50">
        <f>IFERROR(IF(AND(TRIM(B915&amp;"")="",TRIM(C915&amp;"")=""),"","#"&amp;UPPER(B915&amp;"")),"#(ERROR)")</f>
        <v/>
      </c>
      <c r="Q915" s="50">
        <f>IF(P915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915,2,999)," "," "),"﻿"," "),"​"," "),"⁠"," ")," "," ")," "," "),CHAR(9)," "),CHAR(10)," "),CHAR(13)," "),"MAPCODE"," "),CHAR(34)," "),"“"," "),"”"," "),"'"," "),"’"," "),"‘"," "),"("," "),")"," "),"["," "),"]"," "),"{"," "),"}"," "),","," "),";"," "),"|"," "),":"," "),"/"," "),"\"," ")))</f>
        <v/>
      </c>
      <c r="R915" s="50">
        <f>IF(ISNUMBER(FIND(" ",Q915)),LEFT(Q915,FIND(" ",Q915)-1),"")</f>
        <v/>
      </c>
      <c r="S915" s="50">
        <f>IF(ISNUMBER(FIND(" ",Q915)),TRIM(MID(Q915,FIND(" ",Q915)+1,999)),Q915)</f>
        <v/>
      </c>
      <c r="T9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915&amp;"")," "," "),"﻿"," "),"​"," "),"⁠"," ")," "," ")," "," "),CHAR(9)," "),CHAR(10)," "),CHAR(13)," "),"MAPCODE"," "),CHAR(34)," "),"“"," "),"”"," "),"'"," "),"’"," "),"‘"," "),"("," "),")"," "),"["," "),"]"," "),"{"," "),"}"," "),","," "),";"," "),"|"," "),":"," "),"/"," "),"\"," "))</f>
        <v/>
      </c>
      <c r="U915" s="50">
        <f>IF(R915&lt;&gt;"",R915,T915)</f>
        <v/>
      </c>
      <c r="V915" s="50">
        <f>IFERROR(FIND(".",S915),0)</f>
        <v/>
      </c>
      <c r="W915" s="50">
        <f>IF(V915&gt;0,V915-1,LEN(S915))</f>
        <v/>
      </c>
      <c r="X915" s="50">
        <f>IF(V915=0,"",IFERROR(LEFT(MID(S915,V915+1,99),FIND("-",MID(S915,V915+1,99))-1),MID(S915,V915+1,99)))</f>
        <v/>
      </c>
      <c r="Y915" s="50">
        <f>LEN(X915)</f>
        <v/>
      </c>
      <c r="Z9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915,"0",""),"1",""),"2",""),"3",""),"4",""),"5",""),"6",""),"7",""),"8",""),"9",""),"A",""),"B",""),"C",""),"D",""),"E",""),"F",""),"G",""),"H",""),"I",""),"J",""),"K",""),"L",""),"M",""),"N",""),"O",""),"P",""),"Q",""),"R",""),"S",""),"T",""),"U",""),"V",""),"W",""),"X",""),"Y",""),"Z",""),".",""),"-","")</f>
        <v/>
      </c>
      <c r="AA915" s="50">
        <f>LEN(S915)-LEN(SUBSTITUTE(S915,".",""))</f>
        <v/>
      </c>
      <c r="AB915" s="50">
        <f>AND(W915=5,Y915=4)</f>
        <v/>
      </c>
      <c r="AC915" s="50">
        <f>IF(P915="","",IF(S915="","There is no mapcode in this row, only a country code.",IF(ISNUMBER(FIND(" ",S915)),"There are too many spaces. A mapcode looks like ZAF RDD.2J: the country code, one space, then the code.",IF(Z915&lt;&gt;"","Contains characters that can't be in a mapcode: "&amp;Z915,IF(OR(AA915&lt;&gt;1,W915&lt;2,W915&gt;5,Y915&lt;2,Y915&gt;4),"This doesn't look like a mapcode. Mapcodes look like RDD.2J: 2 to 5 letters or numbers, a dot, then 2 to 4 more.",IF(AND(U915="",NOT(AB915)),"MISSING",IF(AND(U915&lt;&gt;"",OR(LEN(U915)&lt;2,LEN(U915)&gt;6,ISNUMBER(FIND(".",U915)))),"The country code """&amp;U915&amp;""" doesn't look right. Use a code like ZAF (South Africa) or US-CA (California).","")))))))</f>
        <v/>
      </c>
      <c r="AD915" s="50">
        <f>AND(R915&lt;&gt;"",T915&lt;&gt;"",R915&lt;&gt;T915)</f>
        <v/>
      </c>
    </row>
    <row r="916">
      <c r="B916" s="44" t="n"/>
      <c r="C916" s="44" t="n"/>
      <c r="D916" s="45">
        <f>IF(P916="","",IF(AC916="MISSING","MISSING COUNTRY CODE",IF(AC916&lt;&gt;"","NOT A VALID MAPCODE",IF(M916="NO CONNECTION","NO CONNECTION",IF(NOT(ISNUMBER(F916)),"NOT FOUND",IF(AD916,"CONVERTED – PLEASE CHECK","CONVERTED"))))))</f>
        <v/>
      </c>
      <c r="E916" s="46">
        <f>IF(OR(P916="",AC916&lt;&gt;""),"",TRIM(U916&amp;" "&amp;S916))</f>
        <v/>
      </c>
      <c r="F916" s="47">
        <f>IF(OR(M916="",M916="NO CONNECTION"),"",IFERROR(VALUE(SUBSTITUTE(_xlfn.FILTERXML(M916,"//latDeg"),".",MID(1/2,2,1))),""))</f>
        <v/>
      </c>
      <c r="G916" s="47">
        <f>IF(OR(M916="",M916="NO CONNECTION"),"",IFERROR(VALUE(SUBSTITUTE(_xlfn.FILTERXML(M916,"//lonDeg"),".",MID(1/2,2,1))),""))</f>
        <v/>
      </c>
      <c r="H916" s="45">
        <f>IF(ISNUMBER(F916),SUBSTITUTE(ROUND(F916,6)&amp;"",",",".")&amp;", "&amp;SUBSTITUTE(ROUND(G916,6)&amp;"",",","."),"")</f>
        <v/>
      </c>
      <c r="I916" s="46">
        <f>IF(ISNUMBER(F916),IFERROR(HYPERLINK("https://www.mymapcodes.com/go/?t="&amp;IF(U916="","AAA",U916)&amp;"&amp;ma="&amp;LEFT(S916,V916-1)&amp;"&amp;mb="&amp;MID(S916,V916+1,99),"Open on MyMapcodes →"),""),"")</f>
        <v/>
      </c>
      <c r="J916" s="48">
        <f>IF(P916="","",IF(AC916="MISSING","Add the country code: put it in front of the mapcode (e.g. ZAF RDD.2J) or in column C. ZAF = South Africa.",IF(AC916&lt;&gt;"",AC916,IF(M916="NO CONNECTION","Excel couldn't reach the mapcode service. Click the REFRESH RESULTS box just above the table.",IF(NOT(ISNUMBER(F916)),"The mapcode service doesn't recognise "&amp;E916&amp;". Check the mapcode and the country code.",IF(AD916,"Two different country codes were given, so the one in front of the mapcode ("&amp;R916&amp;") was used.",IF(E916&lt;&gt;TRIM(UPPER(B916&amp;"")),"Tidied up to "&amp;E916&amp;".","")))))))</f>
        <v/>
      </c>
      <c r="L916" s="49">
        <f>IF(E916="","",MapcodeAPI&amp;"coords/"&amp;SUBSTITUTE(E916," ","%20"))&amp;LEFT($B$13,0)</f>
        <v/>
      </c>
      <c r="M916" s="49">
        <f>IF(L916="","",IFERROR(_xlfn.WEBSERVICE(L916),IF(MapcodeAPIBackup="","NO CONNECTION",IFERROR(_xlfn.WEBSERVICE(MapcodeAPIBackup&amp;MID(L916,LEN(MapcodeAPI)+1,999)),"NO CONNECTION"))))</f>
        <v/>
      </c>
      <c r="N916" t="inlineStr">
        <is>
          <t xml:space="preserve"> </t>
        </is>
      </c>
      <c r="P916" s="50">
        <f>IFERROR(IF(AND(TRIM(B916&amp;"")="",TRIM(C916&amp;"")=""),"","#"&amp;UPPER(B916&amp;"")),"#(ERROR)")</f>
        <v/>
      </c>
      <c r="Q916" s="50">
        <f>IF(P916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916,2,999)," "," "),"﻿"," "),"​"," "),"⁠"," ")," "," ")," "," "),CHAR(9)," "),CHAR(10)," "),CHAR(13)," "),"MAPCODE"," "),CHAR(34)," "),"“"," "),"”"," "),"'"," "),"’"," "),"‘"," "),"("," "),")"," "),"["," "),"]"," "),"{"," "),"}"," "),","," "),";"," "),"|"," "),":"," "),"/"," "),"\"," ")))</f>
        <v/>
      </c>
      <c r="R916" s="50">
        <f>IF(ISNUMBER(FIND(" ",Q916)),LEFT(Q916,FIND(" ",Q916)-1),"")</f>
        <v/>
      </c>
      <c r="S916" s="50">
        <f>IF(ISNUMBER(FIND(" ",Q916)),TRIM(MID(Q916,FIND(" ",Q916)+1,999)),Q916)</f>
        <v/>
      </c>
      <c r="T9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916&amp;"")," "," "),"﻿"," "),"​"," "),"⁠"," ")," "," ")," "," "),CHAR(9)," "),CHAR(10)," "),CHAR(13)," "),"MAPCODE"," "),CHAR(34)," "),"“"," "),"”"," "),"'"," "),"’"," "),"‘"," "),"("," "),")"," "),"["," "),"]"," "),"{"," "),"}"," "),","," "),";"," "),"|"," "),":"," "),"/"," "),"\"," "))</f>
        <v/>
      </c>
      <c r="U916" s="50">
        <f>IF(R916&lt;&gt;"",R916,T916)</f>
        <v/>
      </c>
      <c r="V916" s="50">
        <f>IFERROR(FIND(".",S916),0)</f>
        <v/>
      </c>
      <c r="W916" s="50">
        <f>IF(V916&gt;0,V916-1,LEN(S916))</f>
        <v/>
      </c>
      <c r="X916" s="50">
        <f>IF(V916=0,"",IFERROR(LEFT(MID(S916,V916+1,99),FIND("-",MID(S916,V916+1,99))-1),MID(S916,V916+1,99)))</f>
        <v/>
      </c>
      <c r="Y916" s="50">
        <f>LEN(X916)</f>
        <v/>
      </c>
      <c r="Z9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916,"0",""),"1",""),"2",""),"3",""),"4",""),"5",""),"6",""),"7",""),"8",""),"9",""),"A",""),"B",""),"C",""),"D",""),"E",""),"F",""),"G",""),"H",""),"I",""),"J",""),"K",""),"L",""),"M",""),"N",""),"O",""),"P",""),"Q",""),"R",""),"S",""),"T",""),"U",""),"V",""),"W",""),"X",""),"Y",""),"Z",""),".",""),"-","")</f>
        <v/>
      </c>
      <c r="AA916" s="50">
        <f>LEN(S916)-LEN(SUBSTITUTE(S916,".",""))</f>
        <v/>
      </c>
      <c r="AB916" s="50">
        <f>AND(W916=5,Y916=4)</f>
        <v/>
      </c>
      <c r="AC916" s="50">
        <f>IF(P916="","",IF(S916="","There is no mapcode in this row, only a country code.",IF(ISNUMBER(FIND(" ",S916)),"There are too many spaces. A mapcode looks like ZAF RDD.2J: the country code, one space, then the code.",IF(Z916&lt;&gt;"","Contains characters that can't be in a mapcode: "&amp;Z916,IF(OR(AA916&lt;&gt;1,W916&lt;2,W916&gt;5,Y916&lt;2,Y916&gt;4),"This doesn't look like a mapcode. Mapcodes look like RDD.2J: 2 to 5 letters or numbers, a dot, then 2 to 4 more.",IF(AND(U916="",NOT(AB916)),"MISSING",IF(AND(U916&lt;&gt;"",OR(LEN(U916)&lt;2,LEN(U916)&gt;6,ISNUMBER(FIND(".",U916)))),"The country code """&amp;U916&amp;""" doesn't look right. Use a code like ZAF (South Africa) or US-CA (California).","")))))))</f>
        <v/>
      </c>
      <c r="AD916" s="50">
        <f>AND(R916&lt;&gt;"",T916&lt;&gt;"",R916&lt;&gt;T916)</f>
        <v/>
      </c>
    </row>
    <row r="917">
      <c r="B917" s="44" t="n"/>
      <c r="C917" s="44" t="n"/>
      <c r="D917" s="45">
        <f>IF(P917="","",IF(AC917="MISSING","MISSING COUNTRY CODE",IF(AC917&lt;&gt;"","NOT A VALID MAPCODE",IF(M917="NO CONNECTION","NO CONNECTION",IF(NOT(ISNUMBER(F917)),"NOT FOUND",IF(AD917,"CONVERTED – PLEASE CHECK","CONVERTED"))))))</f>
        <v/>
      </c>
      <c r="E917" s="46">
        <f>IF(OR(P917="",AC917&lt;&gt;""),"",TRIM(U917&amp;" "&amp;S917))</f>
        <v/>
      </c>
      <c r="F917" s="47">
        <f>IF(OR(M917="",M917="NO CONNECTION"),"",IFERROR(VALUE(SUBSTITUTE(_xlfn.FILTERXML(M917,"//latDeg"),".",MID(1/2,2,1))),""))</f>
        <v/>
      </c>
      <c r="G917" s="47">
        <f>IF(OR(M917="",M917="NO CONNECTION"),"",IFERROR(VALUE(SUBSTITUTE(_xlfn.FILTERXML(M917,"//lonDeg"),".",MID(1/2,2,1))),""))</f>
        <v/>
      </c>
      <c r="H917" s="45">
        <f>IF(ISNUMBER(F917),SUBSTITUTE(ROUND(F917,6)&amp;"",",",".")&amp;", "&amp;SUBSTITUTE(ROUND(G917,6)&amp;"",",","."),"")</f>
        <v/>
      </c>
      <c r="I917" s="46">
        <f>IF(ISNUMBER(F917),IFERROR(HYPERLINK("https://www.mymapcodes.com/go/?t="&amp;IF(U917="","AAA",U917)&amp;"&amp;ma="&amp;LEFT(S917,V917-1)&amp;"&amp;mb="&amp;MID(S917,V917+1,99),"Open on MyMapcodes →"),""),"")</f>
        <v/>
      </c>
      <c r="J917" s="48">
        <f>IF(P917="","",IF(AC917="MISSING","Add the country code: put it in front of the mapcode (e.g. ZAF RDD.2J) or in column C. ZAF = South Africa.",IF(AC917&lt;&gt;"",AC917,IF(M917="NO CONNECTION","Excel couldn't reach the mapcode service. Click the REFRESH RESULTS box just above the table.",IF(NOT(ISNUMBER(F917)),"The mapcode service doesn't recognise "&amp;E917&amp;". Check the mapcode and the country code.",IF(AD917,"Two different country codes were given, so the one in front of the mapcode ("&amp;R917&amp;") was used.",IF(E917&lt;&gt;TRIM(UPPER(B917&amp;"")),"Tidied up to "&amp;E917&amp;".","")))))))</f>
        <v/>
      </c>
      <c r="L917" s="49">
        <f>IF(E917="","",MapcodeAPI&amp;"coords/"&amp;SUBSTITUTE(E917," ","%20"))&amp;LEFT($B$13,0)</f>
        <v/>
      </c>
      <c r="M917" s="49">
        <f>IF(L917="","",IFERROR(_xlfn.WEBSERVICE(L917),IF(MapcodeAPIBackup="","NO CONNECTION",IFERROR(_xlfn.WEBSERVICE(MapcodeAPIBackup&amp;MID(L917,LEN(MapcodeAPI)+1,999)),"NO CONNECTION"))))</f>
        <v/>
      </c>
      <c r="N917" t="inlineStr">
        <is>
          <t xml:space="preserve"> </t>
        </is>
      </c>
      <c r="P917" s="50">
        <f>IFERROR(IF(AND(TRIM(B917&amp;"")="",TRIM(C917&amp;"")=""),"","#"&amp;UPPER(B917&amp;"")),"#(ERROR)")</f>
        <v/>
      </c>
      <c r="Q917" s="50">
        <f>IF(P917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917,2,999)," "," "),"﻿"," "),"​"," "),"⁠"," ")," "," ")," "," "),CHAR(9)," "),CHAR(10)," "),CHAR(13)," "),"MAPCODE"," "),CHAR(34)," "),"“"," "),"”"," "),"'"," "),"’"," "),"‘"," "),"("," "),")"," "),"["," "),"]"," "),"{"," "),"}"," "),","," "),";"," "),"|"," "),":"," "),"/"," "),"\"," ")))</f>
        <v/>
      </c>
      <c r="R917" s="50">
        <f>IF(ISNUMBER(FIND(" ",Q917)),LEFT(Q917,FIND(" ",Q917)-1),"")</f>
        <v/>
      </c>
      <c r="S917" s="50">
        <f>IF(ISNUMBER(FIND(" ",Q917)),TRIM(MID(Q917,FIND(" ",Q917)+1,999)),Q917)</f>
        <v/>
      </c>
      <c r="T91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917&amp;"")," "," "),"﻿"," "),"​"," "),"⁠"," ")," "," ")," "," "),CHAR(9)," "),CHAR(10)," "),CHAR(13)," "),"MAPCODE"," "),CHAR(34)," "),"“"," "),"”"," "),"'"," "),"’"," "),"‘"," "),"("," "),")"," "),"["," "),"]"," "),"{"," "),"}"," "),","," "),";"," "),"|"," "),":"," "),"/"," "),"\"," "))</f>
        <v/>
      </c>
      <c r="U917" s="50">
        <f>IF(R917&lt;&gt;"",R917,T917)</f>
        <v/>
      </c>
      <c r="V917" s="50">
        <f>IFERROR(FIND(".",S917),0)</f>
        <v/>
      </c>
      <c r="W917" s="50">
        <f>IF(V917&gt;0,V917-1,LEN(S917))</f>
        <v/>
      </c>
      <c r="X917" s="50">
        <f>IF(V917=0,"",IFERROR(LEFT(MID(S917,V917+1,99),FIND("-",MID(S917,V917+1,99))-1),MID(S917,V917+1,99)))</f>
        <v/>
      </c>
      <c r="Y917" s="50">
        <f>LEN(X917)</f>
        <v/>
      </c>
      <c r="Z91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917,"0",""),"1",""),"2",""),"3",""),"4",""),"5",""),"6",""),"7",""),"8",""),"9",""),"A",""),"B",""),"C",""),"D",""),"E",""),"F",""),"G",""),"H",""),"I",""),"J",""),"K",""),"L",""),"M",""),"N",""),"O",""),"P",""),"Q",""),"R",""),"S",""),"T",""),"U",""),"V",""),"W",""),"X",""),"Y",""),"Z",""),".",""),"-","")</f>
        <v/>
      </c>
      <c r="AA917" s="50">
        <f>LEN(S917)-LEN(SUBSTITUTE(S917,".",""))</f>
        <v/>
      </c>
      <c r="AB917" s="50">
        <f>AND(W917=5,Y917=4)</f>
        <v/>
      </c>
      <c r="AC917" s="50">
        <f>IF(P917="","",IF(S917="","There is no mapcode in this row, only a country code.",IF(ISNUMBER(FIND(" ",S917)),"There are too many spaces. A mapcode looks like ZAF RDD.2J: the country code, one space, then the code.",IF(Z917&lt;&gt;"","Contains characters that can't be in a mapcode: "&amp;Z917,IF(OR(AA917&lt;&gt;1,W917&lt;2,W917&gt;5,Y917&lt;2,Y917&gt;4),"This doesn't look like a mapcode. Mapcodes look like RDD.2J: 2 to 5 letters or numbers, a dot, then 2 to 4 more.",IF(AND(U917="",NOT(AB917)),"MISSING",IF(AND(U917&lt;&gt;"",OR(LEN(U917)&lt;2,LEN(U917)&gt;6,ISNUMBER(FIND(".",U917)))),"The country code """&amp;U917&amp;""" doesn't look right. Use a code like ZAF (South Africa) or US-CA (California).","")))))))</f>
        <v/>
      </c>
      <c r="AD917" s="50">
        <f>AND(R917&lt;&gt;"",T917&lt;&gt;"",R917&lt;&gt;T917)</f>
        <v/>
      </c>
    </row>
    <row r="918">
      <c r="B918" s="44" t="n"/>
      <c r="C918" s="44" t="n"/>
      <c r="D918" s="45">
        <f>IF(P918="","",IF(AC918="MISSING","MISSING COUNTRY CODE",IF(AC918&lt;&gt;"","NOT A VALID MAPCODE",IF(M918="NO CONNECTION","NO CONNECTION",IF(NOT(ISNUMBER(F918)),"NOT FOUND",IF(AD918,"CONVERTED – PLEASE CHECK","CONVERTED"))))))</f>
        <v/>
      </c>
      <c r="E918" s="46">
        <f>IF(OR(P918="",AC918&lt;&gt;""),"",TRIM(U918&amp;" "&amp;S918))</f>
        <v/>
      </c>
      <c r="F918" s="47">
        <f>IF(OR(M918="",M918="NO CONNECTION"),"",IFERROR(VALUE(SUBSTITUTE(_xlfn.FILTERXML(M918,"//latDeg"),".",MID(1/2,2,1))),""))</f>
        <v/>
      </c>
      <c r="G918" s="47">
        <f>IF(OR(M918="",M918="NO CONNECTION"),"",IFERROR(VALUE(SUBSTITUTE(_xlfn.FILTERXML(M918,"//lonDeg"),".",MID(1/2,2,1))),""))</f>
        <v/>
      </c>
      <c r="H918" s="45">
        <f>IF(ISNUMBER(F918),SUBSTITUTE(ROUND(F918,6)&amp;"",",",".")&amp;", "&amp;SUBSTITUTE(ROUND(G918,6)&amp;"",",","."),"")</f>
        <v/>
      </c>
      <c r="I918" s="46">
        <f>IF(ISNUMBER(F918),IFERROR(HYPERLINK("https://www.mymapcodes.com/go/?t="&amp;IF(U918="","AAA",U918)&amp;"&amp;ma="&amp;LEFT(S918,V918-1)&amp;"&amp;mb="&amp;MID(S918,V918+1,99),"Open on MyMapcodes →"),""),"")</f>
        <v/>
      </c>
      <c r="J918" s="48">
        <f>IF(P918="","",IF(AC918="MISSING","Add the country code: put it in front of the mapcode (e.g. ZAF RDD.2J) or in column C. ZAF = South Africa.",IF(AC918&lt;&gt;"",AC918,IF(M918="NO CONNECTION","Excel couldn't reach the mapcode service. Click the REFRESH RESULTS box just above the table.",IF(NOT(ISNUMBER(F918)),"The mapcode service doesn't recognise "&amp;E918&amp;". Check the mapcode and the country code.",IF(AD918,"Two different country codes were given, so the one in front of the mapcode ("&amp;R918&amp;") was used.",IF(E918&lt;&gt;TRIM(UPPER(B918&amp;"")),"Tidied up to "&amp;E918&amp;".","")))))))</f>
        <v/>
      </c>
      <c r="L918" s="49">
        <f>IF(E918="","",MapcodeAPI&amp;"coords/"&amp;SUBSTITUTE(E918," ","%20"))&amp;LEFT($B$13,0)</f>
        <v/>
      </c>
      <c r="M918" s="49">
        <f>IF(L918="","",IFERROR(_xlfn.WEBSERVICE(L918),IF(MapcodeAPIBackup="","NO CONNECTION",IFERROR(_xlfn.WEBSERVICE(MapcodeAPIBackup&amp;MID(L918,LEN(MapcodeAPI)+1,999)),"NO CONNECTION"))))</f>
        <v/>
      </c>
      <c r="N918" t="inlineStr">
        <is>
          <t xml:space="preserve"> </t>
        </is>
      </c>
      <c r="P918" s="50">
        <f>IFERROR(IF(AND(TRIM(B918&amp;"")="",TRIM(C918&amp;"")=""),"","#"&amp;UPPER(B918&amp;"")),"#(ERROR)")</f>
        <v/>
      </c>
      <c r="Q918" s="50">
        <f>IF(P918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918,2,999)," "," "),"﻿"," "),"​"," "),"⁠"," ")," "," ")," "," "),CHAR(9)," "),CHAR(10)," "),CHAR(13)," "),"MAPCODE"," "),CHAR(34)," "),"“"," "),"”"," "),"'"," "),"’"," "),"‘"," "),"("," "),")"," "),"["," "),"]"," "),"{"," "),"}"," "),","," "),";"," "),"|"," "),":"," "),"/"," "),"\"," ")))</f>
        <v/>
      </c>
      <c r="R918" s="50">
        <f>IF(ISNUMBER(FIND(" ",Q918)),LEFT(Q918,FIND(" ",Q918)-1),"")</f>
        <v/>
      </c>
      <c r="S918" s="50">
        <f>IF(ISNUMBER(FIND(" ",Q918)),TRIM(MID(Q918,FIND(" ",Q918)+1,999)),Q918)</f>
        <v/>
      </c>
      <c r="T91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918&amp;"")," "," "),"﻿"," "),"​"," "),"⁠"," ")," "," ")," "," "),CHAR(9)," "),CHAR(10)," "),CHAR(13)," "),"MAPCODE"," "),CHAR(34)," "),"“"," "),"”"," "),"'"," "),"’"," "),"‘"," "),"("," "),")"," "),"["," "),"]"," "),"{"," "),"}"," "),","," "),";"," "),"|"," "),":"," "),"/"," "),"\"," "))</f>
        <v/>
      </c>
      <c r="U918" s="50">
        <f>IF(R918&lt;&gt;"",R918,T918)</f>
        <v/>
      </c>
      <c r="V918" s="50">
        <f>IFERROR(FIND(".",S918),0)</f>
        <v/>
      </c>
      <c r="W918" s="50">
        <f>IF(V918&gt;0,V918-1,LEN(S918))</f>
        <v/>
      </c>
      <c r="X918" s="50">
        <f>IF(V918=0,"",IFERROR(LEFT(MID(S918,V918+1,99),FIND("-",MID(S918,V918+1,99))-1),MID(S918,V918+1,99)))</f>
        <v/>
      </c>
      <c r="Y918" s="50">
        <f>LEN(X918)</f>
        <v/>
      </c>
      <c r="Z91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918,"0",""),"1",""),"2",""),"3",""),"4",""),"5",""),"6",""),"7",""),"8",""),"9",""),"A",""),"B",""),"C",""),"D",""),"E",""),"F",""),"G",""),"H",""),"I",""),"J",""),"K",""),"L",""),"M",""),"N",""),"O",""),"P",""),"Q",""),"R",""),"S",""),"T",""),"U",""),"V",""),"W",""),"X",""),"Y",""),"Z",""),".",""),"-","")</f>
        <v/>
      </c>
      <c r="AA918" s="50">
        <f>LEN(S918)-LEN(SUBSTITUTE(S918,".",""))</f>
        <v/>
      </c>
      <c r="AB918" s="50">
        <f>AND(W918=5,Y918=4)</f>
        <v/>
      </c>
      <c r="AC918" s="50">
        <f>IF(P918="","",IF(S918="","There is no mapcode in this row, only a country code.",IF(ISNUMBER(FIND(" ",S918)),"There are too many spaces. A mapcode looks like ZAF RDD.2J: the country code, one space, then the code.",IF(Z918&lt;&gt;"","Contains characters that can't be in a mapcode: "&amp;Z918,IF(OR(AA918&lt;&gt;1,W918&lt;2,W918&gt;5,Y918&lt;2,Y918&gt;4),"This doesn't look like a mapcode. Mapcodes look like RDD.2J: 2 to 5 letters or numbers, a dot, then 2 to 4 more.",IF(AND(U918="",NOT(AB918)),"MISSING",IF(AND(U918&lt;&gt;"",OR(LEN(U918)&lt;2,LEN(U918)&gt;6,ISNUMBER(FIND(".",U918)))),"The country code """&amp;U918&amp;""" doesn't look right. Use a code like ZAF (South Africa) or US-CA (California).","")))))))</f>
        <v/>
      </c>
      <c r="AD918" s="50">
        <f>AND(R918&lt;&gt;"",T918&lt;&gt;"",R918&lt;&gt;T918)</f>
        <v/>
      </c>
    </row>
    <row r="919">
      <c r="B919" s="44" t="n"/>
      <c r="C919" s="44" t="n"/>
      <c r="D919" s="45">
        <f>IF(P919="","",IF(AC919="MISSING","MISSING COUNTRY CODE",IF(AC919&lt;&gt;"","NOT A VALID MAPCODE",IF(M919="NO CONNECTION","NO CONNECTION",IF(NOT(ISNUMBER(F919)),"NOT FOUND",IF(AD919,"CONVERTED – PLEASE CHECK","CONVERTED"))))))</f>
        <v/>
      </c>
      <c r="E919" s="46">
        <f>IF(OR(P919="",AC919&lt;&gt;""),"",TRIM(U919&amp;" "&amp;S919))</f>
        <v/>
      </c>
      <c r="F919" s="47">
        <f>IF(OR(M919="",M919="NO CONNECTION"),"",IFERROR(VALUE(SUBSTITUTE(_xlfn.FILTERXML(M919,"//latDeg"),".",MID(1/2,2,1))),""))</f>
        <v/>
      </c>
      <c r="G919" s="47">
        <f>IF(OR(M919="",M919="NO CONNECTION"),"",IFERROR(VALUE(SUBSTITUTE(_xlfn.FILTERXML(M919,"//lonDeg"),".",MID(1/2,2,1))),""))</f>
        <v/>
      </c>
      <c r="H919" s="45">
        <f>IF(ISNUMBER(F919),SUBSTITUTE(ROUND(F919,6)&amp;"",",",".")&amp;", "&amp;SUBSTITUTE(ROUND(G919,6)&amp;"",",","."),"")</f>
        <v/>
      </c>
      <c r="I919" s="46">
        <f>IF(ISNUMBER(F919),IFERROR(HYPERLINK("https://www.mymapcodes.com/go/?t="&amp;IF(U919="","AAA",U919)&amp;"&amp;ma="&amp;LEFT(S919,V919-1)&amp;"&amp;mb="&amp;MID(S919,V919+1,99),"Open on MyMapcodes →"),""),"")</f>
        <v/>
      </c>
      <c r="J919" s="48">
        <f>IF(P919="","",IF(AC919="MISSING","Add the country code: put it in front of the mapcode (e.g. ZAF RDD.2J) or in column C. ZAF = South Africa.",IF(AC919&lt;&gt;"",AC919,IF(M919="NO CONNECTION","Excel couldn't reach the mapcode service. Click the REFRESH RESULTS box just above the table.",IF(NOT(ISNUMBER(F919)),"The mapcode service doesn't recognise "&amp;E919&amp;". Check the mapcode and the country code.",IF(AD919,"Two different country codes were given, so the one in front of the mapcode ("&amp;R919&amp;") was used.",IF(E919&lt;&gt;TRIM(UPPER(B919&amp;"")),"Tidied up to "&amp;E919&amp;".","")))))))</f>
        <v/>
      </c>
      <c r="L919" s="49">
        <f>IF(E919="","",MapcodeAPI&amp;"coords/"&amp;SUBSTITUTE(E919," ","%20"))&amp;LEFT($B$13,0)</f>
        <v/>
      </c>
      <c r="M919" s="49">
        <f>IF(L919="","",IFERROR(_xlfn.WEBSERVICE(L919),IF(MapcodeAPIBackup="","NO CONNECTION",IFERROR(_xlfn.WEBSERVICE(MapcodeAPIBackup&amp;MID(L919,LEN(MapcodeAPI)+1,999)),"NO CONNECTION"))))</f>
        <v/>
      </c>
      <c r="N919" t="inlineStr">
        <is>
          <t xml:space="preserve"> </t>
        </is>
      </c>
      <c r="P919" s="50">
        <f>IFERROR(IF(AND(TRIM(B919&amp;"")="",TRIM(C919&amp;"")=""),"","#"&amp;UPPER(B919&amp;"")),"#(ERROR)")</f>
        <v/>
      </c>
      <c r="Q919" s="50">
        <f>IF(P919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919,2,999)," "," "),"﻿"," "),"​"," "),"⁠"," ")," "," ")," "," "),CHAR(9)," "),CHAR(10)," "),CHAR(13)," "),"MAPCODE"," "),CHAR(34)," "),"“"," "),"”"," "),"'"," "),"’"," "),"‘"," "),"("," "),")"," "),"["," "),"]"," "),"{"," "),"}"," "),","," "),";"," "),"|"," "),":"," "),"/"," "),"\"," ")))</f>
        <v/>
      </c>
      <c r="R919" s="50">
        <f>IF(ISNUMBER(FIND(" ",Q919)),LEFT(Q919,FIND(" ",Q919)-1),"")</f>
        <v/>
      </c>
      <c r="S919" s="50">
        <f>IF(ISNUMBER(FIND(" ",Q919)),TRIM(MID(Q919,FIND(" ",Q919)+1,999)),Q919)</f>
        <v/>
      </c>
      <c r="T91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919&amp;"")," "," "),"﻿"," "),"​"," "),"⁠"," ")," "," ")," "," "),CHAR(9)," "),CHAR(10)," "),CHAR(13)," "),"MAPCODE"," "),CHAR(34)," "),"“"," "),"”"," "),"'"," "),"’"," "),"‘"," "),"("," "),")"," "),"["," "),"]"," "),"{"," "),"}"," "),","," "),";"," "),"|"," "),":"," "),"/"," "),"\"," "))</f>
        <v/>
      </c>
      <c r="U919" s="50">
        <f>IF(R919&lt;&gt;"",R919,T919)</f>
        <v/>
      </c>
      <c r="V919" s="50">
        <f>IFERROR(FIND(".",S919),0)</f>
        <v/>
      </c>
      <c r="W919" s="50">
        <f>IF(V919&gt;0,V919-1,LEN(S919))</f>
        <v/>
      </c>
      <c r="X919" s="50">
        <f>IF(V919=0,"",IFERROR(LEFT(MID(S919,V919+1,99),FIND("-",MID(S919,V919+1,99))-1),MID(S919,V919+1,99)))</f>
        <v/>
      </c>
      <c r="Y919" s="50">
        <f>LEN(X919)</f>
        <v/>
      </c>
      <c r="Z91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919,"0",""),"1",""),"2",""),"3",""),"4",""),"5",""),"6",""),"7",""),"8",""),"9",""),"A",""),"B",""),"C",""),"D",""),"E",""),"F",""),"G",""),"H",""),"I",""),"J",""),"K",""),"L",""),"M",""),"N",""),"O",""),"P",""),"Q",""),"R",""),"S",""),"T",""),"U",""),"V",""),"W",""),"X",""),"Y",""),"Z",""),".",""),"-","")</f>
        <v/>
      </c>
      <c r="AA919" s="50">
        <f>LEN(S919)-LEN(SUBSTITUTE(S919,".",""))</f>
        <v/>
      </c>
      <c r="AB919" s="50">
        <f>AND(W919=5,Y919=4)</f>
        <v/>
      </c>
      <c r="AC919" s="50">
        <f>IF(P919="","",IF(S919="","There is no mapcode in this row, only a country code.",IF(ISNUMBER(FIND(" ",S919)),"There are too many spaces. A mapcode looks like ZAF RDD.2J: the country code, one space, then the code.",IF(Z919&lt;&gt;"","Contains characters that can't be in a mapcode: "&amp;Z919,IF(OR(AA919&lt;&gt;1,W919&lt;2,W919&gt;5,Y919&lt;2,Y919&gt;4),"This doesn't look like a mapcode. Mapcodes look like RDD.2J: 2 to 5 letters or numbers, a dot, then 2 to 4 more.",IF(AND(U919="",NOT(AB919)),"MISSING",IF(AND(U919&lt;&gt;"",OR(LEN(U919)&lt;2,LEN(U919)&gt;6,ISNUMBER(FIND(".",U919)))),"The country code """&amp;U919&amp;""" doesn't look right. Use a code like ZAF (South Africa) or US-CA (California).","")))))))</f>
        <v/>
      </c>
      <c r="AD919" s="50">
        <f>AND(R919&lt;&gt;"",T919&lt;&gt;"",R919&lt;&gt;T919)</f>
        <v/>
      </c>
    </row>
    <row r="920">
      <c r="B920" s="44" t="n"/>
      <c r="C920" s="44" t="n"/>
      <c r="D920" s="45">
        <f>IF(P920="","",IF(AC920="MISSING","MISSING COUNTRY CODE",IF(AC920&lt;&gt;"","NOT A VALID MAPCODE",IF(M920="NO CONNECTION","NO CONNECTION",IF(NOT(ISNUMBER(F920)),"NOT FOUND",IF(AD920,"CONVERTED – PLEASE CHECK","CONVERTED"))))))</f>
        <v/>
      </c>
      <c r="E920" s="46">
        <f>IF(OR(P920="",AC920&lt;&gt;""),"",TRIM(U920&amp;" "&amp;S920))</f>
        <v/>
      </c>
      <c r="F920" s="47">
        <f>IF(OR(M920="",M920="NO CONNECTION"),"",IFERROR(VALUE(SUBSTITUTE(_xlfn.FILTERXML(M920,"//latDeg"),".",MID(1/2,2,1))),""))</f>
        <v/>
      </c>
      <c r="G920" s="47">
        <f>IF(OR(M920="",M920="NO CONNECTION"),"",IFERROR(VALUE(SUBSTITUTE(_xlfn.FILTERXML(M920,"//lonDeg"),".",MID(1/2,2,1))),""))</f>
        <v/>
      </c>
      <c r="H920" s="45">
        <f>IF(ISNUMBER(F920),SUBSTITUTE(ROUND(F920,6)&amp;"",",",".")&amp;", "&amp;SUBSTITUTE(ROUND(G920,6)&amp;"",",","."),"")</f>
        <v/>
      </c>
      <c r="I920" s="46">
        <f>IF(ISNUMBER(F920),IFERROR(HYPERLINK("https://www.mymapcodes.com/go/?t="&amp;IF(U920="","AAA",U920)&amp;"&amp;ma="&amp;LEFT(S920,V920-1)&amp;"&amp;mb="&amp;MID(S920,V920+1,99),"Open on MyMapcodes →"),""),"")</f>
        <v/>
      </c>
      <c r="J920" s="48">
        <f>IF(P920="","",IF(AC920="MISSING","Add the country code: put it in front of the mapcode (e.g. ZAF RDD.2J) or in column C. ZAF = South Africa.",IF(AC920&lt;&gt;"",AC920,IF(M920="NO CONNECTION","Excel couldn't reach the mapcode service. Click the REFRESH RESULTS box just above the table.",IF(NOT(ISNUMBER(F920)),"The mapcode service doesn't recognise "&amp;E920&amp;". Check the mapcode and the country code.",IF(AD920,"Two different country codes were given, so the one in front of the mapcode ("&amp;R920&amp;") was used.",IF(E920&lt;&gt;TRIM(UPPER(B920&amp;"")),"Tidied up to "&amp;E920&amp;".","")))))))</f>
        <v/>
      </c>
      <c r="L920" s="49">
        <f>IF(E920="","",MapcodeAPI&amp;"coords/"&amp;SUBSTITUTE(E920," ","%20"))&amp;LEFT($B$13,0)</f>
        <v/>
      </c>
      <c r="M920" s="49">
        <f>IF(L920="","",IFERROR(_xlfn.WEBSERVICE(L920),IF(MapcodeAPIBackup="","NO CONNECTION",IFERROR(_xlfn.WEBSERVICE(MapcodeAPIBackup&amp;MID(L920,LEN(MapcodeAPI)+1,999)),"NO CONNECTION"))))</f>
        <v/>
      </c>
      <c r="N920" t="inlineStr">
        <is>
          <t xml:space="preserve"> </t>
        </is>
      </c>
      <c r="P920" s="50">
        <f>IFERROR(IF(AND(TRIM(B920&amp;"")="",TRIM(C920&amp;"")=""),"","#"&amp;UPPER(B920&amp;"")),"#(ERROR)")</f>
        <v/>
      </c>
      <c r="Q920" s="50">
        <f>IF(P920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920,2,999)," "," "),"﻿"," "),"​"," "),"⁠"," ")," "," ")," "," "),CHAR(9)," "),CHAR(10)," "),CHAR(13)," "),"MAPCODE"," "),CHAR(34)," "),"“"," "),"”"," "),"'"," "),"’"," "),"‘"," "),"("," "),")"," "),"["," "),"]"," "),"{"," "),"}"," "),","," "),";"," "),"|"," "),":"," "),"/"," "),"\"," ")))</f>
        <v/>
      </c>
      <c r="R920" s="50">
        <f>IF(ISNUMBER(FIND(" ",Q920)),LEFT(Q920,FIND(" ",Q920)-1),"")</f>
        <v/>
      </c>
      <c r="S920" s="50">
        <f>IF(ISNUMBER(FIND(" ",Q920)),TRIM(MID(Q920,FIND(" ",Q920)+1,999)),Q920)</f>
        <v/>
      </c>
      <c r="T92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920&amp;"")," "," "),"﻿"," "),"​"," "),"⁠"," ")," "," ")," "," "),CHAR(9)," "),CHAR(10)," "),CHAR(13)," "),"MAPCODE"," "),CHAR(34)," "),"“"," "),"”"," "),"'"," "),"’"," "),"‘"," "),"("," "),")"," "),"["," "),"]"," "),"{"," "),"}"," "),","," "),";"," "),"|"," "),":"," "),"/"," "),"\"," "))</f>
        <v/>
      </c>
      <c r="U920" s="50">
        <f>IF(R920&lt;&gt;"",R920,T920)</f>
        <v/>
      </c>
      <c r="V920" s="50">
        <f>IFERROR(FIND(".",S920),0)</f>
        <v/>
      </c>
      <c r="W920" s="50">
        <f>IF(V920&gt;0,V920-1,LEN(S920))</f>
        <v/>
      </c>
      <c r="X920" s="50">
        <f>IF(V920=0,"",IFERROR(LEFT(MID(S920,V920+1,99),FIND("-",MID(S920,V920+1,99))-1),MID(S920,V920+1,99)))</f>
        <v/>
      </c>
      <c r="Y920" s="50">
        <f>LEN(X920)</f>
        <v/>
      </c>
      <c r="Z92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920,"0",""),"1",""),"2",""),"3",""),"4",""),"5",""),"6",""),"7",""),"8",""),"9",""),"A",""),"B",""),"C",""),"D",""),"E",""),"F",""),"G",""),"H",""),"I",""),"J",""),"K",""),"L",""),"M",""),"N",""),"O",""),"P",""),"Q",""),"R",""),"S",""),"T",""),"U",""),"V",""),"W",""),"X",""),"Y",""),"Z",""),".",""),"-","")</f>
        <v/>
      </c>
      <c r="AA920" s="50">
        <f>LEN(S920)-LEN(SUBSTITUTE(S920,".",""))</f>
        <v/>
      </c>
      <c r="AB920" s="50">
        <f>AND(W920=5,Y920=4)</f>
        <v/>
      </c>
      <c r="AC920" s="50">
        <f>IF(P920="","",IF(S920="","There is no mapcode in this row, only a country code.",IF(ISNUMBER(FIND(" ",S920)),"There are too many spaces. A mapcode looks like ZAF RDD.2J: the country code, one space, then the code.",IF(Z920&lt;&gt;"","Contains characters that can't be in a mapcode: "&amp;Z920,IF(OR(AA920&lt;&gt;1,W920&lt;2,W920&gt;5,Y920&lt;2,Y920&gt;4),"This doesn't look like a mapcode. Mapcodes look like RDD.2J: 2 to 5 letters or numbers, a dot, then 2 to 4 more.",IF(AND(U920="",NOT(AB920)),"MISSING",IF(AND(U920&lt;&gt;"",OR(LEN(U920)&lt;2,LEN(U920)&gt;6,ISNUMBER(FIND(".",U920)))),"The country code """&amp;U920&amp;""" doesn't look right. Use a code like ZAF (South Africa) or US-CA (California).","")))))))</f>
        <v/>
      </c>
      <c r="AD920" s="50">
        <f>AND(R920&lt;&gt;"",T920&lt;&gt;"",R920&lt;&gt;T920)</f>
        <v/>
      </c>
    </row>
    <row r="921">
      <c r="B921" s="44" t="n"/>
      <c r="C921" s="44" t="n"/>
      <c r="D921" s="45">
        <f>IF(P921="","",IF(AC921="MISSING","MISSING COUNTRY CODE",IF(AC921&lt;&gt;"","NOT A VALID MAPCODE",IF(M921="NO CONNECTION","NO CONNECTION",IF(NOT(ISNUMBER(F921)),"NOT FOUND",IF(AD921,"CONVERTED – PLEASE CHECK","CONVERTED"))))))</f>
        <v/>
      </c>
      <c r="E921" s="46">
        <f>IF(OR(P921="",AC921&lt;&gt;""),"",TRIM(U921&amp;" "&amp;S921))</f>
        <v/>
      </c>
      <c r="F921" s="47">
        <f>IF(OR(M921="",M921="NO CONNECTION"),"",IFERROR(VALUE(SUBSTITUTE(_xlfn.FILTERXML(M921,"//latDeg"),".",MID(1/2,2,1))),""))</f>
        <v/>
      </c>
      <c r="G921" s="47">
        <f>IF(OR(M921="",M921="NO CONNECTION"),"",IFERROR(VALUE(SUBSTITUTE(_xlfn.FILTERXML(M921,"//lonDeg"),".",MID(1/2,2,1))),""))</f>
        <v/>
      </c>
      <c r="H921" s="45">
        <f>IF(ISNUMBER(F921),SUBSTITUTE(ROUND(F921,6)&amp;"",",",".")&amp;", "&amp;SUBSTITUTE(ROUND(G921,6)&amp;"",",","."),"")</f>
        <v/>
      </c>
      <c r="I921" s="46">
        <f>IF(ISNUMBER(F921),IFERROR(HYPERLINK("https://www.mymapcodes.com/go/?t="&amp;IF(U921="","AAA",U921)&amp;"&amp;ma="&amp;LEFT(S921,V921-1)&amp;"&amp;mb="&amp;MID(S921,V921+1,99),"Open on MyMapcodes →"),""),"")</f>
        <v/>
      </c>
      <c r="J921" s="48">
        <f>IF(P921="","",IF(AC921="MISSING","Add the country code: put it in front of the mapcode (e.g. ZAF RDD.2J) or in column C. ZAF = South Africa.",IF(AC921&lt;&gt;"",AC921,IF(M921="NO CONNECTION","Excel couldn't reach the mapcode service. Click the REFRESH RESULTS box just above the table.",IF(NOT(ISNUMBER(F921)),"The mapcode service doesn't recognise "&amp;E921&amp;". Check the mapcode and the country code.",IF(AD921,"Two different country codes were given, so the one in front of the mapcode ("&amp;R921&amp;") was used.",IF(E921&lt;&gt;TRIM(UPPER(B921&amp;"")),"Tidied up to "&amp;E921&amp;".","")))))))</f>
        <v/>
      </c>
      <c r="L921" s="49">
        <f>IF(E921="","",MapcodeAPI&amp;"coords/"&amp;SUBSTITUTE(E921," ","%20"))&amp;LEFT($B$13,0)</f>
        <v/>
      </c>
      <c r="M921" s="49">
        <f>IF(L921="","",IFERROR(_xlfn.WEBSERVICE(L921),IF(MapcodeAPIBackup="","NO CONNECTION",IFERROR(_xlfn.WEBSERVICE(MapcodeAPIBackup&amp;MID(L921,LEN(MapcodeAPI)+1,999)),"NO CONNECTION"))))</f>
        <v/>
      </c>
      <c r="N921" t="inlineStr">
        <is>
          <t xml:space="preserve"> </t>
        </is>
      </c>
      <c r="P921" s="50">
        <f>IFERROR(IF(AND(TRIM(B921&amp;"")="",TRIM(C921&amp;"")=""),"","#"&amp;UPPER(B921&amp;"")),"#(ERROR)")</f>
        <v/>
      </c>
      <c r="Q921" s="50">
        <f>IF(P921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921,2,999)," "," "),"﻿"," "),"​"," "),"⁠"," ")," "," ")," "," "),CHAR(9)," "),CHAR(10)," "),CHAR(13)," "),"MAPCODE"," "),CHAR(34)," "),"“"," "),"”"," "),"'"," "),"’"," "),"‘"," "),"("," "),")"," "),"["," "),"]"," "),"{"," "),"}"," "),","," "),";"," "),"|"," "),":"," "),"/"," "),"\"," ")))</f>
        <v/>
      </c>
      <c r="R921" s="50">
        <f>IF(ISNUMBER(FIND(" ",Q921)),LEFT(Q921,FIND(" ",Q921)-1),"")</f>
        <v/>
      </c>
      <c r="S921" s="50">
        <f>IF(ISNUMBER(FIND(" ",Q921)),TRIM(MID(Q921,FIND(" ",Q921)+1,999)),Q921)</f>
        <v/>
      </c>
      <c r="T92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921&amp;"")," "," "),"﻿"," "),"​"," "),"⁠"," ")," "," ")," "," "),CHAR(9)," "),CHAR(10)," "),CHAR(13)," "),"MAPCODE"," "),CHAR(34)," "),"“"," "),"”"," "),"'"," "),"’"," "),"‘"," "),"("," "),")"," "),"["," "),"]"," "),"{"," "),"}"," "),","," "),";"," "),"|"," "),":"," "),"/"," "),"\"," "))</f>
        <v/>
      </c>
      <c r="U921" s="50">
        <f>IF(R921&lt;&gt;"",R921,T921)</f>
        <v/>
      </c>
      <c r="V921" s="50">
        <f>IFERROR(FIND(".",S921),0)</f>
        <v/>
      </c>
      <c r="W921" s="50">
        <f>IF(V921&gt;0,V921-1,LEN(S921))</f>
        <v/>
      </c>
      <c r="X921" s="50">
        <f>IF(V921=0,"",IFERROR(LEFT(MID(S921,V921+1,99),FIND("-",MID(S921,V921+1,99))-1),MID(S921,V921+1,99)))</f>
        <v/>
      </c>
      <c r="Y921" s="50">
        <f>LEN(X921)</f>
        <v/>
      </c>
      <c r="Z92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921,"0",""),"1",""),"2",""),"3",""),"4",""),"5",""),"6",""),"7",""),"8",""),"9",""),"A",""),"B",""),"C",""),"D",""),"E",""),"F",""),"G",""),"H",""),"I",""),"J",""),"K",""),"L",""),"M",""),"N",""),"O",""),"P",""),"Q",""),"R",""),"S",""),"T",""),"U",""),"V",""),"W",""),"X",""),"Y",""),"Z",""),".",""),"-","")</f>
        <v/>
      </c>
      <c r="AA921" s="50">
        <f>LEN(S921)-LEN(SUBSTITUTE(S921,".",""))</f>
        <v/>
      </c>
      <c r="AB921" s="50">
        <f>AND(W921=5,Y921=4)</f>
        <v/>
      </c>
      <c r="AC921" s="50">
        <f>IF(P921="","",IF(S921="","There is no mapcode in this row, only a country code.",IF(ISNUMBER(FIND(" ",S921)),"There are too many spaces. A mapcode looks like ZAF RDD.2J: the country code, one space, then the code.",IF(Z921&lt;&gt;"","Contains characters that can't be in a mapcode: "&amp;Z921,IF(OR(AA921&lt;&gt;1,W921&lt;2,W921&gt;5,Y921&lt;2,Y921&gt;4),"This doesn't look like a mapcode. Mapcodes look like RDD.2J: 2 to 5 letters or numbers, a dot, then 2 to 4 more.",IF(AND(U921="",NOT(AB921)),"MISSING",IF(AND(U921&lt;&gt;"",OR(LEN(U921)&lt;2,LEN(U921)&gt;6,ISNUMBER(FIND(".",U921)))),"The country code """&amp;U921&amp;""" doesn't look right. Use a code like ZAF (South Africa) or US-CA (California).","")))))))</f>
        <v/>
      </c>
      <c r="AD921" s="50">
        <f>AND(R921&lt;&gt;"",T921&lt;&gt;"",R921&lt;&gt;T921)</f>
        <v/>
      </c>
    </row>
    <row r="922">
      <c r="B922" s="44" t="n"/>
      <c r="C922" s="44" t="n"/>
      <c r="D922" s="45">
        <f>IF(P922="","",IF(AC922="MISSING","MISSING COUNTRY CODE",IF(AC922&lt;&gt;"","NOT A VALID MAPCODE",IF(M922="NO CONNECTION","NO CONNECTION",IF(NOT(ISNUMBER(F922)),"NOT FOUND",IF(AD922,"CONVERTED – PLEASE CHECK","CONVERTED"))))))</f>
        <v/>
      </c>
      <c r="E922" s="46">
        <f>IF(OR(P922="",AC922&lt;&gt;""),"",TRIM(U922&amp;" "&amp;S922))</f>
        <v/>
      </c>
      <c r="F922" s="47">
        <f>IF(OR(M922="",M922="NO CONNECTION"),"",IFERROR(VALUE(SUBSTITUTE(_xlfn.FILTERXML(M922,"//latDeg"),".",MID(1/2,2,1))),""))</f>
        <v/>
      </c>
      <c r="G922" s="47">
        <f>IF(OR(M922="",M922="NO CONNECTION"),"",IFERROR(VALUE(SUBSTITUTE(_xlfn.FILTERXML(M922,"//lonDeg"),".",MID(1/2,2,1))),""))</f>
        <v/>
      </c>
      <c r="H922" s="45">
        <f>IF(ISNUMBER(F922),SUBSTITUTE(ROUND(F922,6)&amp;"",",",".")&amp;", "&amp;SUBSTITUTE(ROUND(G922,6)&amp;"",",","."),"")</f>
        <v/>
      </c>
      <c r="I922" s="46">
        <f>IF(ISNUMBER(F922),IFERROR(HYPERLINK("https://www.mymapcodes.com/go/?t="&amp;IF(U922="","AAA",U922)&amp;"&amp;ma="&amp;LEFT(S922,V922-1)&amp;"&amp;mb="&amp;MID(S922,V922+1,99),"Open on MyMapcodes →"),""),"")</f>
        <v/>
      </c>
      <c r="J922" s="48">
        <f>IF(P922="","",IF(AC922="MISSING","Add the country code: put it in front of the mapcode (e.g. ZAF RDD.2J) or in column C. ZAF = South Africa.",IF(AC922&lt;&gt;"",AC922,IF(M922="NO CONNECTION","Excel couldn't reach the mapcode service. Click the REFRESH RESULTS box just above the table.",IF(NOT(ISNUMBER(F922)),"The mapcode service doesn't recognise "&amp;E922&amp;". Check the mapcode and the country code.",IF(AD922,"Two different country codes were given, so the one in front of the mapcode ("&amp;R922&amp;") was used.",IF(E922&lt;&gt;TRIM(UPPER(B922&amp;"")),"Tidied up to "&amp;E922&amp;".","")))))))</f>
        <v/>
      </c>
      <c r="L922" s="49">
        <f>IF(E922="","",MapcodeAPI&amp;"coords/"&amp;SUBSTITUTE(E922," ","%20"))&amp;LEFT($B$13,0)</f>
        <v/>
      </c>
      <c r="M922" s="49">
        <f>IF(L922="","",IFERROR(_xlfn.WEBSERVICE(L922),IF(MapcodeAPIBackup="","NO CONNECTION",IFERROR(_xlfn.WEBSERVICE(MapcodeAPIBackup&amp;MID(L922,LEN(MapcodeAPI)+1,999)),"NO CONNECTION"))))</f>
        <v/>
      </c>
      <c r="N922" t="inlineStr">
        <is>
          <t xml:space="preserve"> </t>
        </is>
      </c>
      <c r="P922" s="50">
        <f>IFERROR(IF(AND(TRIM(B922&amp;"")="",TRIM(C922&amp;"")=""),"","#"&amp;UPPER(B922&amp;"")),"#(ERROR)")</f>
        <v/>
      </c>
      <c r="Q922" s="50">
        <f>IF(P922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922,2,999)," "," "),"﻿"," "),"​"," "),"⁠"," ")," "," ")," "," "),CHAR(9)," "),CHAR(10)," "),CHAR(13)," "),"MAPCODE"," "),CHAR(34)," "),"“"," "),"”"," "),"'"," "),"’"," "),"‘"," "),"("," "),")"," "),"["," "),"]"," "),"{"," "),"}"," "),","," "),";"," "),"|"," "),":"," "),"/"," "),"\"," ")))</f>
        <v/>
      </c>
      <c r="R922" s="50">
        <f>IF(ISNUMBER(FIND(" ",Q922)),LEFT(Q922,FIND(" ",Q922)-1),"")</f>
        <v/>
      </c>
      <c r="S922" s="50">
        <f>IF(ISNUMBER(FIND(" ",Q922)),TRIM(MID(Q922,FIND(" ",Q922)+1,999)),Q922)</f>
        <v/>
      </c>
      <c r="T92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922&amp;"")," "," "),"﻿"," "),"​"," "),"⁠"," ")," "," ")," "," "),CHAR(9)," "),CHAR(10)," "),CHAR(13)," "),"MAPCODE"," "),CHAR(34)," "),"“"," "),"”"," "),"'"," "),"’"," "),"‘"," "),"("," "),")"," "),"["," "),"]"," "),"{"," "),"}"," "),","," "),";"," "),"|"," "),":"," "),"/"," "),"\"," "))</f>
        <v/>
      </c>
      <c r="U922" s="50">
        <f>IF(R922&lt;&gt;"",R922,T922)</f>
        <v/>
      </c>
      <c r="V922" s="50">
        <f>IFERROR(FIND(".",S922),0)</f>
        <v/>
      </c>
      <c r="W922" s="50">
        <f>IF(V922&gt;0,V922-1,LEN(S922))</f>
        <v/>
      </c>
      <c r="X922" s="50">
        <f>IF(V922=0,"",IFERROR(LEFT(MID(S922,V922+1,99),FIND("-",MID(S922,V922+1,99))-1),MID(S922,V922+1,99)))</f>
        <v/>
      </c>
      <c r="Y922" s="50">
        <f>LEN(X922)</f>
        <v/>
      </c>
      <c r="Z92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922,"0",""),"1",""),"2",""),"3",""),"4",""),"5",""),"6",""),"7",""),"8",""),"9",""),"A",""),"B",""),"C",""),"D",""),"E",""),"F",""),"G",""),"H",""),"I",""),"J",""),"K",""),"L",""),"M",""),"N",""),"O",""),"P",""),"Q",""),"R",""),"S",""),"T",""),"U",""),"V",""),"W",""),"X",""),"Y",""),"Z",""),".",""),"-","")</f>
        <v/>
      </c>
      <c r="AA922" s="50">
        <f>LEN(S922)-LEN(SUBSTITUTE(S922,".",""))</f>
        <v/>
      </c>
      <c r="AB922" s="50">
        <f>AND(W922=5,Y922=4)</f>
        <v/>
      </c>
      <c r="AC922" s="50">
        <f>IF(P922="","",IF(S922="","There is no mapcode in this row, only a country code.",IF(ISNUMBER(FIND(" ",S922)),"There are too many spaces. A mapcode looks like ZAF RDD.2J: the country code, one space, then the code.",IF(Z922&lt;&gt;"","Contains characters that can't be in a mapcode: "&amp;Z922,IF(OR(AA922&lt;&gt;1,W922&lt;2,W922&gt;5,Y922&lt;2,Y922&gt;4),"This doesn't look like a mapcode. Mapcodes look like RDD.2J: 2 to 5 letters or numbers, a dot, then 2 to 4 more.",IF(AND(U922="",NOT(AB922)),"MISSING",IF(AND(U922&lt;&gt;"",OR(LEN(U922)&lt;2,LEN(U922)&gt;6,ISNUMBER(FIND(".",U922)))),"The country code """&amp;U922&amp;""" doesn't look right. Use a code like ZAF (South Africa) or US-CA (California).","")))))))</f>
        <v/>
      </c>
      <c r="AD922" s="50">
        <f>AND(R922&lt;&gt;"",T922&lt;&gt;"",R922&lt;&gt;T922)</f>
        <v/>
      </c>
    </row>
    <row r="923">
      <c r="B923" s="44" t="n"/>
      <c r="C923" s="44" t="n"/>
      <c r="D923" s="45">
        <f>IF(P923="","",IF(AC923="MISSING","MISSING COUNTRY CODE",IF(AC923&lt;&gt;"","NOT A VALID MAPCODE",IF(M923="NO CONNECTION","NO CONNECTION",IF(NOT(ISNUMBER(F923)),"NOT FOUND",IF(AD923,"CONVERTED – PLEASE CHECK","CONVERTED"))))))</f>
        <v/>
      </c>
      <c r="E923" s="46">
        <f>IF(OR(P923="",AC923&lt;&gt;""),"",TRIM(U923&amp;" "&amp;S923))</f>
        <v/>
      </c>
      <c r="F923" s="47">
        <f>IF(OR(M923="",M923="NO CONNECTION"),"",IFERROR(VALUE(SUBSTITUTE(_xlfn.FILTERXML(M923,"//latDeg"),".",MID(1/2,2,1))),""))</f>
        <v/>
      </c>
      <c r="G923" s="47">
        <f>IF(OR(M923="",M923="NO CONNECTION"),"",IFERROR(VALUE(SUBSTITUTE(_xlfn.FILTERXML(M923,"//lonDeg"),".",MID(1/2,2,1))),""))</f>
        <v/>
      </c>
      <c r="H923" s="45">
        <f>IF(ISNUMBER(F923),SUBSTITUTE(ROUND(F923,6)&amp;"",",",".")&amp;", "&amp;SUBSTITUTE(ROUND(G923,6)&amp;"",",","."),"")</f>
        <v/>
      </c>
      <c r="I923" s="46">
        <f>IF(ISNUMBER(F923),IFERROR(HYPERLINK("https://www.mymapcodes.com/go/?t="&amp;IF(U923="","AAA",U923)&amp;"&amp;ma="&amp;LEFT(S923,V923-1)&amp;"&amp;mb="&amp;MID(S923,V923+1,99),"Open on MyMapcodes →"),""),"")</f>
        <v/>
      </c>
      <c r="J923" s="48">
        <f>IF(P923="","",IF(AC923="MISSING","Add the country code: put it in front of the mapcode (e.g. ZAF RDD.2J) or in column C. ZAF = South Africa.",IF(AC923&lt;&gt;"",AC923,IF(M923="NO CONNECTION","Excel couldn't reach the mapcode service. Click the REFRESH RESULTS box just above the table.",IF(NOT(ISNUMBER(F923)),"The mapcode service doesn't recognise "&amp;E923&amp;". Check the mapcode and the country code.",IF(AD923,"Two different country codes were given, so the one in front of the mapcode ("&amp;R923&amp;") was used.",IF(E923&lt;&gt;TRIM(UPPER(B923&amp;"")),"Tidied up to "&amp;E923&amp;".","")))))))</f>
        <v/>
      </c>
      <c r="L923" s="49">
        <f>IF(E923="","",MapcodeAPI&amp;"coords/"&amp;SUBSTITUTE(E923," ","%20"))&amp;LEFT($B$13,0)</f>
        <v/>
      </c>
      <c r="M923" s="49">
        <f>IF(L923="","",IFERROR(_xlfn.WEBSERVICE(L923),IF(MapcodeAPIBackup="","NO CONNECTION",IFERROR(_xlfn.WEBSERVICE(MapcodeAPIBackup&amp;MID(L923,LEN(MapcodeAPI)+1,999)),"NO CONNECTION"))))</f>
        <v/>
      </c>
      <c r="N923" t="inlineStr">
        <is>
          <t xml:space="preserve"> </t>
        </is>
      </c>
      <c r="P923" s="50">
        <f>IFERROR(IF(AND(TRIM(B923&amp;"")="",TRIM(C923&amp;"")=""),"","#"&amp;UPPER(B923&amp;"")),"#(ERROR)")</f>
        <v/>
      </c>
      <c r="Q923" s="50">
        <f>IF(P923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923,2,999)," "," "),"﻿"," "),"​"," "),"⁠"," ")," "," ")," "," "),CHAR(9)," "),CHAR(10)," "),CHAR(13)," "),"MAPCODE"," "),CHAR(34)," "),"“"," "),"”"," "),"'"," "),"’"," "),"‘"," "),"("," "),")"," "),"["," "),"]"," "),"{"," "),"}"," "),","," "),";"," "),"|"," "),":"," "),"/"," "),"\"," ")))</f>
        <v/>
      </c>
      <c r="R923" s="50">
        <f>IF(ISNUMBER(FIND(" ",Q923)),LEFT(Q923,FIND(" ",Q923)-1),"")</f>
        <v/>
      </c>
      <c r="S923" s="50">
        <f>IF(ISNUMBER(FIND(" ",Q923)),TRIM(MID(Q923,FIND(" ",Q923)+1,999)),Q923)</f>
        <v/>
      </c>
      <c r="T92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923&amp;"")," "," "),"﻿"," "),"​"," "),"⁠"," ")," "," ")," "," "),CHAR(9)," "),CHAR(10)," "),CHAR(13)," "),"MAPCODE"," "),CHAR(34)," "),"“"," "),"”"," "),"'"," "),"’"," "),"‘"," "),"("," "),")"," "),"["," "),"]"," "),"{"," "),"}"," "),","," "),";"," "),"|"," "),":"," "),"/"," "),"\"," "))</f>
        <v/>
      </c>
      <c r="U923" s="50">
        <f>IF(R923&lt;&gt;"",R923,T923)</f>
        <v/>
      </c>
      <c r="V923" s="50">
        <f>IFERROR(FIND(".",S923),0)</f>
        <v/>
      </c>
      <c r="W923" s="50">
        <f>IF(V923&gt;0,V923-1,LEN(S923))</f>
        <v/>
      </c>
      <c r="X923" s="50">
        <f>IF(V923=0,"",IFERROR(LEFT(MID(S923,V923+1,99),FIND("-",MID(S923,V923+1,99))-1),MID(S923,V923+1,99)))</f>
        <v/>
      </c>
      <c r="Y923" s="50">
        <f>LEN(X923)</f>
        <v/>
      </c>
      <c r="Z92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923,"0",""),"1",""),"2",""),"3",""),"4",""),"5",""),"6",""),"7",""),"8",""),"9",""),"A",""),"B",""),"C",""),"D",""),"E",""),"F",""),"G",""),"H",""),"I",""),"J",""),"K",""),"L",""),"M",""),"N",""),"O",""),"P",""),"Q",""),"R",""),"S",""),"T",""),"U",""),"V",""),"W",""),"X",""),"Y",""),"Z",""),".",""),"-","")</f>
        <v/>
      </c>
      <c r="AA923" s="50">
        <f>LEN(S923)-LEN(SUBSTITUTE(S923,".",""))</f>
        <v/>
      </c>
      <c r="AB923" s="50">
        <f>AND(W923=5,Y923=4)</f>
        <v/>
      </c>
      <c r="AC923" s="50">
        <f>IF(P923="","",IF(S923="","There is no mapcode in this row, only a country code.",IF(ISNUMBER(FIND(" ",S923)),"There are too many spaces. A mapcode looks like ZAF RDD.2J: the country code, one space, then the code.",IF(Z923&lt;&gt;"","Contains characters that can't be in a mapcode: "&amp;Z923,IF(OR(AA923&lt;&gt;1,W923&lt;2,W923&gt;5,Y923&lt;2,Y923&gt;4),"This doesn't look like a mapcode. Mapcodes look like RDD.2J: 2 to 5 letters or numbers, a dot, then 2 to 4 more.",IF(AND(U923="",NOT(AB923)),"MISSING",IF(AND(U923&lt;&gt;"",OR(LEN(U923)&lt;2,LEN(U923)&gt;6,ISNUMBER(FIND(".",U923)))),"The country code """&amp;U923&amp;""" doesn't look right. Use a code like ZAF (South Africa) or US-CA (California).","")))))))</f>
        <v/>
      </c>
      <c r="AD923" s="50">
        <f>AND(R923&lt;&gt;"",T923&lt;&gt;"",R923&lt;&gt;T923)</f>
        <v/>
      </c>
    </row>
    <row r="924">
      <c r="B924" s="44" t="n"/>
      <c r="C924" s="44" t="n"/>
      <c r="D924" s="45">
        <f>IF(P924="","",IF(AC924="MISSING","MISSING COUNTRY CODE",IF(AC924&lt;&gt;"","NOT A VALID MAPCODE",IF(M924="NO CONNECTION","NO CONNECTION",IF(NOT(ISNUMBER(F924)),"NOT FOUND",IF(AD924,"CONVERTED – PLEASE CHECK","CONVERTED"))))))</f>
        <v/>
      </c>
      <c r="E924" s="46">
        <f>IF(OR(P924="",AC924&lt;&gt;""),"",TRIM(U924&amp;" "&amp;S924))</f>
        <v/>
      </c>
      <c r="F924" s="47">
        <f>IF(OR(M924="",M924="NO CONNECTION"),"",IFERROR(VALUE(SUBSTITUTE(_xlfn.FILTERXML(M924,"//latDeg"),".",MID(1/2,2,1))),""))</f>
        <v/>
      </c>
      <c r="G924" s="47">
        <f>IF(OR(M924="",M924="NO CONNECTION"),"",IFERROR(VALUE(SUBSTITUTE(_xlfn.FILTERXML(M924,"//lonDeg"),".",MID(1/2,2,1))),""))</f>
        <v/>
      </c>
      <c r="H924" s="45">
        <f>IF(ISNUMBER(F924),SUBSTITUTE(ROUND(F924,6)&amp;"",",",".")&amp;", "&amp;SUBSTITUTE(ROUND(G924,6)&amp;"",",","."),"")</f>
        <v/>
      </c>
      <c r="I924" s="46">
        <f>IF(ISNUMBER(F924),IFERROR(HYPERLINK("https://www.mymapcodes.com/go/?t="&amp;IF(U924="","AAA",U924)&amp;"&amp;ma="&amp;LEFT(S924,V924-1)&amp;"&amp;mb="&amp;MID(S924,V924+1,99),"Open on MyMapcodes →"),""),"")</f>
        <v/>
      </c>
      <c r="J924" s="48">
        <f>IF(P924="","",IF(AC924="MISSING","Add the country code: put it in front of the mapcode (e.g. ZAF RDD.2J) or in column C. ZAF = South Africa.",IF(AC924&lt;&gt;"",AC924,IF(M924="NO CONNECTION","Excel couldn't reach the mapcode service. Click the REFRESH RESULTS box just above the table.",IF(NOT(ISNUMBER(F924)),"The mapcode service doesn't recognise "&amp;E924&amp;". Check the mapcode and the country code.",IF(AD924,"Two different country codes were given, so the one in front of the mapcode ("&amp;R924&amp;") was used.",IF(E924&lt;&gt;TRIM(UPPER(B924&amp;"")),"Tidied up to "&amp;E924&amp;".","")))))))</f>
        <v/>
      </c>
      <c r="L924" s="49">
        <f>IF(E924="","",MapcodeAPI&amp;"coords/"&amp;SUBSTITUTE(E924," ","%20"))&amp;LEFT($B$13,0)</f>
        <v/>
      </c>
      <c r="M924" s="49">
        <f>IF(L924="","",IFERROR(_xlfn.WEBSERVICE(L924),IF(MapcodeAPIBackup="","NO CONNECTION",IFERROR(_xlfn.WEBSERVICE(MapcodeAPIBackup&amp;MID(L924,LEN(MapcodeAPI)+1,999)),"NO CONNECTION"))))</f>
        <v/>
      </c>
      <c r="N924" t="inlineStr">
        <is>
          <t xml:space="preserve"> </t>
        </is>
      </c>
      <c r="P924" s="50">
        <f>IFERROR(IF(AND(TRIM(B924&amp;"")="",TRIM(C924&amp;"")=""),"","#"&amp;UPPER(B924&amp;"")),"#(ERROR)")</f>
        <v/>
      </c>
      <c r="Q924" s="50">
        <f>IF(P924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924,2,999)," "," "),"﻿"," "),"​"," "),"⁠"," ")," "," ")," "," "),CHAR(9)," "),CHAR(10)," "),CHAR(13)," "),"MAPCODE"," "),CHAR(34)," "),"“"," "),"”"," "),"'"," "),"’"," "),"‘"," "),"("," "),")"," "),"["," "),"]"," "),"{"," "),"}"," "),","," "),";"," "),"|"," "),":"," "),"/"," "),"\"," ")))</f>
        <v/>
      </c>
      <c r="R924" s="50">
        <f>IF(ISNUMBER(FIND(" ",Q924)),LEFT(Q924,FIND(" ",Q924)-1),"")</f>
        <v/>
      </c>
      <c r="S924" s="50">
        <f>IF(ISNUMBER(FIND(" ",Q924)),TRIM(MID(Q924,FIND(" ",Q924)+1,999)),Q924)</f>
        <v/>
      </c>
      <c r="T92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924&amp;"")," "," "),"﻿"," "),"​"," "),"⁠"," ")," "," ")," "," "),CHAR(9)," "),CHAR(10)," "),CHAR(13)," "),"MAPCODE"," "),CHAR(34)," "),"“"," "),"”"," "),"'"," "),"’"," "),"‘"," "),"("," "),")"," "),"["," "),"]"," "),"{"," "),"}"," "),","," "),";"," "),"|"," "),":"," "),"/"," "),"\"," "))</f>
        <v/>
      </c>
      <c r="U924" s="50">
        <f>IF(R924&lt;&gt;"",R924,T924)</f>
        <v/>
      </c>
      <c r="V924" s="50">
        <f>IFERROR(FIND(".",S924),0)</f>
        <v/>
      </c>
      <c r="W924" s="50">
        <f>IF(V924&gt;0,V924-1,LEN(S924))</f>
        <v/>
      </c>
      <c r="X924" s="50">
        <f>IF(V924=0,"",IFERROR(LEFT(MID(S924,V924+1,99),FIND("-",MID(S924,V924+1,99))-1),MID(S924,V924+1,99)))</f>
        <v/>
      </c>
      <c r="Y924" s="50">
        <f>LEN(X924)</f>
        <v/>
      </c>
      <c r="Z92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924,"0",""),"1",""),"2",""),"3",""),"4",""),"5",""),"6",""),"7",""),"8",""),"9",""),"A",""),"B",""),"C",""),"D",""),"E",""),"F",""),"G",""),"H",""),"I",""),"J",""),"K",""),"L",""),"M",""),"N",""),"O",""),"P",""),"Q",""),"R",""),"S",""),"T",""),"U",""),"V",""),"W",""),"X",""),"Y",""),"Z",""),".",""),"-","")</f>
        <v/>
      </c>
      <c r="AA924" s="50">
        <f>LEN(S924)-LEN(SUBSTITUTE(S924,".",""))</f>
        <v/>
      </c>
      <c r="AB924" s="50">
        <f>AND(W924=5,Y924=4)</f>
        <v/>
      </c>
      <c r="AC924" s="50">
        <f>IF(P924="","",IF(S924="","There is no mapcode in this row, only a country code.",IF(ISNUMBER(FIND(" ",S924)),"There are too many spaces. A mapcode looks like ZAF RDD.2J: the country code, one space, then the code.",IF(Z924&lt;&gt;"","Contains characters that can't be in a mapcode: "&amp;Z924,IF(OR(AA924&lt;&gt;1,W924&lt;2,W924&gt;5,Y924&lt;2,Y924&gt;4),"This doesn't look like a mapcode. Mapcodes look like RDD.2J: 2 to 5 letters or numbers, a dot, then 2 to 4 more.",IF(AND(U924="",NOT(AB924)),"MISSING",IF(AND(U924&lt;&gt;"",OR(LEN(U924)&lt;2,LEN(U924)&gt;6,ISNUMBER(FIND(".",U924)))),"The country code """&amp;U924&amp;""" doesn't look right. Use a code like ZAF (South Africa) or US-CA (California).","")))))))</f>
        <v/>
      </c>
      <c r="AD924" s="50">
        <f>AND(R924&lt;&gt;"",T924&lt;&gt;"",R924&lt;&gt;T924)</f>
        <v/>
      </c>
    </row>
    <row r="925">
      <c r="B925" s="44" t="n"/>
      <c r="C925" s="44" t="n"/>
      <c r="D925" s="45">
        <f>IF(P925="","",IF(AC925="MISSING","MISSING COUNTRY CODE",IF(AC925&lt;&gt;"","NOT A VALID MAPCODE",IF(M925="NO CONNECTION","NO CONNECTION",IF(NOT(ISNUMBER(F925)),"NOT FOUND",IF(AD925,"CONVERTED – PLEASE CHECK","CONVERTED"))))))</f>
        <v/>
      </c>
      <c r="E925" s="46">
        <f>IF(OR(P925="",AC925&lt;&gt;""),"",TRIM(U925&amp;" "&amp;S925))</f>
        <v/>
      </c>
      <c r="F925" s="47">
        <f>IF(OR(M925="",M925="NO CONNECTION"),"",IFERROR(VALUE(SUBSTITUTE(_xlfn.FILTERXML(M925,"//latDeg"),".",MID(1/2,2,1))),""))</f>
        <v/>
      </c>
      <c r="G925" s="47">
        <f>IF(OR(M925="",M925="NO CONNECTION"),"",IFERROR(VALUE(SUBSTITUTE(_xlfn.FILTERXML(M925,"//lonDeg"),".",MID(1/2,2,1))),""))</f>
        <v/>
      </c>
      <c r="H925" s="45">
        <f>IF(ISNUMBER(F925),SUBSTITUTE(ROUND(F925,6)&amp;"",",",".")&amp;", "&amp;SUBSTITUTE(ROUND(G925,6)&amp;"",",","."),"")</f>
        <v/>
      </c>
      <c r="I925" s="46">
        <f>IF(ISNUMBER(F925),IFERROR(HYPERLINK("https://www.mymapcodes.com/go/?t="&amp;IF(U925="","AAA",U925)&amp;"&amp;ma="&amp;LEFT(S925,V925-1)&amp;"&amp;mb="&amp;MID(S925,V925+1,99),"Open on MyMapcodes →"),""),"")</f>
        <v/>
      </c>
      <c r="J925" s="48">
        <f>IF(P925="","",IF(AC925="MISSING","Add the country code: put it in front of the mapcode (e.g. ZAF RDD.2J) or in column C. ZAF = South Africa.",IF(AC925&lt;&gt;"",AC925,IF(M925="NO CONNECTION","Excel couldn't reach the mapcode service. Click the REFRESH RESULTS box just above the table.",IF(NOT(ISNUMBER(F925)),"The mapcode service doesn't recognise "&amp;E925&amp;". Check the mapcode and the country code.",IF(AD925,"Two different country codes were given, so the one in front of the mapcode ("&amp;R925&amp;") was used.",IF(E925&lt;&gt;TRIM(UPPER(B925&amp;"")),"Tidied up to "&amp;E925&amp;".","")))))))</f>
        <v/>
      </c>
      <c r="L925" s="49">
        <f>IF(E925="","",MapcodeAPI&amp;"coords/"&amp;SUBSTITUTE(E925," ","%20"))&amp;LEFT($B$13,0)</f>
        <v/>
      </c>
      <c r="M925" s="49">
        <f>IF(L925="","",IFERROR(_xlfn.WEBSERVICE(L925),IF(MapcodeAPIBackup="","NO CONNECTION",IFERROR(_xlfn.WEBSERVICE(MapcodeAPIBackup&amp;MID(L925,LEN(MapcodeAPI)+1,999)),"NO CONNECTION"))))</f>
        <v/>
      </c>
      <c r="N925" t="inlineStr">
        <is>
          <t xml:space="preserve"> </t>
        </is>
      </c>
      <c r="P925" s="50">
        <f>IFERROR(IF(AND(TRIM(B925&amp;"")="",TRIM(C925&amp;"")=""),"","#"&amp;UPPER(B925&amp;"")),"#(ERROR)")</f>
        <v/>
      </c>
      <c r="Q925" s="50">
        <f>IF(P925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925,2,999)," "," "),"﻿"," "),"​"," "),"⁠"," ")," "," ")," "," "),CHAR(9)," "),CHAR(10)," "),CHAR(13)," "),"MAPCODE"," "),CHAR(34)," "),"“"," "),"”"," "),"'"," "),"’"," "),"‘"," "),"("," "),")"," "),"["," "),"]"," "),"{"," "),"}"," "),","," "),";"," "),"|"," "),":"," "),"/"," "),"\"," ")))</f>
        <v/>
      </c>
      <c r="R925" s="50">
        <f>IF(ISNUMBER(FIND(" ",Q925)),LEFT(Q925,FIND(" ",Q925)-1),"")</f>
        <v/>
      </c>
      <c r="S925" s="50">
        <f>IF(ISNUMBER(FIND(" ",Q925)),TRIM(MID(Q925,FIND(" ",Q925)+1,999)),Q925)</f>
        <v/>
      </c>
      <c r="T92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925&amp;"")," "," "),"﻿"," "),"​"," "),"⁠"," ")," "," ")," "," "),CHAR(9)," "),CHAR(10)," "),CHAR(13)," "),"MAPCODE"," "),CHAR(34)," "),"“"," "),"”"," "),"'"," "),"’"," "),"‘"," "),"("," "),")"," "),"["," "),"]"," "),"{"," "),"}"," "),","," "),";"," "),"|"," "),":"," "),"/"," "),"\"," "))</f>
        <v/>
      </c>
      <c r="U925" s="50">
        <f>IF(R925&lt;&gt;"",R925,T925)</f>
        <v/>
      </c>
      <c r="V925" s="50">
        <f>IFERROR(FIND(".",S925),0)</f>
        <v/>
      </c>
      <c r="W925" s="50">
        <f>IF(V925&gt;0,V925-1,LEN(S925))</f>
        <v/>
      </c>
      <c r="X925" s="50">
        <f>IF(V925=0,"",IFERROR(LEFT(MID(S925,V925+1,99),FIND("-",MID(S925,V925+1,99))-1),MID(S925,V925+1,99)))</f>
        <v/>
      </c>
      <c r="Y925" s="50">
        <f>LEN(X925)</f>
        <v/>
      </c>
      <c r="Z92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925,"0",""),"1",""),"2",""),"3",""),"4",""),"5",""),"6",""),"7",""),"8",""),"9",""),"A",""),"B",""),"C",""),"D",""),"E",""),"F",""),"G",""),"H",""),"I",""),"J",""),"K",""),"L",""),"M",""),"N",""),"O",""),"P",""),"Q",""),"R",""),"S",""),"T",""),"U",""),"V",""),"W",""),"X",""),"Y",""),"Z",""),".",""),"-","")</f>
        <v/>
      </c>
      <c r="AA925" s="50">
        <f>LEN(S925)-LEN(SUBSTITUTE(S925,".",""))</f>
        <v/>
      </c>
      <c r="AB925" s="50">
        <f>AND(W925=5,Y925=4)</f>
        <v/>
      </c>
      <c r="AC925" s="50">
        <f>IF(P925="","",IF(S925="","There is no mapcode in this row, only a country code.",IF(ISNUMBER(FIND(" ",S925)),"There are too many spaces. A mapcode looks like ZAF RDD.2J: the country code, one space, then the code.",IF(Z925&lt;&gt;"","Contains characters that can't be in a mapcode: "&amp;Z925,IF(OR(AA925&lt;&gt;1,W925&lt;2,W925&gt;5,Y925&lt;2,Y925&gt;4),"This doesn't look like a mapcode. Mapcodes look like RDD.2J: 2 to 5 letters or numbers, a dot, then 2 to 4 more.",IF(AND(U925="",NOT(AB925)),"MISSING",IF(AND(U925&lt;&gt;"",OR(LEN(U925)&lt;2,LEN(U925)&gt;6,ISNUMBER(FIND(".",U925)))),"The country code """&amp;U925&amp;""" doesn't look right. Use a code like ZAF (South Africa) or US-CA (California).","")))))))</f>
        <v/>
      </c>
      <c r="AD925" s="50">
        <f>AND(R925&lt;&gt;"",T925&lt;&gt;"",R925&lt;&gt;T925)</f>
        <v/>
      </c>
    </row>
    <row r="926">
      <c r="B926" s="44" t="n"/>
      <c r="C926" s="44" t="n"/>
      <c r="D926" s="45">
        <f>IF(P926="","",IF(AC926="MISSING","MISSING COUNTRY CODE",IF(AC926&lt;&gt;"","NOT A VALID MAPCODE",IF(M926="NO CONNECTION","NO CONNECTION",IF(NOT(ISNUMBER(F926)),"NOT FOUND",IF(AD926,"CONVERTED – PLEASE CHECK","CONVERTED"))))))</f>
        <v/>
      </c>
      <c r="E926" s="46">
        <f>IF(OR(P926="",AC926&lt;&gt;""),"",TRIM(U926&amp;" "&amp;S926))</f>
        <v/>
      </c>
      <c r="F926" s="47">
        <f>IF(OR(M926="",M926="NO CONNECTION"),"",IFERROR(VALUE(SUBSTITUTE(_xlfn.FILTERXML(M926,"//latDeg"),".",MID(1/2,2,1))),""))</f>
        <v/>
      </c>
      <c r="G926" s="47">
        <f>IF(OR(M926="",M926="NO CONNECTION"),"",IFERROR(VALUE(SUBSTITUTE(_xlfn.FILTERXML(M926,"//lonDeg"),".",MID(1/2,2,1))),""))</f>
        <v/>
      </c>
      <c r="H926" s="45">
        <f>IF(ISNUMBER(F926),SUBSTITUTE(ROUND(F926,6)&amp;"",",",".")&amp;", "&amp;SUBSTITUTE(ROUND(G926,6)&amp;"",",","."),"")</f>
        <v/>
      </c>
      <c r="I926" s="46">
        <f>IF(ISNUMBER(F926),IFERROR(HYPERLINK("https://www.mymapcodes.com/go/?t="&amp;IF(U926="","AAA",U926)&amp;"&amp;ma="&amp;LEFT(S926,V926-1)&amp;"&amp;mb="&amp;MID(S926,V926+1,99),"Open on MyMapcodes →"),""),"")</f>
        <v/>
      </c>
      <c r="J926" s="48">
        <f>IF(P926="","",IF(AC926="MISSING","Add the country code: put it in front of the mapcode (e.g. ZAF RDD.2J) or in column C. ZAF = South Africa.",IF(AC926&lt;&gt;"",AC926,IF(M926="NO CONNECTION","Excel couldn't reach the mapcode service. Click the REFRESH RESULTS box just above the table.",IF(NOT(ISNUMBER(F926)),"The mapcode service doesn't recognise "&amp;E926&amp;". Check the mapcode and the country code.",IF(AD926,"Two different country codes were given, so the one in front of the mapcode ("&amp;R926&amp;") was used.",IF(E926&lt;&gt;TRIM(UPPER(B926&amp;"")),"Tidied up to "&amp;E926&amp;".","")))))))</f>
        <v/>
      </c>
      <c r="L926" s="49">
        <f>IF(E926="","",MapcodeAPI&amp;"coords/"&amp;SUBSTITUTE(E926," ","%20"))&amp;LEFT($B$13,0)</f>
        <v/>
      </c>
      <c r="M926" s="49">
        <f>IF(L926="","",IFERROR(_xlfn.WEBSERVICE(L926),IF(MapcodeAPIBackup="","NO CONNECTION",IFERROR(_xlfn.WEBSERVICE(MapcodeAPIBackup&amp;MID(L926,LEN(MapcodeAPI)+1,999)),"NO CONNECTION"))))</f>
        <v/>
      </c>
      <c r="N926" t="inlineStr">
        <is>
          <t xml:space="preserve"> </t>
        </is>
      </c>
      <c r="P926" s="50">
        <f>IFERROR(IF(AND(TRIM(B926&amp;"")="",TRIM(C926&amp;"")=""),"","#"&amp;UPPER(B926&amp;"")),"#(ERROR)")</f>
        <v/>
      </c>
      <c r="Q926" s="50">
        <f>IF(P926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926,2,999)," "," "),"﻿"," "),"​"," "),"⁠"," ")," "," ")," "," "),CHAR(9)," "),CHAR(10)," "),CHAR(13)," "),"MAPCODE"," "),CHAR(34)," "),"“"," "),"”"," "),"'"," "),"’"," "),"‘"," "),"("," "),")"," "),"["," "),"]"," "),"{"," "),"}"," "),","," "),";"," "),"|"," "),":"," "),"/"," "),"\"," ")))</f>
        <v/>
      </c>
      <c r="R926" s="50">
        <f>IF(ISNUMBER(FIND(" ",Q926)),LEFT(Q926,FIND(" ",Q926)-1),"")</f>
        <v/>
      </c>
      <c r="S926" s="50">
        <f>IF(ISNUMBER(FIND(" ",Q926)),TRIM(MID(Q926,FIND(" ",Q926)+1,999)),Q926)</f>
        <v/>
      </c>
      <c r="T92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926&amp;"")," "," "),"﻿"," "),"​"," "),"⁠"," ")," "," ")," "," "),CHAR(9)," "),CHAR(10)," "),CHAR(13)," "),"MAPCODE"," "),CHAR(34)," "),"“"," "),"”"," "),"'"," "),"’"," "),"‘"," "),"("," "),")"," "),"["," "),"]"," "),"{"," "),"}"," "),","," "),";"," "),"|"," "),":"," "),"/"," "),"\"," "))</f>
        <v/>
      </c>
      <c r="U926" s="50">
        <f>IF(R926&lt;&gt;"",R926,T926)</f>
        <v/>
      </c>
      <c r="V926" s="50">
        <f>IFERROR(FIND(".",S926),0)</f>
        <v/>
      </c>
      <c r="W926" s="50">
        <f>IF(V926&gt;0,V926-1,LEN(S926))</f>
        <v/>
      </c>
      <c r="X926" s="50">
        <f>IF(V926=0,"",IFERROR(LEFT(MID(S926,V926+1,99),FIND("-",MID(S926,V926+1,99))-1),MID(S926,V926+1,99)))</f>
        <v/>
      </c>
      <c r="Y926" s="50">
        <f>LEN(X926)</f>
        <v/>
      </c>
      <c r="Z92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926,"0",""),"1",""),"2",""),"3",""),"4",""),"5",""),"6",""),"7",""),"8",""),"9",""),"A",""),"B",""),"C",""),"D",""),"E",""),"F",""),"G",""),"H",""),"I",""),"J",""),"K",""),"L",""),"M",""),"N",""),"O",""),"P",""),"Q",""),"R",""),"S",""),"T",""),"U",""),"V",""),"W",""),"X",""),"Y",""),"Z",""),".",""),"-","")</f>
        <v/>
      </c>
      <c r="AA926" s="50">
        <f>LEN(S926)-LEN(SUBSTITUTE(S926,".",""))</f>
        <v/>
      </c>
      <c r="AB926" s="50">
        <f>AND(W926=5,Y926=4)</f>
        <v/>
      </c>
      <c r="AC926" s="50">
        <f>IF(P926="","",IF(S926="","There is no mapcode in this row, only a country code.",IF(ISNUMBER(FIND(" ",S926)),"There are too many spaces. A mapcode looks like ZAF RDD.2J: the country code, one space, then the code.",IF(Z926&lt;&gt;"","Contains characters that can't be in a mapcode: "&amp;Z926,IF(OR(AA926&lt;&gt;1,W926&lt;2,W926&gt;5,Y926&lt;2,Y926&gt;4),"This doesn't look like a mapcode. Mapcodes look like RDD.2J: 2 to 5 letters or numbers, a dot, then 2 to 4 more.",IF(AND(U926="",NOT(AB926)),"MISSING",IF(AND(U926&lt;&gt;"",OR(LEN(U926)&lt;2,LEN(U926)&gt;6,ISNUMBER(FIND(".",U926)))),"The country code """&amp;U926&amp;""" doesn't look right. Use a code like ZAF (South Africa) or US-CA (California).","")))))))</f>
        <v/>
      </c>
      <c r="AD926" s="50">
        <f>AND(R926&lt;&gt;"",T926&lt;&gt;"",R926&lt;&gt;T926)</f>
        <v/>
      </c>
    </row>
    <row r="927">
      <c r="B927" s="44" t="n"/>
      <c r="C927" s="44" t="n"/>
      <c r="D927" s="45">
        <f>IF(P927="","",IF(AC927="MISSING","MISSING COUNTRY CODE",IF(AC927&lt;&gt;"","NOT A VALID MAPCODE",IF(M927="NO CONNECTION","NO CONNECTION",IF(NOT(ISNUMBER(F927)),"NOT FOUND",IF(AD927,"CONVERTED – PLEASE CHECK","CONVERTED"))))))</f>
        <v/>
      </c>
      <c r="E927" s="46">
        <f>IF(OR(P927="",AC927&lt;&gt;""),"",TRIM(U927&amp;" "&amp;S927))</f>
        <v/>
      </c>
      <c r="F927" s="47">
        <f>IF(OR(M927="",M927="NO CONNECTION"),"",IFERROR(VALUE(SUBSTITUTE(_xlfn.FILTERXML(M927,"//latDeg"),".",MID(1/2,2,1))),""))</f>
        <v/>
      </c>
      <c r="G927" s="47">
        <f>IF(OR(M927="",M927="NO CONNECTION"),"",IFERROR(VALUE(SUBSTITUTE(_xlfn.FILTERXML(M927,"//lonDeg"),".",MID(1/2,2,1))),""))</f>
        <v/>
      </c>
      <c r="H927" s="45">
        <f>IF(ISNUMBER(F927),SUBSTITUTE(ROUND(F927,6)&amp;"",",",".")&amp;", "&amp;SUBSTITUTE(ROUND(G927,6)&amp;"",",","."),"")</f>
        <v/>
      </c>
      <c r="I927" s="46">
        <f>IF(ISNUMBER(F927),IFERROR(HYPERLINK("https://www.mymapcodes.com/go/?t="&amp;IF(U927="","AAA",U927)&amp;"&amp;ma="&amp;LEFT(S927,V927-1)&amp;"&amp;mb="&amp;MID(S927,V927+1,99),"Open on MyMapcodes →"),""),"")</f>
        <v/>
      </c>
      <c r="J927" s="48">
        <f>IF(P927="","",IF(AC927="MISSING","Add the country code: put it in front of the mapcode (e.g. ZAF RDD.2J) or in column C. ZAF = South Africa.",IF(AC927&lt;&gt;"",AC927,IF(M927="NO CONNECTION","Excel couldn't reach the mapcode service. Click the REFRESH RESULTS box just above the table.",IF(NOT(ISNUMBER(F927)),"The mapcode service doesn't recognise "&amp;E927&amp;". Check the mapcode and the country code.",IF(AD927,"Two different country codes were given, so the one in front of the mapcode ("&amp;R927&amp;") was used.",IF(E927&lt;&gt;TRIM(UPPER(B927&amp;"")),"Tidied up to "&amp;E927&amp;".","")))))))</f>
        <v/>
      </c>
      <c r="L927" s="49">
        <f>IF(E927="","",MapcodeAPI&amp;"coords/"&amp;SUBSTITUTE(E927," ","%20"))&amp;LEFT($B$13,0)</f>
        <v/>
      </c>
      <c r="M927" s="49">
        <f>IF(L927="","",IFERROR(_xlfn.WEBSERVICE(L927),IF(MapcodeAPIBackup="","NO CONNECTION",IFERROR(_xlfn.WEBSERVICE(MapcodeAPIBackup&amp;MID(L927,LEN(MapcodeAPI)+1,999)),"NO CONNECTION"))))</f>
        <v/>
      </c>
      <c r="N927" t="inlineStr">
        <is>
          <t xml:space="preserve"> </t>
        </is>
      </c>
      <c r="P927" s="50">
        <f>IFERROR(IF(AND(TRIM(B927&amp;"")="",TRIM(C927&amp;"")=""),"","#"&amp;UPPER(B927&amp;"")),"#(ERROR)")</f>
        <v/>
      </c>
      <c r="Q927" s="50">
        <f>IF(P927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927,2,999)," "," "),"﻿"," "),"​"," "),"⁠"," ")," "," ")," "," "),CHAR(9)," "),CHAR(10)," "),CHAR(13)," "),"MAPCODE"," "),CHAR(34)," "),"“"," "),"”"," "),"'"," "),"’"," "),"‘"," "),"("," "),")"," "),"["," "),"]"," "),"{"," "),"}"," "),","," "),";"," "),"|"," "),":"," "),"/"," "),"\"," ")))</f>
        <v/>
      </c>
      <c r="R927" s="50">
        <f>IF(ISNUMBER(FIND(" ",Q927)),LEFT(Q927,FIND(" ",Q927)-1),"")</f>
        <v/>
      </c>
      <c r="S927" s="50">
        <f>IF(ISNUMBER(FIND(" ",Q927)),TRIM(MID(Q927,FIND(" ",Q927)+1,999)),Q927)</f>
        <v/>
      </c>
      <c r="T92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927&amp;"")," "," "),"﻿"," "),"​"," "),"⁠"," ")," "," ")," "," "),CHAR(9)," "),CHAR(10)," "),CHAR(13)," "),"MAPCODE"," "),CHAR(34)," "),"“"," "),"”"," "),"'"," "),"’"," "),"‘"," "),"("," "),")"," "),"["," "),"]"," "),"{"," "),"}"," "),","," "),";"," "),"|"," "),":"," "),"/"," "),"\"," "))</f>
        <v/>
      </c>
      <c r="U927" s="50">
        <f>IF(R927&lt;&gt;"",R927,T927)</f>
        <v/>
      </c>
      <c r="V927" s="50">
        <f>IFERROR(FIND(".",S927),0)</f>
        <v/>
      </c>
      <c r="W927" s="50">
        <f>IF(V927&gt;0,V927-1,LEN(S927))</f>
        <v/>
      </c>
      <c r="X927" s="50">
        <f>IF(V927=0,"",IFERROR(LEFT(MID(S927,V927+1,99),FIND("-",MID(S927,V927+1,99))-1),MID(S927,V927+1,99)))</f>
        <v/>
      </c>
      <c r="Y927" s="50">
        <f>LEN(X927)</f>
        <v/>
      </c>
      <c r="Z92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927,"0",""),"1",""),"2",""),"3",""),"4",""),"5",""),"6",""),"7",""),"8",""),"9",""),"A",""),"B",""),"C",""),"D",""),"E",""),"F",""),"G",""),"H",""),"I",""),"J",""),"K",""),"L",""),"M",""),"N",""),"O",""),"P",""),"Q",""),"R",""),"S",""),"T",""),"U",""),"V",""),"W",""),"X",""),"Y",""),"Z",""),".",""),"-","")</f>
        <v/>
      </c>
      <c r="AA927" s="50">
        <f>LEN(S927)-LEN(SUBSTITUTE(S927,".",""))</f>
        <v/>
      </c>
      <c r="AB927" s="50">
        <f>AND(W927=5,Y927=4)</f>
        <v/>
      </c>
      <c r="AC927" s="50">
        <f>IF(P927="","",IF(S927="","There is no mapcode in this row, only a country code.",IF(ISNUMBER(FIND(" ",S927)),"There are too many spaces. A mapcode looks like ZAF RDD.2J: the country code, one space, then the code.",IF(Z927&lt;&gt;"","Contains characters that can't be in a mapcode: "&amp;Z927,IF(OR(AA927&lt;&gt;1,W927&lt;2,W927&gt;5,Y927&lt;2,Y927&gt;4),"This doesn't look like a mapcode. Mapcodes look like RDD.2J: 2 to 5 letters or numbers, a dot, then 2 to 4 more.",IF(AND(U927="",NOT(AB927)),"MISSING",IF(AND(U927&lt;&gt;"",OR(LEN(U927)&lt;2,LEN(U927)&gt;6,ISNUMBER(FIND(".",U927)))),"The country code """&amp;U927&amp;""" doesn't look right. Use a code like ZAF (South Africa) or US-CA (California).","")))))))</f>
        <v/>
      </c>
      <c r="AD927" s="50">
        <f>AND(R927&lt;&gt;"",T927&lt;&gt;"",R927&lt;&gt;T927)</f>
        <v/>
      </c>
    </row>
    <row r="928">
      <c r="B928" s="44" t="n"/>
      <c r="C928" s="44" t="n"/>
      <c r="D928" s="45">
        <f>IF(P928="","",IF(AC928="MISSING","MISSING COUNTRY CODE",IF(AC928&lt;&gt;"","NOT A VALID MAPCODE",IF(M928="NO CONNECTION","NO CONNECTION",IF(NOT(ISNUMBER(F928)),"NOT FOUND",IF(AD928,"CONVERTED – PLEASE CHECK","CONVERTED"))))))</f>
        <v/>
      </c>
      <c r="E928" s="46">
        <f>IF(OR(P928="",AC928&lt;&gt;""),"",TRIM(U928&amp;" "&amp;S928))</f>
        <v/>
      </c>
      <c r="F928" s="47">
        <f>IF(OR(M928="",M928="NO CONNECTION"),"",IFERROR(VALUE(SUBSTITUTE(_xlfn.FILTERXML(M928,"//latDeg"),".",MID(1/2,2,1))),""))</f>
        <v/>
      </c>
      <c r="G928" s="47">
        <f>IF(OR(M928="",M928="NO CONNECTION"),"",IFERROR(VALUE(SUBSTITUTE(_xlfn.FILTERXML(M928,"//lonDeg"),".",MID(1/2,2,1))),""))</f>
        <v/>
      </c>
      <c r="H928" s="45">
        <f>IF(ISNUMBER(F928),SUBSTITUTE(ROUND(F928,6)&amp;"",",",".")&amp;", "&amp;SUBSTITUTE(ROUND(G928,6)&amp;"",",","."),"")</f>
        <v/>
      </c>
      <c r="I928" s="46">
        <f>IF(ISNUMBER(F928),IFERROR(HYPERLINK("https://www.mymapcodes.com/go/?t="&amp;IF(U928="","AAA",U928)&amp;"&amp;ma="&amp;LEFT(S928,V928-1)&amp;"&amp;mb="&amp;MID(S928,V928+1,99),"Open on MyMapcodes →"),""),"")</f>
        <v/>
      </c>
      <c r="J928" s="48">
        <f>IF(P928="","",IF(AC928="MISSING","Add the country code: put it in front of the mapcode (e.g. ZAF RDD.2J) or in column C. ZAF = South Africa.",IF(AC928&lt;&gt;"",AC928,IF(M928="NO CONNECTION","Excel couldn't reach the mapcode service. Click the REFRESH RESULTS box just above the table.",IF(NOT(ISNUMBER(F928)),"The mapcode service doesn't recognise "&amp;E928&amp;". Check the mapcode and the country code.",IF(AD928,"Two different country codes were given, so the one in front of the mapcode ("&amp;R928&amp;") was used.",IF(E928&lt;&gt;TRIM(UPPER(B928&amp;"")),"Tidied up to "&amp;E928&amp;".","")))))))</f>
        <v/>
      </c>
      <c r="L928" s="49">
        <f>IF(E928="","",MapcodeAPI&amp;"coords/"&amp;SUBSTITUTE(E928," ","%20"))&amp;LEFT($B$13,0)</f>
        <v/>
      </c>
      <c r="M928" s="49">
        <f>IF(L928="","",IFERROR(_xlfn.WEBSERVICE(L928),IF(MapcodeAPIBackup="","NO CONNECTION",IFERROR(_xlfn.WEBSERVICE(MapcodeAPIBackup&amp;MID(L928,LEN(MapcodeAPI)+1,999)),"NO CONNECTION"))))</f>
        <v/>
      </c>
      <c r="N928" t="inlineStr">
        <is>
          <t xml:space="preserve"> </t>
        </is>
      </c>
      <c r="P928" s="50">
        <f>IFERROR(IF(AND(TRIM(B928&amp;"")="",TRIM(C928&amp;"")=""),"","#"&amp;UPPER(B928&amp;"")),"#(ERROR)")</f>
        <v/>
      </c>
      <c r="Q928" s="50">
        <f>IF(P928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928,2,999)," "," "),"﻿"," "),"​"," "),"⁠"," ")," "," ")," "," "),CHAR(9)," "),CHAR(10)," "),CHAR(13)," "),"MAPCODE"," "),CHAR(34)," "),"“"," "),"”"," "),"'"," "),"’"," "),"‘"," "),"("," "),")"," "),"["," "),"]"," "),"{"," "),"}"," "),","," "),";"," "),"|"," "),":"," "),"/"," "),"\"," ")))</f>
        <v/>
      </c>
      <c r="R928" s="50">
        <f>IF(ISNUMBER(FIND(" ",Q928)),LEFT(Q928,FIND(" ",Q928)-1),"")</f>
        <v/>
      </c>
      <c r="S928" s="50">
        <f>IF(ISNUMBER(FIND(" ",Q928)),TRIM(MID(Q928,FIND(" ",Q928)+1,999)),Q928)</f>
        <v/>
      </c>
      <c r="T92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928&amp;"")," "," "),"﻿"," "),"​"," "),"⁠"," ")," "," ")," "," "),CHAR(9)," "),CHAR(10)," "),CHAR(13)," "),"MAPCODE"," "),CHAR(34)," "),"“"," "),"”"," "),"'"," "),"’"," "),"‘"," "),"("," "),")"," "),"["," "),"]"," "),"{"," "),"}"," "),","," "),";"," "),"|"," "),":"," "),"/"," "),"\"," "))</f>
        <v/>
      </c>
      <c r="U928" s="50">
        <f>IF(R928&lt;&gt;"",R928,T928)</f>
        <v/>
      </c>
      <c r="V928" s="50">
        <f>IFERROR(FIND(".",S928),0)</f>
        <v/>
      </c>
      <c r="W928" s="50">
        <f>IF(V928&gt;0,V928-1,LEN(S928))</f>
        <v/>
      </c>
      <c r="X928" s="50">
        <f>IF(V928=0,"",IFERROR(LEFT(MID(S928,V928+1,99),FIND("-",MID(S928,V928+1,99))-1),MID(S928,V928+1,99)))</f>
        <v/>
      </c>
      <c r="Y928" s="50">
        <f>LEN(X928)</f>
        <v/>
      </c>
      <c r="Z92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928,"0",""),"1",""),"2",""),"3",""),"4",""),"5",""),"6",""),"7",""),"8",""),"9",""),"A",""),"B",""),"C",""),"D",""),"E",""),"F",""),"G",""),"H",""),"I",""),"J",""),"K",""),"L",""),"M",""),"N",""),"O",""),"P",""),"Q",""),"R",""),"S",""),"T",""),"U",""),"V",""),"W",""),"X",""),"Y",""),"Z",""),".",""),"-","")</f>
        <v/>
      </c>
      <c r="AA928" s="50">
        <f>LEN(S928)-LEN(SUBSTITUTE(S928,".",""))</f>
        <v/>
      </c>
      <c r="AB928" s="50">
        <f>AND(W928=5,Y928=4)</f>
        <v/>
      </c>
      <c r="AC928" s="50">
        <f>IF(P928="","",IF(S928="","There is no mapcode in this row, only a country code.",IF(ISNUMBER(FIND(" ",S928)),"There are too many spaces. A mapcode looks like ZAF RDD.2J: the country code, one space, then the code.",IF(Z928&lt;&gt;"","Contains characters that can't be in a mapcode: "&amp;Z928,IF(OR(AA928&lt;&gt;1,W928&lt;2,W928&gt;5,Y928&lt;2,Y928&gt;4),"This doesn't look like a mapcode. Mapcodes look like RDD.2J: 2 to 5 letters or numbers, a dot, then 2 to 4 more.",IF(AND(U928="",NOT(AB928)),"MISSING",IF(AND(U928&lt;&gt;"",OR(LEN(U928)&lt;2,LEN(U928)&gt;6,ISNUMBER(FIND(".",U928)))),"The country code """&amp;U928&amp;""" doesn't look right. Use a code like ZAF (South Africa) or US-CA (California).","")))))))</f>
        <v/>
      </c>
      <c r="AD928" s="50">
        <f>AND(R928&lt;&gt;"",T928&lt;&gt;"",R928&lt;&gt;T928)</f>
        <v/>
      </c>
    </row>
    <row r="929">
      <c r="B929" s="44" t="n"/>
      <c r="C929" s="44" t="n"/>
      <c r="D929" s="45">
        <f>IF(P929="","",IF(AC929="MISSING","MISSING COUNTRY CODE",IF(AC929&lt;&gt;"","NOT A VALID MAPCODE",IF(M929="NO CONNECTION","NO CONNECTION",IF(NOT(ISNUMBER(F929)),"NOT FOUND",IF(AD929,"CONVERTED – PLEASE CHECK","CONVERTED"))))))</f>
        <v/>
      </c>
      <c r="E929" s="46">
        <f>IF(OR(P929="",AC929&lt;&gt;""),"",TRIM(U929&amp;" "&amp;S929))</f>
        <v/>
      </c>
      <c r="F929" s="47">
        <f>IF(OR(M929="",M929="NO CONNECTION"),"",IFERROR(VALUE(SUBSTITUTE(_xlfn.FILTERXML(M929,"//latDeg"),".",MID(1/2,2,1))),""))</f>
        <v/>
      </c>
      <c r="G929" s="47">
        <f>IF(OR(M929="",M929="NO CONNECTION"),"",IFERROR(VALUE(SUBSTITUTE(_xlfn.FILTERXML(M929,"//lonDeg"),".",MID(1/2,2,1))),""))</f>
        <v/>
      </c>
      <c r="H929" s="45">
        <f>IF(ISNUMBER(F929),SUBSTITUTE(ROUND(F929,6)&amp;"",",",".")&amp;", "&amp;SUBSTITUTE(ROUND(G929,6)&amp;"",",","."),"")</f>
        <v/>
      </c>
      <c r="I929" s="46">
        <f>IF(ISNUMBER(F929),IFERROR(HYPERLINK("https://www.mymapcodes.com/go/?t="&amp;IF(U929="","AAA",U929)&amp;"&amp;ma="&amp;LEFT(S929,V929-1)&amp;"&amp;mb="&amp;MID(S929,V929+1,99),"Open on MyMapcodes →"),""),"")</f>
        <v/>
      </c>
      <c r="J929" s="48">
        <f>IF(P929="","",IF(AC929="MISSING","Add the country code: put it in front of the mapcode (e.g. ZAF RDD.2J) or in column C. ZAF = South Africa.",IF(AC929&lt;&gt;"",AC929,IF(M929="NO CONNECTION","Excel couldn't reach the mapcode service. Click the REFRESH RESULTS box just above the table.",IF(NOT(ISNUMBER(F929)),"The mapcode service doesn't recognise "&amp;E929&amp;". Check the mapcode and the country code.",IF(AD929,"Two different country codes were given, so the one in front of the mapcode ("&amp;R929&amp;") was used.",IF(E929&lt;&gt;TRIM(UPPER(B929&amp;"")),"Tidied up to "&amp;E929&amp;".","")))))))</f>
        <v/>
      </c>
      <c r="L929" s="49">
        <f>IF(E929="","",MapcodeAPI&amp;"coords/"&amp;SUBSTITUTE(E929," ","%20"))&amp;LEFT($B$13,0)</f>
        <v/>
      </c>
      <c r="M929" s="49">
        <f>IF(L929="","",IFERROR(_xlfn.WEBSERVICE(L929),IF(MapcodeAPIBackup="","NO CONNECTION",IFERROR(_xlfn.WEBSERVICE(MapcodeAPIBackup&amp;MID(L929,LEN(MapcodeAPI)+1,999)),"NO CONNECTION"))))</f>
        <v/>
      </c>
      <c r="N929" t="inlineStr">
        <is>
          <t xml:space="preserve"> </t>
        </is>
      </c>
      <c r="P929" s="50">
        <f>IFERROR(IF(AND(TRIM(B929&amp;"")="",TRIM(C929&amp;"")=""),"","#"&amp;UPPER(B929&amp;"")),"#(ERROR)")</f>
        <v/>
      </c>
      <c r="Q929" s="50">
        <f>IF(P929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929,2,999)," "," "),"﻿"," "),"​"," "),"⁠"," ")," "," ")," "," "),CHAR(9)," "),CHAR(10)," "),CHAR(13)," "),"MAPCODE"," "),CHAR(34)," "),"“"," "),"”"," "),"'"," "),"’"," "),"‘"," "),"("," "),")"," "),"["," "),"]"," "),"{"," "),"}"," "),","," "),";"," "),"|"," "),":"," "),"/"," "),"\"," ")))</f>
        <v/>
      </c>
      <c r="R929" s="50">
        <f>IF(ISNUMBER(FIND(" ",Q929)),LEFT(Q929,FIND(" ",Q929)-1),"")</f>
        <v/>
      </c>
      <c r="S929" s="50">
        <f>IF(ISNUMBER(FIND(" ",Q929)),TRIM(MID(Q929,FIND(" ",Q929)+1,999)),Q929)</f>
        <v/>
      </c>
      <c r="T92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929&amp;"")," "," "),"﻿"," "),"​"," "),"⁠"," ")," "," ")," "," "),CHAR(9)," "),CHAR(10)," "),CHAR(13)," "),"MAPCODE"," "),CHAR(34)," "),"“"," "),"”"," "),"'"," "),"’"," "),"‘"," "),"("," "),")"," "),"["," "),"]"," "),"{"," "),"}"," "),","," "),";"," "),"|"," "),":"," "),"/"," "),"\"," "))</f>
        <v/>
      </c>
      <c r="U929" s="50">
        <f>IF(R929&lt;&gt;"",R929,T929)</f>
        <v/>
      </c>
      <c r="V929" s="50">
        <f>IFERROR(FIND(".",S929),0)</f>
        <v/>
      </c>
      <c r="W929" s="50">
        <f>IF(V929&gt;0,V929-1,LEN(S929))</f>
        <v/>
      </c>
      <c r="X929" s="50">
        <f>IF(V929=0,"",IFERROR(LEFT(MID(S929,V929+1,99),FIND("-",MID(S929,V929+1,99))-1),MID(S929,V929+1,99)))</f>
        <v/>
      </c>
      <c r="Y929" s="50">
        <f>LEN(X929)</f>
        <v/>
      </c>
      <c r="Z92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929,"0",""),"1",""),"2",""),"3",""),"4",""),"5",""),"6",""),"7",""),"8",""),"9",""),"A",""),"B",""),"C",""),"D",""),"E",""),"F",""),"G",""),"H",""),"I",""),"J",""),"K",""),"L",""),"M",""),"N",""),"O",""),"P",""),"Q",""),"R",""),"S",""),"T",""),"U",""),"V",""),"W",""),"X",""),"Y",""),"Z",""),".",""),"-","")</f>
        <v/>
      </c>
      <c r="AA929" s="50">
        <f>LEN(S929)-LEN(SUBSTITUTE(S929,".",""))</f>
        <v/>
      </c>
      <c r="AB929" s="50">
        <f>AND(W929=5,Y929=4)</f>
        <v/>
      </c>
      <c r="AC929" s="50">
        <f>IF(P929="","",IF(S929="","There is no mapcode in this row, only a country code.",IF(ISNUMBER(FIND(" ",S929)),"There are too many spaces. A mapcode looks like ZAF RDD.2J: the country code, one space, then the code.",IF(Z929&lt;&gt;"","Contains characters that can't be in a mapcode: "&amp;Z929,IF(OR(AA929&lt;&gt;1,W929&lt;2,W929&gt;5,Y929&lt;2,Y929&gt;4),"This doesn't look like a mapcode. Mapcodes look like RDD.2J: 2 to 5 letters or numbers, a dot, then 2 to 4 more.",IF(AND(U929="",NOT(AB929)),"MISSING",IF(AND(U929&lt;&gt;"",OR(LEN(U929)&lt;2,LEN(U929)&gt;6,ISNUMBER(FIND(".",U929)))),"The country code """&amp;U929&amp;""" doesn't look right. Use a code like ZAF (South Africa) or US-CA (California).","")))))))</f>
        <v/>
      </c>
      <c r="AD929" s="50">
        <f>AND(R929&lt;&gt;"",T929&lt;&gt;"",R929&lt;&gt;T929)</f>
        <v/>
      </c>
    </row>
    <row r="930">
      <c r="B930" s="44" t="n"/>
      <c r="C930" s="44" t="n"/>
      <c r="D930" s="45">
        <f>IF(P930="","",IF(AC930="MISSING","MISSING COUNTRY CODE",IF(AC930&lt;&gt;"","NOT A VALID MAPCODE",IF(M930="NO CONNECTION","NO CONNECTION",IF(NOT(ISNUMBER(F930)),"NOT FOUND",IF(AD930,"CONVERTED – PLEASE CHECK","CONVERTED"))))))</f>
        <v/>
      </c>
      <c r="E930" s="46">
        <f>IF(OR(P930="",AC930&lt;&gt;""),"",TRIM(U930&amp;" "&amp;S930))</f>
        <v/>
      </c>
      <c r="F930" s="47">
        <f>IF(OR(M930="",M930="NO CONNECTION"),"",IFERROR(VALUE(SUBSTITUTE(_xlfn.FILTERXML(M930,"//latDeg"),".",MID(1/2,2,1))),""))</f>
        <v/>
      </c>
      <c r="G930" s="47">
        <f>IF(OR(M930="",M930="NO CONNECTION"),"",IFERROR(VALUE(SUBSTITUTE(_xlfn.FILTERXML(M930,"//lonDeg"),".",MID(1/2,2,1))),""))</f>
        <v/>
      </c>
      <c r="H930" s="45">
        <f>IF(ISNUMBER(F930),SUBSTITUTE(ROUND(F930,6)&amp;"",",",".")&amp;", "&amp;SUBSTITUTE(ROUND(G930,6)&amp;"",",","."),"")</f>
        <v/>
      </c>
      <c r="I930" s="46">
        <f>IF(ISNUMBER(F930),IFERROR(HYPERLINK("https://www.mymapcodes.com/go/?t="&amp;IF(U930="","AAA",U930)&amp;"&amp;ma="&amp;LEFT(S930,V930-1)&amp;"&amp;mb="&amp;MID(S930,V930+1,99),"Open on MyMapcodes →"),""),"")</f>
        <v/>
      </c>
      <c r="J930" s="48">
        <f>IF(P930="","",IF(AC930="MISSING","Add the country code: put it in front of the mapcode (e.g. ZAF RDD.2J) or in column C. ZAF = South Africa.",IF(AC930&lt;&gt;"",AC930,IF(M930="NO CONNECTION","Excel couldn't reach the mapcode service. Click the REFRESH RESULTS box just above the table.",IF(NOT(ISNUMBER(F930)),"The mapcode service doesn't recognise "&amp;E930&amp;". Check the mapcode and the country code.",IF(AD930,"Two different country codes were given, so the one in front of the mapcode ("&amp;R930&amp;") was used.",IF(E930&lt;&gt;TRIM(UPPER(B930&amp;"")),"Tidied up to "&amp;E930&amp;".","")))))))</f>
        <v/>
      </c>
      <c r="L930" s="49">
        <f>IF(E930="","",MapcodeAPI&amp;"coords/"&amp;SUBSTITUTE(E930," ","%20"))&amp;LEFT($B$13,0)</f>
        <v/>
      </c>
      <c r="M930" s="49">
        <f>IF(L930="","",IFERROR(_xlfn.WEBSERVICE(L930),IF(MapcodeAPIBackup="","NO CONNECTION",IFERROR(_xlfn.WEBSERVICE(MapcodeAPIBackup&amp;MID(L930,LEN(MapcodeAPI)+1,999)),"NO CONNECTION"))))</f>
        <v/>
      </c>
      <c r="N930" t="inlineStr">
        <is>
          <t xml:space="preserve"> </t>
        </is>
      </c>
      <c r="P930" s="50">
        <f>IFERROR(IF(AND(TRIM(B930&amp;"")="",TRIM(C930&amp;"")=""),"","#"&amp;UPPER(B930&amp;"")),"#(ERROR)")</f>
        <v/>
      </c>
      <c r="Q930" s="50">
        <f>IF(P930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930,2,999)," "," "),"﻿"," "),"​"," "),"⁠"," ")," "," ")," "," "),CHAR(9)," "),CHAR(10)," "),CHAR(13)," "),"MAPCODE"," "),CHAR(34)," "),"“"," "),"”"," "),"'"," "),"’"," "),"‘"," "),"("," "),")"," "),"["," "),"]"," "),"{"," "),"}"," "),","," "),";"," "),"|"," "),":"," "),"/"," "),"\"," ")))</f>
        <v/>
      </c>
      <c r="R930" s="50">
        <f>IF(ISNUMBER(FIND(" ",Q930)),LEFT(Q930,FIND(" ",Q930)-1),"")</f>
        <v/>
      </c>
      <c r="S930" s="50">
        <f>IF(ISNUMBER(FIND(" ",Q930)),TRIM(MID(Q930,FIND(" ",Q930)+1,999)),Q930)</f>
        <v/>
      </c>
      <c r="T93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930&amp;"")," "," "),"﻿"," "),"​"," "),"⁠"," ")," "," ")," "," "),CHAR(9)," "),CHAR(10)," "),CHAR(13)," "),"MAPCODE"," "),CHAR(34)," "),"“"," "),"”"," "),"'"," "),"’"," "),"‘"," "),"("," "),")"," "),"["," "),"]"," "),"{"," "),"}"," "),","," "),";"," "),"|"," "),":"," "),"/"," "),"\"," "))</f>
        <v/>
      </c>
      <c r="U930" s="50">
        <f>IF(R930&lt;&gt;"",R930,T930)</f>
        <v/>
      </c>
      <c r="V930" s="50">
        <f>IFERROR(FIND(".",S930),0)</f>
        <v/>
      </c>
      <c r="W930" s="50">
        <f>IF(V930&gt;0,V930-1,LEN(S930))</f>
        <v/>
      </c>
      <c r="X930" s="50">
        <f>IF(V930=0,"",IFERROR(LEFT(MID(S930,V930+1,99),FIND("-",MID(S930,V930+1,99))-1),MID(S930,V930+1,99)))</f>
        <v/>
      </c>
      <c r="Y930" s="50">
        <f>LEN(X930)</f>
        <v/>
      </c>
      <c r="Z93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930,"0",""),"1",""),"2",""),"3",""),"4",""),"5",""),"6",""),"7",""),"8",""),"9",""),"A",""),"B",""),"C",""),"D",""),"E",""),"F",""),"G",""),"H",""),"I",""),"J",""),"K",""),"L",""),"M",""),"N",""),"O",""),"P",""),"Q",""),"R",""),"S",""),"T",""),"U",""),"V",""),"W",""),"X",""),"Y",""),"Z",""),".",""),"-","")</f>
        <v/>
      </c>
      <c r="AA930" s="50">
        <f>LEN(S930)-LEN(SUBSTITUTE(S930,".",""))</f>
        <v/>
      </c>
      <c r="AB930" s="50">
        <f>AND(W930=5,Y930=4)</f>
        <v/>
      </c>
      <c r="AC930" s="50">
        <f>IF(P930="","",IF(S930="","There is no mapcode in this row, only a country code.",IF(ISNUMBER(FIND(" ",S930)),"There are too many spaces. A mapcode looks like ZAF RDD.2J: the country code, one space, then the code.",IF(Z930&lt;&gt;"","Contains characters that can't be in a mapcode: "&amp;Z930,IF(OR(AA930&lt;&gt;1,W930&lt;2,W930&gt;5,Y930&lt;2,Y930&gt;4),"This doesn't look like a mapcode. Mapcodes look like RDD.2J: 2 to 5 letters or numbers, a dot, then 2 to 4 more.",IF(AND(U930="",NOT(AB930)),"MISSING",IF(AND(U930&lt;&gt;"",OR(LEN(U930)&lt;2,LEN(U930)&gt;6,ISNUMBER(FIND(".",U930)))),"The country code """&amp;U930&amp;""" doesn't look right. Use a code like ZAF (South Africa) or US-CA (California).","")))))))</f>
        <v/>
      </c>
      <c r="AD930" s="50">
        <f>AND(R930&lt;&gt;"",T930&lt;&gt;"",R930&lt;&gt;T930)</f>
        <v/>
      </c>
    </row>
    <row r="931">
      <c r="B931" s="44" t="n"/>
      <c r="C931" s="44" t="n"/>
      <c r="D931" s="45">
        <f>IF(P931="","",IF(AC931="MISSING","MISSING COUNTRY CODE",IF(AC931&lt;&gt;"","NOT A VALID MAPCODE",IF(M931="NO CONNECTION","NO CONNECTION",IF(NOT(ISNUMBER(F931)),"NOT FOUND",IF(AD931,"CONVERTED – PLEASE CHECK","CONVERTED"))))))</f>
        <v/>
      </c>
      <c r="E931" s="46">
        <f>IF(OR(P931="",AC931&lt;&gt;""),"",TRIM(U931&amp;" "&amp;S931))</f>
        <v/>
      </c>
      <c r="F931" s="47">
        <f>IF(OR(M931="",M931="NO CONNECTION"),"",IFERROR(VALUE(SUBSTITUTE(_xlfn.FILTERXML(M931,"//latDeg"),".",MID(1/2,2,1))),""))</f>
        <v/>
      </c>
      <c r="G931" s="47">
        <f>IF(OR(M931="",M931="NO CONNECTION"),"",IFERROR(VALUE(SUBSTITUTE(_xlfn.FILTERXML(M931,"//lonDeg"),".",MID(1/2,2,1))),""))</f>
        <v/>
      </c>
      <c r="H931" s="45">
        <f>IF(ISNUMBER(F931),SUBSTITUTE(ROUND(F931,6)&amp;"",",",".")&amp;", "&amp;SUBSTITUTE(ROUND(G931,6)&amp;"",",","."),"")</f>
        <v/>
      </c>
      <c r="I931" s="46">
        <f>IF(ISNUMBER(F931),IFERROR(HYPERLINK("https://www.mymapcodes.com/go/?t="&amp;IF(U931="","AAA",U931)&amp;"&amp;ma="&amp;LEFT(S931,V931-1)&amp;"&amp;mb="&amp;MID(S931,V931+1,99),"Open on MyMapcodes →"),""),"")</f>
        <v/>
      </c>
      <c r="J931" s="48">
        <f>IF(P931="","",IF(AC931="MISSING","Add the country code: put it in front of the mapcode (e.g. ZAF RDD.2J) or in column C. ZAF = South Africa.",IF(AC931&lt;&gt;"",AC931,IF(M931="NO CONNECTION","Excel couldn't reach the mapcode service. Click the REFRESH RESULTS box just above the table.",IF(NOT(ISNUMBER(F931)),"The mapcode service doesn't recognise "&amp;E931&amp;". Check the mapcode and the country code.",IF(AD931,"Two different country codes were given, so the one in front of the mapcode ("&amp;R931&amp;") was used.",IF(E931&lt;&gt;TRIM(UPPER(B931&amp;"")),"Tidied up to "&amp;E931&amp;".","")))))))</f>
        <v/>
      </c>
      <c r="L931" s="49">
        <f>IF(E931="","",MapcodeAPI&amp;"coords/"&amp;SUBSTITUTE(E931," ","%20"))&amp;LEFT($B$13,0)</f>
        <v/>
      </c>
      <c r="M931" s="49">
        <f>IF(L931="","",IFERROR(_xlfn.WEBSERVICE(L931),IF(MapcodeAPIBackup="","NO CONNECTION",IFERROR(_xlfn.WEBSERVICE(MapcodeAPIBackup&amp;MID(L931,LEN(MapcodeAPI)+1,999)),"NO CONNECTION"))))</f>
        <v/>
      </c>
      <c r="N931" t="inlineStr">
        <is>
          <t xml:space="preserve"> </t>
        </is>
      </c>
      <c r="P931" s="50">
        <f>IFERROR(IF(AND(TRIM(B931&amp;"")="",TRIM(C931&amp;"")=""),"","#"&amp;UPPER(B931&amp;"")),"#(ERROR)")</f>
        <v/>
      </c>
      <c r="Q931" s="50">
        <f>IF(P931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931,2,999)," "," "),"﻿"," "),"​"," "),"⁠"," ")," "," ")," "," "),CHAR(9)," "),CHAR(10)," "),CHAR(13)," "),"MAPCODE"," "),CHAR(34)," "),"“"," "),"”"," "),"'"," "),"’"," "),"‘"," "),"("," "),")"," "),"["," "),"]"," "),"{"," "),"}"," "),","," "),";"," "),"|"," "),":"," "),"/"," "),"\"," ")))</f>
        <v/>
      </c>
      <c r="R931" s="50">
        <f>IF(ISNUMBER(FIND(" ",Q931)),LEFT(Q931,FIND(" ",Q931)-1),"")</f>
        <v/>
      </c>
      <c r="S931" s="50">
        <f>IF(ISNUMBER(FIND(" ",Q931)),TRIM(MID(Q931,FIND(" ",Q931)+1,999)),Q931)</f>
        <v/>
      </c>
      <c r="T93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931&amp;"")," "," "),"﻿"," "),"​"," "),"⁠"," ")," "," ")," "," "),CHAR(9)," "),CHAR(10)," "),CHAR(13)," "),"MAPCODE"," "),CHAR(34)," "),"“"," "),"”"," "),"'"," "),"’"," "),"‘"," "),"("," "),")"," "),"["," "),"]"," "),"{"," "),"}"," "),","," "),";"," "),"|"," "),":"," "),"/"," "),"\"," "))</f>
        <v/>
      </c>
      <c r="U931" s="50">
        <f>IF(R931&lt;&gt;"",R931,T931)</f>
        <v/>
      </c>
      <c r="V931" s="50">
        <f>IFERROR(FIND(".",S931),0)</f>
        <v/>
      </c>
      <c r="W931" s="50">
        <f>IF(V931&gt;0,V931-1,LEN(S931))</f>
        <v/>
      </c>
      <c r="X931" s="50">
        <f>IF(V931=0,"",IFERROR(LEFT(MID(S931,V931+1,99),FIND("-",MID(S931,V931+1,99))-1),MID(S931,V931+1,99)))</f>
        <v/>
      </c>
      <c r="Y931" s="50">
        <f>LEN(X931)</f>
        <v/>
      </c>
      <c r="Z93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931,"0",""),"1",""),"2",""),"3",""),"4",""),"5",""),"6",""),"7",""),"8",""),"9",""),"A",""),"B",""),"C",""),"D",""),"E",""),"F",""),"G",""),"H",""),"I",""),"J",""),"K",""),"L",""),"M",""),"N",""),"O",""),"P",""),"Q",""),"R",""),"S",""),"T",""),"U",""),"V",""),"W",""),"X",""),"Y",""),"Z",""),".",""),"-","")</f>
        <v/>
      </c>
      <c r="AA931" s="50">
        <f>LEN(S931)-LEN(SUBSTITUTE(S931,".",""))</f>
        <v/>
      </c>
      <c r="AB931" s="50">
        <f>AND(W931=5,Y931=4)</f>
        <v/>
      </c>
      <c r="AC931" s="50">
        <f>IF(P931="","",IF(S931="","There is no mapcode in this row, only a country code.",IF(ISNUMBER(FIND(" ",S931)),"There are too many spaces. A mapcode looks like ZAF RDD.2J: the country code, one space, then the code.",IF(Z931&lt;&gt;"","Contains characters that can't be in a mapcode: "&amp;Z931,IF(OR(AA931&lt;&gt;1,W931&lt;2,W931&gt;5,Y931&lt;2,Y931&gt;4),"This doesn't look like a mapcode. Mapcodes look like RDD.2J: 2 to 5 letters or numbers, a dot, then 2 to 4 more.",IF(AND(U931="",NOT(AB931)),"MISSING",IF(AND(U931&lt;&gt;"",OR(LEN(U931)&lt;2,LEN(U931)&gt;6,ISNUMBER(FIND(".",U931)))),"The country code """&amp;U931&amp;""" doesn't look right. Use a code like ZAF (South Africa) or US-CA (California).","")))))))</f>
        <v/>
      </c>
      <c r="AD931" s="50">
        <f>AND(R931&lt;&gt;"",T931&lt;&gt;"",R931&lt;&gt;T931)</f>
        <v/>
      </c>
    </row>
    <row r="932">
      <c r="B932" s="44" t="n"/>
      <c r="C932" s="44" t="n"/>
      <c r="D932" s="45">
        <f>IF(P932="","",IF(AC932="MISSING","MISSING COUNTRY CODE",IF(AC932&lt;&gt;"","NOT A VALID MAPCODE",IF(M932="NO CONNECTION","NO CONNECTION",IF(NOT(ISNUMBER(F932)),"NOT FOUND",IF(AD932,"CONVERTED – PLEASE CHECK","CONVERTED"))))))</f>
        <v/>
      </c>
      <c r="E932" s="46">
        <f>IF(OR(P932="",AC932&lt;&gt;""),"",TRIM(U932&amp;" "&amp;S932))</f>
        <v/>
      </c>
      <c r="F932" s="47">
        <f>IF(OR(M932="",M932="NO CONNECTION"),"",IFERROR(VALUE(SUBSTITUTE(_xlfn.FILTERXML(M932,"//latDeg"),".",MID(1/2,2,1))),""))</f>
        <v/>
      </c>
      <c r="G932" s="47">
        <f>IF(OR(M932="",M932="NO CONNECTION"),"",IFERROR(VALUE(SUBSTITUTE(_xlfn.FILTERXML(M932,"//lonDeg"),".",MID(1/2,2,1))),""))</f>
        <v/>
      </c>
      <c r="H932" s="45">
        <f>IF(ISNUMBER(F932),SUBSTITUTE(ROUND(F932,6)&amp;"",",",".")&amp;", "&amp;SUBSTITUTE(ROUND(G932,6)&amp;"",",","."),"")</f>
        <v/>
      </c>
      <c r="I932" s="46">
        <f>IF(ISNUMBER(F932),IFERROR(HYPERLINK("https://www.mymapcodes.com/go/?t="&amp;IF(U932="","AAA",U932)&amp;"&amp;ma="&amp;LEFT(S932,V932-1)&amp;"&amp;mb="&amp;MID(S932,V932+1,99),"Open on MyMapcodes →"),""),"")</f>
        <v/>
      </c>
      <c r="J932" s="48">
        <f>IF(P932="","",IF(AC932="MISSING","Add the country code: put it in front of the mapcode (e.g. ZAF RDD.2J) or in column C. ZAF = South Africa.",IF(AC932&lt;&gt;"",AC932,IF(M932="NO CONNECTION","Excel couldn't reach the mapcode service. Click the REFRESH RESULTS box just above the table.",IF(NOT(ISNUMBER(F932)),"The mapcode service doesn't recognise "&amp;E932&amp;". Check the mapcode and the country code.",IF(AD932,"Two different country codes were given, so the one in front of the mapcode ("&amp;R932&amp;") was used.",IF(E932&lt;&gt;TRIM(UPPER(B932&amp;"")),"Tidied up to "&amp;E932&amp;".","")))))))</f>
        <v/>
      </c>
      <c r="L932" s="49">
        <f>IF(E932="","",MapcodeAPI&amp;"coords/"&amp;SUBSTITUTE(E932," ","%20"))&amp;LEFT($B$13,0)</f>
        <v/>
      </c>
      <c r="M932" s="49">
        <f>IF(L932="","",IFERROR(_xlfn.WEBSERVICE(L932),IF(MapcodeAPIBackup="","NO CONNECTION",IFERROR(_xlfn.WEBSERVICE(MapcodeAPIBackup&amp;MID(L932,LEN(MapcodeAPI)+1,999)),"NO CONNECTION"))))</f>
        <v/>
      </c>
      <c r="N932" t="inlineStr">
        <is>
          <t xml:space="preserve"> </t>
        </is>
      </c>
      <c r="P932" s="50">
        <f>IFERROR(IF(AND(TRIM(B932&amp;"")="",TRIM(C932&amp;"")=""),"","#"&amp;UPPER(B932&amp;"")),"#(ERROR)")</f>
        <v/>
      </c>
      <c r="Q932" s="50">
        <f>IF(P932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932,2,999)," "," "),"﻿"," "),"​"," "),"⁠"," ")," "," ")," "," "),CHAR(9)," "),CHAR(10)," "),CHAR(13)," "),"MAPCODE"," "),CHAR(34)," "),"“"," "),"”"," "),"'"," "),"’"," "),"‘"," "),"("," "),")"," "),"["," "),"]"," "),"{"," "),"}"," "),","," "),";"," "),"|"," "),":"," "),"/"," "),"\"," ")))</f>
        <v/>
      </c>
      <c r="R932" s="50">
        <f>IF(ISNUMBER(FIND(" ",Q932)),LEFT(Q932,FIND(" ",Q932)-1),"")</f>
        <v/>
      </c>
      <c r="S932" s="50">
        <f>IF(ISNUMBER(FIND(" ",Q932)),TRIM(MID(Q932,FIND(" ",Q932)+1,999)),Q932)</f>
        <v/>
      </c>
      <c r="T93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932&amp;"")," "," "),"﻿"," "),"​"," "),"⁠"," ")," "," ")," "," "),CHAR(9)," "),CHAR(10)," "),CHAR(13)," "),"MAPCODE"," "),CHAR(34)," "),"“"," "),"”"," "),"'"," "),"’"," "),"‘"," "),"("," "),")"," "),"["," "),"]"," "),"{"," "),"}"," "),","," "),";"," "),"|"," "),":"," "),"/"," "),"\"," "))</f>
        <v/>
      </c>
      <c r="U932" s="50">
        <f>IF(R932&lt;&gt;"",R932,T932)</f>
        <v/>
      </c>
      <c r="V932" s="50">
        <f>IFERROR(FIND(".",S932),0)</f>
        <v/>
      </c>
      <c r="W932" s="50">
        <f>IF(V932&gt;0,V932-1,LEN(S932))</f>
        <v/>
      </c>
      <c r="X932" s="50">
        <f>IF(V932=0,"",IFERROR(LEFT(MID(S932,V932+1,99),FIND("-",MID(S932,V932+1,99))-1),MID(S932,V932+1,99)))</f>
        <v/>
      </c>
      <c r="Y932" s="50">
        <f>LEN(X932)</f>
        <v/>
      </c>
      <c r="Z93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932,"0",""),"1",""),"2",""),"3",""),"4",""),"5",""),"6",""),"7",""),"8",""),"9",""),"A",""),"B",""),"C",""),"D",""),"E",""),"F",""),"G",""),"H",""),"I",""),"J",""),"K",""),"L",""),"M",""),"N",""),"O",""),"P",""),"Q",""),"R",""),"S",""),"T",""),"U",""),"V",""),"W",""),"X",""),"Y",""),"Z",""),".",""),"-","")</f>
        <v/>
      </c>
      <c r="AA932" s="50">
        <f>LEN(S932)-LEN(SUBSTITUTE(S932,".",""))</f>
        <v/>
      </c>
      <c r="AB932" s="50">
        <f>AND(W932=5,Y932=4)</f>
        <v/>
      </c>
      <c r="AC932" s="50">
        <f>IF(P932="","",IF(S932="","There is no mapcode in this row, only a country code.",IF(ISNUMBER(FIND(" ",S932)),"There are too many spaces. A mapcode looks like ZAF RDD.2J: the country code, one space, then the code.",IF(Z932&lt;&gt;"","Contains characters that can't be in a mapcode: "&amp;Z932,IF(OR(AA932&lt;&gt;1,W932&lt;2,W932&gt;5,Y932&lt;2,Y932&gt;4),"This doesn't look like a mapcode. Mapcodes look like RDD.2J: 2 to 5 letters or numbers, a dot, then 2 to 4 more.",IF(AND(U932="",NOT(AB932)),"MISSING",IF(AND(U932&lt;&gt;"",OR(LEN(U932)&lt;2,LEN(U932)&gt;6,ISNUMBER(FIND(".",U932)))),"The country code """&amp;U932&amp;""" doesn't look right. Use a code like ZAF (South Africa) or US-CA (California).","")))))))</f>
        <v/>
      </c>
      <c r="AD932" s="50">
        <f>AND(R932&lt;&gt;"",T932&lt;&gt;"",R932&lt;&gt;T932)</f>
        <v/>
      </c>
    </row>
    <row r="933">
      <c r="B933" s="44" t="n"/>
      <c r="C933" s="44" t="n"/>
      <c r="D933" s="45">
        <f>IF(P933="","",IF(AC933="MISSING","MISSING COUNTRY CODE",IF(AC933&lt;&gt;"","NOT A VALID MAPCODE",IF(M933="NO CONNECTION","NO CONNECTION",IF(NOT(ISNUMBER(F933)),"NOT FOUND",IF(AD933,"CONVERTED – PLEASE CHECK","CONVERTED"))))))</f>
        <v/>
      </c>
      <c r="E933" s="46">
        <f>IF(OR(P933="",AC933&lt;&gt;""),"",TRIM(U933&amp;" "&amp;S933))</f>
        <v/>
      </c>
      <c r="F933" s="47">
        <f>IF(OR(M933="",M933="NO CONNECTION"),"",IFERROR(VALUE(SUBSTITUTE(_xlfn.FILTERXML(M933,"//latDeg"),".",MID(1/2,2,1))),""))</f>
        <v/>
      </c>
      <c r="G933" s="47">
        <f>IF(OR(M933="",M933="NO CONNECTION"),"",IFERROR(VALUE(SUBSTITUTE(_xlfn.FILTERXML(M933,"//lonDeg"),".",MID(1/2,2,1))),""))</f>
        <v/>
      </c>
      <c r="H933" s="45">
        <f>IF(ISNUMBER(F933),SUBSTITUTE(ROUND(F933,6)&amp;"",",",".")&amp;", "&amp;SUBSTITUTE(ROUND(G933,6)&amp;"",",","."),"")</f>
        <v/>
      </c>
      <c r="I933" s="46">
        <f>IF(ISNUMBER(F933),IFERROR(HYPERLINK("https://www.mymapcodes.com/go/?t="&amp;IF(U933="","AAA",U933)&amp;"&amp;ma="&amp;LEFT(S933,V933-1)&amp;"&amp;mb="&amp;MID(S933,V933+1,99),"Open on MyMapcodes →"),""),"")</f>
        <v/>
      </c>
      <c r="J933" s="48">
        <f>IF(P933="","",IF(AC933="MISSING","Add the country code: put it in front of the mapcode (e.g. ZAF RDD.2J) or in column C. ZAF = South Africa.",IF(AC933&lt;&gt;"",AC933,IF(M933="NO CONNECTION","Excel couldn't reach the mapcode service. Click the REFRESH RESULTS box just above the table.",IF(NOT(ISNUMBER(F933)),"The mapcode service doesn't recognise "&amp;E933&amp;". Check the mapcode and the country code.",IF(AD933,"Two different country codes were given, so the one in front of the mapcode ("&amp;R933&amp;") was used.",IF(E933&lt;&gt;TRIM(UPPER(B933&amp;"")),"Tidied up to "&amp;E933&amp;".","")))))))</f>
        <v/>
      </c>
      <c r="L933" s="49">
        <f>IF(E933="","",MapcodeAPI&amp;"coords/"&amp;SUBSTITUTE(E933," ","%20"))&amp;LEFT($B$13,0)</f>
        <v/>
      </c>
      <c r="M933" s="49">
        <f>IF(L933="","",IFERROR(_xlfn.WEBSERVICE(L933),IF(MapcodeAPIBackup="","NO CONNECTION",IFERROR(_xlfn.WEBSERVICE(MapcodeAPIBackup&amp;MID(L933,LEN(MapcodeAPI)+1,999)),"NO CONNECTION"))))</f>
        <v/>
      </c>
      <c r="N933" t="inlineStr">
        <is>
          <t xml:space="preserve"> </t>
        </is>
      </c>
      <c r="P933" s="50">
        <f>IFERROR(IF(AND(TRIM(B933&amp;"")="",TRIM(C933&amp;"")=""),"","#"&amp;UPPER(B933&amp;"")),"#(ERROR)")</f>
        <v/>
      </c>
      <c r="Q933" s="50">
        <f>IF(P933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933,2,999)," "," "),"﻿"," "),"​"," "),"⁠"," ")," "," ")," "," "),CHAR(9)," "),CHAR(10)," "),CHAR(13)," "),"MAPCODE"," "),CHAR(34)," "),"“"," "),"”"," "),"'"," "),"’"," "),"‘"," "),"("," "),")"," "),"["," "),"]"," "),"{"," "),"}"," "),","," "),";"," "),"|"," "),":"," "),"/"," "),"\"," ")))</f>
        <v/>
      </c>
      <c r="R933" s="50">
        <f>IF(ISNUMBER(FIND(" ",Q933)),LEFT(Q933,FIND(" ",Q933)-1),"")</f>
        <v/>
      </c>
      <c r="S933" s="50">
        <f>IF(ISNUMBER(FIND(" ",Q933)),TRIM(MID(Q933,FIND(" ",Q933)+1,999)),Q933)</f>
        <v/>
      </c>
      <c r="T93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933&amp;"")," "," "),"﻿"," "),"​"," "),"⁠"," ")," "," ")," "," "),CHAR(9)," "),CHAR(10)," "),CHAR(13)," "),"MAPCODE"," "),CHAR(34)," "),"“"," "),"”"," "),"'"," "),"’"," "),"‘"," "),"("," "),")"," "),"["," "),"]"," "),"{"," "),"}"," "),","," "),";"," "),"|"," "),":"," "),"/"," "),"\"," "))</f>
        <v/>
      </c>
      <c r="U933" s="50">
        <f>IF(R933&lt;&gt;"",R933,T933)</f>
        <v/>
      </c>
      <c r="V933" s="50">
        <f>IFERROR(FIND(".",S933),0)</f>
        <v/>
      </c>
      <c r="W933" s="50">
        <f>IF(V933&gt;0,V933-1,LEN(S933))</f>
        <v/>
      </c>
      <c r="X933" s="50">
        <f>IF(V933=0,"",IFERROR(LEFT(MID(S933,V933+1,99),FIND("-",MID(S933,V933+1,99))-1),MID(S933,V933+1,99)))</f>
        <v/>
      </c>
      <c r="Y933" s="50">
        <f>LEN(X933)</f>
        <v/>
      </c>
      <c r="Z93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933,"0",""),"1",""),"2",""),"3",""),"4",""),"5",""),"6",""),"7",""),"8",""),"9",""),"A",""),"B",""),"C",""),"D",""),"E",""),"F",""),"G",""),"H",""),"I",""),"J",""),"K",""),"L",""),"M",""),"N",""),"O",""),"P",""),"Q",""),"R",""),"S",""),"T",""),"U",""),"V",""),"W",""),"X",""),"Y",""),"Z",""),".",""),"-","")</f>
        <v/>
      </c>
      <c r="AA933" s="50">
        <f>LEN(S933)-LEN(SUBSTITUTE(S933,".",""))</f>
        <v/>
      </c>
      <c r="AB933" s="50">
        <f>AND(W933=5,Y933=4)</f>
        <v/>
      </c>
      <c r="AC933" s="50">
        <f>IF(P933="","",IF(S933="","There is no mapcode in this row, only a country code.",IF(ISNUMBER(FIND(" ",S933)),"There are too many spaces. A mapcode looks like ZAF RDD.2J: the country code, one space, then the code.",IF(Z933&lt;&gt;"","Contains characters that can't be in a mapcode: "&amp;Z933,IF(OR(AA933&lt;&gt;1,W933&lt;2,W933&gt;5,Y933&lt;2,Y933&gt;4),"This doesn't look like a mapcode. Mapcodes look like RDD.2J: 2 to 5 letters or numbers, a dot, then 2 to 4 more.",IF(AND(U933="",NOT(AB933)),"MISSING",IF(AND(U933&lt;&gt;"",OR(LEN(U933)&lt;2,LEN(U933)&gt;6,ISNUMBER(FIND(".",U933)))),"The country code """&amp;U933&amp;""" doesn't look right. Use a code like ZAF (South Africa) or US-CA (California).","")))))))</f>
        <v/>
      </c>
      <c r="AD933" s="50">
        <f>AND(R933&lt;&gt;"",T933&lt;&gt;"",R933&lt;&gt;T933)</f>
        <v/>
      </c>
    </row>
    <row r="934">
      <c r="B934" s="44" t="n"/>
      <c r="C934" s="44" t="n"/>
      <c r="D934" s="45">
        <f>IF(P934="","",IF(AC934="MISSING","MISSING COUNTRY CODE",IF(AC934&lt;&gt;"","NOT A VALID MAPCODE",IF(M934="NO CONNECTION","NO CONNECTION",IF(NOT(ISNUMBER(F934)),"NOT FOUND",IF(AD934,"CONVERTED – PLEASE CHECK","CONVERTED"))))))</f>
        <v/>
      </c>
      <c r="E934" s="46">
        <f>IF(OR(P934="",AC934&lt;&gt;""),"",TRIM(U934&amp;" "&amp;S934))</f>
        <v/>
      </c>
      <c r="F934" s="47">
        <f>IF(OR(M934="",M934="NO CONNECTION"),"",IFERROR(VALUE(SUBSTITUTE(_xlfn.FILTERXML(M934,"//latDeg"),".",MID(1/2,2,1))),""))</f>
        <v/>
      </c>
      <c r="G934" s="47">
        <f>IF(OR(M934="",M934="NO CONNECTION"),"",IFERROR(VALUE(SUBSTITUTE(_xlfn.FILTERXML(M934,"//lonDeg"),".",MID(1/2,2,1))),""))</f>
        <v/>
      </c>
      <c r="H934" s="45">
        <f>IF(ISNUMBER(F934),SUBSTITUTE(ROUND(F934,6)&amp;"",",",".")&amp;", "&amp;SUBSTITUTE(ROUND(G934,6)&amp;"",",","."),"")</f>
        <v/>
      </c>
      <c r="I934" s="46">
        <f>IF(ISNUMBER(F934),IFERROR(HYPERLINK("https://www.mymapcodes.com/go/?t="&amp;IF(U934="","AAA",U934)&amp;"&amp;ma="&amp;LEFT(S934,V934-1)&amp;"&amp;mb="&amp;MID(S934,V934+1,99),"Open on MyMapcodes →"),""),"")</f>
        <v/>
      </c>
      <c r="J934" s="48">
        <f>IF(P934="","",IF(AC934="MISSING","Add the country code: put it in front of the mapcode (e.g. ZAF RDD.2J) or in column C. ZAF = South Africa.",IF(AC934&lt;&gt;"",AC934,IF(M934="NO CONNECTION","Excel couldn't reach the mapcode service. Click the REFRESH RESULTS box just above the table.",IF(NOT(ISNUMBER(F934)),"The mapcode service doesn't recognise "&amp;E934&amp;". Check the mapcode and the country code.",IF(AD934,"Two different country codes were given, so the one in front of the mapcode ("&amp;R934&amp;") was used.",IF(E934&lt;&gt;TRIM(UPPER(B934&amp;"")),"Tidied up to "&amp;E934&amp;".","")))))))</f>
        <v/>
      </c>
      <c r="L934" s="49">
        <f>IF(E934="","",MapcodeAPI&amp;"coords/"&amp;SUBSTITUTE(E934," ","%20"))&amp;LEFT($B$13,0)</f>
        <v/>
      </c>
      <c r="M934" s="49">
        <f>IF(L934="","",IFERROR(_xlfn.WEBSERVICE(L934),IF(MapcodeAPIBackup="","NO CONNECTION",IFERROR(_xlfn.WEBSERVICE(MapcodeAPIBackup&amp;MID(L934,LEN(MapcodeAPI)+1,999)),"NO CONNECTION"))))</f>
        <v/>
      </c>
      <c r="N934" t="inlineStr">
        <is>
          <t xml:space="preserve"> </t>
        </is>
      </c>
      <c r="P934" s="50">
        <f>IFERROR(IF(AND(TRIM(B934&amp;"")="",TRIM(C934&amp;"")=""),"","#"&amp;UPPER(B934&amp;"")),"#(ERROR)")</f>
        <v/>
      </c>
      <c r="Q934" s="50">
        <f>IF(P934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934,2,999)," "," "),"﻿"," "),"​"," "),"⁠"," ")," "," ")," "," "),CHAR(9)," "),CHAR(10)," "),CHAR(13)," "),"MAPCODE"," "),CHAR(34)," "),"“"," "),"”"," "),"'"," "),"’"," "),"‘"," "),"("," "),")"," "),"["," "),"]"," "),"{"," "),"}"," "),","," "),";"," "),"|"," "),":"," "),"/"," "),"\"," ")))</f>
        <v/>
      </c>
      <c r="R934" s="50">
        <f>IF(ISNUMBER(FIND(" ",Q934)),LEFT(Q934,FIND(" ",Q934)-1),"")</f>
        <v/>
      </c>
      <c r="S934" s="50">
        <f>IF(ISNUMBER(FIND(" ",Q934)),TRIM(MID(Q934,FIND(" ",Q934)+1,999)),Q934)</f>
        <v/>
      </c>
      <c r="T93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934&amp;"")," "," "),"﻿"," "),"​"," "),"⁠"," ")," "," ")," "," "),CHAR(9)," "),CHAR(10)," "),CHAR(13)," "),"MAPCODE"," "),CHAR(34)," "),"“"," "),"”"," "),"'"," "),"’"," "),"‘"," "),"("," "),")"," "),"["," "),"]"," "),"{"," "),"}"," "),","," "),";"," "),"|"," "),":"," "),"/"," "),"\"," "))</f>
        <v/>
      </c>
      <c r="U934" s="50">
        <f>IF(R934&lt;&gt;"",R934,T934)</f>
        <v/>
      </c>
      <c r="V934" s="50">
        <f>IFERROR(FIND(".",S934),0)</f>
        <v/>
      </c>
      <c r="W934" s="50">
        <f>IF(V934&gt;0,V934-1,LEN(S934))</f>
        <v/>
      </c>
      <c r="X934" s="50">
        <f>IF(V934=0,"",IFERROR(LEFT(MID(S934,V934+1,99),FIND("-",MID(S934,V934+1,99))-1),MID(S934,V934+1,99)))</f>
        <v/>
      </c>
      <c r="Y934" s="50">
        <f>LEN(X934)</f>
        <v/>
      </c>
      <c r="Z93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934,"0",""),"1",""),"2",""),"3",""),"4",""),"5",""),"6",""),"7",""),"8",""),"9",""),"A",""),"B",""),"C",""),"D",""),"E",""),"F",""),"G",""),"H",""),"I",""),"J",""),"K",""),"L",""),"M",""),"N",""),"O",""),"P",""),"Q",""),"R",""),"S",""),"T",""),"U",""),"V",""),"W",""),"X",""),"Y",""),"Z",""),".",""),"-","")</f>
        <v/>
      </c>
      <c r="AA934" s="50">
        <f>LEN(S934)-LEN(SUBSTITUTE(S934,".",""))</f>
        <v/>
      </c>
      <c r="AB934" s="50">
        <f>AND(W934=5,Y934=4)</f>
        <v/>
      </c>
      <c r="AC934" s="50">
        <f>IF(P934="","",IF(S934="","There is no mapcode in this row, only a country code.",IF(ISNUMBER(FIND(" ",S934)),"There are too many spaces. A mapcode looks like ZAF RDD.2J: the country code, one space, then the code.",IF(Z934&lt;&gt;"","Contains characters that can't be in a mapcode: "&amp;Z934,IF(OR(AA934&lt;&gt;1,W934&lt;2,W934&gt;5,Y934&lt;2,Y934&gt;4),"This doesn't look like a mapcode. Mapcodes look like RDD.2J: 2 to 5 letters or numbers, a dot, then 2 to 4 more.",IF(AND(U934="",NOT(AB934)),"MISSING",IF(AND(U934&lt;&gt;"",OR(LEN(U934)&lt;2,LEN(U934)&gt;6,ISNUMBER(FIND(".",U934)))),"The country code """&amp;U934&amp;""" doesn't look right. Use a code like ZAF (South Africa) or US-CA (California).","")))))))</f>
        <v/>
      </c>
      <c r="AD934" s="50">
        <f>AND(R934&lt;&gt;"",T934&lt;&gt;"",R934&lt;&gt;T934)</f>
        <v/>
      </c>
    </row>
    <row r="935">
      <c r="B935" s="44" t="n"/>
      <c r="C935" s="44" t="n"/>
      <c r="D935" s="45">
        <f>IF(P935="","",IF(AC935="MISSING","MISSING COUNTRY CODE",IF(AC935&lt;&gt;"","NOT A VALID MAPCODE",IF(M935="NO CONNECTION","NO CONNECTION",IF(NOT(ISNUMBER(F935)),"NOT FOUND",IF(AD935,"CONVERTED – PLEASE CHECK","CONVERTED"))))))</f>
        <v/>
      </c>
      <c r="E935" s="46">
        <f>IF(OR(P935="",AC935&lt;&gt;""),"",TRIM(U935&amp;" "&amp;S935))</f>
        <v/>
      </c>
      <c r="F935" s="47">
        <f>IF(OR(M935="",M935="NO CONNECTION"),"",IFERROR(VALUE(SUBSTITUTE(_xlfn.FILTERXML(M935,"//latDeg"),".",MID(1/2,2,1))),""))</f>
        <v/>
      </c>
      <c r="G935" s="47">
        <f>IF(OR(M935="",M935="NO CONNECTION"),"",IFERROR(VALUE(SUBSTITUTE(_xlfn.FILTERXML(M935,"//lonDeg"),".",MID(1/2,2,1))),""))</f>
        <v/>
      </c>
      <c r="H935" s="45">
        <f>IF(ISNUMBER(F935),SUBSTITUTE(ROUND(F935,6)&amp;"",",",".")&amp;", "&amp;SUBSTITUTE(ROUND(G935,6)&amp;"",",","."),"")</f>
        <v/>
      </c>
      <c r="I935" s="46">
        <f>IF(ISNUMBER(F935),IFERROR(HYPERLINK("https://www.mymapcodes.com/go/?t="&amp;IF(U935="","AAA",U935)&amp;"&amp;ma="&amp;LEFT(S935,V935-1)&amp;"&amp;mb="&amp;MID(S935,V935+1,99),"Open on MyMapcodes →"),""),"")</f>
        <v/>
      </c>
      <c r="J935" s="48">
        <f>IF(P935="","",IF(AC935="MISSING","Add the country code: put it in front of the mapcode (e.g. ZAF RDD.2J) or in column C. ZAF = South Africa.",IF(AC935&lt;&gt;"",AC935,IF(M935="NO CONNECTION","Excel couldn't reach the mapcode service. Click the REFRESH RESULTS box just above the table.",IF(NOT(ISNUMBER(F935)),"The mapcode service doesn't recognise "&amp;E935&amp;". Check the mapcode and the country code.",IF(AD935,"Two different country codes were given, so the one in front of the mapcode ("&amp;R935&amp;") was used.",IF(E935&lt;&gt;TRIM(UPPER(B935&amp;"")),"Tidied up to "&amp;E935&amp;".","")))))))</f>
        <v/>
      </c>
      <c r="L935" s="49">
        <f>IF(E935="","",MapcodeAPI&amp;"coords/"&amp;SUBSTITUTE(E935," ","%20"))&amp;LEFT($B$13,0)</f>
        <v/>
      </c>
      <c r="M935" s="49">
        <f>IF(L935="","",IFERROR(_xlfn.WEBSERVICE(L935),IF(MapcodeAPIBackup="","NO CONNECTION",IFERROR(_xlfn.WEBSERVICE(MapcodeAPIBackup&amp;MID(L935,LEN(MapcodeAPI)+1,999)),"NO CONNECTION"))))</f>
        <v/>
      </c>
      <c r="N935" t="inlineStr">
        <is>
          <t xml:space="preserve"> </t>
        </is>
      </c>
      <c r="P935" s="50">
        <f>IFERROR(IF(AND(TRIM(B935&amp;"")="",TRIM(C935&amp;"")=""),"","#"&amp;UPPER(B935&amp;"")),"#(ERROR)")</f>
        <v/>
      </c>
      <c r="Q935" s="50">
        <f>IF(P935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935,2,999)," "," "),"﻿"," "),"​"," "),"⁠"," ")," "," ")," "," "),CHAR(9)," "),CHAR(10)," "),CHAR(13)," "),"MAPCODE"," "),CHAR(34)," "),"“"," "),"”"," "),"'"," "),"’"," "),"‘"," "),"("," "),")"," "),"["," "),"]"," "),"{"," "),"}"," "),","," "),";"," "),"|"," "),":"," "),"/"," "),"\"," ")))</f>
        <v/>
      </c>
      <c r="R935" s="50">
        <f>IF(ISNUMBER(FIND(" ",Q935)),LEFT(Q935,FIND(" ",Q935)-1),"")</f>
        <v/>
      </c>
      <c r="S935" s="50">
        <f>IF(ISNUMBER(FIND(" ",Q935)),TRIM(MID(Q935,FIND(" ",Q935)+1,999)),Q935)</f>
        <v/>
      </c>
      <c r="T93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935&amp;"")," "," "),"﻿"," "),"​"," "),"⁠"," ")," "," ")," "," "),CHAR(9)," "),CHAR(10)," "),CHAR(13)," "),"MAPCODE"," "),CHAR(34)," "),"“"," "),"”"," "),"'"," "),"’"," "),"‘"," "),"("," "),")"," "),"["," "),"]"," "),"{"," "),"}"," "),","," "),";"," "),"|"," "),":"," "),"/"," "),"\"," "))</f>
        <v/>
      </c>
      <c r="U935" s="50">
        <f>IF(R935&lt;&gt;"",R935,T935)</f>
        <v/>
      </c>
      <c r="V935" s="50">
        <f>IFERROR(FIND(".",S935),0)</f>
        <v/>
      </c>
      <c r="W935" s="50">
        <f>IF(V935&gt;0,V935-1,LEN(S935))</f>
        <v/>
      </c>
      <c r="X935" s="50">
        <f>IF(V935=0,"",IFERROR(LEFT(MID(S935,V935+1,99),FIND("-",MID(S935,V935+1,99))-1),MID(S935,V935+1,99)))</f>
        <v/>
      </c>
      <c r="Y935" s="50">
        <f>LEN(X935)</f>
        <v/>
      </c>
      <c r="Z93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935,"0",""),"1",""),"2",""),"3",""),"4",""),"5",""),"6",""),"7",""),"8",""),"9",""),"A",""),"B",""),"C",""),"D",""),"E",""),"F",""),"G",""),"H",""),"I",""),"J",""),"K",""),"L",""),"M",""),"N",""),"O",""),"P",""),"Q",""),"R",""),"S",""),"T",""),"U",""),"V",""),"W",""),"X",""),"Y",""),"Z",""),".",""),"-","")</f>
        <v/>
      </c>
      <c r="AA935" s="50">
        <f>LEN(S935)-LEN(SUBSTITUTE(S935,".",""))</f>
        <v/>
      </c>
      <c r="AB935" s="50">
        <f>AND(W935=5,Y935=4)</f>
        <v/>
      </c>
      <c r="AC935" s="50">
        <f>IF(P935="","",IF(S935="","There is no mapcode in this row, only a country code.",IF(ISNUMBER(FIND(" ",S935)),"There are too many spaces. A mapcode looks like ZAF RDD.2J: the country code, one space, then the code.",IF(Z935&lt;&gt;"","Contains characters that can't be in a mapcode: "&amp;Z935,IF(OR(AA935&lt;&gt;1,W935&lt;2,W935&gt;5,Y935&lt;2,Y935&gt;4),"This doesn't look like a mapcode. Mapcodes look like RDD.2J: 2 to 5 letters or numbers, a dot, then 2 to 4 more.",IF(AND(U935="",NOT(AB935)),"MISSING",IF(AND(U935&lt;&gt;"",OR(LEN(U935)&lt;2,LEN(U935)&gt;6,ISNUMBER(FIND(".",U935)))),"The country code """&amp;U935&amp;""" doesn't look right. Use a code like ZAF (South Africa) or US-CA (California).","")))))))</f>
        <v/>
      </c>
      <c r="AD935" s="50">
        <f>AND(R935&lt;&gt;"",T935&lt;&gt;"",R935&lt;&gt;T935)</f>
        <v/>
      </c>
    </row>
    <row r="936">
      <c r="B936" s="44" t="n"/>
      <c r="C936" s="44" t="n"/>
      <c r="D936" s="45">
        <f>IF(P936="","",IF(AC936="MISSING","MISSING COUNTRY CODE",IF(AC936&lt;&gt;"","NOT A VALID MAPCODE",IF(M936="NO CONNECTION","NO CONNECTION",IF(NOT(ISNUMBER(F936)),"NOT FOUND",IF(AD936,"CONVERTED – PLEASE CHECK","CONVERTED"))))))</f>
        <v/>
      </c>
      <c r="E936" s="46">
        <f>IF(OR(P936="",AC936&lt;&gt;""),"",TRIM(U936&amp;" "&amp;S936))</f>
        <v/>
      </c>
      <c r="F936" s="47">
        <f>IF(OR(M936="",M936="NO CONNECTION"),"",IFERROR(VALUE(SUBSTITUTE(_xlfn.FILTERXML(M936,"//latDeg"),".",MID(1/2,2,1))),""))</f>
        <v/>
      </c>
      <c r="G936" s="47">
        <f>IF(OR(M936="",M936="NO CONNECTION"),"",IFERROR(VALUE(SUBSTITUTE(_xlfn.FILTERXML(M936,"//lonDeg"),".",MID(1/2,2,1))),""))</f>
        <v/>
      </c>
      <c r="H936" s="45">
        <f>IF(ISNUMBER(F936),SUBSTITUTE(ROUND(F936,6)&amp;"",",",".")&amp;", "&amp;SUBSTITUTE(ROUND(G936,6)&amp;"",",","."),"")</f>
        <v/>
      </c>
      <c r="I936" s="46">
        <f>IF(ISNUMBER(F936),IFERROR(HYPERLINK("https://www.mymapcodes.com/go/?t="&amp;IF(U936="","AAA",U936)&amp;"&amp;ma="&amp;LEFT(S936,V936-1)&amp;"&amp;mb="&amp;MID(S936,V936+1,99),"Open on MyMapcodes →"),""),"")</f>
        <v/>
      </c>
      <c r="J936" s="48">
        <f>IF(P936="","",IF(AC936="MISSING","Add the country code: put it in front of the mapcode (e.g. ZAF RDD.2J) or in column C. ZAF = South Africa.",IF(AC936&lt;&gt;"",AC936,IF(M936="NO CONNECTION","Excel couldn't reach the mapcode service. Click the REFRESH RESULTS box just above the table.",IF(NOT(ISNUMBER(F936)),"The mapcode service doesn't recognise "&amp;E936&amp;". Check the mapcode and the country code.",IF(AD936,"Two different country codes were given, so the one in front of the mapcode ("&amp;R936&amp;") was used.",IF(E936&lt;&gt;TRIM(UPPER(B936&amp;"")),"Tidied up to "&amp;E936&amp;".","")))))))</f>
        <v/>
      </c>
      <c r="L936" s="49">
        <f>IF(E936="","",MapcodeAPI&amp;"coords/"&amp;SUBSTITUTE(E936," ","%20"))&amp;LEFT($B$13,0)</f>
        <v/>
      </c>
      <c r="M936" s="49">
        <f>IF(L936="","",IFERROR(_xlfn.WEBSERVICE(L936),IF(MapcodeAPIBackup="","NO CONNECTION",IFERROR(_xlfn.WEBSERVICE(MapcodeAPIBackup&amp;MID(L936,LEN(MapcodeAPI)+1,999)),"NO CONNECTION"))))</f>
        <v/>
      </c>
      <c r="N936" t="inlineStr">
        <is>
          <t xml:space="preserve"> </t>
        </is>
      </c>
      <c r="P936" s="50">
        <f>IFERROR(IF(AND(TRIM(B936&amp;"")="",TRIM(C936&amp;"")=""),"","#"&amp;UPPER(B936&amp;"")),"#(ERROR)")</f>
        <v/>
      </c>
      <c r="Q936" s="50">
        <f>IF(P936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936,2,999)," "," "),"﻿"," "),"​"," "),"⁠"," ")," "," ")," "," "),CHAR(9)," "),CHAR(10)," "),CHAR(13)," "),"MAPCODE"," "),CHAR(34)," "),"“"," "),"”"," "),"'"," "),"’"," "),"‘"," "),"("," "),")"," "),"["," "),"]"," "),"{"," "),"}"," "),","," "),";"," "),"|"," "),":"," "),"/"," "),"\"," ")))</f>
        <v/>
      </c>
      <c r="R936" s="50">
        <f>IF(ISNUMBER(FIND(" ",Q936)),LEFT(Q936,FIND(" ",Q936)-1),"")</f>
        <v/>
      </c>
      <c r="S936" s="50">
        <f>IF(ISNUMBER(FIND(" ",Q936)),TRIM(MID(Q936,FIND(" ",Q936)+1,999)),Q936)</f>
        <v/>
      </c>
      <c r="T93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936&amp;"")," "," "),"﻿"," "),"​"," "),"⁠"," ")," "," ")," "," "),CHAR(9)," "),CHAR(10)," "),CHAR(13)," "),"MAPCODE"," "),CHAR(34)," "),"“"," "),"”"," "),"'"," "),"’"," "),"‘"," "),"("," "),")"," "),"["," "),"]"," "),"{"," "),"}"," "),","," "),";"," "),"|"," "),":"," "),"/"," "),"\"," "))</f>
        <v/>
      </c>
      <c r="U936" s="50">
        <f>IF(R936&lt;&gt;"",R936,T936)</f>
        <v/>
      </c>
      <c r="V936" s="50">
        <f>IFERROR(FIND(".",S936),0)</f>
        <v/>
      </c>
      <c r="W936" s="50">
        <f>IF(V936&gt;0,V936-1,LEN(S936))</f>
        <v/>
      </c>
      <c r="X936" s="50">
        <f>IF(V936=0,"",IFERROR(LEFT(MID(S936,V936+1,99),FIND("-",MID(S936,V936+1,99))-1),MID(S936,V936+1,99)))</f>
        <v/>
      </c>
      <c r="Y936" s="50">
        <f>LEN(X936)</f>
        <v/>
      </c>
      <c r="Z93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936,"0",""),"1",""),"2",""),"3",""),"4",""),"5",""),"6",""),"7",""),"8",""),"9",""),"A",""),"B",""),"C",""),"D",""),"E",""),"F",""),"G",""),"H",""),"I",""),"J",""),"K",""),"L",""),"M",""),"N",""),"O",""),"P",""),"Q",""),"R",""),"S",""),"T",""),"U",""),"V",""),"W",""),"X",""),"Y",""),"Z",""),".",""),"-","")</f>
        <v/>
      </c>
      <c r="AA936" s="50">
        <f>LEN(S936)-LEN(SUBSTITUTE(S936,".",""))</f>
        <v/>
      </c>
      <c r="AB936" s="50">
        <f>AND(W936=5,Y936=4)</f>
        <v/>
      </c>
      <c r="AC936" s="50">
        <f>IF(P936="","",IF(S936="","There is no mapcode in this row, only a country code.",IF(ISNUMBER(FIND(" ",S936)),"There are too many spaces. A mapcode looks like ZAF RDD.2J: the country code, one space, then the code.",IF(Z936&lt;&gt;"","Contains characters that can't be in a mapcode: "&amp;Z936,IF(OR(AA936&lt;&gt;1,W936&lt;2,W936&gt;5,Y936&lt;2,Y936&gt;4),"This doesn't look like a mapcode. Mapcodes look like RDD.2J: 2 to 5 letters or numbers, a dot, then 2 to 4 more.",IF(AND(U936="",NOT(AB936)),"MISSING",IF(AND(U936&lt;&gt;"",OR(LEN(U936)&lt;2,LEN(U936)&gt;6,ISNUMBER(FIND(".",U936)))),"The country code """&amp;U936&amp;""" doesn't look right. Use a code like ZAF (South Africa) or US-CA (California).","")))))))</f>
        <v/>
      </c>
      <c r="AD936" s="50">
        <f>AND(R936&lt;&gt;"",T936&lt;&gt;"",R936&lt;&gt;T936)</f>
        <v/>
      </c>
    </row>
    <row r="937">
      <c r="B937" s="44" t="n"/>
      <c r="C937" s="44" t="n"/>
      <c r="D937" s="45">
        <f>IF(P937="","",IF(AC937="MISSING","MISSING COUNTRY CODE",IF(AC937&lt;&gt;"","NOT A VALID MAPCODE",IF(M937="NO CONNECTION","NO CONNECTION",IF(NOT(ISNUMBER(F937)),"NOT FOUND",IF(AD937,"CONVERTED – PLEASE CHECK","CONVERTED"))))))</f>
        <v/>
      </c>
      <c r="E937" s="46">
        <f>IF(OR(P937="",AC937&lt;&gt;""),"",TRIM(U937&amp;" "&amp;S937))</f>
        <v/>
      </c>
      <c r="F937" s="47">
        <f>IF(OR(M937="",M937="NO CONNECTION"),"",IFERROR(VALUE(SUBSTITUTE(_xlfn.FILTERXML(M937,"//latDeg"),".",MID(1/2,2,1))),""))</f>
        <v/>
      </c>
      <c r="G937" s="47">
        <f>IF(OR(M937="",M937="NO CONNECTION"),"",IFERROR(VALUE(SUBSTITUTE(_xlfn.FILTERXML(M937,"//lonDeg"),".",MID(1/2,2,1))),""))</f>
        <v/>
      </c>
      <c r="H937" s="45">
        <f>IF(ISNUMBER(F937),SUBSTITUTE(ROUND(F937,6)&amp;"",",",".")&amp;", "&amp;SUBSTITUTE(ROUND(G937,6)&amp;"",",","."),"")</f>
        <v/>
      </c>
      <c r="I937" s="46">
        <f>IF(ISNUMBER(F937),IFERROR(HYPERLINK("https://www.mymapcodes.com/go/?t="&amp;IF(U937="","AAA",U937)&amp;"&amp;ma="&amp;LEFT(S937,V937-1)&amp;"&amp;mb="&amp;MID(S937,V937+1,99),"Open on MyMapcodes →"),""),"")</f>
        <v/>
      </c>
      <c r="J937" s="48">
        <f>IF(P937="","",IF(AC937="MISSING","Add the country code: put it in front of the mapcode (e.g. ZAF RDD.2J) or in column C. ZAF = South Africa.",IF(AC937&lt;&gt;"",AC937,IF(M937="NO CONNECTION","Excel couldn't reach the mapcode service. Click the REFRESH RESULTS box just above the table.",IF(NOT(ISNUMBER(F937)),"The mapcode service doesn't recognise "&amp;E937&amp;". Check the mapcode and the country code.",IF(AD937,"Two different country codes were given, so the one in front of the mapcode ("&amp;R937&amp;") was used.",IF(E937&lt;&gt;TRIM(UPPER(B937&amp;"")),"Tidied up to "&amp;E937&amp;".","")))))))</f>
        <v/>
      </c>
      <c r="L937" s="49">
        <f>IF(E937="","",MapcodeAPI&amp;"coords/"&amp;SUBSTITUTE(E937," ","%20"))&amp;LEFT($B$13,0)</f>
        <v/>
      </c>
      <c r="M937" s="49">
        <f>IF(L937="","",IFERROR(_xlfn.WEBSERVICE(L937),IF(MapcodeAPIBackup="","NO CONNECTION",IFERROR(_xlfn.WEBSERVICE(MapcodeAPIBackup&amp;MID(L937,LEN(MapcodeAPI)+1,999)),"NO CONNECTION"))))</f>
        <v/>
      </c>
      <c r="N937" t="inlineStr">
        <is>
          <t xml:space="preserve"> </t>
        </is>
      </c>
      <c r="P937" s="50">
        <f>IFERROR(IF(AND(TRIM(B937&amp;"")="",TRIM(C937&amp;"")=""),"","#"&amp;UPPER(B937&amp;"")),"#(ERROR)")</f>
        <v/>
      </c>
      <c r="Q937" s="50">
        <f>IF(P937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937,2,999)," "," "),"﻿"," "),"​"," "),"⁠"," ")," "," ")," "," "),CHAR(9)," "),CHAR(10)," "),CHAR(13)," "),"MAPCODE"," "),CHAR(34)," "),"“"," "),"”"," "),"'"," "),"’"," "),"‘"," "),"("," "),")"," "),"["," "),"]"," "),"{"," "),"}"," "),","," "),";"," "),"|"," "),":"," "),"/"," "),"\"," ")))</f>
        <v/>
      </c>
      <c r="R937" s="50">
        <f>IF(ISNUMBER(FIND(" ",Q937)),LEFT(Q937,FIND(" ",Q937)-1),"")</f>
        <v/>
      </c>
      <c r="S937" s="50">
        <f>IF(ISNUMBER(FIND(" ",Q937)),TRIM(MID(Q937,FIND(" ",Q937)+1,999)),Q937)</f>
        <v/>
      </c>
      <c r="T93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937&amp;"")," "," "),"﻿"," "),"​"," "),"⁠"," ")," "," ")," "," "),CHAR(9)," "),CHAR(10)," "),CHAR(13)," "),"MAPCODE"," "),CHAR(34)," "),"“"," "),"”"," "),"'"," "),"’"," "),"‘"," "),"("," "),")"," "),"["," "),"]"," "),"{"," "),"}"," "),","," "),";"," "),"|"," "),":"," "),"/"," "),"\"," "))</f>
        <v/>
      </c>
      <c r="U937" s="50">
        <f>IF(R937&lt;&gt;"",R937,T937)</f>
        <v/>
      </c>
      <c r="V937" s="50">
        <f>IFERROR(FIND(".",S937),0)</f>
        <v/>
      </c>
      <c r="W937" s="50">
        <f>IF(V937&gt;0,V937-1,LEN(S937))</f>
        <v/>
      </c>
      <c r="X937" s="50">
        <f>IF(V937=0,"",IFERROR(LEFT(MID(S937,V937+1,99),FIND("-",MID(S937,V937+1,99))-1),MID(S937,V937+1,99)))</f>
        <v/>
      </c>
      <c r="Y937" s="50">
        <f>LEN(X937)</f>
        <v/>
      </c>
      <c r="Z93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937,"0",""),"1",""),"2",""),"3",""),"4",""),"5",""),"6",""),"7",""),"8",""),"9",""),"A",""),"B",""),"C",""),"D",""),"E",""),"F",""),"G",""),"H",""),"I",""),"J",""),"K",""),"L",""),"M",""),"N",""),"O",""),"P",""),"Q",""),"R",""),"S",""),"T",""),"U",""),"V",""),"W",""),"X",""),"Y",""),"Z",""),".",""),"-","")</f>
        <v/>
      </c>
      <c r="AA937" s="50">
        <f>LEN(S937)-LEN(SUBSTITUTE(S937,".",""))</f>
        <v/>
      </c>
      <c r="AB937" s="50">
        <f>AND(W937=5,Y937=4)</f>
        <v/>
      </c>
      <c r="AC937" s="50">
        <f>IF(P937="","",IF(S937="","There is no mapcode in this row, only a country code.",IF(ISNUMBER(FIND(" ",S937)),"There are too many spaces. A mapcode looks like ZAF RDD.2J: the country code, one space, then the code.",IF(Z937&lt;&gt;"","Contains characters that can't be in a mapcode: "&amp;Z937,IF(OR(AA937&lt;&gt;1,W937&lt;2,W937&gt;5,Y937&lt;2,Y937&gt;4),"This doesn't look like a mapcode. Mapcodes look like RDD.2J: 2 to 5 letters or numbers, a dot, then 2 to 4 more.",IF(AND(U937="",NOT(AB937)),"MISSING",IF(AND(U937&lt;&gt;"",OR(LEN(U937)&lt;2,LEN(U937)&gt;6,ISNUMBER(FIND(".",U937)))),"The country code """&amp;U937&amp;""" doesn't look right. Use a code like ZAF (South Africa) or US-CA (California).","")))))))</f>
        <v/>
      </c>
      <c r="AD937" s="50">
        <f>AND(R937&lt;&gt;"",T937&lt;&gt;"",R937&lt;&gt;T937)</f>
        <v/>
      </c>
    </row>
    <row r="938">
      <c r="B938" s="44" t="n"/>
      <c r="C938" s="44" t="n"/>
      <c r="D938" s="45">
        <f>IF(P938="","",IF(AC938="MISSING","MISSING COUNTRY CODE",IF(AC938&lt;&gt;"","NOT A VALID MAPCODE",IF(M938="NO CONNECTION","NO CONNECTION",IF(NOT(ISNUMBER(F938)),"NOT FOUND",IF(AD938,"CONVERTED – PLEASE CHECK","CONVERTED"))))))</f>
        <v/>
      </c>
      <c r="E938" s="46">
        <f>IF(OR(P938="",AC938&lt;&gt;""),"",TRIM(U938&amp;" "&amp;S938))</f>
        <v/>
      </c>
      <c r="F938" s="47">
        <f>IF(OR(M938="",M938="NO CONNECTION"),"",IFERROR(VALUE(SUBSTITUTE(_xlfn.FILTERXML(M938,"//latDeg"),".",MID(1/2,2,1))),""))</f>
        <v/>
      </c>
      <c r="G938" s="47">
        <f>IF(OR(M938="",M938="NO CONNECTION"),"",IFERROR(VALUE(SUBSTITUTE(_xlfn.FILTERXML(M938,"//lonDeg"),".",MID(1/2,2,1))),""))</f>
        <v/>
      </c>
      <c r="H938" s="45">
        <f>IF(ISNUMBER(F938),SUBSTITUTE(ROUND(F938,6)&amp;"",",",".")&amp;", "&amp;SUBSTITUTE(ROUND(G938,6)&amp;"",",","."),"")</f>
        <v/>
      </c>
      <c r="I938" s="46">
        <f>IF(ISNUMBER(F938),IFERROR(HYPERLINK("https://www.mymapcodes.com/go/?t="&amp;IF(U938="","AAA",U938)&amp;"&amp;ma="&amp;LEFT(S938,V938-1)&amp;"&amp;mb="&amp;MID(S938,V938+1,99),"Open on MyMapcodes →"),""),"")</f>
        <v/>
      </c>
      <c r="J938" s="48">
        <f>IF(P938="","",IF(AC938="MISSING","Add the country code: put it in front of the mapcode (e.g. ZAF RDD.2J) or in column C. ZAF = South Africa.",IF(AC938&lt;&gt;"",AC938,IF(M938="NO CONNECTION","Excel couldn't reach the mapcode service. Click the REFRESH RESULTS box just above the table.",IF(NOT(ISNUMBER(F938)),"The mapcode service doesn't recognise "&amp;E938&amp;". Check the mapcode and the country code.",IF(AD938,"Two different country codes were given, so the one in front of the mapcode ("&amp;R938&amp;") was used.",IF(E938&lt;&gt;TRIM(UPPER(B938&amp;"")),"Tidied up to "&amp;E938&amp;".","")))))))</f>
        <v/>
      </c>
      <c r="L938" s="49">
        <f>IF(E938="","",MapcodeAPI&amp;"coords/"&amp;SUBSTITUTE(E938," ","%20"))&amp;LEFT($B$13,0)</f>
        <v/>
      </c>
      <c r="M938" s="49">
        <f>IF(L938="","",IFERROR(_xlfn.WEBSERVICE(L938),IF(MapcodeAPIBackup="","NO CONNECTION",IFERROR(_xlfn.WEBSERVICE(MapcodeAPIBackup&amp;MID(L938,LEN(MapcodeAPI)+1,999)),"NO CONNECTION"))))</f>
        <v/>
      </c>
      <c r="N938" t="inlineStr">
        <is>
          <t xml:space="preserve"> </t>
        </is>
      </c>
      <c r="P938" s="50">
        <f>IFERROR(IF(AND(TRIM(B938&amp;"")="",TRIM(C938&amp;"")=""),"","#"&amp;UPPER(B938&amp;"")),"#(ERROR)")</f>
        <v/>
      </c>
      <c r="Q938" s="50">
        <f>IF(P938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938,2,999)," "," "),"﻿"," "),"​"," "),"⁠"," ")," "," ")," "," "),CHAR(9)," "),CHAR(10)," "),CHAR(13)," "),"MAPCODE"," "),CHAR(34)," "),"“"," "),"”"," "),"'"," "),"’"," "),"‘"," "),"("," "),")"," "),"["," "),"]"," "),"{"," "),"}"," "),","," "),";"," "),"|"," "),":"," "),"/"," "),"\"," ")))</f>
        <v/>
      </c>
      <c r="R938" s="50">
        <f>IF(ISNUMBER(FIND(" ",Q938)),LEFT(Q938,FIND(" ",Q938)-1),"")</f>
        <v/>
      </c>
      <c r="S938" s="50">
        <f>IF(ISNUMBER(FIND(" ",Q938)),TRIM(MID(Q938,FIND(" ",Q938)+1,999)),Q938)</f>
        <v/>
      </c>
      <c r="T93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938&amp;"")," "," "),"﻿"," "),"​"," "),"⁠"," ")," "," ")," "," "),CHAR(9)," "),CHAR(10)," "),CHAR(13)," "),"MAPCODE"," "),CHAR(34)," "),"“"," "),"”"," "),"'"," "),"’"," "),"‘"," "),"("," "),")"," "),"["," "),"]"," "),"{"," "),"}"," "),","," "),";"," "),"|"," "),":"," "),"/"," "),"\"," "))</f>
        <v/>
      </c>
      <c r="U938" s="50">
        <f>IF(R938&lt;&gt;"",R938,T938)</f>
        <v/>
      </c>
      <c r="V938" s="50">
        <f>IFERROR(FIND(".",S938),0)</f>
        <v/>
      </c>
      <c r="W938" s="50">
        <f>IF(V938&gt;0,V938-1,LEN(S938))</f>
        <v/>
      </c>
      <c r="X938" s="50">
        <f>IF(V938=0,"",IFERROR(LEFT(MID(S938,V938+1,99),FIND("-",MID(S938,V938+1,99))-1),MID(S938,V938+1,99)))</f>
        <v/>
      </c>
      <c r="Y938" s="50">
        <f>LEN(X938)</f>
        <v/>
      </c>
      <c r="Z93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938,"0",""),"1",""),"2",""),"3",""),"4",""),"5",""),"6",""),"7",""),"8",""),"9",""),"A",""),"B",""),"C",""),"D",""),"E",""),"F",""),"G",""),"H",""),"I",""),"J",""),"K",""),"L",""),"M",""),"N",""),"O",""),"P",""),"Q",""),"R",""),"S",""),"T",""),"U",""),"V",""),"W",""),"X",""),"Y",""),"Z",""),".",""),"-","")</f>
        <v/>
      </c>
      <c r="AA938" s="50">
        <f>LEN(S938)-LEN(SUBSTITUTE(S938,".",""))</f>
        <v/>
      </c>
      <c r="AB938" s="50">
        <f>AND(W938=5,Y938=4)</f>
        <v/>
      </c>
      <c r="AC938" s="50">
        <f>IF(P938="","",IF(S938="","There is no mapcode in this row, only a country code.",IF(ISNUMBER(FIND(" ",S938)),"There are too many spaces. A mapcode looks like ZAF RDD.2J: the country code, one space, then the code.",IF(Z938&lt;&gt;"","Contains characters that can't be in a mapcode: "&amp;Z938,IF(OR(AA938&lt;&gt;1,W938&lt;2,W938&gt;5,Y938&lt;2,Y938&gt;4),"This doesn't look like a mapcode. Mapcodes look like RDD.2J: 2 to 5 letters or numbers, a dot, then 2 to 4 more.",IF(AND(U938="",NOT(AB938)),"MISSING",IF(AND(U938&lt;&gt;"",OR(LEN(U938)&lt;2,LEN(U938)&gt;6,ISNUMBER(FIND(".",U938)))),"The country code """&amp;U938&amp;""" doesn't look right. Use a code like ZAF (South Africa) or US-CA (California).","")))))))</f>
        <v/>
      </c>
      <c r="AD938" s="50">
        <f>AND(R938&lt;&gt;"",T938&lt;&gt;"",R938&lt;&gt;T938)</f>
        <v/>
      </c>
    </row>
    <row r="939">
      <c r="B939" s="44" t="n"/>
      <c r="C939" s="44" t="n"/>
      <c r="D939" s="45">
        <f>IF(P939="","",IF(AC939="MISSING","MISSING COUNTRY CODE",IF(AC939&lt;&gt;"","NOT A VALID MAPCODE",IF(M939="NO CONNECTION","NO CONNECTION",IF(NOT(ISNUMBER(F939)),"NOT FOUND",IF(AD939,"CONVERTED – PLEASE CHECK","CONVERTED"))))))</f>
        <v/>
      </c>
      <c r="E939" s="46">
        <f>IF(OR(P939="",AC939&lt;&gt;""),"",TRIM(U939&amp;" "&amp;S939))</f>
        <v/>
      </c>
      <c r="F939" s="47">
        <f>IF(OR(M939="",M939="NO CONNECTION"),"",IFERROR(VALUE(SUBSTITUTE(_xlfn.FILTERXML(M939,"//latDeg"),".",MID(1/2,2,1))),""))</f>
        <v/>
      </c>
      <c r="G939" s="47">
        <f>IF(OR(M939="",M939="NO CONNECTION"),"",IFERROR(VALUE(SUBSTITUTE(_xlfn.FILTERXML(M939,"//lonDeg"),".",MID(1/2,2,1))),""))</f>
        <v/>
      </c>
      <c r="H939" s="45">
        <f>IF(ISNUMBER(F939),SUBSTITUTE(ROUND(F939,6)&amp;"",",",".")&amp;", "&amp;SUBSTITUTE(ROUND(G939,6)&amp;"",",","."),"")</f>
        <v/>
      </c>
      <c r="I939" s="46">
        <f>IF(ISNUMBER(F939),IFERROR(HYPERLINK("https://www.mymapcodes.com/go/?t="&amp;IF(U939="","AAA",U939)&amp;"&amp;ma="&amp;LEFT(S939,V939-1)&amp;"&amp;mb="&amp;MID(S939,V939+1,99),"Open on MyMapcodes →"),""),"")</f>
        <v/>
      </c>
      <c r="J939" s="48">
        <f>IF(P939="","",IF(AC939="MISSING","Add the country code: put it in front of the mapcode (e.g. ZAF RDD.2J) or in column C. ZAF = South Africa.",IF(AC939&lt;&gt;"",AC939,IF(M939="NO CONNECTION","Excel couldn't reach the mapcode service. Click the REFRESH RESULTS box just above the table.",IF(NOT(ISNUMBER(F939)),"The mapcode service doesn't recognise "&amp;E939&amp;". Check the mapcode and the country code.",IF(AD939,"Two different country codes were given, so the one in front of the mapcode ("&amp;R939&amp;") was used.",IF(E939&lt;&gt;TRIM(UPPER(B939&amp;"")),"Tidied up to "&amp;E939&amp;".","")))))))</f>
        <v/>
      </c>
      <c r="L939" s="49">
        <f>IF(E939="","",MapcodeAPI&amp;"coords/"&amp;SUBSTITUTE(E939," ","%20"))&amp;LEFT($B$13,0)</f>
        <v/>
      </c>
      <c r="M939" s="49">
        <f>IF(L939="","",IFERROR(_xlfn.WEBSERVICE(L939),IF(MapcodeAPIBackup="","NO CONNECTION",IFERROR(_xlfn.WEBSERVICE(MapcodeAPIBackup&amp;MID(L939,LEN(MapcodeAPI)+1,999)),"NO CONNECTION"))))</f>
        <v/>
      </c>
      <c r="N939" t="inlineStr">
        <is>
          <t xml:space="preserve"> </t>
        </is>
      </c>
      <c r="P939" s="50">
        <f>IFERROR(IF(AND(TRIM(B939&amp;"")="",TRIM(C939&amp;"")=""),"","#"&amp;UPPER(B939&amp;"")),"#(ERROR)")</f>
        <v/>
      </c>
      <c r="Q939" s="50">
        <f>IF(P939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939,2,999)," "," "),"﻿"," "),"​"," "),"⁠"," ")," "," ")," "," "),CHAR(9)," "),CHAR(10)," "),CHAR(13)," "),"MAPCODE"," "),CHAR(34)," "),"“"," "),"”"," "),"'"," "),"’"," "),"‘"," "),"("," "),")"," "),"["," "),"]"," "),"{"," "),"}"," "),","," "),";"," "),"|"," "),":"," "),"/"," "),"\"," ")))</f>
        <v/>
      </c>
      <c r="R939" s="50">
        <f>IF(ISNUMBER(FIND(" ",Q939)),LEFT(Q939,FIND(" ",Q939)-1),"")</f>
        <v/>
      </c>
      <c r="S939" s="50">
        <f>IF(ISNUMBER(FIND(" ",Q939)),TRIM(MID(Q939,FIND(" ",Q939)+1,999)),Q939)</f>
        <v/>
      </c>
      <c r="T93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939&amp;"")," "," "),"﻿"," "),"​"," "),"⁠"," ")," "," ")," "," "),CHAR(9)," "),CHAR(10)," "),CHAR(13)," "),"MAPCODE"," "),CHAR(34)," "),"“"," "),"”"," "),"'"," "),"’"," "),"‘"," "),"("," "),")"," "),"["," "),"]"," "),"{"," "),"}"," "),","," "),";"," "),"|"," "),":"," "),"/"," "),"\"," "))</f>
        <v/>
      </c>
      <c r="U939" s="50">
        <f>IF(R939&lt;&gt;"",R939,T939)</f>
        <v/>
      </c>
      <c r="V939" s="50">
        <f>IFERROR(FIND(".",S939),0)</f>
        <v/>
      </c>
      <c r="W939" s="50">
        <f>IF(V939&gt;0,V939-1,LEN(S939))</f>
        <v/>
      </c>
      <c r="X939" s="50">
        <f>IF(V939=0,"",IFERROR(LEFT(MID(S939,V939+1,99),FIND("-",MID(S939,V939+1,99))-1),MID(S939,V939+1,99)))</f>
        <v/>
      </c>
      <c r="Y939" s="50">
        <f>LEN(X939)</f>
        <v/>
      </c>
      <c r="Z93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939,"0",""),"1",""),"2",""),"3",""),"4",""),"5",""),"6",""),"7",""),"8",""),"9",""),"A",""),"B",""),"C",""),"D",""),"E",""),"F",""),"G",""),"H",""),"I",""),"J",""),"K",""),"L",""),"M",""),"N",""),"O",""),"P",""),"Q",""),"R",""),"S",""),"T",""),"U",""),"V",""),"W",""),"X",""),"Y",""),"Z",""),".",""),"-","")</f>
        <v/>
      </c>
      <c r="AA939" s="50">
        <f>LEN(S939)-LEN(SUBSTITUTE(S939,".",""))</f>
        <v/>
      </c>
      <c r="AB939" s="50">
        <f>AND(W939=5,Y939=4)</f>
        <v/>
      </c>
      <c r="AC939" s="50">
        <f>IF(P939="","",IF(S939="","There is no mapcode in this row, only a country code.",IF(ISNUMBER(FIND(" ",S939)),"There are too many spaces. A mapcode looks like ZAF RDD.2J: the country code, one space, then the code.",IF(Z939&lt;&gt;"","Contains characters that can't be in a mapcode: "&amp;Z939,IF(OR(AA939&lt;&gt;1,W939&lt;2,W939&gt;5,Y939&lt;2,Y939&gt;4),"This doesn't look like a mapcode. Mapcodes look like RDD.2J: 2 to 5 letters or numbers, a dot, then 2 to 4 more.",IF(AND(U939="",NOT(AB939)),"MISSING",IF(AND(U939&lt;&gt;"",OR(LEN(U939)&lt;2,LEN(U939)&gt;6,ISNUMBER(FIND(".",U939)))),"The country code """&amp;U939&amp;""" doesn't look right. Use a code like ZAF (South Africa) or US-CA (California).","")))))))</f>
        <v/>
      </c>
      <c r="AD939" s="50">
        <f>AND(R939&lt;&gt;"",T939&lt;&gt;"",R939&lt;&gt;T939)</f>
        <v/>
      </c>
    </row>
    <row r="940">
      <c r="B940" s="44" t="n"/>
      <c r="C940" s="44" t="n"/>
      <c r="D940" s="45">
        <f>IF(P940="","",IF(AC940="MISSING","MISSING COUNTRY CODE",IF(AC940&lt;&gt;"","NOT A VALID MAPCODE",IF(M940="NO CONNECTION","NO CONNECTION",IF(NOT(ISNUMBER(F940)),"NOT FOUND",IF(AD940,"CONVERTED – PLEASE CHECK","CONVERTED"))))))</f>
        <v/>
      </c>
      <c r="E940" s="46">
        <f>IF(OR(P940="",AC940&lt;&gt;""),"",TRIM(U940&amp;" "&amp;S940))</f>
        <v/>
      </c>
      <c r="F940" s="47">
        <f>IF(OR(M940="",M940="NO CONNECTION"),"",IFERROR(VALUE(SUBSTITUTE(_xlfn.FILTERXML(M940,"//latDeg"),".",MID(1/2,2,1))),""))</f>
        <v/>
      </c>
      <c r="G940" s="47">
        <f>IF(OR(M940="",M940="NO CONNECTION"),"",IFERROR(VALUE(SUBSTITUTE(_xlfn.FILTERXML(M940,"//lonDeg"),".",MID(1/2,2,1))),""))</f>
        <v/>
      </c>
      <c r="H940" s="45">
        <f>IF(ISNUMBER(F940),SUBSTITUTE(ROUND(F940,6)&amp;"",",",".")&amp;", "&amp;SUBSTITUTE(ROUND(G940,6)&amp;"",",","."),"")</f>
        <v/>
      </c>
      <c r="I940" s="46">
        <f>IF(ISNUMBER(F940),IFERROR(HYPERLINK("https://www.mymapcodes.com/go/?t="&amp;IF(U940="","AAA",U940)&amp;"&amp;ma="&amp;LEFT(S940,V940-1)&amp;"&amp;mb="&amp;MID(S940,V940+1,99),"Open on MyMapcodes →"),""),"")</f>
        <v/>
      </c>
      <c r="J940" s="48">
        <f>IF(P940="","",IF(AC940="MISSING","Add the country code: put it in front of the mapcode (e.g. ZAF RDD.2J) or in column C. ZAF = South Africa.",IF(AC940&lt;&gt;"",AC940,IF(M940="NO CONNECTION","Excel couldn't reach the mapcode service. Click the REFRESH RESULTS box just above the table.",IF(NOT(ISNUMBER(F940)),"The mapcode service doesn't recognise "&amp;E940&amp;". Check the mapcode and the country code.",IF(AD940,"Two different country codes were given, so the one in front of the mapcode ("&amp;R940&amp;") was used.",IF(E940&lt;&gt;TRIM(UPPER(B940&amp;"")),"Tidied up to "&amp;E940&amp;".","")))))))</f>
        <v/>
      </c>
      <c r="L940" s="49">
        <f>IF(E940="","",MapcodeAPI&amp;"coords/"&amp;SUBSTITUTE(E940," ","%20"))&amp;LEFT($B$13,0)</f>
        <v/>
      </c>
      <c r="M940" s="49">
        <f>IF(L940="","",IFERROR(_xlfn.WEBSERVICE(L940),IF(MapcodeAPIBackup="","NO CONNECTION",IFERROR(_xlfn.WEBSERVICE(MapcodeAPIBackup&amp;MID(L940,LEN(MapcodeAPI)+1,999)),"NO CONNECTION"))))</f>
        <v/>
      </c>
      <c r="N940" t="inlineStr">
        <is>
          <t xml:space="preserve"> </t>
        </is>
      </c>
      <c r="P940" s="50">
        <f>IFERROR(IF(AND(TRIM(B940&amp;"")="",TRIM(C940&amp;"")=""),"","#"&amp;UPPER(B940&amp;"")),"#(ERROR)")</f>
        <v/>
      </c>
      <c r="Q940" s="50">
        <f>IF(P940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940,2,999)," "," "),"﻿"," "),"​"," "),"⁠"," ")," "," ")," "," "),CHAR(9)," "),CHAR(10)," "),CHAR(13)," "),"MAPCODE"," "),CHAR(34)," "),"“"," "),"”"," "),"'"," "),"’"," "),"‘"," "),"("," "),")"," "),"["," "),"]"," "),"{"," "),"}"," "),","," "),";"," "),"|"," "),":"," "),"/"," "),"\"," ")))</f>
        <v/>
      </c>
      <c r="R940" s="50">
        <f>IF(ISNUMBER(FIND(" ",Q940)),LEFT(Q940,FIND(" ",Q940)-1),"")</f>
        <v/>
      </c>
      <c r="S940" s="50">
        <f>IF(ISNUMBER(FIND(" ",Q940)),TRIM(MID(Q940,FIND(" ",Q940)+1,999)),Q940)</f>
        <v/>
      </c>
      <c r="T94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940&amp;"")," "," "),"﻿"," "),"​"," "),"⁠"," ")," "," ")," "," "),CHAR(9)," "),CHAR(10)," "),CHAR(13)," "),"MAPCODE"," "),CHAR(34)," "),"“"," "),"”"," "),"'"," "),"’"," "),"‘"," "),"("," "),")"," "),"["," "),"]"," "),"{"," "),"}"," "),","," "),";"," "),"|"," "),":"," "),"/"," "),"\"," "))</f>
        <v/>
      </c>
      <c r="U940" s="50">
        <f>IF(R940&lt;&gt;"",R940,T940)</f>
        <v/>
      </c>
      <c r="V940" s="50">
        <f>IFERROR(FIND(".",S940),0)</f>
        <v/>
      </c>
      <c r="W940" s="50">
        <f>IF(V940&gt;0,V940-1,LEN(S940))</f>
        <v/>
      </c>
      <c r="X940" s="50">
        <f>IF(V940=0,"",IFERROR(LEFT(MID(S940,V940+1,99),FIND("-",MID(S940,V940+1,99))-1),MID(S940,V940+1,99)))</f>
        <v/>
      </c>
      <c r="Y940" s="50">
        <f>LEN(X940)</f>
        <v/>
      </c>
      <c r="Z94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940,"0",""),"1",""),"2",""),"3",""),"4",""),"5",""),"6",""),"7",""),"8",""),"9",""),"A",""),"B",""),"C",""),"D",""),"E",""),"F",""),"G",""),"H",""),"I",""),"J",""),"K",""),"L",""),"M",""),"N",""),"O",""),"P",""),"Q",""),"R",""),"S",""),"T",""),"U",""),"V",""),"W",""),"X",""),"Y",""),"Z",""),".",""),"-","")</f>
        <v/>
      </c>
      <c r="AA940" s="50">
        <f>LEN(S940)-LEN(SUBSTITUTE(S940,".",""))</f>
        <v/>
      </c>
      <c r="AB940" s="50">
        <f>AND(W940=5,Y940=4)</f>
        <v/>
      </c>
      <c r="AC940" s="50">
        <f>IF(P940="","",IF(S940="","There is no mapcode in this row, only a country code.",IF(ISNUMBER(FIND(" ",S940)),"There are too many spaces. A mapcode looks like ZAF RDD.2J: the country code, one space, then the code.",IF(Z940&lt;&gt;"","Contains characters that can't be in a mapcode: "&amp;Z940,IF(OR(AA940&lt;&gt;1,W940&lt;2,W940&gt;5,Y940&lt;2,Y940&gt;4),"This doesn't look like a mapcode. Mapcodes look like RDD.2J: 2 to 5 letters or numbers, a dot, then 2 to 4 more.",IF(AND(U940="",NOT(AB940)),"MISSING",IF(AND(U940&lt;&gt;"",OR(LEN(U940)&lt;2,LEN(U940)&gt;6,ISNUMBER(FIND(".",U940)))),"The country code """&amp;U940&amp;""" doesn't look right. Use a code like ZAF (South Africa) or US-CA (California).","")))))))</f>
        <v/>
      </c>
      <c r="AD940" s="50">
        <f>AND(R940&lt;&gt;"",T940&lt;&gt;"",R940&lt;&gt;T940)</f>
        <v/>
      </c>
    </row>
    <row r="941">
      <c r="B941" s="44" t="n"/>
      <c r="C941" s="44" t="n"/>
      <c r="D941" s="45">
        <f>IF(P941="","",IF(AC941="MISSING","MISSING COUNTRY CODE",IF(AC941&lt;&gt;"","NOT A VALID MAPCODE",IF(M941="NO CONNECTION","NO CONNECTION",IF(NOT(ISNUMBER(F941)),"NOT FOUND",IF(AD941,"CONVERTED – PLEASE CHECK","CONVERTED"))))))</f>
        <v/>
      </c>
      <c r="E941" s="46">
        <f>IF(OR(P941="",AC941&lt;&gt;""),"",TRIM(U941&amp;" "&amp;S941))</f>
        <v/>
      </c>
      <c r="F941" s="47">
        <f>IF(OR(M941="",M941="NO CONNECTION"),"",IFERROR(VALUE(SUBSTITUTE(_xlfn.FILTERXML(M941,"//latDeg"),".",MID(1/2,2,1))),""))</f>
        <v/>
      </c>
      <c r="G941" s="47">
        <f>IF(OR(M941="",M941="NO CONNECTION"),"",IFERROR(VALUE(SUBSTITUTE(_xlfn.FILTERXML(M941,"//lonDeg"),".",MID(1/2,2,1))),""))</f>
        <v/>
      </c>
      <c r="H941" s="45">
        <f>IF(ISNUMBER(F941),SUBSTITUTE(ROUND(F941,6)&amp;"",",",".")&amp;", "&amp;SUBSTITUTE(ROUND(G941,6)&amp;"",",","."),"")</f>
        <v/>
      </c>
      <c r="I941" s="46">
        <f>IF(ISNUMBER(F941),IFERROR(HYPERLINK("https://www.mymapcodes.com/go/?t="&amp;IF(U941="","AAA",U941)&amp;"&amp;ma="&amp;LEFT(S941,V941-1)&amp;"&amp;mb="&amp;MID(S941,V941+1,99),"Open on MyMapcodes →"),""),"")</f>
        <v/>
      </c>
      <c r="J941" s="48">
        <f>IF(P941="","",IF(AC941="MISSING","Add the country code: put it in front of the mapcode (e.g. ZAF RDD.2J) or in column C. ZAF = South Africa.",IF(AC941&lt;&gt;"",AC941,IF(M941="NO CONNECTION","Excel couldn't reach the mapcode service. Click the REFRESH RESULTS box just above the table.",IF(NOT(ISNUMBER(F941)),"The mapcode service doesn't recognise "&amp;E941&amp;". Check the mapcode and the country code.",IF(AD941,"Two different country codes were given, so the one in front of the mapcode ("&amp;R941&amp;") was used.",IF(E941&lt;&gt;TRIM(UPPER(B941&amp;"")),"Tidied up to "&amp;E941&amp;".","")))))))</f>
        <v/>
      </c>
      <c r="L941" s="49">
        <f>IF(E941="","",MapcodeAPI&amp;"coords/"&amp;SUBSTITUTE(E941," ","%20"))&amp;LEFT($B$13,0)</f>
        <v/>
      </c>
      <c r="M941" s="49">
        <f>IF(L941="","",IFERROR(_xlfn.WEBSERVICE(L941),IF(MapcodeAPIBackup="","NO CONNECTION",IFERROR(_xlfn.WEBSERVICE(MapcodeAPIBackup&amp;MID(L941,LEN(MapcodeAPI)+1,999)),"NO CONNECTION"))))</f>
        <v/>
      </c>
      <c r="N941" t="inlineStr">
        <is>
          <t xml:space="preserve"> </t>
        </is>
      </c>
      <c r="P941" s="50">
        <f>IFERROR(IF(AND(TRIM(B941&amp;"")="",TRIM(C941&amp;"")=""),"","#"&amp;UPPER(B941&amp;"")),"#(ERROR)")</f>
        <v/>
      </c>
      <c r="Q941" s="50">
        <f>IF(P941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941,2,999)," "," "),"﻿"," "),"​"," "),"⁠"," ")," "," ")," "," "),CHAR(9)," "),CHAR(10)," "),CHAR(13)," "),"MAPCODE"," "),CHAR(34)," "),"“"," "),"”"," "),"'"," "),"’"," "),"‘"," "),"("," "),")"," "),"["," "),"]"," "),"{"," "),"}"," "),","," "),";"," "),"|"," "),":"," "),"/"," "),"\"," ")))</f>
        <v/>
      </c>
      <c r="R941" s="50">
        <f>IF(ISNUMBER(FIND(" ",Q941)),LEFT(Q941,FIND(" ",Q941)-1),"")</f>
        <v/>
      </c>
      <c r="S941" s="50">
        <f>IF(ISNUMBER(FIND(" ",Q941)),TRIM(MID(Q941,FIND(" ",Q941)+1,999)),Q941)</f>
        <v/>
      </c>
      <c r="T94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941&amp;"")," "," "),"﻿"," "),"​"," "),"⁠"," ")," "," ")," "," "),CHAR(9)," "),CHAR(10)," "),CHAR(13)," "),"MAPCODE"," "),CHAR(34)," "),"“"," "),"”"," "),"'"," "),"’"," "),"‘"," "),"("," "),")"," "),"["," "),"]"," "),"{"," "),"}"," "),","," "),";"," "),"|"," "),":"," "),"/"," "),"\"," "))</f>
        <v/>
      </c>
      <c r="U941" s="50">
        <f>IF(R941&lt;&gt;"",R941,T941)</f>
        <v/>
      </c>
      <c r="V941" s="50">
        <f>IFERROR(FIND(".",S941),0)</f>
        <v/>
      </c>
      <c r="W941" s="50">
        <f>IF(V941&gt;0,V941-1,LEN(S941))</f>
        <v/>
      </c>
      <c r="X941" s="50">
        <f>IF(V941=0,"",IFERROR(LEFT(MID(S941,V941+1,99),FIND("-",MID(S941,V941+1,99))-1),MID(S941,V941+1,99)))</f>
        <v/>
      </c>
      <c r="Y941" s="50">
        <f>LEN(X941)</f>
        <v/>
      </c>
      <c r="Z94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941,"0",""),"1",""),"2",""),"3",""),"4",""),"5",""),"6",""),"7",""),"8",""),"9",""),"A",""),"B",""),"C",""),"D",""),"E",""),"F",""),"G",""),"H",""),"I",""),"J",""),"K",""),"L",""),"M",""),"N",""),"O",""),"P",""),"Q",""),"R",""),"S",""),"T",""),"U",""),"V",""),"W",""),"X",""),"Y",""),"Z",""),".",""),"-","")</f>
        <v/>
      </c>
      <c r="AA941" s="50">
        <f>LEN(S941)-LEN(SUBSTITUTE(S941,".",""))</f>
        <v/>
      </c>
      <c r="AB941" s="50">
        <f>AND(W941=5,Y941=4)</f>
        <v/>
      </c>
      <c r="AC941" s="50">
        <f>IF(P941="","",IF(S941="","There is no mapcode in this row, only a country code.",IF(ISNUMBER(FIND(" ",S941)),"There are too many spaces. A mapcode looks like ZAF RDD.2J: the country code, one space, then the code.",IF(Z941&lt;&gt;"","Contains characters that can't be in a mapcode: "&amp;Z941,IF(OR(AA941&lt;&gt;1,W941&lt;2,W941&gt;5,Y941&lt;2,Y941&gt;4),"This doesn't look like a mapcode. Mapcodes look like RDD.2J: 2 to 5 letters or numbers, a dot, then 2 to 4 more.",IF(AND(U941="",NOT(AB941)),"MISSING",IF(AND(U941&lt;&gt;"",OR(LEN(U941)&lt;2,LEN(U941)&gt;6,ISNUMBER(FIND(".",U941)))),"The country code """&amp;U941&amp;""" doesn't look right. Use a code like ZAF (South Africa) or US-CA (California).","")))))))</f>
        <v/>
      </c>
      <c r="AD941" s="50">
        <f>AND(R941&lt;&gt;"",T941&lt;&gt;"",R941&lt;&gt;T941)</f>
        <v/>
      </c>
    </row>
    <row r="942">
      <c r="B942" s="44" t="n"/>
      <c r="C942" s="44" t="n"/>
      <c r="D942" s="45">
        <f>IF(P942="","",IF(AC942="MISSING","MISSING COUNTRY CODE",IF(AC942&lt;&gt;"","NOT A VALID MAPCODE",IF(M942="NO CONNECTION","NO CONNECTION",IF(NOT(ISNUMBER(F942)),"NOT FOUND",IF(AD942,"CONVERTED – PLEASE CHECK","CONVERTED"))))))</f>
        <v/>
      </c>
      <c r="E942" s="46">
        <f>IF(OR(P942="",AC942&lt;&gt;""),"",TRIM(U942&amp;" "&amp;S942))</f>
        <v/>
      </c>
      <c r="F942" s="47">
        <f>IF(OR(M942="",M942="NO CONNECTION"),"",IFERROR(VALUE(SUBSTITUTE(_xlfn.FILTERXML(M942,"//latDeg"),".",MID(1/2,2,1))),""))</f>
        <v/>
      </c>
      <c r="G942" s="47">
        <f>IF(OR(M942="",M942="NO CONNECTION"),"",IFERROR(VALUE(SUBSTITUTE(_xlfn.FILTERXML(M942,"//lonDeg"),".",MID(1/2,2,1))),""))</f>
        <v/>
      </c>
      <c r="H942" s="45">
        <f>IF(ISNUMBER(F942),SUBSTITUTE(ROUND(F942,6)&amp;"",",",".")&amp;", "&amp;SUBSTITUTE(ROUND(G942,6)&amp;"",",","."),"")</f>
        <v/>
      </c>
      <c r="I942" s="46">
        <f>IF(ISNUMBER(F942),IFERROR(HYPERLINK("https://www.mymapcodes.com/go/?t="&amp;IF(U942="","AAA",U942)&amp;"&amp;ma="&amp;LEFT(S942,V942-1)&amp;"&amp;mb="&amp;MID(S942,V942+1,99),"Open on MyMapcodes →"),""),"")</f>
        <v/>
      </c>
      <c r="J942" s="48">
        <f>IF(P942="","",IF(AC942="MISSING","Add the country code: put it in front of the mapcode (e.g. ZAF RDD.2J) or in column C. ZAF = South Africa.",IF(AC942&lt;&gt;"",AC942,IF(M942="NO CONNECTION","Excel couldn't reach the mapcode service. Click the REFRESH RESULTS box just above the table.",IF(NOT(ISNUMBER(F942)),"The mapcode service doesn't recognise "&amp;E942&amp;". Check the mapcode and the country code.",IF(AD942,"Two different country codes were given, so the one in front of the mapcode ("&amp;R942&amp;") was used.",IF(E942&lt;&gt;TRIM(UPPER(B942&amp;"")),"Tidied up to "&amp;E942&amp;".","")))))))</f>
        <v/>
      </c>
      <c r="L942" s="49">
        <f>IF(E942="","",MapcodeAPI&amp;"coords/"&amp;SUBSTITUTE(E942," ","%20"))&amp;LEFT($B$13,0)</f>
        <v/>
      </c>
      <c r="M942" s="49">
        <f>IF(L942="","",IFERROR(_xlfn.WEBSERVICE(L942),IF(MapcodeAPIBackup="","NO CONNECTION",IFERROR(_xlfn.WEBSERVICE(MapcodeAPIBackup&amp;MID(L942,LEN(MapcodeAPI)+1,999)),"NO CONNECTION"))))</f>
        <v/>
      </c>
      <c r="N942" t="inlineStr">
        <is>
          <t xml:space="preserve"> </t>
        </is>
      </c>
      <c r="P942" s="50">
        <f>IFERROR(IF(AND(TRIM(B942&amp;"")="",TRIM(C942&amp;"")=""),"","#"&amp;UPPER(B942&amp;"")),"#(ERROR)")</f>
        <v/>
      </c>
      <c r="Q942" s="50">
        <f>IF(P942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942,2,999)," "," "),"﻿"," "),"​"," "),"⁠"," ")," "," ")," "," "),CHAR(9)," "),CHAR(10)," "),CHAR(13)," "),"MAPCODE"," "),CHAR(34)," "),"“"," "),"”"," "),"'"," "),"’"," "),"‘"," "),"("," "),")"," "),"["," "),"]"," "),"{"," "),"}"," "),","," "),";"," "),"|"," "),":"," "),"/"," "),"\"," ")))</f>
        <v/>
      </c>
      <c r="R942" s="50">
        <f>IF(ISNUMBER(FIND(" ",Q942)),LEFT(Q942,FIND(" ",Q942)-1),"")</f>
        <v/>
      </c>
      <c r="S942" s="50">
        <f>IF(ISNUMBER(FIND(" ",Q942)),TRIM(MID(Q942,FIND(" ",Q942)+1,999)),Q942)</f>
        <v/>
      </c>
      <c r="T94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942&amp;"")," "," "),"﻿"," "),"​"," "),"⁠"," ")," "," ")," "," "),CHAR(9)," "),CHAR(10)," "),CHAR(13)," "),"MAPCODE"," "),CHAR(34)," "),"“"," "),"”"," "),"'"," "),"’"," "),"‘"," "),"("," "),")"," "),"["," "),"]"," "),"{"," "),"}"," "),","," "),";"," "),"|"," "),":"," "),"/"," "),"\"," "))</f>
        <v/>
      </c>
      <c r="U942" s="50">
        <f>IF(R942&lt;&gt;"",R942,T942)</f>
        <v/>
      </c>
      <c r="V942" s="50">
        <f>IFERROR(FIND(".",S942),0)</f>
        <v/>
      </c>
      <c r="W942" s="50">
        <f>IF(V942&gt;0,V942-1,LEN(S942))</f>
        <v/>
      </c>
      <c r="X942" s="50">
        <f>IF(V942=0,"",IFERROR(LEFT(MID(S942,V942+1,99),FIND("-",MID(S942,V942+1,99))-1),MID(S942,V942+1,99)))</f>
        <v/>
      </c>
      <c r="Y942" s="50">
        <f>LEN(X942)</f>
        <v/>
      </c>
      <c r="Z94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942,"0",""),"1",""),"2",""),"3",""),"4",""),"5",""),"6",""),"7",""),"8",""),"9",""),"A",""),"B",""),"C",""),"D",""),"E",""),"F",""),"G",""),"H",""),"I",""),"J",""),"K",""),"L",""),"M",""),"N",""),"O",""),"P",""),"Q",""),"R",""),"S",""),"T",""),"U",""),"V",""),"W",""),"X",""),"Y",""),"Z",""),".",""),"-","")</f>
        <v/>
      </c>
      <c r="AA942" s="50">
        <f>LEN(S942)-LEN(SUBSTITUTE(S942,".",""))</f>
        <v/>
      </c>
      <c r="AB942" s="50">
        <f>AND(W942=5,Y942=4)</f>
        <v/>
      </c>
      <c r="AC942" s="50">
        <f>IF(P942="","",IF(S942="","There is no mapcode in this row, only a country code.",IF(ISNUMBER(FIND(" ",S942)),"There are too many spaces. A mapcode looks like ZAF RDD.2J: the country code, one space, then the code.",IF(Z942&lt;&gt;"","Contains characters that can't be in a mapcode: "&amp;Z942,IF(OR(AA942&lt;&gt;1,W942&lt;2,W942&gt;5,Y942&lt;2,Y942&gt;4),"This doesn't look like a mapcode. Mapcodes look like RDD.2J: 2 to 5 letters or numbers, a dot, then 2 to 4 more.",IF(AND(U942="",NOT(AB942)),"MISSING",IF(AND(U942&lt;&gt;"",OR(LEN(U942)&lt;2,LEN(U942)&gt;6,ISNUMBER(FIND(".",U942)))),"The country code """&amp;U942&amp;""" doesn't look right. Use a code like ZAF (South Africa) or US-CA (California).","")))))))</f>
        <v/>
      </c>
      <c r="AD942" s="50">
        <f>AND(R942&lt;&gt;"",T942&lt;&gt;"",R942&lt;&gt;T942)</f>
        <v/>
      </c>
    </row>
    <row r="943">
      <c r="B943" s="44" t="n"/>
      <c r="C943" s="44" t="n"/>
      <c r="D943" s="45">
        <f>IF(P943="","",IF(AC943="MISSING","MISSING COUNTRY CODE",IF(AC943&lt;&gt;"","NOT A VALID MAPCODE",IF(M943="NO CONNECTION","NO CONNECTION",IF(NOT(ISNUMBER(F943)),"NOT FOUND",IF(AD943,"CONVERTED – PLEASE CHECK","CONVERTED"))))))</f>
        <v/>
      </c>
      <c r="E943" s="46">
        <f>IF(OR(P943="",AC943&lt;&gt;""),"",TRIM(U943&amp;" "&amp;S943))</f>
        <v/>
      </c>
      <c r="F943" s="47">
        <f>IF(OR(M943="",M943="NO CONNECTION"),"",IFERROR(VALUE(SUBSTITUTE(_xlfn.FILTERXML(M943,"//latDeg"),".",MID(1/2,2,1))),""))</f>
        <v/>
      </c>
      <c r="G943" s="47">
        <f>IF(OR(M943="",M943="NO CONNECTION"),"",IFERROR(VALUE(SUBSTITUTE(_xlfn.FILTERXML(M943,"//lonDeg"),".",MID(1/2,2,1))),""))</f>
        <v/>
      </c>
      <c r="H943" s="45">
        <f>IF(ISNUMBER(F943),SUBSTITUTE(ROUND(F943,6)&amp;"",",",".")&amp;", "&amp;SUBSTITUTE(ROUND(G943,6)&amp;"",",","."),"")</f>
        <v/>
      </c>
      <c r="I943" s="46">
        <f>IF(ISNUMBER(F943),IFERROR(HYPERLINK("https://www.mymapcodes.com/go/?t="&amp;IF(U943="","AAA",U943)&amp;"&amp;ma="&amp;LEFT(S943,V943-1)&amp;"&amp;mb="&amp;MID(S943,V943+1,99),"Open on MyMapcodes →"),""),"")</f>
        <v/>
      </c>
      <c r="J943" s="48">
        <f>IF(P943="","",IF(AC943="MISSING","Add the country code: put it in front of the mapcode (e.g. ZAF RDD.2J) or in column C. ZAF = South Africa.",IF(AC943&lt;&gt;"",AC943,IF(M943="NO CONNECTION","Excel couldn't reach the mapcode service. Click the REFRESH RESULTS box just above the table.",IF(NOT(ISNUMBER(F943)),"The mapcode service doesn't recognise "&amp;E943&amp;". Check the mapcode and the country code.",IF(AD943,"Two different country codes were given, so the one in front of the mapcode ("&amp;R943&amp;") was used.",IF(E943&lt;&gt;TRIM(UPPER(B943&amp;"")),"Tidied up to "&amp;E943&amp;".","")))))))</f>
        <v/>
      </c>
      <c r="L943" s="49">
        <f>IF(E943="","",MapcodeAPI&amp;"coords/"&amp;SUBSTITUTE(E943," ","%20"))&amp;LEFT($B$13,0)</f>
        <v/>
      </c>
      <c r="M943" s="49">
        <f>IF(L943="","",IFERROR(_xlfn.WEBSERVICE(L943),IF(MapcodeAPIBackup="","NO CONNECTION",IFERROR(_xlfn.WEBSERVICE(MapcodeAPIBackup&amp;MID(L943,LEN(MapcodeAPI)+1,999)),"NO CONNECTION"))))</f>
        <v/>
      </c>
      <c r="N943" t="inlineStr">
        <is>
          <t xml:space="preserve"> </t>
        </is>
      </c>
      <c r="P943" s="50">
        <f>IFERROR(IF(AND(TRIM(B943&amp;"")="",TRIM(C943&amp;"")=""),"","#"&amp;UPPER(B943&amp;"")),"#(ERROR)")</f>
        <v/>
      </c>
      <c r="Q943" s="50">
        <f>IF(P943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943,2,999)," "," "),"﻿"," "),"​"," "),"⁠"," ")," "," ")," "," "),CHAR(9)," "),CHAR(10)," "),CHAR(13)," "),"MAPCODE"," "),CHAR(34)," "),"“"," "),"”"," "),"'"," "),"’"," "),"‘"," "),"("," "),")"," "),"["," "),"]"," "),"{"," "),"}"," "),","," "),";"," "),"|"," "),":"," "),"/"," "),"\"," ")))</f>
        <v/>
      </c>
      <c r="R943" s="50">
        <f>IF(ISNUMBER(FIND(" ",Q943)),LEFT(Q943,FIND(" ",Q943)-1),"")</f>
        <v/>
      </c>
      <c r="S943" s="50">
        <f>IF(ISNUMBER(FIND(" ",Q943)),TRIM(MID(Q943,FIND(" ",Q943)+1,999)),Q943)</f>
        <v/>
      </c>
      <c r="T94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943&amp;"")," "," "),"﻿"," "),"​"," "),"⁠"," ")," "," ")," "," "),CHAR(9)," "),CHAR(10)," "),CHAR(13)," "),"MAPCODE"," "),CHAR(34)," "),"“"," "),"”"," "),"'"," "),"’"," "),"‘"," "),"("," "),")"," "),"["," "),"]"," "),"{"," "),"}"," "),","," "),";"," "),"|"," "),":"," "),"/"," "),"\"," "))</f>
        <v/>
      </c>
      <c r="U943" s="50">
        <f>IF(R943&lt;&gt;"",R943,T943)</f>
        <v/>
      </c>
      <c r="V943" s="50">
        <f>IFERROR(FIND(".",S943),0)</f>
        <v/>
      </c>
      <c r="W943" s="50">
        <f>IF(V943&gt;0,V943-1,LEN(S943))</f>
        <v/>
      </c>
      <c r="X943" s="50">
        <f>IF(V943=0,"",IFERROR(LEFT(MID(S943,V943+1,99),FIND("-",MID(S943,V943+1,99))-1),MID(S943,V943+1,99)))</f>
        <v/>
      </c>
      <c r="Y943" s="50">
        <f>LEN(X943)</f>
        <v/>
      </c>
      <c r="Z94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943,"0",""),"1",""),"2",""),"3",""),"4",""),"5",""),"6",""),"7",""),"8",""),"9",""),"A",""),"B",""),"C",""),"D",""),"E",""),"F",""),"G",""),"H",""),"I",""),"J",""),"K",""),"L",""),"M",""),"N",""),"O",""),"P",""),"Q",""),"R",""),"S",""),"T",""),"U",""),"V",""),"W",""),"X",""),"Y",""),"Z",""),".",""),"-","")</f>
        <v/>
      </c>
      <c r="AA943" s="50">
        <f>LEN(S943)-LEN(SUBSTITUTE(S943,".",""))</f>
        <v/>
      </c>
      <c r="AB943" s="50">
        <f>AND(W943=5,Y943=4)</f>
        <v/>
      </c>
      <c r="AC943" s="50">
        <f>IF(P943="","",IF(S943="","There is no mapcode in this row, only a country code.",IF(ISNUMBER(FIND(" ",S943)),"There are too many spaces. A mapcode looks like ZAF RDD.2J: the country code, one space, then the code.",IF(Z943&lt;&gt;"","Contains characters that can't be in a mapcode: "&amp;Z943,IF(OR(AA943&lt;&gt;1,W943&lt;2,W943&gt;5,Y943&lt;2,Y943&gt;4),"This doesn't look like a mapcode. Mapcodes look like RDD.2J: 2 to 5 letters or numbers, a dot, then 2 to 4 more.",IF(AND(U943="",NOT(AB943)),"MISSING",IF(AND(U943&lt;&gt;"",OR(LEN(U943)&lt;2,LEN(U943)&gt;6,ISNUMBER(FIND(".",U943)))),"The country code """&amp;U943&amp;""" doesn't look right. Use a code like ZAF (South Africa) or US-CA (California).","")))))))</f>
        <v/>
      </c>
      <c r="AD943" s="50">
        <f>AND(R943&lt;&gt;"",T943&lt;&gt;"",R943&lt;&gt;T943)</f>
        <v/>
      </c>
    </row>
    <row r="944">
      <c r="B944" s="44" t="n"/>
      <c r="C944" s="44" t="n"/>
      <c r="D944" s="45">
        <f>IF(P944="","",IF(AC944="MISSING","MISSING COUNTRY CODE",IF(AC944&lt;&gt;"","NOT A VALID MAPCODE",IF(M944="NO CONNECTION","NO CONNECTION",IF(NOT(ISNUMBER(F944)),"NOT FOUND",IF(AD944,"CONVERTED – PLEASE CHECK","CONVERTED"))))))</f>
        <v/>
      </c>
      <c r="E944" s="46">
        <f>IF(OR(P944="",AC944&lt;&gt;""),"",TRIM(U944&amp;" "&amp;S944))</f>
        <v/>
      </c>
      <c r="F944" s="47">
        <f>IF(OR(M944="",M944="NO CONNECTION"),"",IFERROR(VALUE(SUBSTITUTE(_xlfn.FILTERXML(M944,"//latDeg"),".",MID(1/2,2,1))),""))</f>
        <v/>
      </c>
      <c r="G944" s="47">
        <f>IF(OR(M944="",M944="NO CONNECTION"),"",IFERROR(VALUE(SUBSTITUTE(_xlfn.FILTERXML(M944,"//lonDeg"),".",MID(1/2,2,1))),""))</f>
        <v/>
      </c>
      <c r="H944" s="45">
        <f>IF(ISNUMBER(F944),SUBSTITUTE(ROUND(F944,6)&amp;"",",",".")&amp;", "&amp;SUBSTITUTE(ROUND(G944,6)&amp;"",",","."),"")</f>
        <v/>
      </c>
      <c r="I944" s="46">
        <f>IF(ISNUMBER(F944),IFERROR(HYPERLINK("https://www.mymapcodes.com/go/?t="&amp;IF(U944="","AAA",U944)&amp;"&amp;ma="&amp;LEFT(S944,V944-1)&amp;"&amp;mb="&amp;MID(S944,V944+1,99),"Open on MyMapcodes →"),""),"")</f>
        <v/>
      </c>
      <c r="J944" s="48">
        <f>IF(P944="","",IF(AC944="MISSING","Add the country code: put it in front of the mapcode (e.g. ZAF RDD.2J) or in column C. ZAF = South Africa.",IF(AC944&lt;&gt;"",AC944,IF(M944="NO CONNECTION","Excel couldn't reach the mapcode service. Click the REFRESH RESULTS box just above the table.",IF(NOT(ISNUMBER(F944)),"The mapcode service doesn't recognise "&amp;E944&amp;". Check the mapcode and the country code.",IF(AD944,"Two different country codes were given, so the one in front of the mapcode ("&amp;R944&amp;") was used.",IF(E944&lt;&gt;TRIM(UPPER(B944&amp;"")),"Tidied up to "&amp;E944&amp;".","")))))))</f>
        <v/>
      </c>
      <c r="L944" s="49">
        <f>IF(E944="","",MapcodeAPI&amp;"coords/"&amp;SUBSTITUTE(E944," ","%20"))&amp;LEFT($B$13,0)</f>
        <v/>
      </c>
      <c r="M944" s="49">
        <f>IF(L944="","",IFERROR(_xlfn.WEBSERVICE(L944),IF(MapcodeAPIBackup="","NO CONNECTION",IFERROR(_xlfn.WEBSERVICE(MapcodeAPIBackup&amp;MID(L944,LEN(MapcodeAPI)+1,999)),"NO CONNECTION"))))</f>
        <v/>
      </c>
      <c r="N944" t="inlineStr">
        <is>
          <t xml:space="preserve"> </t>
        </is>
      </c>
      <c r="P944" s="50">
        <f>IFERROR(IF(AND(TRIM(B944&amp;"")="",TRIM(C944&amp;"")=""),"","#"&amp;UPPER(B944&amp;"")),"#(ERROR)")</f>
        <v/>
      </c>
      <c r="Q944" s="50">
        <f>IF(P944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944,2,999)," "," "),"﻿"," "),"​"," "),"⁠"," ")," "," ")," "," "),CHAR(9)," "),CHAR(10)," "),CHAR(13)," "),"MAPCODE"," "),CHAR(34)," "),"“"," "),"”"," "),"'"," "),"’"," "),"‘"," "),"("," "),")"," "),"["," "),"]"," "),"{"," "),"}"," "),","," "),";"," "),"|"," "),":"," "),"/"," "),"\"," ")))</f>
        <v/>
      </c>
      <c r="R944" s="50">
        <f>IF(ISNUMBER(FIND(" ",Q944)),LEFT(Q944,FIND(" ",Q944)-1),"")</f>
        <v/>
      </c>
      <c r="S944" s="50">
        <f>IF(ISNUMBER(FIND(" ",Q944)),TRIM(MID(Q944,FIND(" ",Q944)+1,999)),Q944)</f>
        <v/>
      </c>
      <c r="T94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944&amp;"")," "," "),"﻿"," "),"​"," "),"⁠"," ")," "," ")," "," "),CHAR(9)," "),CHAR(10)," "),CHAR(13)," "),"MAPCODE"," "),CHAR(34)," "),"“"," "),"”"," "),"'"," "),"’"," "),"‘"," "),"("," "),")"," "),"["," "),"]"," "),"{"," "),"}"," "),","," "),";"," "),"|"," "),":"," "),"/"," "),"\"," "))</f>
        <v/>
      </c>
      <c r="U944" s="50">
        <f>IF(R944&lt;&gt;"",R944,T944)</f>
        <v/>
      </c>
      <c r="V944" s="50">
        <f>IFERROR(FIND(".",S944),0)</f>
        <v/>
      </c>
      <c r="W944" s="50">
        <f>IF(V944&gt;0,V944-1,LEN(S944))</f>
        <v/>
      </c>
      <c r="X944" s="50">
        <f>IF(V944=0,"",IFERROR(LEFT(MID(S944,V944+1,99),FIND("-",MID(S944,V944+1,99))-1),MID(S944,V944+1,99)))</f>
        <v/>
      </c>
      <c r="Y944" s="50">
        <f>LEN(X944)</f>
        <v/>
      </c>
      <c r="Z94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944,"0",""),"1",""),"2",""),"3",""),"4",""),"5",""),"6",""),"7",""),"8",""),"9",""),"A",""),"B",""),"C",""),"D",""),"E",""),"F",""),"G",""),"H",""),"I",""),"J",""),"K",""),"L",""),"M",""),"N",""),"O",""),"P",""),"Q",""),"R",""),"S",""),"T",""),"U",""),"V",""),"W",""),"X",""),"Y",""),"Z",""),".",""),"-","")</f>
        <v/>
      </c>
      <c r="AA944" s="50">
        <f>LEN(S944)-LEN(SUBSTITUTE(S944,".",""))</f>
        <v/>
      </c>
      <c r="AB944" s="50">
        <f>AND(W944=5,Y944=4)</f>
        <v/>
      </c>
      <c r="AC944" s="50">
        <f>IF(P944="","",IF(S944="","There is no mapcode in this row, only a country code.",IF(ISNUMBER(FIND(" ",S944)),"There are too many spaces. A mapcode looks like ZAF RDD.2J: the country code, one space, then the code.",IF(Z944&lt;&gt;"","Contains characters that can't be in a mapcode: "&amp;Z944,IF(OR(AA944&lt;&gt;1,W944&lt;2,W944&gt;5,Y944&lt;2,Y944&gt;4),"This doesn't look like a mapcode. Mapcodes look like RDD.2J: 2 to 5 letters or numbers, a dot, then 2 to 4 more.",IF(AND(U944="",NOT(AB944)),"MISSING",IF(AND(U944&lt;&gt;"",OR(LEN(U944)&lt;2,LEN(U944)&gt;6,ISNUMBER(FIND(".",U944)))),"The country code """&amp;U944&amp;""" doesn't look right. Use a code like ZAF (South Africa) or US-CA (California).","")))))))</f>
        <v/>
      </c>
      <c r="AD944" s="50">
        <f>AND(R944&lt;&gt;"",T944&lt;&gt;"",R944&lt;&gt;T944)</f>
        <v/>
      </c>
    </row>
    <row r="945">
      <c r="B945" s="44" t="n"/>
      <c r="C945" s="44" t="n"/>
      <c r="D945" s="45">
        <f>IF(P945="","",IF(AC945="MISSING","MISSING COUNTRY CODE",IF(AC945&lt;&gt;"","NOT A VALID MAPCODE",IF(M945="NO CONNECTION","NO CONNECTION",IF(NOT(ISNUMBER(F945)),"NOT FOUND",IF(AD945,"CONVERTED – PLEASE CHECK","CONVERTED"))))))</f>
        <v/>
      </c>
      <c r="E945" s="46">
        <f>IF(OR(P945="",AC945&lt;&gt;""),"",TRIM(U945&amp;" "&amp;S945))</f>
        <v/>
      </c>
      <c r="F945" s="47">
        <f>IF(OR(M945="",M945="NO CONNECTION"),"",IFERROR(VALUE(SUBSTITUTE(_xlfn.FILTERXML(M945,"//latDeg"),".",MID(1/2,2,1))),""))</f>
        <v/>
      </c>
      <c r="G945" s="47">
        <f>IF(OR(M945="",M945="NO CONNECTION"),"",IFERROR(VALUE(SUBSTITUTE(_xlfn.FILTERXML(M945,"//lonDeg"),".",MID(1/2,2,1))),""))</f>
        <v/>
      </c>
      <c r="H945" s="45">
        <f>IF(ISNUMBER(F945),SUBSTITUTE(ROUND(F945,6)&amp;"",",",".")&amp;", "&amp;SUBSTITUTE(ROUND(G945,6)&amp;"",",","."),"")</f>
        <v/>
      </c>
      <c r="I945" s="46">
        <f>IF(ISNUMBER(F945),IFERROR(HYPERLINK("https://www.mymapcodes.com/go/?t="&amp;IF(U945="","AAA",U945)&amp;"&amp;ma="&amp;LEFT(S945,V945-1)&amp;"&amp;mb="&amp;MID(S945,V945+1,99),"Open on MyMapcodes →"),""),"")</f>
        <v/>
      </c>
      <c r="J945" s="48">
        <f>IF(P945="","",IF(AC945="MISSING","Add the country code: put it in front of the mapcode (e.g. ZAF RDD.2J) or in column C. ZAF = South Africa.",IF(AC945&lt;&gt;"",AC945,IF(M945="NO CONNECTION","Excel couldn't reach the mapcode service. Click the REFRESH RESULTS box just above the table.",IF(NOT(ISNUMBER(F945)),"The mapcode service doesn't recognise "&amp;E945&amp;". Check the mapcode and the country code.",IF(AD945,"Two different country codes were given, so the one in front of the mapcode ("&amp;R945&amp;") was used.",IF(E945&lt;&gt;TRIM(UPPER(B945&amp;"")),"Tidied up to "&amp;E945&amp;".","")))))))</f>
        <v/>
      </c>
      <c r="L945" s="49">
        <f>IF(E945="","",MapcodeAPI&amp;"coords/"&amp;SUBSTITUTE(E945," ","%20"))&amp;LEFT($B$13,0)</f>
        <v/>
      </c>
      <c r="M945" s="49">
        <f>IF(L945="","",IFERROR(_xlfn.WEBSERVICE(L945),IF(MapcodeAPIBackup="","NO CONNECTION",IFERROR(_xlfn.WEBSERVICE(MapcodeAPIBackup&amp;MID(L945,LEN(MapcodeAPI)+1,999)),"NO CONNECTION"))))</f>
        <v/>
      </c>
      <c r="N945" t="inlineStr">
        <is>
          <t xml:space="preserve"> </t>
        </is>
      </c>
      <c r="P945" s="50">
        <f>IFERROR(IF(AND(TRIM(B945&amp;"")="",TRIM(C945&amp;"")=""),"","#"&amp;UPPER(B945&amp;"")),"#(ERROR)")</f>
        <v/>
      </c>
      <c r="Q945" s="50">
        <f>IF(P945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945,2,999)," "," "),"﻿"," "),"​"," "),"⁠"," ")," "," ")," "," "),CHAR(9)," "),CHAR(10)," "),CHAR(13)," "),"MAPCODE"," "),CHAR(34)," "),"“"," "),"”"," "),"'"," "),"’"," "),"‘"," "),"("," "),")"," "),"["," "),"]"," "),"{"," "),"}"," "),","," "),";"," "),"|"," "),":"," "),"/"," "),"\"," ")))</f>
        <v/>
      </c>
      <c r="R945" s="50">
        <f>IF(ISNUMBER(FIND(" ",Q945)),LEFT(Q945,FIND(" ",Q945)-1),"")</f>
        <v/>
      </c>
      <c r="S945" s="50">
        <f>IF(ISNUMBER(FIND(" ",Q945)),TRIM(MID(Q945,FIND(" ",Q945)+1,999)),Q945)</f>
        <v/>
      </c>
      <c r="T94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945&amp;"")," "," "),"﻿"," "),"​"," "),"⁠"," ")," "," ")," "," "),CHAR(9)," "),CHAR(10)," "),CHAR(13)," "),"MAPCODE"," "),CHAR(34)," "),"“"," "),"”"," "),"'"," "),"’"," "),"‘"," "),"("," "),")"," "),"["," "),"]"," "),"{"," "),"}"," "),","," "),";"," "),"|"," "),":"," "),"/"," "),"\"," "))</f>
        <v/>
      </c>
      <c r="U945" s="50">
        <f>IF(R945&lt;&gt;"",R945,T945)</f>
        <v/>
      </c>
      <c r="V945" s="50">
        <f>IFERROR(FIND(".",S945),0)</f>
        <v/>
      </c>
      <c r="W945" s="50">
        <f>IF(V945&gt;0,V945-1,LEN(S945))</f>
        <v/>
      </c>
      <c r="X945" s="50">
        <f>IF(V945=0,"",IFERROR(LEFT(MID(S945,V945+1,99),FIND("-",MID(S945,V945+1,99))-1),MID(S945,V945+1,99)))</f>
        <v/>
      </c>
      <c r="Y945" s="50">
        <f>LEN(X945)</f>
        <v/>
      </c>
      <c r="Z94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945,"0",""),"1",""),"2",""),"3",""),"4",""),"5",""),"6",""),"7",""),"8",""),"9",""),"A",""),"B",""),"C",""),"D",""),"E",""),"F",""),"G",""),"H",""),"I",""),"J",""),"K",""),"L",""),"M",""),"N",""),"O",""),"P",""),"Q",""),"R",""),"S",""),"T",""),"U",""),"V",""),"W",""),"X",""),"Y",""),"Z",""),".",""),"-","")</f>
        <v/>
      </c>
      <c r="AA945" s="50">
        <f>LEN(S945)-LEN(SUBSTITUTE(S945,".",""))</f>
        <v/>
      </c>
      <c r="AB945" s="50">
        <f>AND(W945=5,Y945=4)</f>
        <v/>
      </c>
      <c r="AC945" s="50">
        <f>IF(P945="","",IF(S945="","There is no mapcode in this row, only a country code.",IF(ISNUMBER(FIND(" ",S945)),"There are too many spaces. A mapcode looks like ZAF RDD.2J: the country code, one space, then the code.",IF(Z945&lt;&gt;"","Contains characters that can't be in a mapcode: "&amp;Z945,IF(OR(AA945&lt;&gt;1,W945&lt;2,W945&gt;5,Y945&lt;2,Y945&gt;4),"This doesn't look like a mapcode. Mapcodes look like RDD.2J: 2 to 5 letters or numbers, a dot, then 2 to 4 more.",IF(AND(U945="",NOT(AB945)),"MISSING",IF(AND(U945&lt;&gt;"",OR(LEN(U945)&lt;2,LEN(U945)&gt;6,ISNUMBER(FIND(".",U945)))),"The country code """&amp;U945&amp;""" doesn't look right. Use a code like ZAF (South Africa) or US-CA (California).","")))))))</f>
        <v/>
      </c>
      <c r="AD945" s="50">
        <f>AND(R945&lt;&gt;"",T945&lt;&gt;"",R945&lt;&gt;T945)</f>
        <v/>
      </c>
    </row>
    <row r="946">
      <c r="B946" s="44" t="n"/>
      <c r="C946" s="44" t="n"/>
      <c r="D946" s="45">
        <f>IF(P946="","",IF(AC946="MISSING","MISSING COUNTRY CODE",IF(AC946&lt;&gt;"","NOT A VALID MAPCODE",IF(M946="NO CONNECTION","NO CONNECTION",IF(NOT(ISNUMBER(F946)),"NOT FOUND",IF(AD946,"CONVERTED – PLEASE CHECK","CONVERTED"))))))</f>
        <v/>
      </c>
      <c r="E946" s="46">
        <f>IF(OR(P946="",AC946&lt;&gt;""),"",TRIM(U946&amp;" "&amp;S946))</f>
        <v/>
      </c>
      <c r="F946" s="47">
        <f>IF(OR(M946="",M946="NO CONNECTION"),"",IFERROR(VALUE(SUBSTITUTE(_xlfn.FILTERXML(M946,"//latDeg"),".",MID(1/2,2,1))),""))</f>
        <v/>
      </c>
      <c r="G946" s="47">
        <f>IF(OR(M946="",M946="NO CONNECTION"),"",IFERROR(VALUE(SUBSTITUTE(_xlfn.FILTERXML(M946,"//lonDeg"),".",MID(1/2,2,1))),""))</f>
        <v/>
      </c>
      <c r="H946" s="45">
        <f>IF(ISNUMBER(F946),SUBSTITUTE(ROUND(F946,6)&amp;"",",",".")&amp;", "&amp;SUBSTITUTE(ROUND(G946,6)&amp;"",",","."),"")</f>
        <v/>
      </c>
      <c r="I946" s="46">
        <f>IF(ISNUMBER(F946),IFERROR(HYPERLINK("https://www.mymapcodes.com/go/?t="&amp;IF(U946="","AAA",U946)&amp;"&amp;ma="&amp;LEFT(S946,V946-1)&amp;"&amp;mb="&amp;MID(S946,V946+1,99),"Open on MyMapcodes →"),""),"")</f>
        <v/>
      </c>
      <c r="J946" s="48">
        <f>IF(P946="","",IF(AC946="MISSING","Add the country code: put it in front of the mapcode (e.g. ZAF RDD.2J) or in column C. ZAF = South Africa.",IF(AC946&lt;&gt;"",AC946,IF(M946="NO CONNECTION","Excel couldn't reach the mapcode service. Click the REFRESH RESULTS box just above the table.",IF(NOT(ISNUMBER(F946)),"The mapcode service doesn't recognise "&amp;E946&amp;". Check the mapcode and the country code.",IF(AD946,"Two different country codes were given, so the one in front of the mapcode ("&amp;R946&amp;") was used.",IF(E946&lt;&gt;TRIM(UPPER(B946&amp;"")),"Tidied up to "&amp;E946&amp;".","")))))))</f>
        <v/>
      </c>
      <c r="L946" s="49">
        <f>IF(E946="","",MapcodeAPI&amp;"coords/"&amp;SUBSTITUTE(E946," ","%20"))&amp;LEFT($B$13,0)</f>
        <v/>
      </c>
      <c r="M946" s="49">
        <f>IF(L946="","",IFERROR(_xlfn.WEBSERVICE(L946),IF(MapcodeAPIBackup="","NO CONNECTION",IFERROR(_xlfn.WEBSERVICE(MapcodeAPIBackup&amp;MID(L946,LEN(MapcodeAPI)+1,999)),"NO CONNECTION"))))</f>
        <v/>
      </c>
      <c r="N946" t="inlineStr">
        <is>
          <t xml:space="preserve"> </t>
        </is>
      </c>
      <c r="P946" s="50">
        <f>IFERROR(IF(AND(TRIM(B946&amp;"")="",TRIM(C946&amp;"")=""),"","#"&amp;UPPER(B946&amp;"")),"#(ERROR)")</f>
        <v/>
      </c>
      <c r="Q946" s="50">
        <f>IF(P946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946,2,999)," "," "),"﻿"," "),"​"," "),"⁠"," ")," "," ")," "," "),CHAR(9)," "),CHAR(10)," "),CHAR(13)," "),"MAPCODE"," "),CHAR(34)," "),"“"," "),"”"," "),"'"," "),"’"," "),"‘"," "),"("," "),")"," "),"["," "),"]"," "),"{"," "),"}"," "),","," "),";"," "),"|"," "),":"," "),"/"," "),"\"," ")))</f>
        <v/>
      </c>
      <c r="R946" s="50">
        <f>IF(ISNUMBER(FIND(" ",Q946)),LEFT(Q946,FIND(" ",Q946)-1),"")</f>
        <v/>
      </c>
      <c r="S946" s="50">
        <f>IF(ISNUMBER(FIND(" ",Q946)),TRIM(MID(Q946,FIND(" ",Q946)+1,999)),Q946)</f>
        <v/>
      </c>
      <c r="T94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946&amp;"")," "," "),"﻿"," "),"​"," "),"⁠"," ")," "," ")," "," "),CHAR(9)," "),CHAR(10)," "),CHAR(13)," "),"MAPCODE"," "),CHAR(34)," "),"“"," "),"”"," "),"'"," "),"’"," "),"‘"," "),"("," "),")"," "),"["," "),"]"," "),"{"," "),"}"," "),","," "),";"," "),"|"," "),":"," "),"/"," "),"\"," "))</f>
        <v/>
      </c>
      <c r="U946" s="50">
        <f>IF(R946&lt;&gt;"",R946,T946)</f>
        <v/>
      </c>
      <c r="V946" s="50">
        <f>IFERROR(FIND(".",S946),0)</f>
        <v/>
      </c>
      <c r="W946" s="50">
        <f>IF(V946&gt;0,V946-1,LEN(S946))</f>
        <v/>
      </c>
      <c r="X946" s="50">
        <f>IF(V946=0,"",IFERROR(LEFT(MID(S946,V946+1,99),FIND("-",MID(S946,V946+1,99))-1),MID(S946,V946+1,99)))</f>
        <v/>
      </c>
      <c r="Y946" s="50">
        <f>LEN(X946)</f>
        <v/>
      </c>
      <c r="Z94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946,"0",""),"1",""),"2",""),"3",""),"4",""),"5",""),"6",""),"7",""),"8",""),"9",""),"A",""),"B",""),"C",""),"D",""),"E",""),"F",""),"G",""),"H",""),"I",""),"J",""),"K",""),"L",""),"M",""),"N",""),"O",""),"P",""),"Q",""),"R",""),"S",""),"T",""),"U",""),"V",""),"W",""),"X",""),"Y",""),"Z",""),".",""),"-","")</f>
        <v/>
      </c>
      <c r="AA946" s="50">
        <f>LEN(S946)-LEN(SUBSTITUTE(S946,".",""))</f>
        <v/>
      </c>
      <c r="AB946" s="50">
        <f>AND(W946=5,Y946=4)</f>
        <v/>
      </c>
      <c r="AC946" s="50">
        <f>IF(P946="","",IF(S946="","There is no mapcode in this row, only a country code.",IF(ISNUMBER(FIND(" ",S946)),"There are too many spaces. A mapcode looks like ZAF RDD.2J: the country code, one space, then the code.",IF(Z946&lt;&gt;"","Contains characters that can't be in a mapcode: "&amp;Z946,IF(OR(AA946&lt;&gt;1,W946&lt;2,W946&gt;5,Y946&lt;2,Y946&gt;4),"This doesn't look like a mapcode. Mapcodes look like RDD.2J: 2 to 5 letters or numbers, a dot, then 2 to 4 more.",IF(AND(U946="",NOT(AB946)),"MISSING",IF(AND(U946&lt;&gt;"",OR(LEN(U946)&lt;2,LEN(U946)&gt;6,ISNUMBER(FIND(".",U946)))),"The country code """&amp;U946&amp;""" doesn't look right. Use a code like ZAF (South Africa) or US-CA (California).","")))))))</f>
        <v/>
      </c>
      <c r="AD946" s="50">
        <f>AND(R946&lt;&gt;"",T946&lt;&gt;"",R946&lt;&gt;T946)</f>
        <v/>
      </c>
    </row>
    <row r="947">
      <c r="B947" s="44" t="n"/>
      <c r="C947" s="44" t="n"/>
      <c r="D947" s="45">
        <f>IF(P947="","",IF(AC947="MISSING","MISSING COUNTRY CODE",IF(AC947&lt;&gt;"","NOT A VALID MAPCODE",IF(M947="NO CONNECTION","NO CONNECTION",IF(NOT(ISNUMBER(F947)),"NOT FOUND",IF(AD947,"CONVERTED – PLEASE CHECK","CONVERTED"))))))</f>
        <v/>
      </c>
      <c r="E947" s="46">
        <f>IF(OR(P947="",AC947&lt;&gt;""),"",TRIM(U947&amp;" "&amp;S947))</f>
        <v/>
      </c>
      <c r="F947" s="47">
        <f>IF(OR(M947="",M947="NO CONNECTION"),"",IFERROR(VALUE(SUBSTITUTE(_xlfn.FILTERXML(M947,"//latDeg"),".",MID(1/2,2,1))),""))</f>
        <v/>
      </c>
      <c r="G947" s="47">
        <f>IF(OR(M947="",M947="NO CONNECTION"),"",IFERROR(VALUE(SUBSTITUTE(_xlfn.FILTERXML(M947,"//lonDeg"),".",MID(1/2,2,1))),""))</f>
        <v/>
      </c>
      <c r="H947" s="45">
        <f>IF(ISNUMBER(F947),SUBSTITUTE(ROUND(F947,6)&amp;"",",",".")&amp;", "&amp;SUBSTITUTE(ROUND(G947,6)&amp;"",",","."),"")</f>
        <v/>
      </c>
      <c r="I947" s="46">
        <f>IF(ISNUMBER(F947),IFERROR(HYPERLINK("https://www.mymapcodes.com/go/?t="&amp;IF(U947="","AAA",U947)&amp;"&amp;ma="&amp;LEFT(S947,V947-1)&amp;"&amp;mb="&amp;MID(S947,V947+1,99),"Open on MyMapcodes →"),""),"")</f>
        <v/>
      </c>
      <c r="J947" s="48">
        <f>IF(P947="","",IF(AC947="MISSING","Add the country code: put it in front of the mapcode (e.g. ZAF RDD.2J) or in column C. ZAF = South Africa.",IF(AC947&lt;&gt;"",AC947,IF(M947="NO CONNECTION","Excel couldn't reach the mapcode service. Click the REFRESH RESULTS box just above the table.",IF(NOT(ISNUMBER(F947)),"The mapcode service doesn't recognise "&amp;E947&amp;". Check the mapcode and the country code.",IF(AD947,"Two different country codes were given, so the one in front of the mapcode ("&amp;R947&amp;") was used.",IF(E947&lt;&gt;TRIM(UPPER(B947&amp;"")),"Tidied up to "&amp;E947&amp;".","")))))))</f>
        <v/>
      </c>
      <c r="L947" s="49">
        <f>IF(E947="","",MapcodeAPI&amp;"coords/"&amp;SUBSTITUTE(E947," ","%20"))&amp;LEFT($B$13,0)</f>
        <v/>
      </c>
      <c r="M947" s="49">
        <f>IF(L947="","",IFERROR(_xlfn.WEBSERVICE(L947),IF(MapcodeAPIBackup="","NO CONNECTION",IFERROR(_xlfn.WEBSERVICE(MapcodeAPIBackup&amp;MID(L947,LEN(MapcodeAPI)+1,999)),"NO CONNECTION"))))</f>
        <v/>
      </c>
      <c r="N947" t="inlineStr">
        <is>
          <t xml:space="preserve"> </t>
        </is>
      </c>
      <c r="P947" s="50">
        <f>IFERROR(IF(AND(TRIM(B947&amp;"")="",TRIM(C947&amp;"")=""),"","#"&amp;UPPER(B947&amp;"")),"#(ERROR)")</f>
        <v/>
      </c>
      <c r="Q947" s="50">
        <f>IF(P947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947,2,999)," "," "),"﻿"," "),"​"," "),"⁠"," ")," "," ")," "," "),CHAR(9)," "),CHAR(10)," "),CHAR(13)," "),"MAPCODE"," "),CHAR(34)," "),"“"," "),"”"," "),"'"," "),"’"," "),"‘"," "),"("," "),")"," "),"["," "),"]"," "),"{"," "),"}"," "),","," "),";"," "),"|"," "),":"," "),"/"," "),"\"," ")))</f>
        <v/>
      </c>
      <c r="R947" s="50">
        <f>IF(ISNUMBER(FIND(" ",Q947)),LEFT(Q947,FIND(" ",Q947)-1),"")</f>
        <v/>
      </c>
      <c r="S947" s="50">
        <f>IF(ISNUMBER(FIND(" ",Q947)),TRIM(MID(Q947,FIND(" ",Q947)+1,999)),Q947)</f>
        <v/>
      </c>
      <c r="T94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947&amp;"")," "," "),"﻿"," "),"​"," "),"⁠"," ")," "," ")," "," "),CHAR(9)," "),CHAR(10)," "),CHAR(13)," "),"MAPCODE"," "),CHAR(34)," "),"“"," "),"”"," "),"'"," "),"’"," "),"‘"," "),"("," "),")"," "),"["," "),"]"," "),"{"," "),"}"," "),","," "),";"," "),"|"," "),":"," "),"/"," "),"\"," "))</f>
        <v/>
      </c>
      <c r="U947" s="50">
        <f>IF(R947&lt;&gt;"",R947,T947)</f>
        <v/>
      </c>
      <c r="V947" s="50">
        <f>IFERROR(FIND(".",S947),0)</f>
        <v/>
      </c>
      <c r="W947" s="50">
        <f>IF(V947&gt;0,V947-1,LEN(S947))</f>
        <v/>
      </c>
      <c r="X947" s="50">
        <f>IF(V947=0,"",IFERROR(LEFT(MID(S947,V947+1,99),FIND("-",MID(S947,V947+1,99))-1),MID(S947,V947+1,99)))</f>
        <v/>
      </c>
      <c r="Y947" s="50">
        <f>LEN(X947)</f>
        <v/>
      </c>
      <c r="Z94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947,"0",""),"1",""),"2",""),"3",""),"4",""),"5",""),"6",""),"7",""),"8",""),"9",""),"A",""),"B",""),"C",""),"D",""),"E",""),"F",""),"G",""),"H",""),"I",""),"J",""),"K",""),"L",""),"M",""),"N",""),"O",""),"P",""),"Q",""),"R",""),"S",""),"T",""),"U",""),"V",""),"W",""),"X",""),"Y",""),"Z",""),".",""),"-","")</f>
        <v/>
      </c>
      <c r="AA947" s="50">
        <f>LEN(S947)-LEN(SUBSTITUTE(S947,".",""))</f>
        <v/>
      </c>
      <c r="AB947" s="50">
        <f>AND(W947=5,Y947=4)</f>
        <v/>
      </c>
      <c r="AC947" s="50">
        <f>IF(P947="","",IF(S947="","There is no mapcode in this row, only a country code.",IF(ISNUMBER(FIND(" ",S947)),"There are too many spaces. A mapcode looks like ZAF RDD.2J: the country code, one space, then the code.",IF(Z947&lt;&gt;"","Contains characters that can't be in a mapcode: "&amp;Z947,IF(OR(AA947&lt;&gt;1,W947&lt;2,W947&gt;5,Y947&lt;2,Y947&gt;4),"This doesn't look like a mapcode. Mapcodes look like RDD.2J: 2 to 5 letters or numbers, a dot, then 2 to 4 more.",IF(AND(U947="",NOT(AB947)),"MISSING",IF(AND(U947&lt;&gt;"",OR(LEN(U947)&lt;2,LEN(U947)&gt;6,ISNUMBER(FIND(".",U947)))),"The country code """&amp;U947&amp;""" doesn't look right. Use a code like ZAF (South Africa) or US-CA (California).","")))))))</f>
        <v/>
      </c>
      <c r="AD947" s="50">
        <f>AND(R947&lt;&gt;"",T947&lt;&gt;"",R947&lt;&gt;T947)</f>
        <v/>
      </c>
    </row>
    <row r="948">
      <c r="B948" s="44" t="n"/>
      <c r="C948" s="44" t="n"/>
      <c r="D948" s="45">
        <f>IF(P948="","",IF(AC948="MISSING","MISSING COUNTRY CODE",IF(AC948&lt;&gt;"","NOT A VALID MAPCODE",IF(M948="NO CONNECTION","NO CONNECTION",IF(NOT(ISNUMBER(F948)),"NOT FOUND",IF(AD948,"CONVERTED – PLEASE CHECK","CONVERTED"))))))</f>
        <v/>
      </c>
      <c r="E948" s="46">
        <f>IF(OR(P948="",AC948&lt;&gt;""),"",TRIM(U948&amp;" "&amp;S948))</f>
        <v/>
      </c>
      <c r="F948" s="47">
        <f>IF(OR(M948="",M948="NO CONNECTION"),"",IFERROR(VALUE(SUBSTITUTE(_xlfn.FILTERXML(M948,"//latDeg"),".",MID(1/2,2,1))),""))</f>
        <v/>
      </c>
      <c r="G948" s="47">
        <f>IF(OR(M948="",M948="NO CONNECTION"),"",IFERROR(VALUE(SUBSTITUTE(_xlfn.FILTERXML(M948,"//lonDeg"),".",MID(1/2,2,1))),""))</f>
        <v/>
      </c>
      <c r="H948" s="45">
        <f>IF(ISNUMBER(F948),SUBSTITUTE(ROUND(F948,6)&amp;"",",",".")&amp;", "&amp;SUBSTITUTE(ROUND(G948,6)&amp;"",",","."),"")</f>
        <v/>
      </c>
      <c r="I948" s="46">
        <f>IF(ISNUMBER(F948),IFERROR(HYPERLINK("https://www.mymapcodes.com/go/?t="&amp;IF(U948="","AAA",U948)&amp;"&amp;ma="&amp;LEFT(S948,V948-1)&amp;"&amp;mb="&amp;MID(S948,V948+1,99),"Open on MyMapcodes →"),""),"")</f>
        <v/>
      </c>
      <c r="J948" s="48">
        <f>IF(P948="","",IF(AC948="MISSING","Add the country code: put it in front of the mapcode (e.g. ZAF RDD.2J) or in column C. ZAF = South Africa.",IF(AC948&lt;&gt;"",AC948,IF(M948="NO CONNECTION","Excel couldn't reach the mapcode service. Click the REFRESH RESULTS box just above the table.",IF(NOT(ISNUMBER(F948)),"The mapcode service doesn't recognise "&amp;E948&amp;". Check the mapcode and the country code.",IF(AD948,"Two different country codes were given, so the one in front of the mapcode ("&amp;R948&amp;") was used.",IF(E948&lt;&gt;TRIM(UPPER(B948&amp;"")),"Tidied up to "&amp;E948&amp;".","")))))))</f>
        <v/>
      </c>
      <c r="L948" s="49">
        <f>IF(E948="","",MapcodeAPI&amp;"coords/"&amp;SUBSTITUTE(E948," ","%20"))&amp;LEFT($B$13,0)</f>
        <v/>
      </c>
      <c r="M948" s="49">
        <f>IF(L948="","",IFERROR(_xlfn.WEBSERVICE(L948),IF(MapcodeAPIBackup="","NO CONNECTION",IFERROR(_xlfn.WEBSERVICE(MapcodeAPIBackup&amp;MID(L948,LEN(MapcodeAPI)+1,999)),"NO CONNECTION"))))</f>
        <v/>
      </c>
      <c r="N948" t="inlineStr">
        <is>
          <t xml:space="preserve"> </t>
        </is>
      </c>
      <c r="P948" s="50">
        <f>IFERROR(IF(AND(TRIM(B948&amp;"")="",TRIM(C948&amp;"")=""),"","#"&amp;UPPER(B948&amp;"")),"#(ERROR)")</f>
        <v/>
      </c>
      <c r="Q948" s="50">
        <f>IF(P948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948,2,999)," "," "),"﻿"," "),"​"," "),"⁠"," ")," "," ")," "," "),CHAR(9)," "),CHAR(10)," "),CHAR(13)," "),"MAPCODE"," "),CHAR(34)," "),"“"," "),"”"," "),"'"," "),"’"," "),"‘"," "),"("," "),")"," "),"["," "),"]"," "),"{"," "),"}"," "),","," "),";"," "),"|"," "),":"," "),"/"," "),"\"," ")))</f>
        <v/>
      </c>
      <c r="R948" s="50">
        <f>IF(ISNUMBER(FIND(" ",Q948)),LEFT(Q948,FIND(" ",Q948)-1),"")</f>
        <v/>
      </c>
      <c r="S948" s="50">
        <f>IF(ISNUMBER(FIND(" ",Q948)),TRIM(MID(Q948,FIND(" ",Q948)+1,999)),Q948)</f>
        <v/>
      </c>
      <c r="T94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948&amp;"")," "," "),"﻿"," "),"​"," "),"⁠"," ")," "," ")," "," "),CHAR(9)," "),CHAR(10)," "),CHAR(13)," "),"MAPCODE"," "),CHAR(34)," "),"“"," "),"”"," "),"'"," "),"’"," "),"‘"," "),"("," "),")"," "),"["," "),"]"," "),"{"," "),"}"," "),","," "),";"," "),"|"," "),":"," "),"/"," "),"\"," "))</f>
        <v/>
      </c>
      <c r="U948" s="50">
        <f>IF(R948&lt;&gt;"",R948,T948)</f>
        <v/>
      </c>
      <c r="V948" s="50">
        <f>IFERROR(FIND(".",S948),0)</f>
        <v/>
      </c>
      <c r="W948" s="50">
        <f>IF(V948&gt;0,V948-1,LEN(S948))</f>
        <v/>
      </c>
      <c r="X948" s="50">
        <f>IF(V948=0,"",IFERROR(LEFT(MID(S948,V948+1,99),FIND("-",MID(S948,V948+1,99))-1),MID(S948,V948+1,99)))</f>
        <v/>
      </c>
      <c r="Y948" s="50">
        <f>LEN(X948)</f>
        <v/>
      </c>
      <c r="Z94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948,"0",""),"1",""),"2",""),"3",""),"4",""),"5",""),"6",""),"7",""),"8",""),"9",""),"A",""),"B",""),"C",""),"D",""),"E",""),"F",""),"G",""),"H",""),"I",""),"J",""),"K",""),"L",""),"M",""),"N",""),"O",""),"P",""),"Q",""),"R",""),"S",""),"T",""),"U",""),"V",""),"W",""),"X",""),"Y",""),"Z",""),".",""),"-","")</f>
        <v/>
      </c>
      <c r="AA948" s="50">
        <f>LEN(S948)-LEN(SUBSTITUTE(S948,".",""))</f>
        <v/>
      </c>
      <c r="AB948" s="50">
        <f>AND(W948=5,Y948=4)</f>
        <v/>
      </c>
      <c r="AC948" s="50">
        <f>IF(P948="","",IF(S948="","There is no mapcode in this row, only a country code.",IF(ISNUMBER(FIND(" ",S948)),"There are too many spaces. A mapcode looks like ZAF RDD.2J: the country code, one space, then the code.",IF(Z948&lt;&gt;"","Contains characters that can't be in a mapcode: "&amp;Z948,IF(OR(AA948&lt;&gt;1,W948&lt;2,W948&gt;5,Y948&lt;2,Y948&gt;4),"This doesn't look like a mapcode. Mapcodes look like RDD.2J: 2 to 5 letters or numbers, a dot, then 2 to 4 more.",IF(AND(U948="",NOT(AB948)),"MISSING",IF(AND(U948&lt;&gt;"",OR(LEN(U948)&lt;2,LEN(U948)&gt;6,ISNUMBER(FIND(".",U948)))),"The country code """&amp;U948&amp;""" doesn't look right. Use a code like ZAF (South Africa) or US-CA (California).","")))))))</f>
        <v/>
      </c>
      <c r="AD948" s="50">
        <f>AND(R948&lt;&gt;"",T948&lt;&gt;"",R948&lt;&gt;T948)</f>
        <v/>
      </c>
    </row>
    <row r="949">
      <c r="B949" s="44" t="n"/>
      <c r="C949" s="44" t="n"/>
      <c r="D949" s="45">
        <f>IF(P949="","",IF(AC949="MISSING","MISSING COUNTRY CODE",IF(AC949&lt;&gt;"","NOT A VALID MAPCODE",IF(M949="NO CONNECTION","NO CONNECTION",IF(NOT(ISNUMBER(F949)),"NOT FOUND",IF(AD949,"CONVERTED – PLEASE CHECK","CONVERTED"))))))</f>
        <v/>
      </c>
      <c r="E949" s="46">
        <f>IF(OR(P949="",AC949&lt;&gt;""),"",TRIM(U949&amp;" "&amp;S949))</f>
        <v/>
      </c>
      <c r="F949" s="47">
        <f>IF(OR(M949="",M949="NO CONNECTION"),"",IFERROR(VALUE(SUBSTITUTE(_xlfn.FILTERXML(M949,"//latDeg"),".",MID(1/2,2,1))),""))</f>
        <v/>
      </c>
      <c r="G949" s="47">
        <f>IF(OR(M949="",M949="NO CONNECTION"),"",IFERROR(VALUE(SUBSTITUTE(_xlfn.FILTERXML(M949,"//lonDeg"),".",MID(1/2,2,1))),""))</f>
        <v/>
      </c>
      <c r="H949" s="45">
        <f>IF(ISNUMBER(F949),SUBSTITUTE(ROUND(F949,6)&amp;"",",",".")&amp;", "&amp;SUBSTITUTE(ROUND(G949,6)&amp;"",",","."),"")</f>
        <v/>
      </c>
      <c r="I949" s="46">
        <f>IF(ISNUMBER(F949),IFERROR(HYPERLINK("https://www.mymapcodes.com/go/?t="&amp;IF(U949="","AAA",U949)&amp;"&amp;ma="&amp;LEFT(S949,V949-1)&amp;"&amp;mb="&amp;MID(S949,V949+1,99),"Open on MyMapcodes →"),""),"")</f>
        <v/>
      </c>
      <c r="J949" s="48">
        <f>IF(P949="","",IF(AC949="MISSING","Add the country code: put it in front of the mapcode (e.g. ZAF RDD.2J) or in column C. ZAF = South Africa.",IF(AC949&lt;&gt;"",AC949,IF(M949="NO CONNECTION","Excel couldn't reach the mapcode service. Click the REFRESH RESULTS box just above the table.",IF(NOT(ISNUMBER(F949)),"The mapcode service doesn't recognise "&amp;E949&amp;". Check the mapcode and the country code.",IF(AD949,"Two different country codes were given, so the one in front of the mapcode ("&amp;R949&amp;") was used.",IF(E949&lt;&gt;TRIM(UPPER(B949&amp;"")),"Tidied up to "&amp;E949&amp;".","")))))))</f>
        <v/>
      </c>
      <c r="L949" s="49">
        <f>IF(E949="","",MapcodeAPI&amp;"coords/"&amp;SUBSTITUTE(E949," ","%20"))&amp;LEFT($B$13,0)</f>
        <v/>
      </c>
      <c r="M949" s="49">
        <f>IF(L949="","",IFERROR(_xlfn.WEBSERVICE(L949),IF(MapcodeAPIBackup="","NO CONNECTION",IFERROR(_xlfn.WEBSERVICE(MapcodeAPIBackup&amp;MID(L949,LEN(MapcodeAPI)+1,999)),"NO CONNECTION"))))</f>
        <v/>
      </c>
      <c r="N949" t="inlineStr">
        <is>
          <t xml:space="preserve"> </t>
        </is>
      </c>
      <c r="P949" s="50">
        <f>IFERROR(IF(AND(TRIM(B949&amp;"")="",TRIM(C949&amp;"")=""),"","#"&amp;UPPER(B949&amp;"")),"#(ERROR)")</f>
        <v/>
      </c>
      <c r="Q949" s="50">
        <f>IF(P949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949,2,999)," "," "),"﻿"," "),"​"," "),"⁠"," ")," "," ")," "," "),CHAR(9)," "),CHAR(10)," "),CHAR(13)," "),"MAPCODE"," "),CHAR(34)," "),"“"," "),"”"," "),"'"," "),"’"," "),"‘"," "),"("," "),")"," "),"["," "),"]"," "),"{"," "),"}"," "),","," "),";"," "),"|"," "),":"," "),"/"," "),"\"," ")))</f>
        <v/>
      </c>
      <c r="R949" s="50">
        <f>IF(ISNUMBER(FIND(" ",Q949)),LEFT(Q949,FIND(" ",Q949)-1),"")</f>
        <v/>
      </c>
      <c r="S949" s="50">
        <f>IF(ISNUMBER(FIND(" ",Q949)),TRIM(MID(Q949,FIND(" ",Q949)+1,999)),Q949)</f>
        <v/>
      </c>
      <c r="T94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949&amp;"")," "," "),"﻿"," "),"​"," "),"⁠"," ")," "," ")," "," "),CHAR(9)," "),CHAR(10)," "),CHAR(13)," "),"MAPCODE"," "),CHAR(34)," "),"“"," "),"”"," "),"'"," "),"’"," "),"‘"," "),"("," "),")"," "),"["," "),"]"," "),"{"," "),"}"," "),","," "),";"," "),"|"," "),":"," "),"/"," "),"\"," "))</f>
        <v/>
      </c>
      <c r="U949" s="50">
        <f>IF(R949&lt;&gt;"",R949,T949)</f>
        <v/>
      </c>
      <c r="V949" s="50">
        <f>IFERROR(FIND(".",S949),0)</f>
        <v/>
      </c>
      <c r="W949" s="50">
        <f>IF(V949&gt;0,V949-1,LEN(S949))</f>
        <v/>
      </c>
      <c r="X949" s="50">
        <f>IF(V949=0,"",IFERROR(LEFT(MID(S949,V949+1,99),FIND("-",MID(S949,V949+1,99))-1),MID(S949,V949+1,99)))</f>
        <v/>
      </c>
      <c r="Y949" s="50">
        <f>LEN(X949)</f>
        <v/>
      </c>
      <c r="Z94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949,"0",""),"1",""),"2",""),"3",""),"4",""),"5",""),"6",""),"7",""),"8",""),"9",""),"A",""),"B",""),"C",""),"D",""),"E",""),"F",""),"G",""),"H",""),"I",""),"J",""),"K",""),"L",""),"M",""),"N",""),"O",""),"P",""),"Q",""),"R",""),"S",""),"T",""),"U",""),"V",""),"W",""),"X",""),"Y",""),"Z",""),".",""),"-","")</f>
        <v/>
      </c>
      <c r="AA949" s="50">
        <f>LEN(S949)-LEN(SUBSTITUTE(S949,".",""))</f>
        <v/>
      </c>
      <c r="AB949" s="50">
        <f>AND(W949=5,Y949=4)</f>
        <v/>
      </c>
      <c r="AC949" s="50">
        <f>IF(P949="","",IF(S949="","There is no mapcode in this row, only a country code.",IF(ISNUMBER(FIND(" ",S949)),"There are too many spaces. A mapcode looks like ZAF RDD.2J: the country code, one space, then the code.",IF(Z949&lt;&gt;"","Contains characters that can't be in a mapcode: "&amp;Z949,IF(OR(AA949&lt;&gt;1,W949&lt;2,W949&gt;5,Y949&lt;2,Y949&gt;4),"This doesn't look like a mapcode. Mapcodes look like RDD.2J: 2 to 5 letters or numbers, a dot, then 2 to 4 more.",IF(AND(U949="",NOT(AB949)),"MISSING",IF(AND(U949&lt;&gt;"",OR(LEN(U949)&lt;2,LEN(U949)&gt;6,ISNUMBER(FIND(".",U949)))),"The country code """&amp;U949&amp;""" doesn't look right. Use a code like ZAF (South Africa) or US-CA (California).","")))))))</f>
        <v/>
      </c>
      <c r="AD949" s="50">
        <f>AND(R949&lt;&gt;"",T949&lt;&gt;"",R949&lt;&gt;T949)</f>
        <v/>
      </c>
    </row>
    <row r="950">
      <c r="B950" s="44" t="n"/>
      <c r="C950" s="44" t="n"/>
      <c r="D950" s="45">
        <f>IF(P950="","",IF(AC950="MISSING","MISSING COUNTRY CODE",IF(AC950&lt;&gt;"","NOT A VALID MAPCODE",IF(M950="NO CONNECTION","NO CONNECTION",IF(NOT(ISNUMBER(F950)),"NOT FOUND",IF(AD950,"CONVERTED – PLEASE CHECK","CONVERTED"))))))</f>
        <v/>
      </c>
      <c r="E950" s="46">
        <f>IF(OR(P950="",AC950&lt;&gt;""),"",TRIM(U950&amp;" "&amp;S950))</f>
        <v/>
      </c>
      <c r="F950" s="47">
        <f>IF(OR(M950="",M950="NO CONNECTION"),"",IFERROR(VALUE(SUBSTITUTE(_xlfn.FILTERXML(M950,"//latDeg"),".",MID(1/2,2,1))),""))</f>
        <v/>
      </c>
      <c r="G950" s="47">
        <f>IF(OR(M950="",M950="NO CONNECTION"),"",IFERROR(VALUE(SUBSTITUTE(_xlfn.FILTERXML(M950,"//lonDeg"),".",MID(1/2,2,1))),""))</f>
        <v/>
      </c>
      <c r="H950" s="45">
        <f>IF(ISNUMBER(F950),SUBSTITUTE(ROUND(F950,6)&amp;"",",",".")&amp;", "&amp;SUBSTITUTE(ROUND(G950,6)&amp;"",",","."),"")</f>
        <v/>
      </c>
      <c r="I950" s="46">
        <f>IF(ISNUMBER(F950),IFERROR(HYPERLINK("https://www.mymapcodes.com/go/?t="&amp;IF(U950="","AAA",U950)&amp;"&amp;ma="&amp;LEFT(S950,V950-1)&amp;"&amp;mb="&amp;MID(S950,V950+1,99),"Open on MyMapcodes →"),""),"")</f>
        <v/>
      </c>
      <c r="J950" s="48">
        <f>IF(P950="","",IF(AC950="MISSING","Add the country code: put it in front of the mapcode (e.g. ZAF RDD.2J) or in column C. ZAF = South Africa.",IF(AC950&lt;&gt;"",AC950,IF(M950="NO CONNECTION","Excel couldn't reach the mapcode service. Click the REFRESH RESULTS box just above the table.",IF(NOT(ISNUMBER(F950)),"The mapcode service doesn't recognise "&amp;E950&amp;". Check the mapcode and the country code.",IF(AD950,"Two different country codes were given, so the one in front of the mapcode ("&amp;R950&amp;") was used.",IF(E950&lt;&gt;TRIM(UPPER(B950&amp;"")),"Tidied up to "&amp;E950&amp;".","")))))))</f>
        <v/>
      </c>
      <c r="L950" s="49">
        <f>IF(E950="","",MapcodeAPI&amp;"coords/"&amp;SUBSTITUTE(E950," ","%20"))&amp;LEFT($B$13,0)</f>
        <v/>
      </c>
      <c r="M950" s="49">
        <f>IF(L950="","",IFERROR(_xlfn.WEBSERVICE(L950),IF(MapcodeAPIBackup="","NO CONNECTION",IFERROR(_xlfn.WEBSERVICE(MapcodeAPIBackup&amp;MID(L950,LEN(MapcodeAPI)+1,999)),"NO CONNECTION"))))</f>
        <v/>
      </c>
      <c r="N950" t="inlineStr">
        <is>
          <t xml:space="preserve"> </t>
        </is>
      </c>
      <c r="P950" s="50">
        <f>IFERROR(IF(AND(TRIM(B950&amp;"")="",TRIM(C950&amp;"")=""),"","#"&amp;UPPER(B950&amp;"")),"#(ERROR)")</f>
        <v/>
      </c>
      <c r="Q950" s="50">
        <f>IF(P950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950,2,999)," "," "),"﻿"," "),"​"," "),"⁠"," ")," "," ")," "," "),CHAR(9)," "),CHAR(10)," "),CHAR(13)," "),"MAPCODE"," "),CHAR(34)," "),"“"," "),"”"," "),"'"," "),"’"," "),"‘"," "),"("," "),")"," "),"["," "),"]"," "),"{"," "),"}"," "),","," "),";"," "),"|"," "),":"," "),"/"," "),"\"," ")))</f>
        <v/>
      </c>
      <c r="R950" s="50">
        <f>IF(ISNUMBER(FIND(" ",Q950)),LEFT(Q950,FIND(" ",Q950)-1),"")</f>
        <v/>
      </c>
      <c r="S950" s="50">
        <f>IF(ISNUMBER(FIND(" ",Q950)),TRIM(MID(Q950,FIND(" ",Q950)+1,999)),Q950)</f>
        <v/>
      </c>
      <c r="T95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950&amp;"")," "," "),"﻿"," "),"​"," "),"⁠"," ")," "," ")," "," "),CHAR(9)," "),CHAR(10)," "),CHAR(13)," "),"MAPCODE"," "),CHAR(34)," "),"“"," "),"”"," "),"'"," "),"’"," "),"‘"," "),"("," "),")"," "),"["," "),"]"," "),"{"," "),"}"," "),","," "),";"," "),"|"," "),":"," "),"/"," "),"\"," "))</f>
        <v/>
      </c>
      <c r="U950" s="50">
        <f>IF(R950&lt;&gt;"",R950,T950)</f>
        <v/>
      </c>
      <c r="V950" s="50">
        <f>IFERROR(FIND(".",S950),0)</f>
        <v/>
      </c>
      <c r="W950" s="50">
        <f>IF(V950&gt;0,V950-1,LEN(S950))</f>
        <v/>
      </c>
      <c r="X950" s="50">
        <f>IF(V950=0,"",IFERROR(LEFT(MID(S950,V950+1,99),FIND("-",MID(S950,V950+1,99))-1),MID(S950,V950+1,99)))</f>
        <v/>
      </c>
      <c r="Y950" s="50">
        <f>LEN(X950)</f>
        <v/>
      </c>
      <c r="Z95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950,"0",""),"1",""),"2",""),"3",""),"4",""),"5",""),"6",""),"7",""),"8",""),"9",""),"A",""),"B",""),"C",""),"D",""),"E",""),"F",""),"G",""),"H",""),"I",""),"J",""),"K",""),"L",""),"M",""),"N",""),"O",""),"P",""),"Q",""),"R",""),"S",""),"T",""),"U",""),"V",""),"W",""),"X",""),"Y",""),"Z",""),".",""),"-","")</f>
        <v/>
      </c>
      <c r="AA950" s="50">
        <f>LEN(S950)-LEN(SUBSTITUTE(S950,".",""))</f>
        <v/>
      </c>
      <c r="AB950" s="50">
        <f>AND(W950=5,Y950=4)</f>
        <v/>
      </c>
      <c r="AC950" s="50">
        <f>IF(P950="","",IF(S950="","There is no mapcode in this row, only a country code.",IF(ISNUMBER(FIND(" ",S950)),"There are too many spaces. A mapcode looks like ZAF RDD.2J: the country code, one space, then the code.",IF(Z950&lt;&gt;"","Contains characters that can't be in a mapcode: "&amp;Z950,IF(OR(AA950&lt;&gt;1,W950&lt;2,W950&gt;5,Y950&lt;2,Y950&gt;4),"This doesn't look like a mapcode. Mapcodes look like RDD.2J: 2 to 5 letters or numbers, a dot, then 2 to 4 more.",IF(AND(U950="",NOT(AB950)),"MISSING",IF(AND(U950&lt;&gt;"",OR(LEN(U950)&lt;2,LEN(U950)&gt;6,ISNUMBER(FIND(".",U950)))),"The country code """&amp;U950&amp;""" doesn't look right. Use a code like ZAF (South Africa) or US-CA (California).","")))))))</f>
        <v/>
      </c>
      <c r="AD950" s="50">
        <f>AND(R950&lt;&gt;"",T950&lt;&gt;"",R950&lt;&gt;T950)</f>
        <v/>
      </c>
    </row>
    <row r="951">
      <c r="B951" s="44" t="n"/>
      <c r="C951" s="44" t="n"/>
      <c r="D951" s="45">
        <f>IF(P951="","",IF(AC951="MISSING","MISSING COUNTRY CODE",IF(AC951&lt;&gt;"","NOT A VALID MAPCODE",IF(M951="NO CONNECTION","NO CONNECTION",IF(NOT(ISNUMBER(F951)),"NOT FOUND",IF(AD951,"CONVERTED – PLEASE CHECK","CONVERTED"))))))</f>
        <v/>
      </c>
      <c r="E951" s="46">
        <f>IF(OR(P951="",AC951&lt;&gt;""),"",TRIM(U951&amp;" "&amp;S951))</f>
        <v/>
      </c>
      <c r="F951" s="47">
        <f>IF(OR(M951="",M951="NO CONNECTION"),"",IFERROR(VALUE(SUBSTITUTE(_xlfn.FILTERXML(M951,"//latDeg"),".",MID(1/2,2,1))),""))</f>
        <v/>
      </c>
      <c r="G951" s="47">
        <f>IF(OR(M951="",M951="NO CONNECTION"),"",IFERROR(VALUE(SUBSTITUTE(_xlfn.FILTERXML(M951,"//lonDeg"),".",MID(1/2,2,1))),""))</f>
        <v/>
      </c>
      <c r="H951" s="45">
        <f>IF(ISNUMBER(F951),SUBSTITUTE(ROUND(F951,6)&amp;"",",",".")&amp;", "&amp;SUBSTITUTE(ROUND(G951,6)&amp;"",",","."),"")</f>
        <v/>
      </c>
      <c r="I951" s="46">
        <f>IF(ISNUMBER(F951),IFERROR(HYPERLINK("https://www.mymapcodes.com/go/?t="&amp;IF(U951="","AAA",U951)&amp;"&amp;ma="&amp;LEFT(S951,V951-1)&amp;"&amp;mb="&amp;MID(S951,V951+1,99),"Open on MyMapcodes →"),""),"")</f>
        <v/>
      </c>
      <c r="J951" s="48">
        <f>IF(P951="","",IF(AC951="MISSING","Add the country code: put it in front of the mapcode (e.g. ZAF RDD.2J) or in column C. ZAF = South Africa.",IF(AC951&lt;&gt;"",AC951,IF(M951="NO CONNECTION","Excel couldn't reach the mapcode service. Click the REFRESH RESULTS box just above the table.",IF(NOT(ISNUMBER(F951)),"The mapcode service doesn't recognise "&amp;E951&amp;". Check the mapcode and the country code.",IF(AD951,"Two different country codes were given, so the one in front of the mapcode ("&amp;R951&amp;") was used.",IF(E951&lt;&gt;TRIM(UPPER(B951&amp;"")),"Tidied up to "&amp;E951&amp;".","")))))))</f>
        <v/>
      </c>
      <c r="L951" s="49">
        <f>IF(E951="","",MapcodeAPI&amp;"coords/"&amp;SUBSTITUTE(E951," ","%20"))&amp;LEFT($B$13,0)</f>
        <v/>
      </c>
      <c r="M951" s="49">
        <f>IF(L951="","",IFERROR(_xlfn.WEBSERVICE(L951),IF(MapcodeAPIBackup="","NO CONNECTION",IFERROR(_xlfn.WEBSERVICE(MapcodeAPIBackup&amp;MID(L951,LEN(MapcodeAPI)+1,999)),"NO CONNECTION"))))</f>
        <v/>
      </c>
      <c r="N951" t="inlineStr">
        <is>
          <t xml:space="preserve"> </t>
        </is>
      </c>
      <c r="P951" s="50">
        <f>IFERROR(IF(AND(TRIM(B951&amp;"")="",TRIM(C951&amp;"")=""),"","#"&amp;UPPER(B951&amp;"")),"#(ERROR)")</f>
        <v/>
      </c>
      <c r="Q951" s="50">
        <f>IF(P951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951,2,999)," "," "),"﻿"," "),"​"," "),"⁠"," ")," "," ")," "," "),CHAR(9)," "),CHAR(10)," "),CHAR(13)," "),"MAPCODE"," "),CHAR(34)," "),"“"," "),"”"," "),"'"," "),"’"," "),"‘"," "),"("," "),")"," "),"["," "),"]"," "),"{"," "),"}"," "),","," "),";"," "),"|"," "),":"," "),"/"," "),"\"," ")))</f>
        <v/>
      </c>
      <c r="R951" s="50">
        <f>IF(ISNUMBER(FIND(" ",Q951)),LEFT(Q951,FIND(" ",Q951)-1),"")</f>
        <v/>
      </c>
      <c r="S951" s="50">
        <f>IF(ISNUMBER(FIND(" ",Q951)),TRIM(MID(Q951,FIND(" ",Q951)+1,999)),Q951)</f>
        <v/>
      </c>
      <c r="T95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951&amp;"")," "," "),"﻿"," "),"​"," "),"⁠"," ")," "," ")," "," "),CHAR(9)," "),CHAR(10)," "),CHAR(13)," "),"MAPCODE"," "),CHAR(34)," "),"“"," "),"”"," "),"'"," "),"’"," "),"‘"," "),"("," "),")"," "),"["," "),"]"," "),"{"," "),"}"," "),","," "),";"," "),"|"," "),":"," "),"/"," "),"\"," "))</f>
        <v/>
      </c>
      <c r="U951" s="50">
        <f>IF(R951&lt;&gt;"",R951,T951)</f>
        <v/>
      </c>
      <c r="V951" s="50">
        <f>IFERROR(FIND(".",S951),0)</f>
        <v/>
      </c>
      <c r="W951" s="50">
        <f>IF(V951&gt;0,V951-1,LEN(S951))</f>
        <v/>
      </c>
      <c r="X951" s="50">
        <f>IF(V951=0,"",IFERROR(LEFT(MID(S951,V951+1,99),FIND("-",MID(S951,V951+1,99))-1),MID(S951,V951+1,99)))</f>
        <v/>
      </c>
      <c r="Y951" s="50">
        <f>LEN(X951)</f>
        <v/>
      </c>
      <c r="Z95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951,"0",""),"1",""),"2",""),"3",""),"4",""),"5",""),"6",""),"7",""),"8",""),"9",""),"A",""),"B",""),"C",""),"D",""),"E",""),"F",""),"G",""),"H",""),"I",""),"J",""),"K",""),"L",""),"M",""),"N",""),"O",""),"P",""),"Q",""),"R",""),"S",""),"T",""),"U",""),"V",""),"W",""),"X",""),"Y",""),"Z",""),".",""),"-","")</f>
        <v/>
      </c>
      <c r="AA951" s="50">
        <f>LEN(S951)-LEN(SUBSTITUTE(S951,".",""))</f>
        <v/>
      </c>
      <c r="AB951" s="50">
        <f>AND(W951=5,Y951=4)</f>
        <v/>
      </c>
      <c r="AC951" s="50">
        <f>IF(P951="","",IF(S951="","There is no mapcode in this row, only a country code.",IF(ISNUMBER(FIND(" ",S951)),"There are too many spaces. A mapcode looks like ZAF RDD.2J: the country code, one space, then the code.",IF(Z951&lt;&gt;"","Contains characters that can't be in a mapcode: "&amp;Z951,IF(OR(AA951&lt;&gt;1,W951&lt;2,W951&gt;5,Y951&lt;2,Y951&gt;4),"This doesn't look like a mapcode. Mapcodes look like RDD.2J: 2 to 5 letters or numbers, a dot, then 2 to 4 more.",IF(AND(U951="",NOT(AB951)),"MISSING",IF(AND(U951&lt;&gt;"",OR(LEN(U951)&lt;2,LEN(U951)&gt;6,ISNUMBER(FIND(".",U951)))),"The country code """&amp;U951&amp;""" doesn't look right. Use a code like ZAF (South Africa) or US-CA (California).","")))))))</f>
        <v/>
      </c>
      <c r="AD951" s="50">
        <f>AND(R951&lt;&gt;"",T951&lt;&gt;"",R951&lt;&gt;T951)</f>
        <v/>
      </c>
    </row>
    <row r="952">
      <c r="B952" s="44" t="n"/>
      <c r="C952" s="44" t="n"/>
      <c r="D952" s="45">
        <f>IF(P952="","",IF(AC952="MISSING","MISSING COUNTRY CODE",IF(AC952&lt;&gt;"","NOT A VALID MAPCODE",IF(M952="NO CONNECTION","NO CONNECTION",IF(NOT(ISNUMBER(F952)),"NOT FOUND",IF(AD952,"CONVERTED – PLEASE CHECK","CONVERTED"))))))</f>
        <v/>
      </c>
      <c r="E952" s="46">
        <f>IF(OR(P952="",AC952&lt;&gt;""),"",TRIM(U952&amp;" "&amp;S952))</f>
        <v/>
      </c>
      <c r="F952" s="47">
        <f>IF(OR(M952="",M952="NO CONNECTION"),"",IFERROR(VALUE(SUBSTITUTE(_xlfn.FILTERXML(M952,"//latDeg"),".",MID(1/2,2,1))),""))</f>
        <v/>
      </c>
      <c r="G952" s="47">
        <f>IF(OR(M952="",M952="NO CONNECTION"),"",IFERROR(VALUE(SUBSTITUTE(_xlfn.FILTERXML(M952,"//lonDeg"),".",MID(1/2,2,1))),""))</f>
        <v/>
      </c>
      <c r="H952" s="45">
        <f>IF(ISNUMBER(F952),SUBSTITUTE(ROUND(F952,6)&amp;"",",",".")&amp;", "&amp;SUBSTITUTE(ROUND(G952,6)&amp;"",",","."),"")</f>
        <v/>
      </c>
      <c r="I952" s="46">
        <f>IF(ISNUMBER(F952),IFERROR(HYPERLINK("https://www.mymapcodes.com/go/?t="&amp;IF(U952="","AAA",U952)&amp;"&amp;ma="&amp;LEFT(S952,V952-1)&amp;"&amp;mb="&amp;MID(S952,V952+1,99),"Open on MyMapcodes →"),""),"")</f>
        <v/>
      </c>
      <c r="J952" s="48">
        <f>IF(P952="","",IF(AC952="MISSING","Add the country code: put it in front of the mapcode (e.g. ZAF RDD.2J) or in column C. ZAF = South Africa.",IF(AC952&lt;&gt;"",AC952,IF(M952="NO CONNECTION","Excel couldn't reach the mapcode service. Click the REFRESH RESULTS box just above the table.",IF(NOT(ISNUMBER(F952)),"The mapcode service doesn't recognise "&amp;E952&amp;". Check the mapcode and the country code.",IF(AD952,"Two different country codes were given, so the one in front of the mapcode ("&amp;R952&amp;") was used.",IF(E952&lt;&gt;TRIM(UPPER(B952&amp;"")),"Tidied up to "&amp;E952&amp;".","")))))))</f>
        <v/>
      </c>
      <c r="L952" s="49">
        <f>IF(E952="","",MapcodeAPI&amp;"coords/"&amp;SUBSTITUTE(E952," ","%20"))&amp;LEFT($B$13,0)</f>
        <v/>
      </c>
      <c r="M952" s="49">
        <f>IF(L952="","",IFERROR(_xlfn.WEBSERVICE(L952),IF(MapcodeAPIBackup="","NO CONNECTION",IFERROR(_xlfn.WEBSERVICE(MapcodeAPIBackup&amp;MID(L952,LEN(MapcodeAPI)+1,999)),"NO CONNECTION"))))</f>
        <v/>
      </c>
      <c r="N952" t="inlineStr">
        <is>
          <t xml:space="preserve"> </t>
        </is>
      </c>
      <c r="P952" s="50">
        <f>IFERROR(IF(AND(TRIM(B952&amp;"")="",TRIM(C952&amp;"")=""),"","#"&amp;UPPER(B952&amp;"")),"#(ERROR)")</f>
        <v/>
      </c>
      <c r="Q952" s="50">
        <f>IF(P952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952,2,999)," "," "),"﻿"," "),"​"," "),"⁠"," ")," "," ")," "," "),CHAR(9)," "),CHAR(10)," "),CHAR(13)," "),"MAPCODE"," "),CHAR(34)," "),"“"," "),"”"," "),"'"," "),"’"," "),"‘"," "),"("," "),")"," "),"["," "),"]"," "),"{"," "),"}"," "),","," "),";"," "),"|"," "),":"," "),"/"," "),"\"," ")))</f>
        <v/>
      </c>
      <c r="R952" s="50">
        <f>IF(ISNUMBER(FIND(" ",Q952)),LEFT(Q952,FIND(" ",Q952)-1),"")</f>
        <v/>
      </c>
      <c r="S952" s="50">
        <f>IF(ISNUMBER(FIND(" ",Q952)),TRIM(MID(Q952,FIND(" ",Q952)+1,999)),Q952)</f>
        <v/>
      </c>
      <c r="T95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952&amp;"")," "," "),"﻿"," "),"​"," "),"⁠"," ")," "," ")," "," "),CHAR(9)," "),CHAR(10)," "),CHAR(13)," "),"MAPCODE"," "),CHAR(34)," "),"“"," "),"”"," "),"'"," "),"’"," "),"‘"," "),"("," "),")"," "),"["," "),"]"," "),"{"," "),"}"," "),","," "),";"," "),"|"," "),":"," "),"/"," "),"\"," "))</f>
        <v/>
      </c>
      <c r="U952" s="50">
        <f>IF(R952&lt;&gt;"",R952,T952)</f>
        <v/>
      </c>
      <c r="V952" s="50">
        <f>IFERROR(FIND(".",S952),0)</f>
        <v/>
      </c>
      <c r="W952" s="50">
        <f>IF(V952&gt;0,V952-1,LEN(S952))</f>
        <v/>
      </c>
      <c r="X952" s="50">
        <f>IF(V952=0,"",IFERROR(LEFT(MID(S952,V952+1,99),FIND("-",MID(S952,V952+1,99))-1),MID(S952,V952+1,99)))</f>
        <v/>
      </c>
      <c r="Y952" s="50">
        <f>LEN(X952)</f>
        <v/>
      </c>
      <c r="Z95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952,"0",""),"1",""),"2",""),"3",""),"4",""),"5",""),"6",""),"7",""),"8",""),"9",""),"A",""),"B",""),"C",""),"D",""),"E",""),"F",""),"G",""),"H",""),"I",""),"J",""),"K",""),"L",""),"M",""),"N",""),"O",""),"P",""),"Q",""),"R",""),"S",""),"T",""),"U",""),"V",""),"W",""),"X",""),"Y",""),"Z",""),".",""),"-","")</f>
        <v/>
      </c>
      <c r="AA952" s="50">
        <f>LEN(S952)-LEN(SUBSTITUTE(S952,".",""))</f>
        <v/>
      </c>
      <c r="AB952" s="50">
        <f>AND(W952=5,Y952=4)</f>
        <v/>
      </c>
      <c r="AC952" s="50">
        <f>IF(P952="","",IF(S952="","There is no mapcode in this row, only a country code.",IF(ISNUMBER(FIND(" ",S952)),"There are too many spaces. A mapcode looks like ZAF RDD.2J: the country code, one space, then the code.",IF(Z952&lt;&gt;"","Contains characters that can't be in a mapcode: "&amp;Z952,IF(OR(AA952&lt;&gt;1,W952&lt;2,W952&gt;5,Y952&lt;2,Y952&gt;4),"This doesn't look like a mapcode. Mapcodes look like RDD.2J: 2 to 5 letters or numbers, a dot, then 2 to 4 more.",IF(AND(U952="",NOT(AB952)),"MISSING",IF(AND(U952&lt;&gt;"",OR(LEN(U952)&lt;2,LEN(U952)&gt;6,ISNUMBER(FIND(".",U952)))),"The country code """&amp;U952&amp;""" doesn't look right. Use a code like ZAF (South Africa) or US-CA (California).","")))))))</f>
        <v/>
      </c>
      <c r="AD952" s="50">
        <f>AND(R952&lt;&gt;"",T952&lt;&gt;"",R952&lt;&gt;T952)</f>
        <v/>
      </c>
    </row>
    <row r="953">
      <c r="B953" s="44" t="n"/>
      <c r="C953" s="44" t="n"/>
      <c r="D953" s="45">
        <f>IF(P953="","",IF(AC953="MISSING","MISSING COUNTRY CODE",IF(AC953&lt;&gt;"","NOT A VALID MAPCODE",IF(M953="NO CONNECTION","NO CONNECTION",IF(NOT(ISNUMBER(F953)),"NOT FOUND",IF(AD953,"CONVERTED – PLEASE CHECK","CONVERTED"))))))</f>
        <v/>
      </c>
      <c r="E953" s="46">
        <f>IF(OR(P953="",AC953&lt;&gt;""),"",TRIM(U953&amp;" "&amp;S953))</f>
        <v/>
      </c>
      <c r="F953" s="47">
        <f>IF(OR(M953="",M953="NO CONNECTION"),"",IFERROR(VALUE(SUBSTITUTE(_xlfn.FILTERXML(M953,"//latDeg"),".",MID(1/2,2,1))),""))</f>
        <v/>
      </c>
      <c r="G953" s="47">
        <f>IF(OR(M953="",M953="NO CONNECTION"),"",IFERROR(VALUE(SUBSTITUTE(_xlfn.FILTERXML(M953,"//lonDeg"),".",MID(1/2,2,1))),""))</f>
        <v/>
      </c>
      <c r="H953" s="45">
        <f>IF(ISNUMBER(F953),SUBSTITUTE(ROUND(F953,6)&amp;"",",",".")&amp;", "&amp;SUBSTITUTE(ROUND(G953,6)&amp;"",",","."),"")</f>
        <v/>
      </c>
      <c r="I953" s="46">
        <f>IF(ISNUMBER(F953),IFERROR(HYPERLINK("https://www.mymapcodes.com/go/?t="&amp;IF(U953="","AAA",U953)&amp;"&amp;ma="&amp;LEFT(S953,V953-1)&amp;"&amp;mb="&amp;MID(S953,V953+1,99),"Open on MyMapcodes →"),""),"")</f>
        <v/>
      </c>
      <c r="J953" s="48">
        <f>IF(P953="","",IF(AC953="MISSING","Add the country code: put it in front of the mapcode (e.g. ZAF RDD.2J) or in column C. ZAF = South Africa.",IF(AC953&lt;&gt;"",AC953,IF(M953="NO CONNECTION","Excel couldn't reach the mapcode service. Click the REFRESH RESULTS box just above the table.",IF(NOT(ISNUMBER(F953)),"The mapcode service doesn't recognise "&amp;E953&amp;". Check the mapcode and the country code.",IF(AD953,"Two different country codes were given, so the one in front of the mapcode ("&amp;R953&amp;") was used.",IF(E953&lt;&gt;TRIM(UPPER(B953&amp;"")),"Tidied up to "&amp;E953&amp;".","")))))))</f>
        <v/>
      </c>
      <c r="L953" s="49">
        <f>IF(E953="","",MapcodeAPI&amp;"coords/"&amp;SUBSTITUTE(E953," ","%20"))&amp;LEFT($B$13,0)</f>
        <v/>
      </c>
      <c r="M953" s="49">
        <f>IF(L953="","",IFERROR(_xlfn.WEBSERVICE(L953),IF(MapcodeAPIBackup="","NO CONNECTION",IFERROR(_xlfn.WEBSERVICE(MapcodeAPIBackup&amp;MID(L953,LEN(MapcodeAPI)+1,999)),"NO CONNECTION"))))</f>
        <v/>
      </c>
      <c r="N953" t="inlineStr">
        <is>
          <t xml:space="preserve"> </t>
        </is>
      </c>
      <c r="P953" s="50">
        <f>IFERROR(IF(AND(TRIM(B953&amp;"")="",TRIM(C953&amp;"")=""),"","#"&amp;UPPER(B953&amp;"")),"#(ERROR)")</f>
        <v/>
      </c>
      <c r="Q953" s="50">
        <f>IF(P953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953,2,999)," "," "),"﻿"," "),"​"," "),"⁠"," ")," "," ")," "," "),CHAR(9)," "),CHAR(10)," "),CHAR(13)," "),"MAPCODE"," "),CHAR(34)," "),"“"," "),"”"," "),"'"," "),"’"," "),"‘"," "),"("," "),")"," "),"["," "),"]"," "),"{"," "),"}"," "),","," "),";"," "),"|"," "),":"," "),"/"," "),"\"," ")))</f>
        <v/>
      </c>
      <c r="R953" s="50">
        <f>IF(ISNUMBER(FIND(" ",Q953)),LEFT(Q953,FIND(" ",Q953)-1),"")</f>
        <v/>
      </c>
      <c r="S953" s="50">
        <f>IF(ISNUMBER(FIND(" ",Q953)),TRIM(MID(Q953,FIND(" ",Q953)+1,999)),Q953)</f>
        <v/>
      </c>
      <c r="T95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953&amp;"")," "," "),"﻿"," "),"​"," "),"⁠"," ")," "," ")," "," "),CHAR(9)," "),CHAR(10)," "),CHAR(13)," "),"MAPCODE"," "),CHAR(34)," "),"“"," "),"”"," "),"'"," "),"’"," "),"‘"," "),"("," "),")"," "),"["," "),"]"," "),"{"," "),"}"," "),","," "),";"," "),"|"," "),":"," "),"/"," "),"\"," "))</f>
        <v/>
      </c>
      <c r="U953" s="50">
        <f>IF(R953&lt;&gt;"",R953,T953)</f>
        <v/>
      </c>
      <c r="V953" s="50">
        <f>IFERROR(FIND(".",S953),0)</f>
        <v/>
      </c>
      <c r="W953" s="50">
        <f>IF(V953&gt;0,V953-1,LEN(S953))</f>
        <v/>
      </c>
      <c r="X953" s="50">
        <f>IF(V953=0,"",IFERROR(LEFT(MID(S953,V953+1,99),FIND("-",MID(S953,V953+1,99))-1),MID(S953,V953+1,99)))</f>
        <v/>
      </c>
      <c r="Y953" s="50">
        <f>LEN(X953)</f>
        <v/>
      </c>
      <c r="Z95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953,"0",""),"1",""),"2",""),"3",""),"4",""),"5",""),"6",""),"7",""),"8",""),"9",""),"A",""),"B",""),"C",""),"D",""),"E",""),"F",""),"G",""),"H",""),"I",""),"J",""),"K",""),"L",""),"M",""),"N",""),"O",""),"P",""),"Q",""),"R",""),"S",""),"T",""),"U",""),"V",""),"W",""),"X",""),"Y",""),"Z",""),".",""),"-","")</f>
        <v/>
      </c>
      <c r="AA953" s="50">
        <f>LEN(S953)-LEN(SUBSTITUTE(S953,".",""))</f>
        <v/>
      </c>
      <c r="AB953" s="50">
        <f>AND(W953=5,Y953=4)</f>
        <v/>
      </c>
      <c r="AC953" s="50">
        <f>IF(P953="","",IF(S953="","There is no mapcode in this row, only a country code.",IF(ISNUMBER(FIND(" ",S953)),"There are too many spaces. A mapcode looks like ZAF RDD.2J: the country code, one space, then the code.",IF(Z953&lt;&gt;"","Contains characters that can't be in a mapcode: "&amp;Z953,IF(OR(AA953&lt;&gt;1,W953&lt;2,W953&gt;5,Y953&lt;2,Y953&gt;4),"This doesn't look like a mapcode. Mapcodes look like RDD.2J: 2 to 5 letters or numbers, a dot, then 2 to 4 more.",IF(AND(U953="",NOT(AB953)),"MISSING",IF(AND(U953&lt;&gt;"",OR(LEN(U953)&lt;2,LEN(U953)&gt;6,ISNUMBER(FIND(".",U953)))),"The country code """&amp;U953&amp;""" doesn't look right. Use a code like ZAF (South Africa) or US-CA (California).","")))))))</f>
        <v/>
      </c>
      <c r="AD953" s="50">
        <f>AND(R953&lt;&gt;"",T953&lt;&gt;"",R953&lt;&gt;T953)</f>
        <v/>
      </c>
    </row>
    <row r="954">
      <c r="B954" s="44" t="n"/>
      <c r="C954" s="44" t="n"/>
      <c r="D954" s="45">
        <f>IF(P954="","",IF(AC954="MISSING","MISSING COUNTRY CODE",IF(AC954&lt;&gt;"","NOT A VALID MAPCODE",IF(M954="NO CONNECTION","NO CONNECTION",IF(NOT(ISNUMBER(F954)),"NOT FOUND",IF(AD954,"CONVERTED – PLEASE CHECK","CONVERTED"))))))</f>
        <v/>
      </c>
      <c r="E954" s="46">
        <f>IF(OR(P954="",AC954&lt;&gt;""),"",TRIM(U954&amp;" "&amp;S954))</f>
        <v/>
      </c>
      <c r="F954" s="47">
        <f>IF(OR(M954="",M954="NO CONNECTION"),"",IFERROR(VALUE(SUBSTITUTE(_xlfn.FILTERXML(M954,"//latDeg"),".",MID(1/2,2,1))),""))</f>
        <v/>
      </c>
      <c r="G954" s="47">
        <f>IF(OR(M954="",M954="NO CONNECTION"),"",IFERROR(VALUE(SUBSTITUTE(_xlfn.FILTERXML(M954,"//lonDeg"),".",MID(1/2,2,1))),""))</f>
        <v/>
      </c>
      <c r="H954" s="45">
        <f>IF(ISNUMBER(F954),SUBSTITUTE(ROUND(F954,6)&amp;"",",",".")&amp;", "&amp;SUBSTITUTE(ROUND(G954,6)&amp;"",",","."),"")</f>
        <v/>
      </c>
      <c r="I954" s="46">
        <f>IF(ISNUMBER(F954),IFERROR(HYPERLINK("https://www.mymapcodes.com/go/?t="&amp;IF(U954="","AAA",U954)&amp;"&amp;ma="&amp;LEFT(S954,V954-1)&amp;"&amp;mb="&amp;MID(S954,V954+1,99),"Open on MyMapcodes →"),""),"")</f>
        <v/>
      </c>
      <c r="J954" s="48">
        <f>IF(P954="","",IF(AC954="MISSING","Add the country code: put it in front of the mapcode (e.g. ZAF RDD.2J) or in column C. ZAF = South Africa.",IF(AC954&lt;&gt;"",AC954,IF(M954="NO CONNECTION","Excel couldn't reach the mapcode service. Click the REFRESH RESULTS box just above the table.",IF(NOT(ISNUMBER(F954)),"The mapcode service doesn't recognise "&amp;E954&amp;". Check the mapcode and the country code.",IF(AD954,"Two different country codes were given, so the one in front of the mapcode ("&amp;R954&amp;") was used.",IF(E954&lt;&gt;TRIM(UPPER(B954&amp;"")),"Tidied up to "&amp;E954&amp;".","")))))))</f>
        <v/>
      </c>
      <c r="L954" s="49">
        <f>IF(E954="","",MapcodeAPI&amp;"coords/"&amp;SUBSTITUTE(E954," ","%20"))&amp;LEFT($B$13,0)</f>
        <v/>
      </c>
      <c r="M954" s="49">
        <f>IF(L954="","",IFERROR(_xlfn.WEBSERVICE(L954),IF(MapcodeAPIBackup="","NO CONNECTION",IFERROR(_xlfn.WEBSERVICE(MapcodeAPIBackup&amp;MID(L954,LEN(MapcodeAPI)+1,999)),"NO CONNECTION"))))</f>
        <v/>
      </c>
      <c r="N954" t="inlineStr">
        <is>
          <t xml:space="preserve"> </t>
        </is>
      </c>
      <c r="P954" s="50">
        <f>IFERROR(IF(AND(TRIM(B954&amp;"")="",TRIM(C954&amp;"")=""),"","#"&amp;UPPER(B954&amp;"")),"#(ERROR)")</f>
        <v/>
      </c>
      <c r="Q954" s="50">
        <f>IF(P954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954,2,999)," "," "),"﻿"," "),"​"," "),"⁠"," ")," "," ")," "," "),CHAR(9)," "),CHAR(10)," "),CHAR(13)," "),"MAPCODE"," "),CHAR(34)," "),"“"," "),"”"," "),"'"," "),"’"," "),"‘"," "),"("," "),")"," "),"["," "),"]"," "),"{"," "),"}"," "),","," "),";"," "),"|"," "),":"," "),"/"," "),"\"," ")))</f>
        <v/>
      </c>
      <c r="R954" s="50">
        <f>IF(ISNUMBER(FIND(" ",Q954)),LEFT(Q954,FIND(" ",Q954)-1),"")</f>
        <v/>
      </c>
      <c r="S954" s="50">
        <f>IF(ISNUMBER(FIND(" ",Q954)),TRIM(MID(Q954,FIND(" ",Q954)+1,999)),Q954)</f>
        <v/>
      </c>
      <c r="T95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954&amp;"")," "," "),"﻿"," "),"​"," "),"⁠"," ")," "," ")," "," "),CHAR(9)," "),CHAR(10)," "),CHAR(13)," "),"MAPCODE"," "),CHAR(34)," "),"“"," "),"”"," "),"'"," "),"’"," "),"‘"," "),"("," "),")"," "),"["," "),"]"," "),"{"," "),"}"," "),","," "),";"," "),"|"," "),":"," "),"/"," "),"\"," "))</f>
        <v/>
      </c>
      <c r="U954" s="50">
        <f>IF(R954&lt;&gt;"",R954,T954)</f>
        <v/>
      </c>
      <c r="V954" s="50">
        <f>IFERROR(FIND(".",S954),0)</f>
        <v/>
      </c>
      <c r="W954" s="50">
        <f>IF(V954&gt;0,V954-1,LEN(S954))</f>
        <v/>
      </c>
      <c r="X954" s="50">
        <f>IF(V954=0,"",IFERROR(LEFT(MID(S954,V954+1,99),FIND("-",MID(S954,V954+1,99))-1),MID(S954,V954+1,99)))</f>
        <v/>
      </c>
      <c r="Y954" s="50">
        <f>LEN(X954)</f>
        <v/>
      </c>
      <c r="Z95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954,"0",""),"1",""),"2",""),"3",""),"4",""),"5",""),"6",""),"7",""),"8",""),"9",""),"A",""),"B",""),"C",""),"D",""),"E",""),"F",""),"G",""),"H",""),"I",""),"J",""),"K",""),"L",""),"M",""),"N",""),"O",""),"P",""),"Q",""),"R",""),"S",""),"T",""),"U",""),"V",""),"W",""),"X",""),"Y",""),"Z",""),".",""),"-","")</f>
        <v/>
      </c>
      <c r="AA954" s="50">
        <f>LEN(S954)-LEN(SUBSTITUTE(S954,".",""))</f>
        <v/>
      </c>
      <c r="AB954" s="50">
        <f>AND(W954=5,Y954=4)</f>
        <v/>
      </c>
      <c r="AC954" s="50">
        <f>IF(P954="","",IF(S954="","There is no mapcode in this row, only a country code.",IF(ISNUMBER(FIND(" ",S954)),"There are too many spaces. A mapcode looks like ZAF RDD.2J: the country code, one space, then the code.",IF(Z954&lt;&gt;"","Contains characters that can't be in a mapcode: "&amp;Z954,IF(OR(AA954&lt;&gt;1,W954&lt;2,W954&gt;5,Y954&lt;2,Y954&gt;4),"This doesn't look like a mapcode. Mapcodes look like RDD.2J: 2 to 5 letters or numbers, a dot, then 2 to 4 more.",IF(AND(U954="",NOT(AB954)),"MISSING",IF(AND(U954&lt;&gt;"",OR(LEN(U954)&lt;2,LEN(U954)&gt;6,ISNUMBER(FIND(".",U954)))),"The country code """&amp;U954&amp;""" doesn't look right. Use a code like ZAF (South Africa) or US-CA (California).","")))))))</f>
        <v/>
      </c>
      <c r="AD954" s="50">
        <f>AND(R954&lt;&gt;"",T954&lt;&gt;"",R954&lt;&gt;T954)</f>
        <v/>
      </c>
    </row>
    <row r="955">
      <c r="B955" s="44" t="n"/>
      <c r="C955" s="44" t="n"/>
      <c r="D955" s="45">
        <f>IF(P955="","",IF(AC955="MISSING","MISSING COUNTRY CODE",IF(AC955&lt;&gt;"","NOT A VALID MAPCODE",IF(M955="NO CONNECTION","NO CONNECTION",IF(NOT(ISNUMBER(F955)),"NOT FOUND",IF(AD955,"CONVERTED – PLEASE CHECK","CONVERTED"))))))</f>
        <v/>
      </c>
      <c r="E955" s="46">
        <f>IF(OR(P955="",AC955&lt;&gt;""),"",TRIM(U955&amp;" "&amp;S955))</f>
        <v/>
      </c>
      <c r="F955" s="47">
        <f>IF(OR(M955="",M955="NO CONNECTION"),"",IFERROR(VALUE(SUBSTITUTE(_xlfn.FILTERXML(M955,"//latDeg"),".",MID(1/2,2,1))),""))</f>
        <v/>
      </c>
      <c r="G955" s="47">
        <f>IF(OR(M955="",M955="NO CONNECTION"),"",IFERROR(VALUE(SUBSTITUTE(_xlfn.FILTERXML(M955,"//lonDeg"),".",MID(1/2,2,1))),""))</f>
        <v/>
      </c>
      <c r="H955" s="45">
        <f>IF(ISNUMBER(F955),SUBSTITUTE(ROUND(F955,6)&amp;"",",",".")&amp;", "&amp;SUBSTITUTE(ROUND(G955,6)&amp;"",",","."),"")</f>
        <v/>
      </c>
      <c r="I955" s="46">
        <f>IF(ISNUMBER(F955),IFERROR(HYPERLINK("https://www.mymapcodes.com/go/?t="&amp;IF(U955="","AAA",U955)&amp;"&amp;ma="&amp;LEFT(S955,V955-1)&amp;"&amp;mb="&amp;MID(S955,V955+1,99),"Open on MyMapcodes →"),""),"")</f>
        <v/>
      </c>
      <c r="J955" s="48">
        <f>IF(P955="","",IF(AC955="MISSING","Add the country code: put it in front of the mapcode (e.g. ZAF RDD.2J) or in column C. ZAF = South Africa.",IF(AC955&lt;&gt;"",AC955,IF(M955="NO CONNECTION","Excel couldn't reach the mapcode service. Click the REFRESH RESULTS box just above the table.",IF(NOT(ISNUMBER(F955)),"The mapcode service doesn't recognise "&amp;E955&amp;". Check the mapcode and the country code.",IF(AD955,"Two different country codes were given, so the one in front of the mapcode ("&amp;R955&amp;") was used.",IF(E955&lt;&gt;TRIM(UPPER(B955&amp;"")),"Tidied up to "&amp;E955&amp;".","")))))))</f>
        <v/>
      </c>
      <c r="L955" s="49">
        <f>IF(E955="","",MapcodeAPI&amp;"coords/"&amp;SUBSTITUTE(E955," ","%20"))&amp;LEFT($B$13,0)</f>
        <v/>
      </c>
      <c r="M955" s="49">
        <f>IF(L955="","",IFERROR(_xlfn.WEBSERVICE(L955),IF(MapcodeAPIBackup="","NO CONNECTION",IFERROR(_xlfn.WEBSERVICE(MapcodeAPIBackup&amp;MID(L955,LEN(MapcodeAPI)+1,999)),"NO CONNECTION"))))</f>
        <v/>
      </c>
      <c r="N955" t="inlineStr">
        <is>
          <t xml:space="preserve"> </t>
        </is>
      </c>
      <c r="P955" s="50">
        <f>IFERROR(IF(AND(TRIM(B955&amp;"")="",TRIM(C955&amp;"")=""),"","#"&amp;UPPER(B955&amp;"")),"#(ERROR)")</f>
        <v/>
      </c>
      <c r="Q955" s="50">
        <f>IF(P955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955,2,999)," "," "),"﻿"," "),"​"," "),"⁠"," ")," "," ")," "," "),CHAR(9)," "),CHAR(10)," "),CHAR(13)," "),"MAPCODE"," "),CHAR(34)," "),"“"," "),"”"," "),"'"," "),"’"," "),"‘"," "),"("," "),")"," "),"["," "),"]"," "),"{"," "),"}"," "),","," "),";"," "),"|"," "),":"," "),"/"," "),"\"," ")))</f>
        <v/>
      </c>
      <c r="R955" s="50">
        <f>IF(ISNUMBER(FIND(" ",Q955)),LEFT(Q955,FIND(" ",Q955)-1),"")</f>
        <v/>
      </c>
      <c r="S955" s="50">
        <f>IF(ISNUMBER(FIND(" ",Q955)),TRIM(MID(Q955,FIND(" ",Q955)+1,999)),Q955)</f>
        <v/>
      </c>
      <c r="T95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955&amp;"")," "," "),"﻿"," "),"​"," "),"⁠"," ")," "," ")," "," "),CHAR(9)," "),CHAR(10)," "),CHAR(13)," "),"MAPCODE"," "),CHAR(34)," "),"“"," "),"”"," "),"'"," "),"’"," "),"‘"," "),"("," "),")"," "),"["," "),"]"," "),"{"," "),"}"," "),","," "),";"," "),"|"," "),":"," "),"/"," "),"\"," "))</f>
        <v/>
      </c>
      <c r="U955" s="50">
        <f>IF(R955&lt;&gt;"",R955,T955)</f>
        <v/>
      </c>
      <c r="V955" s="50">
        <f>IFERROR(FIND(".",S955),0)</f>
        <v/>
      </c>
      <c r="W955" s="50">
        <f>IF(V955&gt;0,V955-1,LEN(S955))</f>
        <v/>
      </c>
      <c r="X955" s="50">
        <f>IF(V955=0,"",IFERROR(LEFT(MID(S955,V955+1,99),FIND("-",MID(S955,V955+1,99))-1),MID(S955,V955+1,99)))</f>
        <v/>
      </c>
      <c r="Y955" s="50">
        <f>LEN(X955)</f>
        <v/>
      </c>
      <c r="Z95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955,"0",""),"1",""),"2",""),"3",""),"4",""),"5",""),"6",""),"7",""),"8",""),"9",""),"A",""),"B",""),"C",""),"D",""),"E",""),"F",""),"G",""),"H",""),"I",""),"J",""),"K",""),"L",""),"M",""),"N",""),"O",""),"P",""),"Q",""),"R",""),"S",""),"T",""),"U",""),"V",""),"W",""),"X",""),"Y",""),"Z",""),".",""),"-","")</f>
        <v/>
      </c>
      <c r="AA955" s="50">
        <f>LEN(S955)-LEN(SUBSTITUTE(S955,".",""))</f>
        <v/>
      </c>
      <c r="AB955" s="50">
        <f>AND(W955=5,Y955=4)</f>
        <v/>
      </c>
      <c r="AC955" s="50">
        <f>IF(P955="","",IF(S955="","There is no mapcode in this row, only a country code.",IF(ISNUMBER(FIND(" ",S955)),"There are too many spaces. A mapcode looks like ZAF RDD.2J: the country code, one space, then the code.",IF(Z955&lt;&gt;"","Contains characters that can't be in a mapcode: "&amp;Z955,IF(OR(AA955&lt;&gt;1,W955&lt;2,W955&gt;5,Y955&lt;2,Y955&gt;4),"This doesn't look like a mapcode. Mapcodes look like RDD.2J: 2 to 5 letters or numbers, a dot, then 2 to 4 more.",IF(AND(U955="",NOT(AB955)),"MISSING",IF(AND(U955&lt;&gt;"",OR(LEN(U955)&lt;2,LEN(U955)&gt;6,ISNUMBER(FIND(".",U955)))),"The country code """&amp;U955&amp;""" doesn't look right. Use a code like ZAF (South Africa) or US-CA (California).","")))))))</f>
        <v/>
      </c>
      <c r="AD955" s="50">
        <f>AND(R955&lt;&gt;"",T955&lt;&gt;"",R955&lt;&gt;T955)</f>
        <v/>
      </c>
    </row>
    <row r="956">
      <c r="B956" s="44" t="n"/>
      <c r="C956" s="44" t="n"/>
      <c r="D956" s="45">
        <f>IF(P956="","",IF(AC956="MISSING","MISSING COUNTRY CODE",IF(AC956&lt;&gt;"","NOT A VALID MAPCODE",IF(M956="NO CONNECTION","NO CONNECTION",IF(NOT(ISNUMBER(F956)),"NOT FOUND",IF(AD956,"CONVERTED – PLEASE CHECK","CONVERTED"))))))</f>
        <v/>
      </c>
      <c r="E956" s="46">
        <f>IF(OR(P956="",AC956&lt;&gt;""),"",TRIM(U956&amp;" "&amp;S956))</f>
        <v/>
      </c>
      <c r="F956" s="47">
        <f>IF(OR(M956="",M956="NO CONNECTION"),"",IFERROR(VALUE(SUBSTITUTE(_xlfn.FILTERXML(M956,"//latDeg"),".",MID(1/2,2,1))),""))</f>
        <v/>
      </c>
      <c r="G956" s="47">
        <f>IF(OR(M956="",M956="NO CONNECTION"),"",IFERROR(VALUE(SUBSTITUTE(_xlfn.FILTERXML(M956,"//lonDeg"),".",MID(1/2,2,1))),""))</f>
        <v/>
      </c>
      <c r="H956" s="45">
        <f>IF(ISNUMBER(F956),SUBSTITUTE(ROUND(F956,6)&amp;"",",",".")&amp;", "&amp;SUBSTITUTE(ROUND(G956,6)&amp;"",",","."),"")</f>
        <v/>
      </c>
      <c r="I956" s="46">
        <f>IF(ISNUMBER(F956),IFERROR(HYPERLINK("https://www.mymapcodes.com/go/?t="&amp;IF(U956="","AAA",U956)&amp;"&amp;ma="&amp;LEFT(S956,V956-1)&amp;"&amp;mb="&amp;MID(S956,V956+1,99),"Open on MyMapcodes →"),""),"")</f>
        <v/>
      </c>
      <c r="J956" s="48">
        <f>IF(P956="","",IF(AC956="MISSING","Add the country code: put it in front of the mapcode (e.g. ZAF RDD.2J) or in column C. ZAF = South Africa.",IF(AC956&lt;&gt;"",AC956,IF(M956="NO CONNECTION","Excel couldn't reach the mapcode service. Click the REFRESH RESULTS box just above the table.",IF(NOT(ISNUMBER(F956)),"The mapcode service doesn't recognise "&amp;E956&amp;". Check the mapcode and the country code.",IF(AD956,"Two different country codes were given, so the one in front of the mapcode ("&amp;R956&amp;") was used.",IF(E956&lt;&gt;TRIM(UPPER(B956&amp;"")),"Tidied up to "&amp;E956&amp;".","")))))))</f>
        <v/>
      </c>
      <c r="L956" s="49">
        <f>IF(E956="","",MapcodeAPI&amp;"coords/"&amp;SUBSTITUTE(E956," ","%20"))&amp;LEFT($B$13,0)</f>
        <v/>
      </c>
      <c r="M956" s="49">
        <f>IF(L956="","",IFERROR(_xlfn.WEBSERVICE(L956),IF(MapcodeAPIBackup="","NO CONNECTION",IFERROR(_xlfn.WEBSERVICE(MapcodeAPIBackup&amp;MID(L956,LEN(MapcodeAPI)+1,999)),"NO CONNECTION"))))</f>
        <v/>
      </c>
      <c r="N956" t="inlineStr">
        <is>
          <t xml:space="preserve"> </t>
        </is>
      </c>
      <c r="P956" s="50">
        <f>IFERROR(IF(AND(TRIM(B956&amp;"")="",TRIM(C956&amp;"")=""),"","#"&amp;UPPER(B956&amp;"")),"#(ERROR)")</f>
        <v/>
      </c>
      <c r="Q956" s="50">
        <f>IF(P956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956,2,999)," "," "),"﻿"," "),"​"," "),"⁠"," ")," "," ")," "," "),CHAR(9)," "),CHAR(10)," "),CHAR(13)," "),"MAPCODE"," "),CHAR(34)," "),"“"," "),"”"," "),"'"," "),"’"," "),"‘"," "),"("," "),")"," "),"["," "),"]"," "),"{"," "),"}"," "),","," "),";"," "),"|"," "),":"," "),"/"," "),"\"," ")))</f>
        <v/>
      </c>
      <c r="R956" s="50">
        <f>IF(ISNUMBER(FIND(" ",Q956)),LEFT(Q956,FIND(" ",Q956)-1),"")</f>
        <v/>
      </c>
      <c r="S956" s="50">
        <f>IF(ISNUMBER(FIND(" ",Q956)),TRIM(MID(Q956,FIND(" ",Q956)+1,999)),Q956)</f>
        <v/>
      </c>
      <c r="T95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956&amp;"")," "," "),"﻿"," "),"​"," "),"⁠"," ")," "," ")," "," "),CHAR(9)," "),CHAR(10)," "),CHAR(13)," "),"MAPCODE"," "),CHAR(34)," "),"“"," "),"”"," "),"'"," "),"’"," "),"‘"," "),"("," "),")"," "),"["," "),"]"," "),"{"," "),"}"," "),","," "),";"," "),"|"," "),":"," "),"/"," "),"\"," "))</f>
        <v/>
      </c>
      <c r="U956" s="50">
        <f>IF(R956&lt;&gt;"",R956,T956)</f>
        <v/>
      </c>
      <c r="V956" s="50">
        <f>IFERROR(FIND(".",S956),0)</f>
        <v/>
      </c>
      <c r="W956" s="50">
        <f>IF(V956&gt;0,V956-1,LEN(S956))</f>
        <v/>
      </c>
      <c r="X956" s="50">
        <f>IF(V956=0,"",IFERROR(LEFT(MID(S956,V956+1,99),FIND("-",MID(S956,V956+1,99))-1),MID(S956,V956+1,99)))</f>
        <v/>
      </c>
      <c r="Y956" s="50">
        <f>LEN(X956)</f>
        <v/>
      </c>
      <c r="Z95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956,"0",""),"1",""),"2",""),"3",""),"4",""),"5",""),"6",""),"7",""),"8",""),"9",""),"A",""),"B",""),"C",""),"D",""),"E",""),"F",""),"G",""),"H",""),"I",""),"J",""),"K",""),"L",""),"M",""),"N",""),"O",""),"P",""),"Q",""),"R",""),"S",""),"T",""),"U",""),"V",""),"W",""),"X",""),"Y",""),"Z",""),".",""),"-","")</f>
        <v/>
      </c>
      <c r="AA956" s="50">
        <f>LEN(S956)-LEN(SUBSTITUTE(S956,".",""))</f>
        <v/>
      </c>
      <c r="AB956" s="50">
        <f>AND(W956=5,Y956=4)</f>
        <v/>
      </c>
      <c r="AC956" s="50">
        <f>IF(P956="","",IF(S956="","There is no mapcode in this row, only a country code.",IF(ISNUMBER(FIND(" ",S956)),"There are too many spaces. A mapcode looks like ZAF RDD.2J: the country code, one space, then the code.",IF(Z956&lt;&gt;"","Contains characters that can't be in a mapcode: "&amp;Z956,IF(OR(AA956&lt;&gt;1,W956&lt;2,W956&gt;5,Y956&lt;2,Y956&gt;4),"This doesn't look like a mapcode. Mapcodes look like RDD.2J: 2 to 5 letters or numbers, a dot, then 2 to 4 more.",IF(AND(U956="",NOT(AB956)),"MISSING",IF(AND(U956&lt;&gt;"",OR(LEN(U956)&lt;2,LEN(U956)&gt;6,ISNUMBER(FIND(".",U956)))),"The country code """&amp;U956&amp;""" doesn't look right. Use a code like ZAF (South Africa) or US-CA (California).","")))))))</f>
        <v/>
      </c>
      <c r="AD956" s="50">
        <f>AND(R956&lt;&gt;"",T956&lt;&gt;"",R956&lt;&gt;T956)</f>
        <v/>
      </c>
    </row>
    <row r="957">
      <c r="B957" s="44" t="n"/>
      <c r="C957" s="44" t="n"/>
      <c r="D957" s="45">
        <f>IF(P957="","",IF(AC957="MISSING","MISSING COUNTRY CODE",IF(AC957&lt;&gt;"","NOT A VALID MAPCODE",IF(M957="NO CONNECTION","NO CONNECTION",IF(NOT(ISNUMBER(F957)),"NOT FOUND",IF(AD957,"CONVERTED – PLEASE CHECK","CONVERTED"))))))</f>
        <v/>
      </c>
      <c r="E957" s="46">
        <f>IF(OR(P957="",AC957&lt;&gt;""),"",TRIM(U957&amp;" "&amp;S957))</f>
        <v/>
      </c>
      <c r="F957" s="47">
        <f>IF(OR(M957="",M957="NO CONNECTION"),"",IFERROR(VALUE(SUBSTITUTE(_xlfn.FILTERXML(M957,"//latDeg"),".",MID(1/2,2,1))),""))</f>
        <v/>
      </c>
      <c r="G957" s="47">
        <f>IF(OR(M957="",M957="NO CONNECTION"),"",IFERROR(VALUE(SUBSTITUTE(_xlfn.FILTERXML(M957,"//lonDeg"),".",MID(1/2,2,1))),""))</f>
        <v/>
      </c>
      <c r="H957" s="45">
        <f>IF(ISNUMBER(F957),SUBSTITUTE(ROUND(F957,6)&amp;"",",",".")&amp;", "&amp;SUBSTITUTE(ROUND(G957,6)&amp;"",",","."),"")</f>
        <v/>
      </c>
      <c r="I957" s="46">
        <f>IF(ISNUMBER(F957),IFERROR(HYPERLINK("https://www.mymapcodes.com/go/?t="&amp;IF(U957="","AAA",U957)&amp;"&amp;ma="&amp;LEFT(S957,V957-1)&amp;"&amp;mb="&amp;MID(S957,V957+1,99),"Open on MyMapcodes →"),""),"")</f>
        <v/>
      </c>
      <c r="J957" s="48">
        <f>IF(P957="","",IF(AC957="MISSING","Add the country code: put it in front of the mapcode (e.g. ZAF RDD.2J) or in column C. ZAF = South Africa.",IF(AC957&lt;&gt;"",AC957,IF(M957="NO CONNECTION","Excel couldn't reach the mapcode service. Click the REFRESH RESULTS box just above the table.",IF(NOT(ISNUMBER(F957)),"The mapcode service doesn't recognise "&amp;E957&amp;". Check the mapcode and the country code.",IF(AD957,"Two different country codes were given, so the one in front of the mapcode ("&amp;R957&amp;") was used.",IF(E957&lt;&gt;TRIM(UPPER(B957&amp;"")),"Tidied up to "&amp;E957&amp;".","")))))))</f>
        <v/>
      </c>
      <c r="L957" s="49">
        <f>IF(E957="","",MapcodeAPI&amp;"coords/"&amp;SUBSTITUTE(E957," ","%20"))&amp;LEFT($B$13,0)</f>
        <v/>
      </c>
      <c r="M957" s="49">
        <f>IF(L957="","",IFERROR(_xlfn.WEBSERVICE(L957),IF(MapcodeAPIBackup="","NO CONNECTION",IFERROR(_xlfn.WEBSERVICE(MapcodeAPIBackup&amp;MID(L957,LEN(MapcodeAPI)+1,999)),"NO CONNECTION"))))</f>
        <v/>
      </c>
      <c r="N957" t="inlineStr">
        <is>
          <t xml:space="preserve"> </t>
        </is>
      </c>
      <c r="P957" s="50">
        <f>IFERROR(IF(AND(TRIM(B957&amp;"")="",TRIM(C957&amp;"")=""),"","#"&amp;UPPER(B957&amp;"")),"#(ERROR)")</f>
        <v/>
      </c>
      <c r="Q957" s="50">
        <f>IF(P957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957,2,999)," "," "),"﻿"," "),"​"," "),"⁠"," ")," "," ")," "," "),CHAR(9)," "),CHAR(10)," "),CHAR(13)," "),"MAPCODE"," "),CHAR(34)," "),"“"," "),"”"," "),"'"," "),"’"," "),"‘"," "),"("," "),")"," "),"["," "),"]"," "),"{"," "),"}"," "),","," "),";"," "),"|"," "),":"," "),"/"," "),"\"," ")))</f>
        <v/>
      </c>
      <c r="R957" s="50">
        <f>IF(ISNUMBER(FIND(" ",Q957)),LEFT(Q957,FIND(" ",Q957)-1),"")</f>
        <v/>
      </c>
      <c r="S957" s="50">
        <f>IF(ISNUMBER(FIND(" ",Q957)),TRIM(MID(Q957,FIND(" ",Q957)+1,999)),Q957)</f>
        <v/>
      </c>
      <c r="T95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957&amp;"")," "," "),"﻿"," "),"​"," "),"⁠"," ")," "," ")," "," "),CHAR(9)," "),CHAR(10)," "),CHAR(13)," "),"MAPCODE"," "),CHAR(34)," "),"“"," "),"”"," "),"'"," "),"’"," "),"‘"," "),"("," "),")"," "),"["," "),"]"," "),"{"," "),"}"," "),","," "),";"," "),"|"," "),":"," "),"/"," "),"\"," "))</f>
        <v/>
      </c>
      <c r="U957" s="50">
        <f>IF(R957&lt;&gt;"",R957,T957)</f>
        <v/>
      </c>
      <c r="V957" s="50">
        <f>IFERROR(FIND(".",S957),0)</f>
        <v/>
      </c>
      <c r="W957" s="50">
        <f>IF(V957&gt;0,V957-1,LEN(S957))</f>
        <v/>
      </c>
      <c r="X957" s="50">
        <f>IF(V957=0,"",IFERROR(LEFT(MID(S957,V957+1,99),FIND("-",MID(S957,V957+1,99))-1),MID(S957,V957+1,99)))</f>
        <v/>
      </c>
      <c r="Y957" s="50">
        <f>LEN(X957)</f>
        <v/>
      </c>
      <c r="Z95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957,"0",""),"1",""),"2",""),"3",""),"4",""),"5",""),"6",""),"7",""),"8",""),"9",""),"A",""),"B",""),"C",""),"D",""),"E",""),"F",""),"G",""),"H",""),"I",""),"J",""),"K",""),"L",""),"M",""),"N",""),"O",""),"P",""),"Q",""),"R",""),"S",""),"T",""),"U",""),"V",""),"W",""),"X",""),"Y",""),"Z",""),".",""),"-","")</f>
        <v/>
      </c>
      <c r="AA957" s="50">
        <f>LEN(S957)-LEN(SUBSTITUTE(S957,".",""))</f>
        <v/>
      </c>
      <c r="AB957" s="50">
        <f>AND(W957=5,Y957=4)</f>
        <v/>
      </c>
      <c r="AC957" s="50">
        <f>IF(P957="","",IF(S957="","There is no mapcode in this row, only a country code.",IF(ISNUMBER(FIND(" ",S957)),"There are too many spaces. A mapcode looks like ZAF RDD.2J: the country code, one space, then the code.",IF(Z957&lt;&gt;"","Contains characters that can't be in a mapcode: "&amp;Z957,IF(OR(AA957&lt;&gt;1,W957&lt;2,W957&gt;5,Y957&lt;2,Y957&gt;4),"This doesn't look like a mapcode. Mapcodes look like RDD.2J: 2 to 5 letters or numbers, a dot, then 2 to 4 more.",IF(AND(U957="",NOT(AB957)),"MISSING",IF(AND(U957&lt;&gt;"",OR(LEN(U957)&lt;2,LEN(U957)&gt;6,ISNUMBER(FIND(".",U957)))),"The country code """&amp;U957&amp;""" doesn't look right. Use a code like ZAF (South Africa) or US-CA (California).","")))))))</f>
        <v/>
      </c>
      <c r="AD957" s="50">
        <f>AND(R957&lt;&gt;"",T957&lt;&gt;"",R957&lt;&gt;T957)</f>
        <v/>
      </c>
    </row>
    <row r="958">
      <c r="B958" s="44" t="n"/>
      <c r="C958" s="44" t="n"/>
      <c r="D958" s="45">
        <f>IF(P958="","",IF(AC958="MISSING","MISSING COUNTRY CODE",IF(AC958&lt;&gt;"","NOT A VALID MAPCODE",IF(M958="NO CONNECTION","NO CONNECTION",IF(NOT(ISNUMBER(F958)),"NOT FOUND",IF(AD958,"CONVERTED – PLEASE CHECK","CONVERTED"))))))</f>
        <v/>
      </c>
      <c r="E958" s="46">
        <f>IF(OR(P958="",AC958&lt;&gt;""),"",TRIM(U958&amp;" "&amp;S958))</f>
        <v/>
      </c>
      <c r="F958" s="47">
        <f>IF(OR(M958="",M958="NO CONNECTION"),"",IFERROR(VALUE(SUBSTITUTE(_xlfn.FILTERXML(M958,"//latDeg"),".",MID(1/2,2,1))),""))</f>
        <v/>
      </c>
      <c r="G958" s="47">
        <f>IF(OR(M958="",M958="NO CONNECTION"),"",IFERROR(VALUE(SUBSTITUTE(_xlfn.FILTERXML(M958,"//lonDeg"),".",MID(1/2,2,1))),""))</f>
        <v/>
      </c>
      <c r="H958" s="45">
        <f>IF(ISNUMBER(F958),SUBSTITUTE(ROUND(F958,6)&amp;"",",",".")&amp;", "&amp;SUBSTITUTE(ROUND(G958,6)&amp;"",",","."),"")</f>
        <v/>
      </c>
      <c r="I958" s="46">
        <f>IF(ISNUMBER(F958),IFERROR(HYPERLINK("https://www.mymapcodes.com/go/?t="&amp;IF(U958="","AAA",U958)&amp;"&amp;ma="&amp;LEFT(S958,V958-1)&amp;"&amp;mb="&amp;MID(S958,V958+1,99),"Open on MyMapcodes →"),""),"")</f>
        <v/>
      </c>
      <c r="J958" s="48">
        <f>IF(P958="","",IF(AC958="MISSING","Add the country code: put it in front of the mapcode (e.g. ZAF RDD.2J) or in column C. ZAF = South Africa.",IF(AC958&lt;&gt;"",AC958,IF(M958="NO CONNECTION","Excel couldn't reach the mapcode service. Click the REFRESH RESULTS box just above the table.",IF(NOT(ISNUMBER(F958)),"The mapcode service doesn't recognise "&amp;E958&amp;". Check the mapcode and the country code.",IF(AD958,"Two different country codes were given, so the one in front of the mapcode ("&amp;R958&amp;") was used.",IF(E958&lt;&gt;TRIM(UPPER(B958&amp;"")),"Tidied up to "&amp;E958&amp;".","")))))))</f>
        <v/>
      </c>
      <c r="L958" s="49">
        <f>IF(E958="","",MapcodeAPI&amp;"coords/"&amp;SUBSTITUTE(E958," ","%20"))&amp;LEFT($B$13,0)</f>
        <v/>
      </c>
      <c r="M958" s="49">
        <f>IF(L958="","",IFERROR(_xlfn.WEBSERVICE(L958),IF(MapcodeAPIBackup="","NO CONNECTION",IFERROR(_xlfn.WEBSERVICE(MapcodeAPIBackup&amp;MID(L958,LEN(MapcodeAPI)+1,999)),"NO CONNECTION"))))</f>
        <v/>
      </c>
      <c r="N958" t="inlineStr">
        <is>
          <t xml:space="preserve"> </t>
        </is>
      </c>
      <c r="P958" s="50">
        <f>IFERROR(IF(AND(TRIM(B958&amp;"")="",TRIM(C958&amp;"")=""),"","#"&amp;UPPER(B958&amp;"")),"#(ERROR)")</f>
        <v/>
      </c>
      <c r="Q958" s="50">
        <f>IF(P958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958,2,999)," "," "),"﻿"," "),"​"," "),"⁠"," ")," "," ")," "," "),CHAR(9)," "),CHAR(10)," "),CHAR(13)," "),"MAPCODE"," "),CHAR(34)," "),"“"," "),"”"," "),"'"," "),"’"," "),"‘"," "),"("," "),")"," "),"["," "),"]"," "),"{"," "),"}"," "),","," "),";"," "),"|"," "),":"," "),"/"," "),"\"," ")))</f>
        <v/>
      </c>
      <c r="R958" s="50">
        <f>IF(ISNUMBER(FIND(" ",Q958)),LEFT(Q958,FIND(" ",Q958)-1),"")</f>
        <v/>
      </c>
      <c r="S958" s="50">
        <f>IF(ISNUMBER(FIND(" ",Q958)),TRIM(MID(Q958,FIND(" ",Q958)+1,999)),Q958)</f>
        <v/>
      </c>
      <c r="T95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958&amp;"")," "," "),"﻿"," "),"​"," "),"⁠"," ")," "," ")," "," "),CHAR(9)," "),CHAR(10)," "),CHAR(13)," "),"MAPCODE"," "),CHAR(34)," "),"“"," "),"”"," "),"'"," "),"’"," "),"‘"," "),"("," "),")"," "),"["," "),"]"," "),"{"," "),"}"," "),","," "),";"," "),"|"," "),":"," "),"/"," "),"\"," "))</f>
        <v/>
      </c>
      <c r="U958" s="50">
        <f>IF(R958&lt;&gt;"",R958,T958)</f>
        <v/>
      </c>
      <c r="V958" s="50">
        <f>IFERROR(FIND(".",S958),0)</f>
        <v/>
      </c>
      <c r="W958" s="50">
        <f>IF(V958&gt;0,V958-1,LEN(S958))</f>
        <v/>
      </c>
      <c r="X958" s="50">
        <f>IF(V958=0,"",IFERROR(LEFT(MID(S958,V958+1,99),FIND("-",MID(S958,V958+1,99))-1),MID(S958,V958+1,99)))</f>
        <v/>
      </c>
      <c r="Y958" s="50">
        <f>LEN(X958)</f>
        <v/>
      </c>
      <c r="Z95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958,"0",""),"1",""),"2",""),"3",""),"4",""),"5",""),"6",""),"7",""),"8",""),"9",""),"A",""),"B",""),"C",""),"D",""),"E",""),"F",""),"G",""),"H",""),"I",""),"J",""),"K",""),"L",""),"M",""),"N",""),"O",""),"P",""),"Q",""),"R",""),"S",""),"T",""),"U",""),"V",""),"W",""),"X",""),"Y",""),"Z",""),".",""),"-","")</f>
        <v/>
      </c>
      <c r="AA958" s="50">
        <f>LEN(S958)-LEN(SUBSTITUTE(S958,".",""))</f>
        <v/>
      </c>
      <c r="AB958" s="50">
        <f>AND(W958=5,Y958=4)</f>
        <v/>
      </c>
      <c r="AC958" s="50">
        <f>IF(P958="","",IF(S958="","There is no mapcode in this row, only a country code.",IF(ISNUMBER(FIND(" ",S958)),"There are too many spaces. A mapcode looks like ZAF RDD.2J: the country code, one space, then the code.",IF(Z958&lt;&gt;"","Contains characters that can't be in a mapcode: "&amp;Z958,IF(OR(AA958&lt;&gt;1,W958&lt;2,W958&gt;5,Y958&lt;2,Y958&gt;4),"This doesn't look like a mapcode. Mapcodes look like RDD.2J: 2 to 5 letters or numbers, a dot, then 2 to 4 more.",IF(AND(U958="",NOT(AB958)),"MISSING",IF(AND(U958&lt;&gt;"",OR(LEN(U958)&lt;2,LEN(U958)&gt;6,ISNUMBER(FIND(".",U958)))),"The country code """&amp;U958&amp;""" doesn't look right. Use a code like ZAF (South Africa) or US-CA (California).","")))))))</f>
        <v/>
      </c>
      <c r="AD958" s="50">
        <f>AND(R958&lt;&gt;"",T958&lt;&gt;"",R958&lt;&gt;T958)</f>
        <v/>
      </c>
    </row>
    <row r="959">
      <c r="B959" s="44" t="n"/>
      <c r="C959" s="44" t="n"/>
      <c r="D959" s="45">
        <f>IF(P959="","",IF(AC959="MISSING","MISSING COUNTRY CODE",IF(AC959&lt;&gt;"","NOT A VALID MAPCODE",IF(M959="NO CONNECTION","NO CONNECTION",IF(NOT(ISNUMBER(F959)),"NOT FOUND",IF(AD959,"CONVERTED – PLEASE CHECK","CONVERTED"))))))</f>
        <v/>
      </c>
      <c r="E959" s="46">
        <f>IF(OR(P959="",AC959&lt;&gt;""),"",TRIM(U959&amp;" "&amp;S959))</f>
        <v/>
      </c>
      <c r="F959" s="47">
        <f>IF(OR(M959="",M959="NO CONNECTION"),"",IFERROR(VALUE(SUBSTITUTE(_xlfn.FILTERXML(M959,"//latDeg"),".",MID(1/2,2,1))),""))</f>
        <v/>
      </c>
      <c r="G959" s="47">
        <f>IF(OR(M959="",M959="NO CONNECTION"),"",IFERROR(VALUE(SUBSTITUTE(_xlfn.FILTERXML(M959,"//lonDeg"),".",MID(1/2,2,1))),""))</f>
        <v/>
      </c>
      <c r="H959" s="45">
        <f>IF(ISNUMBER(F959),SUBSTITUTE(ROUND(F959,6)&amp;"",",",".")&amp;", "&amp;SUBSTITUTE(ROUND(G959,6)&amp;"",",","."),"")</f>
        <v/>
      </c>
      <c r="I959" s="46">
        <f>IF(ISNUMBER(F959),IFERROR(HYPERLINK("https://www.mymapcodes.com/go/?t="&amp;IF(U959="","AAA",U959)&amp;"&amp;ma="&amp;LEFT(S959,V959-1)&amp;"&amp;mb="&amp;MID(S959,V959+1,99),"Open on MyMapcodes →"),""),"")</f>
        <v/>
      </c>
      <c r="J959" s="48">
        <f>IF(P959="","",IF(AC959="MISSING","Add the country code: put it in front of the mapcode (e.g. ZAF RDD.2J) or in column C. ZAF = South Africa.",IF(AC959&lt;&gt;"",AC959,IF(M959="NO CONNECTION","Excel couldn't reach the mapcode service. Click the REFRESH RESULTS box just above the table.",IF(NOT(ISNUMBER(F959)),"The mapcode service doesn't recognise "&amp;E959&amp;". Check the mapcode and the country code.",IF(AD959,"Two different country codes were given, so the one in front of the mapcode ("&amp;R959&amp;") was used.",IF(E959&lt;&gt;TRIM(UPPER(B959&amp;"")),"Tidied up to "&amp;E959&amp;".","")))))))</f>
        <v/>
      </c>
      <c r="L959" s="49">
        <f>IF(E959="","",MapcodeAPI&amp;"coords/"&amp;SUBSTITUTE(E959," ","%20"))&amp;LEFT($B$13,0)</f>
        <v/>
      </c>
      <c r="M959" s="49">
        <f>IF(L959="","",IFERROR(_xlfn.WEBSERVICE(L959),IF(MapcodeAPIBackup="","NO CONNECTION",IFERROR(_xlfn.WEBSERVICE(MapcodeAPIBackup&amp;MID(L959,LEN(MapcodeAPI)+1,999)),"NO CONNECTION"))))</f>
        <v/>
      </c>
      <c r="N959" t="inlineStr">
        <is>
          <t xml:space="preserve"> </t>
        </is>
      </c>
      <c r="P959" s="50">
        <f>IFERROR(IF(AND(TRIM(B959&amp;"")="",TRIM(C959&amp;"")=""),"","#"&amp;UPPER(B959&amp;"")),"#(ERROR)")</f>
        <v/>
      </c>
      <c r="Q959" s="50">
        <f>IF(P959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959,2,999)," "," "),"﻿"," "),"​"," "),"⁠"," ")," "," ")," "," "),CHAR(9)," "),CHAR(10)," "),CHAR(13)," "),"MAPCODE"," "),CHAR(34)," "),"“"," "),"”"," "),"'"," "),"’"," "),"‘"," "),"("," "),")"," "),"["," "),"]"," "),"{"," "),"}"," "),","," "),";"," "),"|"," "),":"," "),"/"," "),"\"," ")))</f>
        <v/>
      </c>
      <c r="R959" s="50">
        <f>IF(ISNUMBER(FIND(" ",Q959)),LEFT(Q959,FIND(" ",Q959)-1),"")</f>
        <v/>
      </c>
      <c r="S959" s="50">
        <f>IF(ISNUMBER(FIND(" ",Q959)),TRIM(MID(Q959,FIND(" ",Q959)+1,999)),Q959)</f>
        <v/>
      </c>
      <c r="T95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959&amp;"")," "," "),"﻿"," "),"​"," "),"⁠"," ")," "," ")," "," "),CHAR(9)," "),CHAR(10)," "),CHAR(13)," "),"MAPCODE"," "),CHAR(34)," "),"“"," "),"”"," "),"'"," "),"’"," "),"‘"," "),"("," "),")"," "),"["," "),"]"," "),"{"," "),"}"," "),","," "),";"," "),"|"," "),":"," "),"/"," "),"\"," "))</f>
        <v/>
      </c>
      <c r="U959" s="50">
        <f>IF(R959&lt;&gt;"",R959,T959)</f>
        <v/>
      </c>
      <c r="V959" s="50">
        <f>IFERROR(FIND(".",S959),0)</f>
        <v/>
      </c>
      <c r="W959" s="50">
        <f>IF(V959&gt;0,V959-1,LEN(S959))</f>
        <v/>
      </c>
      <c r="X959" s="50">
        <f>IF(V959=0,"",IFERROR(LEFT(MID(S959,V959+1,99),FIND("-",MID(S959,V959+1,99))-1),MID(S959,V959+1,99)))</f>
        <v/>
      </c>
      <c r="Y959" s="50">
        <f>LEN(X959)</f>
        <v/>
      </c>
      <c r="Z95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959,"0",""),"1",""),"2",""),"3",""),"4",""),"5",""),"6",""),"7",""),"8",""),"9",""),"A",""),"B",""),"C",""),"D",""),"E",""),"F",""),"G",""),"H",""),"I",""),"J",""),"K",""),"L",""),"M",""),"N",""),"O",""),"P",""),"Q",""),"R",""),"S",""),"T",""),"U",""),"V",""),"W",""),"X",""),"Y",""),"Z",""),".",""),"-","")</f>
        <v/>
      </c>
      <c r="AA959" s="50">
        <f>LEN(S959)-LEN(SUBSTITUTE(S959,".",""))</f>
        <v/>
      </c>
      <c r="AB959" s="50">
        <f>AND(W959=5,Y959=4)</f>
        <v/>
      </c>
      <c r="AC959" s="50">
        <f>IF(P959="","",IF(S959="","There is no mapcode in this row, only a country code.",IF(ISNUMBER(FIND(" ",S959)),"There are too many spaces. A mapcode looks like ZAF RDD.2J: the country code, one space, then the code.",IF(Z959&lt;&gt;"","Contains characters that can't be in a mapcode: "&amp;Z959,IF(OR(AA959&lt;&gt;1,W959&lt;2,W959&gt;5,Y959&lt;2,Y959&gt;4),"This doesn't look like a mapcode. Mapcodes look like RDD.2J: 2 to 5 letters or numbers, a dot, then 2 to 4 more.",IF(AND(U959="",NOT(AB959)),"MISSING",IF(AND(U959&lt;&gt;"",OR(LEN(U959)&lt;2,LEN(U959)&gt;6,ISNUMBER(FIND(".",U959)))),"The country code """&amp;U959&amp;""" doesn't look right. Use a code like ZAF (South Africa) or US-CA (California).","")))))))</f>
        <v/>
      </c>
      <c r="AD959" s="50">
        <f>AND(R959&lt;&gt;"",T959&lt;&gt;"",R959&lt;&gt;T959)</f>
        <v/>
      </c>
    </row>
    <row r="960">
      <c r="B960" s="44" t="n"/>
      <c r="C960" s="44" t="n"/>
      <c r="D960" s="45">
        <f>IF(P960="","",IF(AC960="MISSING","MISSING COUNTRY CODE",IF(AC960&lt;&gt;"","NOT A VALID MAPCODE",IF(M960="NO CONNECTION","NO CONNECTION",IF(NOT(ISNUMBER(F960)),"NOT FOUND",IF(AD960,"CONVERTED – PLEASE CHECK","CONVERTED"))))))</f>
        <v/>
      </c>
      <c r="E960" s="46">
        <f>IF(OR(P960="",AC960&lt;&gt;""),"",TRIM(U960&amp;" "&amp;S960))</f>
        <v/>
      </c>
      <c r="F960" s="47">
        <f>IF(OR(M960="",M960="NO CONNECTION"),"",IFERROR(VALUE(SUBSTITUTE(_xlfn.FILTERXML(M960,"//latDeg"),".",MID(1/2,2,1))),""))</f>
        <v/>
      </c>
      <c r="G960" s="47">
        <f>IF(OR(M960="",M960="NO CONNECTION"),"",IFERROR(VALUE(SUBSTITUTE(_xlfn.FILTERXML(M960,"//lonDeg"),".",MID(1/2,2,1))),""))</f>
        <v/>
      </c>
      <c r="H960" s="45">
        <f>IF(ISNUMBER(F960),SUBSTITUTE(ROUND(F960,6)&amp;"",",",".")&amp;", "&amp;SUBSTITUTE(ROUND(G960,6)&amp;"",",","."),"")</f>
        <v/>
      </c>
      <c r="I960" s="46">
        <f>IF(ISNUMBER(F960),IFERROR(HYPERLINK("https://www.mymapcodes.com/go/?t="&amp;IF(U960="","AAA",U960)&amp;"&amp;ma="&amp;LEFT(S960,V960-1)&amp;"&amp;mb="&amp;MID(S960,V960+1,99),"Open on MyMapcodes →"),""),"")</f>
        <v/>
      </c>
      <c r="J960" s="48">
        <f>IF(P960="","",IF(AC960="MISSING","Add the country code: put it in front of the mapcode (e.g. ZAF RDD.2J) or in column C. ZAF = South Africa.",IF(AC960&lt;&gt;"",AC960,IF(M960="NO CONNECTION","Excel couldn't reach the mapcode service. Click the REFRESH RESULTS box just above the table.",IF(NOT(ISNUMBER(F960)),"The mapcode service doesn't recognise "&amp;E960&amp;". Check the mapcode and the country code.",IF(AD960,"Two different country codes were given, so the one in front of the mapcode ("&amp;R960&amp;") was used.",IF(E960&lt;&gt;TRIM(UPPER(B960&amp;"")),"Tidied up to "&amp;E960&amp;".","")))))))</f>
        <v/>
      </c>
      <c r="L960" s="49">
        <f>IF(E960="","",MapcodeAPI&amp;"coords/"&amp;SUBSTITUTE(E960," ","%20"))&amp;LEFT($B$13,0)</f>
        <v/>
      </c>
      <c r="M960" s="49">
        <f>IF(L960="","",IFERROR(_xlfn.WEBSERVICE(L960),IF(MapcodeAPIBackup="","NO CONNECTION",IFERROR(_xlfn.WEBSERVICE(MapcodeAPIBackup&amp;MID(L960,LEN(MapcodeAPI)+1,999)),"NO CONNECTION"))))</f>
        <v/>
      </c>
      <c r="N960" t="inlineStr">
        <is>
          <t xml:space="preserve"> </t>
        </is>
      </c>
      <c r="P960" s="50">
        <f>IFERROR(IF(AND(TRIM(B960&amp;"")="",TRIM(C960&amp;"")=""),"","#"&amp;UPPER(B960&amp;"")),"#(ERROR)")</f>
        <v/>
      </c>
      <c r="Q960" s="50">
        <f>IF(P960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960,2,999)," "," "),"﻿"," "),"​"," "),"⁠"," ")," "," ")," "," "),CHAR(9)," "),CHAR(10)," "),CHAR(13)," "),"MAPCODE"," "),CHAR(34)," "),"“"," "),"”"," "),"'"," "),"’"," "),"‘"," "),"("," "),")"," "),"["," "),"]"," "),"{"," "),"}"," "),","," "),";"," "),"|"," "),":"," "),"/"," "),"\"," ")))</f>
        <v/>
      </c>
      <c r="R960" s="50">
        <f>IF(ISNUMBER(FIND(" ",Q960)),LEFT(Q960,FIND(" ",Q960)-1),"")</f>
        <v/>
      </c>
      <c r="S960" s="50">
        <f>IF(ISNUMBER(FIND(" ",Q960)),TRIM(MID(Q960,FIND(" ",Q960)+1,999)),Q960)</f>
        <v/>
      </c>
      <c r="T96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960&amp;"")," "," "),"﻿"," "),"​"," "),"⁠"," ")," "," ")," "," "),CHAR(9)," "),CHAR(10)," "),CHAR(13)," "),"MAPCODE"," "),CHAR(34)," "),"“"," "),"”"," "),"'"," "),"’"," "),"‘"," "),"("," "),")"," "),"["," "),"]"," "),"{"," "),"}"," "),","," "),";"," "),"|"," "),":"," "),"/"," "),"\"," "))</f>
        <v/>
      </c>
      <c r="U960" s="50">
        <f>IF(R960&lt;&gt;"",R960,T960)</f>
        <v/>
      </c>
      <c r="V960" s="50">
        <f>IFERROR(FIND(".",S960),0)</f>
        <v/>
      </c>
      <c r="W960" s="50">
        <f>IF(V960&gt;0,V960-1,LEN(S960))</f>
        <v/>
      </c>
      <c r="X960" s="50">
        <f>IF(V960=0,"",IFERROR(LEFT(MID(S960,V960+1,99),FIND("-",MID(S960,V960+1,99))-1),MID(S960,V960+1,99)))</f>
        <v/>
      </c>
      <c r="Y960" s="50">
        <f>LEN(X960)</f>
        <v/>
      </c>
      <c r="Z96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960,"0",""),"1",""),"2",""),"3",""),"4",""),"5",""),"6",""),"7",""),"8",""),"9",""),"A",""),"B",""),"C",""),"D",""),"E",""),"F",""),"G",""),"H",""),"I",""),"J",""),"K",""),"L",""),"M",""),"N",""),"O",""),"P",""),"Q",""),"R",""),"S",""),"T",""),"U",""),"V",""),"W",""),"X",""),"Y",""),"Z",""),".",""),"-","")</f>
        <v/>
      </c>
      <c r="AA960" s="50">
        <f>LEN(S960)-LEN(SUBSTITUTE(S960,".",""))</f>
        <v/>
      </c>
      <c r="AB960" s="50">
        <f>AND(W960=5,Y960=4)</f>
        <v/>
      </c>
      <c r="AC960" s="50">
        <f>IF(P960="","",IF(S960="","There is no mapcode in this row, only a country code.",IF(ISNUMBER(FIND(" ",S960)),"There are too many spaces. A mapcode looks like ZAF RDD.2J: the country code, one space, then the code.",IF(Z960&lt;&gt;"","Contains characters that can't be in a mapcode: "&amp;Z960,IF(OR(AA960&lt;&gt;1,W960&lt;2,W960&gt;5,Y960&lt;2,Y960&gt;4),"This doesn't look like a mapcode. Mapcodes look like RDD.2J: 2 to 5 letters or numbers, a dot, then 2 to 4 more.",IF(AND(U960="",NOT(AB960)),"MISSING",IF(AND(U960&lt;&gt;"",OR(LEN(U960)&lt;2,LEN(U960)&gt;6,ISNUMBER(FIND(".",U960)))),"The country code """&amp;U960&amp;""" doesn't look right. Use a code like ZAF (South Africa) or US-CA (California).","")))))))</f>
        <v/>
      </c>
      <c r="AD960" s="50">
        <f>AND(R960&lt;&gt;"",T960&lt;&gt;"",R960&lt;&gt;T960)</f>
        <v/>
      </c>
    </row>
    <row r="961">
      <c r="B961" s="44" t="n"/>
      <c r="C961" s="44" t="n"/>
      <c r="D961" s="45">
        <f>IF(P961="","",IF(AC961="MISSING","MISSING COUNTRY CODE",IF(AC961&lt;&gt;"","NOT A VALID MAPCODE",IF(M961="NO CONNECTION","NO CONNECTION",IF(NOT(ISNUMBER(F961)),"NOT FOUND",IF(AD961,"CONVERTED – PLEASE CHECK","CONVERTED"))))))</f>
        <v/>
      </c>
      <c r="E961" s="46">
        <f>IF(OR(P961="",AC961&lt;&gt;""),"",TRIM(U961&amp;" "&amp;S961))</f>
        <v/>
      </c>
      <c r="F961" s="47">
        <f>IF(OR(M961="",M961="NO CONNECTION"),"",IFERROR(VALUE(SUBSTITUTE(_xlfn.FILTERXML(M961,"//latDeg"),".",MID(1/2,2,1))),""))</f>
        <v/>
      </c>
      <c r="G961" s="47">
        <f>IF(OR(M961="",M961="NO CONNECTION"),"",IFERROR(VALUE(SUBSTITUTE(_xlfn.FILTERXML(M961,"//lonDeg"),".",MID(1/2,2,1))),""))</f>
        <v/>
      </c>
      <c r="H961" s="45">
        <f>IF(ISNUMBER(F961),SUBSTITUTE(ROUND(F961,6)&amp;"",",",".")&amp;", "&amp;SUBSTITUTE(ROUND(G961,6)&amp;"",",","."),"")</f>
        <v/>
      </c>
      <c r="I961" s="46">
        <f>IF(ISNUMBER(F961),IFERROR(HYPERLINK("https://www.mymapcodes.com/go/?t="&amp;IF(U961="","AAA",U961)&amp;"&amp;ma="&amp;LEFT(S961,V961-1)&amp;"&amp;mb="&amp;MID(S961,V961+1,99),"Open on MyMapcodes →"),""),"")</f>
        <v/>
      </c>
      <c r="J961" s="48">
        <f>IF(P961="","",IF(AC961="MISSING","Add the country code: put it in front of the mapcode (e.g. ZAF RDD.2J) or in column C. ZAF = South Africa.",IF(AC961&lt;&gt;"",AC961,IF(M961="NO CONNECTION","Excel couldn't reach the mapcode service. Click the REFRESH RESULTS box just above the table.",IF(NOT(ISNUMBER(F961)),"The mapcode service doesn't recognise "&amp;E961&amp;". Check the mapcode and the country code.",IF(AD961,"Two different country codes were given, so the one in front of the mapcode ("&amp;R961&amp;") was used.",IF(E961&lt;&gt;TRIM(UPPER(B961&amp;"")),"Tidied up to "&amp;E961&amp;".","")))))))</f>
        <v/>
      </c>
      <c r="L961" s="49">
        <f>IF(E961="","",MapcodeAPI&amp;"coords/"&amp;SUBSTITUTE(E961," ","%20"))&amp;LEFT($B$13,0)</f>
        <v/>
      </c>
      <c r="M961" s="49">
        <f>IF(L961="","",IFERROR(_xlfn.WEBSERVICE(L961),IF(MapcodeAPIBackup="","NO CONNECTION",IFERROR(_xlfn.WEBSERVICE(MapcodeAPIBackup&amp;MID(L961,LEN(MapcodeAPI)+1,999)),"NO CONNECTION"))))</f>
        <v/>
      </c>
      <c r="N961" t="inlineStr">
        <is>
          <t xml:space="preserve"> </t>
        </is>
      </c>
      <c r="P961" s="50">
        <f>IFERROR(IF(AND(TRIM(B961&amp;"")="",TRIM(C961&amp;"")=""),"","#"&amp;UPPER(B961&amp;"")),"#(ERROR)")</f>
        <v/>
      </c>
      <c r="Q961" s="50">
        <f>IF(P961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961,2,999)," "," "),"﻿"," "),"​"," "),"⁠"," ")," "," ")," "," "),CHAR(9)," "),CHAR(10)," "),CHAR(13)," "),"MAPCODE"," "),CHAR(34)," "),"“"," "),"”"," "),"'"," "),"’"," "),"‘"," "),"("," "),")"," "),"["," "),"]"," "),"{"," "),"}"," "),","," "),";"," "),"|"," "),":"," "),"/"," "),"\"," ")))</f>
        <v/>
      </c>
      <c r="R961" s="50">
        <f>IF(ISNUMBER(FIND(" ",Q961)),LEFT(Q961,FIND(" ",Q961)-1),"")</f>
        <v/>
      </c>
      <c r="S961" s="50">
        <f>IF(ISNUMBER(FIND(" ",Q961)),TRIM(MID(Q961,FIND(" ",Q961)+1,999)),Q961)</f>
        <v/>
      </c>
      <c r="T96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961&amp;"")," "," "),"﻿"," "),"​"," "),"⁠"," ")," "," ")," "," "),CHAR(9)," "),CHAR(10)," "),CHAR(13)," "),"MAPCODE"," "),CHAR(34)," "),"“"," "),"”"," "),"'"," "),"’"," "),"‘"," "),"("," "),")"," "),"["," "),"]"," "),"{"," "),"}"," "),","," "),";"," "),"|"," "),":"," "),"/"," "),"\"," "))</f>
        <v/>
      </c>
      <c r="U961" s="50">
        <f>IF(R961&lt;&gt;"",R961,T961)</f>
        <v/>
      </c>
      <c r="V961" s="50">
        <f>IFERROR(FIND(".",S961),0)</f>
        <v/>
      </c>
      <c r="W961" s="50">
        <f>IF(V961&gt;0,V961-1,LEN(S961))</f>
        <v/>
      </c>
      <c r="X961" s="50">
        <f>IF(V961=0,"",IFERROR(LEFT(MID(S961,V961+1,99),FIND("-",MID(S961,V961+1,99))-1),MID(S961,V961+1,99)))</f>
        <v/>
      </c>
      <c r="Y961" s="50">
        <f>LEN(X961)</f>
        <v/>
      </c>
      <c r="Z96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961,"0",""),"1",""),"2",""),"3",""),"4",""),"5",""),"6",""),"7",""),"8",""),"9",""),"A",""),"B",""),"C",""),"D",""),"E",""),"F",""),"G",""),"H",""),"I",""),"J",""),"K",""),"L",""),"M",""),"N",""),"O",""),"P",""),"Q",""),"R",""),"S",""),"T",""),"U",""),"V",""),"W",""),"X",""),"Y",""),"Z",""),".",""),"-","")</f>
        <v/>
      </c>
      <c r="AA961" s="50">
        <f>LEN(S961)-LEN(SUBSTITUTE(S961,".",""))</f>
        <v/>
      </c>
      <c r="AB961" s="50">
        <f>AND(W961=5,Y961=4)</f>
        <v/>
      </c>
      <c r="AC961" s="50">
        <f>IF(P961="","",IF(S961="","There is no mapcode in this row, only a country code.",IF(ISNUMBER(FIND(" ",S961)),"There are too many spaces. A mapcode looks like ZAF RDD.2J: the country code, one space, then the code.",IF(Z961&lt;&gt;"","Contains characters that can't be in a mapcode: "&amp;Z961,IF(OR(AA961&lt;&gt;1,W961&lt;2,W961&gt;5,Y961&lt;2,Y961&gt;4),"This doesn't look like a mapcode. Mapcodes look like RDD.2J: 2 to 5 letters or numbers, a dot, then 2 to 4 more.",IF(AND(U961="",NOT(AB961)),"MISSING",IF(AND(U961&lt;&gt;"",OR(LEN(U961)&lt;2,LEN(U961)&gt;6,ISNUMBER(FIND(".",U961)))),"The country code """&amp;U961&amp;""" doesn't look right. Use a code like ZAF (South Africa) or US-CA (California).","")))))))</f>
        <v/>
      </c>
      <c r="AD961" s="50">
        <f>AND(R961&lt;&gt;"",T961&lt;&gt;"",R961&lt;&gt;T961)</f>
        <v/>
      </c>
    </row>
    <row r="962">
      <c r="B962" s="44" t="n"/>
      <c r="C962" s="44" t="n"/>
      <c r="D962" s="45">
        <f>IF(P962="","",IF(AC962="MISSING","MISSING COUNTRY CODE",IF(AC962&lt;&gt;"","NOT A VALID MAPCODE",IF(M962="NO CONNECTION","NO CONNECTION",IF(NOT(ISNUMBER(F962)),"NOT FOUND",IF(AD962,"CONVERTED – PLEASE CHECK","CONVERTED"))))))</f>
        <v/>
      </c>
      <c r="E962" s="46">
        <f>IF(OR(P962="",AC962&lt;&gt;""),"",TRIM(U962&amp;" "&amp;S962))</f>
        <v/>
      </c>
      <c r="F962" s="47">
        <f>IF(OR(M962="",M962="NO CONNECTION"),"",IFERROR(VALUE(SUBSTITUTE(_xlfn.FILTERXML(M962,"//latDeg"),".",MID(1/2,2,1))),""))</f>
        <v/>
      </c>
      <c r="G962" s="47">
        <f>IF(OR(M962="",M962="NO CONNECTION"),"",IFERROR(VALUE(SUBSTITUTE(_xlfn.FILTERXML(M962,"//lonDeg"),".",MID(1/2,2,1))),""))</f>
        <v/>
      </c>
      <c r="H962" s="45">
        <f>IF(ISNUMBER(F962),SUBSTITUTE(ROUND(F962,6)&amp;"",",",".")&amp;", "&amp;SUBSTITUTE(ROUND(G962,6)&amp;"",",","."),"")</f>
        <v/>
      </c>
      <c r="I962" s="46">
        <f>IF(ISNUMBER(F962),IFERROR(HYPERLINK("https://www.mymapcodes.com/go/?t="&amp;IF(U962="","AAA",U962)&amp;"&amp;ma="&amp;LEFT(S962,V962-1)&amp;"&amp;mb="&amp;MID(S962,V962+1,99),"Open on MyMapcodes →"),""),"")</f>
        <v/>
      </c>
      <c r="J962" s="48">
        <f>IF(P962="","",IF(AC962="MISSING","Add the country code: put it in front of the mapcode (e.g. ZAF RDD.2J) or in column C. ZAF = South Africa.",IF(AC962&lt;&gt;"",AC962,IF(M962="NO CONNECTION","Excel couldn't reach the mapcode service. Click the REFRESH RESULTS box just above the table.",IF(NOT(ISNUMBER(F962)),"The mapcode service doesn't recognise "&amp;E962&amp;". Check the mapcode and the country code.",IF(AD962,"Two different country codes were given, so the one in front of the mapcode ("&amp;R962&amp;") was used.",IF(E962&lt;&gt;TRIM(UPPER(B962&amp;"")),"Tidied up to "&amp;E962&amp;".","")))))))</f>
        <v/>
      </c>
      <c r="L962" s="49">
        <f>IF(E962="","",MapcodeAPI&amp;"coords/"&amp;SUBSTITUTE(E962," ","%20"))&amp;LEFT($B$13,0)</f>
        <v/>
      </c>
      <c r="M962" s="49">
        <f>IF(L962="","",IFERROR(_xlfn.WEBSERVICE(L962),IF(MapcodeAPIBackup="","NO CONNECTION",IFERROR(_xlfn.WEBSERVICE(MapcodeAPIBackup&amp;MID(L962,LEN(MapcodeAPI)+1,999)),"NO CONNECTION"))))</f>
        <v/>
      </c>
      <c r="N962" t="inlineStr">
        <is>
          <t xml:space="preserve"> </t>
        </is>
      </c>
      <c r="P962" s="50">
        <f>IFERROR(IF(AND(TRIM(B962&amp;"")="",TRIM(C962&amp;"")=""),"","#"&amp;UPPER(B962&amp;"")),"#(ERROR)")</f>
        <v/>
      </c>
      <c r="Q962" s="50">
        <f>IF(P962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962,2,999)," "," "),"﻿"," "),"​"," "),"⁠"," ")," "," ")," "," "),CHAR(9)," "),CHAR(10)," "),CHAR(13)," "),"MAPCODE"," "),CHAR(34)," "),"“"," "),"”"," "),"'"," "),"’"," "),"‘"," "),"("," "),")"," "),"["," "),"]"," "),"{"," "),"}"," "),","," "),";"," "),"|"," "),":"," "),"/"," "),"\"," ")))</f>
        <v/>
      </c>
      <c r="R962" s="50">
        <f>IF(ISNUMBER(FIND(" ",Q962)),LEFT(Q962,FIND(" ",Q962)-1),"")</f>
        <v/>
      </c>
      <c r="S962" s="50">
        <f>IF(ISNUMBER(FIND(" ",Q962)),TRIM(MID(Q962,FIND(" ",Q962)+1,999)),Q962)</f>
        <v/>
      </c>
      <c r="T96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962&amp;"")," "," "),"﻿"," "),"​"," "),"⁠"," ")," "," ")," "," "),CHAR(9)," "),CHAR(10)," "),CHAR(13)," "),"MAPCODE"," "),CHAR(34)," "),"“"," "),"”"," "),"'"," "),"’"," "),"‘"," "),"("," "),")"," "),"["," "),"]"," "),"{"," "),"}"," "),","," "),";"," "),"|"," "),":"," "),"/"," "),"\"," "))</f>
        <v/>
      </c>
      <c r="U962" s="50">
        <f>IF(R962&lt;&gt;"",R962,T962)</f>
        <v/>
      </c>
      <c r="V962" s="50">
        <f>IFERROR(FIND(".",S962),0)</f>
        <v/>
      </c>
      <c r="W962" s="50">
        <f>IF(V962&gt;0,V962-1,LEN(S962))</f>
        <v/>
      </c>
      <c r="X962" s="50">
        <f>IF(V962=0,"",IFERROR(LEFT(MID(S962,V962+1,99),FIND("-",MID(S962,V962+1,99))-1),MID(S962,V962+1,99)))</f>
        <v/>
      </c>
      <c r="Y962" s="50">
        <f>LEN(X962)</f>
        <v/>
      </c>
      <c r="Z96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962,"0",""),"1",""),"2",""),"3",""),"4",""),"5",""),"6",""),"7",""),"8",""),"9",""),"A",""),"B",""),"C",""),"D",""),"E",""),"F",""),"G",""),"H",""),"I",""),"J",""),"K",""),"L",""),"M",""),"N",""),"O",""),"P",""),"Q",""),"R",""),"S",""),"T",""),"U",""),"V",""),"W",""),"X",""),"Y",""),"Z",""),".",""),"-","")</f>
        <v/>
      </c>
      <c r="AA962" s="50">
        <f>LEN(S962)-LEN(SUBSTITUTE(S962,".",""))</f>
        <v/>
      </c>
      <c r="AB962" s="50">
        <f>AND(W962=5,Y962=4)</f>
        <v/>
      </c>
      <c r="AC962" s="50">
        <f>IF(P962="","",IF(S962="","There is no mapcode in this row, only a country code.",IF(ISNUMBER(FIND(" ",S962)),"There are too many spaces. A mapcode looks like ZAF RDD.2J: the country code, one space, then the code.",IF(Z962&lt;&gt;"","Contains characters that can't be in a mapcode: "&amp;Z962,IF(OR(AA962&lt;&gt;1,W962&lt;2,W962&gt;5,Y962&lt;2,Y962&gt;4),"This doesn't look like a mapcode. Mapcodes look like RDD.2J: 2 to 5 letters or numbers, a dot, then 2 to 4 more.",IF(AND(U962="",NOT(AB962)),"MISSING",IF(AND(U962&lt;&gt;"",OR(LEN(U962)&lt;2,LEN(U962)&gt;6,ISNUMBER(FIND(".",U962)))),"The country code """&amp;U962&amp;""" doesn't look right. Use a code like ZAF (South Africa) or US-CA (California).","")))))))</f>
        <v/>
      </c>
      <c r="AD962" s="50">
        <f>AND(R962&lt;&gt;"",T962&lt;&gt;"",R962&lt;&gt;T962)</f>
        <v/>
      </c>
    </row>
    <row r="963">
      <c r="B963" s="44" t="n"/>
      <c r="C963" s="44" t="n"/>
      <c r="D963" s="45">
        <f>IF(P963="","",IF(AC963="MISSING","MISSING COUNTRY CODE",IF(AC963&lt;&gt;"","NOT A VALID MAPCODE",IF(M963="NO CONNECTION","NO CONNECTION",IF(NOT(ISNUMBER(F963)),"NOT FOUND",IF(AD963,"CONVERTED – PLEASE CHECK","CONVERTED"))))))</f>
        <v/>
      </c>
      <c r="E963" s="46">
        <f>IF(OR(P963="",AC963&lt;&gt;""),"",TRIM(U963&amp;" "&amp;S963))</f>
        <v/>
      </c>
      <c r="F963" s="47">
        <f>IF(OR(M963="",M963="NO CONNECTION"),"",IFERROR(VALUE(SUBSTITUTE(_xlfn.FILTERXML(M963,"//latDeg"),".",MID(1/2,2,1))),""))</f>
        <v/>
      </c>
      <c r="G963" s="47">
        <f>IF(OR(M963="",M963="NO CONNECTION"),"",IFERROR(VALUE(SUBSTITUTE(_xlfn.FILTERXML(M963,"//lonDeg"),".",MID(1/2,2,1))),""))</f>
        <v/>
      </c>
      <c r="H963" s="45">
        <f>IF(ISNUMBER(F963),SUBSTITUTE(ROUND(F963,6)&amp;"",",",".")&amp;", "&amp;SUBSTITUTE(ROUND(G963,6)&amp;"",",","."),"")</f>
        <v/>
      </c>
      <c r="I963" s="46">
        <f>IF(ISNUMBER(F963),IFERROR(HYPERLINK("https://www.mymapcodes.com/go/?t="&amp;IF(U963="","AAA",U963)&amp;"&amp;ma="&amp;LEFT(S963,V963-1)&amp;"&amp;mb="&amp;MID(S963,V963+1,99),"Open on MyMapcodes →"),""),"")</f>
        <v/>
      </c>
      <c r="J963" s="48">
        <f>IF(P963="","",IF(AC963="MISSING","Add the country code: put it in front of the mapcode (e.g. ZAF RDD.2J) or in column C. ZAF = South Africa.",IF(AC963&lt;&gt;"",AC963,IF(M963="NO CONNECTION","Excel couldn't reach the mapcode service. Click the REFRESH RESULTS box just above the table.",IF(NOT(ISNUMBER(F963)),"The mapcode service doesn't recognise "&amp;E963&amp;". Check the mapcode and the country code.",IF(AD963,"Two different country codes were given, so the one in front of the mapcode ("&amp;R963&amp;") was used.",IF(E963&lt;&gt;TRIM(UPPER(B963&amp;"")),"Tidied up to "&amp;E963&amp;".","")))))))</f>
        <v/>
      </c>
      <c r="L963" s="49">
        <f>IF(E963="","",MapcodeAPI&amp;"coords/"&amp;SUBSTITUTE(E963," ","%20"))&amp;LEFT($B$13,0)</f>
        <v/>
      </c>
      <c r="M963" s="49">
        <f>IF(L963="","",IFERROR(_xlfn.WEBSERVICE(L963),IF(MapcodeAPIBackup="","NO CONNECTION",IFERROR(_xlfn.WEBSERVICE(MapcodeAPIBackup&amp;MID(L963,LEN(MapcodeAPI)+1,999)),"NO CONNECTION"))))</f>
        <v/>
      </c>
      <c r="N963" t="inlineStr">
        <is>
          <t xml:space="preserve"> </t>
        </is>
      </c>
      <c r="P963" s="50">
        <f>IFERROR(IF(AND(TRIM(B963&amp;"")="",TRIM(C963&amp;"")=""),"","#"&amp;UPPER(B963&amp;"")),"#(ERROR)")</f>
        <v/>
      </c>
      <c r="Q963" s="50">
        <f>IF(P963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963,2,999)," "," "),"﻿"," "),"​"," "),"⁠"," ")," "," ")," "," "),CHAR(9)," "),CHAR(10)," "),CHAR(13)," "),"MAPCODE"," "),CHAR(34)," "),"“"," "),"”"," "),"'"," "),"’"," "),"‘"," "),"("," "),")"," "),"["," "),"]"," "),"{"," "),"}"," "),","," "),";"," "),"|"," "),":"," "),"/"," "),"\"," ")))</f>
        <v/>
      </c>
      <c r="R963" s="50">
        <f>IF(ISNUMBER(FIND(" ",Q963)),LEFT(Q963,FIND(" ",Q963)-1),"")</f>
        <v/>
      </c>
      <c r="S963" s="50">
        <f>IF(ISNUMBER(FIND(" ",Q963)),TRIM(MID(Q963,FIND(" ",Q963)+1,999)),Q963)</f>
        <v/>
      </c>
      <c r="T96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963&amp;"")," "," "),"﻿"," "),"​"," "),"⁠"," ")," "," ")," "," "),CHAR(9)," "),CHAR(10)," "),CHAR(13)," "),"MAPCODE"," "),CHAR(34)," "),"“"," "),"”"," "),"'"," "),"’"," "),"‘"," "),"("," "),")"," "),"["," "),"]"," "),"{"," "),"}"," "),","," "),";"," "),"|"," "),":"," "),"/"," "),"\"," "))</f>
        <v/>
      </c>
      <c r="U963" s="50">
        <f>IF(R963&lt;&gt;"",R963,T963)</f>
        <v/>
      </c>
      <c r="V963" s="50">
        <f>IFERROR(FIND(".",S963),0)</f>
        <v/>
      </c>
      <c r="W963" s="50">
        <f>IF(V963&gt;0,V963-1,LEN(S963))</f>
        <v/>
      </c>
      <c r="X963" s="50">
        <f>IF(V963=0,"",IFERROR(LEFT(MID(S963,V963+1,99),FIND("-",MID(S963,V963+1,99))-1),MID(S963,V963+1,99)))</f>
        <v/>
      </c>
      <c r="Y963" s="50">
        <f>LEN(X963)</f>
        <v/>
      </c>
      <c r="Z96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963,"0",""),"1",""),"2",""),"3",""),"4",""),"5",""),"6",""),"7",""),"8",""),"9",""),"A",""),"B",""),"C",""),"D",""),"E",""),"F",""),"G",""),"H",""),"I",""),"J",""),"K",""),"L",""),"M",""),"N",""),"O",""),"P",""),"Q",""),"R",""),"S",""),"T",""),"U",""),"V",""),"W",""),"X",""),"Y",""),"Z",""),".",""),"-","")</f>
        <v/>
      </c>
      <c r="AA963" s="50">
        <f>LEN(S963)-LEN(SUBSTITUTE(S963,".",""))</f>
        <v/>
      </c>
      <c r="AB963" s="50">
        <f>AND(W963=5,Y963=4)</f>
        <v/>
      </c>
      <c r="AC963" s="50">
        <f>IF(P963="","",IF(S963="","There is no mapcode in this row, only a country code.",IF(ISNUMBER(FIND(" ",S963)),"There are too many spaces. A mapcode looks like ZAF RDD.2J: the country code, one space, then the code.",IF(Z963&lt;&gt;"","Contains characters that can't be in a mapcode: "&amp;Z963,IF(OR(AA963&lt;&gt;1,W963&lt;2,W963&gt;5,Y963&lt;2,Y963&gt;4),"This doesn't look like a mapcode. Mapcodes look like RDD.2J: 2 to 5 letters or numbers, a dot, then 2 to 4 more.",IF(AND(U963="",NOT(AB963)),"MISSING",IF(AND(U963&lt;&gt;"",OR(LEN(U963)&lt;2,LEN(U963)&gt;6,ISNUMBER(FIND(".",U963)))),"The country code """&amp;U963&amp;""" doesn't look right. Use a code like ZAF (South Africa) or US-CA (California).","")))))))</f>
        <v/>
      </c>
      <c r="AD963" s="50">
        <f>AND(R963&lt;&gt;"",T963&lt;&gt;"",R963&lt;&gt;T963)</f>
        <v/>
      </c>
    </row>
    <row r="964">
      <c r="B964" s="44" t="n"/>
      <c r="C964" s="44" t="n"/>
      <c r="D964" s="45">
        <f>IF(P964="","",IF(AC964="MISSING","MISSING COUNTRY CODE",IF(AC964&lt;&gt;"","NOT A VALID MAPCODE",IF(M964="NO CONNECTION","NO CONNECTION",IF(NOT(ISNUMBER(F964)),"NOT FOUND",IF(AD964,"CONVERTED – PLEASE CHECK","CONVERTED"))))))</f>
        <v/>
      </c>
      <c r="E964" s="46">
        <f>IF(OR(P964="",AC964&lt;&gt;""),"",TRIM(U964&amp;" "&amp;S964))</f>
        <v/>
      </c>
      <c r="F964" s="47">
        <f>IF(OR(M964="",M964="NO CONNECTION"),"",IFERROR(VALUE(SUBSTITUTE(_xlfn.FILTERXML(M964,"//latDeg"),".",MID(1/2,2,1))),""))</f>
        <v/>
      </c>
      <c r="G964" s="47">
        <f>IF(OR(M964="",M964="NO CONNECTION"),"",IFERROR(VALUE(SUBSTITUTE(_xlfn.FILTERXML(M964,"//lonDeg"),".",MID(1/2,2,1))),""))</f>
        <v/>
      </c>
      <c r="H964" s="45">
        <f>IF(ISNUMBER(F964),SUBSTITUTE(ROUND(F964,6)&amp;"",",",".")&amp;", "&amp;SUBSTITUTE(ROUND(G964,6)&amp;"",",","."),"")</f>
        <v/>
      </c>
      <c r="I964" s="46">
        <f>IF(ISNUMBER(F964),IFERROR(HYPERLINK("https://www.mymapcodes.com/go/?t="&amp;IF(U964="","AAA",U964)&amp;"&amp;ma="&amp;LEFT(S964,V964-1)&amp;"&amp;mb="&amp;MID(S964,V964+1,99),"Open on MyMapcodes →"),""),"")</f>
        <v/>
      </c>
      <c r="J964" s="48">
        <f>IF(P964="","",IF(AC964="MISSING","Add the country code: put it in front of the mapcode (e.g. ZAF RDD.2J) or in column C. ZAF = South Africa.",IF(AC964&lt;&gt;"",AC964,IF(M964="NO CONNECTION","Excel couldn't reach the mapcode service. Click the REFRESH RESULTS box just above the table.",IF(NOT(ISNUMBER(F964)),"The mapcode service doesn't recognise "&amp;E964&amp;". Check the mapcode and the country code.",IF(AD964,"Two different country codes were given, so the one in front of the mapcode ("&amp;R964&amp;") was used.",IF(E964&lt;&gt;TRIM(UPPER(B964&amp;"")),"Tidied up to "&amp;E964&amp;".","")))))))</f>
        <v/>
      </c>
      <c r="L964" s="49">
        <f>IF(E964="","",MapcodeAPI&amp;"coords/"&amp;SUBSTITUTE(E964," ","%20"))&amp;LEFT($B$13,0)</f>
        <v/>
      </c>
      <c r="M964" s="49">
        <f>IF(L964="","",IFERROR(_xlfn.WEBSERVICE(L964),IF(MapcodeAPIBackup="","NO CONNECTION",IFERROR(_xlfn.WEBSERVICE(MapcodeAPIBackup&amp;MID(L964,LEN(MapcodeAPI)+1,999)),"NO CONNECTION"))))</f>
        <v/>
      </c>
      <c r="N964" t="inlineStr">
        <is>
          <t xml:space="preserve"> </t>
        </is>
      </c>
      <c r="P964" s="50">
        <f>IFERROR(IF(AND(TRIM(B964&amp;"")="",TRIM(C964&amp;"")=""),"","#"&amp;UPPER(B964&amp;"")),"#(ERROR)")</f>
        <v/>
      </c>
      <c r="Q964" s="50">
        <f>IF(P964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964,2,999)," "," "),"﻿"," "),"​"," "),"⁠"," ")," "," ")," "," "),CHAR(9)," "),CHAR(10)," "),CHAR(13)," "),"MAPCODE"," "),CHAR(34)," "),"“"," "),"”"," "),"'"," "),"’"," "),"‘"," "),"("," "),")"," "),"["," "),"]"," "),"{"," "),"}"," "),","," "),";"," "),"|"," "),":"," "),"/"," "),"\"," ")))</f>
        <v/>
      </c>
      <c r="R964" s="50">
        <f>IF(ISNUMBER(FIND(" ",Q964)),LEFT(Q964,FIND(" ",Q964)-1),"")</f>
        <v/>
      </c>
      <c r="S964" s="50">
        <f>IF(ISNUMBER(FIND(" ",Q964)),TRIM(MID(Q964,FIND(" ",Q964)+1,999)),Q964)</f>
        <v/>
      </c>
      <c r="T96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964&amp;"")," "," "),"﻿"," "),"​"," "),"⁠"," ")," "," ")," "," "),CHAR(9)," "),CHAR(10)," "),CHAR(13)," "),"MAPCODE"," "),CHAR(34)," "),"“"," "),"”"," "),"'"," "),"’"," "),"‘"," "),"("," "),")"," "),"["," "),"]"," "),"{"," "),"}"," "),","," "),";"," "),"|"," "),":"," "),"/"," "),"\"," "))</f>
        <v/>
      </c>
      <c r="U964" s="50">
        <f>IF(R964&lt;&gt;"",R964,T964)</f>
        <v/>
      </c>
      <c r="V964" s="50">
        <f>IFERROR(FIND(".",S964),0)</f>
        <v/>
      </c>
      <c r="W964" s="50">
        <f>IF(V964&gt;0,V964-1,LEN(S964))</f>
        <v/>
      </c>
      <c r="X964" s="50">
        <f>IF(V964=0,"",IFERROR(LEFT(MID(S964,V964+1,99),FIND("-",MID(S964,V964+1,99))-1),MID(S964,V964+1,99)))</f>
        <v/>
      </c>
      <c r="Y964" s="50">
        <f>LEN(X964)</f>
        <v/>
      </c>
      <c r="Z96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964,"0",""),"1",""),"2",""),"3",""),"4",""),"5",""),"6",""),"7",""),"8",""),"9",""),"A",""),"B",""),"C",""),"D",""),"E",""),"F",""),"G",""),"H",""),"I",""),"J",""),"K",""),"L",""),"M",""),"N",""),"O",""),"P",""),"Q",""),"R",""),"S",""),"T",""),"U",""),"V",""),"W",""),"X",""),"Y",""),"Z",""),".",""),"-","")</f>
        <v/>
      </c>
      <c r="AA964" s="50">
        <f>LEN(S964)-LEN(SUBSTITUTE(S964,".",""))</f>
        <v/>
      </c>
      <c r="AB964" s="50">
        <f>AND(W964=5,Y964=4)</f>
        <v/>
      </c>
      <c r="AC964" s="50">
        <f>IF(P964="","",IF(S964="","There is no mapcode in this row, only a country code.",IF(ISNUMBER(FIND(" ",S964)),"There are too many spaces. A mapcode looks like ZAF RDD.2J: the country code, one space, then the code.",IF(Z964&lt;&gt;"","Contains characters that can't be in a mapcode: "&amp;Z964,IF(OR(AA964&lt;&gt;1,W964&lt;2,W964&gt;5,Y964&lt;2,Y964&gt;4),"This doesn't look like a mapcode. Mapcodes look like RDD.2J: 2 to 5 letters or numbers, a dot, then 2 to 4 more.",IF(AND(U964="",NOT(AB964)),"MISSING",IF(AND(U964&lt;&gt;"",OR(LEN(U964)&lt;2,LEN(U964)&gt;6,ISNUMBER(FIND(".",U964)))),"The country code """&amp;U964&amp;""" doesn't look right. Use a code like ZAF (South Africa) or US-CA (California).","")))))))</f>
        <v/>
      </c>
      <c r="AD964" s="50">
        <f>AND(R964&lt;&gt;"",T964&lt;&gt;"",R964&lt;&gt;T964)</f>
        <v/>
      </c>
    </row>
    <row r="965">
      <c r="B965" s="44" t="n"/>
      <c r="C965" s="44" t="n"/>
      <c r="D965" s="45">
        <f>IF(P965="","",IF(AC965="MISSING","MISSING COUNTRY CODE",IF(AC965&lt;&gt;"","NOT A VALID MAPCODE",IF(M965="NO CONNECTION","NO CONNECTION",IF(NOT(ISNUMBER(F965)),"NOT FOUND",IF(AD965,"CONVERTED – PLEASE CHECK","CONVERTED"))))))</f>
        <v/>
      </c>
      <c r="E965" s="46">
        <f>IF(OR(P965="",AC965&lt;&gt;""),"",TRIM(U965&amp;" "&amp;S965))</f>
        <v/>
      </c>
      <c r="F965" s="47">
        <f>IF(OR(M965="",M965="NO CONNECTION"),"",IFERROR(VALUE(SUBSTITUTE(_xlfn.FILTERXML(M965,"//latDeg"),".",MID(1/2,2,1))),""))</f>
        <v/>
      </c>
      <c r="G965" s="47">
        <f>IF(OR(M965="",M965="NO CONNECTION"),"",IFERROR(VALUE(SUBSTITUTE(_xlfn.FILTERXML(M965,"//lonDeg"),".",MID(1/2,2,1))),""))</f>
        <v/>
      </c>
      <c r="H965" s="45">
        <f>IF(ISNUMBER(F965),SUBSTITUTE(ROUND(F965,6)&amp;"",",",".")&amp;", "&amp;SUBSTITUTE(ROUND(G965,6)&amp;"",",","."),"")</f>
        <v/>
      </c>
      <c r="I965" s="46">
        <f>IF(ISNUMBER(F965),IFERROR(HYPERLINK("https://www.mymapcodes.com/go/?t="&amp;IF(U965="","AAA",U965)&amp;"&amp;ma="&amp;LEFT(S965,V965-1)&amp;"&amp;mb="&amp;MID(S965,V965+1,99),"Open on MyMapcodes →"),""),"")</f>
        <v/>
      </c>
      <c r="J965" s="48">
        <f>IF(P965="","",IF(AC965="MISSING","Add the country code: put it in front of the mapcode (e.g. ZAF RDD.2J) or in column C. ZAF = South Africa.",IF(AC965&lt;&gt;"",AC965,IF(M965="NO CONNECTION","Excel couldn't reach the mapcode service. Click the REFRESH RESULTS box just above the table.",IF(NOT(ISNUMBER(F965)),"The mapcode service doesn't recognise "&amp;E965&amp;". Check the mapcode and the country code.",IF(AD965,"Two different country codes were given, so the one in front of the mapcode ("&amp;R965&amp;") was used.",IF(E965&lt;&gt;TRIM(UPPER(B965&amp;"")),"Tidied up to "&amp;E965&amp;".","")))))))</f>
        <v/>
      </c>
      <c r="L965" s="49">
        <f>IF(E965="","",MapcodeAPI&amp;"coords/"&amp;SUBSTITUTE(E965," ","%20"))&amp;LEFT($B$13,0)</f>
        <v/>
      </c>
      <c r="M965" s="49">
        <f>IF(L965="","",IFERROR(_xlfn.WEBSERVICE(L965),IF(MapcodeAPIBackup="","NO CONNECTION",IFERROR(_xlfn.WEBSERVICE(MapcodeAPIBackup&amp;MID(L965,LEN(MapcodeAPI)+1,999)),"NO CONNECTION"))))</f>
        <v/>
      </c>
      <c r="N965" t="inlineStr">
        <is>
          <t xml:space="preserve"> </t>
        </is>
      </c>
      <c r="P965" s="50">
        <f>IFERROR(IF(AND(TRIM(B965&amp;"")="",TRIM(C965&amp;"")=""),"","#"&amp;UPPER(B965&amp;"")),"#(ERROR)")</f>
        <v/>
      </c>
      <c r="Q965" s="50">
        <f>IF(P965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965,2,999)," "," "),"﻿"," "),"​"," "),"⁠"," ")," "," ")," "," "),CHAR(9)," "),CHAR(10)," "),CHAR(13)," "),"MAPCODE"," "),CHAR(34)," "),"“"," "),"”"," "),"'"," "),"’"," "),"‘"," "),"("," "),")"," "),"["," "),"]"," "),"{"," "),"}"," "),","," "),";"," "),"|"," "),":"," "),"/"," "),"\"," ")))</f>
        <v/>
      </c>
      <c r="R965" s="50">
        <f>IF(ISNUMBER(FIND(" ",Q965)),LEFT(Q965,FIND(" ",Q965)-1),"")</f>
        <v/>
      </c>
      <c r="S965" s="50">
        <f>IF(ISNUMBER(FIND(" ",Q965)),TRIM(MID(Q965,FIND(" ",Q965)+1,999)),Q965)</f>
        <v/>
      </c>
      <c r="T96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965&amp;"")," "," "),"﻿"," "),"​"," "),"⁠"," ")," "," ")," "," "),CHAR(9)," "),CHAR(10)," "),CHAR(13)," "),"MAPCODE"," "),CHAR(34)," "),"“"," "),"”"," "),"'"," "),"’"," "),"‘"," "),"("," "),")"," "),"["," "),"]"," "),"{"," "),"}"," "),","," "),";"," "),"|"," "),":"," "),"/"," "),"\"," "))</f>
        <v/>
      </c>
      <c r="U965" s="50">
        <f>IF(R965&lt;&gt;"",R965,T965)</f>
        <v/>
      </c>
      <c r="V965" s="50">
        <f>IFERROR(FIND(".",S965),0)</f>
        <v/>
      </c>
      <c r="W965" s="50">
        <f>IF(V965&gt;0,V965-1,LEN(S965))</f>
        <v/>
      </c>
      <c r="X965" s="50">
        <f>IF(V965=0,"",IFERROR(LEFT(MID(S965,V965+1,99),FIND("-",MID(S965,V965+1,99))-1),MID(S965,V965+1,99)))</f>
        <v/>
      </c>
      <c r="Y965" s="50">
        <f>LEN(X965)</f>
        <v/>
      </c>
      <c r="Z96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965,"0",""),"1",""),"2",""),"3",""),"4",""),"5",""),"6",""),"7",""),"8",""),"9",""),"A",""),"B",""),"C",""),"D",""),"E",""),"F",""),"G",""),"H",""),"I",""),"J",""),"K",""),"L",""),"M",""),"N",""),"O",""),"P",""),"Q",""),"R",""),"S",""),"T",""),"U",""),"V",""),"W",""),"X",""),"Y",""),"Z",""),".",""),"-","")</f>
        <v/>
      </c>
      <c r="AA965" s="50">
        <f>LEN(S965)-LEN(SUBSTITUTE(S965,".",""))</f>
        <v/>
      </c>
      <c r="AB965" s="50">
        <f>AND(W965=5,Y965=4)</f>
        <v/>
      </c>
      <c r="AC965" s="50">
        <f>IF(P965="","",IF(S965="","There is no mapcode in this row, only a country code.",IF(ISNUMBER(FIND(" ",S965)),"There are too many spaces. A mapcode looks like ZAF RDD.2J: the country code, one space, then the code.",IF(Z965&lt;&gt;"","Contains characters that can't be in a mapcode: "&amp;Z965,IF(OR(AA965&lt;&gt;1,W965&lt;2,W965&gt;5,Y965&lt;2,Y965&gt;4),"This doesn't look like a mapcode. Mapcodes look like RDD.2J: 2 to 5 letters or numbers, a dot, then 2 to 4 more.",IF(AND(U965="",NOT(AB965)),"MISSING",IF(AND(U965&lt;&gt;"",OR(LEN(U965)&lt;2,LEN(U965)&gt;6,ISNUMBER(FIND(".",U965)))),"The country code """&amp;U965&amp;""" doesn't look right. Use a code like ZAF (South Africa) or US-CA (California).","")))))))</f>
        <v/>
      </c>
      <c r="AD965" s="50">
        <f>AND(R965&lt;&gt;"",T965&lt;&gt;"",R965&lt;&gt;T965)</f>
        <v/>
      </c>
    </row>
    <row r="966">
      <c r="B966" s="44" t="n"/>
      <c r="C966" s="44" t="n"/>
      <c r="D966" s="45">
        <f>IF(P966="","",IF(AC966="MISSING","MISSING COUNTRY CODE",IF(AC966&lt;&gt;"","NOT A VALID MAPCODE",IF(M966="NO CONNECTION","NO CONNECTION",IF(NOT(ISNUMBER(F966)),"NOT FOUND",IF(AD966,"CONVERTED – PLEASE CHECK","CONVERTED"))))))</f>
        <v/>
      </c>
      <c r="E966" s="46">
        <f>IF(OR(P966="",AC966&lt;&gt;""),"",TRIM(U966&amp;" "&amp;S966))</f>
        <v/>
      </c>
      <c r="F966" s="47">
        <f>IF(OR(M966="",M966="NO CONNECTION"),"",IFERROR(VALUE(SUBSTITUTE(_xlfn.FILTERXML(M966,"//latDeg"),".",MID(1/2,2,1))),""))</f>
        <v/>
      </c>
      <c r="G966" s="47">
        <f>IF(OR(M966="",M966="NO CONNECTION"),"",IFERROR(VALUE(SUBSTITUTE(_xlfn.FILTERXML(M966,"//lonDeg"),".",MID(1/2,2,1))),""))</f>
        <v/>
      </c>
      <c r="H966" s="45">
        <f>IF(ISNUMBER(F966),SUBSTITUTE(ROUND(F966,6)&amp;"",",",".")&amp;", "&amp;SUBSTITUTE(ROUND(G966,6)&amp;"",",","."),"")</f>
        <v/>
      </c>
      <c r="I966" s="46">
        <f>IF(ISNUMBER(F966),IFERROR(HYPERLINK("https://www.mymapcodes.com/go/?t="&amp;IF(U966="","AAA",U966)&amp;"&amp;ma="&amp;LEFT(S966,V966-1)&amp;"&amp;mb="&amp;MID(S966,V966+1,99),"Open on MyMapcodes →"),""),"")</f>
        <v/>
      </c>
      <c r="J966" s="48">
        <f>IF(P966="","",IF(AC966="MISSING","Add the country code: put it in front of the mapcode (e.g. ZAF RDD.2J) or in column C. ZAF = South Africa.",IF(AC966&lt;&gt;"",AC966,IF(M966="NO CONNECTION","Excel couldn't reach the mapcode service. Click the REFRESH RESULTS box just above the table.",IF(NOT(ISNUMBER(F966)),"The mapcode service doesn't recognise "&amp;E966&amp;". Check the mapcode and the country code.",IF(AD966,"Two different country codes were given, so the one in front of the mapcode ("&amp;R966&amp;") was used.",IF(E966&lt;&gt;TRIM(UPPER(B966&amp;"")),"Tidied up to "&amp;E966&amp;".","")))))))</f>
        <v/>
      </c>
      <c r="L966" s="49">
        <f>IF(E966="","",MapcodeAPI&amp;"coords/"&amp;SUBSTITUTE(E966," ","%20"))&amp;LEFT($B$13,0)</f>
        <v/>
      </c>
      <c r="M966" s="49">
        <f>IF(L966="","",IFERROR(_xlfn.WEBSERVICE(L966),IF(MapcodeAPIBackup="","NO CONNECTION",IFERROR(_xlfn.WEBSERVICE(MapcodeAPIBackup&amp;MID(L966,LEN(MapcodeAPI)+1,999)),"NO CONNECTION"))))</f>
        <v/>
      </c>
      <c r="N966" t="inlineStr">
        <is>
          <t xml:space="preserve"> </t>
        </is>
      </c>
      <c r="P966" s="50">
        <f>IFERROR(IF(AND(TRIM(B966&amp;"")="",TRIM(C966&amp;"")=""),"","#"&amp;UPPER(B966&amp;"")),"#(ERROR)")</f>
        <v/>
      </c>
      <c r="Q966" s="50">
        <f>IF(P966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966,2,999)," "," "),"﻿"," "),"​"," "),"⁠"," ")," "," ")," "," "),CHAR(9)," "),CHAR(10)," "),CHAR(13)," "),"MAPCODE"," "),CHAR(34)," "),"“"," "),"”"," "),"'"," "),"’"," "),"‘"," "),"("," "),")"," "),"["," "),"]"," "),"{"," "),"}"," "),","," "),";"," "),"|"," "),":"," "),"/"," "),"\"," ")))</f>
        <v/>
      </c>
      <c r="R966" s="50">
        <f>IF(ISNUMBER(FIND(" ",Q966)),LEFT(Q966,FIND(" ",Q966)-1),"")</f>
        <v/>
      </c>
      <c r="S966" s="50">
        <f>IF(ISNUMBER(FIND(" ",Q966)),TRIM(MID(Q966,FIND(" ",Q966)+1,999)),Q966)</f>
        <v/>
      </c>
      <c r="T96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966&amp;"")," "," "),"﻿"," "),"​"," "),"⁠"," ")," "," ")," "," "),CHAR(9)," "),CHAR(10)," "),CHAR(13)," "),"MAPCODE"," "),CHAR(34)," "),"“"," "),"”"," "),"'"," "),"’"," "),"‘"," "),"("," "),")"," "),"["," "),"]"," "),"{"," "),"}"," "),","," "),";"," "),"|"," "),":"," "),"/"," "),"\"," "))</f>
        <v/>
      </c>
      <c r="U966" s="50">
        <f>IF(R966&lt;&gt;"",R966,T966)</f>
        <v/>
      </c>
      <c r="V966" s="50">
        <f>IFERROR(FIND(".",S966),0)</f>
        <v/>
      </c>
      <c r="W966" s="50">
        <f>IF(V966&gt;0,V966-1,LEN(S966))</f>
        <v/>
      </c>
      <c r="X966" s="50">
        <f>IF(V966=0,"",IFERROR(LEFT(MID(S966,V966+1,99),FIND("-",MID(S966,V966+1,99))-1),MID(S966,V966+1,99)))</f>
        <v/>
      </c>
      <c r="Y966" s="50">
        <f>LEN(X966)</f>
        <v/>
      </c>
      <c r="Z96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966,"0",""),"1",""),"2",""),"3",""),"4",""),"5",""),"6",""),"7",""),"8",""),"9",""),"A",""),"B",""),"C",""),"D",""),"E",""),"F",""),"G",""),"H",""),"I",""),"J",""),"K",""),"L",""),"M",""),"N",""),"O",""),"P",""),"Q",""),"R",""),"S",""),"T",""),"U",""),"V",""),"W",""),"X",""),"Y",""),"Z",""),".",""),"-","")</f>
        <v/>
      </c>
      <c r="AA966" s="50">
        <f>LEN(S966)-LEN(SUBSTITUTE(S966,".",""))</f>
        <v/>
      </c>
      <c r="AB966" s="50">
        <f>AND(W966=5,Y966=4)</f>
        <v/>
      </c>
      <c r="AC966" s="50">
        <f>IF(P966="","",IF(S966="","There is no mapcode in this row, only a country code.",IF(ISNUMBER(FIND(" ",S966)),"There are too many spaces. A mapcode looks like ZAF RDD.2J: the country code, one space, then the code.",IF(Z966&lt;&gt;"","Contains characters that can't be in a mapcode: "&amp;Z966,IF(OR(AA966&lt;&gt;1,W966&lt;2,W966&gt;5,Y966&lt;2,Y966&gt;4),"This doesn't look like a mapcode. Mapcodes look like RDD.2J: 2 to 5 letters or numbers, a dot, then 2 to 4 more.",IF(AND(U966="",NOT(AB966)),"MISSING",IF(AND(U966&lt;&gt;"",OR(LEN(U966)&lt;2,LEN(U966)&gt;6,ISNUMBER(FIND(".",U966)))),"The country code """&amp;U966&amp;""" doesn't look right. Use a code like ZAF (South Africa) or US-CA (California).","")))))))</f>
        <v/>
      </c>
      <c r="AD966" s="50">
        <f>AND(R966&lt;&gt;"",T966&lt;&gt;"",R966&lt;&gt;T966)</f>
        <v/>
      </c>
    </row>
    <row r="967">
      <c r="B967" s="44" t="n"/>
      <c r="C967" s="44" t="n"/>
      <c r="D967" s="45">
        <f>IF(P967="","",IF(AC967="MISSING","MISSING COUNTRY CODE",IF(AC967&lt;&gt;"","NOT A VALID MAPCODE",IF(M967="NO CONNECTION","NO CONNECTION",IF(NOT(ISNUMBER(F967)),"NOT FOUND",IF(AD967,"CONVERTED – PLEASE CHECK","CONVERTED"))))))</f>
        <v/>
      </c>
      <c r="E967" s="46">
        <f>IF(OR(P967="",AC967&lt;&gt;""),"",TRIM(U967&amp;" "&amp;S967))</f>
        <v/>
      </c>
      <c r="F967" s="47">
        <f>IF(OR(M967="",M967="NO CONNECTION"),"",IFERROR(VALUE(SUBSTITUTE(_xlfn.FILTERXML(M967,"//latDeg"),".",MID(1/2,2,1))),""))</f>
        <v/>
      </c>
      <c r="G967" s="47">
        <f>IF(OR(M967="",M967="NO CONNECTION"),"",IFERROR(VALUE(SUBSTITUTE(_xlfn.FILTERXML(M967,"//lonDeg"),".",MID(1/2,2,1))),""))</f>
        <v/>
      </c>
      <c r="H967" s="45">
        <f>IF(ISNUMBER(F967),SUBSTITUTE(ROUND(F967,6)&amp;"",",",".")&amp;", "&amp;SUBSTITUTE(ROUND(G967,6)&amp;"",",","."),"")</f>
        <v/>
      </c>
      <c r="I967" s="46">
        <f>IF(ISNUMBER(F967),IFERROR(HYPERLINK("https://www.mymapcodes.com/go/?t="&amp;IF(U967="","AAA",U967)&amp;"&amp;ma="&amp;LEFT(S967,V967-1)&amp;"&amp;mb="&amp;MID(S967,V967+1,99),"Open on MyMapcodes →"),""),"")</f>
        <v/>
      </c>
      <c r="J967" s="48">
        <f>IF(P967="","",IF(AC967="MISSING","Add the country code: put it in front of the mapcode (e.g. ZAF RDD.2J) or in column C. ZAF = South Africa.",IF(AC967&lt;&gt;"",AC967,IF(M967="NO CONNECTION","Excel couldn't reach the mapcode service. Click the REFRESH RESULTS box just above the table.",IF(NOT(ISNUMBER(F967)),"The mapcode service doesn't recognise "&amp;E967&amp;". Check the mapcode and the country code.",IF(AD967,"Two different country codes were given, so the one in front of the mapcode ("&amp;R967&amp;") was used.",IF(E967&lt;&gt;TRIM(UPPER(B967&amp;"")),"Tidied up to "&amp;E967&amp;".","")))))))</f>
        <v/>
      </c>
      <c r="L967" s="49">
        <f>IF(E967="","",MapcodeAPI&amp;"coords/"&amp;SUBSTITUTE(E967," ","%20"))&amp;LEFT($B$13,0)</f>
        <v/>
      </c>
      <c r="M967" s="49">
        <f>IF(L967="","",IFERROR(_xlfn.WEBSERVICE(L967),IF(MapcodeAPIBackup="","NO CONNECTION",IFERROR(_xlfn.WEBSERVICE(MapcodeAPIBackup&amp;MID(L967,LEN(MapcodeAPI)+1,999)),"NO CONNECTION"))))</f>
        <v/>
      </c>
      <c r="N967" t="inlineStr">
        <is>
          <t xml:space="preserve"> </t>
        </is>
      </c>
      <c r="P967" s="50">
        <f>IFERROR(IF(AND(TRIM(B967&amp;"")="",TRIM(C967&amp;"")=""),"","#"&amp;UPPER(B967&amp;"")),"#(ERROR)")</f>
        <v/>
      </c>
      <c r="Q967" s="50">
        <f>IF(P967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967,2,999)," "," "),"﻿"," "),"​"," "),"⁠"," ")," "," ")," "," "),CHAR(9)," "),CHAR(10)," "),CHAR(13)," "),"MAPCODE"," "),CHAR(34)," "),"“"," "),"”"," "),"'"," "),"’"," "),"‘"," "),"("," "),")"," "),"["," "),"]"," "),"{"," "),"}"," "),","," "),";"," "),"|"," "),":"," "),"/"," "),"\"," ")))</f>
        <v/>
      </c>
      <c r="R967" s="50">
        <f>IF(ISNUMBER(FIND(" ",Q967)),LEFT(Q967,FIND(" ",Q967)-1),"")</f>
        <v/>
      </c>
      <c r="S967" s="50">
        <f>IF(ISNUMBER(FIND(" ",Q967)),TRIM(MID(Q967,FIND(" ",Q967)+1,999)),Q967)</f>
        <v/>
      </c>
      <c r="T96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967&amp;"")," "," "),"﻿"," "),"​"," "),"⁠"," ")," "," ")," "," "),CHAR(9)," "),CHAR(10)," "),CHAR(13)," "),"MAPCODE"," "),CHAR(34)," "),"“"," "),"”"," "),"'"," "),"’"," "),"‘"," "),"("," "),")"," "),"["," "),"]"," "),"{"," "),"}"," "),","," "),";"," "),"|"," "),":"," "),"/"," "),"\"," "))</f>
        <v/>
      </c>
      <c r="U967" s="50">
        <f>IF(R967&lt;&gt;"",R967,T967)</f>
        <v/>
      </c>
      <c r="V967" s="50">
        <f>IFERROR(FIND(".",S967),0)</f>
        <v/>
      </c>
      <c r="W967" s="50">
        <f>IF(V967&gt;0,V967-1,LEN(S967))</f>
        <v/>
      </c>
      <c r="X967" s="50">
        <f>IF(V967=0,"",IFERROR(LEFT(MID(S967,V967+1,99),FIND("-",MID(S967,V967+1,99))-1),MID(S967,V967+1,99)))</f>
        <v/>
      </c>
      <c r="Y967" s="50">
        <f>LEN(X967)</f>
        <v/>
      </c>
      <c r="Z96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967,"0",""),"1",""),"2",""),"3",""),"4",""),"5",""),"6",""),"7",""),"8",""),"9",""),"A",""),"B",""),"C",""),"D",""),"E",""),"F",""),"G",""),"H",""),"I",""),"J",""),"K",""),"L",""),"M",""),"N",""),"O",""),"P",""),"Q",""),"R",""),"S",""),"T",""),"U",""),"V",""),"W",""),"X",""),"Y",""),"Z",""),".",""),"-","")</f>
        <v/>
      </c>
      <c r="AA967" s="50">
        <f>LEN(S967)-LEN(SUBSTITUTE(S967,".",""))</f>
        <v/>
      </c>
      <c r="AB967" s="50">
        <f>AND(W967=5,Y967=4)</f>
        <v/>
      </c>
      <c r="AC967" s="50">
        <f>IF(P967="","",IF(S967="","There is no mapcode in this row, only a country code.",IF(ISNUMBER(FIND(" ",S967)),"There are too many spaces. A mapcode looks like ZAF RDD.2J: the country code, one space, then the code.",IF(Z967&lt;&gt;"","Contains characters that can't be in a mapcode: "&amp;Z967,IF(OR(AA967&lt;&gt;1,W967&lt;2,W967&gt;5,Y967&lt;2,Y967&gt;4),"This doesn't look like a mapcode. Mapcodes look like RDD.2J: 2 to 5 letters or numbers, a dot, then 2 to 4 more.",IF(AND(U967="",NOT(AB967)),"MISSING",IF(AND(U967&lt;&gt;"",OR(LEN(U967)&lt;2,LEN(U967)&gt;6,ISNUMBER(FIND(".",U967)))),"The country code """&amp;U967&amp;""" doesn't look right. Use a code like ZAF (South Africa) or US-CA (California).","")))))))</f>
        <v/>
      </c>
      <c r="AD967" s="50">
        <f>AND(R967&lt;&gt;"",T967&lt;&gt;"",R967&lt;&gt;T967)</f>
        <v/>
      </c>
    </row>
    <row r="968">
      <c r="B968" s="44" t="n"/>
      <c r="C968" s="44" t="n"/>
      <c r="D968" s="45">
        <f>IF(P968="","",IF(AC968="MISSING","MISSING COUNTRY CODE",IF(AC968&lt;&gt;"","NOT A VALID MAPCODE",IF(M968="NO CONNECTION","NO CONNECTION",IF(NOT(ISNUMBER(F968)),"NOT FOUND",IF(AD968,"CONVERTED – PLEASE CHECK","CONVERTED"))))))</f>
        <v/>
      </c>
      <c r="E968" s="46">
        <f>IF(OR(P968="",AC968&lt;&gt;""),"",TRIM(U968&amp;" "&amp;S968))</f>
        <v/>
      </c>
      <c r="F968" s="47">
        <f>IF(OR(M968="",M968="NO CONNECTION"),"",IFERROR(VALUE(SUBSTITUTE(_xlfn.FILTERXML(M968,"//latDeg"),".",MID(1/2,2,1))),""))</f>
        <v/>
      </c>
      <c r="G968" s="47">
        <f>IF(OR(M968="",M968="NO CONNECTION"),"",IFERROR(VALUE(SUBSTITUTE(_xlfn.FILTERXML(M968,"//lonDeg"),".",MID(1/2,2,1))),""))</f>
        <v/>
      </c>
      <c r="H968" s="45">
        <f>IF(ISNUMBER(F968),SUBSTITUTE(ROUND(F968,6)&amp;"",",",".")&amp;", "&amp;SUBSTITUTE(ROUND(G968,6)&amp;"",",","."),"")</f>
        <v/>
      </c>
      <c r="I968" s="46">
        <f>IF(ISNUMBER(F968),IFERROR(HYPERLINK("https://www.mymapcodes.com/go/?t="&amp;IF(U968="","AAA",U968)&amp;"&amp;ma="&amp;LEFT(S968,V968-1)&amp;"&amp;mb="&amp;MID(S968,V968+1,99),"Open on MyMapcodes →"),""),"")</f>
        <v/>
      </c>
      <c r="J968" s="48">
        <f>IF(P968="","",IF(AC968="MISSING","Add the country code: put it in front of the mapcode (e.g. ZAF RDD.2J) or in column C. ZAF = South Africa.",IF(AC968&lt;&gt;"",AC968,IF(M968="NO CONNECTION","Excel couldn't reach the mapcode service. Click the REFRESH RESULTS box just above the table.",IF(NOT(ISNUMBER(F968)),"The mapcode service doesn't recognise "&amp;E968&amp;". Check the mapcode and the country code.",IF(AD968,"Two different country codes were given, so the one in front of the mapcode ("&amp;R968&amp;") was used.",IF(E968&lt;&gt;TRIM(UPPER(B968&amp;"")),"Tidied up to "&amp;E968&amp;".","")))))))</f>
        <v/>
      </c>
      <c r="L968" s="49">
        <f>IF(E968="","",MapcodeAPI&amp;"coords/"&amp;SUBSTITUTE(E968," ","%20"))&amp;LEFT($B$13,0)</f>
        <v/>
      </c>
      <c r="M968" s="49">
        <f>IF(L968="","",IFERROR(_xlfn.WEBSERVICE(L968),IF(MapcodeAPIBackup="","NO CONNECTION",IFERROR(_xlfn.WEBSERVICE(MapcodeAPIBackup&amp;MID(L968,LEN(MapcodeAPI)+1,999)),"NO CONNECTION"))))</f>
        <v/>
      </c>
      <c r="N968" t="inlineStr">
        <is>
          <t xml:space="preserve"> </t>
        </is>
      </c>
      <c r="P968" s="50">
        <f>IFERROR(IF(AND(TRIM(B968&amp;"")="",TRIM(C968&amp;"")=""),"","#"&amp;UPPER(B968&amp;"")),"#(ERROR)")</f>
        <v/>
      </c>
      <c r="Q968" s="50">
        <f>IF(P968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968,2,999)," "," "),"﻿"," "),"​"," "),"⁠"," ")," "," ")," "," "),CHAR(9)," "),CHAR(10)," "),CHAR(13)," "),"MAPCODE"," "),CHAR(34)," "),"“"," "),"”"," "),"'"," "),"’"," "),"‘"," "),"("," "),")"," "),"["," "),"]"," "),"{"," "),"}"," "),","," "),";"," "),"|"," "),":"," "),"/"," "),"\"," ")))</f>
        <v/>
      </c>
      <c r="R968" s="50">
        <f>IF(ISNUMBER(FIND(" ",Q968)),LEFT(Q968,FIND(" ",Q968)-1),"")</f>
        <v/>
      </c>
      <c r="S968" s="50">
        <f>IF(ISNUMBER(FIND(" ",Q968)),TRIM(MID(Q968,FIND(" ",Q968)+1,999)),Q968)</f>
        <v/>
      </c>
      <c r="T96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968&amp;"")," "," "),"﻿"," "),"​"," "),"⁠"," ")," "," ")," "," "),CHAR(9)," "),CHAR(10)," "),CHAR(13)," "),"MAPCODE"," "),CHAR(34)," "),"“"," "),"”"," "),"'"," "),"’"," "),"‘"," "),"("," "),")"," "),"["," "),"]"," "),"{"," "),"}"," "),","," "),";"," "),"|"," "),":"," "),"/"," "),"\"," "))</f>
        <v/>
      </c>
      <c r="U968" s="50">
        <f>IF(R968&lt;&gt;"",R968,T968)</f>
        <v/>
      </c>
      <c r="V968" s="50">
        <f>IFERROR(FIND(".",S968),0)</f>
        <v/>
      </c>
      <c r="W968" s="50">
        <f>IF(V968&gt;0,V968-1,LEN(S968))</f>
        <v/>
      </c>
      <c r="X968" s="50">
        <f>IF(V968=0,"",IFERROR(LEFT(MID(S968,V968+1,99),FIND("-",MID(S968,V968+1,99))-1),MID(S968,V968+1,99)))</f>
        <v/>
      </c>
      <c r="Y968" s="50">
        <f>LEN(X968)</f>
        <v/>
      </c>
      <c r="Z96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968,"0",""),"1",""),"2",""),"3",""),"4",""),"5",""),"6",""),"7",""),"8",""),"9",""),"A",""),"B",""),"C",""),"D",""),"E",""),"F",""),"G",""),"H",""),"I",""),"J",""),"K",""),"L",""),"M",""),"N",""),"O",""),"P",""),"Q",""),"R",""),"S",""),"T",""),"U",""),"V",""),"W",""),"X",""),"Y",""),"Z",""),".",""),"-","")</f>
        <v/>
      </c>
      <c r="AA968" s="50">
        <f>LEN(S968)-LEN(SUBSTITUTE(S968,".",""))</f>
        <v/>
      </c>
      <c r="AB968" s="50">
        <f>AND(W968=5,Y968=4)</f>
        <v/>
      </c>
      <c r="AC968" s="50">
        <f>IF(P968="","",IF(S968="","There is no mapcode in this row, only a country code.",IF(ISNUMBER(FIND(" ",S968)),"There are too many spaces. A mapcode looks like ZAF RDD.2J: the country code, one space, then the code.",IF(Z968&lt;&gt;"","Contains characters that can't be in a mapcode: "&amp;Z968,IF(OR(AA968&lt;&gt;1,W968&lt;2,W968&gt;5,Y968&lt;2,Y968&gt;4),"This doesn't look like a mapcode. Mapcodes look like RDD.2J: 2 to 5 letters or numbers, a dot, then 2 to 4 more.",IF(AND(U968="",NOT(AB968)),"MISSING",IF(AND(U968&lt;&gt;"",OR(LEN(U968)&lt;2,LEN(U968)&gt;6,ISNUMBER(FIND(".",U968)))),"The country code """&amp;U968&amp;""" doesn't look right. Use a code like ZAF (South Africa) or US-CA (California).","")))))))</f>
        <v/>
      </c>
      <c r="AD968" s="50">
        <f>AND(R968&lt;&gt;"",T968&lt;&gt;"",R968&lt;&gt;T968)</f>
        <v/>
      </c>
    </row>
    <row r="969">
      <c r="B969" s="44" t="n"/>
      <c r="C969" s="44" t="n"/>
      <c r="D969" s="45">
        <f>IF(P969="","",IF(AC969="MISSING","MISSING COUNTRY CODE",IF(AC969&lt;&gt;"","NOT A VALID MAPCODE",IF(M969="NO CONNECTION","NO CONNECTION",IF(NOT(ISNUMBER(F969)),"NOT FOUND",IF(AD969,"CONVERTED – PLEASE CHECK","CONVERTED"))))))</f>
        <v/>
      </c>
      <c r="E969" s="46">
        <f>IF(OR(P969="",AC969&lt;&gt;""),"",TRIM(U969&amp;" "&amp;S969))</f>
        <v/>
      </c>
      <c r="F969" s="47">
        <f>IF(OR(M969="",M969="NO CONNECTION"),"",IFERROR(VALUE(SUBSTITUTE(_xlfn.FILTERXML(M969,"//latDeg"),".",MID(1/2,2,1))),""))</f>
        <v/>
      </c>
      <c r="G969" s="47">
        <f>IF(OR(M969="",M969="NO CONNECTION"),"",IFERROR(VALUE(SUBSTITUTE(_xlfn.FILTERXML(M969,"//lonDeg"),".",MID(1/2,2,1))),""))</f>
        <v/>
      </c>
      <c r="H969" s="45">
        <f>IF(ISNUMBER(F969),SUBSTITUTE(ROUND(F969,6)&amp;"",",",".")&amp;", "&amp;SUBSTITUTE(ROUND(G969,6)&amp;"",",","."),"")</f>
        <v/>
      </c>
      <c r="I969" s="46">
        <f>IF(ISNUMBER(F969),IFERROR(HYPERLINK("https://www.mymapcodes.com/go/?t="&amp;IF(U969="","AAA",U969)&amp;"&amp;ma="&amp;LEFT(S969,V969-1)&amp;"&amp;mb="&amp;MID(S969,V969+1,99),"Open on MyMapcodes →"),""),"")</f>
        <v/>
      </c>
      <c r="J969" s="48">
        <f>IF(P969="","",IF(AC969="MISSING","Add the country code: put it in front of the mapcode (e.g. ZAF RDD.2J) or in column C. ZAF = South Africa.",IF(AC969&lt;&gt;"",AC969,IF(M969="NO CONNECTION","Excel couldn't reach the mapcode service. Click the REFRESH RESULTS box just above the table.",IF(NOT(ISNUMBER(F969)),"The mapcode service doesn't recognise "&amp;E969&amp;". Check the mapcode and the country code.",IF(AD969,"Two different country codes were given, so the one in front of the mapcode ("&amp;R969&amp;") was used.",IF(E969&lt;&gt;TRIM(UPPER(B969&amp;"")),"Tidied up to "&amp;E969&amp;".","")))))))</f>
        <v/>
      </c>
      <c r="L969" s="49">
        <f>IF(E969="","",MapcodeAPI&amp;"coords/"&amp;SUBSTITUTE(E969," ","%20"))&amp;LEFT($B$13,0)</f>
        <v/>
      </c>
      <c r="M969" s="49">
        <f>IF(L969="","",IFERROR(_xlfn.WEBSERVICE(L969),IF(MapcodeAPIBackup="","NO CONNECTION",IFERROR(_xlfn.WEBSERVICE(MapcodeAPIBackup&amp;MID(L969,LEN(MapcodeAPI)+1,999)),"NO CONNECTION"))))</f>
        <v/>
      </c>
      <c r="N969" t="inlineStr">
        <is>
          <t xml:space="preserve"> </t>
        </is>
      </c>
      <c r="P969" s="50">
        <f>IFERROR(IF(AND(TRIM(B969&amp;"")="",TRIM(C969&amp;"")=""),"","#"&amp;UPPER(B969&amp;"")),"#(ERROR)")</f>
        <v/>
      </c>
      <c r="Q969" s="50">
        <f>IF(P969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969,2,999)," "," "),"﻿"," "),"​"," "),"⁠"," ")," "," ")," "," "),CHAR(9)," "),CHAR(10)," "),CHAR(13)," "),"MAPCODE"," "),CHAR(34)," "),"“"," "),"”"," "),"'"," "),"’"," "),"‘"," "),"("," "),")"," "),"["," "),"]"," "),"{"," "),"}"," "),","," "),";"," "),"|"," "),":"," "),"/"," "),"\"," ")))</f>
        <v/>
      </c>
      <c r="R969" s="50">
        <f>IF(ISNUMBER(FIND(" ",Q969)),LEFT(Q969,FIND(" ",Q969)-1),"")</f>
        <v/>
      </c>
      <c r="S969" s="50">
        <f>IF(ISNUMBER(FIND(" ",Q969)),TRIM(MID(Q969,FIND(" ",Q969)+1,999)),Q969)</f>
        <v/>
      </c>
      <c r="T96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969&amp;"")," "," "),"﻿"," "),"​"," "),"⁠"," ")," "," ")," "," "),CHAR(9)," "),CHAR(10)," "),CHAR(13)," "),"MAPCODE"," "),CHAR(34)," "),"“"," "),"”"," "),"'"," "),"’"," "),"‘"," "),"("," "),")"," "),"["," "),"]"," "),"{"," "),"}"," "),","," "),";"," "),"|"," "),":"," "),"/"," "),"\"," "))</f>
        <v/>
      </c>
      <c r="U969" s="50">
        <f>IF(R969&lt;&gt;"",R969,T969)</f>
        <v/>
      </c>
      <c r="V969" s="50">
        <f>IFERROR(FIND(".",S969),0)</f>
        <v/>
      </c>
      <c r="W969" s="50">
        <f>IF(V969&gt;0,V969-1,LEN(S969))</f>
        <v/>
      </c>
      <c r="X969" s="50">
        <f>IF(V969=0,"",IFERROR(LEFT(MID(S969,V969+1,99),FIND("-",MID(S969,V969+1,99))-1),MID(S969,V969+1,99)))</f>
        <v/>
      </c>
      <c r="Y969" s="50">
        <f>LEN(X969)</f>
        <v/>
      </c>
      <c r="Z96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969,"0",""),"1",""),"2",""),"3",""),"4",""),"5",""),"6",""),"7",""),"8",""),"9",""),"A",""),"B",""),"C",""),"D",""),"E",""),"F",""),"G",""),"H",""),"I",""),"J",""),"K",""),"L",""),"M",""),"N",""),"O",""),"P",""),"Q",""),"R",""),"S",""),"T",""),"U",""),"V",""),"W",""),"X",""),"Y",""),"Z",""),".",""),"-","")</f>
        <v/>
      </c>
      <c r="AA969" s="50">
        <f>LEN(S969)-LEN(SUBSTITUTE(S969,".",""))</f>
        <v/>
      </c>
      <c r="AB969" s="50">
        <f>AND(W969=5,Y969=4)</f>
        <v/>
      </c>
      <c r="AC969" s="50">
        <f>IF(P969="","",IF(S969="","There is no mapcode in this row, only a country code.",IF(ISNUMBER(FIND(" ",S969)),"There are too many spaces. A mapcode looks like ZAF RDD.2J: the country code, one space, then the code.",IF(Z969&lt;&gt;"","Contains characters that can't be in a mapcode: "&amp;Z969,IF(OR(AA969&lt;&gt;1,W969&lt;2,W969&gt;5,Y969&lt;2,Y969&gt;4),"This doesn't look like a mapcode. Mapcodes look like RDD.2J: 2 to 5 letters or numbers, a dot, then 2 to 4 more.",IF(AND(U969="",NOT(AB969)),"MISSING",IF(AND(U969&lt;&gt;"",OR(LEN(U969)&lt;2,LEN(U969)&gt;6,ISNUMBER(FIND(".",U969)))),"The country code """&amp;U969&amp;""" doesn't look right. Use a code like ZAF (South Africa) or US-CA (California).","")))))))</f>
        <v/>
      </c>
      <c r="AD969" s="50">
        <f>AND(R969&lt;&gt;"",T969&lt;&gt;"",R969&lt;&gt;T969)</f>
        <v/>
      </c>
    </row>
    <row r="970">
      <c r="B970" s="44" t="n"/>
      <c r="C970" s="44" t="n"/>
      <c r="D970" s="45">
        <f>IF(P970="","",IF(AC970="MISSING","MISSING COUNTRY CODE",IF(AC970&lt;&gt;"","NOT A VALID MAPCODE",IF(M970="NO CONNECTION","NO CONNECTION",IF(NOT(ISNUMBER(F970)),"NOT FOUND",IF(AD970,"CONVERTED – PLEASE CHECK","CONVERTED"))))))</f>
        <v/>
      </c>
      <c r="E970" s="46">
        <f>IF(OR(P970="",AC970&lt;&gt;""),"",TRIM(U970&amp;" "&amp;S970))</f>
        <v/>
      </c>
      <c r="F970" s="47">
        <f>IF(OR(M970="",M970="NO CONNECTION"),"",IFERROR(VALUE(SUBSTITUTE(_xlfn.FILTERXML(M970,"//latDeg"),".",MID(1/2,2,1))),""))</f>
        <v/>
      </c>
      <c r="G970" s="47">
        <f>IF(OR(M970="",M970="NO CONNECTION"),"",IFERROR(VALUE(SUBSTITUTE(_xlfn.FILTERXML(M970,"//lonDeg"),".",MID(1/2,2,1))),""))</f>
        <v/>
      </c>
      <c r="H970" s="45">
        <f>IF(ISNUMBER(F970),SUBSTITUTE(ROUND(F970,6)&amp;"",",",".")&amp;", "&amp;SUBSTITUTE(ROUND(G970,6)&amp;"",",","."),"")</f>
        <v/>
      </c>
      <c r="I970" s="46">
        <f>IF(ISNUMBER(F970),IFERROR(HYPERLINK("https://www.mymapcodes.com/go/?t="&amp;IF(U970="","AAA",U970)&amp;"&amp;ma="&amp;LEFT(S970,V970-1)&amp;"&amp;mb="&amp;MID(S970,V970+1,99),"Open on MyMapcodes →"),""),"")</f>
        <v/>
      </c>
      <c r="J970" s="48">
        <f>IF(P970="","",IF(AC970="MISSING","Add the country code: put it in front of the mapcode (e.g. ZAF RDD.2J) or in column C. ZAF = South Africa.",IF(AC970&lt;&gt;"",AC970,IF(M970="NO CONNECTION","Excel couldn't reach the mapcode service. Click the REFRESH RESULTS box just above the table.",IF(NOT(ISNUMBER(F970)),"The mapcode service doesn't recognise "&amp;E970&amp;". Check the mapcode and the country code.",IF(AD970,"Two different country codes were given, so the one in front of the mapcode ("&amp;R970&amp;") was used.",IF(E970&lt;&gt;TRIM(UPPER(B970&amp;"")),"Tidied up to "&amp;E970&amp;".","")))))))</f>
        <v/>
      </c>
      <c r="L970" s="49">
        <f>IF(E970="","",MapcodeAPI&amp;"coords/"&amp;SUBSTITUTE(E970," ","%20"))&amp;LEFT($B$13,0)</f>
        <v/>
      </c>
      <c r="M970" s="49">
        <f>IF(L970="","",IFERROR(_xlfn.WEBSERVICE(L970),IF(MapcodeAPIBackup="","NO CONNECTION",IFERROR(_xlfn.WEBSERVICE(MapcodeAPIBackup&amp;MID(L970,LEN(MapcodeAPI)+1,999)),"NO CONNECTION"))))</f>
        <v/>
      </c>
      <c r="N970" t="inlineStr">
        <is>
          <t xml:space="preserve"> </t>
        </is>
      </c>
      <c r="P970" s="50">
        <f>IFERROR(IF(AND(TRIM(B970&amp;"")="",TRIM(C970&amp;"")=""),"","#"&amp;UPPER(B970&amp;"")),"#(ERROR)")</f>
        <v/>
      </c>
      <c r="Q970" s="50">
        <f>IF(P970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970,2,999)," "," "),"﻿"," "),"​"," "),"⁠"," ")," "," ")," "," "),CHAR(9)," "),CHAR(10)," "),CHAR(13)," "),"MAPCODE"," "),CHAR(34)," "),"“"," "),"”"," "),"'"," "),"’"," "),"‘"," "),"("," "),")"," "),"["," "),"]"," "),"{"," "),"}"," "),","," "),";"," "),"|"," "),":"," "),"/"," "),"\"," ")))</f>
        <v/>
      </c>
      <c r="R970" s="50">
        <f>IF(ISNUMBER(FIND(" ",Q970)),LEFT(Q970,FIND(" ",Q970)-1),"")</f>
        <v/>
      </c>
      <c r="S970" s="50">
        <f>IF(ISNUMBER(FIND(" ",Q970)),TRIM(MID(Q970,FIND(" ",Q970)+1,999)),Q970)</f>
        <v/>
      </c>
      <c r="T97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970&amp;"")," "," "),"﻿"," "),"​"," "),"⁠"," ")," "," ")," "," "),CHAR(9)," "),CHAR(10)," "),CHAR(13)," "),"MAPCODE"," "),CHAR(34)," "),"“"," "),"”"," "),"'"," "),"’"," "),"‘"," "),"("," "),")"," "),"["," "),"]"," "),"{"," "),"}"," "),","," "),";"," "),"|"," "),":"," "),"/"," "),"\"," "))</f>
        <v/>
      </c>
      <c r="U970" s="50">
        <f>IF(R970&lt;&gt;"",R970,T970)</f>
        <v/>
      </c>
      <c r="V970" s="50">
        <f>IFERROR(FIND(".",S970),0)</f>
        <v/>
      </c>
      <c r="W970" s="50">
        <f>IF(V970&gt;0,V970-1,LEN(S970))</f>
        <v/>
      </c>
      <c r="X970" s="50">
        <f>IF(V970=0,"",IFERROR(LEFT(MID(S970,V970+1,99),FIND("-",MID(S970,V970+1,99))-1),MID(S970,V970+1,99)))</f>
        <v/>
      </c>
      <c r="Y970" s="50">
        <f>LEN(X970)</f>
        <v/>
      </c>
      <c r="Z97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970,"0",""),"1",""),"2",""),"3",""),"4",""),"5",""),"6",""),"7",""),"8",""),"9",""),"A",""),"B",""),"C",""),"D",""),"E",""),"F",""),"G",""),"H",""),"I",""),"J",""),"K",""),"L",""),"M",""),"N",""),"O",""),"P",""),"Q",""),"R",""),"S",""),"T",""),"U",""),"V",""),"W",""),"X",""),"Y",""),"Z",""),".",""),"-","")</f>
        <v/>
      </c>
      <c r="AA970" s="50">
        <f>LEN(S970)-LEN(SUBSTITUTE(S970,".",""))</f>
        <v/>
      </c>
      <c r="AB970" s="50">
        <f>AND(W970=5,Y970=4)</f>
        <v/>
      </c>
      <c r="AC970" s="50">
        <f>IF(P970="","",IF(S970="","There is no mapcode in this row, only a country code.",IF(ISNUMBER(FIND(" ",S970)),"There are too many spaces. A mapcode looks like ZAF RDD.2J: the country code, one space, then the code.",IF(Z970&lt;&gt;"","Contains characters that can't be in a mapcode: "&amp;Z970,IF(OR(AA970&lt;&gt;1,W970&lt;2,W970&gt;5,Y970&lt;2,Y970&gt;4),"This doesn't look like a mapcode. Mapcodes look like RDD.2J: 2 to 5 letters or numbers, a dot, then 2 to 4 more.",IF(AND(U970="",NOT(AB970)),"MISSING",IF(AND(U970&lt;&gt;"",OR(LEN(U970)&lt;2,LEN(U970)&gt;6,ISNUMBER(FIND(".",U970)))),"The country code """&amp;U970&amp;""" doesn't look right. Use a code like ZAF (South Africa) or US-CA (California).","")))))))</f>
        <v/>
      </c>
      <c r="AD970" s="50">
        <f>AND(R970&lt;&gt;"",T970&lt;&gt;"",R970&lt;&gt;T970)</f>
        <v/>
      </c>
    </row>
    <row r="971">
      <c r="B971" s="44" t="n"/>
      <c r="C971" s="44" t="n"/>
      <c r="D971" s="45">
        <f>IF(P971="","",IF(AC971="MISSING","MISSING COUNTRY CODE",IF(AC971&lt;&gt;"","NOT A VALID MAPCODE",IF(M971="NO CONNECTION","NO CONNECTION",IF(NOT(ISNUMBER(F971)),"NOT FOUND",IF(AD971,"CONVERTED – PLEASE CHECK","CONVERTED"))))))</f>
        <v/>
      </c>
      <c r="E971" s="46">
        <f>IF(OR(P971="",AC971&lt;&gt;""),"",TRIM(U971&amp;" "&amp;S971))</f>
        <v/>
      </c>
      <c r="F971" s="47">
        <f>IF(OR(M971="",M971="NO CONNECTION"),"",IFERROR(VALUE(SUBSTITUTE(_xlfn.FILTERXML(M971,"//latDeg"),".",MID(1/2,2,1))),""))</f>
        <v/>
      </c>
      <c r="G971" s="47">
        <f>IF(OR(M971="",M971="NO CONNECTION"),"",IFERROR(VALUE(SUBSTITUTE(_xlfn.FILTERXML(M971,"//lonDeg"),".",MID(1/2,2,1))),""))</f>
        <v/>
      </c>
      <c r="H971" s="45">
        <f>IF(ISNUMBER(F971),SUBSTITUTE(ROUND(F971,6)&amp;"",",",".")&amp;", "&amp;SUBSTITUTE(ROUND(G971,6)&amp;"",",","."),"")</f>
        <v/>
      </c>
      <c r="I971" s="46">
        <f>IF(ISNUMBER(F971),IFERROR(HYPERLINK("https://www.mymapcodes.com/go/?t="&amp;IF(U971="","AAA",U971)&amp;"&amp;ma="&amp;LEFT(S971,V971-1)&amp;"&amp;mb="&amp;MID(S971,V971+1,99),"Open on MyMapcodes →"),""),"")</f>
        <v/>
      </c>
      <c r="J971" s="48">
        <f>IF(P971="","",IF(AC971="MISSING","Add the country code: put it in front of the mapcode (e.g. ZAF RDD.2J) or in column C. ZAF = South Africa.",IF(AC971&lt;&gt;"",AC971,IF(M971="NO CONNECTION","Excel couldn't reach the mapcode service. Click the REFRESH RESULTS box just above the table.",IF(NOT(ISNUMBER(F971)),"The mapcode service doesn't recognise "&amp;E971&amp;". Check the mapcode and the country code.",IF(AD971,"Two different country codes were given, so the one in front of the mapcode ("&amp;R971&amp;") was used.",IF(E971&lt;&gt;TRIM(UPPER(B971&amp;"")),"Tidied up to "&amp;E971&amp;".","")))))))</f>
        <v/>
      </c>
      <c r="L971" s="49">
        <f>IF(E971="","",MapcodeAPI&amp;"coords/"&amp;SUBSTITUTE(E971," ","%20"))&amp;LEFT($B$13,0)</f>
        <v/>
      </c>
      <c r="M971" s="49">
        <f>IF(L971="","",IFERROR(_xlfn.WEBSERVICE(L971),IF(MapcodeAPIBackup="","NO CONNECTION",IFERROR(_xlfn.WEBSERVICE(MapcodeAPIBackup&amp;MID(L971,LEN(MapcodeAPI)+1,999)),"NO CONNECTION"))))</f>
        <v/>
      </c>
      <c r="N971" t="inlineStr">
        <is>
          <t xml:space="preserve"> </t>
        </is>
      </c>
      <c r="P971" s="50">
        <f>IFERROR(IF(AND(TRIM(B971&amp;"")="",TRIM(C971&amp;"")=""),"","#"&amp;UPPER(B971&amp;"")),"#(ERROR)")</f>
        <v/>
      </c>
      <c r="Q971" s="50">
        <f>IF(P971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971,2,999)," "," "),"﻿"," "),"​"," "),"⁠"," ")," "," ")," "," "),CHAR(9)," "),CHAR(10)," "),CHAR(13)," "),"MAPCODE"," "),CHAR(34)," "),"“"," "),"”"," "),"'"," "),"’"," "),"‘"," "),"("," "),")"," "),"["," "),"]"," "),"{"," "),"}"," "),","," "),";"," "),"|"," "),":"," "),"/"," "),"\"," ")))</f>
        <v/>
      </c>
      <c r="R971" s="50">
        <f>IF(ISNUMBER(FIND(" ",Q971)),LEFT(Q971,FIND(" ",Q971)-1),"")</f>
        <v/>
      </c>
      <c r="S971" s="50">
        <f>IF(ISNUMBER(FIND(" ",Q971)),TRIM(MID(Q971,FIND(" ",Q971)+1,999)),Q971)</f>
        <v/>
      </c>
      <c r="T97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971&amp;"")," "," "),"﻿"," "),"​"," "),"⁠"," ")," "," ")," "," "),CHAR(9)," "),CHAR(10)," "),CHAR(13)," "),"MAPCODE"," "),CHAR(34)," "),"“"," "),"”"," "),"'"," "),"’"," "),"‘"," "),"("," "),")"," "),"["," "),"]"," "),"{"," "),"}"," "),","," "),";"," "),"|"," "),":"," "),"/"," "),"\"," "))</f>
        <v/>
      </c>
      <c r="U971" s="50">
        <f>IF(R971&lt;&gt;"",R971,T971)</f>
        <v/>
      </c>
      <c r="V971" s="50">
        <f>IFERROR(FIND(".",S971),0)</f>
        <v/>
      </c>
      <c r="W971" s="50">
        <f>IF(V971&gt;0,V971-1,LEN(S971))</f>
        <v/>
      </c>
      <c r="X971" s="50">
        <f>IF(V971=0,"",IFERROR(LEFT(MID(S971,V971+1,99),FIND("-",MID(S971,V971+1,99))-1),MID(S971,V971+1,99)))</f>
        <v/>
      </c>
      <c r="Y971" s="50">
        <f>LEN(X971)</f>
        <v/>
      </c>
      <c r="Z97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971,"0",""),"1",""),"2",""),"3",""),"4",""),"5",""),"6",""),"7",""),"8",""),"9",""),"A",""),"B",""),"C",""),"D",""),"E",""),"F",""),"G",""),"H",""),"I",""),"J",""),"K",""),"L",""),"M",""),"N",""),"O",""),"P",""),"Q",""),"R",""),"S",""),"T",""),"U",""),"V",""),"W",""),"X",""),"Y",""),"Z",""),".",""),"-","")</f>
        <v/>
      </c>
      <c r="AA971" s="50">
        <f>LEN(S971)-LEN(SUBSTITUTE(S971,".",""))</f>
        <v/>
      </c>
      <c r="AB971" s="50">
        <f>AND(W971=5,Y971=4)</f>
        <v/>
      </c>
      <c r="AC971" s="50">
        <f>IF(P971="","",IF(S971="","There is no mapcode in this row, only a country code.",IF(ISNUMBER(FIND(" ",S971)),"There are too many spaces. A mapcode looks like ZAF RDD.2J: the country code, one space, then the code.",IF(Z971&lt;&gt;"","Contains characters that can't be in a mapcode: "&amp;Z971,IF(OR(AA971&lt;&gt;1,W971&lt;2,W971&gt;5,Y971&lt;2,Y971&gt;4),"This doesn't look like a mapcode. Mapcodes look like RDD.2J: 2 to 5 letters or numbers, a dot, then 2 to 4 more.",IF(AND(U971="",NOT(AB971)),"MISSING",IF(AND(U971&lt;&gt;"",OR(LEN(U971)&lt;2,LEN(U971)&gt;6,ISNUMBER(FIND(".",U971)))),"The country code """&amp;U971&amp;""" doesn't look right. Use a code like ZAF (South Africa) or US-CA (California).","")))))))</f>
        <v/>
      </c>
      <c r="AD971" s="50">
        <f>AND(R971&lt;&gt;"",T971&lt;&gt;"",R971&lt;&gt;T971)</f>
        <v/>
      </c>
    </row>
    <row r="972">
      <c r="B972" s="44" t="n"/>
      <c r="C972" s="44" t="n"/>
      <c r="D972" s="45">
        <f>IF(P972="","",IF(AC972="MISSING","MISSING COUNTRY CODE",IF(AC972&lt;&gt;"","NOT A VALID MAPCODE",IF(M972="NO CONNECTION","NO CONNECTION",IF(NOT(ISNUMBER(F972)),"NOT FOUND",IF(AD972,"CONVERTED – PLEASE CHECK","CONVERTED"))))))</f>
        <v/>
      </c>
      <c r="E972" s="46">
        <f>IF(OR(P972="",AC972&lt;&gt;""),"",TRIM(U972&amp;" "&amp;S972))</f>
        <v/>
      </c>
      <c r="F972" s="47">
        <f>IF(OR(M972="",M972="NO CONNECTION"),"",IFERROR(VALUE(SUBSTITUTE(_xlfn.FILTERXML(M972,"//latDeg"),".",MID(1/2,2,1))),""))</f>
        <v/>
      </c>
      <c r="G972" s="47">
        <f>IF(OR(M972="",M972="NO CONNECTION"),"",IFERROR(VALUE(SUBSTITUTE(_xlfn.FILTERXML(M972,"//lonDeg"),".",MID(1/2,2,1))),""))</f>
        <v/>
      </c>
      <c r="H972" s="45">
        <f>IF(ISNUMBER(F972),SUBSTITUTE(ROUND(F972,6)&amp;"",",",".")&amp;", "&amp;SUBSTITUTE(ROUND(G972,6)&amp;"",",","."),"")</f>
        <v/>
      </c>
      <c r="I972" s="46">
        <f>IF(ISNUMBER(F972),IFERROR(HYPERLINK("https://www.mymapcodes.com/go/?t="&amp;IF(U972="","AAA",U972)&amp;"&amp;ma="&amp;LEFT(S972,V972-1)&amp;"&amp;mb="&amp;MID(S972,V972+1,99),"Open on MyMapcodes →"),""),"")</f>
        <v/>
      </c>
      <c r="J972" s="48">
        <f>IF(P972="","",IF(AC972="MISSING","Add the country code: put it in front of the mapcode (e.g. ZAF RDD.2J) or in column C. ZAF = South Africa.",IF(AC972&lt;&gt;"",AC972,IF(M972="NO CONNECTION","Excel couldn't reach the mapcode service. Click the REFRESH RESULTS box just above the table.",IF(NOT(ISNUMBER(F972)),"The mapcode service doesn't recognise "&amp;E972&amp;". Check the mapcode and the country code.",IF(AD972,"Two different country codes were given, so the one in front of the mapcode ("&amp;R972&amp;") was used.",IF(E972&lt;&gt;TRIM(UPPER(B972&amp;"")),"Tidied up to "&amp;E972&amp;".","")))))))</f>
        <v/>
      </c>
      <c r="L972" s="49">
        <f>IF(E972="","",MapcodeAPI&amp;"coords/"&amp;SUBSTITUTE(E972," ","%20"))&amp;LEFT($B$13,0)</f>
        <v/>
      </c>
      <c r="M972" s="49">
        <f>IF(L972="","",IFERROR(_xlfn.WEBSERVICE(L972),IF(MapcodeAPIBackup="","NO CONNECTION",IFERROR(_xlfn.WEBSERVICE(MapcodeAPIBackup&amp;MID(L972,LEN(MapcodeAPI)+1,999)),"NO CONNECTION"))))</f>
        <v/>
      </c>
      <c r="N972" t="inlineStr">
        <is>
          <t xml:space="preserve"> </t>
        </is>
      </c>
      <c r="P972" s="50">
        <f>IFERROR(IF(AND(TRIM(B972&amp;"")="",TRIM(C972&amp;"")=""),"","#"&amp;UPPER(B972&amp;"")),"#(ERROR)")</f>
        <v/>
      </c>
      <c r="Q972" s="50">
        <f>IF(P972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972,2,999)," "," "),"﻿"," "),"​"," "),"⁠"," ")," "," ")," "," "),CHAR(9)," "),CHAR(10)," "),CHAR(13)," "),"MAPCODE"," "),CHAR(34)," "),"“"," "),"”"," "),"'"," "),"’"," "),"‘"," "),"("," "),")"," "),"["," "),"]"," "),"{"," "),"}"," "),","," "),";"," "),"|"," "),":"," "),"/"," "),"\"," ")))</f>
        <v/>
      </c>
      <c r="R972" s="50">
        <f>IF(ISNUMBER(FIND(" ",Q972)),LEFT(Q972,FIND(" ",Q972)-1),"")</f>
        <v/>
      </c>
      <c r="S972" s="50">
        <f>IF(ISNUMBER(FIND(" ",Q972)),TRIM(MID(Q972,FIND(" ",Q972)+1,999)),Q972)</f>
        <v/>
      </c>
      <c r="T97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972&amp;"")," "," "),"﻿"," "),"​"," "),"⁠"," ")," "," ")," "," "),CHAR(9)," "),CHAR(10)," "),CHAR(13)," "),"MAPCODE"," "),CHAR(34)," "),"“"," "),"”"," "),"'"," "),"’"," "),"‘"," "),"("," "),")"," "),"["," "),"]"," "),"{"," "),"}"," "),","," "),";"," "),"|"," "),":"," "),"/"," "),"\"," "))</f>
        <v/>
      </c>
      <c r="U972" s="50">
        <f>IF(R972&lt;&gt;"",R972,T972)</f>
        <v/>
      </c>
      <c r="V972" s="50">
        <f>IFERROR(FIND(".",S972),0)</f>
        <v/>
      </c>
      <c r="W972" s="50">
        <f>IF(V972&gt;0,V972-1,LEN(S972))</f>
        <v/>
      </c>
      <c r="X972" s="50">
        <f>IF(V972=0,"",IFERROR(LEFT(MID(S972,V972+1,99),FIND("-",MID(S972,V972+1,99))-1),MID(S972,V972+1,99)))</f>
        <v/>
      </c>
      <c r="Y972" s="50">
        <f>LEN(X972)</f>
        <v/>
      </c>
      <c r="Z97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972,"0",""),"1",""),"2",""),"3",""),"4",""),"5",""),"6",""),"7",""),"8",""),"9",""),"A",""),"B",""),"C",""),"D",""),"E",""),"F",""),"G",""),"H",""),"I",""),"J",""),"K",""),"L",""),"M",""),"N",""),"O",""),"P",""),"Q",""),"R",""),"S",""),"T",""),"U",""),"V",""),"W",""),"X",""),"Y",""),"Z",""),".",""),"-","")</f>
        <v/>
      </c>
      <c r="AA972" s="50">
        <f>LEN(S972)-LEN(SUBSTITUTE(S972,".",""))</f>
        <v/>
      </c>
      <c r="AB972" s="50">
        <f>AND(W972=5,Y972=4)</f>
        <v/>
      </c>
      <c r="AC972" s="50">
        <f>IF(P972="","",IF(S972="","There is no mapcode in this row, only a country code.",IF(ISNUMBER(FIND(" ",S972)),"There are too many spaces. A mapcode looks like ZAF RDD.2J: the country code, one space, then the code.",IF(Z972&lt;&gt;"","Contains characters that can't be in a mapcode: "&amp;Z972,IF(OR(AA972&lt;&gt;1,W972&lt;2,W972&gt;5,Y972&lt;2,Y972&gt;4),"This doesn't look like a mapcode. Mapcodes look like RDD.2J: 2 to 5 letters or numbers, a dot, then 2 to 4 more.",IF(AND(U972="",NOT(AB972)),"MISSING",IF(AND(U972&lt;&gt;"",OR(LEN(U972)&lt;2,LEN(U972)&gt;6,ISNUMBER(FIND(".",U972)))),"The country code """&amp;U972&amp;""" doesn't look right. Use a code like ZAF (South Africa) or US-CA (California).","")))))))</f>
        <v/>
      </c>
      <c r="AD972" s="50">
        <f>AND(R972&lt;&gt;"",T972&lt;&gt;"",R972&lt;&gt;T972)</f>
        <v/>
      </c>
    </row>
    <row r="973">
      <c r="B973" s="44" t="n"/>
      <c r="C973" s="44" t="n"/>
      <c r="D973" s="45">
        <f>IF(P973="","",IF(AC973="MISSING","MISSING COUNTRY CODE",IF(AC973&lt;&gt;"","NOT A VALID MAPCODE",IF(M973="NO CONNECTION","NO CONNECTION",IF(NOT(ISNUMBER(F973)),"NOT FOUND",IF(AD973,"CONVERTED – PLEASE CHECK","CONVERTED"))))))</f>
        <v/>
      </c>
      <c r="E973" s="46">
        <f>IF(OR(P973="",AC973&lt;&gt;""),"",TRIM(U973&amp;" "&amp;S973))</f>
        <v/>
      </c>
      <c r="F973" s="47">
        <f>IF(OR(M973="",M973="NO CONNECTION"),"",IFERROR(VALUE(SUBSTITUTE(_xlfn.FILTERXML(M973,"//latDeg"),".",MID(1/2,2,1))),""))</f>
        <v/>
      </c>
      <c r="G973" s="47">
        <f>IF(OR(M973="",M973="NO CONNECTION"),"",IFERROR(VALUE(SUBSTITUTE(_xlfn.FILTERXML(M973,"//lonDeg"),".",MID(1/2,2,1))),""))</f>
        <v/>
      </c>
      <c r="H973" s="45">
        <f>IF(ISNUMBER(F973),SUBSTITUTE(ROUND(F973,6)&amp;"",",",".")&amp;", "&amp;SUBSTITUTE(ROUND(G973,6)&amp;"",",","."),"")</f>
        <v/>
      </c>
      <c r="I973" s="46">
        <f>IF(ISNUMBER(F973),IFERROR(HYPERLINK("https://www.mymapcodes.com/go/?t="&amp;IF(U973="","AAA",U973)&amp;"&amp;ma="&amp;LEFT(S973,V973-1)&amp;"&amp;mb="&amp;MID(S973,V973+1,99),"Open on MyMapcodes →"),""),"")</f>
        <v/>
      </c>
      <c r="J973" s="48">
        <f>IF(P973="","",IF(AC973="MISSING","Add the country code: put it in front of the mapcode (e.g. ZAF RDD.2J) or in column C. ZAF = South Africa.",IF(AC973&lt;&gt;"",AC973,IF(M973="NO CONNECTION","Excel couldn't reach the mapcode service. Click the REFRESH RESULTS box just above the table.",IF(NOT(ISNUMBER(F973)),"The mapcode service doesn't recognise "&amp;E973&amp;". Check the mapcode and the country code.",IF(AD973,"Two different country codes were given, so the one in front of the mapcode ("&amp;R973&amp;") was used.",IF(E973&lt;&gt;TRIM(UPPER(B973&amp;"")),"Tidied up to "&amp;E973&amp;".","")))))))</f>
        <v/>
      </c>
      <c r="L973" s="49">
        <f>IF(E973="","",MapcodeAPI&amp;"coords/"&amp;SUBSTITUTE(E973," ","%20"))&amp;LEFT($B$13,0)</f>
        <v/>
      </c>
      <c r="M973" s="49">
        <f>IF(L973="","",IFERROR(_xlfn.WEBSERVICE(L973),IF(MapcodeAPIBackup="","NO CONNECTION",IFERROR(_xlfn.WEBSERVICE(MapcodeAPIBackup&amp;MID(L973,LEN(MapcodeAPI)+1,999)),"NO CONNECTION"))))</f>
        <v/>
      </c>
      <c r="N973" t="inlineStr">
        <is>
          <t xml:space="preserve"> </t>
        </is>
      </c>
      <c r="P973" s="50">
        <f>IFERROR(IF(AND(TRIM(B973&amp;"")="",TRIM(C973&amp;"")=""),"","#"&amp;UPPER(B973&amp;"")),"#(ERROR)")</f>
        <v/>
      </c>
      <c r="Q973" s="50">
        <f>IF(P973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973,2,999)," "," "),"﻿"," "),"​"," "),"⁠"," ")," "," ")," "," "),CHAR(9)," "),CHAR(10)," "),CHAR(13)," "),"MAPCODE"," "),CHAR(34)," "),"“"," "),"”"," "),"'"," "),"’"," "),"‘"," "),"("," "),")"," "),"["," "),"]"," "),"{"," "),"}"," "),","," "),";"," "),"|"," "),":"," "),"/"," "),"\"," ")))</f>
        <v/>
      </c>
      <c r="R973" s="50">
        <f>IF(ISNUMBER(FIND(" ",Q973)),LEFT(Q973,FIND(" ",Q973)-1),"")</f>
        <v/>
      </c>
      <c r="S973" s="50">
        <f>IF(ISNUMBER(FIND(" ",Q973)),TRIM(MID(Q973,FIND(" ",Q973)+1,999)),Q973)</f>
        <v/>
      </c>
      <c r="T97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973&amp;"")," "," "),"﻿"," "),"​"," "),"⁠"," ")," "," ")," "," "),CHAR(9)," "),CHAR(10)," "),CHAR(13)," "),"MAPCODE"," "),CHAR(34)," "),"“"," "),"”"," "),"'"," "),"’"," "),"‘"," "),"("," "),")"," "),"["," "),"]"," "),"{"," "),"}"," "),","," "),";"," "),"|"," "),":"," "),"/"," "),"\"," "))</f>
        <v/>
      </c>
      <c r="U973" s="50">
        <f>IF(R973&lt;&gt;"",R973,T973)</f>
        <v/>
      </c>
      <c r="V973" s="50">
        <f>IFERROR(FIND(".",S973),0)</f>
        <v/>
      </c>
      <c r="W973" s="50">
        <f>IF(V973&gt;0,V973-1,LEN(S973))</f>
        <v/>
      </c>
      <c r="X973" s="50">
        <f>IF(V973=0,"",IFERROR(LEFT(MID(S973,V973+1,99),FIND("-",MID(S973,V973+1,99))-1),MID(S973,V973+1,99)))</f>
        <v/>
      </c>
      <c r="Y973" s="50">
        <f>LEN(X973)</f>
        <v/>
      </c>
      <c r="Z97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973,"0",""),"1",""),"2",""),"3",""),"4",""),"5",""),"6",""),"7",""),"8",""),"9",""),"A",""),"B",""),"C",""),"D",""),"E",""),"F",""),"G",""),"H",""),"I",""),"J",""),"K",""),"L",""),"M",""),"N",""),"O",""),"P",""),"Q",""),"R",""),"S",""),"T",""),"U",""),"V",""),"W",""),"X",""),"Y",""),"Z",""),".",""),"-","")</f>
        <v/>
      </c>
      <c r="AA973" s="50">
        <f>LEN(S973)-LEN(SUBSTITUTE(S973,".",""))</f>
        <v/>
      </c>
      <c r="AB973" s="50">
        <f>AND(W973=5,Y973=4)</f>
        <v/>
      </c>
      <c r="AC973" s="50">
        <f>IF(P973="","",IF(S973="","There is no mapcode in this row, only a country code.",IF(ISNUMBER(FIND(" ",S973)),"There are too many spaces. A mapcode looks like ZAF RDD.2J: the country code, one space, then the code.",IF(Z973&lt;&gt;"","Contains characters that can't be in a mapcode: "&amp;Z973,IF(OR(AA973&lt;&gt;1,W973&lt;2,W973&gt;5,Y973&lt;2,Y973&gt;4),"This doesn't look like a mapcode. Mapcodes look like RDD.2J: 2 to 5 letters or numbers, a dot, then 2 to 4 more.",IF(AND(U973="",NOT(AB973)),"MISSING",IF(AND(U973&lt;&gt;"",OR(LEN(U973)&lt;2,LEN(U973)&gt;6,ISNUMBER(FIND(".",U973)))),"The country code """&amp;U973&amp;""" doesn't look right. Use a code like ZAF (South Africa) or US-CA (California).","")))))))</f>
        <v/>
      </c>
      <c r="AD973" s="50">
        <f>AND(R973&lt;&gt;"",T973&lt;&gt;"",R973&lt;&gt;T973)</f>
        <v/>
      </c>
    </row>
    <row r="974">
      <c r="B974" s="44" t="n"/>
      <c r="C974" s="44" t="n"/>
      <c r="D974" s="45">
        <f>IF(P974="","",IF(AC974="MISSING","MISSING COUNTRY CODE",IF(AC974&lt;&gt;"","NOT A VALID MAPCODE",IF(M974="NO CONNECTION","NO CONNECTION",IF(NOT(ISNUMBER(F974)),"NOT FOUND",IF(AD974,"CONVERTED – PLEASE CHECK","CONVERTED"))))))</f>
        <v/>
      </c>
      <c r="E974" s="46">
        <f>IF(OR(P974="",AC974&lt;&gt;""),"",TRIM(U974&amp;" "&amp;S974))</f>
        <v/>
      </c>
      <c r="F974" s="47">
        <f>IF(OR(M974="",M974="NO CONNECTION"),"",IFERROR(VALUE(SUBSTITUTE(_xlfn.FILTERXML(M974,"//latDeg"),".",MID(1/2,2,1))),""))</f>
        <v/>
      </c>
      <c r="G974" s="47">
        <f>IF(OR(M974="",M974="NO CONNECTION"),"",IFERROR(VALUE(SUBSTITUTE(_xlfn.FILTERXML(M974,"//lonDeg"),".",MID(1/2,2,1))),""))</f>
        <v/>
      </c>
      <c r="H974" s="45">
        <f>IF(ISNUMBER(F974),SUBSTITUTE(ROUND(F974,6)&amp;"",",",".")&amp;", "&amp;SUBSTITUTE(ROUND(G974,6)&amp;"",",","."),"")</f>
        <v/>
      </c>
      <c r="I974" s="46">
        <f>IF(ISNUMBER(F974),IFERROR(HYPERLINK("https://www.mymapcodes.com/go/?t="&amp;IF(U974="","AAA",U974)&amp;"&amp;ma="&amp;LEFT(S974,V974-1)&amp;"&amp;mb="&amp;MID(S974,V974+1,99),"Open on MyMapcodes →"),""),"")</f>
        <v/>
      </c>
      <c r="J974" s="48">
        <f>IF(P974="","",IF(AC974="MISSING","Add the country code: put it in front of the mapcode (e.g. ZAF RDD.2J) or in column C. ZAF = South Africa.",IF(AC974&lt;&gt;"",AC974,IF(M974="NO CONNECTION","Excel couldn't reach the mapcode service. Click the REFRESH RESULTS box just above the table.",IF(NOT(ISNUMBER(F974)),"The mapcode service doesn't recognise "&amp;E974&amp;". Check the mapcode and the country code.",IF(AD974,"Two different country codes were given, so the one in front of the mapcode ("&amp;R974&amp;") was used.",IF(E974&lt;&gt;TRIM(UPPER(B974&amp;"")),"Tidied up to "&amp;E974&amp;".","")))))))</f>
        <v/>
      </c>
      <c r="L974" s="49">
        <f>IF(E974="","",MapcodeAPI&amp;"coords/"&amp;SUBSTITUTE(E974," ","%20"))&amp;LEFT($B$13,0)</f>
        <v/>
      </c>
      <c r="M974" s="49">
        <f>IF(L974="","",IFERROR(_xlfn.WEBSERVICE(L974),IF(MapcodeAPIBackup="","NO CONNECTION",IFERROR(_xlfn.WEBSERVICE(MapcodeAPIBackup&amp;MID(L974,LEN(MapcodeAPI)+1,999)),"NO CONNECTION"))))</f>
        <v/>
      </c>
      <c r="N974" t="inlineStr">
        <is>
          <t xml:space="preserve"> </t>
        </is>
      </c>
      <c r="P974" s="50">
        <f>IFERROR(IF(AND(TRIM(B974&amp;"")="",TRIM(C974&amp;"")=""),"","#"&amp;UPPER(B974&amp;"")),"#(ERROR)")</f>
        <v/>
      </c>
      <c r="Q974" s="50">
        <f>IF(P974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974,2,999)," "," "),"﻿"," "),"​"," "),"⁠"," ")," "," ")," "," "),CHAR(9)," "),CHAR(10)," "),CHAR(13)," "),"MAPCODE"," "),CHAR(34)," "),"“"," "),"”"," "),"'"," "),"’"," "),"‘"," "),"("," "),")"," "),"["," "),"]"," "),"{"," "),"}"," "),","," "),";"," "),"|"," "),":"," "),"/"," "),"\"," ")))</f>
        <v/>
      </c>
      <c r="R974" s="50">
        <f>IF(ISNUMBER(FIND(" ",Q974)),LEFT(Q974,FIND(" ",Q974)-1),"")</f>
        <v/>
      </c>
      <c r="S974" s="50">
        <f>IF(ISNUMBER(FIND(" ",Q974)),TRIM(MID(Q974,FIND(" ",Q974)+1,999)),Q974)</f>
        <v/>
      </c>
      <c r="T97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974&amp;"")," "," "),"﻿"," "),"​"," "),"⁠"," ")," "," ")," "," "),CHAR(9)," "),CHAR(10)," "),CHAR(13)," "),"MAPCODE"," "),CHAR(34)," "),"“"," "),"”"," "),"'"," "),"’"," "),"‘"," "),"("," "),")"," "),"["," "),"]"," "),"{"," "),"}"," "),","," "),";"," "),"|"," "),":"," "),"/"," "),"\"," "))</f>
        <v/>
      </c>
      <c r="U974" s="50">
        <f>IF(R974&lt;&gt;"",R974,T974)</f>
        <v/>
      </c>
      <c r="V974" s="50">
        <f>IFERROR(FIND(".",S974),0)</f>
        <v/>
      </c>
      <c r="W974" s="50">
        <f>IF(V974&gt;0,V974-1,LEN(S974))</f>
        <v/>
      </c>
      <c r="X974" s="50">
        <f>IF(V974=0,"",IFERROR(LEFT(MID(S974,V974+1,99),FIND("-",MID(S974,V974+1,99))-1),MID(S974,V974+1,99)))</f>
        <v/>
      </c>
      <c r="Y974" s="50">
        <f>LEN(X974)</f>
        <v/>
      </c>
      <c r="Z97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974,"0",""),"1",""),"2",""),"3",""),"4",""),"5",""),"6",""),"7",""),"8",""),"9",""),"A",""),"B",""),"C",""),"D",""),"E",""),"F",""),"G",""),"H",""),"I",""),"J",""),"K",""),"L",""),"M",""),"N",""),"O",""),"P",""),"Q",""),"R",""),"S",""),"T",""),"U",""),"V",""),"W",""),"X",""),"Y",""),"Z",""),".",""),"-","")</f>
        <v/>
      </c>
      <c r="AA974" s="50">
        <f>LEN(S974)-LEN(SUBSTITUTE(S974,".",""))</f>
        <v/>
      </c>
      <c r="AB974" s="50">
        <f>AND(W974=5,Y974=4)</f>
        <v/>
      </c>
      <c r="AC974" s="50">
        <f>IF(P974="","",IF(S974="","There is no mapcode in this row, only a country code.",IF(ISNUMBER(FIND(" ",S974)),"There are too many spaces. A mapcode looks like ZAF RDD.2J: the country code, one space, then the code.",IF(Z974&lt;&gt;"","Contains characters that can't be in a mapcode: "&amp;Z974,IF(OR(AA974&lt;&gt;1,W974&lt;2,W974&gt;5,Y974&lt;2,Y974&gt;4),"This doesn't look like a mapcode. Mapcodes look like RDD.2J: 2 to 5 letters or numbers, a dot, then 2 to 4 more.",IF(AND(U974="",NOT(AB974)),"MISSING",IF(AND(U974&lt;&gt;"",OR(LEN(U974)&lt;2,LEN(U974)&gt;6,ISNUMBER(FIND(".",U974)))),"The country code """&amp;U974&amp;""" doesn't look right. Use a code like ZAF (South Africa) or US-CA (California).","")))))))</f>
        <v/>
      </c>
      <c r="AD974" s="50">
        <f>AND(R974&lt;&gt;"",T974&lt;&gt;"",R974&lt;&gt;T974)</f>
        <v/>
      </c>
    </row>
    <row r="975">
      <c r="B975" s="44" t="n"/>
      <c r="C975" s="44" t="n"/>
      <c r="D975" s="45">
        <f>IF(P975="","",IF(AC975="MISSING","MISSING COUNTRY CODE",IF(AC975&lt;&gt;"","NOT A VALID MAPCODE",IF(M975="NO CONNECTION","NO CONNECTION",IF(NOT(ISNUMBER(F975)),"NOT FOUND",IF(AD975,"CONVERTED – PLEASE CHECK","CONVERTED"))))))</f>
        <v/>
      </c>
      <c r="E975" s="46">
        <f>IF(OR(P975="",AC975&lt;&gt;""),"",TRIM(U975&amp;" "&amp;S975))</f>
        <v/>
      </c>
      <c r="F975" s="47">
        <f>IF(OR(M975="",M975="NO CONNECTION"),"",IFERROR(VALUE(SUBSTITUTE(_xlfn.FILTERXML(M975,"//latDeg"),".",MID(1/2,2,1))),""))</f>
        <v/>
      </c>
      <c r="G975" s="47">
        <f>IF(OR(M975="",M975="NO CONNECTION"),"",IFERROR(VALUE(SUBSTITUTE(_xlfn.FILTERXML(M975,"//lonDeg"),".",MID(1/2,2,1))),""))</f>
        <v/>
      </c>
      <c r="H975" s="45">
        <f>IF(ISNUMBER(F975),SUBSTITUTE(ROUND(F975,6)&amp;"",",",".")&amp;", "&amp;SUBSTITUTE(ROUND(G975,6)&amp;"",",","."),"")</f>
        <v/>
      </c>
      <c r="I975" s="46">
        <f>IF(ISNUMBER(F975),IFERROR(HYPERLINK("https://www.mymapcodes.com/go/?t="&amp;IF(U975="","AAA",U975)&amp;"&amp;ma="&amp;LEFT(S975,V975-1)&amp;"&amp;mb="&amp;MID(S975,V975+1,99),"Open on MyMapcodes →"),""),"")</f>
        <v/>
      </c>
      <c r="J975" s="48">
        <f>IF(P975="","",IF(AC975="MISSING","Add the country code: put it in front of the mapcode (e.g. ZAF RDD.2J) or in column C. ZAF = South Africa.",IF(AC975&lt;&gt;"",AC975,IF(M975="NO CONNECTION","Excel couldn't reach the mapcode service. Click the REFRESH RESULTS box just above the table.",IF(NOT(ISNUMBER(F975)),"The mapcode service doesn't recognise "&amp;E975&amp;". Check the mapcode and the country code.",IF(AD975,"Two different country codes were given, so the one in front of the mapcode ("&amp;R975&amp;") was used.",IF(E975&lt;&gt;TRIM(UPPER(B975&amp;"")),"Tidied up to "&amp;E975&amp;".","")))))))</f>
        <v/>
      </c>
      <c r="L975" s="49">
        <f>IF(E975="","",MapcodeAPI&amp;"coords/"&amp;SUBSTITUTE(E975," ","%20"))&amp;LEFT($B$13,0)</f>
        <v/>
      </c>
      <c r="M975" s="49">
        <f>IF(L975="","",IFERROR(_xlfn.WEBSERVICE(L975),IF(MapcodeAPIBackup="","NO CONNECTION",IFERROR(_xlfn.WEBSERVICE(MapcodeAPIBackup&amp;MID(L975,LEN(MapcodeAPI)+1,999)),"NO CONNECTION"))))</f>
        <v/>
      </c>
      <c r="N975" t="inlineStr">
        <is>
          <t xml:space="preserve"> </t>
        </is>
      </c>
      <c r="P975" s="50">
        <f>IFERROR(IF(AND(TRIM(B975&amp;"")="",TRIM(C975&amp;"")=""),"","#"&amp;UPPER(B975&amp;"")),"#(ERROR)")</f>
        <v/>
      </c>
      <c r="Q975" s="50">
        <f>IF(P975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975,2,999)," "," "),"﻿"," "),"​"," "),"⁠"," ")," "," ")," "," "),CHAR(9)," "),CHAR(10)," "),CHAR(13)," "),"MAPCODE"," "),CHAR(34)," "),"“"," "),"”"," "),"'"," "),"’"," "),"‘"," "),"("," "),")"," "),"["," "),"]"," "),"{"," "),"}"," "),","," "),";"," "),"|"," "),":"," "),"/"," "),"\"," ")))</f>
        <v/>
      </c>
      <c r="R975" s="50">
        <f>IF(ISNUMBER(FIND(" ",Q975)),LEFT(Q975,FIND(" ",Q975)-1),"")</f>
        <v/>
      </c>
      <c r="S975" s="50">
        <f>IF(ISNUMBER(FIND(" ",Q975)),TRIM(MID(Q975,FIND(" ",Q975)+1,999)),Q975)</f>
        <v/>
      </c>
      <c r="T97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975&amp;"")," "," "),"﻿"," "),"​"," "),"⁠"," ")," "," ")," "," "),CHAR(9)," "),CHAR(10)," "),CHAR(13)," "),"MAPCODE"," "),CHAR(34)," "),"“"," "),"”"," "),"'"," "),"’"," "),"‘"," "),"("," "),")"," "),"["," "),"]"," "),"{"," "),"}"," "),","," "),";"," "),"|"," "),":"," "),"/"," "),"\"," "))</f>
        <v/>
      </c>
      <c r="U975" s="50">
        <f>IF(R975&lt;&gt;"",R975,T975)</f>
        <v/>
      </c>
      <c r="V975" s="50">
        <f>IFERROR(FIND(".",S975),0)</f>
        <v/>
      </c>
      <c r="W975" s="50">
        <f>IF(V975&gt;0,V975-1,LEN(S975))</f>
        <v/>
      </c>
      <c r="X975" s="50">
        <f>IF(V975=0,"",IFERROR(LEFT(MID(S975,V975+1,99),FIND("-",MID(S975,V975+1,99))-1),MID(S975,V975+1,99)))</f>
        <v/>
      </c>
      <c r="Y975" s="50">
        <f>LEN(X975)</f>
        <v/>
      </c>
      <c r="Z97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975,"0",""),"1",""),"2",""),"3",""),"4",""),"5",""),"6",""),"7",""),"8",""),"9",""),"A",""),"B",""),"C",""),"D",""),"E",""),"F",""),"G",""),"H",""),"I",""),"J",""),"K",""),"L",""),"M",""),"N",""),"O",""),"P",""),"Q",""),"R",""),"S",""),"T",""),"U",""),"V",""),"W",""),"X",""),"Y",""),"Z",""),".",""),"-","")</f>
        <v/>
      </c>
      <c r="AA975" s="50">
        <f>LEN(S975)-LEN(SUBSTITUTE(S975,".",""))</f>
        <v/>
      </c>
      <c r="AB975" s="50">
        <f>AND(W975=5,Y975=4)</f>
        <v/>
      </c>
      <c r="AC975" s="50">
        <f>IF(P975="","",IF(S975="","There is no mapcode in this row, only a country code.",IF(ISNUMBER(FIND(" ",S975)),"There are too many spaces. A mapcode looks like ZAF RDD.2J: the country code, one space, then the code.",IF(Z975&lt;&gt;"","Contains characters that can't be in a mapcode: "&amp;Z975,IF(OR(AA975&lt;&gt;1,W975&lt;2,W975&gt;5,Y975&lt;2,Y975&gt;4),"This doesn't look like a mapcode. Mapcodes look like RDD.2J: 2 to 5 letters or numbers, a dot, then 2 to 4 more.",IF(AND(U975="",NOT(AB975)),"MISSING",IF(AND(U975&lt;&gt;"",OR(LEN(U975)&lt;2,LEN(U975)&gt;6,ISNUMBER(FIND(".",U975)))),"The country code """&amp;U975&amp;""" doesn't look right. Use a code like ZAF (South Africa) or US-CA (California).","")))))))</f>
        <v/>
      </c>
      <c r="AD975" s="50">
        <f>AND(R975&lt;&gt;"",T975&lt;&gt;"",R975&lt;&gt;T975)</f>
        <v/>
      </c>
    </row>
    <row r="976">
      <c r="B976" s="44" t="n"/>
      <c r="C976" s="44" t="n"/>
      <c r="D976" s="45">
        <f>IF(P976="","",IF(AC976="MISSING","MISSING COUNTRY CODE",IF(AC976&lt;&gt;"","NOT A VALID MAPCODE",IF(M976="NO CONNECTION","NO CONNECTION",IF(NOT(ISNUMBER(F976)),"NOT FOUND",IF(AD976,"CONVERTED – PLEASE CHECK","CONVERTED"))))))</f>
        <v/>
      </c>
      <c r="E976" s="46">
        <f>IF(OR(P976="",AC976&lt;&gt;""),"",TRIM(U976&amp;" "&amp;S976))</f>
        <v/>
      </c>
      <c r="F976" s="47">
        <f>IF(OR(M976="",M976="NO CONNECTION"),"",IFERROR(VALUE(SUBSTITUTE(_xlfn.FILTERXML(M976,"//latDeg"),".",MID(1/2,2,1))),""))</f>
        <v/>
      </c>
      <c r="G976" s="47">
        <f>IF(OR(M976="",M976="NO CONNECTION"),"",IFERROR(VALUE(SUBSTITUTE(_xlfn.FILTERXML(M976,"//lonDeg"),".",MID(1/2,2,1))),""))</f>
        <v/>
      </c>
      <c r="H976" s="45">
        <f>IF(ISNUMBER(F976),SUBSTITUTE(ROUND(F976,6)&amp;"",",",".")&amp;", "&amp;SUBSTITUTE(ROUND(G976,6)&amp;"",",","."),"")</f>
        <v/>
      </c>
      <c r="I976" s="46">
        <f>IF(ISNUMBER(F976),IFERROR(HYPERLINK("https://www.mymapcodes.com/go/?t="&amp;IF(U976="","AAA",U976)&amp;"&amp;ma="&amp;LEFT(S976,V976-1)&amp;"&amp;mb="&amp;MID(S976,V976+1,99),"Open on MyMapcodes →"),""),"")</f>
        <v/>
      </c>
      <c r="J976" s="48">
        <f>IF(P976="","",IF(AC976="MISSING","Add the country code: put it in front of the mapcode (e.g. ZAF RDD.2J) or in column C. ZAF = South Africa.",IF(AC976&lt;&gt;"",AC976,IF(M976="NO CONNECTION","Excel couldn't reach the mapcode service. Click the REFRESH RESULTS box just above the table.",IF(NOT(ISNUMBER(F976)),"The mapcode service doesn't recognise "&amp;E976&amp;". Check the mapcode and the country code.",IF(AD976,"Two different country codes were given, so the one in front of the mapcode ("&amp;R976&amp;") was used.",IF(E976&lt;&gt;TRIM(UPPER(B976&amp;"")),"Tidied up to "&amp;E976&amp;".","")))))))</f>
        <v/>
      </c>
      <c r="L976" s="49">
        <f>IF(E976="","",MapcodeAPI&amp;"coords/"&amp;SUBSTITUTE(E976," ","%20"))&amp;LEFT($B$13,0)</f>
        <v/>
      </c>
      <c r="M976" s="49">
        <f>IF(L976="","",IFERROR(_xlfn.WEBSERVICE(L976),IF(MapcodeAPIBackup="","NO CONNECTION",IFERROR(_xlfn.WEBSERVICE(MapcodeAPIBackup&amp;MID(L976,LEN(MapcodeAPI)+1,999)),"NO CONNECTION"))))</f>
        <v/>
      </c>
      <c r="N976" t="inlineStr">
        <is>
          <t xml:space="preserve"> </t>
        </is>
      </c>
      <c r="P976" s="50">
        <f>IFERROR(IF(AND(TRIM(B976&amp;"")="",TRIM(C976&amp;"")=""),"","#"&amp;UPPER(B976&amp;"")),"#(ERROR)")</f>
        <v/>
      </c>
      <c r="Q976" s="50">
        <f>IF(P976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976,2,999)," "," "),"﻿"," "),"​"," "),"⁠"," ")," "," ")," "," "),CHAR(9)," "),CHAR(10)," "),CHAR(13)," "),"MAPCODE"," "),CHAR(34)," "),"“"," "),"”"," "),"'"," "),"’"," "),"‘"," "),"("," "),")"," "),"["," "),"]"," "),"{"," "),"}"," "),","," "),";"," "),"|"," "),":"," "),"/"," "),"\"," ")))</f>
        <v/>
      </c>
      <c r="R976" s="50">
        <f>IF(ISNUMBER(FIND(" ",Q976)),LEFT(Q976,FIND(" ",Q976)-1),"")</f>
        <v/>
      </c>
      <c r="S976" s="50">
        <f>IF(ISNUMBER(FIND(" ",Q976)),TRIM(MID(Q976,FIND(" ",Q976)+1,999)),Q976)</f>
        <v/>
      </c>
      <c r="T97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976&amp;"")," "," "),"﻿"," "),"​"," "),"⁠"," ")," "," ")," "," "),CHAR(9)," "),CHAR(10)," "),CHAR(13)," "),"MAPCODE"," "),CHAR(34)," "),"“"," "),"”"," "),"'"," "),"’"," "),"‘"," "),"("," "),")"," "),"["," "),"]"," "),"{"," "),"}"," "),","," "),";"," "),"|"," "),":"," "),"/"," "),"\"," "))</f>
        <v/>
      </c>
      <c r="U976" s="50">
        <f>IF(R976&lt;&gt;"",R976,T976)</f>
        <v/>
      </c>
      <c r="V976" s="50">
        <f>IFERROR(FIND(".",S976),0)</f>
        <v/>
      </c>
      <c r="W976" s="50">
        <f>IF(V976&gt;0,V976-1,LEN(S976))</f>
        <v/>
      </c>
      <c r="X976" s="50">
        <f>IF(V976=0,"",IFERROR(LEFT(MID(S976,V976+1,99),FIND("-",MID(S976,V976+1,99))-1),MID(S976,V976+1,99)))</f>
        <v/>
      </c>
      <c r="Y976" s="50">
        <f>LEN(X976)</f>
        <v/>
      </c>
      <c r="Z97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976,"0",""),"1",""),"2",""),"3",""),"4",""),"5",""),"6",""),"7",""),"8",""),"9",""),"A",""),"B",""),"C",""),"D",""),"E",""),"F",""),"G",""),"H",""),"I",""),"J",""),"K",""),"L",""),"M",""),"N",""),"O",""),"P",""),"Q",""),"R",""),"S",""),"T",""),"U",""),"V",""),"W",""),"X",""),"Y",""),"Z",""),".",""),"-","")</f>
        <v/>
      </c>
      <c r="AA976" s="50">
        <f>LEN(S976)-LEN(SUBSTITUTE(S976,".",""))</f>
        <v/>
      </c>
      <c r="AB976" s="50">
        <f>AND(W976=5,Y976=4)</f>
        <v/>
      </c>
      <c r="AC976" s="50">
        <f>IF(P976="","",IF(S976="","There is no mapcode in this row, only a country code.",IF(ISNUMBER(FIND(" ",S976)),"There are too many spaces. A mapcode looks like ZAF RDD.2J: the country code, one space, then the code.",IF(Z976&lt;&gt;"","Contains characters that can't be in a mapcode: "&amp;Z976,IF(OR(AA976&lt;&gt;1,W976&lt;2,W976&gt;5,Y976&lt;2,Y976&gt;4),"This doesn't look like a mapcode. Mapcodes look like RDD.2J: 2 to 5 letters or numbers, a dot, then 2 to 4 more.",IF(AND(U976="",NOT(AB976)),"MISSING",IF(AND(U976&lt;&gt;"",OR(LEN(U976)&lt;2,LEN(U976)&gt;6,ISNUMBER(FIND(".",U976)))),"The country code """&amp;U976&amp;""" doesn't look right. Use a code like ZAF (South Africa) or US-CA (California).","")))))))</f>
        <v/>
      </c>
      <c r="AD976" s="50">
        <f>AND(R976&lt;&gt;"",T976&lt;&gt;"",R976&lt;&gt;T976)</f>
        <v/>
      </c>
    </row>
    <row r="977">
      <c r="B977" s="44" t="n"/>
      <c r="C977" s="44" t="n"/>
      <c r="D977" s="45">
        <f>IF(P977="","",IF(AC977="MISSING","MISSING COUNTRY CODE",IF(AC977&lt;&gt;"","NOT A VALID MAPCODE",IF(M977="NO CONNECTION","NO CONNECTION",IF(NOT(ISNUMBER(F977)),"NOT FOUND",IF(AD977,"CONVERTED – PLEASE CHECK","CONVERTED"))))))</f>
        <v/>
      </c>
      <c r="E977" s="46">
        <f>IF(OR(P977="",AC977&lt;&gt;""),"",TRIM(U977&amp;" "&amp;S977))</f>
        <v/>
      </c>
      <c r="F977" s="47">
        <f>IF(OR(M977="",M977="NO CONNECTION"),"",IFERROR(VALUE(SUBSTITUTE(_xlfn.FILTERXML(M977,"//latDeg"),".",MID(1/2,2,1))),""))</f>
        <v/>
      </c>
      <c r="G977" s="47">
        <f>IF(OR(M977="",M977="NO CONNECTION"),"",IFERROR(VALUE(SUBSTITUTE(_xlfn.FILTERXML(M977,"//lonDeg"),".",MID(1/2,2,1))),""))</f>
        <v/>
      </c>
      <c r="H977" s="45">
        <f>IF(ISNUMBER(F977),SUBSTITUTE(ROUND(F977,6)&amp;"",",",".")&amp;", "&amp;SUBSTITUTE(ROUND(G977,6)&amp;"",",","."),"")</f>
        <v/>
      </c>
      <c r="I977" s="46">
        <f>IF(ISNUMBER(F977),IFERROR(HYPERLINK("https://www.mymapcodes.com/go/?t="&amp;IF(U977="","AAA",U977)&amp;"&amp;ma="&amp;LEFT(S977,V977-1)&amp;"&amp;mb="&amp;MID(S977,V977+1,99),"Open on MyMapcodes →"),""),"")</f>
        <v/>
      </c>
      <c r="J977" s="48">
        <f>IF(P977="","",IF(AC977="MISSING","Add the country code: put it in front of the mapcode (e.g. ZAF RDD.2J) or in column C. ZAF = South Africa.",IF(AC977&lt;&gt;"",AC977,IF(M977="NO CONNECTION","Excel couldn't reach the mapcode service. Click the REFRESH RESULTS box just above the table.",IF(NOT(ISNUMBER(F977)),"The mapcode service doesn't recognise "&amp;E977&amp;". Check the mapcode and the country code.",IF(AD977,"Two different country codes were given, so the one in front of the mapcode ("&amp;R977&amp;") was used.",IF(E977&lt;&gt;TRIM(UPPER(B977&amp;"")),"Tidied up to "&amp;E977&amp;".","")))))))</f>
        <v/>
      </c>
      <c r="L977" s="49">
        <f>IF(E977="","",MapcodeAPI&amp;"coords/"&amp;SUBSTITUTE(E977," ","%20"))&amp;LEFT($B$13,0)</f>
        <v/>
      </c>
      <c r="M977" s="49">
        <f>IF(L977="","",IFERROR(_xlfn.WEBSERVICE(L977),IF(MapcodeAPIBackup="","NO CONNECTION",IFERROR(_xlfn.WEBSERVICE(MapcodeAPIBackup&amp;MID(L977,LEN(MapcodeAPI)+1,999)),"NO CONNECTION"))))</f>
        <v/>
      </c>
      <c r="N977" t="inlineStr">
        <is>
          <t xml:space="preserve"> </t>
        </is>
      </c>
      <c r="P977" s="50">
        <f>IFERROR(IF(AND(TRIM(B977&amp;"")="",TRIM(C977&amp;"")=""),"","#"&amp;UPPER(B977&amp;"")),"#(ERROR)")</f>
        <v/>
      </c>
      <c r="Q977" s="50">
        <f>IF(P977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977,2,999)," "," "),"﻿"," "),"​"," "),"⁠"," ")," "," ")," "," "),CHAR(9)," "),CHAR(10)," "),CHAR(13)," "),"MAPCODE"," "),CHAR(34)," "),"“"," "),"”"," "),"'"," "),"’"," "),"‘"," "),"("," "),")"," "),"["," "),"]"," "),"{"," "),"}"," "),","," "),";"," "),"|"," "),":"," "),"/"," "),"\"," ")))</f>
        <v/>
      </c>
      <c r="R977" s="50">
        <f>IF(ISNUMBER(FIND(" ",Q977)),LEFT(Q977,FIND(" ",Q977)-1),"")</f>
        <v/>
      </c>
      <c r="S977" s="50">
        <f>IF(ISNUMBER(FIND(" ",Q977)),TRIM(MID(Q977,FIND(" ",Q977)+1,999)),Q977)</f>
        <v/>
      </c>
      <c r="T97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977&amp;"")," "," "),"﻿"," "),"​"," "),"⁠"," ")," "," ")," "," "),CHAR(9)," "),CHAR(10)," "),CHAR(13)," "),"MAPCODE"," "),CHAR(34)," "),"“"," "),"”"," "),"'"," "),"’"," "),"‘"," "),"("," "),")"," "),"["," "),"]"," "),"{"," "),"}"," "),","," "),";"," "),"|"," "),":"," "),"/"," "),"\"," "))</f>
        <v/>
      </c>
      <c r="U977" s="50">
        <f>IF(R977&lt;&gt;"",R977,T977)</f>
        <v/>
      </c>
      <c r="V977" s="50">
        <f>IFERROR(FIND(".",S977),0)</f>
        <v/>
      </c>
      <c r="W977" s="50">
        <f>IF(V977&gt;0,V977-1,LEN(S977))</f>
        <v/>
      </c>
      <c r="X977" s="50">
        <f>IF(V977=0,"",IFERROR(LEFT(MID(S977,V977+1,99),FIND("-",MID(S977,V977+1,99))-1),MID(S977,V977+1,99)))</f>
        <v/>
      </c>
      <c r="Y977" s="50">
        <f>LEN(X977)</f>
        <v/>
      </c>
      <c r="Z97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977,"0",""),"1",""),"2",""),"3",""),"4",""),"5",""),"6",""),"7",""),"8",""),"9",""),"A",""),"B",""),"C",""),"D",""),"E",""),"F",""),"G",""),"H",""),"I",""),"J",""),"K",""),"L",""),"M",""),"N",""),"O",""),"P",""),"Q",""),"R",""),"S",""),"T",""),"U",""),"V",""),"W",""),"X",""),"Y",""),"Z",""),".",""),"-","")</f>
        <v/>
      </c>
      <c r="AA977" s="50">
        <f>LEN(S977)-LEN(SUBSTITUTE(S977,".",""))</f>
        <v/>
      </c>
      <c r="AB977" s="50">
        <f>AND(W977=5,Y977=4)</f>
        <v/>
      </c>
      <c r="AC977" s="50">
        <f>IF(P977="","",IF(S977="","There is no mapcode in this row, only a country code.",IF(ISNUMBER(FIND(" ",S977)),"There are too many spaces. A mapcode looks like ZAF RDD.2J: the country code, one space, then the code.",IF(Z977&lt;&gt;"","Contains characters that can't be in a mapcode: "&amp;Z977,IF(OR(AA977&lt;&gt;1,W977&lt;2,W977&gt;5,Y977&lt;2,Y977&gt;4),"This doesn't look like a mapcode. Mapcodes look like RDD.2J: 2 to 5 letters or numbers, a dot, then 2 to 4 more.",IF(AND(U977="",NOT(AB977)),"MISSING",IF(AND(U977&lt;&gt;"",OR(LEN(U977)&lt;2,LEN(U977)&gt;6,ISNUMBER(FIND(".",U977)))),"The country code """&amp;U977&amp;""" doesn't look right. Use a code like ZAF (South Africa) or US-CA (California).","")))))))</f>
        <v/>
      </c>
      <c r="AD977" s="50">
        <f>AND(R977&lt;&gt;"",T977&lt;&gt;"",R977&lt;&gt;T977)</f>
        <v/>
      </c>
    </row>
    <row r="978">
      <c r="B978" s="44" t="n"/>
      <c r="C978" s="44" t="n"/>
      <c r="D978" s="45">
        <f>IF(P978="","",IF(AC978="MISSING","MISSING COUNTRY CODE",IF(AC978&lt;&gt;"","NOT A VALID MAPCODE",IF(M978="NO CONNECTION","NO CONNECTION",IF(NOT(ISNUMBER(F978)),"NOT FOUND",IF(AD978,"CONVERTED – PLEASE CHECK","CONVERTED"))))))</f>
        <v/>
      </c>
      <c r="E978" s="46">
        <f>IF(OR(P978="",AC978&lt;&gt;""),"",TRIM(U978&amp;" "&amp;S978))</f>
        <v/>
      </c>
      <c r="F978" s="47">
        <f>IF(OR(M978="",M978="NO CONNECTION"),"",IFERROR(VALUE(SUBSTITUTE(_xlfn.FILTERXML(M978,"//latDeg"),".",MID(1/2,2,1))),""))</f>
        <v/>
      </c>
      <c r="G978" s="47">
        <f>IF(OR(M978="",M978="NO CONNECTION"),"",IFERROR(VALUE(SUBSTITUTE(_xlfn.FILTERXML(M978,"//lonDeg"),".",MID(1/2,2,1))),""))</f>
        <v/>
      </c>
      <c r="H978" s="45">
        <f>IF(ISNUMBER(F978),SUBSTITUTE(ROUND(F978,6)&amp;"",",",".")&amp;", "&amp;SUBSTITUTE(ROUND(G978,6)&amp;"",",","."),"")</f>
        <v/>
      </c>
      <c r="I978" s="46">
        <f>IF(ISNUMBER(F978),IFERROR(HYPERLINK("https://www.mymapcodes.com/go/?t="&amp;IF(U978="","AAA",U978)&amp;"&amp;ma="&amp;LEFT(S978,V978-1)&amp;"&amp;mb="&amp;MID(S978,V978+1,99),"Open on MyMapcodes →"),""),"")</f>
        <v/>
      </c>
      <c r="J978" s="48">
        <f>IF(P978="","",IF(AC978="MISSING","Add the country code: put it in front of the mapcode (e.g. ZAF RDD.2J) or in column C. ZAF = South Africa.",IF(AC978&lt;&gt;"",AC978,IF(M978="NO CONNECTION","Excel couldn't reach the mapcode service. Click the REFRESH RESULTS box just above the table.",IF(NOT(ISNUMBER(F978)),"The mapcode service doesn't recognise "&amp;E978&amp;". Check the mapcode and the country code.",IF(AD978,"Two different country codes were given, so the one in front of the mapcode ("&amp;R978&amp;") was used.",IF(E978&lt;&gt;TRIM(UPPER(B978&amp;"")),"Tidied up to "&amp;E978&amp;".","")))))))</f>
        <v/>
      </c>
      <c r="L978" s="49">
        <f>IF(E978="","",MapcodeAPI&amp;"coords/"&amp;SUBSTITUTE(E978," ","%20"))&amp;LEFT($B$13,0)</f>
        <v/>
      </c>
      <c r="M978" s="49">
        <f>IF(L978="","",IFERROR(_xlfn.WEBSERVICE(L978),IF(MapcodeAPIBackup="","NO CONNECTION",IFERROR(_xlfn.WEBSERVICE(MapcodeAPIBackup&amp;MID(L978,LEN(MapcodeAPI)+1,999)),"NO CONNECTION"))))</f>
        <v/>
      </c>
      <c r="N978" t="inlineStr">
        <is>
          <t xml:space="preserve"> </t>
        </is>
      </c>
      <c r="P978" s="50">
        <f>IFERROR(IF(AND(TRIM(B978&amp;"")="",TRIM(C978&amp;"")=""),"","#"&amp;UPPER(B978&amp;"")),"#(ERROR)")</f>
        <v/>
      </c>
      <c r="Q978" s="50">
        <f>IF(P978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978,2,999)," "," "),"﻿"," "),"​"," "),"⁠"," ")," "," ")," "," "),CHAR(9)," "),CHAR(10)," "),CHAR(13)," "),"MAPCODE"," "),CHAR(34)," "),"“"," "),"”"," "),"'"," "),"’"," "),"‘"," "),"("," "),")"," "),"["," "),"]"," "),"{"," "),"}"," "),","," "),";"," "),"|"," "),":"," "),"/"," "),"\"," ")))</f>
        <v/>
      </c>
      <c r="R978" s="50">
        <f>IF(ISNUMBER(FIND(" ",Q978)),LEFT(Q978,FIND(" ",Q978)-1),"")</f>
        <v/>
      </c>
      <c r="S978" s="50">
        <f>IF(ISNUMBER(FIND(" ",Q978)),TRIM(MID(Q978,FIND(" ",Q978)+1,999)),Q978)</f>
        <v/>
      </c>
      <c r="T97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978&amp;"")," "," "),"﻿"," "),"​"," "),"⁠"," ")," "," ")," "," "),CHAR(9)," "),CHAR(10)," "),CHAR(13)," "),"MAPCODE"," "),CHAR(34)," "),"“"," "),"”"," "),"'"," "),"’"," "),"‘"," "),"("," "),")"," "),"["," "),"]"," "),"{"," "),"}"," "),","," "),";"," "),"|"," "),":"," "),"/"," "),"\"," "))</f>
        <v/>
      </c>
      <c r="U978" s="50">
        <f>IF(R978&lt;&gt;"",R978,T978)</f>
        <v/>
      </c>
      <c r="V978" s="50">
        <f>IFERROR(FIND(".",S978),0)</f>
        <v/>
      </c>
      <c r="W978" s="50">
        <f>IF(V978&gt;0,V978-1,LEN(S978))</f>
        <v/>
      </c>
      <c r="X978" s="50">
        <f>IF(V978=0,"",IFERROR(LEFT(MID(S978,V978+1,99),FIND("-",MID(S978,V978+1,99))-1),MID(S978,V978+1,99)))</f>
        <v/>
      </c>
      <c r="Y978" s="50">
        <f>LEN(X978)</f>
        <v/>
      </c>
      <c r="Z97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978,"0",""),"1",""),"2",""),"3",""),"4",""),"5",""),"6",""),"7",""),"8",""),"9",""),"A",""),"B",""),"C",""),"D",""),"E",""),"F",""),"G",""),"H",""),"I",""),"J",""),"K",""),"L",""),"M",""),"N",""),"O",""),"P",""),"Q",""),"R",""),"S",""),"T",""),"U",""),"V",""),"W",""),"X",""),"Y",""),"Z",""),".",""),"-","")</f>
        <v/>
      </c>
      <c r="AA978" s="50">
        <f>LEN(S978)-LEN(SUBSTITUTE(S978,".",""))</f>
        <v/>
      </c>
      <c r="AB978" s="50">
        <f>AND(W978=5,Y978=4)</f>
        <v/>
      </c>
      <c r="AC978" s="50">
        <f>IF(P978="","",IF(S978="","There is no mapcode in this row, only a country code.",IF(ISNUMBER(FIND(" ",S978)),"There are too many spaces. A mapcode looks like ZAF RDD.2J: the country code, one space, then the code.",IF(Z978&lt;&gt;"","Contains characters that can't be in a mapcode: "&amp;Z978,IF(OR(AA978&lt;&gt;1,W978&lt;2,W978&gt;5,Y978&lt;2,Y978&gt;4),"This doesn't look like a mapcode. Mapcodes look like RDD.2J: 2 to 5 letters or numbers, a dot, then 2 to 4 more.",IF(AND(U978="",NOT(AB978)),"MISSING",IF(AND(U978&lt;&gt;"",OR(LEN(U978)&lt;2,LEN(U978)&gt;6,ISNUMBER(FIND(".",U978)))),"The country code """&amp;U978&amp;""" doesn't look right. Use a code like ZAF (South Africa) or US-CA (California).","")))))))</f>
        <v/>
      </c>
      <c r="AD978" s="50">
        <f>AND(R978&lt;&gt;"",T978&lt;&gt;"",R978&lt;&gt;T978)</f>
        <v/>
      </c>
    </row>
    <row r="979">
      <c r="B979" s="44" t="n"/>
      <c r="C979" s="44" t="n"/>
      <c r="D979" s="45">
        <f>IF(P979="","",IF(AC979="MISSING","MISSING COUNTRY CODE",IF(AC979&lt;&gt;"","NOT A VALID MAPCODE",IF(M979="NO CONNECTION","NO CONNECTION",IF(NOT(ISNUMBER(F979)),"NOT FOUND",IF(AD979,"CONVERTED – PLEASE CHECK","CONVERTED"))))))</f>
        <v/>
      </c>
      <c r="E979" s="46">
        <f>IF(OR(P979="",AC979&lt;&gt;""),"",TRIM(U979&amp;" "&amp;S979))</f>
        <v/>
      </c>
      <c r="F979" s="47">
        <f>IF(OR(M979="",M979="NO CONNECTION"),"",IFERROR(VALUE(SUBSTITUTE(_xlfn.FILTERXML(M979,"//latDeg"),".",MID(1/2,2,1))),""))</f>
        <v/>
      </c>
      <c r="G979" s="47">
        <f>IF(OR(M979="",M979="NO CONNECTION"),"",IFERROR(VALUE(SUBSTITUTE(_xlfn.FILTERXML(M979,"//lonDeg"),".",MID(1/2,2,1))),""))</f>
        <v/>
      </c>
      <c r="H979" s="45">
        <f>IF(ISNUMBER(F979),SUBSTITUTE(ROUND(F979,6)&amp;"",",",".")&amp;", "&amp;SUBSTITUTE(ROUND(G979,6)&amp;"",",","."),"")</f>
        <v/>
      </c>
      <c r="I979" s="46">
        <f>IF(ISNUMBER(F979),IFERROR(HYPERLINK("https://www.mymapcodes.com/go/?t="&amp;IF(U979="","AAA",U979)&amp;"&amp;ma="&amp;LEFT(S979,V979-1)&amp;"&amp;mb="&amp;MID(S979,V979+1,99),"Open on MyMapcodes →"),""),"")</f>
        <v/>
      </c>
      <c r="J979" s="48">
        <f>IF(P979="","",IF(AC979="MISSING","Add the country code: put it in front of the mapcode (e.g. ZAF RDD.2J) or in column C. ZAF = South Africa.",IF(AC979&lt;&gt;"",AC979,IF(M979="NO CONNECTION","Excel couldn't reach the mapcode service. Click the REFRESH RESULTS box just above the table.",IF(NOT(ISNUMBER(F979)),"The mapcode service doesn't recognise "&amp;E979&amp;". Check the mapcode and the country code.",IF(AD979,"Two different country codes were given, so the one in front of the mapcode ("&amp;R979&amp;") was used.",IF(E979&lt;&gt;TRIM(UPPER(B979&amp;"")),"Tidied up to "&amp;E979&amp;".","")))))))</f>
        <v/>
      </c>
      <c r="L979" s="49">
        <f>IF(E979="","",MapcodeAPI&amp;"coords/"&amp;SUBSTITUTE(E979," ","%20"))&amp;LEFT($B$13,0)</f>
        <v/>
      </c>
      <c r="M979" s="49">
        <f>IF(L979="","",IFERROR(_xlfn.WEBSERVICE(L979),IF(MapcodeAPIBackup="","NO CONNECTION",IFERROR(_xlfn.WEBSERVICE(MapcodeAPIBackup&amp;MID(L979,LEN(MapcodeAPI)+1,999)),"NO CONNECTION"))))</f>
        <v/>
      </c>
      <c r="N979" t="inlineStr">
        <is>
          <t xml:space="preserve"> </t>
        </is>
      </c>
      <c r="P979" s="50">
        <f>IFERROR(IF(AND(TRIM(B979&amp;"")="",TRIM(C979&amp;"")=""),"","#"&amp;UPPER(B979&amp;"")),"#(ERROR)")</f>
        <v/>
      </c>
      <c r="Q979" s="50">
        <f>IF(P979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979,2,999)," "," "),"﻿"," "),"​"," "),"⁠"," ")," "," ")," "," "),CHAR(9)," "),CHAR(10)," "),CHAR(13)," "),"MAPCODE"," "),CHAR(34)," "),"“"," "),"”"," "),"'"," "),"’"," "),"‘"," "),"("," "),")"," "),"["," "),"]"," "),"{"," "),"}"," "),","," "),";"," "),"|"," "),":"," "),"/"," "),"\"," ")))</f>
        <v/>
      </c>
      <c r="R979" s="50">
        <f>IF(ISNUMBER(FIND(" ",Q979)),LEFT(Q979,FIND(" ",Q979)-1),"")</f>
        <v/>
      </c>
      <c r="S979" s="50">
        <f>IF(ISNUMBER(FIND(" ",Q979)),TRIM(MID(Q979,FIND(" ",Q979)+1,999)),Q979)</f>
        <v/>
      </c>
      <c r="T97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979&amp;"")," "," "),"﻿"," "),"​"," "),"⁠"," ")," "," ")," "," "),CHAR(9)," "),CHAR(10)," "),CHAR(13)," "),"MAPCODE"," "),CHAR(34)," "),"“"," "),"”"," "),"'"," "),"’"," "),"‘"," "),"("," "),")"," "),"["," "),"]"," "),"{"," "),"}"," "),","," "),";"," "),"|"," "),":"," "),"/"," "),"\"," "))</f>
        <v/>
      </c>
      <c r="U979" s="50">
        <f>IF(R979&lt;&gt;"",R979,T979)</f>
        <v/>
      </c>
      <c r="V979" s="50">
        <f>IFERROR(FIND(".",S979),0)</f>
        <v/>
      </c>
      <c r="W979" s="50">
        <f>IF(V979&gt;0,V979-1,LEN(S979))</f>
        <v/>
      </c>
      <c r="X979" s="50">
        <f>IF(V979=0,"",IFERROR(LEFT(MID(S979,V979+1,99),FIND("-",MID(S979,V979+1,99))-1),MID(S979,V979+1,99)))</f>
        <v/>
      </c>
      <c r="Y979" s="50">
        <f>LEN(X979)</f>
        <v/>
      </c>
      <c r="Z97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979,"0",""),"1",""),"2",""),"3",""),"4",""),"5",""),"6",""),"7",""),"8",""),"9",""),"A",""),"B",""),"C",""),"D",""),"E",""),"F",""),"G",""),"H",""),"I",""),"J",""),"K",""),"L",""),"M",""),"N",""),"O",""),"P",""),"Q",""),"R",""),"S",""),"T",""),"U",""),"V",""),"W",""),"X",""),"Y",""),"Z",""),".",""),"-","")</f>
        <v/>
      </c>
      <c r="AA979" s="50">
        <f>LEN(S979)-LEN(SUBSTITUTE(S979,".",""))</f>
        <v/>
      </c>
      <c r="AB979" s="50">
        <f>AND(W979=5,Y979=4)</f>
        <v/>
      </c>
      <c r="AC979" s="50">
        <f>IF(P979="","",IF(S979="","There is no mapcode in this row, only a country code.",IF(ISNUMBER(FIND(" ",S979)),"There are too many spaces. A mapcode looks like ZAF RDD.2J: the country code, one space, then the code.",IF(Z979&lt;&gt;"","Contains characters that can't be in a mapcode: "&amp;Z979,IF(OR(AA979&lt;&gt;1,W979&lt;2,W979&gt;5,Y979&lt;2,Y979&gt;4),"This doesn't look like a mapcode. Mapcodes look like RDD.2J: 2 to 5 letters or numbers, a dot, then 2 to 4 more.",IF(AND(U979="",NOT(AB979)),"MISSING",IF(AND(U979&lt;&gt;"",OR(LEN(U979)&lt;2,LEN(U979)&gt;6,ISNUMBER(FIND(".",U979)))),"The country code """&amp;U979&amp;""" doesn't look right. Use a code like ZAF (South Africa) or US-CA (California).","")))))))</f>
        <v/>
      </c>
      <c r="AD979" s="50">
        <f>AND(R979&lt;&gt;"",T979&lt;&gt;"",R979&lt;&gt;T979)</f>
        <v/>
      </c>
    </row>
    <row r="980">
      <c r="B980" s="44" t="n"/>
      <c r="C980" s="44" t="n"/>
      <c r="D980" s="45">
        <f>IF(P980="","",IF(AC980="MISSING","MISSING COUNTRY CODE",IF(AC980&lt;&gt;"","NOT A VALID MAPCODE",IF(M980="NO CONNECTION","NO CONNECTION",IF(NOT(ISNUMBER(F980)),"NOT FOUND",IF(AD980,"CONVERTED – PLEASE CHECK","CONVERTED"))))))</f>
        <v/>
      </c>
      <c r="E980" s="46">
        <f>IF(OR(P980="",AC980&lt;&gt;""),"",TRIM(U980&amp;" "&amp;S980))</f>
        <v/>
      </c>
      <c r="F980" s="47">
        <f>IF(OR(M980="",M980="NO CONNECTION"),"",IFERROR(VALUE(SUBSTITUTE(_xlfn.FILTERXML(M980,"//latDeg"),".",MID(1/2,2,1))),""))</f>
        <v/>
      </c>
      <c r="G980" s="47">
        <f>IF(OR(M980="",M980="NO CONNECTION"),"",IFERROR(VALUE(SUBSTITUTE(_xlfn.FILTERXML(M980,"//lonDeg"),".",MID(1/2,2,1))),""))</f>
        <v/>
      </c>
      <c r="H980" s="45">
        <f>IF(ISNUMBER(F980),SUBSTITUTE(ROUND(F980,6)&amp;"",",",".")&amp;", "&amp;SUBSTITUTE(ROUND(G980,6)&amp;"",",","."),"")</f>
        <v/>
      </c>
      <c r="I980" s="46">
        <f>IF(ISNUMBER(F980),IFERROR(HYPERLINK("https://www.mymapcodes.com/go/?t="&amp;IF(U980="","AAA",U980)&amp;"&amp;ma="&amp;LEFT(S980,V980-1)&amp;"&amp;mb="&amp;MID(S980,V980+1,99),"Open on MyMapcodes →"),""),"")</f>
        <v/>
      </c>
      <c r="J980" s="48">
        <f>IF(P980="","",IF(AC980="MISSING","Add the country code: put it in front of the mapcode (e.g. ZAF RDD.2J) or in column C. ZAF = South Africa.",IF(AC980&lt;&gt;"",AC980,IF(M980="NO CONNECTION","Excel couldn't reach the mapcode service. Click the REFRESH RESULTS box just above the table.",IF(NOT(ISNUMBER(F980)),"The mapcode service doesn't recognise "&amp;E980&amp;". Check the mapcode and the country code.",IF(AD980,"Two different country codes were given, so the one in front of the mapcode ("&amp;R980&amp;") was used.",IF(E980&lt;&gt;TRIM(UPPER(B980&amp;"")),"Tidied up to "&amp;E980&amp;".","")))))))</f>
        <v/>
      </c>
      <c r="L980" s="49">
        <f>IF(E980="","",MapcodeAPI&amp;"coords/"&amp;SUBSTITUTE(E980," ","%20"))&amp;LEFT($B$13,0)</f>
        <v/>
      </c>
      <c r="M980" s="49">
        <f>IF(L980="","",IFERROR(_xlfn.WEBSERVICE(L980),IF(MapcodeAPIBackup="","NO CONNECTION",IFERROR(_xlfn.WEBSERVICE(MapcodeAPIBackup&amp;MID(L980,LEN(MapcodeAPI)+1,999)),"NO CONNECTION"))))</f>
        <v/>
      </c>
      <c r="N980" t="inlineStr">
        <is>
          <t xml:space="preserve"> </t>
        </is>
      </c>
      <c r="P980" s="50">
        <f>IFERROR(IF(AND(TRIM(B980&amp;"")="",TRIM(C980&amp;"")=""),"","#"&amp;UPPER(B980&amp;"")),"#(ERROR)")</f>
        <v/>
      </c>
      <c r="Q980" s="50">
        <f>IF(P980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980,2,999)," "," "),"﻿"," "),"​"," "),"⁠"," ")," "," ")," "," "),CHAR(9)," "),CHAR(10)," "),CHAR(13)," "),"MAPCODE"," "),CHAR(34)," "),"“"," "),"”"," "),"'"," "),"’"," "),"‘"," "),"("," "),")"," "),"["," "),"]"," "),"{"," "),"}"," "),","," "),";"," "),"|"," "),":"," "),"/"," "),"\"," ")))</f>
        <v/>
      </c>
      <c r="R980" s="50">
        <f>IF(ISNUMBER(FIND(" ",Q980)),LEFT(Q980,FIND(" ",Q980)-1),"")</f>
        <v/>
      </c>
      <c r="S980" s="50">
        <f>IF(ISNUMBER(FIND(" ",Q980)),TRIM(MID(Q980,FIND(" ",Q980)+1,999)),Q980)</f>
        <v/>
      </c>
      <c r="T98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980&amp;"")," "," "),"﻿"," "),"​"," "),"⁠"," ")," "," ")," "," "),CHAR(9)," "),CHAR(10)," "),CHAR(13)," "),"MAPCODE"," "),CHAR(34)," "),"“"," "),"”"," "),"'"," "),"’"," "),"‘"," "),"("," "),")"," "),"["," "),"]"," "),"{"," "),"}"," "),","," "),";"," "),"|"," "),":"," "),"/"," "),"\"," "))</f>
        <v/>
      </c>
      <c r="U980" s="50">
        <f>IF(R980&lt;&gt;"",R980,T980)</f>
        <v/>
      </c>
      <c r="V980" s="50">
        <f>IFERROR(FIND(".",S980),0)</f>
        <v/>
      </c>
      <c r="W980" s="50">
        <f>IF(V980&gt;0,V980-1,LEN(S980))</f>
        <v/>
      </c>
      <c r="X980" s="50">
        <f>IF(V980=0,"",IFERROR(LEFT(MID(S980,V980+1,99),FIND("-",MID(S980,V980+1,99))-1),MID(S980,V980+1,99)))</f>
        <v/>
      </c>
      <c r="Y980" s="50">
        <f>LEN(X980)</f>
        <v/>
      </c>
      <c r="Z98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980,"0",""),"1",""),"2",""),"3",""),"4",""),"5",""),"6",""),"7",""),"8",""),"9",""),"A",""),"B",""),"C",""),"D",""),"E",""),"F",""),"G",""),"H",""),"I",""),"J",""),"K",""),"L",""),"M",""),"N",""),"O",""),"P",""),"Q",""),"R",""),"S",""),"T",""),"U",""),"V",""),"W",""),"X",""),"Y",""),"Z",""),".",""),"-","")</f>
        <v/>
      </c>
      <c r="AA980" s="50">
        <f>LEN(S980)-LEN(SUBSTITUTE(S980,".",""))</f>
        <v/>
      </c>
      <c r="AB980" s="50">
        <f>AND(W980=5,Y980=4)</f>
        <v/>
      </c>
      <c r="AC980" s="50">
        <f>IF(P980="","",IF(S980="","There is no mapcode in this row, only a country code.",IF(ISNUMBER(FIND(" ",S980)),"There are too many spaces. A mapcode looks like ZAF RDD.2J: the country code, one space, then the code.",IF(Z980&lt;&gt;"","Contains characters that can't be in a mapcode: "&amp;Z980,IF(OR(AA980&lt;&gt;1,W980&lt;2,W980&gt;5,Y980&lt;2,Y980&gt;4),"This doesn't look like a mapcode. Mapcodes look like RDD.2J: 2 to 5 letters or numbers, a dot, then 2 to 4 more.",IF(AND(U980="",NOT(AB980)),"MISSING",IF(AND(U980&lt;&gt;"",OR(LEN(U980)&lt;2,LEN(U980)&gt;6,ISNUMBER(FIND(".",U980)))),"The country code """&amp;U980&amp;""" doesn't look right. Use a code like ZAF (South Africa) or US-CA (California).","")))))))</f>
        <v/>
      </c>
      <c r="AD980" s="50">
        <f>AND(R980&lt;&gt;"",T980&lt;&gt;"",R980&lt;&gt;T980)</f>
        <v/>
      </c>
    </row>
    <row r="981">
      <c r="B981" s="44" t="n"/>
      <c r="C981" s="44" t="n"/>
      <c r="D981" s="45">
        <f>IF(P981="","",IF(AC981="MISSING","MISSING COUNTRY CODE",IF(AC981&lt;&gt;"","NOT A VALID MAPCODE",IF(M981="NO CONNECTION","NO CONNECTION",IF(NOT(ISNUMBER(F981)),"NOT FOUND",IF(AD981,"CONVERTED – PLEASE CHECK","CONVERTED"))))))</f>
        <v/>
      </c>
      <c r="E981" s="46">
        <f>IF(OR(P981="",AC981&lt;&gt;""),"",TRIM(U981&amp;" "&amp;S981))</f>
        <v/>
      </c>
      <c r="F981" s="47">
        <f>IF(OR(M981="",M981="NO CONNECTION"),"",IFERROR(VALUE(SUBSTITUTE(_xlfn.FILTERXML(M981,"//latDeg"),".",MID(1/2,2,1))),""))</f>
        <v/>
      </c>
      <c r="G981" s="47">
        <f>IF(OR(M981="",M981="NO CONNECTION"),"",IFERROR(VALUE(SUBSTITUTE(_xlfn.FILTERXML(M981,"//lonDeg"),".",MID(1/2,2,1))),""))</f>
        <v/>
      </c>
      <c r="H981" s="45">
        <f>IF(ISNUMBER(F981),SUBSTITUTE(ROUND(F981,6)&amp;"",",",".")&amp;", "&amp;SUBSTITUTE(ROUND(G981,6)&amp;"",",","."),"")</f>
        <v/>
      </c>
      <c r="I981" s="46">
        <f>IF(ISNUMBER(F981),IFERROR(HYPERLINK("https://www.mymapcodes.com/go/?t="&amp;IF(U981="","AAA",U981)&amp;"&amp;ma="&amp;LEFT(S981,V981-1)&amp;"&amp;mb="&amp;MID(S981,V981+1,99),"Open on MyMapcodes →"),""),"")</f>
        <v/>
      </c>
      <c r="J981" s="48">
        <f>IF(P981="","",IF(AC981="MISSING","Add the country code: put it in front of the mapcode (e.g. ZAF RDD.2J) or in column C. ZAF = South Africa.",IF(AC981&lt;&gt;"",AC981,IF(M981="NO CONNECTION","Excel couldn't reach the mapcode service. Click the REFRESH RESULTS box just above the table.",IF(NOT(ISNUMBER(F981)),"The mapcode service doesn't recognise "&amp;E981&amp;". Check the mapcode and the country code.",IF(AD981,"Two different country codes were given, so the one in front of the mapcode ("&amp;R981&amp;") was used.",IF(E981&lt;&gt;TRIM(UPPER(B981&amp;"")),"Tidied up to "&amp;E981&amp;".","")))))))</f>
        <v/>
      </c>
      <c r="L981" s="49">
        <f>IF(E981="","",MapcodeAPI&amp;"coords/"&amp;SUBSTITUTE(E981," ","%20"))&amp;LEFT($B$13,0)</f>
        <v/>
      </c>
      <c r="M981" s="49">
        <f>IF(L981="","",IFERROR(_xlfn.WEBSERVICE(L981),IF(MapcodeAPIBackup="","NO CONNECTION",IFERROR(_xlfn.WEBSERVICE(MapcodeAPIBackup&amp;MID(L981,LEN(MapcodeAPI)+1,999)),"NO CONNECTION"))))</f>
        <v/>
      </c>
      <c r="N981" t="inlineStr">
        <is>
          <t xml:space="preserve"> </t>
        </is>
      </c>
      <c r="P981" s="50">
        <f>IFERROR(IF(AND(TRIM(B981&amp;"")="",TRIM(C981&amp;"")=""),"","#"&amp;UPPER(B981&amp;"")),"#(ERROR)")</f>
        <v/>
      </c>
      <c r="Q981" s="50">
        <f>IF(P981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981,2,999)," "," "),"﻿"," "),"​"," "),"⁠"," ")," "," ")," "," "),CHAR(9)," "),CHAR(10)," "),CHAR(13)," "),"MAPCODE"," "),CHAR(34)," "),"“"," "),"”"," "),"'"," "),"’"," "),"‘"," "),"("," "),")"," "),"["," "),"]"," "),"{"," "),"}"," "),","," "),";"," "),"|"," "),":"," "),"/"," "),"\"," ")))</f>
        <v/>
      </c>
      <c r="R981" s="50">
        <f>IF(ISNUMBER(FIND(" ",Q981)),LEFT(Q981,FIND(" ",Q981)-1),"")</f>
        <v/>
      </c>
      <c r="S981" s="50">
        <f>IF(ISNUMBER(FIND(" ",Q981)),TRIM(MID(Q981,FIND(" ",Q981)+1,999)),Q981)</f>
        <v/>
      </c>
      <c r="T98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981&amp;"")," "," "),"﻿"," "),"​"," "),"⁠"," ")," "," ")," "," "),CHAR(9)," "),CHAR(10)," "),CHAR(13)," "),"MAPCODE"," "),CHAR(34)," "),"“"," "),"”"," "),"'"," "),"’"," "),"‘"," "),"("," "),")"," "),"["," "),"]"," "),"{"," "),"}"," "),","," "),";"," "),"|"," "),":"," "),"/"," "),"\"," "))</f>
        <v/>
      </c>
      <c r="U981" s="50">
        <f>IF(R981&lt;&gt;"",R981,T981)</f>
        <v/>
      </c>
      <c r="V981" s="50">
        <f>IFERROR(FIND(".",S981),0)</f>
        <v/>
      </c>
      <c r="W981" s="50">
        <f>IF(V981&gt;0,V981-1,LEN(S981))</f>
        <v/>
      </c>
      <c r="X981" s="50">
        <f>IF(V981=0,"",IFERROR(LEFT(MID(S981,V981+1,99),FIND("-",MID(S981,V981+1,99))-1),MID(S981,V981+1,99)))</f>
        <v/>
      </c>
      <c r="Y981" s="50">
        <f>LEN(X981)</f>
        <v/>
      </c>
      <c r="Z98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981,"0",""),"1",""),"2",""),"3",""),"4",""),"5",""),"6",""),"7",""),"8",""),"9",""),"A",""),"B",""),"C",""),"D",""),"E",""),"F",""),"G",""),"H",""),"I",""),"J",""),"K",""),"L",""),"M",""),"N",""),"O",""),"P",""),"Q",""),"R",""),"S",""),"T",""),"U",""),"V",""),"W",""),"X",""),"Y",""),"Z",""),".",""),"-","")</f>
        <v/>
      </c>
      <c r="AA981" s="50">
        <f>LEN(S981)-LEN(SUBSTITUTE(S981,".",""))</f>
        <v/>
      </c>
      <c r="AB981" s="50">
        <f>AND(W981=5,Y981=4)</f>
        <v/>
      </c>
      <c r="AC981" s="50">
        <f>IF(P981="","",IF(S981="","There is no mapcode in this row, only a country code.",IF(ISNUMBER(FIND(" ",S981)),"There are too many spaces. A mapcode looks like ZAF RDD.2J: the country code, one space, then the code.",IF(Z981&lt;&gt;"","Contains characters that can't be in a mapcode: "&amp;Z981,IF(OR(AA981&lt;&gt;1,W981&lt;2,W981&gt;5,Y981&lt;2,Y981&gt;4),"This doesn't look like a mapcode. Mapcodes look like RDD.2J: 2 to 5 letters or numbers, a dot, then 2 to 4 more.",IF(AND(U981="",NOT(AB981)),"MISSING",IF(AND(U981&lt;&gt;"",OR(LEN(U981)&lt;2,LEN(U981)&gt;6,ISNUMBER(FIND(".",U981)))),"The country code """&amp;U981&amp;""" doesn't look right. Use a code like ZAF (South Africa) or US-CA (California).","")))))))</f>
        <v/>
      </c>
      <c r="AD981" s="50">
        <f>AND(R981&lt;&gt;"",T981&lt;&gt;"",R981&lt;&gt;T981)</f>
        <v/>
      </c>
    </row>
    <row r="982">
      <c r="B982" s="44" t="n"/>
      <c r="C982" s="44" t="n"/>
      <c r="D982" s="45">
        <f>IF(P982="","",IF(AC982="MISSING","MISSING COUNTRY CODE",IF(AC982&lt;&gt;"","NOT A VALID MAPCODE",IF(M982="NO CONNECTION","NO CONNECTION",IF(NOT(ISNUMBER(F982)),"NOT FOUND",IF(AD982,"CONVERTED – PLEASE CHECK","CONVERTED"))))))</f>
        <v/>
      </c>
      <c r="E982" s="46">
        <f>IF(OR(P982="",AC982&lt;&gt;""),"",TRIM(U982&amp;" "&amp;S982))</f>
        <v/>
      </c>
      <c r="F982" s="47">
        <f>IF(OR(M982="",M982="NO CONNECTION"),"",IFERROR(VALUE(SUBSTITUTE(_xlfn.FILTERXML(M982,"//latDeg"),".",MID(1/2,2,1))),""))</f>
        <v/>
      </c>
      <c r="G982" s="47">
        <f>IF(OR(M982="",M982="NO CONNECTION"),"",IFERROR(VALUE(SUBSTITUTE(_xlfn.FILTERXML(M982,"//lonDeg"),".",MID(1/2,2,1))),""))</f>
        <v/>
      </c>
      <c r="H982" s="45">
        <f>IF(ISNUMBER(F982),SUBSTITUTE(ROUND(F982,6)&amp;"",",",".")&amp;", "&amp;SUBSTITUTE(ROUND(G982,6)&amp;"",",","."),"")</f>
        <v/>
      </c>
      <c r="I982" s="46">
        <f>IF(ISNUMBER(F982),IFERROR(HYPERLINK("https://www.mymapcodes.com/go/?t="&amp;IF(U982="","AAA",U982)&amp;"&amp;ma="&amp;LEFT(S982,V982-1)&amp;"&amp;mb="&amp;MID(S982,V982+1,99),"Open on MyMapcodes →"),""),"")</f>
        <v/>
      </c>
      <c r="J982" s="48">
        <f>IF(P982="","",IF(AC982="MISSING","Add the country code: put it in front of the mapcode (e.g. ZAF RDD.2J) or in column C. ZAF = South Africa.",IF(AC982&lt;&gt;"",AC982,IF(M982="NO CONNECTION","Excel couldn't reach the mapcode service. Click the REFRESH RESULTS box just above the table.",IF(NOT(ISNUMBER(F982)),"The mapcode service doesn't recognise "&amp;E982&amp;". Check the mapcode and the country code.",IF(AD982,"Two different country codes were given, so the one in front of the mapcode ("&amp;R982&amp;") was used.",IF(E982&lt;&gt;TRIM(UPPER(B982&amp;"")),"Tidied up to "&amp;E982&amp;".","")))))))</f>
        <v/>
      </c>
      <c r="L982" s="49">
        <f>IF(E982="","",MapcodeAPI&amp;"coords/"&amp;SUBSTITUTE(E982," ","%20"))&amp;LEFT($B$13,0)</f>
        <v/>
      </c>
      <c r="M982" s="49">
        <f>IF(L982="","",IFERROR(_xlfn.WEBSERVICE(L982),IF(MapcodeAPIBackup="","NO CONNECTION",IFERROR(_xlfn.WEBSERVICE(MapcodeAPIBackup&amp;MID(L982,LEN(MapcodeAPI)+1,999)),"NO CONNECTION"))))</f>
        <v/>
      </c>
      <c r="N982" t="inlineStr">
        <is>
          <t xml:space="preserve"> </t>
        </is>
      </c>
      <c r="P982" s="50">
        <f>IFERROR(IF(AND(TRIM(B982&amp;"")="",TRIM(C982&amp;"")=""),"","#"&amp;UPPER(B982&amp;"")),"#(ERROR)")</f>
        <v/>
      </c>
      <c r="Q982" s="50">
        <f>IF(P982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982,2,999)," "," "),"﻿"," "),"​"," "),"⁠"," ")," "," ")," "," "),CHAR(9)," "),CHAR(10)," "),CHAR(13)," "),"MAPCODE"," "),CHAR(34)," "),"“"," "),"”"," "),"'"," "),"’"," "),"‘"," "),"("," "),")"," "),"["," "),"]"," "),"{"," "),"}"," "),","," "),";"," "),"|"," "),":"," "),"/"," "),"\"," ")))</f>
        <v/>
      </c>
      <c r="R982" s="50">
        <f>IF(ISNUMBER(FIND(" ",Q982)),LEFT(Q982,FIND(" ",Q982)-1),"")</f>
        <v/>
      </c>
      <c r="S982" s="50">
        <f>IF(ISNUMBER(FIND(" ",Q982)),TRIM(MID(Q982,FIND(" ",Q982)+1,999)),Q982)</f>
        <v/>
      </c>
      <c r="T98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982&amp;"")," "," "),"﻿"," "),"​"," "),"⁠"," ")," "," ")," "," "),CHAR(9)," "),CHAR(10)," "),CHAR(13)," "),"MAPCODE"," "),CHAR(34)," "),"“"," "),"”"," "),"'"," "),"’"," "),"‘"," "),"("," "),")"," "),"["," "),"]"," "),"{"," "),"}"," "),","," "),";"," "),"|"," "),":"," "),"/"," "),"\"," "))</f>
        <v/>
      </c>
      <c r="U982" s="50">
        <f>IF(R982&lt;&gt;"",R982,T982)</f>
        <v/>
      </c>
      <c r="V982" s="50">
        <f>IFERROR(FIND(".",S982),0)</f>
        <v/>
      </c>
      <c r="W982" s="50">
        <f>IF(V982&gt;0,V982-1,LEN(S982))</f>
        <v/>
      </c>
      <c r="X982" s="50">
        <f>IF(V982=0,"",IFERROR(LEFT(MID(S982,V982+1,99),FIND("-",MID(S982,V982+1,99))-1),MID(S982,V982+1,99)))</f>
        <v/>
      </c>
      <c r="Y982" s="50">
        <f>LEN(X982)</f>
        <v/>
      </c>
      <c r="Z98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982,"0",""),"1",""),"2",""),"3",""),"4",""),"5",""),"6",""),"7",""),"8",""),"9",""),"A",""),"B",""),"C",""),"D",""),"E",""),"F",""),"G",""),"H",""),"I",""),"J",""),"K",""),"L",""),"M",""),"N",""),"O",""),"P",""),"Q",""),"R",""),"S",""),"T",""),"U",""),"V",""),"W",""),"X",""),"Y",""),"Z",""),".",""),"-","")</f>
        <v/>
      </c>
      <c r="AA982" s="50">
        <f>LEN(S982)-LEN(SUBSTITUTE(S982,".",""))</f>
        <v/>
      </c>
      <c r="AB982" s="50">
        <f>AND(W982=5,Y982=4)</f>
        <v/>
      </c>
      <c r="AC982" s="50">
        <f>IF(P982="","",IF(S982="","There is no mapcode in this row, only a country code.",IF(ISNUMBER(FIND(" ",S982)),"There are too many spaces. A mapcode looks like ZAF RDD.2J: the country code, one space, then the code.",IF(Z982&lt;&gt;"","Contains characters that can't be in a mapcode: "&amp;Z982,IF(OR(AA982&lt;&gt;1,W982&lt;2,W982&gt;5,Y982&lt;2,Y982&gt;4),"This doesn't look like a mapcode. Mapcodes look like RDD.2J: 2 to 5 letters or numbers, a dot, then 2 to 4 more.",IF(AND(U982="",NOT(AB982)),"MISSING",IF(AND(U982&lt;&gt;"",OR(LEN(U982)&lt;2,LEN(U982)&gt;6,ISNUMBER(FIND(".",U982)))),"The country code """&amp;U982&amp;""" doesn't look right. Use a code like ZAF (South Africa) or US-CA (California).","")))))))</f>
        <v/>
      </c>
      <c r="AD982" s="50">
        <f>AND(R982&lt;&gt;"",T982&lt;&gt;"",R982&lt;&gt;T982)</f>
        <v/>
      </c>
    </row>
    <row r="983">
      <c r="B983" s="44" t="n"/>
      <c r="C983" s="44" t="n"/>
      <c r="D983" s="45">
        <f>IF(P983="","",IF(AC983="MISSING","MISSING COUNTRY CODE",IF(AC983&lt;&gt;"","NOT A VALID MAPCODE",IF(M983="NO CONNECTION","NO CONNECTION",IF(NOT(ISNUMBER(F983)),"NOT FOUND",IF(AD983,"CONVERTED – PLEASE CHECK","CONVERTED"))))))</f>
        <v/>
      </c>
      <c r="E983" s="46">
        <f>IF(OR(P983="",AC983&lt;&gt;""),"",TRIM(U983&amp;" "&amp;S983))</f>
        <v/>
      </c>
      <c r="F983" s="47">
        <f>IF(OR(M983="",M983="NO CONNECTION"),"",IFERROR(VALUE(SUBSTITUTE(_xlfn.FILTERXML(M983,"//latDeg"),".",MID(1/2,2,1))),""))</f>
        <v/>
      </c>
      <c r="G983" s="47">
        <f>IF(OR(M983="",M983="NO CONNECTION"),"",IFERROR(VALUE(SUBSTITUTE(_xlfn.FILTERXML(M983,"//lonDeg"),".",MID(1/2,2,1))),""))</f>
        <v/>
      </c>
      <c r="H983" s="45">
        <f>IF(ISNUMBER(F983),SUBSTITUTE(ROUND(F983,6)&amp;"",",",".")&amp;", "&amp;SUBSTITUTE(ROUND(G983,6)&amp;"",",","."),"")</f>
        <v/>
      </c>
      <c r="I983" s="46">
        <f>IF(ISNUMBER(F983),IFERROR(HYPERLINK("https://www.mymapcodes.com/go/?t="&amp;IF(U983="","AAA",U983)&amp;"&amp;ma="&amp;LEFT(S983,V983-1)&amp;"&amp;mb="&amp;MID(S983,V983+1,99),"Open on MyMapcodes →"),""),"")</f>
        <v/>
      </c>
      <c r="J983" s="48">
        <f>IF(P983="","",IF(AC983="MISSING","Add the country code: put it in front of the mapcode (e.g. ZAF RDD.2J) or in column C. ZAF = South Africa.",IF(AC983&lt;&gt;"",AC983,IF(M983="NO CONNECTION","Excel couldn't reach the mapcode service. Click the REFRESH RESULTS box just above the table.",IF(NOT(ISNUMBER(F983)),"The mapcode service doesn't recognise "&amp;E983&amp;". Check the mapcode and the country code.",IF(AD983,"Two different country codes were given, so the one in front of the mapcode ("&amp;R983&amp;") was used.",IF(E983&lt;&gt;TRIM(UPPER(B983&amp;"")),"Tidied up to "&amp;E983&amp;".","")))))))</f>
        <v/>
      </c>
      <c r="L983" s="49">
        <f>IF(E983="","",MapcodeAPI&amp;"coords/"&amp;SUBSTITUTE(E983," ","%20"))&amp;LEFT($B$13,0)</f>
        <v/>
      </c>
      <c r="M983" s="49">
        <f>IF(L983="","",IFERROR(_xlfn.WEBSERVICE(L983),IF(MapcodeAPIBackup="","NO CONNECTION",IFERROR(_xlfn.WEBSERVICE(MapcodeAPIBackup&amp;MID(L983,LEN(MapcodeAPI)+1,999)),"NO CONNECTION"))))</f>
        <v/>
      </c>
      <c r="N983" t="inlineStr">
        <is>
          <t xml:space="preserve"> </t>
        </is>
      </c>
      <c r="P983" s="50">
        <f>IFERROR(IF(AND(TRIM(B983&amp;"")="",TRIM(C983&amp;"")=""),"","#"&amp;UPPER(B983&amp;"")),"#(ERROR)")</f>
        <v/>
      </c>
      <c r="Q983" s="50">
        <f>IF(P983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983,2,999)," "," "),"﻿"," "),"​"," "),"⁠"," ")," "," ")," "," "),CHAR(9)," "),CHAR(10)," "),CHAR(13)," "),"MAPCODE"," "),CHAR(34)," "),"“"," "),"”"," "),"'"," "),"’"," "),"‘"," "),"("," "),")"," "),"["," "),"]"," "),"{"," "),"}"," "),","," "),";"," "),"|"," "),":"," "),"/"," "),"\"," ")))</f>
        <v/>
      </c>
      <c r="R983" s="50">
        <f>IF(ISNUMBER(FIND(" ",Q983)),LEFT(Q983,FIND(" ",Q983)-1),"")</f>
        <v/>
      </c>
      <c r="S983" s="50">
        <f>IF(ISNUMBER(FIND(" ",Q983)),TRIM(MID(Q983,FIND(" ",Q983)+1,999)),Q983)</f>
        <v/>
      </c>
      <c r="T98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983&amp;"")," "," "),"﻿"," "),"​"," "),"⁠"," ")," "," ")," "," "),CHAR(9)," "),CHAR(10)," "),CHAR(13)," "),"MAPCODE"," "),CHAR(34)," "),"“"," "),"”"," "),"'"," "),"’"," "),"‘"," "),"("," "),")"," "),"["," "),"]"," "),"{"," "),"}"," "),","," "),";"," "),"|"," "),":"," "),"/"," "),"\"," "))</f>
        <v/>
      </c>
      <c r="U983" s="50">
        <f>IF(R983&lt;&gt;"",R983,T983)</f>
        <v/>
      </c>
      <c r="V983" s="50">
        <f>IFERROR(FIND(".",S983),0)</f>
        <v/>
      </c>
      <c r="W983" s="50">
        <f>IF(V983&gt;0,V983-1,LEN(S983))</f>
        <v/>
      </c>
      <c r="X983" s="50">
        <f>IF(V983=0,"",IFERROR(LEFT(MID(S983,V983+1,99),FIND("-",MID(S983,V983+1,99))-1),MID(S983,V983+1,99)))</f>
        <v/>
      </c>
      <c r="Y983" s="50">
        <f>LEN(X983)</f>
        <v/>
      </c>
      <c r="Z98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983,"0",""),"1",""),"2",""),"3",""),"4",""),"5",""),"6",""),"7",""),"8",""),"9",""),"A",""),"B",""),"C",""),"D",""),"E",""),"F",""),"G",""),"H",""),"I",""),"J",""),"K",""),"L",""),"M",""),"N",""),"O",""),"P",""),"Q",""),"R",""),"S",""),"T",""),"U",""),"V",""),"W",""),"X",""),"Y",""),"Z",""),".",""),"-","")</f>
        <v/>
      </c>
      <c r="AA983" s="50">
        <f>LEN(S983)-LEN(SUBSTITUTE(S983,".",""))</f>
        <v/>
      </c>
      <c r="AB983" s="50">
        <f>AND(W983=5,Y983=4)</f>
        <v/>
      </c>
      <c r="AC983" s="50">
        <f>IF(P983="","",IF(S983="","There is no mapcode in this row, only a country code.",IF(ISNUMBER(FIND(" ",S983)),"There are too many spaces. A mapcode looks like ZAF RDD.2J: the country code, one space, then the code.",IF(Z983&lt;&gt;"","Contains characters that can't be in a mapcode: "&amp;Z983,IF(OR(AA983&lt;&gt;1,W983&lt;2,W983&gt;5,Y983&lt;2,Y983&gt;4),"This doesn't look like a mapcode. Mapcodes look like RDD.2J: 2 to 5 letters or numbers, a dot, then 2 to 4 more.",IF(AND(U983="",NOT(AB983)),"MISSING",IF(AND(U983&lt;&gt;"",OR(LEN(U983)&lt;2,LEN(U983)&gt;6,ISNUMBER(FIND(".",U983)))),"The country code """&amp;U983&amp;""" doesn't look right. Use a code like ZAF (South Africa) or US-CA (California).","")))))))</f>
        <v/>
      </c>
      <c r="AD983" s="50">
        <f>AND(R983&lt;&gt;"",T983&lt;&gt;"",R983&lt;&gt;T983)</f>
        <v/>
      </c>
    </row>
    <row r="984">
      <c r="B984" s="44" t="n"/>
      <c r="C984" s="44" t="n"/>
      <c r="D984" s="45">
        <f>IF(P984="","",IF(AC984="MISSING","MISSING COUNTRY CODE",IF(AC984&lt;&gt;"","NOT A VALID MAPCODE",IF(M984="NO CONNECTION","NO CONNECTION",IF(NOT(ISNUMBER(F984)),"NOT FOUND",IF(AD984,"CONVERTED – PLEASE CHECK","CONVERTED"))))))</f>
        <v/>
      </c>
      <c r="E984" s="46">
        <f>IF(OR(P984="",AC984&lt;&gt;""),"",TRIM(U984&amp;" "&amp;S984))</f>
        <v/>
      </c>
      <c r="F984" s="47">
        <f>IF(OR(M984="",M984="NO CONNECTION"),"",IFERROR(VALUE(SUBSTITUTE(_xlfn.FILTERXML(M984,"//latDeg"),".",MID(1/2,2,1))),""))</f>
        <v/>
      </c>
      <c r="G984" s="47">
        <f>IF(OR(M984="",M984="NO CONNECTION"),"",IFERROR(VALUE(SUBSTITUTE(_xlfn.FILTERXML(M984,"//lonDeg"),".",MID(1/2,2,1))),""))</f>
        <v/>
      </c>
      <c r="H984" s="45">
        <f>IF(ISNUMBER(F984),SUBSTITUTE(ROUND(F984,6)&amp;"",",",".")&amp;", "&amp;SUBSTITUTE(ROUND(G984,6)&amp;"",",","."),"")</f>
        <v/>
      </c>
      <c r="I984" s="46">
        <f>IF(ISNUMBER(F984),IFERROR(HYPERLINK("https://www.mymapcodes.com/go/?t="&amp;IF(U984="","AAA",U984)&amp;"&amp;ma="&amp;LEFT(S984,V984-1)&amp;"&amp;mb="&amp;MID(S984,V984+1,99),"Open on MyMapcodes →"),""),"")</f>
        <v/>
      </c>
      <c r="J984" s="48">
        <f>IF(P984="","",IF(AC984="MISSING","Add the country code: put it in front of the mapcode (e.g. ZAF RDD.2J) or in column C. ZAF = South Africa.",IF(AC984&lt;&gt;"",AC984,IF(M984="NO CONNECTION","Excel couldn't reach the mapcode service. Click the REFRESH RESULTS box just above the table.",IF(NOT(ISNUMBER(F984)),"The mapcode service doesn't recognise "&amp;E984&amp;". Check the mapcode and the country code.",IF(AD984,"Two different country codes were given, so the one in front of the mapcode ("&amp;R984&amp;") was used.",IF(E984&lt;&gt;TRIM(UPPER(B984&amp;"")),"Tidied up to "&amp;E984&amp;".","")))))))</f>
        <v/>
      </c>
      <c r="L984" s="49">
        <f>IF(E984="","",MapcodeAPI&amp;"coords/"&amp;SUBSTITUTE(E984," ","%20"))&amp;LEFT($B$13,0)</f>
        <v/>
      </c>
      <c r="M984" s="49">
        <f>IF(L984="","",IFERROR(_xlfn.WEBSERVICE(L984),IF(MapcodeAPIBackup="","NO CONNECTION",IFERROR(_xlfn.WEBSERVICE(MapcodeAPIBackup&amp;MID(L984,LEN(MapcodeAPI)+1,999)),"NO CONNECTION"))))</f>
        <v/>
      </c>
      <c r="N984" t="inlineStr">
        <is>
          <t xml:space="preserve"> </t>
        </is>
      </c>
      <c r="P984" s="50">
        <f>IFERROR(IF(AND(TRIM(B984&amp;"")="",TRIM(C984&amp;"")=""),"","#"&amp;UPPER(B984&amp;"")),"#(ERROR)")</f>
        <v/>
      </c>
      <c r="Q984" s="50">
        <f>IF(P984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984,2,999)," "," "),"﻿"," "),"​"," "),"⁠"," ")," "," ")," "," "),CHAR(9)," "),CHAR(10)," "),CHAR(13)," "),"MAPCODE"," "),CHAR(34)," "),"“"," "),"”"," "),"'"," "),"’"," "),"‘"," "),"("," "),")"," "),"["," "),"]"," "),"{"," "),"}"," "),","," "),";"," "),"|"," "),":"," "),"/"," "),"\"," ")))</f>
        <v/>
      </c>
      <c r="R984" s="50">
        <f>IF(ISNUMBER(FIND(" ",Q984)),LEFT(Q984,FIND(" ",Q984)-1),"")</f>
        <v/>
      </c>
      <c r="S984" s="50">
        <f>IF(ISNUMBER(FIND(" ",Q984)),TRIM(MID(Q984,FIND(" ",Q984)+1,999)),Q984)</f>
        <v/>
      </c>
      <c r="T98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984&amp;"")," "," "),"﻿"," "),"​"," "),"⁠"," ")," "," ")," "," "),CHAR(9)," "),CHAR(10)," "),CHAR(13)," "),"MAPCODE"," "),CHAR(34)," "),"“"," "),"”"," "),"'"," "),"’"," "),"‘"," "),"("," "),")"," "),"["," "),"]"," "),"{"," "),"}"," "),","," "),";"," "),"|"," "),":"," "),"/"," "),"\"," "))</f>
        <v/>
      </c>
      <c r="U984" s="50">
        <f>IF(R984&lt;&gt;"",R984,T984)</f>
        <v/>
      </c>
      <c r="V984" s="50">
        <f>IFERROR(FIND(".",S984),0)</f>
        <v/>
      </c>
      <c r="W984" s="50">
        <f>IF(V984&gt;0,V984-1,LEN(S984))</f>
        <v/>
      </c>
      <c r="X984" s="50">
        <f>IF(V984=0,"",IFERROR(LEFT(MID(S984,V984+1,99),FIND("-",MID(S984,V984+1,99))-1),MID(S984,V984+1,99)))</f>
        <v/>
      </c>
      <c r="Y984" s="50">
        <f>LEN(X984)</f>
        <v/>
      </c>
      <c r="Z98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984,"0",""),"1",""),"2",""),"3",""),"4",""),"5",""),"6",""),"7",""),"8",""),"9",""),"A",""),"B",""),"C",""),"D",""),"E",""),"F",""),"G",""),"H",""),"I",""),"J",""),"K",""),"L",""),"M",""),"N",""),"O",""),"P",""),"Q",""),"R",""),"S",""),"T",""),"U",""),"V",""),"W",""),"X",""),"Y",""),"Z",""),".",""),"-","")</f>
        <v/>
      </c>
      <c r="AA984" s="50">
        <f>LEN(S984)-LEN(SUBSTITUTE(S984,".",""))</f>
        <v/>
      </c>
      <c r="AB984" s="50">
        <f>AND(W984=5,Y984=4)</f>
        <v/>
      </c>
      <c r="AC984" s="50">
        <f>IF(P984="","",IF(S984="","There is no mapcode in this row, only a country code.",IF(ISNUMBER(FIND(" ",S984)),"There are too many spaces. A mapcode looks like ZAF RDD.2J: the country code, one space, then the code.",IF(Z984&lt;&gt;"","Contains characters that can't be in a mapcode: "&amp;Z984,IF(OR(AA984&lt;&gt;1,W984&lt;2,W984&gt;5,Y984&lt;2,Y984&gt;4),"This doesn't look like a mapcode. Mapcodes look like RDD.2J: 2 to 5 letters or numbers, a dot, then 2 to 4 more.",IF(AND(U984="",NOT(AB984)),"MISSING",IF(AND(U984&lt;&gt;"",OR(LEN(U984)&lt;2,LEN(U984)&gt;6,ISNUMBER(FIND(".",U984)))),"The country code """&amp;U984&amp;""" doesn't look right. Use a code like ZAF (South Africa) or US-CA (California).","")))))))</f>
        <v/>
      </c>
      <c r="AD984" s="50">
        <f>AND(R984&lt;&gt;"",T984&lt;&gt;"",R984&lt;&gt;T984)</f>
        <v/>
      </c>
    </row>
    <row r="985">
      <c r="B985" s="44" t="n"/>
      <c r="C985" s="44" t="n"/>
      <c r="D985" s="45">
        <f>IF(P985="","",IF(AC985="MISSING","MISSING COUNTRY CODE",IF(AC985&lt;&gt;"","NOT A VALID MAPCODE",IF(M985="NO CONNECTION","NO CONNECTION",IF(NOT(ISNUMBER(F985)),"NOT FOUND",IF(AD985,"CONVERTED – PLEASE CHECK","CONVERTED"))))))</f>
        <v/>
      </c>
      <c r="E985" s="46">
        <f>IF(OR(P985="",AC985&lt;&gt;""),"",TRIM(U985&amp;" "&amp;S985))</f>
        <v/>
      </c>
      <c r="F985" s="47">
        <f>IF(OR(M985="",M985="NO CONNECTION"),"",IFERROR(VALUE(SUBSTITUTE(_xlfn.FILTERXML(M985,"//latDeg"),".",MID(1/2,2,1))),""))</f>
        <v/>
      </c>
      <c r="G985" s="47">
        <f>IF(OR(M985="",M985="NO CONNECTION"),"",IFERROR(VALUE(SUBSTITUTE(_xlfn.FILTERXML(M985,"//lonDeg"),".",MID(1/2,2,1))),""))</f>
        <v/>
      </c>
      <c r="H985" s="45">
        <f>IF(ISNUMBER(F985),SUBSTITUTE(ROUND(F985,6)&amp;"",",",".")&amp;", "&amp;SUBSTITUTE(ROUND(G985,6)&amp;"",",","."),"")</f>
        <v/>
      </c>
      <c r="I985" s="46">
        <f>IF(ISNUMBER(F985),IFERROR(HYPERLINK("https://www.mymapcodes.com/go/?t="&amp;IF(U985="","AAA",U985)&amp;"&amp;ma="&amp;LEFT(S985,V985-1)&amp;"&amp;mb="&amp;MID(S985,V985+1,99),"Open on MyMapcodes →"),""),"")</f>
        <v/>
      </c>
      <c r="J985" s="48">
        <f>IF(P985="","",IF(AC985="MISSING","Add the country code: put it in front of the mapcode (e.g. ZAF RDD.2J) or in column C. ZAF = South Africa.",IF(AC985&lt;&gt;"",AC985,IF(M985="NO CONNECTION","Excel couldn't reach the mapcode service. Click the REFRESH RESULTS box just above the table.",IF(NOT(ISNUMBER(F985)),"The mapcode service doesn't recognise "&amp;E985&amp;". Check the mapcode and the country code.",IF(AD985,"Two different country codes were given, so the one in front of the mapcode ("&amp;R985&amp;") was used.",IF(E985&lt;&gt;TRIM(UPPER(B985&amp;"")),"Tidied up to "&amp;E985&amp;".","")))))))</f>
        <v/>
      </c>
      <c r="L985" s="49">
        <f>IF(E985="","",MapcodeAPI&amp;"coords/"&amp;SUBSTITUTE(E985," ","%20"))&amp;LEFT($B$13,0)</f>
        <v/>
      </c>
      <c r="M985" s="49">
        <f>IF(L985="","",IFERROR(_xlfn.WEBSERVICE(L985),IF(MapcodeAPIBackup="","NO CONNECTION",IFERROR(_xlfn.WEBSERVICE(MapcodeAPIBackup&amp;MID(L985,LEN(MapcodeAPI)+1,999)),"NO CONNECTION"))))</f>
        <v/>
      </c>
      <c r="N985" t="inlineStr">
        <is>
          <t xml:space="preserve"> </t>
        </is>
      </c>
      <c r="P985" s="50">
        <f>IFERROR(IF(AND(TRIM(B985&amp;"")="",TRIM(C985&amp;"")=""),"","#"&amp;UPPER(B985&amp;"")),"#(ERROR)")</f>
        <v/>
      </c>
      <c r="Q985" s="50">
        <f>IF(P985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985,2,999)," "," "),"﻿"," "),"​"," "),"⁠"," ")," "," ")," "," "),CHAR(9)," "),CHAR(10)," "),CHAR(13)," "),"MAPCODE"," "),CHAR(34)," "),"“"," "),"”"," "),"'"," "),"’"," "),"‘"," "),"("," "),")"," "),"["," "),"]"," "),"{"," "),"}"," "),","," "),";"," "),"|"," "),":"," "),"/"," "),"\"," ")))</f>
        <v/>
      </c>
      <c r="R985" s="50">
        <f>IF(ISNUMBER(FIND(" ",Q985)),LEFT(Q985,FIND(" ",Q985)-1),"")</f>
        <v/>
      </c>
      <c r="S985" s="50">
        <f>IF(ISNUMBER(FIND(" ",Q985)),TRIM(MID(Q985,FIND(" ",Q985)+1,999)),Q985)</f>
        <v/>
      </c>
      <c r="T98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985&amp;"")," "," "),"﻿"," "),"​"," "),"⁠"," ")," "," ")," "," "),CHAR(9)," "),CHAR(10)," "),CHAR(13)," "),"MAPCODE"," "),CHAR(34)," "),"“"," "),"”"," "),"'"," "),"’"," "),"‘"," "),"("," "),")"," "),"["," "),"]"," "),"{"," "),"}"," "),","," "),";"," "),"|"," "),":"," "),"/"," "),"\"," "))</f>
        <v/>
      </c>
      <c r="U985" s="50">
        <f>IF(R985&lt;&gt;"",R985,T985)</f>
        <v/>
      </c>
      <c r="V985" s="50">
        <f>IFERROR(FIND(".",S985),0)</f>
        <v/>
      </c>
      <c r="W985" s="50">
        <f>IF(V985&gt;0,V985-1,LEN(S985))</f>
        <v/>
      </c>
      <c r="X985" s="50">
        <f>IF(V985=0,"",IFERROR(LEFT(MID(S985,V985+1,99),FIND("-",MID(S985,V985+1,99))-1),MID(S985,V985+1,99)))</f>
        <v/>
      </c>
      <c r="Y985" s="50">
        <f>LEN(X985)</f>
        <v/>
      </c>
      <c r="Z98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985,"0",""),"1",""),"2",""),"3",""),"4",""),"5",""),"6",""),"7",""),"8",""),"9",""),"A",""),"B",""),"C",""),"D",""),"E",""),"F",""),"G",""),"H",""),"I",""),"J",""),"K",""),"L",""),"M",""),"N",""),"O",""),"P",""),"Q",""),"R",""),"S",""),"T",""),"U",""),"V",""),"W",""),"X",""),"Y",""),"Z",""),".",""),"-","")</f>
        <v/>
      </c>
      <c r="AA985" s="50">
        <f>LEN(S985)-LEN(SUBSTITUTE(S985,".",""))</f>
        <v/>
      </c>
      <c r="AB985" s="50">
        <f>AND(W985=5,Y985=4)</f>
        <v/>
      </c>
      <c r="AC985" s="50">
        <f>IF(P985="","",IF(S985="","There is no mapcode in this row, only a country code.",IF(ISNUMBER(FIND(" ",S985)),"There are too many spaces. A mapcode looks like ZAF RDD.2J: the country code, one space, then the code.",IF(Z985&lt;&gt;"","Contains characters that can't be in a mapcode: "&amp;Z985,IF(OR(AA985&lt;&gt;1,W985&lt;2,W985&gt;5,Y985&lt;2,Y985&gt;4),"This doesn't look like a mapcode. Mapcodes look like RDD.2J: 2 to 5 letters or numbers, a dot, then 2 to 4 more.",IF(AND(U985="",NOT(AB985)),"MISSING",IF(AND(U985&lt;&gt;"",OR(LEN(U985)&lt;2,LEN(U985)&gt;6,ISNUMBER(FIND(".",U985)))),"The country code """&amp;U985&amp;""" doesn't look right. Use a code like ZAF (South Africa) or US-CA (California).","")))))))</f>
        <v/>
      </c>
      <c r="AD985" s="50">
        <f>AND(R985&lt;&gt;"",T985&lt;&gt;"",R985&lt;&gt;T985)</f>
        <v/>
      </c>
    </row>
    <row r="986">
      <c r="B986" s="44" t="n"/>
      <c r="C986" s="44" t="n"/>
      <c r="D986" s="45">
        <f>IF(P986="","",IF(AC986="MISSING","MISSING COUNTRY CODE",IF(AC986&lt;&gt;"","NOT A VALID MAPCODE",IF(M986="NO CONNECTION","NO CONNECTION",IF(NOT(ISNUMBER(F986)),"NOT FOUND",IF(AD986,"CONVERTED – PLEASE CHECK","CONVERTED"))))))</f>
        <v/>
      </c>
      <c r="E986" s="46">
        <f>IF(OR(P986="",AC986&lt;&gt;""),"",TRIM(U986&amp;" "&amp;S986))</f>
        <v/>
      </c>
      <c r="F986" s="47">
        <f>IF(OR(M986="",M986="NO CONNECTION"),"",IFERROR(VALUE(SUBSTITUTE(_xlfn.FILTERXML(M986,"//latDeg"),".",MID(1/2,2,1))),""))</f>
        <v/>
      </c>
      <c r="G986" s="47">
        <f>IF(OR(M986="",M986="NO CONNECTION"),"",IFERROR(VALUE(SUBSTITUTE(_xlfn.FILTERXML(M986,"//lonDeg"),".",MID(1/2,2,1))),""))</f>
        <v/>
      </c>
      <c r="H986" s="45">
        <f>IF(ISNUMBER(F986),SUBSTITUTE(ROUND(F986,6)&amp;"",",",".")&amp;", "&amp;SUBSTITUTE(ROUND(G986,6)&amp;"",",","."),"")</f>
        <v/>
      </c>
      <c r="I986" s="46">
        <f>IF(ISNUMBER(F986),IFERROR(HYPERLINK("https://www.mymapcodes.com/go/?t="&amp;IF(U986="","AAA",U986)&amp;"&amp;ma="&amp;LEFT(S986,V986-1)&amp;"&amp;mb="&amp;MID(S986,V986+1,99),"Open on MyMapcodes →"),""),"")</f>
        <v/>
      </c>
      <c r="J986" s="48">
        <f>IF(P986="","",IF(AC986="MISSING","Add the country code: put it in front of the mapcode (e.g. ZAF RDD.2J) or in column C. ZAF = South Africa.",IF(AC986&lt;&gt;"",AC986,IF(M986="NO CONNECTION","Excel couldn't reach the mapcode service. Click the REFRESH RESULTS box just above the table.",IF(NOT(ISNUMBER(F986)),"The mapcode service doesn't recognise "&amp;E986&amp;". Check the mapcode and the country code.",IF(AD986,"Two different country codes were given, so the one in front of the mapcode ("&amp;R986&amp;") was used.",IF(E986&lt;&gt;TRIM(UPPER(B986&amp;"")),"Tidied up to "&amp;E986&amp;".","")))))))</f>
        <v/>
      </c>
      <c r="L986" s="49">
        <f>IF(E986="","",MapcodeAPI&amp;"coords/"&amp;SUBSTITUTE(E986," ","%20"))&amp;LEFT($B$13,0)</f>
        <v/>
      </c>
      <c r="M986" s="49">
        <f>IF(L986="","",IFERROR(_xlfn.WEBSERVICE(L986),IF(MapcodeAPIBackup="","NO CONNECTION",IFERROR(_xlfn.WEBSERVICE(MapcodeAPIBackup&amp;MID(L986,LEN(MapcodeAPI)+1,999)),"NO CONNECTION"))))</f>
        <v/>
      </c>
      <c r="N986" t="inlineStr">
        <is>
          <t xml:space="preserve"> </t>
        </is>
      </c>
      <c r="P986" s="50">
        <f>IFERROR(IF(AND(TRIM(B986&amp;"")="",TRIM(C986&amp;"")=""),"","#"&amp;UPPER(B986&amp;"")),"#(ERROR)")</f>
        <v/>
      </c>
      <c r="Q986" s="50">
        <f>IF(P986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986,2,999)," "," "),"﻿"," "),"​"," "),"⁠"," ")," "," ")," "," "),CHAR(9)," "),CHAR(10)," "),CHAR(13)," "),"MAPCODE"," "),CHAR(34)," "),"“"," "),"”"," "),"'"," "),"’"," "),"‘"," "),"("," "),")"," "),"["," "),"]"," "),"{"," "),"}"," "),","," "),";"," "),"|"," "),":"," "),"/"," "),"\"," ")))</f>
        <v/>
      </c>
      <c r="R986" s="50">
        <f>IF(ISNUMBER(FIND(" ",Q986)),LEFT(Q986,FIND(" ",Q986)-1),"")</f>
        <v/>
      </c>
      <c r="S986" s="50">
        <f>IF(ISNUMBER(FIND(" ",Q986)),TRIM(MID(Q986,FIND(" ",Q986)+1,999)),Q986)</f>
        <v/>
      </c>
      <c r="T98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986&amp;"")," "," "),"﻿"," "),"​"," "),"⁠"," ")," "," ")," "," "),CHAR(9)," "),CHAR(10)," "),CHAR(13)," "),"MAPCODE"," "),CHAR(34)," "),"“"," "),"”"," "),"'"," "),"’"," "),"‘"," "),"("," "),")"," "),"["," "),"]"," "),"{"," "),"}"," "),","," "),";"," "),"|"," "),":"," "),"/"," "),"\"," "))</f>
        <v/>
      </c>
      <c r="U986" s="50">
        <f>IF(R986&lt;&gt;"",R986,T986)</f>
        <v/>
      </c>
      <c r="V986" s="50">
        <f>IFERROR(FIND(".",S986),0)</f>
        <v/>
      </c>
      <c r="W986" s="50">
        <f>IF(V986&gt;0,V986-1,LEN(S986))</f>
        <v/>
      </c>
      <c r="X986" s="50">
        <f>IF(V986=0,"",IFERROR(LEFT(MID(S986,V986+1,99),FIND("-",MID(S986,V986+1,99))-1),MID(S986,V986+1,99)))</f>
        <v/>
      </c>
      <c r="Y986" s="50">
        <f>LEN(X986)</f>
        <v/>
      </c>
      <c r="Z98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986,"0",""),"1",""),"2",""),"3",""),"4",""),"5",""),"6",""),"7",""),"8",""),"9",""),"A",""),"B",""),"C",""),"D",""),"E",""),"F",""),"G",""),"H",""),"I",""),"J",""),"K",""),"L",""),"M",""),"N",""),"O",""),"P",""),"Q",""),"R",""),"S",""),"T",""),"U",""),"V",""),"W",""),"X",""),"Y",""),"Z",""),".",""),"-","")</f>
        <v/>
      </c>
      <c r="AA986" s="50">
        <f>LEN(S986)-LEN(SUBSTITUTE(S986,".",""))</f>
        <v/>
      </c>
      <c r="AB986" s="50">
        <f>AND(W986=5,Y986=4)</f>
        <v/>
      </c>
      <c r="AC986" s="50">
        <f>IF(P986="","",IF(S986="","There is no mapcode in this row, only a country code.",IF(ISNUMBER(FIND(" ",S986)),"There are too many spaces. A mapcode looks like ZAF RDD.2J: the country code, one space, then the code.",IF(Z986&lt;&gt;"","Contains characters that can't be in a mapcode: "&amp;Z986,IF(OR(AA986&lt;&gt;1,W986&lt;2,W986&gt;5,Y986&lt;2,Y986&gt;4),"This doesn't look like a mapcode. Mapcodes look like RDD.2J: 2 to 5 letters or numbers, a dot, then 2 to 4 more.",IF(AND(U986="",NOT(AB986)),"MISSING",IF(AND(U986&lt;&gt;"",OR(LEN(U986)&lt;2,LEN(U986)&gt;6,ISNUMBER(FIND(".",U986)))),"The country code """&amp;U986&amp;""" doesn't look right. Use a code like ZAF (South Africa) or US-CA (California).","")))))))</f>
        <v/>
      </c>
      <c r="AD986" s="50">
        <f>AND(R986&lt;&gt;"",T986&lt;&gt;"",R986&lt;&gt;T986)</f>
        <v/>
      </c>
    </row>
    <row r="987">
      <c r="B987" s="44" t="n"/>
      <c r="C987" s="44" t="n"/>
      <c r="D987" s="45">
        <f>IF(P987="","",IF(AC987="MISSING","MISSING COUNTRY CODE",IF(AC987&lt;&gt;"","NOT A VALID MAPCODE",IF(M987="NO CONNECTION","NO CONNECTION",IF(NOT(ISNUMBER(F987)),"NOT FOUND",IF(AD987,"CONVERTED – PLEASE CHECK","CONVERTED"))))))</f>
        <v/>
      </c>
      <c r="E987" s="46">
        <f>IF(OR(P987="",AC987&lt;&gt;""),"",TRIM(U987&amp;" "&amp;S987))</f>
        <v/>
      </c>
      <c r="F987" s="47">
        <f>IF(OR(M987="",M987="NO CONNECTION"),"",IFERROR(VALUE(SUBSTITUTE(_xlfn.FILTERXML(M987,"//latDeg"),".",MID(1/2,2,1))),""))</f>
        <v/>
      </c>
      <c r="G987" s="47">
        <f>IF(OR(M987="",M987="NO CONNECTION"),"",IFERROR(VALUE(SUBSTITUTE(_xlfn.FILTERXML(M987,"//lonDeg"),".",MID(1/2,2,1))),""))</f>
        <v/>
      </c>
      <c r="H987" s="45">
        <f>IF(ISNUMBER(F987),SUBSTITUTE(ROUND(F987,6)&amp;"",",",".")&amp;", "&amp;SUBSTITUTE(ROUND(G987,6)&amp;"",",","."),"")</f>
        <v/>
      </c>
      <c r="I987" s="46">
        <f>IF(ISNUMBER(F987),IFERROR(HYPERLINK("https://www.mymapcodes.com/go/?t="&amp;IF(U987="","AAA",U987)&amp;"&amp;ma="&amp;LEFT(S987,V987-1)&amp;"&amp;mb="&amp;MID(S987,V987+1,99),"Open on MyMapcodes →"),""),"")</f>
        <v/>
      </c>
      <c r="J987" s="48">
        <f>IF(P987="","",IF(AC987="MISSING","Add the country code: put it in front of the mapcode (e.g. ZAF RDD.2J) or in column C. ZAF = South Africa.",IF(AC987&lt;&gt;"",AC987,IF(M987="NO CONNECTION","Excel couldn't reach the mapcode service. Click the REFRESH RESULTS box just above the table.",IF(NOT(ISNUMBER(F987)),"The mapcode service doesn't recognise "&amp;E987&amp;". Check the mapcode and the country code.",IF(AD987,"Two different country codes were given, so the one in front of the mapcode ("&amp;R987&amp;") was used.",IF(E987&lt;&gt;TRIM(UPPER(B987&amp;"")),"Tidied up to "&amp;E987&amp;".","")))))))</f>
        <v/>
      </c>
      <c r="L987" s="49">
        <f>IF(E987="","",MapcodeAPI&amp;"coords/"&amp;SUBSTITUTE(E987," ","%20"))&amp;LEFT($B$13,0)</f>
        <v/>
      </c>
      <c r="M987" s="49">
        <f>IF(L987="","",IFERROR(_xlfn.WEBSERVICE(L987),IF(MapcodeAPIBackup="","NO CONNECTION",IFERROR(_xlfn.WEBSERVICE(MapcodeAPIBackup&amp;MID(L987,LEN(MapcodeAPI)+1,999)),"NO CONNECTION"))))</f>
        <v/>
      </c>
      <c r="N987" t="inlineStr">
        <is>
          <t xml:space="preserve"> </t>
        </is>
      </c>
      <c r="P987" s="50">
        <f>IFERROR(IF(AND(TRIM(B987&amp;"")="",TRIM(C987&amp;"")=""),"","#"&amp;UPPER(B987&amp;"")),"#(ERROR)")</f>
        <v/>
      </c>
      <c r="Q987" s="50">
        <f>IF(P987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987,2,999)," "," "),"﻿"," "),"​"," "),"⁠"," ")," "," ")," "," "),CHAR(9)," "),CHAR(10)," "),CHAR(13)," "),"MAPCODE"," "),CHAR(34)," "),"“"," "),"”"," "),"'"," "),"’"," "),"‘"," "),"("," "),")"," "),"["," "),"]"," "),"{"," "),"}"," "),","," "),";"," "),"|"," "),":"," "),"/"," "),"\"," ")))</f>
        <v/>
      </c>
      <c r="R987" s="50">
        <f>IF(ISNUMBER(FIND(" ",Q987)),LEFT(Q987,FIND(" ",Q987)-1),"")</f>
        <v/>
      </c>
      <c r="S987" s="50">
        <f>IF(ISNUMBER(FIND(" ",Q987)),TRIM(MID(Q987,FIND(" ",Q987)+1,999)),Q987)</f>
        <v/>
      </c>
      <c r="T98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987&amp;"")," "," "),"﻿"," "),"​"," "),"⁠"," ")," "," ")," "," "),CHAR(9)," "),CHAR(10)," "),CHAR(13)," "),"MAPCODE"," "),CHAR(34)," "),"“"," "),"”"," "),"'"," "),"’"," "),"‘"," "),"("," "),")"," "),"["," "),"]"," "),"{"," "),"}"," "),","," "),";"," "),"|"," "),":"," "),"/"," "),"\"," "))</f>
        <v/>
      </c>
      <c r="U987" s="50">
        <f>IF(R987&lt;&gt;"",R987,T987)</f>
        <v/>
      </c>
      <c r="V987" s="50">
        <f>IFERROR(FIND(".",S987),0)</f>
        <v/>
      </c>
      <c r="W987" s="50">
        <f>IF(V987&gt;0,V987-1,LEN(S987))</f>
        <v/>
      </c>
      <c r="X987" s="50">
        <f>IF(V987=0,"",IFERROR(LEFT(MID(S987,V987+1,99),FIND("-",MID(S987,V987+1,99))-1),MID(S987,V987+1,99)))</f>
        <v/>
      </c>
      <c r="Y987" s="50">
        <f>LEN(X987)</f>
        <v/>
      </c>
      <c r="Z98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987,"0",""),"1",""),"2",""),"3",""),"4",""),"5",""),"6",""),"7",""),"8",""),"9",""),"A",""),"B",""),"C",""),"D",""),"E",""),"F",""),"G",""),"H",""),"I",""),"J",""),"K",""),"L",""),"M",""),"N",""),"O",""),"P",""),"Q",""),"R",""),"S",""),"T",""),"U",""),"V",""),"W",""),"X",""),"Y",""),"Z",""),".",""),"-","")</f>
        <v/>
      </c>
      <c r="AA987" s="50">
        <f>LEN(S987)-LEN(SUBSTITUTE(S987,".",""))</f>
        <v/>
      </c>
      <c r="AB987" s="50">
        <f>AND(W987=5,Y987=4)</f>
        <v/>
      </c>
      <c r="AC987" s="50">
        <f>IF(P987="","",IF(S987="","There is no mapcode in this row, only a country code.",IF(ISNUMBER(FIND(" ",S987)),"There are too many spaces. A mapcode looks like ZAF RDD.2J: the country code, one space, then the code.",IF(Z987&lt;&gt;"","Contains characters that can't be in a mapcode: "&amp;Z987,IF(OR(AA987&lt;&gt;1,W987&lt;2,W987&gt;5,Y987&lt;2,Y987&gt;4),"This doesn't look like a mapcode. Mapcodes look like RDD.2J: 2 to 5 letters or numbers, a dot, then 2 to 4 more.",IF(AND(U987="",NOT(AB987)),"MISSING",IF(AND(U987&lt;&gt;"",OR(LEN(U987)&lt;2,LEN(U987)&gt;6,ISNUMBER(FIND(".",U987)))),"The country code """&amp;U987&amp;""" doesn't look right. Use a code like ZAF (South Africa) or US-CA (California).","")))))))</f>
        <v/>
      </c>
      <c r="AD987" s="50">
        <f>AND(R987&lt;&gt;"",T987&lt;&gt;"",R987&lt;&gt;T987)</f>
        <v/>
      </c>
    </row>
    <row r="988">
      <c r="B988" s="44" t="n"/>
      <c r="C988" s="44" t="n"/>
      <c r="D988" s="45">
        <f>IF(P988="","",IF(AC988="MISSING","MISSING COUNTRY CODE",IF(AC988&lt;&gt;"","NOT A VALID MAPCODE",IF(M988="NO CONNECTION","NO CONNECTION",IF(NOT(ISNUMBER(F988)),"NOT FOUND",IF(AD988,"CONVERTED – PLEASE CHECK","CONVERTED"))))))</f>
        <v/>
      </c>
      <c r="E988" s="46">
        <f>IF(OR(P988="",AC988&lt;&gt;""),"",TRIM(U988&amp;" "&amp;S988))</f>
        <v/>
      </c>
      <c r="F988" s="47">
        <f>IF(OR(M988="",M988="NO CONNECTION"),"",IFERROR(VALUE(SUBSTITUTE(_xlfn.FILTERXML(M988,"//latDeg"),".",MID(1/2,2,1))),""))</f>
        <v/>
      </c>
      <c r="G988" s="47">
        <f>IF(OR(M988="",M988="NO CONNECTION"),"",IFERROR(VALUE(SUBSTITUTE(_xlfn.FILTERXML(M988,"//lonDeg"),".",MID(1/2,2,1))),""))</f>
        <v/>
      </c>
      <c r="H988" s="45">
        <f>IF(ISNUMBER(F988),SUBSTITUTE(ROUND(F988,6)&amp;"",",",".")&amp;", "&amp;SUBSTITUTE(ROUND(G988,6)&amp;"",",","."),"")</f>
        <v/>
      </c>
      <c r="I988" s="46">
        <f>IF(ISNUMBER(F988),IFERROR(HYPERLINK("https://www.mymapcodes.com/go/?t="&amp;IF(U988="","AAA",U988)&amp;"&amp;ma="&amp;LEFT(S988,V988-1)&amp;"&amp;mb="&amp;MID(S988,V988+1,99),"Open on MyMapcodes →"),""),"")</f>
        <v/>
      </c>
      <c r="J988" s="48">
        <f>IF(P988="","",IF(AC988="MISSING","Add the country code: put it in front of the mapcode (e.g. ZAF RDD.2J) or in column C. ZAF = South Africa.",IF(AC988&lt;&gt;"",AC988,IF(M988="NO CONNECTION","Excel couldn't reach the mapcode service. Click the REFRESH RESULTS box just above the table.",IF(NOT(ISNUMBER(F988)),"The mapcode service doesn't recognise "&amp;E988&amp;". Check the mapcode and the country code.",IF(AD988,"Two different country codes were given, so the one in front of the mapcode ("&amp;R988&amp;") was used.",IF(E988&lt;&gt;TRIM(UPPER(B988&amp;"")),"Tidied up to "&amp;E988&amp;".","")))))))</f>
        <v/>
      </c>
      <c r="L988" s="49">
        <f>IF(E988="","",MapcodeAPI&amp;"coords/"&amp;SUBSTITUTE(E988," ","%20"))&amp;LEFT($B$13,0)</f>
        <v/>
      </c>
      <c r="M988" s="49">
        <f>IF(L988="","",IFERROR(_xlfn.WEBSERVICE(L988),IF(MapcodeAPIBackup="","NO CONNECTION",IFERROR(_xlfn.WEBSERVICE(MapcodeAPIBackup&amp;MID(L988,LEN(MapcodeAPI)+1,999)),"NO CONNECTION"))))</f>
        <v/>
      </c>
      <c r="N988" t="inlineStr">
        <is>
          <t xml:space="preserve"> </t>
        </is>
      </c>
      <c r="P988" s="50">
        <f>IFERROR(IF(AND(TRIM(B988&amp;"")="",TRIM(C988&amp;"")=""),"","#"&amp;UPPER(B988&amp;"")),"#(ERROR)")</f>
        <v/>
      </c>
      <c r="Q988" s="50">
        <f>IF(P988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988,2,999)," "," "),"﻿"," "),"​"," "),"⁠"," ")," "," ")," "," "),CHAR(9)," "),CHAR(10)," "),CHAR(13)," "),"MAPCODE"," "),CHAR(34)," "),"“"," "),"”"," "),"'"," "),"’"," "),"‘"," "),"("," "),")"," "),"["," "),"]"," "),"{"," "),"}"," "),","," "),";"," "),"|"," "),":"," "),"/"," "),"\"," ")))</f>
        <v/>
      </c>
      <c r="R988" s="50">
        <f>IF(ISNUMBER(FIND(" ",Q988)),LEFT(Q988,FIND(" ",Q988)-1),"")</f>
        <v/>
      </c>
      <c r="S988" s="50">
        <f>IF(ISNUMBER(FIND(" ",Q988)),TRIM(MID(Q988,FIND(" ",Q988)+1,999)),Q988)</f>
        <v/>
      </c>
      <c r="T98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988&amp;"")," "," "),"﻿"," "),"​"," "),"⁠"," ")," "," ")," "," "),CHAR(9)," "),CHAR(10)," "),CHAR(13)," "),"MAPCODE"," "),CHAR(34)," "),"“"," "),"”"," "),"'"," "),"’"," "),"‘"," "),"("," "),")"," "),"["," "),"]"," "),"{"," "),"}"," "),","," "),";"," "),"|"," "),":"," "),"/"," "),"\"," "))</f>
        <v/>
      </c>
      <c r="U988" s="50">
        <f>IF(R988&lt;&gt;"",R988,T988)</f>
        <v/>
      </c>
      <c r="V988" s="50">
        <f>IFERROR(FIND(".",S988),0)</f>
        <v/>
      </c>
      <c r="W988" s="50">
        <f>IF(V988&gt;0,V988-1,LEN(S988))</f>
        <v/>
      </c>
      <c r="X988" s="50">
        <f>IF(V988=0,"",IFERROR(LEFT(MID(S988,V988+1,99),FIND("-",MID(S988,V988+1,99))-1),MID(S988,V988+1,99)))</f>
        <v/>
      </c>
      <c r="Y988" s="50">
        <f>LEN(X988)</f>
        <v/>
      </c>
      <c r="Z98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988,"0",""),"1",""),"2",""),"3",""),"4",""),"5",""),"6",""),"7",""),"8",""),"9",""),"A",""),"B",""),"C",""),"D",""),"E",""),"F",""),"G",""),"H",""),"I",""),"J",""),"K",""),"L",""),"M",""),"N",""),"O",""),"P",""),"Q",""),"R",""),"S",""),"T",""),"U",""),"V",""),"W",""),"X",""),"Y",""),"Z",""),".",""),"-","")</f>
        <v/>
      </c>
      <c r="AA988" s="50">
        <f>LEN(S988)-LEN(SUBSTITUTE(S988,".",""))</f>
        <v/>
      </c>
      <c r="AB988" s="50">
        <f>AND(W988=5,Y988=4)</f>
        <v/>
      </c>
      <c r="AC988" s="50">
        <f>IF(P988="","",IF(S988="","There is no mapcode in this row, only a country code.",IF(ISNUMBER(FIND(" ",S988)),"There are too many spaces. A mapcode looks like ZAF RDD.2J: the country code, one space, then the code.",IF(Z988&lt;&gt;"","Contains characters that can't be in a mapcode: "&amp;Z988,IF(OR(AA988&lt;&gt;1,W988&lt;2,W988&gt;5,Y988&lt;2,Y988&gt;4),"This doesn't look like a mapcode. Mapcodes look like RDD.2J: 2 to 5 letters or numbers, a dot, then 2 to 4 more.",IF(AND(U988="",NOT(AB988)),"MISSING",IF(AND(U988&lt;&gt;"",OR(LEN(U988)&lt;2,LEN(U988)&gt;6,ISNUMBER(FIND(".",U988)))),"The country code """&amp;U988&amp;""" doesn't look right. Use a code like ZAF (South Africa) or US-CA (California).","")))))))</f>
        <v/>
      </c>
      <c r="AD988" s="50">
        <f>AND(R988&lt;&gt;"",T988&lt;&gt;"",R988&lt;&gt;T988)</f>
        <v/>
      </c>
    </row>
    <row r="989">
      <c r="B989" s="44" t="n"/>
      <c r="C989" s="44" t="n"/>
      <c r="D989" s="45">
        <f>IF(P989="","",IF(AC989="MISSING","MISSING COUNTRY CODE",IF(AC989&lt;&gt;"","NOT A VALID MAPCODE",IF(M989="NO CONNECTION","NO CONNECTION",IF(NOT(ISNUMBER(F989)),"NOT FOUND",IF(AD989,"CONVERTED – PLEASE CHECK","CONVERTED"))))))</f>
        <v/>
      </c>
      <c r="E989" s="46">
        <f>IF(OR(P989="",AC989&lt;&gt;""),"",TRIM(U989&amp;" "&amp;S989))</f>
        <v/>
      </c>
      <c r="F989" s="47">
        <f>IF(OR(M989="",M989="NO CONNECTION"),"",IFERROR(VALUE(SUBSTITUTE(_xlfn.FILTERXML(M989,"//latDeg"),".",MID(1/2,2,1))),""))</f>
        <v/>
      </c>
      <c r="G989" s="47">
        <f>IF(OR(M989="",M989="NO CONNECTION"),"",IFERROR(VALUE(SUBSTITUTE(_xlfn.FILTERXML(M989,"//lonDeg"),".",MID(1/2,2,1))),""))</f>
        <v/>
      </c>
      <c r="H989" s="45">
        <f>IF(ISNUMBER(F989),SUBSTITUTE(ROUND(F989,6)&amp;"",",",".")&amp;", "&amp;SUBSTITUTE(ROUND(G989,6)&amp;"",",","."),"")</f>
        <v/>
      </c>
      <c r="I989" s="46">
        <f>IF(ISNUMBER(F989),IFERROR(HYPERLINK("https://www.mymapcodes.com/go/?t="&amp;IF(U989="","AAA",U989)&amp;"&amp;ma="&amp;LEFT(S989,V989-1)&amp;"&amp;mb="&amp;MID(S989,V989+1,99),"Open on MyMapcodes →"),""),"")</f>
        <v/>
      </c>
      <c r="J989" s="48">
        <f>IF(P989="","",IF(AC989="MISSING","Add the country code: put it in front of the mapcode (e.g. ZAF RDD.2J) or in column C. ZAF = South Africa.",IF(AC989&lt;&gt;"",AC989,IF(M989="NO CONNECTION","Excel couldn't reach the mapcode service. Click the REFRESH RESULTS box just above the table.",IF(NOT(ISNUMBER(F989)),"The mapcode service doesn't recognise "&amp;E989&amp;". Check the mapcode and the country code.",IF(AD989,"Two different country codes were given, so the one in front of the mapcode ("&amp;R989&amp;") was used.",IF(E989&lt;&gt;TRIM(UPPER(B989&amp;"")),"Tidied up to "&amp;E989&amp;".","")))))))</f>
        <v/>
      </c>
      <c r="L989" s="49">
        <f>IF(E989="","",MapcodeAPI&amp;"coords/"&amp;SUBSTITUTE(E989," ","%20"))&amp;LEFT($B$13,0)</f>
        <v/>
      </c>
      <c r="M989" s="49">
        <f>IF(L989="","",IFERROR(_xlfn.WEBSERVICE(L989),IF(MapcodeAPIBackup="","NO CONNECTION",IFERROR(_xlfn.WEBSERVICE(MapcodeAPIBackup&amp;MID(L989,LEN(MapcodeAPI)+1,999)),"NO CONNECTION"))))</f>
        <v/>
      </c>
      <c r="N989" t="inlineStr">
        <is>
          <t xml:space="preserve"> </t>
        </is>
      </c>
      <c r="P989" s="50">
        <f>IFERROR(IF(AND(TRIM(B989&amp;"")="",TRIM(C989&amp;"")=""),"","#"&amp;UPPER(B989&amp;"")),"#(ERROR)")</f>
        <v/>
      </c>
      <c r="Q989" s="50">
        <f>IF(P989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989,2,999)," "," "),"﻿"," "),"​"," "),"⁠"," ")," "," ")," "," "),CHAR(9)," "),CHAR(10)," "),CHAR(13)," "),"MAPCODE"," "),CHAR(34)," "),"“"," "),"”"," "),"'"," "),"’"," "),"‘"," "),"("," "),")"," "),"["," "),"]"," "),"{"," "),"}"," "),","," "),";"," "),"|"," "),":"," "),"/"," "),"\"," ")))</f>
        <v/>
      </c>
      <c r="R989" s="50">
        <f>IF(ISNUMBER(FIND(" ",Q989)),LEFT(Q989,FIND(" ",Q989)-1),"")</f>
        <v/>
      </c>
      <c r="S989" s="50">
        <f>IF(ISNUMBER(FIND(" ",Q989)),TRIM(MID(Q989,FIND(" ",Q989)+1,999)),Q989)</f>
        <v/>
      </c>
      <c r="T98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989&amp;"")," "," "),"﻿"," "),"​"," "),"⁠"," ")," "," ")," "," "),CHAR(9)," "),CHAR(10)," "),CHAR(13)," "),"MAPCODE"," "),CHAR(34)," "),"“"," "),"”"," "),"'"," "),"’"," "),"‘"," "),"("," "),")"," "),"["," "),"]"," "),"{"," "),"}"," "),","," "),";"," "),"|"," "),":"," "),"/"," "),"\"," "))</f>
        <v/>
      </c>
      <c r="U989" s="50">
        <f>IF(R989&lt;&gt;"",R989,T989)</f>
        <v/>
      </c>
      <c r="V989" s="50">
        <f>IFERROR(FIND(".",S989),0)</f>
        <v/>
      </c>
      <c r="W989" s="50">
        <f>IF(V989&gt;0,V989-1,LEN(S989))</f>
        <v/>
      </c>
      <c r="X989" s="50">
        <f>IF(V989=0,"",IFERROR(LEFT(MID(S989,V989+1,99),FIND("-",MID(S989,V989+1,99))-1),MID(S989,V989+1,99)))</f>
        <v/>
      </c>
      <c r="Y989" s="50">
        <f>LEN(X989)</f>
        <v/>
      </c>
      <c r="Z98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989,"0",""),"1",""),"2",""),"3",""),"4",""),"5",""),"6",""),"7",""),"8",""),"9",""),"A",""),"B",""),"C",""),"D",""),"E",""),"F",""),"G",""),"H",""),"I",""),"J",""),"K",""),"L",""),"M",""),"N",""),"O",""),"P",""),"Q",""),"R",""),"S",""),"T",""),"U",""),"V",""),"W",""),"X",""),"Y",""),"Z",""),".",""),"-","")</f>
        <v/>
      </c>
      <c r="AA989" s="50">
        <f>LEN(S989)-LEN(SUBSTITUTE(S989,".",""))</f>
        <v/>
      </c>
      <c r="AB989" s="50">
        <f>AND(W989=5,Y989=4)</f>
        <v/>
      </c>
      <c r="AC989" s="50">
        <f>IF(P989="","",IF(S989="","There is no mapcode in this row, only a country code.",IF(ISNUMBER(FIND(" ",S989)),"There are too many spaces. A mapcode looks like ZAF RDD.2J: the country code, one space, then the code.",IF(Z989&lt;&gt;"","Contains characters that can't be in a mapcode: "&amp;Z989,IF(OR(AA989&lt;&gt;1,W989&lt;2,W989&gt;5,Y989&lt;2,Y989&gt;4),"This doesn't look like a mapcode. Mapcodes look like RDD.2J: 2 to 5 letters or numbers, a dot, then 2 to 4 more.",IF(AND(U989="",NOT(AB989)),"MISSING",IF(AND(U989&lt;&gt;"",OR(LEN(U989)&lt;2,LEN(U989)&gt;6,ISNUMBER(FIND(".",U989)))),"The country code """&amp;U989&amp;""" doesn't look right. Use a code like ZAF (South Africa) or US-CA (California).","")))))))</f>
        <v/>
      </c>
      <c r="AD989" s="50">
        <f>AND(R989&lt;&gt;"",T989&lt;&gt;"",R989&lt;&gt;T989)</f>
        <v/>
      </c>
    </row>
    <row r="990">
      <c r="B990" s="44" t="n"/>
      <c r="C990" s="44" t="n"/>
      <c r="D990" s="45">
        <f>IF(P990="","",IF(AC990="MISSING","MISSING COUNTRY CODE",IF(AC990&lt;&gt;"","NOT A VALID MAPCODE",IF(M990="NO CONNECTION","NO CONNECTION",IF(NOT(ISNUMBER(F990)),"NOT FOUND",IF(AD990,"CONVERTED – PLEASE CHECK","CONVERTED"))))))</f>
        <v/>
      </c>
      <c r="E990" s="46">
        <f>IF(OR(P990="",AC990&lt;&gt;""),"",TRIM(U990&amp;" "&amp;S990))</f>
        <v/>
      </c>
      <c r="F990" s="47">
        <f>IF(OR(M990="",M990="NO CONNECTION"),"",IFERROR(VALUE(SUBSTITUTE(_xlfn.FILTERXML(M990,"//latDeg"),".",MID(1/2,2,1))),""))</f>
        <v/>
      </c>
      <c r="G990" s="47">
        <f>IF(OR(M990="",M990="NO CONNECTION"),"",IFERROR(VALUE(SUBSTITUTE(_xlfn.FILTERXML(M990,"//lonDeg"),".",MID(1/2,2,1))),""))</f>
        <v/>
      </c>
      <c r="H990" s="45">
        <f>IF(ISNUMBER(F990),SUBSTITUTE(ROUND(F990,6)&amp;"",",",".")&amp;", "&amp;SUBSTITUTE(ROUND(G990,6)&amp;"",",","."),"")</f>
        <v/>
      </c>
      <c r="I990" s="46">
        <f>IF(ISNUMBER(F990),IFERROR(HYPERLINK("https://www.mymapcodes.com/go/?t="&amp;IF(U990="","AAA",U990)&amp;"&amp;ma="&amp;LEFT(S990,V990-1)&amp;"&amp;mb="&amp;MID(S990,V990+1,99),"Open on MyMapcodes →"),""),"")</f>
        <v/>
      </c>
      <c r="J990" s="48">
        <f>IF(P990="","",IF(AC990="MISSING","Add the country code: put it in front of the mapcode (e.g. ZAF RDD.2J) or in column C. ZAF = South Africa.",IF(AC990&lt;&gt;"",AC990,IF(M990="NO CONNECTION","Excel couldn't reach the mapcode service. Click the REFRESH RESULTS box just above the table.",IF(NOT(ISNUMBER(F990)),"The mapcode service doesn't recognise "&amp;E990&amp;". Check the mapcode and the country code.",IF(AD990,"Two different country codes were given, so the one in front of the mapcode ("&amp;R990&amp;") was used.",IF(E990&lt;&gt;TRIM(UPPER(B990&amp;"")),"Tidied up to "&amp;E990&amp;".","")))))))</f>
        <v/>
      </c>
      <c r="L990" s="49">
        <f>IF(E990="","",MapcodeAPI&amp;"coords/"&amp;SUBSTITUTE(E990," ","%20"))&amp;LEFT($B$13,0)</f>
        <v/>
      </c>
      <c r="M990" s="49">
        <f>IF(L990="","",IFERROR(_xlfn.WEBSERVICE(L990),IF(MapcodeAPIBackup="","NO CONNECTION",IFERROR(_xlfn.WEBSERVICE(MapcodeAPIBackup&amp;MID(L990,LEN(MapcodeAPI)+1,999)),"NO CONNECTION"))))</f>
        <v/>
      </c>
      <c r="N990" t="inlineStr">
        <is>
          <t xml:space="preserve"> </t>
        </is>
      </c>
      <c r="P990" s="50">
        <f>IFERROR(IF(AND(TRIM(B990&amp;"")="",TRIM(C990&amp;"")=""),"","#"&amp;UPPER(B990&amp;"")),"#(ERROR)")</f>
        <v/>
      </c>
      <c r="Q990" s="50">
        <f>IF(P990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990,2,999)," "," "),"﻿"," "),"​"," "),"⁠"," ")," "," ")," "," "),CHAR(9)," "),CHAR(10)," "),CHAR(13)," "),"MAPCODE"," "),CHAR(34)," "),"“"," "),"”"," "),"'"," "),"’"," "),"‘"," "),"("," "),")"," "),"["," "),"]"," "),"{"," "),"}"," "),","," "),";"," "),"|"," "),":"," "),"/"," "),"\"," ")))</f>
        <v/>
      </c>
      <c r="R990" s="50">
        <f>IF(ISNUMBER(FIND(" ",Q990)),LEFT(Q990,FIND(" ",Q990)-1),"")</f>
        <v/>
      </c>
      <c r="S990" s="50">
        <f>IF(ISNUMBER(FIND(" ",Q990)),TRIM(MID(Q990,FIND(" ",Q990)+1,999)),Q990)</f>
        <v/>
      </c>
      <c r="T99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990&amp;"")," "," "),"﻿"," "),"​"," "),"⁠"," ")," "," ")," "," "),CHAR(9)," "),CHAR(10)," "),CHAR(13)," "),"MAPCODE"," "),CHAR(34)," "),"“"," "),"”"," "),"'"," "),"’"," "),"‘"," "),"("," "),")"," "),"["," "),"]"," "),"{"," "),"}"," "),","," "),";"," "),"|"," "),":"," "),"/"," "),"\"," "))</f>
        <v/>
      </c>
      <c r="U990" s="50">
        <f>IF(R990&lt;&gt;"",R990,T990)</f>
        <v/>
      </c>
      <c r="V990" s="50">
        <f>IFERROR(FIND(".",S990),0)</f>
        <v/>
      </c>
      <c r="W990" s="50">
        <f>IF(V990&gt;0,V990-1,LEN(S990))</f>
        <v/>
      </c>
      <c r="X990" s="50">
        <f>IF(V990=0,"",IFERROR(LEFT(MID(S990,V990+1,99),FIND("-",MID(S990,V990+1,99))-1),MID(S990,V990+1,99)))</f>
        <v/>
      </c>
      <c r="Y990" s="50">
        <f>LEN(X990)</f>
        <v/>
      </c>
      <c r="Z99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990,"0",""),"1",""),"2",""),"3",""),"4",""),"5",""),"6",""),"7",""),"8",""),"9",""),"A",""),"B",""),"C",""),"D",""),"E",""),"F",""),"G",""),"H",""),"I",""),"J",""),"K",""),"L",""),"M",""),"N",""),"O",""),"P",""),"Q",""),"R",""),"S",""),"T",""),"U",""),"V",""),"W",""),"X",""),"Y",""),"Z",""),".",""),"-","")</f>
        <v/>
      </c>
      <c r="AA990" s="50">
        <f>LEN(S990)-LEN(SUBSTITUTE(S990,".",""))</f>
        <v/>
      </c>
      <c r="AB990" s="50">
        <f>AND(W990=5,Y990=4)</f>
        <v/>
      </c>
      <c r="AC990" s="50">
        <f>IF(P990="","",IF(S990="","There is no mapcode in this row, only a country code.",IF(ISNUMBER(FIND(" ",S990)),"There are too many spaces. A mapcode looks like ZAF RDD.2J: the country code, one space, then the code.",IF(Z990&lt;&gt;"","Contains characters that can't be in a mapcode: "&amp;Z990,IF(OR(AA990&lt;&gt;1,W990&lt;2,W990&gt;5,Y990&lt;2,Y990&gt;4),"This doesn't look like a mapcode. Mapcodes look like RDD.2J: 2 to 5 letters or numbers, a dot, then 2 to 4 more.",IF(AND(U990="",NOT(AB990)),"MISSING",IF(AND(U990&lt;&gt;"",OR(LEN(U990)&lt;2,LEN(U990)&gt;6,ISNUMBER(FIND(".",U990)))),"The country code """&amp;U990&amp;""" doesn't look right. Use a code like ZAF (South Africa) or US-CA (California).","")))))))</f>
        <v/>
      </c>
      <c r="AD990" s="50">
        <f>AND(R990&lt;&gt;"",T990&lt;&gt;"",R990&lt;&gt;T990)</f>
        <v/>
      </c>
    </row>
    <row r="991">
      <c r="B991" s="44" t="n"/>
      <c r="C991" s="44" t="n"/>
      <c r="D991" s="45">
        <f>IF(P991="","",IF(AC991="MISSING","MISSING COUNTRY CODE",IF(AC991&lt;&gt;"","NOT A VALID MAPCODE",IF(M991="NO CONNECTION","NO CONNECTION",IF(NOT(ISNUMBER(F991)),"NOT FOUND",IF(AD991,"CONVERTED – PLEASE CHECK","CONVERTED"))))))</f>
        <v/>
      </c>
      <c r="E991" s="46">
        <f>IF(OR(P991="",AC991&lt;&gt;""),"",TRIM(U991&amp;" "&amp;S991))</f>
        <v/>
      </c>
      <c r="F991" s="47">
        <f>IF(OR(M991="",M991="NO CONNECTION"),"",IFERROR(VALUE(SUBSTITUTE(_xlfn.FILTERXML(M991,"//latDeg"),".",MID(1/2,2,1))),""))</f>
        <v/>
      </c>
      <c r="G991" s="47">
        <f>IF(OR(M991="",M991="NO CONNECTION"),"",IFERROR(VALUE(SUBSTITUTE(_xlfn.FILTERXML(M991,"//lonDeg"),".",MID(1/2,2,1))),""))</f>
        <v/>
      </c>
      <c r="H991" s="45">
        <f>IF(ISNUMBER(F991),SUBSTITUTE(ROUND(F991,6)&amp;"",",",".")&amp;", "&amp;SUBSTITUTE(ROUND(G991,6)&amp;"",",","."),"")</f>
        <v/>
      </c>
      <c r="I991" s="46">
        <f>IF(ISNUMBER(F991),IFERROR(HYPERLINK("https://www.mymapcodes.com/go/?t="&amp;IF(U991="","AAA",U991)&amp;"&amp;ma="&amp;LEFT(S991,V991-1)&amp;"&amp;mb="&amp;MID(S991,V991+1,99),"Open on MyMapcodes →"),""),"")</f>
        <v/>
      </c>
      <c r="J991" s="48">
        <f>IF(P991="","",IF(AC991="MISSING","Add the country code: put it in front of the mapcode (e.g. ZAF RDD.2J) or in column C. ZAF = South Africa.",IF(AC991&lt;&gt;"",AC991,IF(M991="NO CONNECTION","Excel couldn't reach the mapcode service. Click the REFRESH RESULTS box just above the table.",IF(NOT(ISNUMBER(F991)),"The mapcode service doesn't recognise "&amp;E991&amp;". Check the mapcode and the country code.",IF(AD991,"Two different country codes were given, so the one in front of the mapcode ("&amp;R991&amp;") was used.",IF(E991&lt;&gt;TRIM(UPPER(B991&amp;"")),"Tidied up to "&amp;E991&amp;".","")))))))</f>
        <v/>
      </c>
      <c r="L991" s="49">
        <f>IF(E991="","",MapcodeAPI&amp;"coords/"&amp;SUBSTITUTE(E991," ","%20"))&amp;LEFT($B$13,0)</f>
        <v/>
      </c>
      <c r="M991" s="49">
        <f>IF(L991="","",IFERROR(_xlfn.WEBSERVICE(L991),IF(MapcodeAPIBackup="","NO CONNECTION",IFERROR(_xlfn.WEBSERVICE(MapcodeAPIBackup&amp;MID(L991,LEN(MapcodeAPI)+1,999)),"NO CONNECTION"))))</f>
        <v/>
      </c>
      <c r="N991" t="inlineStr">
        <is>
          <t xml:space="preserve"> </t>
        </is>
      </c>
      <c r="P991" s="50">
        <f>IFERROR(IF(AND(TRIM(B991&amp;"")="",TRIM(C991&amp;"")=""),"","#"&amp;UPPER(B991&amp;"")),"#(ERROR)")</f>
        <v/>
      </c>
      <c r="Q991" s="50">
        <f>IF(P991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991,2,999)," "," "),"﻿"," "),"​"," "),"⁠"," ")," "," ")," "," "),CHAR(9)," "),CHAR(10)," "),CHAR(13)," "),"MAPCODE"," "),CHAR(34)," "),"“"," "),"”"," "),"'"," "),"’"," "),"‘"," "),"("," "),")"," "),"["," "),"]"," "),"{"," "),"}"," "),","," "),";"," "),"|"," "),":"," "),"/"," "),"\"," ")))</f>
        <v/>
      </c>
      <c r="R991" s="50">
        <f>IF(ISNUMBER(FIND(" ",Q991)),LEFT(Q991,FIND(" ",Q991)-1),"")</f>
        <v/>
      </c>
      <c r="S991" s="50">
        <f>IF(ISNUMBER(FIND(" ",Q991)),TRIM(MID(Q991,FIND(" ",Q991)+1,999)),Q991)</f>
        <v/>
      </c>
      <c r="T99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991&amp;"")," "," "),"﻿"," "),"​"," "),"⁠"," ")," "," ")," "," "),CHAR(9)," "),CHAR(10)," "),CHAR(13)," "),"MAPCODE"," "),CHAR(34)," "),"“"," "),"”"," "),"'"," "),"’"," "),"‘"," "),"("," "),")"," "),"["," "),"]"," "),"{"," "),"}"," "),","," "),";"," "),"|"," "),":"," "),"/"," "),"\"," "))</f>
        <v/>
      </c>
      <c r="U991" s="50">
        <f>IF(R991&lt;&gt;"",R991,T991)</f>
        <v/>
      </c>
      <c r="V991" s="50">
        <f>IFERROR(FIND(".",S991),0)</f>
        <v/>
      </c>
      <c r="W991" s="50">
        <f>IF(V991&gt;0,V991-1,LEN(S991))</f>
        <v/>
      </c>
      <c r="X991" s="50">
        <f>IF(V991=0,"",IFERROR(LEFT(MID(S991,V991+1,99),FIND("-",MID(S991,V991+1,99))-1),MID(S991,V991+1,99)))</f>
        <v/>
      </c>
      <c r="Y991" s="50">
        <f>LEN(X991)</f>
        <v/>
      </c>
      <c r="Z99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991,"0",""),"1",""),"2",""),"3",""),"4",""),"5",""),"6",""),"7",""),"8",""),"9",""),"A",""),"B",""),"C",""),"D",""),"E",""),"F",""),"G",""),"H",""),"I",""),"J",""),"K",""),"L",""),"M",""),"N",""),"O",""),"P",""),"Q",""),"R",""),"S",""),"T",""),"U",""),"V",""),"W",""),"X",""),"Y",""),"Z",""),".",""),"-","")</f>
        <v/>
      </c>
      <c r="AA991" s="50">
        <f>LEN(S991)-LEN(SUBSTITUTE(S991,".",""))</f>
        <v/>
      </c>
      <c r="AB991" s="50">
        <f>AND(W991=5,Y991=4)</f>
        <v/>
      </c>
      <c r="AC991" s="50">
        <f>IF(P991="","",IF(S991="","There is no mapcode in this row, only a country code.",IF(ISNUMBER(FIND(" ",S991)),"There are too many spaces. A mapcode looks like ZAF RDD.2J: the country code, one space, then the code.",IF(Z991&lt;&gt;"","Contains characters that can't be in a mapcode: "&amp;Z991,IF(OR(AA991&lt;&gt;1,W991&lt;2,W991&gt;5,Y991&lt;2,Y991&gt;4),"This doesn't look like a mapcode. Mapcodes look like RDD.2J: 2 to 5 letters or numbers, a dot, then 2 to 4 more.",IF(AND(U991="",NOT(AB991)),"MISSING",IF(AND(U991&lt;&gt;"",OR(LEN(U991)&lt;2,LEN(U991)&gt;6,ISNUMBER(FIND(".",U991)))),"The country code """&amp;U991&amp;""" doesn't look right. Use a code like ZAF (South Africa) or US-CA (California).","")))))))</f>
        <v/>
      </c>
      <c r="AD991" s="50">
        <f>AND(R991&lt;&gt;"",T991&lt;&gt;"",R991&lt;&gt;T991)</f>
        <v/>
      </c>
    </row>
    <row r="992">
      <c r="B992" s="44" t="n"/>
      <c r="C992" s="44" t="n"/>
      <c r="D992" s="45">
        <f>IF(P992="","",IF(AC992="MISSING","MISSING COUNTRY CODE",IF(AC992&lt;&gt;"","NOT A VALID MAPCODE",IF(M992="NO CONNECTION","NO CONNECTION",IF(NOT(ISNUMBER(F992)),"NOT FOUND",IF(AD992,"CONVERTED – PLEASE CHECK","CONVERTED"))))))</f>
        <v/>
      </c>
      <c r="E992" s="46">
        <f>IF(OR(P992="",AC992&lt;&gt;""),"",TRIM(U992&amp;" "&amp;S992))</f>
        <v/>
      </c>
      <c r="F992" s="47">
        <f>IF(OR(M992="",M992="NO CONNECTION"),"",IFERROR(VALUE(SUBSTITUTE(_xlfn.FILTERXML(M992,"//latDeg"),".",MID(1/2,2,1))),""))</f>
        <v/>
      </c>
      <c r="G992" s="47">
        <f>IF(OR(M992="",M992="NO CONNECTION"),"",IFERROR(VALUE(SUBSTITUTE(_xlfn.FILTERXML(M992,"//lonDeg"),".",MID(1/2,2,1))),""))</f>
        <v/>
      </c>
      <c r="H992" s="45">
        <f>IF(ISNUMBER(F992),SUBSTITUTE(ROUND(F992,6)&amp;"",",",".")&amp;", "&amp;SUBSTITUTE(ROUND(G992,6)&amp;"",",","."),"")</f>
        <v/>
      </c>
      <c r="I992" s="46">
        <f>IF(ISNUMBER(F992),IFERROR(HYPERLINK("https://www.mymapcodes.com/go/?t="&amp;IF(U992="","AAA",U992)&amp;"&amp;ma="&amp;LEFT(S992,V992-1)&amp;"&amp;mb="&amp;MID(S992,V992+1,99),"Open on MyMapcodes →"),""),"")</f>
        <v/>
      </c>
      <c r="J992" s="48">
        <f>IF(P992="","",IF(AC992="MISSING","Add the country code: put it in front of the mapcode (e.g. ZAF RDD.2J) or in column C. ZAF = South Africa.",IF(AC992&lt;&gt;"",AC992,IF(M992="NO CONNECTION","Excel couldn't reach the mapcode service. Click the REFRESH RESULTS box just above the table.",IF(NOT(ISNUMBER(F992)),"The mapcode service doesn't recognise "&amp;E992&amp;". Check the mapcode and the country code.",IF(AD992,"Two different country codes were given, so the one in front of the mapcode ("&amp;R992&amp;") was used.",IF(E992&lt;&gt;TRIM(UPPER(B992&amp;"")),"Tidied up to "&amp;E992&amp;".","")))))))</f>
        <v/>
      </c>
      <c r="L992" s="49">
        <f>IF(E992="","",MapcodeAPI&amp;"coords/"&amp;SUBSTITUTE(E992," ","%20"))&amp;LEFT($B$13,0)</f>
        <v/>
      </c>
      <c r="M992" s="49">
        <f>IF(L992="","",IFERROR(_xlfn.WEBSERVICE(L992),IF(MapcodeAPIBackup="","NO CONNECTION",IFERROR(_xlfn.WEBSERVICE(MapcodeAPIBackup&amp;MID(L992,LEN(MapcodeAPI)+1,999)),"NO CONNECTION"))))</f>
        <v/>
      </c>
      <c r="N992" t="inlineStr">
        <is>
          <t xml:space="preserve"> </t>
        </is>
      </c>
      <c r="P992" s="50">
        <f>IFERROR(IF(AND(TRIM(B992&amp;"")="",TRIM(C992&amp;"")=""),"","#"&amp;UPPER(B992&amp;"")),"#(ERROR)")</f>
        <v/>
      </c>
      <c r="Q992" s="50">
        <f>IF(P992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992,2,999)," "," "),"﻿"," "),"​"," "),"⁠"," ")," "," ")," "," "),CHAR(9)," "),CHAR(10)," "),CHAR(13)," "),"MAPCODE"," "),CHAR(34)," "),"“"," "),"”"," "),"'"," "),"’"," "),"‘"," "),"("," "),")"," "),"["," "),"]"," "),"{"," "),"}"," "),","," "),";"," "),"|"," "),":"," "),"/"," "),"\"," ")))</f>
        <v/>
      </c>
      <c r="R992" s="50">
        <f>IF(ISNUMBER(FIND(" ",Q992)),LEFT(Q992,FIND(" ",Q992)-1),"")</f>
        <v/>
      </c>
      <c r="S992" s="50">
        <f>IF(ISNUMBER(FIND(" ",Q992)),TRIM(MID(Q992,FIND(" ",Q992)+1,999)),Q992)</f>
        <v/>
      </c>
      <c r="T99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992&amp;"")," "," "),"﻿"," "),"​"," "),"⁠"," ")," "," ")," "," "),CHAR(9)," "),CHAR(10)," "),CHAR(13)," "),"MAPCODE"," "),CHAR(34)," "),"“"," "),"”"," "),"'"," "),"’"," "),"‘"," "),"("," "),")"," "),"["," "),"]"," "),"{"," "),"}"," "),","," "),";"," "),"|"," "),":"," "),"/"," "),"\"," "))</f>
        <v/>
      </c>
      <c r="U992" s="50">
        <f>IF(R992&lt;&gt;"",R992,T992)</f>
        <v/>
      </c>
      <c r="V992" s="50">
        <f>IFERROR(FIND(".",S992),0)</f>
        <v/>
      </c>
      <c r="W992" s="50">
        <f>IF(V992&gt;0,V992-1,LEN(S992))</f>
        <v/>
      </c>
      <c r="X992" s="50">
        <f>IF(V992=0,"",IFERROR(LEFT(MID(S992,V992+1,99),FIND("-",MID(S992,V992+1,99))-1),MID(S992,V992+1,99)))</f>
        <v/>
      </c>
      <c r="Y992" s="50">
        <f>LEN(X992)</f>
        <v/>
      </c>
      <c r="Z99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992,"0",""),"1",""),"2",""),"3",""),"4",""),"5",""),"6",""),"7",""),"8",""),"9",""),"A",""),"B",""),"C",""),"D",""),"E",""),"F",""),"G",""),"H",""),"I",""),"J",""),"K",""),"L",""),"M",""),"N",""),"O",""),"P",""),"Q",""),"R",""),"S",""),"T",""),"U",""),"V",""),"W",""),"X",""),"Y",""),"Z",""),".",""),"-","")</f>
        <v/>
      </c>
      <c r="AA992" s="50">
        <f>LEN(S992)-LEN(SUBSTITUTE(S992,".",""))</f>
        <v/>
      </c>
      <c r="AB992" s="50">
        <f>AND(W992=5,Y992=4)</f>
        <v/>
      </c>
      <c r="AC992" s="50">
        <f>IF(P992="","",IF(S992="","There is no mapcode in this row, only a country code.",IF(ISNUMBER(FIND(" ",S992)),"There are too many spaces. A mapcode looks like ZAF RDD.2J: the country code, one space, then the code.",IF(Z992&lt;&gt;"","Contains characters that can't be in a mapcode: "&amp;Z992,IF(OR(AA992&lt;&gt;1,W992&lt;2,W992&gt;5,Y992&lt;2,Y992&gt;4),"This doesn't look like a mapcode. Mapcodes look like RDD.2J: 2 to 5 letters or numbers, a dot, then 2 to 4 more.",IF(AND(U992="",NOT(AB992)),"MISSING",IF(AND(U992&lt;&gt;"",OR(LEN(U992)&lt;2,LEN(U992)&gt;6,ISNUMBER(FIND(".",U992)))),"The country code """&amp;U992&amp;""" doesn't look right. Use a code like ZAF (South Africa) or US-CA (California).","")))))))</f>
        <v/>
      </c>
      <c r="AD992" s="50">
        <f>AND(R992&lt;&gt;"",T992&lt;&gt;"",R992&lt;&gt;T992)</f>
        <v/>
      </c>
    </row>
    <row r="993">
      <c r="B993" s="44" t="n"/>
      <c r="C993" s="44" t="n"/>
      <c r="D993" s="45">
        <f>IF(P993="","",IF(AC993="MISSING","MISSING COUNTRY CODE",IF(AC993&lt;&gt;"","NOT A VALID MAPCODE",IF(M993="NO CONNECTION","NO CONNECTION",IF(NOT(ISNUMBER(F993)),"NOT FOUND",IF(AD993,"CONVERTED – PLEASE CHECK","CONVERTED"))))))</f>
        <v/>
      </c>
      <c r="E993" s="46">
        <f>IF(OR(P993="",AC993&lt;&gt;""),"",TRIM(U993&amp;" "&amp;S993))</f>
        <v/>
      </c>
      <c r="F993" s="47">
        <f>IF(OR(M993="",M993="NO CONNECTION"),"",IFERROR(VALUE(SUBSTITUTE(_xlfn.FILTERXML(M993,"//latDeg"),".",MID(1/2,2,1))),""))</f>
        <v/>
      </c>
      <c r="G993" s="47">
        <f>IF(OR(M993="",M993="NO CONNECTION"),"",IFERROR(VALUE(SUBSTITUTE(_xlfn.FILTERXML(M993,"//lonDeg"),".",MID(1/2,2,1))),""))</f>
        <v/>
      </c>
      <c r="H993" s="45">
        <f>IF(ISNUMBER(F993),SUBSTITUTE(ROUND(F993,6)&amp;"",",",".")&amp;", "&amp;SUBSTITUTE(ROUND(G993,6)&amp;"",",","."),"")</f>
        <v/>
      </c>
      <c r="I993" s="46">
        <f>IF(ISNUMBER(F993),IFERROR(HYPERLINK("https://www.mymapcodes.com/go/?t="&amp;IF(U993="","AAA",U993)&amp;"&amp;ma="&amp;LEFT(S993,V993-1)&amp;"&amp;mb="&amp;MID(S993,V993+1,99),"Open on MyMapcodes →"),""),"")</f>
        <v/>
      </c>
      <c r="J993" s="48">
        <f>IF(P993="","",IF(AC993="MISSING","Add the country code: put it in front of the mapcode (e.g. ZAF RDD.2J) or in column C. ZAF = South Africa.",IF(AC993&lt;&gt;"",AC993,IF(M993="NO CONNECTION","Excel couldn't reach the mapcode service. Click the REFRESH RESULTS box just above the table.",IF(NOT(ISNUMBER(F993)),"The mapcode service doesn't recognise "&amp;E993&amp;". Check the mapcode and the country code.",IF(AD993,"Two different country codes were given, so the one in front of the mapcode ("&amp;R993&amp;") was used.",IF(E993&lt;&gt;TRIM(UPPER(B993&amp;"")),"Tidied up to "&amp;E993&amp;".","")))))))</f>
        <v/>
      </c>
      <c r="L993" s="49">
        <f>IF(E993="","",MapcodeAPI&amp;"coords/"&amp;SUBSTITUTE(E993," ","%20"))&amp;LEFT($B$13,0)</f>
        <v/>
      </c>
      <c r="M993" s="49">
        <f>IF(L993="","",IFERROR(_xlfn.WEBSERVICE(L993),IF(MapcodeAPIBackup="","NO CONNECTION",IFERROR(_xlfn.WEBSERVICE(MapcodeAPIBackup&amp;MID(L993,LEN(MapcodeAPI)+1,999)),"NO CONNECTION"))))</f>
        <v/>
      </c>
      <c r="N993" t="inlineStr">
        <is>
          <t xml:space="preserve"> </t>
        </is>
      </c>
      <c r="P993" s="50">
        <f>IFERROR(IF(AND(TRIM(B993&amp;"")="",TRIM(C993&amp;"")=""),"","#"&amp;UPPER(B993&amp;"")),"#(ERROR)")</f>
        <v/>
      </c>
      <c r="Q993" s="50">
        <f>IF(P993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993,2,999)," "," "),"﻿"," "),"​"," "),"⁠"," ")," "," ")," "," "),CHAR(9)," "),CHAR(10)," "),CHAR(13)," "),"MAPCODE"," "),CHAR(34)," "),"“"," "),"”"," "),"'"," "),"’"," "),"‘"," "),"("," "),")"," "),"["," "),"]"," "),"{"," "),"}"," "),","," "),";"," "),"|"," "),":"," "),"/"," "),"\"," ")))</f>
        <v/>
      </c>
      <c r="R993" s="50">
        <f>IF(ISNUMBER(FIND(" ",Q993)),LEFT(Q993,FIND(" ",Q993)-1),"")</f>
        <v/>
      </c>
      <c r="S993" s="50">
        <f>IF(ISNUMBER(FIND(" ",Q993)),TRIM(MID(Q993,FIND(" ",Q993)+1,999)),Q993)</f>
        <v/>
      </c>
      <c r="T99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993&amp;"")," "," "),"﻿"," "),"​"," "),"⁠"," ")," "," ")," "," "),CHAR(9)," "),CHAR(10)," "),CHAR(13)," "),"MAPCODE"," "),CHAR(34)," "),"“"," "),"”"," "),"'"," "),"’"," "),"‘"," "),"("," "),")"," "),"["," "),"]"," "),"{"," "),"}"," "),","," "),";"," "),"|"," "),":"," "),"/"," "),"\"," "))</f>
        <v/>
      </c>
      <c r="U993" s="50">
        <f>IF(R993&lt;&gt;"",R993,T993)</f>
        <v/>
      </c>
      <c r="V993" s="50">
        <f>IFERROR(FIND(".",S993),0)</f>
        <v/>
      </c>
      <c r="W993" s="50">
        <f>IF(V993&gt;0,V993-1,LEN(S993))</f>
        <v/>
      </c>
      <c r="X993" s="50">
        <f>IF(V993=0,"",IFERROR(LEFT(MID(S993,V993+1,99),FIND("-",MID(S993,V993+1,99))-1),MID(S993,V993+1,99)))</f>
        <v/>
      </c>
      <c r="Y993" s="50">
        <f>LEN(X993)</f>
        <v/>
      </c>
      <c r="Z99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993,"0",""),"1",""),"2",""),"3",""),"4",""),"5",""),"6",""),"7",""),"8",""),"9",""),"A",""),"B",""),"C",""),"D",""),"E",""),"F",""),"G",""),"H",""),"I",""),"J",""),"K",""),"L",""),"M",""),"N",""),"O",""),"P",""),"Q",""),"R",""),"S",""),"T",""),"U",""),"V",""),"W",""),"X",""),"Y",""),"Z",""),".",""),"-","")</f>
        <v/>
      </c>
      <c r="AA993" s="50">
        <f>LEN(S993)-LEN(SUBSTITUTE(S993,".",""))</f>
        <v/>
      </c>
      <c r="AB993" s="50">
        <f>AND(W993=5,Y993=4)</f>
        <v/>
      </c>
      <c r="AC993" s="50">
        <f>IF(P993="","",IF(S993="","There is no mapcode in this row, only a country code.",IF(ISNUMBER(FIND(" ",S993)),"There are too many spaces. A mapcode looks like ZAF RDD.2J: the country code, one space, then the code.",IF(Z993&lt;&gt;"","Contains characters that can't be in a mapcode: "&amp;Z993,IF(OR(AA993&lt;&gt;1,W993&lt;2,W993&gt;5,Y993&lt;2,Y993&gt;4),"This doesn't look like a mapcode. Mapcodes look like RDD.2J: 2 to 5 letters or numbers, a dot, then 2 to 4 more.",IF(AND(U993="",NOT(AB993)),"MISSING",IF(AND(U993&lt;&gt;"",OR(LEN(U993)&lt;2,LEN(U993)&gt;6,ISNUMBER(FIND(".",U993)))),"The country code """&amp;U993&amp;""" doesn't look right. Use a code like ZAF (South Africa) or US-CA (California).","")))))))</f>
        <v/>
      </c>
      <c r="AD993" s="50">
        <f>AND(R993&lt;&gt;"",T993&lt;&gt;"",R993&lt;&gt;T993)</f>
        <v/>
      </c>
    </row>
    <row r="994">
      <c r="B994" s="44" t="n"/>
      <c r="C994" s="44" t="n"/>
      <c r="D994" s="45">
        <f>IF(P994="","",IF(AC994="MISSING","MISSING COUNTRY CODE",IF(AC994&lt;&gt;"","NOT A VALID MAPCODE",IF(M994="NO CONNECTION","NO CONNECTION",IF(NOT(ISNUMBER(F994)),"NOT FOUND",IF(AD994,"CONVERTED – PLEASE CHECK","CONVERTED"))))))</f>
        <v/>
      </c>
      <c r="E994" s="46">
        <f>IF(OR(P994="",AC994&lt;&gt;""),"",TRIM(U994&amp;" "&amp;S994))</f>
        <v/>
      </c>
      <c r="F994" s="47">
        <f>IF(OR(M994="",M994="NO CONNECTION"),"",IFERROR(VALUE(SUBSTITUTE(_xlfn.FILTERXML(M994,"//latDeg"),".",MID(1/2,2,1))),""))</f>
        <v/>
      </c>
      <c r="G994" s="47">
        <f>IF(OR(M994="",M994="NO CONNECTION"),"",IFERROR(VALUE(SUBSTITUTE(_xlfn.FILTERXML(M994,"//lonDeg"),".",MID(1/2,2,1))),""))</f>
        <v/>
      </c>
      <c r="H994" s="45">
        <f>IF(ISNUMBER(F994),SUBSTITUTE(ROUND(F994,6)&amp;"",",",".")&amp;", "&amp;SUBSTITUTE(ROUND(G994,6)&amp;"",",","."),"")</f>
        <v/>
      </c>
      <c r="I994" s="46">
        <f>IF(ISNUMBER(F994),IFERROR(HYPERLINK("https://www.mymapcodes.com/go/?t="&amp;IF(U994="","AAA",U994)&amp;"&amp;ma="&amp;LEFT(S994,V994-1)&amp;"&amp;mb="&amp;MID(S994,V994+1,99),"Open on MyMapcodes →"),""),"")</f>
        <v/>
      </c>
      <c r="J994" s="48">
        <f>IF(P994="","",IF(AC994="MISSING","Add the country code: put it in front of the mapcode (e.g. ZAF RDD.2J) or in column C. ZAF = South Africa.",IF(AC994&lt;&gt;"",AC994,IF(M994="NO CONNECTION","Excel couldn't reach the mapcode service. Click the REFRESH RESULTS box just above the table.",IF(NOT(ISNUMBER(F994)),"The mapcode service doesn't recognise "&amp;E994&amp;". Check the mapcode and the country code.",IF(AD994,"Two different country codes were given, so the one in front of the mapcode ("&amp;R994&amp;") was used.",IF(E994&lt;&gt;TRIM(UPPER(B994&amp;"")),"Tidied up to "&amp;E994&amp;".","")))))))</f>
        <v/>
      </c>
      <c r="L994" s="49">
        <f>IF(E994="","",MapcodeAPI&amp;"coords/"&amp;SUBSTITUTE(E994," ","%20"))&amp;LEFT($B$13,0)</f>
        <v/>
      </c>
      <c r="M994" s="49">
        <f>IF(L994="","",IFERROR(_xlfn.WEBSERVICE(L994),IF(MapcodeAPIBackup="","NO CONNECTION",IFERROR(_xlfn.WEBSERVICE(MapcodeAPIBackup&amp;MID(L994,LEN(MapcodeAPI)+1,999)),"NO CONNECTION"))))</f>
        <v/>
      </c>
      <c r="N994" t="inlineStr">
        <is>
          <t xml:space="preserve"> </t>
        </is>
      </c>
      <c r="P994" s="50">
        <f>IFERROR(IF(AND(TRIM(B994&amp;"")="",TRIM(C994&amp;"")=""),"","#"&amp;UPPER(B994&amp;"")),"#(ERROR)")</f>
        <v/>
      </c>
      <c r="Q994" s="50">
        <f>IF(P994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994,2,999)," "," "),"﻿"," "),"​"," "),"⁠"," ")," "," ")," "," "),CHAR(9)," "),CHAR(10)," "),CHAR(13)," "),"MAPCODE"," "),CHAR(34)," "),"“"," "),"”"," "),"'"," "),"’"," "),"‘"," "),"("," "),")"," "),"["," "),"]"," "),"{"," "),"}"," "),","," "),";"," "),"|"," "),":"," "),"/"," "),"\"," ")))</f>
        <v/>
      </c>
      <c r="R994" s="50">
        <f>IF(ISNUMBER(FIND(" ",Q994)),LEFT(Q994,FIND(" ",Q994)-1),"")</f>
        <v/>
      </c>
      <c r="S994" s="50">
        <f>IF(ISNUMBER(FIND(" ",Q994)),TRIM(MID(Q994,FIND(" ",Q994)+1,999)),Q994)</f>
        <v/>
      </c>
      <c r="T99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994&amp;"")," "," "),"﻿"," "),"​"," "),"⁠"," ")," "," ")," "," "),CHAR(9)," "),CHAR(10)," "),CHAR(13)," "),"MAPCODE"," "),CHAR(34)," "),"“"," "),"”"," "),"'"," "),"’"," "),"‘"," "),"("," "),")"," "),"["," "),"]"," "),"{"," "),"}"," "),","," "),";"," "),"|"," "),":"," "),"/"," "),"\"," "))</f>
        <v/>
      </c>
      <c r="U994" s="50">
        <f>IF(R994&lt;&gt;"",R994,T994)</f>
        <v/>
      </c>
      <c r="V994" s="50">
        <f>IFERROR(FIND(".",S994),0)</f>
        <v/>
      </c>
      <c r="W994" s="50">
        <f>IF(V994&gt;0,V994-1,LEN(S994))</f>
        <v/>
      </c>
      <c r="X994" s="50">
        <f>IF(V994=0,"",IFERROR(LEFT(MID(S994,V994+1,99),FIND("-",MID(S994,V994+1,99))-1),MID(S994,V994+1,99)))</f>
        <v/>
      </c>
      <c r="Y994" s="50">
        <f>LEN(X994)</f>
        <v/>
      </c>
      <c r="Z99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994,"0",""),"1",""),"2",""),"3",""),"4",""),"5",""),"6",""),"7",""),"8",""),"9",""),"A",""),"B",""),"C",""),"D",""),"E",""),"F",""),"G",""),"H",""),"I",""),"J",""),"K",""),"L",""),"M",""),"N",""),"O",""),"P",""),"Q",""),"R",""),"S",""),"T",""),"U",""),"V",""),"W",""),"X",""),"Y",""),"Z",""),".",""),"-","")</f>
        <v/>
      </c>
      <c r="AA994" s="50">
        <f>LEN(S994)-LEN(SUBSTITUTE(S994,".",""))</f>
        <v/>
      </c>
      <c r="AB994" s="50">
        <f>AND(W994=5,Y994=4)</f>
        <v/>
      </c>
      <c r="AC994" s="50">
        <f>IF(P994="","",IF(S994="","There is no mapcode in this row, only a country code.",IF(ISNUMBER(FIND(" ",S994)),"There are too many spaces. A mapcode looks like ZAF RDD.2J: the country code, one space, then the code.",IF(Z994&lt;&gt;"","Contains characters that can't be in a mapcode: "&amp;Z994,IF(OR(AA994&lt;&gt;1,W994&lt;2,W994&gt;5,Y994&lt;2,Y994&gt;4),"This doesn't look like a mapcode. Mapcodes look like RDD.2J: 2 to 5 letters or numbers, a dot, then 2 to 4 more.",IF(AND(U994="",NOT(AB994)),"MISSING",IF(AND(U994&lt;&gt;"",OR(LEN(U994)&lt;2,LEN(U994)&gt;6,ISNUMBER(FIND(".",U994)))),"The country code """&amp;U994&amp;""" doesn't look right. Use a code like ZAF (South Africa) or US-CA (California).","")))))))</f>
        <v/>
      </c>
      <c r="AD994" s="50">
        <f>AND(R994&lt;&gt;"",T994&lt;&gt;"",R994&lt;&gt;T994)</f>
        <v/>
      </c>
    </row>
    <row r="995">
      <c r="B995" s="44" t="n"/>
      <c r="C995" s="44" t="n"/>
      <c r="D995" s="45">
        <f>IF(P995="","",IF(AC995="MISSING","MISSING COUNTRY CODE",IF(AC995&lt;&gt;"","NOT A VALID MAPCODE",IF(M995="NO CONNECTION","NO CONNECTION",IF(NOT(ISNUMBER(F995)),"NOT FOUND",IF(AD995,"CONVERTED – PLEASE CHECK","CONVERTED"))))))</f>
        <v/>
      </c>
      <c r="E995" s="46">
        <f>IF(OR(P995="",AC995&lt;&gt;""),"",TRIM(U995&amp;" "&amp;S995))</f>
        <v/>
      </c>
      <c r="F995" s="47">
        <f>IF(OR(M995="",M995="NO CONNECTION"),"",IFERROR(VALUE(SUBSTITUTE(_xlfn.FILTERXML(M995,"//latDeg"),".",MID(1/2,2,1))),""))</f>
        <v/>
      </c>
      <c r="G995" s="47">
        <f>IF(OR(M995="",M995="NO CONNECTION"),"",IFERROR(VALUE(SUBSTITUTE(_xlfn.FILTERXML(M995,"//lonDeg"),".",MID(1/2,2,1))),""))</f>
        <v/>
      </c>
      <c r="H995" s="45">
        <f>IF(ISNUMBER(F995),SUBSTITUTE(ROUND(F995,6)&amp;"",",",".")&amp;", "&amp;SUBSTITUTE(ROUND(G995,6)&amp;"",",","."),"")</f>
        <v/>
      </c>
      <c r="I995" s="46">
        <f>IF(ISNUMBER(F995),IFERROR(HYPERLINK("https://www.mymapcodes.com/go/?t="&amp;IF(U995="","AAA",U995)&amp;"&amp;ma="&amp;LEFT(S995,V995-1)&amp;"&amp;mb="&amp;MID(S995,V995+1,99),"Open on MyMapcodes →"),""),"")</f>
        <v/>
      </c>
      <c r="J995" s="48">
        <f>IF(P995="","",IF(AC995="MISSING","Add the country code: put it in front of the mapcode (e.g. ZAF RDD.2J) or in column C. ZAF = South Africa.",IF(AC995&lt;&gt;"",AC995,IF(M995="NO CONNECTION","Excel couldn't reach the mapcode service. Click the REFRESH RESULTS box just above the table.",IF(NOT(ISNUMBER(F995)),"The mapcode service doesn't recognise "&amp;E995&amp;". Check the mapcode and the country code.",IF(AD995,"Two different country codes were given, so the one in front of the mapcode ("&amp;R995&amp;") was used.",IF(E995&lt;&gt;TRIM(UPPER(B995&amp;"")),"Tidied up to "&amp;E995&amp;".","")))))))</f>
        <v/>
      </c>
      <c r="L995" s="49">
        <f>IF(E995="","",MapcodeAPI&amp;"coords/"&amp;SUBSTITUTE(E995," ","%20"))&amp;LEFT($B$13,0)</f>
        <v/>
      </c>
      <c r="M995" s="49">
        <f>IF(L995="","",IFERROR(_xlfn.WEBSERVICE(L995),IF(MapcodeAPIBackup="","NO CONNECTION",IFERROR(_xlfn.WEBSERVICE(MapcodeAPIBackup&amp;MID(L995,LEN(MapcodeAPI)+1,999)),"NO CONNECTION"))))</f>
        <v/>
      </c>
      <c r="N995" t="inlineStr">
        <is>
          <t xml:space="preserve"> </t>
        </is>
      </c>
      <c r="P995" s="50">
        <f>IFERROR(IF(AND(TRIM(B995&amp;"")="",TRIM(C995&amp;"")=""),"","#"&amp;UPPER(B995&amp;"")),"#(ERROR)")</f>
        <v/>
      </c>
      <c r="Q995" s="50">
        <f>IF(P995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995,2,999)," "," "),"﻿"," "),"​"," "),"⁠"," ")," "," ")," "," "),CHAR(9)," "),CHAR(10)," "),CHAR(13)," "),"MAPCODE"," "),CHAR(34)," "),"“"," "),"”"," "),"'"," "),"’"," "),"‘"," "),"("," "),")"," "),"["," "),"]"," "),"{"," "),"}"," "),","," "),";"," "),"|"," "),":"," "),"/"," "),"\"," ")))</f>
        <v/>
      </c>
      <c r="R995" s="50">
        <f>IF(ISNUMBER(FIND(" ",Q995)),LEFT(Q995,FIND(" ",Q995)-1),"")</f>
        <v/>
      </c>
      <c r="S995" s="50">
        <f>IF(ISNUMBER(FIND(" ",Q995)),TRIM(MID(Q995,FIND(" ",Q995)+1,999)),Q995)</f>
        <v/>
      </c>
      <c r="T99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995&amp;"")," "," "),"﻿"," "),"​"," "),"⁠"," ")," "," ")," "," "),CHAR(9)," "),CHAR(10)," "),CHAR(13)," "),"MAPCODE"," "),CHAR(34)," "),"“"," "),"”"," "),"'"," "),"’"," "),"‘"," "),"("," "),")"," "),"["," "),"]"," "),"{"," "),"}"," "),","," "),";"," "),"|"," "),":"," "),"/"," "),"\"," "))</f>
        <v/>
      </c>
      <c r="U995" s="50">
        <f>IF(R995&lt;&gt;"",R995,T995)</f>
        <v/>
      </c>
      <c r="V995" s="50">
        <f>IFERROR(FIND(".",S995),0)</f>
        <v/>
      </c>
      <c r="W995" s="50">
        <f>IF(V995&gt;0,V995-1,LEN(S995))</f>
        <v/>
      </c>
      <c r="X995" s="50">
        <f>IF(V995=0,"",IFERROR(LEFT(MID(S995,V995+1,99),FIND("-",MID(S995,V995+1,99))-1),MID(S995,V995+1,99)))</f>
        <v/>
      </c>
      <c r="Y995" s="50">
        <f>LEN(X995)</f>
        <v/>
      </c>
      <c r="Z99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995,"0",""),"1",""),"2",""),"3",""),"4",""),"5",""),"6",""),"7",""),"8",""),"9",""),"A",""),"B",""),"C",""),"D",""),"E",""),"F",""),"G",""),"H",""),"I",""),"J",""),"K",""),"L",""),"M",""),"N",""),"O",""),"P",""),"Q",""),"R",""),"S",""),"T",""),"U",""),"V",""),"W",""),"X",""),"Y",""),"Z",""),".",""),"-","")</f>
        <v/>
      </c>
      <c r="AA995" s="50">
        <f>LEN(S995)-LEN(SUBSTITUTE(S995,".",""))</f>
        <v/>
      </c>
      <c r="AB995" s="50">
        <f>AND(W995=5,Y995=4)</f>
        <v/>
      </c>
      <c r="AC995" s="50">
        <f>IF(P995="","",IF(S995="","There is no mapcode in this row, only a country code.",IF(ISNUMBER(FIND(" ",S995)),"There are too many spaces. A mapcode looks like ZAF RDD.2J: the country code, one space, then the code.",IF(Z995&lt;&gt;"","Contains characters that can't be in a mapcode: "&amp;Z995,IF(OR(AA995&lt;&gt;1,W995&lt;2,W995&gt;5,Y995&lt;2,Y995&gt;4),"This doesn't look like a mapcode. Mapcodes look like RDD.2J: 2 to 5 letters or numbers, a dot, then 2 to 4 more.",IF(AND(U995="",NOT(AB995)),"MISSING",IF(AND(U995&lt;&gt;"",OR(LEN(U995)&lt;2,LEN(U995)&gt;6,ISNUMBER(FIND(".",U995)))),"The country code """&amp;U995&amp;""" doesn't look right. Use a code like ZAF (South Africa) or US-CA (California).","")))))))</f>
        <v/>
      </c>
      <c r="AD995" s="50">
        <f>AND(R995&lt;&gt;"",T995&lt;&gt;"",R995&lt;&gt;T995)</f>
        <v/>
      </c>
    </row>
    <row r="996">
      <c r="B996" s="44" t="n"/>
      <c r="C996" s="44" t="n"/>
      <c r="D996" s="45">
        <f>IF(P996="","",IF(AC996="MISSING","MISSING COUNTRY CODE",IF(AC996&lt;&gt;"","NOT A VALID MAPCODE",IF(M996="NO CONNECTION","NO CONNECTION",IF(NOT(ISNUMBER(F996)),"NOT FOUND",IF(AD996,"CONVERTED – PLEASE CHECK","CONVERTED"))))))</f>
        <v/>
      </c>
      <c r="E996" s="46">
        <f>IF(OR(P996="",AC996&lt;&gt;""),"",TRIM(U996&amp;" "&amp;S996))</f>
        <v/>
      </c>
      <c r="F996" s="47">
        <f>IF(OR(M996="",M996="NO CONNECTION"),"",IFERROR(VALUE(SUBSTITUTE(_xlfn.FILTERXML(M996,"//latDeg"),".",MID(1/2,2,1))),""))</f>
        <v/>
      </c>
      <c r="G996" s="47">
        <f>IF(OR(M996="",M996="NO CONNECTION"),"",IFERROR(VALUE(SUBSTITUTE(_xlfn.FILTERXML(M996,"//lonDeg"),".",MID(1/2,2,1))),""))</f>
        <v/>
      </c>
      <c r="H996" s="45">
        <f>IF(ISNUMBER(F996),SUBSTITUTE(ROUND(F996,6)&amp;"",",",".")&amp;", "&amp;SUBSTITUTE(ROUND(G996,6)&amp;"",",","."),"")</f>
        <v/>
      </c>
      <c r="I996" s="46">
        <f>IF(ISNUMBER(F996),IFERROR(HYPERLINK("https://www.mymapcodes.com/go/?t="&amp;IF(U996="","AAA",U996)&amp;"&amp;ma="&amp;LEFT(S996,V996-1)&amp;"&amp;mb="&amp;MID(S996,V996+1,99),"Open on MyMapcodes →"),""),"")</f>
        <v/>
      </c>
      <c r="J996" s="48">
        <f>IF(P996="","",IF(AC996="MISSING","Add the country code: put it in front of the mapcode (e.g. ZAF RDD.2J) or in column C. ZAF = South Africa.",IF(AC996&lt;&gt;"",AC996,IF(M996="NO CONNECTION","Excel couldn't reach the mapcode service. Click the REFRESH RESULTS box just above the table.",IF(NOT(ISNUMBER(F996)),"The mapcode service doesn't recognise "&amp;E996&amp;". Check the mapcode and the country code.",IF(AD996,"Two different country codes were given, so the one in front of the mapcode ("&amp;R996&amp;") was used.",IF(E996&lt;&gt;TRIM(UPPER(B996&amp;"")),"Tidied up to "&amp;E996&amp;".","")))))))</f>
        <v/>
      </c>
      <c r="L996" s="49">
        <f>IF(E996="","",MapcodeAPI&amp;"coords/"&amp;SUBSTITUTE(E996," ","%20"))&amp;LEFT($B$13,0)</f>
        <v/>
      </c>
      <c r="M996" s="49">
        <f>IF(L996="","",IFERROR(_xlfn.WEBSERVICE(L996),IF(MapcodeAPIBackup="","NO CONNECTION",IFERROR(_xlfn.WEBSERVICE(MapcodeAPIBackup&amp;MID(L996,LEN(MapcodeAPI)+1,999)),"NO CONNECTION"))))</f>
        <v/>
      </c>
      <c r="N996" t="inlineStr">
        <is>
          <t xml:space="preserve"> </t>
        </is>
      </c>
      <c r="P996" s="50">
        <f>IFERROR(IF(AND(TRIM(B996&amp;"")="",TRIM(C996&amp;"")=""),"","#"&amp;UPPER(B996&amp;"")),"#(ERROR)")</f>
        <v/>
      </c>
      <c r="Q996" s="50">
        <f>IF(P996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996,2,999)," "," "),"﻿"," "),"​"," "),"⁠"," ")," "," ")," "," "),CHAR(9)," "),CHAR(10)," "),CHAR(13)," "),"MAPCODE"," "),CHAR(34)," "),"“"," "),"”"," "),"'"," "),"’"," "),"‘"," "),"("," "),")"," "),"["," "),"]"," "),"{"," "),"}"," "),","," "),";"," "),"|"," "),":"," "),"/"," "),"\"," ")))</f>
        <v/>
      </c>
      <c r="R996" s="50">
        <f>IF(ISNUMBER(FIND(" ",Q996)),LEFT(Q996,FIND(" ",Q996)-1),"")</f>
        <v/>
      </c>
      <c r="S996" s="50">
        <f>IF(ISNUMBER(FIND(" ",Q996)),TRIM(MID(Q996,FIND(" ",Q996)+1,999)),Q996)</f>
        <v/>
      </c>
      <c r="T99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996&amp;"")," "," "),"﻿"," "),"​"," "),"⁠"," ")," "," ")," "," "),CHAR(9)," "),CHAR(10)," "),CHAR(13)," "),"MAPCODE"," "),CHAR(34)," "),"“"," "),"”"," "),"'"," "),"’"," "),"‘"," "),"("," "),")"," "),"["," "),"]"," "),"{"," "),"}"," "),","," "),";"," "),"|"," "),":"," "),"/"," "),"\"," "))</f>
        <v/>
      </c>
      <c r="U996" s="50">
        <f>IF(R996&lt;&gt;"",R996,T996)</f>
        <v/>
      </c>
      <c r="V996" s="50">
        <f>IFERROR(FIND(".",S996),0)</f>
        <v/>
      </c>
      <c r="W996" s="50">
        <f>IF(V996&gt;0,V996-1,LEN(S996))</f>
        <v/>
      </c>
      <c r="X996" s="50">
        <f>IF(V996=0,"",IFERROR(LEFT(MID(S996,V996+1,99),FIND("-",MID(S996,V996+1,99))-1),MID(S996,V996+1,99)))</f>
        <v/>
      </c>
      <c r="Y996" s="50">
        <f>LEN(X996)</f>
        <v/>
      </c>
      <c r="Z99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996,"0",""),"1",""),"2",""),"3",""),"4",""),"5",""),"6",""),"7",""),"8",""),"9",""),"A",""),"B",""),"C",""),"D",""),"E",""),"F",""),"G",""),"H",""),"I",""),"J",""),"K",""),"L",""),"M",""),"N",""),"O",""),"P",""),"Q",""),"R",""),"S",""),"T",""),"U",""),"V",""),"W",""),"X",""),"Y",""),"Z",""),".",""),"-","")</f>
        <v/>
      </c>
      <c r="AA996" s="50">
        <f>LEN(S996)-LEN(SUBSTITUTE(S996,".",""))</f>
        <v/>
      </c>
      <c r="AB996" s="50">
        <f>AND(W996=5,Y996=4)</f>
        <v/>
      </c>
      <c r="AC996" s="50">
        <f>IF(P996="","",IF(S996="","There is no mapcode in this row, only a country code.",IF(ISNUMBER(FIND(" ",S996)),"There are too many spaces. A mapcode looks like ZAF RDD.2J: the country code, one space, then the code.",IF(Z996&lt;&gt;"","Contains characters that can't be in a mapcode: "&amp;Z996,IF(OR(AA996&lt;&gt;1,W996&lt;2,W996&gt;5,Y996&lt;2,Y996&gt;4),"This doesn't look like a mapcode. Mapcodes look like RDD.2J: 2 to 5 letters or numbers, a dot, then 2 to 4 more.",IF(AND(U996="",NOT(AB996)),"MISSING",IF(AND(U996&lt;&gt;"",OR(LEN(U996)&lt;2,LEN(U996)&gt;6,ISNUMBER(FIND(".",U996)))),"The country code """&amp;U996&amp;""" doesn't look right. Use a code like ZAF (South Africa) or US-CA (California).","")))))))</f>
        <v/>
      </c>
      <c r="AD996" s="50">
        <f>AND(R996&lt;&gt;"",T996&lt;&gt;"",R996&lt;&gt;T996)</f>
        <v/>
      </c>
    </row>
    <row r="997">
      <c r="B997" s="44" t="n"/>
      <c r="C997" s="44" t="n"/>
      <c r="D997" s="45">
        <f>IF(P997="","",IF(AC997="MISSING","MISSING COUNTRY CODE",IF(AC997&lt;&gt;"","NOT A VALID MAPCODE",IF(M997="NO CONNECTION","NO CONNECTION",IF(NOT(ISNUMBER(F997)),"NOT FOUND",IF(AD997,"CONVERTED – PLEASE CHECK","CONVERTED"))))))</f>
        <v/>
      </c>
      <c r="E997" s="46">
        <f>IF(OR(P997="",AC997&lt;&gt;""),"",TRIM(U997&amp;" "&amp;S997))</f>
        <v/>
      </c>
      <c r="F997" s="47">
        <f>IF(OR(M997="",M997="NO CONNECTION"),"",IFERROR(VALUE(SUBSTITUTE(_xlfn.FILTERXML(M997,"//latDeg"),".",MID(1/2,2,1))),""))</f>
        <v/>
      </c>
      <c r="G997" s="47">
        <f>IF(OR(M997="",M997="NO CONNECTION"),"",IFERROR(VALUE(SUBSTITUTE(_xlfn.FILTERXML(M997,"//lonDeg"),".",MID(1/2,2,1))),""))</f>
        <v/>
      </c>
      <c r="H997" s="45">
        <f>IF(ISNUMBER(F997),SUBSTITUTE(ROUND(F997,6)&amp;"",",",".")&amp;", "&amp;SUBSTITUTE(ROUND(G997,6)&amp;"",",","."),"")</f>
        <v/>
      </c>
      <c r="I997" s="46">
        <f>IF(ISNUMBER(F997),IFERROR(HYPERLINK("https://www.mymapcodes.com/go/?t="&amp;IF(U997="","AAA",U997)&amp;"&amp;ma="&amp;LEFT(S997,V997-1)&amp;"&amp;mb="&amp;MID(S997,V997+1,99),"Open on MyMapcodes →"),""),"")</f>
        <v/>
      </c>
      <c r="J997" s="48">
        <f>IF(P997="","",IF(AC997="MISSING","Add the country code: put it in front of the mapcode (e.g. ZAF RDD.2J) or in column C. ZAF = South Africa.",IF(AC997&lt;&gt;"",AC997,IF(M997="NO CONNECTION","Excel couldn't reach the mapcode service. Click the REFRESH RESULTS box just above the table.",IF(NOT(ISNUMBER(F997)),"The mapcode service doesn't recognise "&amp;E997&amp;". Check the mapcode and the country code.",IF(AD997,"Two different country codes were given, so the one in front of the mapcode ("&amp;R997&amp;") was used.",IF(E997&lt;&gt;TRIM(UPPER(B997&amp;"")),"Tidied up to "&amp;E997&amp;".","")))))))</f>
        <v/>
      </c>
      <c r="L997" s="49">
        <f>IF(E997="","",MapcodeAPI&amp;"coords/"&amp;SUBSTITUTE(E997," ","%20"))&amp;LEFT($B$13,0)</f>
        <v/>
      </c>
      <c r="M997" s="49">
        <f>IF(L997="","",IFERROR(_xlfn.WEBSERVICE(L997),IF(MapcodeAPIBackup="","NO CONNECTION",IFERROR(_xlfn.WEBSERVICE(MapcodeAPIBackup&amp;MID(L997,LEN(MapcodeAPI)+1,999)),"NO CONNECTION"))))</f>
        <v/>
      </c>
      <c r="N997" t="inlineStr">
        <is>
          <t xml:space="preserve"> </t>
        </is>
      </c>
      <c r="P997" s="50">
        <f>IFERROR(IF(AND(TRIM(B997&amp;"")="",TRIM(C997&amp;"")=""),"","#"&amp;UPPER(B997&amp;"")),"#(ERROR)")</f>
        <v/>
      </c>
      <c r="Q997" s="50">
        <f>IF(P997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997,2,999)," "," "),"﻿"," "),"​"," "),"⁠"," ")," "," ")," "," "),CHAR(9)," "),CHAR(10)," "),CHAR(13)," "),"MAPCODE"," "),CHAR(34)," "),"“"," "),"”"," "),"'"," "),"’"," "),"‘"," "),"("," "),")"," "),"["," "),"]"," "),"{"," "),"}"," "),","," "),";"," "),"|"," "),":"," "),"/"," "),"\"," ")))</f>
        <v/>
      </c>
      <c r="R997" s="50">
        <f>IF(ISNUMBER(FIND(" ",Q997)),LEFT(Q997,FIND(" ",Q997)-1),"")</f>
        <v/>
      </c>
      <c r="S997" s="50">
        <f>IF(ISNUMBER(FIND(" ",Q997)),TRIM(MID(Q997,FIND(" ",Q997)+1,999)),Q997)</f>
        <v/>
      </c>
      <c r="T99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997&amp;"")," "," "),"﻿"," "),"​"," "),"⁠"," ")," "," ")," "," "),CHAR(9)," "),CHAR(10)," "),CHAR(13)," "),"MAPCODE"," "),CHAR(34)," "),"“"," "),"”"," "),"'"," "),"’"," "),"‘"," "),"("," "),")"," "),"["," "),"]"," "),"{"," "),"}"," "),","," "),";"," "),"|"," "),":"," "),"/"," "),"\"," "))</f>
        <v/>
      </c>
      <c r="U997" s="50">
        <f>IF(R997&lt;&gt;"",R997,T997)</f>
        <v/>
      </c>
      <c r="V997" s="50">
        <f>IFERROR(FIND(".",S997),0)</f>
        <v/>
      </c>
      <c r="W997" s="50">
        <f>IF(V997&gt;0,V997-1,LEN(S997))</f>
        <v/>
      </c>
      <c r="X997" s="50">
        <f>IF(V997=0,"",IFERROR(LEFT(MID(S997,V997+1,99),FIND("-",MID(S997,V997+1,99))-1),MID(S997,V997+1,99)))</f>
        <v/>
      </c>
      <c r="Y997" s="50">
        <f>LEN(X997)</f>
        <v/>
      </c>
      <c r="Z99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997,"0",""),"1",""),"2",""),"3",""),"4",""),"5",""),"6",""),"7",""),"8",""),"9",""),"A",""),"B",""),"C",""),"D",""),"E",""),"F",""),"G",""),"H",""),"I",""),"J",""),"K",""),"L",""),"M",""),"N",""),"O",""),"P",""),"Q",""),"R",""),"S",""),"T",""),"U",""),"V",""),"W",""),"X",""),"Y",""),"Z",""),".",""),"-","")</f>
        <v/>
      </c>
      <c r="AA997" s="50">
        <f>LEN(S997)-LEN(SUBSTITUTE(S997,".",""))</f>
        <v/>
      </c>
      <c r="AB997" s="50">
        <f>AND(W997=5,Y997=4)</f>
        <v/>
      </c>
      <c r="AC997" s="50">
        <f>IF(P997="","",IF(S997="","There is no mapcode in this row, only a country code.",IF(ISNUMBER(FIND(" ",S997)),"There are too many spaces. A mapcode looks like ZAF RDD.2J: the country code, one space, then the code.",IF(Z997&lt;&gt;"","Contains characters that can't be in a mapcode: "&amp;Z997,IF(OR(AA997&lt;&gt;1,W997&lt;2,W997&gt;5,Y997&lt;2,Y997&gt;4),"This doesn't look like a mapcode. Mapcodes look like RDD.2J: 2 to 5 letters or numbers, a dot, then 2 to 4 more.",IF(AND(U997="",NOT(AB997)),"MISSING",IF(AND(U997&lt;&gt;"",OR(LEN(U997)&lt;2,LEN(U997)&gt;6,ISNUMBER(FIND(".",U997)))),"The country code """&amp;U997&amp;""" doesn't look right. Use a code like ZAF (South Africa) or US-CA (California).","")))))))</f>
        <v/>
      </c>
      <c r="AD997" s="50">
        <f>AND(R997&lt;&gt;"",T997&lt;&gt;"",R997&lt;&gt;T997)</f>
        <v/>
      </c>
    </row>
    <row r="998">
      <c r="B998" s="44" t="n"/>
      <c r="C998" s="44" t="n"/>
      <c r="D998" s="45">
        <f>IF(P998="","",IF(AC998="MISSING","MISSING COUNTRY CODE",IF(AC998&lt;&gt;"","NOT A VALID MAPCODE",IF(M998="NO CONNECTION","NO CONNECTION",IF(NOT(ISNUMBER(F998)),"NOT FOUND",IF(AD998,"CONVERTED – PLEASE CHECK","CONVERTED"))))))</f>
        <v/>
      </c>
      <c r="E998" s="46">
        <f>IF(OR(P998="",AC998&lt;&gt;""),"",TRIM(U998&amp;" "&amp;S998))</f>
        <v/>
      </c>
      <c r="F998" s="47">
        <f>IF(OR(M998="",M998="NO CONNECTION"),"",IFERROR(VALUE(SUBSTITUTE(_xlfn.FILTERXML(M998,"//latDeg"),".",MID(1/2,2,1))),""))</f>
        <v/>
      </c>
      <c r="G998" s="47">
        <f>IF(OR(M998="",M998="NO CONNECTION"),"",IFERROR(VALUE(SUBSTITUTE(_xlfn.FILTERXML(M998,"//lonDeg"),".",MID(1/2,2,1))),""))</f>
        <v/>
      </c>
      <c r="H998" s="45">
        <f>IF(ISNUMBER(F998),SUBSTITUTE(ROUND(F998,6)&amp;"",",",".")&amp;", "&amp;SUBSTITUTE(ROUND(G998,6)&amp;"",",","."),"")</f>
        <v/>
      </c>
      <c r="I998" s="46">
        <f>IF(ISNUMBER(F998),IFERROR(HYPERLINK("https://www.mymapcodes.com/go/?t="&amp;IF(U998="","AAA",U998)&amp;"&amp;ma="&amp;LEFT(S998,V998-1)&amp;"&amp;mb="&amp;MID(S998,V998+1,99),"Open on MyMapcodes →"),""),"")</f>
        <v/>
      </c>
      <c r="J998" s="48">
        <f>IF(P998="","",IF(AC998="MISSING","Add the country code: put it in front of the mapcode (e.g. ZAF RDD.2J) or in column C. ZAF = South Africa.",IF(AC998&lt;&gt;"",AC998,IF(M998="NO CONNECTION","Excel couldn't reach the mapcode service. Click the REFRESH RESULTS box just above the table.",IF(NOT(ISNUMBER(F998)),"The mapcode service doesn't recognise "&amp;E998&amp;". Check the mapcode and the country code.",IF(AD998,"Two different country codes were given, so the one in front of the mapcode ("&amp;R998&amp;") was used.",IF(E998&lt;&gt;TRIM(UPPER(B998&amp;"")),"Tidied up to "&amp;E998&amp;".","")))))))</f>
        <v/>
      </c>
      <c r="L998" s="49">
        <f>IF(E998="","",MapcodeAPI&amp;"coords/"&amp;SUBSTITUTE(E998," ","%20"))&amp;LEFT($B$13,0)</f>
        <v/>
      </c>
      <c r="M998" s="49">
        <f>IF(L998="","",IFERROR(_xlfn.WEBSERVICE(L998),IF(MapcodeAPIBackup="","NO CONNECTION",IFERROR(_xlfn.WEBSERVICE(MapcodeAPIBackup&amp;MID(L998,LEN(MapcodeAPI)+1,999)),"NO CONNECTION"))))</f>
        <v/>
      </c>
      <c r="N998" t="inlineStr">
        <is>
          <t xml:space="preserve"> </t>
        </is>
      </c>
      <c r="P998" s="50">
        <f>IFERROR(IF(AND(TRIM(B998&amp;"")="",TRIM(C998&amp;"")=""),"","#"&amp;UPPER(B998&amp;"")),"#(ERROR)")</f>
        <v/>
      </c>
      <c r="Q998" s="50">
        <f>IF(P998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998,2,999)," "," "),"﻿"," "),"​"," "),"⁠"," ")," "," ")," "," "),CHAR(9)," "),CHAR(10)," "),CHAR(13)," "),"MAPCODE"," "),CHAR(34)," "),"“"," "),"”"," "),"'"," "),"’"," "),"‘"," "),"("," "),")"," "),"["," "),"]"," "),"{"," "),"}"," "),","," "),";"," "),"|"," "),":"," "),"/"," "),"\"," ")))</f>
        <v/>
      </c>
      <c r="R998" s="50">
        <f>IF(ISNUMBER(FIND(" ",Q998)),LEFT(Q998,FIND(" ",Q998)-1),"")</f>
        <v/>
      </c>
      <c r="S998" s="50">
        <f>IF(ISNUMBER(FIND(" ",Q998)),TRIM(MID(Q998,FIND(" ",Q998)+1,999)),Q998)</f>
        <v/>
      </c>
      <c r="T99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998&amp;"")," "," "),"﻿"," "),"​"," "),"⁠"," ")," "," ")," "," "),CHAR(9)," "),CHAR(10)," "),CHAR(13)," "),"MAPCODE"," "),CHAR(34)," "),"“"," "),"”"," "),"'"," "),"’"," "),"‘"," "),"("," "),")"," "),"["," "),"]"," "),"{"," "),"}"," "),","," "),";"," "),"|"," "),":"," "),"/"," "),"\"," "))</f>
        <v/>
      </c>
      <c r="U998" s="50">
        <f>IF(R998&lt;&gt;"",R998,T998)</f>
        <v/>
      </c>
      <c r="V998" s="50">
        <f>IFERROR(FIND(".",S998),0)</f>
        <v/>
      </c>
      <c r="W998" s="50">
        <f>IF(V998&gt;0,V998-1,LEN(S998))</f>
        <v/>
      </c>
      <c r="X998" s="50">
        <f>IF(V998=0,"",IFERROR(LEFT(MID(S998,V998+1,99),FIND("-",MID(S998,V998+1,99))-1),MID(S998,V998+1,99)))</f>
        <v/>
      </c>
      <c r="Y998" s="50">
        <f>LEN(X998)</f>
        <v/>
      </c>
      <c r="Z99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998,"0",""),"1",""),"2",""),"3",""),"4",""),"5",""),"6",""),"7",""),"8",""),"9",""),"A",""),"B",""),"C",""),"D",""),"E",""),"F",""),"G",""),"H",""),"I",""),"J",""),"K",""),"L",""),"M",""),"N",""),"O",""),"P",""),"Q",""),"R",""),"S",""),"T",""),"U",""),"V",""),"W",""),"X",""),"Y",""),"Z",""),".",""),"-","")</f>
        <v/>
      </c>
      <c r="AA998" s="50">
        <f>LEN(S998)-LEN(SUBSTITUTE(S998,".",""))</f>
        <v/>
      </c>
      <c r="AB998" s="50">
        <f>AND(W998=5,Y998=4)</f>
        <v/>
      </c>
      <c r="AC998" s="50">
        <f>IF(P998="","",IF(S998="","There is no mapcode in this row, only a country code.",IF(ISNUMBER(FIND(" ",S998)),"There are too many spaces. A mapcode looks like ZAF RDD.2J: the country code, one space, then the code.",IF(Z998&lt;&gt;"","Contains characters that can't be in a mapcode: "&amp;Z998,IF(OR(AA998&lt;&gt;1,W998&lt;2,W998&gt;5,Y998&lt;2,Y998&gt;4),"This doesn't look like a mapcode. Mapcodes look like RDD.2J: 2 to 5 letters or numbers, a dot, then 2 to 4 more.",IF(AND(U998="",NOT(AB998)),"MISSING",IF(AND(U998&lt;&gt;"",OR(LEN(U998)&lt;2,LEN(U998)&gt;6,ISNUMBER(FIND(".",U998)))),"The country code """&amp;U998&amp;""" doesn't look right. Use a code like ZAF (South Africa) or US-CA (California).","")))))))</f>
        <v/>
      </c>
      <c r="AD998" s="50">
        <f>AND(R998&lt;&gt;"",T998&lt;&gt;"",R998&lt;&gt;T998)</f>
        <v/>
      </c>
    </row>
    <row r="999">
      <c r="B999" s="44" t="n"/>
      <c r="C999" s="44" t="n"/>
      <c r="D999" s="45">
        <f>IF(P999="","",IF(AC999="MISSING","MISSING COUNTRY CODE",IF(AC999&lt;&gt;"","NOT A VALID MAPCODE",IF(M999="NO CONNECTION","NO CONNECTION",IF(NOT(ISNUMBER(F999)),"NOT FOUND",IF(AD999,"CONVERTED – PLEASE CHECK","CONVERTED"))))))</f>
        <v/>
      </c>
      <c r="E999" s="46">
        <f>IF(OR(P999="",AC999&lt;&gt;""),"",TRIM(U999&amp;" "&amp;S999))</f>
        <v/>
      </c>
      <c r="F999" s="47">
        <f>IF(OR(M999="",M999="NO CONNECTION"),"",IFERROR(VALUE(SUBSTITUTE(_xlfn.FILTERXML(M999,"//latDeg"),".",MID(1/2,2,1))),""))</f>
        <v/>
      </c>
      <c r="G999" s="47">
        <f>IF(OR(M999="",M999="NO CONNECTION"),"",IFERROR(VALUE(SUBSTITUTE(_xlfn.FILTERXML(M999,"//lonDeg"),".",MID(1/2,2,1))),""))</f>
        <v/>
      </c>
      <c r="H999" s="45">
        <f>IF(ISNUMBER(F999),SUBSTITUTE(ROUND(F999,6)&amp;"",",",".")&amp;", "&amp;SUBSTITUTE(ROUND(G999,6)&amp;"",",","."),"")</f>
        <v/>
      </c>
      <c r="I999" s="46">
        <f>IF(ISNUMBER(F999),IFERROR(HYPERLINK("https://www.mymapcodes.com/go/?t="&amp;IF(U999="","AAA",U999)&amp;"&amp;ma="&amp;LEFT(S999,V999-1)&amp;"&amp;mb="&amp;MID(S999,V999+1,99),"Open on MyMapcodes →"),""),"")</f>
        <v/>
      </c>
      <c r="J999" s="48">
        <f>IF(P999="","",IF(AC999="MISSING","Add the country code: put it in front of the mapcode (e.g. ZAF RDD.2J) or in column C. ZAF = South Africa.",IF(AC999&lt;&gt;"",AC999,IF(M999="NO CONNECTION","Excel couldn't reach the mapcode service. Click the REFRESH RESULTS box just above the table.",IF(NOT(ISNUMBER(F999)),"The mapcode service doesn't recognise "&amp;E999&amp;". Check the mapcode and the country code.",IF(AD999,"Two different country codes were given, so the one in front of the mapcode ("&amp;R999&amp;") was used.",IF(E999&lt;&gt;TRIM(UPPER(B999&amp;"")),"Tidied up to "&amp;E999&amp;".","")))))))</f>
        <v/>
      </c>
      <c r="L999" s="49">
        <f>IF(E999="","",MapcodeAPI&amp;"coords/"&amp;SUBSTITUTE(E999," ","%20"))&amp;LEFT($B$13,0)</f>
        <v/>
      </c>
      <c r="M999" s="49">
        <f>IF(L999="","",IFERROR(_xlfn.WEBSERVICE(L999),IF(MapcodeAPIBackup="","NO CONNECTION",IFERROR(_xlfn.WEBSERVICE(MapcodeAPIBackup&amp;MID(L999,LEN(MapcodeAPI)+1,999)),"NO CONNECTION"))))</f>
        <v/>
      </c>
      <c r="N999" t="inlineStr">
        <is>
          <t xml:space="preserve"> </t>
        </is>
      </c>
      <c r="P999" s="50">
        <f>IFERROR(IF(AND(TRIM(B999&amp;"")="",TRIM(C999&amp;"")=""),"","#"&amp;UPPER(B999&amp;"")),"#(ERROR)")</f>
        <v/>
      </c>
      <c r="Q999" s="50">
        <f>IF(P999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999,2,999)," "," "),"﻿"," "),"​"," "),"⁠"," ")," "," ")," "," "),CHAR(9)," "),CHAR(10)," "),CHAR(13)," "),"MAPCODE"," "),CHAR(34)," "),"“"," "),"”"," "),"'"," "),"’"," "),"‘"," "),"("," "),")"," "),"["," "),"]"," "),"{"," "),"}"," "),","," "),";"," "),"|"," "),":"," "),"/"," "),"\"," ")))</f>
        <v/>
      </c>
      <c r="R999" s="50">
        <f>IF(ISNUMBER(FIND(" ",Q999)),LEFT(Q999,FIND(" ",Q999)-1),"")</f>
        <v/>
      </c>
      <c r="S999" s="50">
        <f>IF(ISNUMBER(FIND(" ",Q999)),TRIM(MID(Q999,FIND(" ",Q999)+1,999)),Q999)</f>
        <v/>
      </c>
      <c r="T99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999&amp;"")," "," "),"﻿"," "),"​"," "),"⁠"," ")," "," ")," "," "),CHAR(9)," "),CHAR(10)," "),CHAR(13)," "),"MAPCODE"," "),CHAR(34)," "),"“"," "),"”"," "),"'"," "),"’"," "),"‘"," "),"("," "),")"," "),"["," "),"]"," "),"{"," "),"}"," "),","," "),";"," "),"|"," "),":"," "),"/"," "),"\"," "))</f>
        <v/>
      </c>
      <c r="U999" s="50">
        <f>IF(R999&lt;&gt;"",R999,T999)</f>
        <v/>
      </c>
      <c r="V999" s="50">
        <f>IFERROR(FIND(".",S999),0)</f>
        <v/>
      </c>
      <c r="W999" s="50">
        <f>IF(V999&gt;0,V999-1,LEN(S999))</f>
        <v/>
      </c>
      <c r="X999" s="50">
        <f>IF(V999=0,"",IFERROR(LEFT(MID(S999,V999+1,99),FIND("-",MID(S999,V999+1,99))-1),MID(S999,V999+1,99)))</f>
        <v/>
      </c>
      <c r="Y999" s="50">
        <f>LEN(X999)</f>
        <v/>
      </c>
      <c r="Z99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999,"0",""),"1",""),"2",""),"3",""),"4",""),"5",""),"6",""),"7",""),"8",""),"9",""),"A",""),"B",""),"C",""),"D",""),"E",""),"F",""),"G",""),"H",""),"I",""),"J",""),"K",""),"L",""),"M",""),"N",""),"O",""),"P",""),"Q",""),"R",""),"S",""),"T",""),"U",""),"V",""),"W",""),"X",""),"Y",""),"Z",""),".",""),"-","")</f>
        <v/>
      </c>
      <c r="AA999" s="50">
        <f>LEN(S999)-LEN(SUBSTITUTE(S999,".",""))</f>
        <v/>
      </c>
      <c r="AB999" s="50">
        <f>AND(W999=5,Y999=4)</f>
        <v/>
      </c>
      <c r="AC999" s="50">
        <f>IF(P999="","",IF(S999="","There is no mapcode in this row, only a country code.",IF(ISNUMBER(FIND(" ",S999)),"There are too many spaces. A mapcode looks like ZAF RDD.2J: the country code, one space, then the code.",IF(Z999&lt;&gt;"","Contains characters that can't be in a mapcode: "&amp;Z999,IF(OR(AA999&lt;&gt;1,W999&lt;2,W999&gt;5,Y999&lt;2,Y999&gt;4),"This doesn't look like a mapcode. Mapcodes look like RDD.2J: 2 to 5 letters or numbers, a dot, then 2 to 4 more.",IF(AND(U999="",NOT(AB999)),"MISSING",IF(AND(U999&lt;&gt;"",OR(LEN(U999)&lt;2,LEN(U999)&gt;6,ISNUMBER(FIND(".",U999)))),"The country code """&amp;U999&amp;""" doesn't look right. Use a code like ZAF (South Africa) or US-CA (California).","")))))))</f>
        <v/>
      </c>
      <c r="AD999" s="50">
        <f>AND(R999&lt;&gt;"",T999&lt;&gt;"",R999&lt;&gt;T999)</f>
        <v/>
      </c>
    </row>
    <row r="1000">
      <c r="B1000" s="44" t="n"/>
      <c r="C1000" s="44" t="n"/>
      <c r="D1000" s="45">
        <f>IF(P1000="","",IF(AC1000="MISSING","MISSING COUNTRY CODE",IF(AC1000&lt;&gt;"","NOT A VALID MAPCODE",IF(M1000="NO CONNECTION","NO CONNECTION",IF(NOT(ISNUMBER(F1000)),"NOT FOUND",IF(AD1000,"CONVERTED – PLEASE CHECK","CONVERTED"))))))</f>
        <v/>
      </c>
      <c r="E1000" s="46">
        <f>IF(OR(P1000="",AC1000&lt;&gt;""),"",TRIM(U1000&amp;" "&amp;S1000))</f>
        <v/>
      </c>
      <c r="F1000" s="47">
        <f>IF(OR(M1000="",M1000="NO CONNECTION"),"",IFERROR(VALUE(SUBSTITUTE(_xlfn.FILTERXML(M1000,"//latDeg"),".",MID(1/2,2,1))),""))</f>
        <v/>
      </c>
      <c r="G1000" s="47">
        <f>IF(OR(M1000="",M1000="NO CONNECTION"),"",IFERROR(VALUE(SUBSTITUTE(_xlfn.FILTERXML(M1000,"//lonDeg"),".",MID(1/2,2,1))),""))</f>
        <v/>
      </c>
      <c r="H1000" s="45">
        <f>IF(ISNUMBER(F1000),SUBSTITUTE(ROUND(F1000,6)&amp;"",",",".")&amp;", "&amp;SUBSTITUTE(ROUND(G1000,6)&amp;"",",","."),"")</f>
        <v/>
      </c>
      <c r="I1000" s="46">
        <f>IF(ISNUMBER(F1000),IFERROR(HYPERLINK("https://www.mymapcodes.com/go/?t="&amp;IF(U1000="","AAA",U1000)&amp;"&amp;ma="&amp;LEFT(S1000,V1000-1)&amp;"&amp;mb="&amp;MID(S1000,V1000+1,99),"Open on MyMapcodes →"),""),"")</f>
        <v/>
      </c>
      <c r="J1000" s="48">
        <f>IF(P1000="","",IF(AC1000="MISSING","Add the country code: put it in front of the mapcode (e.g. ZAF RDD.2J) or in column C. ZAF = South Africa.",IF(AC1000&lt;&gt;"",AC1000,IF(M1000="NO CONNECTION","Excel couldn't reach the mapcode service. Click the REFRESH RESULTS box just above the table.",IF(NOT(ISNUMBER(F1000)),"The mapcode service doesn't recognise "&amp;E1000&amp;". Check the mapcode and the country code.",IF(AD1000,"Two different country codes were given, so the one in front of the mapcode ("&amp;R1000&amp;") was used.",IF(E1000&lt;&gt;TRIM(UPPER(B1000&amp;"")),"Tidied up to "&amp;E1000&amp;".","")))))))</f>
        <v/>
      </c>
      <c r="L1000" s="49">
        <f>IF(E1000="","",MapcodeAPI&amp;"coords/"&amp;SUBSTITUTE(E1000," ","%20"))&amp;LEFT($B$13,0)</f>
        <v/>
      </c>
      <c r="M1000" s="49">
        <f>IF(L1000="","",IFERROR(_xlfn.WEBSERVICE(L1000),IF(MapcodeAPIBackup="","NO CONNECTION",IFERROR(_xlfn.WEBSERVICE(MapcodeAPIBackup&amp;MID(L1000,LEN(MapcodeAPI)+1,999)),"NO CONNECTION"))))</f>
        <v/>
      </c>
      <c r="N1000" t="inlineStr">
        <is>
          <t xml:space="preserve"> </t>
        </is>
      </c>
      <c r="P1000" s="50">
        <f>IFERROR(IF(AND(TRIM(B1000&amp;"")="",TRIM(C1000&amp;"")=""),"","#"&amp;UPPER(B1000&amp;"")),"#(ERROR)")</f>
        <v/>
      </c>
      <c r="Q1000" s="50">
        <f>IF(P1000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1000,2,999)," "," "),"﻿"," "),"​"," "),"⁠"," ")," "," ")," "," "),CHAR(9)," "),CHAR(10)," "),CHAR(13)," "),"MAPCODE"," "),CHAR(34)," "),"“"," "),"”"," "),"'"," "),"’"," "),"‘"," "),"("," "),")"," "),"["," "),"]"," "),"{"," "),"}"," "),","," "),";"," "),"|"," "),":"," "),"/"," "),"\"," ")))</f>
        <v/>
      </c>
      <c r="R1000" s="50">
        <f>IF(ISNUMBER(FIND(" ",Q1000)),LEFT(Q1000,FIND(" ",Q1000)-1),"")</f>
        <v/>
      </c>
      <c r="S1000" s="50">
        <f>IF(ISNUMBER(FIND(" ",Q1000)),TRIM(MID(Q1000,FIND(" ",Q1000)+1,999)),Q1000)</f>
        <v/>
      </c>
      <c r="T100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1000&amp;"")," "," "),"﻿"," "),"​"," "),"⁠"," ")," "," ")," "," "),CHAR(9)," "),CHAR(10)," "),CHAR(13)," "),"MAPCODE"," "),CHAR(34)," "),"“"," "),"”"," "),"'"," "),"’"," "),"‘"," "),"("," "),")"," "),"["," "),"]"," "),"{"," "),"}"," "),","," "),";"," "),"|"," "),":"," "),"/"," "),"\"," "))</f>
        <v/>
      </c>
      <c r="U1000" s="50">
        <f>IF(R1000&lt;&gt;"",R1000,T1000)</f>
        <v/>
      </c>
      <c r="V1000" s="50">
        <f>IFERROR(FIND(".",S1000),0)</f>
        <v/>
      </c>
      <c r="W1000" s="50">
        <f>IF(V1000&gt;0,V1000-1,LEN(S1000))</f>
        <v/>
      </c>
      <c r="X1000" s="50">
        <f>IF(V1000=0,"",IFERROR(LEFT(MID(S1000,V1000+1,99),FIND("-",MID(S1000,V1000+1,99))-1),MID(S1000,V1000+1,99)))</f>
        <v/>
      </c>
      <c r="Y1000" s="50">
        <f>LEN(X1000)</f>
        <v/>
      </c>
      <c r="Z100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1000,"0",""),"1",""),"2",""),"3",""),"4",""),"5",""),"6",""),"7",""),"8",""),"9",""),"A",""),"B",""),"C",""),"D",""),"E",""),"F",""),"G",""),"H",""),"I",""),"J",""),"K",""),"L",""),"M",""),"N",""),"O",""),"P",""),"Q",""),"R",""),"S",""),"T",""),"U",""),"V",""),"W",""),"X",""),"Y",""),"Z",""),".",""),"-","")</f>
        <v/>
      </c>
      <c r="AA1000" s="50">
        <f>LEN(S1000)-LEN(SUBSTITUTE(S1000,".",""))</f>
        <v/>
      </c>
      <c r="AB1000" s="50">
        <f>AND(W1000=5,Y1000=4)</f>
        <v/>
      </c>
      <c r="AC1000" s="50">
        <f>IF(P1000="","",IF(S1000="","There is no mapcode in this row, only a country code.",IF(ISNUMBER(FIND(" ",S1000)),"There are too many spaces. A mapcode looks like ZAF RDD.2J: the country code, one space, then the code.",IF(Z1000&lt;&gt;"","Contains characters that can't be in a mapcode: "&amp;Z1000,IF(OR(AA1000&lt;&gt;1,W1000&lt;2,W1000&gt;5,Y1000&lt;2,Y1000&gt;4),"This doesn't look like a mapcode. Mapcodes look like RDD.2J: 2 to 5 letters or numbers, a dot, then 2 to 4 more.",IF(AND(U1000="",NOT(AB1000)),"MISSING",IF(AND(U1000&lt;&gt;"",OR(LEN(U1000)&lt;2,LEN(U1000)&gt;6,ISNUMBER(FIND(".",U1000)))),"The country code """&amp;U1000&amp;""" doesn't look right. Use a code like ZAF (South Africa) or US-CA (California).","")))))))</f>
        <v/>
      </c>
      <c r="AD1000" s="50">
        <f>AND(R1000&lt;&gt;"",T1000&lt;&gt;"",R1000&lt;&gt;T1000)</f>
        <v/>
      </c>
    </row>
    <row r="1001">
      <c r="B1001" s="44" t="n"/>
      <c r="C1001" s="44" t="n"/>
      <c r="D1001" s="45">
        <f>IF(P1001="","",IF(AC1001="MISSING","MISSING COUNTRY CODE",IF(AC1001&lt;&gt;"","NOT A VALID MAPCODE",IF(M1001="NO CONNECTION","NO CONNECTION",IF(NOT(ISNUMBER(F1001)),"NOT FOUND",IF(AD1001,"CONVERTED – PLEASE CHECK","CONVERTED"))))))</f>
        <v/>
      </c>
      <c r="E1001" s="46">
        <f>IF(OR(P1001="",AC1001&lt;&gt;""),"",TRIM(U1001&amp;" "&amp;S1001))</f>
        <v/>
      </c>
      <c r="F1001" s="47">
        <f>IF(OR(M1001="",M1001="NO CONNECTION"),"",IFERROR(VALUE(SUBSTITUTE(_xlfn.FILTERXML(M1001,"//latDeg"),".",MID(1/2,2,1))),""))</f>
        <v/>
      </c>
      <c r="G1001" s="47">
        <f>IF(OR(M1001="",M1001="NO CONNECTION"),"",IFERROR(VALUE(SUBSTITUTE(_xlfn.FILTERXML(M1001,"//lonDeg"),".",MID(1/2,2,1))),""))</f>
        <v/>
      </c>
      <c r="H1001" s="45">
        <f>IF(ISNUMBER(F1001),SUBSTITUTE(ROUND(F1001,6)&amp;"",",",".")&amp;", "&amp;SUBSTITUTE(ROUND(G1001,6)&amp;"",",","."),"")</f>
        <v/>
      </c>
      <c r="I1001" s="46">
        <f>IF(ISNUMBER(F1001),IFERROR(HYPERLINK("https://www.mymapcodes.com/go/?t="&amp;IF(U1001="","AAA",U1001)&amp;"&amp;ma="&amp;LEFT(S1001,V1001-1)&amp;"&amp;mb="&amp;MID(S1001,V1001+1,99),"Open on MyMapcodes →"),""),"")</f>
        <v/>
      </c>
      <c r="J1001" s="48">
        <f>IF(P1001="","",IF(AC1001="MISSING","Add the country code: put it in front of the mapcode (e.g. ZAF RDD.2J) or in column C. ZAF = South Africa.",IF(AC1001&lt;&gt;"",AC1001,IF(M1001="NO CONNECTION","Excel couldn't reach the mapcode service. Click the REFRESH RESULTS box just above the table.",IF(NOT(ISNUMBER(F1001)),"The mapcode service doesn't recognise "&amp;E1001&amp;". Check the mapcode and the country code.",IF(AD1001,"Two different country codes were given, so the one in front of the mapcode ("&amp;R1001&amp;") was used.",IF(E1001&lt;&gt;TRIM(UPPER(B1001&amp;"")),"Tidied up to "&amp;E1001&amp;".","")))))))</f>
        <v/>
      </c>
      <c r="L1001" s="49">
        <f>IF(E1001="","",MapcodeAPI&amp;"coords/"&amp;SUBSTITUTE(E1001," ","%20"))&amp;LEFT($B$13,0)</f>
        <v/>
      </c>
      <c r="M1001" s="49">
        <f>IF(L1001="","",IFERROR(_xlfn.WEBSERVICE(L1001),IF(MapcodeAPIBackup="","NO CONNECTION",IFERROR(_xlfn.WEBSERVICE(MapcodeAPIBackup&amp;MID(L1001,LEN(MapcodeAPI)+1,999)),"NO CONNECTION"))))</f>
        <v/>
      </c>
      <c r="N1001" t="inlineStr">
        <is>
          <t xml:space="preserve"> </t>
        </is>
      </c>
      <c r="P1001" s="50">
        <f>IFERROR(IF(AND(TRIM(B1001&amp;"")="",TRIM(C1001&amp;"")=""),"","#"&amp;UPPER(B1001&amp;"")),"#(ERROR)")</f>
        <v/>
      </c>
      <c r="Q1001" s="50">
        <f>IF(P1001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1001,2,999)," "," "),"﻿"," "),"​"," "),"⁠"," ")," "," ")," "," "),CHAR(9)," "),CHAR(10)," "),CHAR(13)," "),"MAPCODE"," "),CHAR(34)," "),"“"," "),"”"," "),"'"," "),"’"," "),"‘"," "),"("," "),")"," "),"["," "),"]"," "),"{"," "),"}"," "),","," "),";"," "),"|"," "),":"," "),"/"," "),"\"," ")))</f>
        <v/>
      </c>
      <c r="R1001" s="50">
        <f>IF(ISNUMBER(FIND(" ",Q1001)),LEFT(Q1001,FIND(" ",Q1001)-1),"")</f>
        <v/>
      </c>
      <c r="S1001" s="50">
        <f>IF(ISNUMBER(FIND(" ",Q1001)),TRIM(MID(Q1001,FIND(" ",Q1001)+1,999)),Q1001)</f>
        <v/>
      </c>
      <c r="T100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1001&amp;"")," "," "),"﻿"," "),"​"," "),"⁠"," ")," "," ")," "," "),CHAR(9)," "),CHAR(10)," "),CHAR(13)," "),"MAPCODE"," "),CHAR(34)," "),"“"," "),"”"," "),"'"," "),"’"," "),"‘"," "),"("," "),")"," "),"["," "),"]"," "),"{"," "),"}"," "),","," "),";"," "),"|"," "),":"," "),"/"," "),"\"," "))</f>
        <v/>
      </c>
      <c r="U1001" s="50">
        <f>IF(R1001&lt;&gt;"",R1001,T1001)</f>
        <v/>
      </c>
      <c r="V1001" s="50">
        <f>IFERROR(FIND(".",S1001),0)</f>
        <v/>
      </c>
      <c r="W1001" s="50">
        <f>IF(V1001&gt;0,V1001-1,LEN(S1001))</f>
        <v/>
      </c>
      <c r="X1001" s="50">
        <f>IF(V1001=0,"",IFERROR(LEFT(MID(S1001,V1001+1,99),FIND("-",MID(S1001,V1001+1,99))-1),MID(S1001,V1001+1,99)))</f>
        <v/>
      </c>
      <c r="Y1001" s="50">
        <f>LEN(X1001)</f>
        <v/>
      </c>
      <c r="Z100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1001,"0",""),"1",""),"2",""),"3",""),"4",""),"5",""),"6",""),"7",""),"8",""),"9",""),"A",""),"B",""),"C",""),"D",""),"E",""),"F",""),"G",""),"H",""),"I",""),"J",""),"K",""),"L",""),"M",""),"N",""),"O",""),"P",""),"Q",""),"R",""),"S",""),"T",""),"U",""),"V",""),"W",""),"X",""),"Y",""),"Z",""),".",""),"-","")</f>
        <v/>
      </c>
      <c r="AA1001" s="50">
        <f>LEN(S1001)-LEN(SUBSTITUTE(S1001,".",""))</f>
        <v/>
      </c>
      <c r="AB1001" s="50">
        <f>AND(W1001=5,Y1001=4)</f>
        <v/>
      </c>
      <c r="AC1001" s="50">
        <f>IF(P1001="","",IF(S1001="","There is no mapcode in this row, only a country code.",IF(ISNUMBER(FIND(" ",S1001)),"There are too many spaces. A mapcode looks like ZAF RDD.2J: the country code, one space, then the code.",IF(Z1001&lt;&gt;"","Contains characters that can't be in a mapcode: "&amp;Z1001,IF(OR(AA1001&lt;&gt;1,W1001&lt;2,W1001&gt;5,Y1001&lt;2,Y1001&gt;4),"This doesn't look like a mapcode. Mapcodes look like RDD.2J: 2 to 5 letters or numbers, a dot, then 2 to 4 more.",IF(AND(U1001="",NOT(AB1001)),"MISSING",IF(AND(U1001&lt;&gt;"",OR(LEN(U1001)&lt;2,LEN(U1001)&gt;6,ISNUMBER(FIND(".",U1001)))),"The country code """&amp;U1001&amp;""" doesn't look right. Use a code like ZAF (South Africa) or US-CA (California).","")))))))</f>
        <v/>
      </c>
      <c r="AD1001" s="50">
        <f>AND(R1001&lt;&gt;"",T1001&lt;&gt;"",R1001&lt;&gt;T1001)</f>
        <v/>
      </c>
    </row>
    <row r="1002">
      <c r="B1002" s="44" t="n"/>
      <c r="C1002" s="44" t="n"/>
      <c r="D1002" s="45">
        <f>IF(P1002="","",IF(AC1002="MISSING","MISSING COUNTRY CODE",IF(AC1002&lt;&gt;"","NOT A VALID MAPCODE",IF(M1002="NO CONNECTION","NO CONNECTION",IF(NOT(ISNUMBER(F1002)),"NOT FOUND",IF(AD1002,"CONVERTED – PLEASE CHECK","CONVERTED"))))))</f>
        <v/>
      </c>
      <c r="E1002" s="46">
        <f>IF(OR(P1002="",AC1002&lt;&gt;""),"",TRIM(U1002&amp;" "&amp;S1002))</f>
        <v/>
      </c>
      <c r="F1002" s="47">
        <f>IF(OR(M1002="",M1002="NO CONNECTION"),"",IFERROR(VALUE(SUBSTITUTE(_xlfn.FILTERXML(M1002,"//latDeg"),".",MID(1/2,2,1))),""))</f>
        <v/>
      </c>
      <c r="G1002" s="47">
        <f>IF(OR(M1002="",M1002="NO CONNECTION"),"",IFERROR(VALUE(SUBSTITUTE(_xlfn.FILTERXML(M1002,"//lonDeg"),".",MID(1/2,2,1))),""))</f>
        <v/>
      </c>
      <c r="H1002" s="45">
        <f>IF(ISNUMBER(F1002),SUBSTITUTE(ROUND(F1002,6)&amp;"",",",".")&amp;", "&amp;SUBSTITUTE(ROUND(G1002,6)&amp;"",",","."),"")</f>
        <v/>
      </c>
      <c r="I1002" s="46">
        <f>IF(ISNUMBER(F1002),IFERROR(HYPERLINK("https://www.mymapcodes.com/go/?t="&amp;IF(U1002="","AAA",U1002)&amp;"&amp;ma="&amp;LEFT(S1002,V1002-1)&amp;"&amp;mb="&amp;MID(S1002,V1002+1,99),"Open on MyMapcodes →"),""),"")</f>
        <v/>
      </c>
      <c r="J1002" s="48">
        <f>IF(P1002="","",IF(AC1002="MISSING","Add the country code: put it in front of the mapcode (e.g. ZAF RDD.2J) or in column C. ZAF = South Africa.",IF(AC1002&lt;&gt;"",AC1002,IF(M1002="NO CONNECTION","Excel couldn't reach the mapcode service. Click the REFRESH RESULTS box just above the table.",IF(NOT(ISNUMBER(F1002)),"The mapcode service doesn't recognise "&amp;E1002&amp;". Check the mapcode and the country code.",IF(AD1002,"Two different country codes were given, so the one in front of the mapcode ("&amp;R1002&amp;") was used.",IF(E1002&lt;&gt;TRIM(UPPER(B1002&amp;"")),"Tidied up to "&amp;E1002&amp;".","")))))))</f>
        <v/>
      </c>
      <c r="L1002" s="49">
        <f>IF(E1002="","",MapcodeAPI&amp;"coords/"&amp;SUBSTITUTE(E1002," ","%20"))&amp;LEFT($B$13,0)</f>
        <v/>
      </c>
      <c r="M1002" s="49">
        <f>IF(L1002="","",IFERROR(_xlfn.WEBSERVICE(L1002),IF(MapcodeAPIBackup="","NO CONNECTION",IFERROR(_xlfn.WEBSERVICE(MapcodeAPIBackup&amp;MID(L1002,LEN(MapcodeAPI)+1,999)),"NO CONNECTION"))))</f>
        <v/>
      </c>
      <c r="N1002" t="inlineStr">
        <is>
          <t xml:space="preserve"> </t>
        </is>
      </c>
      <c r="P1002" s="50">
        <f>IFERROR(IF(AND(TRIM(B1002&amp;"")="",TRIM(C1002&amp;"")=""),"","#"&amp;UPPER(B1002&amp;"")),"#(ERROR)")</f>
        <v/>
      </c>
      <c r="Q1002" s="50">
        <f>IF(P1002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1002,2,999)," "," "),"﻿"," "),"​"," "),"⁠"," ")," "," ")," "," "),CHAR(9)," "),CHAR(10)," "),CHAR(13)," "),"MAPCODE"," "),CHAR(34)," "),"“"," "),"”"," "),"'"," "),"’"," "),"‘"," "),"("," "),")"," "),"["," "),"]"," "),"{"," "),"}"," "),","," "),";"," "),"|"," "),":"," "),"/"," "),"\"," ")))</f>
        <v/>
      </c>
      <c r="R1002" s="50">
        <f>IF(ISNUMBER(FIND(" ",Q1002)),LEFT(Q1002,FIND(" ",Q1002)-1),"")</f>
        <v/>
      </c>
      <c r="S1002" s="50">
        <f>IF(ISNUMBER(FIND(" ",Q1002)),TRIM(MID(Q1002,FIND(" ",Q1002)+1,999)),Q1002)</f>
        <v/>
      </c>
      <c r="T100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1002&amp;"")," "," "),"﻿"," "),"​"," "),"⁠"," ")," "," ")," "," "),CHAR(9)," "),CHAR(10)," "),CHAR(13)," "),"MAPCODE"," "),CHAR(34)," "),"“"," "),"”"," "),"'"," "),"’"," "),"‘"," "),"("," "),")"," "),"["," "),"]"," "),"{"," "),"}"," "),","," "),";"," "),"|"," "),":"," "),"/"," "),"\"," "))</f>
        <v/>
      </c>
      <c r="U1002" s="50">
        <f>IF(R1002&lt;&gt;"",R1002,T1002)</f>
        <v/>
      </c>
      <c r="V1002" s="50">
        <f>IFERROR(FIND(".",S1002),0)</f>
        <v/>
      </c>
      <c r="W1002" s="50">
        <f>IF(V1002&gt;0,V1002-1,LEN(S1002))</f>
        <v/>
      </c>
      <c r="X1002" s="50">
        <f>IF(V1002=0,"",IFERROR(LEFT(MID(S1002,V1002+1,99),FIND("-",MID(S1002,V1002+1,99))-1),MID(S1002,V1002+1,99)))</f>
        <v/>
      </c>
      <c r="Y1002" s="50">
        <f>LEN(X1002)</f>
        <v/>
      </c>
      <c r="Z100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1002,"0",""),"1",""),"2",""),"3",""),"4",""),"5",""),"6",""),"7",""),"8",""),"9",""),"A",""),"B",""),"C",""),"D",""),"E",""),"F",""),"G",""),"H",""),"I",""),"J",""),"K",""),"L",""),"M",""),"N",""),"O",""),"P",""),"Q",""),"R",""),"S",""),"T",""),"U",""),"V",""),"W",""),"X",""),"Y",""),"Z",""),".",""),"-","")</f>
        <v/>
      </c>
      <c r="AA1002" s="50">
        <f>LEN(S1002)-LEN(SUBSTITUTE(S1002,".",""))</f>
        <v/>
      </c>
      <c r="AB1002" s="50">
        <f>AND(W1002=5,Y1002=4)</f>
        <v/>
      </c>
      <c r="AC1002" s="50">
        <f>IF(P1002="","",IF(S1002="","There is no mapcode in this row, only a country code.",IF(ISNUMBER(FIND(" ",S1002)),"There are too many spaces. A mapcode looks like ZAF RDD.2J: the country code, one space, then the code.",IF(Z1002&lt;&gt;"","Contains characters that can't be in a mapcode: "&amp;Z1002,IF(OR(AA1002&lt;&gt;1,W1002&lt;2,W1002&gt;5,Y1002&lt;2,Y1002&gt;4),"This doesn't look like a mapcode. Mapcodes look like RDD.2J: 2 to 5 letters or numbers, a dot, then 2 to 4 more.",IF(AND(U1002="",NOT(AB1002)),"MISSING",IF(AND(U1002&lt;&gt;"",OR(LEN(U1002)&lt;2,LEN(U1002)&gt;6,ISNUMBER(FIND(".",U1002)))),"The country code """&amp;U1002&amp;""" doesn't look right. Use a code like ZAF (South Africa) or US-CA (California).","")))))))</f>
        <v/>
      </c>
      <c r="AD1002" s="50">
        <f>AND(R1002&lt;&gt;"",T1002&lt;&gt;"",R1002&lt;&gt;T1002)</f>
        <v/>
      </c>
    </row>
    <row r="1003">
      <c r="B1003" s="44" t="n"/>
      <c r="C1003" s="44" t="n"/>
      <c r="D1003" s="45">
        <f>IF(P1003="","",IF(AC1003="MISSING","MISSING COUNTRY CODE",IF(AC1003&lt;&gt;"","NOT A VALID MAPCODE",IF(M1003="NO CONNECTION","NO CONNECTION",IF(NOT(ISNUMBER(F1003)),"NOT FOUND",IF(AD1003,"CONVERTED – PLEASE CHECK","CONVERTED"))))))</f>
        <v/>
      </c>
      <c r="E1003" s="46">
        <f>IF(OR(P1003="",AC1003&lt;&gt;""),"",TRIM(U1003&amp;" "&amp;S1003))</f>
        <v/>
      </c>
      <c r="F1003" s="47">
        <f>IF(OR(M1003="",M1003="NO CONNECTION"),"",IFERROR(VALUE(SUBSTITUTE(_xlfn.FILTERXML(M1003,"//latDeg"),".",MID(1/2,2,1))),""))</f>
        <v/>
      </c>
      <c r="G1003" s="47">
        <f>IF(OR(M1003="",M1003="NO CONNECTION"),"",IFERROR(VALUE(SUBSTITUTE(_xlfn.FILTERXML(M1003,"//lonDeg"),".",MID(1/2,2,1))),""))</f>
        <v/>
      </c>
      <c r="H1003" s="45">
        <f>IF(ISNUMBER(F1003),SUBSTITUTE(ROUND(F1003,6)&amp;"",",",".")&amp;", "&amp;SUBSTITUTE(ROUND(G1003,6)&amp;"",",","."),"")</f>
        <v/>
      </c>
      <c r="I1003" s="46">
        <f>IF(ISNUMBER(F1003),IFERROR(HYPERLINK("https://www.mymapcodes.com/go/?t="&amp;IF(U1003="","AAA",U1003)&amp;"&amp;ma="&amp;LEFT(S1003,V1003-1)&amp;"&amp;mb="&amp;MID(S1003,V1003+1,99),"Open on MyMapcodes →"),""),"")</f>
        <v/>
      </c>
      <c r="J1003" s="48">
        <f>IF(P1003="","",IF(AC1003="MISSING","Add the country code: put it in front of the mapcode (e.g. ZAF RDD.2J) or in column C. ZAF = South Africa.",IF(AC1003&lt;&gt;"",AC1003,IF(M1003="NO CONNECTION","Excel couldn't reach the mapcode service. Click the REFRESH RESULTS box just above the table.",IF(NOT(ISNUMBER(F1003)),"The mapcode service doesn't recognise "&amp;E1003&amp;". Check the mapcode and the country code.",IF(AD1003,"Two different country codes were given, so the one in front of the mapcode ("&amp;R1003&amp;") was used.",IF(E1003&lt;&gt;TRIM(UPPER(B1003&amp;"")),"Tidied up to "&amp;E1003&amp;".","")))))))</f>
        <v/>
      </c>
      <c r="L1003" s="49">
        <f>IF(E1003="","",MapcodeAPI&amp;"coords/"&amp;SUBSTITUTE(E1003," ","%20"))&amp;LEFT($B$13,0)</f>
        <v/>
      </c>
      <c r="M1003" s="49">
        <f>IF(L1003="","",IFERROR(_xlfn.WEBSERVICE(L1003),IF(MapcodeAPIBackup="","NO CONNECTION",IFERROR(_xlfn.WEBSERVICE(MapcodeAPIBackup&amp;MID(L1003,LEN(MapcodeAPI)+1,999)),"NO CONNECTION"))))</f>
        <v/>
      </c>
      <c r="N1003" t="inlineStr">
        <is>
          <t xml:space="preserve"> </t>
        </is>
      </c>
      <c r="P1003" s="50">
        <f>IFERROR(IF(AND(TRIM(B1003&amp;"")="",TRIM(C1003&amp;"")=""),"","#"&amp;UPPER(B1003&amp;"")),"#(ERROR)")</f>
        <v/>
      </c>
      <c r="Q1003" s="50">
        <f>IF(P1003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1003,2,999)," "," "),"﻿"," "),"​"," "),"⁠"," ")," "," ")," "," "),CHAR(9)," "),CHAR(10)," "),CHAR(13)," "),"MAPCODE"," "),CHAR(34)," "),"“"," "),"”"," "),"'"," "),"’"," "),"‘"," "),"("," "),")"," "),"["," "),"]"," "),"{"," "),"}"," "),","," "),";"," "),"|"," "),":"," "),"/"," "),"\"," ")))</f>
        <v/>
      </c>
      <c r="R1003" s="50">
        <f>IF(ISNUMBER(FIND(" ",Q1003)),LEFT(Q1003,FIND(" ",Q1003)-1),"")</f>
        <v/>
      </c>
      <c r="S1003" s="50">
        <f>IF(ISNUMBER(FIND(" ",Q1003)),TRIM(MID(Q1003,FIND(" ",Q1003)+1,999)),Q1003)</f>
        <v/>
      </c>
      <c r="T100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1003&amp;"")," "," "),"﻿"," "),"​"," "),"⁠"," ")," "," ")," "," "),CHAR(9)," "),CHAR(10)," "),CHAR(13)," "),"MAPCODE"," "),CHAR(34)," "),"“"," "),"”"," "),"'"," "),"’"," "),"‘"," "),"("," "),")"," "),"["," "),"]"," "),"{"," "),"}"," "),","," "),";"," "),"|"," "),":"," "),"/"," "),"\"," "))</f>
        <v/>
      </c>
      <c r="U1003" s="50">
        <f>IF(R1003&lt;&gt;"",R1003,T1003)</f>
        <v/>
      </c>
      <c r="V1003" s="50">
        <f>IFERROR(FIND(".",S1003),0)</f>
        <v/>
      </c>
      <c r="W1003" s="50">
        <f>IF(V1003&gt;0,V1003-1,LEN(S1003))</f>
        <v/>
      </c>
      <c r="X1003" s="50">
        <f>IF(V1003=0,"",IFERROR(LEFT(MID(S1003,V1003+1,99),FIND("-",MID(S1003,V1003+1,99))-1),MID(S1003,V1003+1,99)))</f>
        <v/>
      </c>
      <c r="Y1003" s="50">
        <f>LEN(X1003)</f>
        <v/>
      </c>
      <c r="Z100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1003,"0",""),"1",""),"2",""),"3",""),"4",""),"5",""),"6",""),"7",""),"8",""),"9",""),"A",""),"B",""),"C",""),"D",""),"E",""),"F",""),"G",""),"H",""),"I",""),"J",""),"K",""),"L",""),"M",""),"N",""),"O",""),"P",""),"Q",""),"R",""),"S",""),"T",""),"U",""),"V",""),"W",""),"X",""),"Y",""),"Z",""),".",""),"-","")</f>
        <v/>
      </c>
      <c r="AA1003" s="50">
        <f>LEN(S1003)-LEN(SUBSTITUTE(S1003,".",""))</f>
        <v/>
      </c>
      <c r="AB1003" s="50">
        <f>AND(W1003=5,Y1003=4)</f>
        <v/>
      </c>
      <c r="AC1003" s="50">
        <f>IF(P1003="","",IF(S1003="","There is no mapcode in this row, only a country code.",IF(ISNUMBER(FIND(" ",S1003)),"There are too many spaces. A mapcode looks like ZAF RDD.2J: the country code, one space, then the code.",IF(Z1003&lt;&gt;"","Contains characters that can't be in a mapcode: "&amp;Z1003,IF(OR(AA1003&lt;&gt;1,W1003&lt;2,W1003&gt;5,Y1003&lt;2,Y1003&gt;4),"This doesn't look like a mapcode. Mapcodes look like RDD.2J: 2 to 5 letters or numbers, a dot, then 2 to 4 more.",IF(AND(U1003="",NOT(AB1003)),"MISSING",IF(AND(U1003&lt;&gt;"",OR(LEN(U1003)&lt;2,LEN(U1003)&gt;6,ISNUMBER(FIND(".",U1003)))),"The country code """&amp;U1003&amp;""" doesn't look right. Use a code like ZAF (South Africa) or US-CA (California).","")))))))</f>
        <v/>
      </c>
      <c r="AD1003" s="50">
        <f>AND(R1003&lt;&gt;"",T1003&lt;&gt;"",R1003&lt;&gt;T1003)</f>
        <v/>
      </c>
    </row>
    <row r="1004">
      <c r="B1004" s="44" t="n"/>
      <c r="C1004" s="44" t="n"/>
      <c r="D1004" s="45">
        <f>IF(P1004="","",IF(AC1004="MISSING","MISSING COUNTRY CODE",IF(AC1004&lt;&gt;"","NOT A VALID MAPCODE",IF(M1004="NO CONNECTION","NO CONNECTION",IF(NOT(ISNUMBER(F1004)),"NOT FOUND",IF(AD1004,"CONVERTED – PLEASE CHECK","CONVERTED"))))))</f>
        <v/>
      </c>
      <c r="E1004" s="46">
        <f>IF(OR(P1004="",AC1004&lt;&gt;""),"",TRIM(U1004&amp;" "&amp;S1004))</f>
        <v/>
      </c>
      <c r="F1004" s="47">
        <f>IF(OR(M1004="",M1004="NO CONNECTION"),"",IFERROR(VALUE(SUBSTITUTE(_xlfn.FILTERXML(M1004,"//latDeg"),".",MID(1/2,2,1))),""))</f>
        <v/>
      </c>
      <c r="G1004" s="47">
        <f>IF(OR(M1004="",M1004="NO CONNECTION"),"",IFERROR(VALUE(SUBSTITUTE(_xlfn.FILTERXML(M1004,"//lonDeg"),".",MID(1/2,2,1))),""))</f>
        <v/>
      </c>
      <c r="H1004" s="45">
        <f>IF(ISNUMBER(F1004),SUBSTITUTE(ROUND(F1004,6)&amp;"",",",".")&amp;", "&amp;SUBSTITUTE(ROUND(G1004,6)&amp;"",",","."),"")</f>
        <v/>
      </c>
      <c r="I1004" s="46">
        <f>IF(ISNUMBER(F1004),IFERROR(HYPERLINK("https://www.mymapcodes.com/go/?t="&amp;IF(U1004="","AAA",U1004)&amp;"&amp;ma="&amp;LEFT(S1004,V1004-1)&amp;"&amp;mb="&amp;MID(S1004,V1004+1,99),"Open on MyMapcodes →"),""),"")</f>
        <v/>
      </c>
      <c r="J1004" s="48">
        <f>IF(P1004="","",IF(AC1004="MISSING","Add the country code: put it in front of the mapcode (e.g. ZAF RDD.2J) or in column C. ZAF = South Africa.",IF(AC1004&lt;&gt;"",AC1004,IF(M1004="NO CONNECTION","Excel couldn't reach the mapcode service. Click the REFRESH RESULTS box just above the table.",IF(NOT(ISNUMBER(F1004)),"The mapcode service doesn't recognise "&amp;E1004&amp;". Check the mapcode and the country code.",IF(AD1004,"Two different country codes were given, so the one in front of the mapcode ("&amp;R1004&amp;") was used.",IF(E1004&lt;&gt;TRIM(UPPER(B1004&amp;"")),"Tidied up to "&amp;E1004&amp;".","")))))))</f>
        <v/>
      </c>
      <c r="L1004" s="49">
        <f>IF(E1004="","",MapcodeAPI&amp;"coords/"&amp;SUBSTITUTE(E1004," ","%20"))&amp;LEFT($B$13,0)</f>
        <v/>
      </c>
      <c r="M1004" s="49">
        <f>IF(L1004="","",IFERROR(_xlfn.WEBSERVICE(L1004),IF(MapcodeAPIBackup="","NO CONNECTION",IFERROR(_xlfn.WEBSERVICE(MapcodeAPIBackup&amp;MID(L1004,LEN(MapcodeAPI)+1,999)),"NO CONNECTION"))))</f>
        <v/>
      </c>
      <c r="N1004" t="inlineStr">
        <is>
          <t xml:space="preserve"> </t>
        </is>
      </c>
      <c r="P1004" s="50">
        <f>IFERROR(IF(AND(TRIM(B1004&amp;"")="",TRIM(C1004&amp;"")=""),"","#"&amp;UPPER(B1004&amp;"")),"#(ERROR)")</f>
        <v/>
      </c>
      <c r="Q1004" s="50">
        <f>IF(P1004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1004,2,999)," "," "),"﻿"," "),"​"," "),"⁠"," ")," "," ")," "," "),CHAR(9)," "),CHAR(10)," "),CHAR(13)," "),"MAPCODE"," "),CHAR(34)," "),"“"," "),"”"," "),"'"," "),"’"," "),"‘"," "),"("," "),")"," "),"["," "),"]"," "),"{"," "),"}"," "),","," "),";"," "),"|"," "),":"," "),"/"," "),"\"," ")))</f>
        <v/>
      </c>
      <c r="R1004" s="50">
        <f>IF(ISNUMBER(FIND(" ",Q1004)),LEFT(Q1004,FIND(" ",Q1004)-1),"")</f>
        <v/>
      </c>
      <c r="S1004" s="50">
        <f>IF(ISNUMBER(FIND(" ",Q1004)),TRIM(MID(Q1004,FIND(" ",Q1004)+1,999)),Q1004)</f>
        <v/>
      </c>
      <c r="T100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1004&amp;"")," "," "),"﻿"," "),"​"," "),"⁠"," ")," "," ")," "," "),CHAR(9)," "),CHAR(10)," "),CHAR(13)," "),"MAPCODE"," "),CHAR(34)," "),"“"," "),"”"," "),"'"," "),"’"," "),"‘"," "),"("," "),")"," "),"["," "),"]"," "),"{"," "),"}"," "),","," "),";"," "),"|"," "),":"," "),"/"," "),"\"," "))</f>
        <v/>
      </c>
      <c r="U1004" s="50">
        <f>IF(R1004&lt;&gt;"",R1004,T1004)</f>
        <v/>
      </c>
      <c r="V1004" s="50">
        <f>IFERROR(FIND(".",S1004),0)</f>
        <v/>
      </c>
      <c r="W1004" s="50">
        <f>IF(V1004&gt;0,V1004-1,LEN(S1004))</f>
        <v/>
      </c>
      <c r="X1004" s="50">
        <f>IF(V1004=0,"",IFERROR(LEFT(MID(S1004,V1004+1,99),FIND("-",MID(S1004,V1004+1,99))-1),MID(S1004,V1004+1,99)))</f>
        <v/>
      </c>
      <c r="Y1004" s="50">
        <f>LEN(X1004)</f>
        <v/>
      </c>
      <c r="Z100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1004,"0",""),"1",""),"2",""),"3",""),"4",""),"5",""),"6",""),"7",""),"8",""),"9",""),"A",""),"B",""),"C",""),"D",""),"E",""),"F",""),"G",""),"H",""),"I",""),"J",""),"K",""),"L",""),"M",""),"N",""),"O",""),"P",""),"Q",""),"R",""),"S",""),"T",""),"U",""),"V",""),"W",""),"X",""),"Y",""),"Z",""),".",""),"-","")</f>
        <v/>
      </c>
      <c r="AA1004" s="50">
        <f>LEN(S1004)-LEN(SUBSTITUTE(S1004,".",""))</f>
        <v/>
      </c>
      <c r="AB1004" s="50">
        <f>AND(W1004=5,Y1004=4)</f>
        <v/>
      </c>
      <c r="AC1004" s="50">
        <f>IF(P1004="","",IF(S1004="","There is no mapcode in this row, only a country code.",IF(ISNUMBER(FIND(" ",S1004)),"There are too many spaces. A mapcode looks like ZAF RDD.2J: the country code, one space, then the code.",IF(Z1004&lt;&gt;"","Contains characters that can't be in a mapcode: "&amp;Z1004,IF(OR(AA1004&lt;&gt;1,W1004&lt;2,W1004&gt;5,Y1004&lt;2,Y1004&gt;4),"This doesn't look like a mapcode. Mapcodes look like RDD.2J: 2 to 5 letters or numbers, a dot, then 2 to 4 more.",IF(AND(U1004="",NOT(AB1004)),"MISSING",IF(AND(U1004&lt;&gt;"",OR(LEN(U1004)&lt;2,LEN(U1004)&gt;6,ISNUMBER(FIND(".",U1004)))),"The country code """&amp;U1004&amp;""" doesn't look right. Use a code like ZAF (South Africa) or US-CA (California).","")))))))</f>
        <v/>
      </c>
      <c r="AD1004" s="50">
        <f>AND(R1004&lt;&gt;"",T1004&lt;&gt;"",R1004&lt;&gt;T1004)</f>
        <v/>
      </c>
    </row>
    <row r="1005">
      <c r="B1005" s="44" t="n"/>
      <c r="C1005" s="44" t="n"/>
      <c r="D1005" s="45">
        <f>IF(P1005="","",IF(AC1005="MISSING","MISSING COUNTRY CODE",IF(AC1005&lt;&gt;"","NOT A VALID MAPCODE",IF(M1005="NO CONNECTION","NO CONNECTION",IF(NOT(ISNUMBER(F1005)),"NOT FOUND",IF(AD1005,"CONVERTED – PLEASE CHECK","CONVERTED"))))))</f>
        <v/>
      </c>
      <c r="E1005" s="46">
        <f>IF(OR(P1005="",AC1005&lt;&gt;""),"",TRIM(U1005&amp;" "&amp;S1005))</f>
        <v/>
      </c>
      <c r="F1005" s="47">
        <f>IF(OR(M1005="",M1005="NO CONNECTION"),"",IFERROR(VALUE(SUBSTITUTE(_xlfn.FILTERXML(M1005,"//latDeg"),".",MID(1/2,2,1))),""))</f>
        <v/>
      </c>
      <c r="G1005" s="47">
        <f>IF(OR(M1005="",M1005="NO CONNECTION"),"",IFERROR(VALUE(SUBSTITUTE(_xlfn.FILTERXML(M1005,"//lonDeg"),".",MID(1/2,2,1))),""))</f>
        <v/>
      </c>
      <c r="H1005" s="45">
        <f>IF(ISNUMBER(F1005),SUBSTITUTE(ROUND(F1005,6)&amp;"",",",".")&amp;", "&amp;SUBSTITUTE(ROUND(G1005,6)&amp;"",",","."),"")</f>
        <v/>
      </c>
      <c r="I1005" s="46">
        <f>IF(ISNUMBER(F1005),IFERROR(HYPERLINK("https://www.mymapcodes.com/go/?t="&amp;IF(U1005="","AAA",U1005)&amp;"&amp;ma="&amp;LEFT(S1005,V1005-1)&amp;"&amp;mb="&amp;MID(S1005,V1005+1,99),"Open on MyMapcodes →"),""),"")</f>
        <v/>
      </c>
      <c r="J1005" s="48">
        <f>IF(P1005="","",IF(AC1005="MISSING","Add the country code: put it in front of the mapcode (e.g. ZAF RDD.2J) or in column C. ZAF = South Africa.",IF(AC1005&lt;&gt;"",AC1005,IF(M1005="NO CONNECTION","Excel couldn't reach the mapcode service. Click the REFRESH RESULTS box just above the table.",IF(NOT(ISNUMBER(F1005)),"The mapcode service doesn't recognise "&amp;E1005&amp;". Check the mapcode and the country code.",IF(AD1005,"Two different country codes were given, so the one in front of the mapcode ("&amp;R1005&amp;") was used.",IF(E1005&lt;&gt;TRIM(UPPER(B1005&amp;"")),"Tidied up to "&amp;E1005&amp;".","")))))))</f>
        <v/>
      </c>
      <c r="L1005" s="49">
        <f>IF(E1005="","",MapcodeAPI&amp;"coords/"&amp;SUBSTITUTE(E1005," ","%20"))&amp;LEFT($B$13,0)</f>
        <v/>
      </c>
      <c r="M1005" s="49">
        <f>IF(L1005="","",IFERROR(_xlfn.WEBSERVICE(L1005),IF(MapcodeAPIBackup="","NO CONNECTION",IFERROR(_xlfn.WEBSERVICE(MapcodeAPIBackup&amp;MID(L1005,LEN(MapcodeAPI)+1,999)),"NO CONNECTION"))))</f>
        <v/>
      </c>
      <c r="N1005" t="inlineStr">
        <is>
          <t xml:space="preserve"> </t>
        </is>
      </c>
      <c r="P1005" s="50">
        <f>IFERROR(IF(AND(TRIM(B1005&amp;"")="",TRIM(C1005&amp;"")=""),"","#"&amp;UPPER(B1005&amp;"")),"#(ERROR)")</f>
        <v/>
      </c>
      <c r="Q1005" s="50">
        <f>IF(P1005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1005,2,999)," "," "),"﻿"," "),"​"," "),"⁠"," ")," "," ")," "," "),CHAR(9)," "),CHAR(10)," "),CHAR(13)," "),"MAPCODE"," "),CHAR(34)," "),"“"," "),"”"," "),"'"," "),"’"," "),"‘"," "),"("," "),")"," "),"["," "),"]"," "),"{"," "),"}"," "),","," "),";"," "),"|"," "),":"," "),"/"," "),"\"," ")))</f>
        <v/>
      </c>
      <c r="R1005" s="50">
        <f>IF(ISNUMBER(FIND(" ",Q1005)),LEFT(Q1005,FIND(" ",Q1005)-1),"")</f>
        <v/>
      </c>
      <c r="S1005" s="50">
        <f>IF(ISNUMBER(FIND(" ",Q1005)),TRIM(MID(Q1005,FIND(" ",Q1005)+1,999)),Q1005)</f>
        <v/>
      </c>
      <c r="T100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1005&amp;"")," "," "),"﻿"," "),"​"," "),"⁠"," ")," "," ")," "," "),CHAR(9)," "),CHAR(10)," "),CHAR(13)," "),"MAPCODE"," "),CHAR(34)," "),"“"," "),"”"," "),"'"," "),"’"," "),"‘"," "),"("," "),")"," "),"["," "),"]"," "),"{"," "),"}"," "),","," "),";"," "),"|"," "),":"," "),"/"," "),"\"," "))</f>
        <v/>
      </c>
      <c r="U1005" s="50">
        <f>IF(R1005&lt;&gt;"",R1005,T1005)</f>
        <v/>
      </c>
      <c r="V1005" s="50">
        <f>IFERROR(FIND(".",S1005),0)</f>
        <v/>
      </c>
      <c r="W1005" s="50">
        <f>IF(V1005&gt;0,V1005-1,LEN(S1005))</f>
        <v/>
      </c>
      <c r="X1005" s="50">
        <f>IF(V1005=0,"",IFERROR(LEFT(MID(S1005,V1005+1,99),FIND("-",MID(S1005,V1005+1,99))-1),MID(S1005,V1005+1,99)))</f>
        <v/>
      </c>
      <c r="Y1005" s="50">
        <f>LEN(X1005)</f>
        <v/>
      </c>
      <c r="Z100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1005,"0",""),"1",""),"2",""),"3",""),"4",""),"5",""),"6",""),"7",""),"8",""),"9",""),"A",""),"B",""),"C",""),"D",""),"E",""),"F",""),"G",""),"H",""),"I",""),"J",""),"K",""),"L",""),"M",""),"N",""),"O",""),"P",""),"Q",""),"R",""),"S",""),"T",""),"U",""),"V",""),"W",""),"X",""),"Y",""),"Z",""),".",""),"-","")</f>
        <v/>
      </c>
      <c r="AA1005" s="50">
        <f>LEN(S1005)-LEN(SUBSTITUTE(S1005,".",""))</f>
        <v/>
      </c>
      <c r="AB1005" s="50">
        <f>AND(W1005=5,Y1005=4)</f>
        <v/>
      </c>
      <c r="AC1005" s="50">
        <f>IF(P1005="","",IF(S1005="","There is no mapcode in this row, only a country code.",IF(ISNUMBER(FIND(" ",S1005)),"There are too many spaces. A mapcode looks like ZAF RDD.2J: the country code, one space, then the code.",IF(Z1005&lt;&gt;"","Contains characters that can't be in a mapcode: "&amp;Z1005,IF(OR(AA1005&lt;&gt;1,W1005&lt;2,W1005&gt;5,Y1005&lt;2,Y1005&gt;4),"This doesn't look like a mapcode. Mapcodes look like RDD.2J: 2 to 5 letters or numbers, a dot, then 2 to 4 more.",IF(AND(U1005="",NOT(AB1005)),"MISSING",IF(AND(U1005&lt;&gt;"",OR(LEN(U1005)&lt;2,LEN(U1005)&gt;6,ISNUMBER(FIND(".",U1005)))),"The country code """&amp;U1005&amp;""" doesn't look right. Use a code like ZAF (South Africa) or US-CA (California).","")))))))</f>
        <v/>
      </c>
      <c r="AD1005" s="50">
        <f>AND(R1005&lt;&gt;"",T1005&lt;&gt;"",R1005&lt;&gt;T1005)</f>
        <v/>
      </c>
    </row>
    <row r="1006">
      <c r="B1006" s="44" t="n"/>
      <c r="C1006" s="44" t="n"/>
      <c r="D1006" s="45">
        <f>IF(P1006="","",IF(AC1006="MISSING","MISSING COUNTRY CODE",IF(AC1006&lt;&gt;"","NOT A VALID MAPCODE",IF(M1006="NO CONNECTION","NO CONNECTION",IF(NOT(ISNUMBER(F1006)),"NOT FOUND",IF(AD1006,"CONVERTED – PLEASE CHECK","CONVERTED"))))))</f>
        <v/>
      </c>
      <c r="E1006" s="46">
        <f>IF(OR(P1006="",AC1006&lt;&gt;""),"",TRIM(U1006&amp;" "&amp;S1006))</f>
        <v/>
      </c>
      <c r="F1006" s="47">
        <f>IF(OR(M1006="",M1006="NO CONNECTION"),"",IFERROR(VALUE(SUBSTITUTE(_xlfn.FILTERXML(M1006,"//latDeg"),".",MID(1/2,2,1))),""))</f>
        <v/>
      </c>
      <c r="G1006" s="47">
        <f>IF(OR(M1006="",M1006="NO CONNECTION"),"",IFERROR(VALUE(SUBSTITUTE(_xlfn.FILTERXML(M1006,"//lonDeg"),".",MID(1/2,2,1))),""))</f>
        <v/>
      </c>
      <c r="H1006" s="45">
        <f>IF(ISNUMBER(F1006),SUBSTITUTE(ROUND(F1006,6)&amp;"",",",".")&amp;", "&amp;SUBSTITUTE(ROUND(G1006,6)&amp;"",",","."),"")</f>
        <v/>
      </c>
      <c r="I1006" s="46">
        <f>IF(ISNUMBER(F1006),IFERROR(HYPERLINK("https://www.mymapcodes.com/go/?t="&amp;IF(U1006="","AAA",U1006)&amp;"&amp;ma="&amp;LEFT(S1006,V1006-1)&amp;"&amp;mb="&amp;MID(S1006,V1006+1,99),"Open on MyMapcodes →"),""),"")</f>
        <v/>
      </c>
      <c r="J1006" s="48">
        <f>IF(P1006="","",IF(AC1006="MISSING","Add the country code: put it in front of the mapcode (e.g. ZAF RDD.2J) or in column C. ZAF = South Africa.",IF(AC1006&lt;&gt;"",AC1006,IF(M1006="NO CONNECTION","Excel couldn't reach the mapcode service. Click the REFRESH RESULTS box just above the table.",IF(NOT(ISNUMBER(F1006)),"The mapcode service doesn't recognise "&amp;E1006&amp;". Check the mapcode and the country code.",IF(AD1006,"Two different country codes were given, so the one in front of the mapcode ("&amp;R1006&amp;") was used.",IF(E1006&lt;&gt;TRIM(UPPER(B1006&amp;"")),"Tidied up to "&amp;E1006&amp;".","")))))))</f>
        <v/>
      </c>
      <c r="L1006" s="49">
        <f>IF(E1006="","",MapcodeAPI&amp;"coords/"&amp;SUBSTITUTE(E1006," ","%20"))&amp;LEFT($B$13,0)</f>
        <v/>
      </c>
      <c r="M1006" s="49">
        <f>IF(L1006="","",IFERROR(_xlfn.WEBSERVICE(L1006),IF(MapcodeAPIBackup="","NO CONNECTION",IFERROR(_xlfn.WEBSERVICE(MapcodeAPIBackup&amp;MID(L1006,LEN(MapcodeAPI)+1,999)),"NO CONNECTION"))))</f>
        <v/>
      </c>
      <c r="N1006" t="inlineStr">
        <is>
          <t xml:space="preserve"> </t>
        </is>
      </c>
      <c r="P1006" s="50">
        <f>IFERROR(IF(AND(TRIM(B1006&amp;"")="",TRIM(C1006&amp;"")=""),"","#"&amp;UPPER(B1006&amp;"")),"#(ERROR)")</f>
        <v/>
      </c>
      <c r="Q1006" s="50">
        <f>IF(P1006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1006,2,999)," "," "),"﻿"," "),"​"," "),"⁠"," ")," "," ")," "," "),CHAR(9)," "),CHAR(10)," "),CHAR(13)," "),"MAPCODE"," "),CHAR(34)," "),"“"," "),"”"," "),"'"," "),"’"," "),"‘"," "),"("," "),")"," "),"["," "),"]"," "),"{"," "),"}"," "),","," "),";"," "),"|"," "),":"," "),"/"," "),"\"," ")))</f>
        <v/>
      </c>
      <c r="R1006" s="50">
        <f>IF(ISNUMBER(FIND(" ",Q1006)),LEFT(Q1006,FIND(" ",Q1006)-1),"")</f>
        <v/>
      </c>
      <c r="S1006" s="50">
        <f>IF(ISNUMBER(FIND(" ",Q1006)),TRIM(MID(Q1006,FIND(" ",Q1006)+1,999)),Q1006)</f>
        <v/>
      </c>
      <c r="T100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1006&amp;"")," "," "),"﻿"," "),"​"," "),"⁠"," ")," "," ")," "," "),CHAR(9)," "),CHAR(10)," "),CHAR(13)," "),"MAPCODE"," "),CHAR(34)," "),"“"," "),"”"," "),"'"," "),"’"," "),"‘"," "),"("," "),")"," "),"["," "),"]"," "),"{"," "),"}"," "),","," "),";"," "),"|"," "),":"," "),"/"," "),"\"," "))</f>
        <v/>
      </c>
      <c r="U1006" s="50">
        <f>IF(R1006&lt;&gt;"",R1006,T1006)</f>
        <v/>
      </c>
      <c r="V1006" s="50">
        <f>IFERROR(FIND(".",S1006),0)</f>
        <v/>
      </c>
      <c r="W1006" s="50">
        <f>IF(V1006&gt;0,V1006-1,LEN(S1006))</f>
        <v/>
      </c>
      <c r="X1006" s="50">
        <f>IF(V1006=0,"",IFERROR(LEFT(MID(S1006,V1006+1,99),FIND("-",MID(S1006,V1006+1,99))-1),MID(S1006,V1006+1,99)))</f>
        <v/>
      </c>
      <c r="Y1006" s="50">
        <f>LEN(X1006)</f>
        <v/>
      </c>
      <c r="Z100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1006,"0",""),"1",""),"2",""),"3",""),"4",""),"5",""),"6",""),"7",""),"8",""),"9",""),"A",""),"B",""),"C",""),"D",""),"E",""),"F",""),"G",""),"H",""),"I",""),"J",""),"K",""),"L",""),"M",""),"N",""),"O",""),"P",""),"Q",""),"R",""),"S",""),"T",""),"U",""),"V",""),"W",""),"X",""),"Y",""),"Z",""),".",""),"-","")</f>
        <v/>
      </c>
      <c r="AA1006" s="50">
        <f>LEN(S1006)-LEN(SUBSTITUTE(S1006,".",""))</f>
        <v/>
      </c>
      <c r="AB1006" s="50">
        <f>AND(W1006=5,Y1006=4)</f>
        <v/>
      </c>
      <c r="AC1006" s="50">
        <f>IF(P1006="","",IF(S1006="","There is no mapcode in this row, only a country code.",IF(ISNUMBER(FIND(" ",S1006)),"There are too many spaces. A mapcode looks like ZAF RDD.2J: the country code, one space, then the code.",IF(Z1006&lt;&gt;"","Contains characters that can't be in a mapcode: "&amp;Z1006,IF(OR(AA1006&lt;&gt;1,W1006&lt;2,W1006&gt;5,Y1006&lt;2,Y1006&gt;4),"This doesn't look like a mapcode. Mapcodes look like RDD.2J: 2 to 5 letters or numbers, a dot, then 2 to 4 more.",IF(AND(U1006="",NOT(AB1006)),"MISSING",IF(AND(U1006&lt;&gt;"",OR(LEN(U1006)&lt;2,LEN(U1006)&gt;6,ISNUMBER(FIND(".",U1006)))),"The country code """&amp;U1006&amp;""" doesn't look right. Use a code like ZAF (South Africa) or US-CA (California).","")))))))</f>
        <v/>
      </c>
      <c r="AD1006" s="50">
        <f>AND(R1006&lt;&gt;"",T1006&lt;&gt;"",R1006&lt;&gt;T1006)</f>
        <v/>
      </c>
    </row>
    <row r="1007">
      <c r="B1007" s="44" t="n"/>
      <c r="C1007" s="44" t="n"/>
      <c r="D1007" s="45">
        <f>IF(P1007="","",IF(AC1007="MISSING","MISSING COUNTRY CODE",IF(AC1007&lt;&gt;"","NOT A VALID MAPCODE",IF(M1007="NO CONNECTION","NO CONNECTION",IF(NOT(ISNUMBER(F1007)),"NOT FOUND",IF(AD1007,"CONVERTED – PLEASE CHECK","CONVERTED"))))))</f>
        <v/>
      </c>
      <c r="E1007" s="46">
        <f>IF(OR(P1007="",AC1007&lt;&gt;""),"",TRIM(U1007&amp;" "&amp;S1007))</f>
        <v/>
      </c>
      <c r="F1007" s="47">
        <f>IF(OR(M1007="",M1007="NO CONNECTION"),"",IFERROR(VALUE(SUBSTITUTE(_xlfn.FILTERXML(M1007,"//latDeg"),".",MID(1/2,2,1))),""))</f>
        <v/>
      </c>
      <c r="G1007" s="47">
        <f>IF(OR(M1007="",M1007="NO CONNECTION"),"",IFERROR(VALUE(SUBSTITUTE(_xlfn.FILTERXML(M1007,"//lonDeg"),".",MID(1/2,2,1))),""))</f>
        <v/>
      </c>
      <c r="H1007" s="45">
        <f>IF(ISNUMBER(F1007),SUBSTITUTE(ROUND(F1007,6)&amp;"",",",".")&amp;", "&amp;SUBSTITUTE(ROUND(G1007,6)&amp;"",",","."),"")</f>
        <v/>
      </c>
      <c r="I1007" s="46">
        <f>IF(ISNUMBER(F1007),IFERROR(HYPERLINK("https://www.mymapcodes.com/go/?t="&amp;IF(U1007="","AAA",U1007)&amp;"&amp;ma="&amp;LEFT(S1007,V1007-1)&amp;"&amp;mb="&amp;MID(S1007,V1007+1,99),"Open on MyMapcodes →"),""),"")</f>
        <v/>
      </c>
      <c r="J1007" s="48">
        <f>IF(P1007="","",IF(AC1007="MISSING","Add the country code: put it in front of the mapcode (e.g. ZAF RDD.2J) or in column C. ZAF = South Africa.",IF(AC1007&lt;&gt;"",AC1007,IF(M1007="NO CONNECTION","Excel couldn't reach the mapcode service. Click the REFRESH RESULTS box just above the table.",IF(NOT(ISNUMBER(F1007)),"The mapcode service doesn't recognise "&amp;E1007&amp;". Check the mapcode and the country code.",IF(AD1007,"Two different country codes were given, so the one in front of the mapcode ("&amp;R1007&amp;") was used.",IF(E1007&lt;&gt;TRIM(UPPER(B1007&amp;"")),"Tidied up to "&amp;E1007&amp;".","")))))))</f>
        <v/>
      </c>
      <c r="L1007" s="49">
        <f>IF(E1007="","",MapcodeAPI&amp;"coords/"&amp;SUBSTITUTE(E1007," ","%20"))&amp;LEFT($B$13,0)</f>
        <v/>
      </c>
      <c r="M1007" s="49">
        <f>IF(L1007="","",IFERROR(_xlfn.WEBSERVICE(L1007),IF(MapcodeAPIBackup="","NO CONNECTION",IFERROR(_xlfn.WEBSERVICE(MapcodeAPIBackup&amp;MID(L1007,LEN(MapcodeAPI)+1,999)),"NO CONNECTION"))))</f>
        <v/>
      </c>
      <c r="N1007" t="inlineStr">
        <is>
          <t xml:space="preserve"> </t>
        </is>
      </c>
      <c r="P1007" s="50">
        <f>IFERROR(IF(AND(TRIM(B1007&amp;"")="",TRIM(C1007&amp;"")=""),"","#"&amp;UPPER(B1007&amp;"")),"#(ERROR)")</f>
        <v/>
      </c>
      <c r="Q1007" s="50">
        <f>IF(P1007="","",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1007,2,999)," "," "),"﻿"," "),"​"," "),"⁠"," ")," "," ")," "," "),CHAR(9)," "),CHAR(10)," "),CHAR(13)," "),"MAPCODE"," "),CHAR(34)," "),"“"," "),"”"," "),"'"," "),"’"," "),"‘"," "),"("," "),")"," "),"["," "),"]"," "),"{"," "),"}"," "),","," "),";"," "),"|"," "),":"," "),"/"," "),"\"," ")))</f>
        <v/>
      </c>
      <c r="R1007" s="50">
        <f>IF(ISNUMBER(FIND(" ",Q1007)),LEFT(Q1007,FIND(" ",Q1007)-1),"")</f>
        <v/>
      </c>
      <c r="S1007" s="50">
        <f>IF(ISNUMBER(FIND(" ",Q1007)),TRIM(MID(Q1007,FIND(" ",Q1007)+1,999)),Q1007)</f>
        <v/>
      </c>
      <c r="T1007"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1007&amp;"")," "," "),"﻿"," "),"​"," "),"⁠"," ")," "," ")," "," "),CHAR(9)," "),CHAR(10)," "),CHAR(13)," "),"MAPCODE"," "),CHAR(34)," "),"“"," "),"”"," "),"'"," "),"’"," "),"‘"," "),"("," "),")"," "),"["," "),"]"," "),"{"," "),"}"," "),","," "),";"," "),"|"," "),":"," "),"/"," "),"\"," "))</f>
        <v/>
      </c>
      <c r="U1007" s="50">
        <f>IF(R1007&lt;&gt;"",R1007,T1007)</f>
        <v/>
      </c>
      <c r="V1007" s="50">
        <f>IFERROR(FIND(".",S1007),0)</f>
        <v/>
      </c>
      <c r="W1007" s="50">
        <f>IF(V1007&gt;0,V1007-1,LEN(S1007))</f>
        <v/>
      </c>
      <c r="X1007" s="50">
        <f>IF(V1007=0,"",IFERROR(LEFT(MID(S1007,V1007+1,99),FIND("-",MID(S1007,V1007+1,99))-1),MID(S1007,V1007+1,99)))</f>
        <v/>
      </c>
      <c r="Y1007" s="50">
        <f>LEN(X1007)</f>
        <v/>
      </c>
      <c r="Z1007"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1007,"0",""),"1",""),"2",""),"3",""),"4",""),"5",""),"6",""),"7",""),"8",""),"9",""),"A",""),"B",""),"C",""),"D",""),"E",""),"F",""),"G",""),"H",""),"I",""),"J",""),"K",""),"L",""),"M",""),"N",""),"O",""),"P",""),"Q",""),"R",""),"S",""),"T",""),"U",""),"V",""),"W",""),"X",""),"Y",""),"Z",""),".",""),"-","")</f>
        <v/>
      </c>
      <c r="AA1007" s="50">
        <f>LEN(S1007)-LEN(SUBSTITUTE(S1007,".",""))</f>
        <v/>
      </c>
      <c r="AB1007" s="50">
        <f>AND(W1007=5,Y1007=4)</f>
        <v/>
      </c>
      <c r="AC1007" s="50">
        <f>IF(P1007="","",IF(S1007="","There is no mapcode in this row, only a country code.",IF(ISNUMBER(FIND(" ",S1007)),"There are too many spaces. A mapcode looks like ZAF RDD.2J: the country code, one space, then the code.",IF(Z1007&lt;&gt;"","Contains characters that can't be in a mapcode: "&amp;Z1007,IF(OR(AA1007&lt;&gt;1,W1007&lt;2,W1007&gt;5,Y1007&lt;2,Y1007&gt;4),"This doesn't look like a mapcode. Mapcodes look like RDD.2J: 2 to 5 letters or numbers, a dot, then 2 to 4 more.",IF(AND(U1007="",NOT(AB1007)),"MISSING",IF(AND(U1007&lt;&gt;"",OR(LEN(U1007)&lt;2,LEN(U1007)&gt;6,ISNUMBER(FIND(".",U1007)))),"The country code """&amp;U1007&amp;""" doesn't look right. Use a code like ZAF (South Africa) or US-CA (California).","")))))))</f>
        <v/>
      </c>
      <c r="AD1007" s="50">
        <f>AND(R1007&lt;&gt;"",T1007&lt;&gt;"",R1007&lt;&gt;T1007)</f>
        <v/>
      </c>
    </row>
    <row r="1008">
      <c r="B1008" s="44" t="n"/>
      <c r="C1008" s="44" t="n"/>
      <c r="D1008" s="45">
        <f>IF(P1008="","",IF(AC1008="MISSING","MISSING COUNTRY CODE",IF(AC1008&lt;&gt;"","NOT A VALID MAPCODE",IF(M1008="NO CONNECTION","NO CONNECTION",IF(NOT(ISNUMBER(F1008)),"NOT FOUND",IF(AD1008,"CONVERTED – PLEASE CHECK","CONVERTED"))))))</f>
        <v/>
      </c>
      <c r="E1008" s="46">
        <f>IF(OR(P1008="",AC1008&lt;&gt;""),"",TRIM(U1008&amp;" "&amp;S1008))</f>
        <v/>
      </c>
      <c r="F1008" s="47">
        <f>IF(OR(M1008="",M1008="NO CONNECTION"),"",IFERROR(VALUE(SUBSTITUTE(_xlfn.FILTERXML(M1008,"//latDeg"),".",MID(1/2,2,1))),""))</f>
        <v/>
      </c>
      <c r="G1008" s="47">
        <f>IF(OR(M1008="",M1008="NO CONNECTION"),"",IFERROR(VALUE(SUBSTITUTE(_xlfn.FILTERXML(M1008,"//lonDeg"),".",MID(1/2,2,1))),""))</f>
        <v/>
      </c>
      <c r="H1008" s="45">
        <f>IF(ISNUMBER(F1008),SUBSTITUTE(ROUND(F1008,6)&amp;"",",",".")&amp;", "&amp;SUBSTITUTE(ROUND(G1008,6)&amp;"",",","."),"")</f>
        <v/>
      </c>
      <c r="I1008" s="46">
        <f>IF(ISNUMBER(F1008),IFERROR(HYPERLINK("https://www.mymapcodes.com/go/?t="&amp;IF(U1008="","AAA",U1008)&amp;"&amp;ma="&amp;LEFT(S1008,V1008-1)&amp;"&amp;mb="&amp;MID(S1008,V1008+1,99),"Open on MyMapcodes →"),""),"")</f>
        <v/>
      </c>
      <c r="J1008" s="48">
        <f>IF(P1008="","",IF(AC1008="MISSING","Add the country code: put it in front of the mapcode (e.g. ZAF RDD.2J) or in column C. ZAF = South Africa.",IF(AC1008&lt;&gt;"",AC1008,IF(M1008="NO CONNECTION","Excel couldn't reach the mapcode service. Click the REFRESH RESULTS box just above the table.",IF(NOT(ISNUMBER(F1008)),"The mapcode service doesn't recognise "&amp;E1008&amp;". Check the mapcode and the country code.",IF(AD1008,"Two different country codes were given, so the one in front of the mapcode ("&amp;R1008&amp;") was used.",IF(E1008&lt;&gt;TRIM(UPPER(B1008&amp;"")),"Tidied up to "&amp;E1008&amp;".","")))))))</f>
        <v/>
      </c>
      <c r="L1008" s="49">
        <f>IF(E1008="","",MapcodeAPI&amp;"coords/"&amp;SUBSTITUTE(E1008," ","%20"))&amp;LEFT($B$13,0)</f>
        <v/>
      </c>
      <c r="M1008" s="49">
        <f>IF(L1008="","",IFERROR(_xlfn.WEBSERVICE(L1008),IF(MapcodeAPIBackup="","NO CONNECTION",IFERROR(_xlfn.WEBSERVICE(MapcodeAPIBackup&amp;MID(L1008,LEN(MapcodeAPI)+1,999)),"NO CONNECTION"))))</f>
        <v/>
      </c>
      <c r="N1008" t="inlineStr">
        <is>
          <t xml:space="preserve"> </t>
        </is>
      </c>
      <c r="P1008" s="50">
        <f>IFERROR(IF(AND(TRIM(B1008&amp;"")="",TRIM(C1008&amp;"")=""),"","#"&amp;UPPER(B1008&amp;"")),"#(ERROR)")</f>
        <v/>
      </c>
      <c r="Q1008" s="50">
        <f>IF(P1008="","",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1008,2,999)," "," "),"﻿"," "),"​"," "),"⁠"," ")," "," ")," "," "),CHAR(9)," "),CHAR(10)," "),CHAR(13)," "),"MAPCODE"," "),CHAR(34)," "),"“"," "),"”"," "),"'"," "),"’"," "),"‘"," "),"("," "),")"," "),"["," "),"]"," "),"{"," "),"}"," "),","," "),";"," "),"|"," "),":"," "),"/"," "),"\"," ")))</f>
        <v/>
      </c>
      <c r="R1008" s="50">
        <f>IF(ISNUMBER(FIND(" ",Q1008)),LEFT(Q1008,FIND(" ",Q1008)-1),"")</f>
        <v/>
      </c>
      <c r="S1008" s="50">
        <f>IF(ISNUMBER(FIND(" ",Q1008)),TRIM(MID(Q1008,FIND(" ",Q1008)+1,999)),Q1008)</f>
        <v/>
      </c>
      <c r="T1008"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1008&amp;"")," "," "),"﻿"," "),"​"," "),"⁠"," ")," "," ")," "," "),CHAR(9)," "),CHAR(10)," "),CHAR(13)," "),"MAPCODE"," "),CHAR(34)," "),"“"," "),"”"," "),"'"," "),"’"," "),"‘"," "),"("," "),")"," "),"["," "),"]"," "),"{"," "),"}"," "),","," "),";"," "),"|"," "),":"," "),"/"," "),"\"," "))</f>
        <v/>
      </c>
      <c r="U1008" s="50">
        <f>IF(R1008&lt;&gt;"",R1008,T1008)</f>
        <v/>
      </c>
      <c r="V1008" s="50">
        <f>IFERROR(FIND(".",S1008),0)</f>
        <v/>
      </c>
      <c r="W1008" s="50">
        <f>IF(V1008&gt;0,V1008-1,LEN(S1008))</f>
        <v/>
      </c>
      <c r="X1008" s="50">
        <f>IF(V1008=0,"",IFERROR(LEFT(MID(S1008,V1008+1,99),FIND("-",MID(S1008,V1008+1,99))-1),MID(S1008,V1008+1,99)))</f>
        <v/>
      </c>
      <c r="Y1008" s="50">
        <f>LEN(X1008)</f>
        <v/>
      </c>
      <c r="Z1008"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1008,"0",""),"1",""),"2",""),"3",""),"4",""),"5",""),"6",""),"7",""),"8",""),"9",""),"A",""),"B",""),"C",""),"D",""),"E",""),"F",""),"G",""),"H",""),"I",""),"J",""),"K",""),"L",""),"M",""),"N",""),"O",""),"P",""),"Q",""),"R",""),"S",""),"T",""),"U",""),"V",""),"W",""),"X",""),"Y",""),"Z",""),".",""),"-","")</f>
        <v/>
      </c>
      <c r="AA1008" s="50">
        <f>LEN(S1008)-LEN(SUBSTITUTE(S1008,".",""))</f>
        <v/>
      </c>
      <c r="AB1008" s="50">
        <f>AND(W1008=5,Y1008=4)</f>
        <v/>
      </c>
      <c r="AC1008" s="50">
        <f>IF(P1008="","",IF(S1008="","There is no mapcode in this row, only a country code.",IF(ISNUMBER(FIND(" ",S1008)),"There are too many spaces. A mapcode looks like ZAF RDD.2J: the country code, one space, then the code.",IF(Z1008&lt;&gt;"","Contains characters that can't be in a mapcode: "&amp;Z1008,IF(OR(AA1008&lt;&gt;1,W1008&lt;2,W1008&gt;5,Y1008&lt;2,Y1008&gt;4),"This doesn't look like a mapcode. Mapcodes look like RDD.2J: 2 to 5 letters or numbers, a dot, then 2 to 4 more.",IF(AND(U1008="",NOT(AB1008)),"MISSING",IF(AND(U1008&lt;&gt;"",OR(LEN(U1008)&lt;2,LEN(U1008)&gt;6,ISNUMBER(FIND(".",U1008)))),"The country code """&amp;U1008&amp;""" doesn't look right. Use a code like ZAF (South Africa) or US-CA (California).","")))))))</f>
        <v/>
      </c>
      <c r="AD1008" s="50">
        <f>AND(R1008&lt;&gt;"",T1008&lt;&gt;"",R1008&lt;&gt;T1008)</f>
        <v/>
      </c>
    </row>
    <row r="1009">
      <c r="B1009" s="44" t="n"/>
      <c r="C1009" s="44" t="n"/>
      <c r="D1009" s="45">
        <f>IF(P1009="","",IF(AC1009="MISSING","MISSING COUNTRY CODE",IF(AC1009&lt;&gt;"","NOT A VALID MAPCODE",IF(M1009="NO CONNECTION","NO CONNECTION",IF(NOT(ISNUMBER(F1009)),"NOT FOUND",IF(AD1009,"CONVERTED – PLEASE CHECK","CONVERTED"))))))</f>
        <v/>
      </c>
      <c r="E1009" s="46">
        <f>IF(OR(P1009="",AC1009&lt;&gt;""),"",TRIM(U1009&amp;" "&amp;S1009))</f>
        <v/>
      </c>
      <c r="F1009" s="47">
        <f>IF(OR(M1009="",M1009="NO CONNECTION"),"",IFERROR(VALUE(SUBSTITUTE(_xlfn.FILTERXML(M1009,"//latDeg"),".",MID(1/2,2,1))),""))</f>
        <v/>
      </c>
      <c r="G1009" s="47">
        <f>IF(OR(M1009="",M1009="NO CONNECTION"),"",IFERROR(VALUE(SUBSTITUTE(_xlfn.FILTERXML(M1009,"//lonDeg"),".",MID(1/2,2,1))),""))</f>
        <v/>
      </c>
      <c r="H1009" s="45">
        <f>IF(ISNUMBER(F1009),SUBSTITUTE(ROUND(F1009,6)&amp;"",",",".")&amp;", "&amp;SUBSTITUTE(ROUND(G1009,6)&amp;"",",","."),"")</f>
        <v/>
      </c>
      <c r="I1009" s="46">
        <f>IF(ISNUMBER(F1009),IFERROR(HYPERLINK("https://www.mymapcodes.com/go/?t="&amp;IF(U1009="","AAA",U1009)&amp;"&amp;ma="&amp;LEFT(S1009,V1009-1)&amp;"&amp;mb="&amp;MID(S1009,V1009+1,99),"Open on MyMapcodes →"),""),"")</f>
        <v/>
      </c>
      <c r="J1009" s="48">
        <f>IF(P1009="","",IF(AC1009="MISSING","Add the country code: put it in front of the mapcode (e.g. ZAF RDD.2J) or in column C. ZAF = South Africa.",IF(AC1009&lt;&gt;"",AC1009,IF(M1009="NO CONNECTION","Excel couldn't reach the mapcode service. Click the REFRESH RESULTS box just above the table.",IF(NOT(ISNUMBER(F1009)),"The mapcode service doesn't recognise "&amp;E1009&amp;". Check the mapcode and the country code.",IF(AD1009,"Two different country codes were given, so the one in front of the mapcode ("&amp;R1009&amp;") was used.",IF(E1009&lt;&gt;TRIM(UPPER(B1009&amp;"")),"Tidied up to "&amp;E1009&amp;".","")))))))</f>
        <v/>
      </c>
      <c r="L1009" s="49">
        <f>IF(E1009="","",MapcodeAPI&amp;"coords/"&amp;SUBSTITUTE(E1009," ","%20"))&amp;LEFT($B$13,0)</f>
        <v/>
      </c>
      <c r="M1009" s="49">
        <f>IF(L1009="","",IFERROR(_xlfn.WEBSERVICE(L1009),IF(MapcodeAPIBackup="","NO CONNECTION",IFERROR(_xlfn.WEBSERVICE(MapcodeAPIBackup&amp;MID(L1009,LEN(MapcodeAPI)+1,999)),"NO CONNECTION"))))</f>
        <v/>
      </c>
      <c r="N1009" t="inlineStr">
        <is>
          <t xml:space="preserve"> </t>
        </is>
      </c>
      <c r="P1009" s="50">
        <f>IFERROR(IF(AND(TRIM(B1009&amp;"")="",TRIM(C1009&amp;"")=""),"","#"&amp;UPPER(B1009&amp;"")),"#(ERROR)")</f>
        <v/>
      </c>
      <c r="Q1009" s="50">
        <f>IF(P1009="","",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1009,2,999)," "," "),"﻿"," "),"​"," "),"⁠"," ")," "," ")," "," "),CHAR(9)," "),CHAR(10)," "),CHAR(13)," "),"MAPCODE"," "),CHAR(34)," "),"“"," "),"”"," "),"'"," "),"’"," "),"‘"," "),"("," "),")"," "),"["," "),"]"," "),"{"," "),"}"," "),","," "),";"," "),"|"," "),":"," "),"/"," "),"\"," ")))</f>
        <v/>
      </c>
      <c r="R1009" s="50">
        <f>IF(ISNUMBER(FIND(" ",Q1009)),LEFT(Q1009,FIND(" ",Q1009)-1),"")</f>
        <v/>
      </c>
      <c r="S1009" s="50">
        <f>IF(ISNUMBER(FIND(" ",Q1009)),TRIM(MID(Q1009,FIND(" ",Q1009)+1,999)),Q1009)</f>
        <v/>
      </c>
      <c r="T1009"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1009&amp;"")," "," "),"﻿"," "),"​"," "),"⁠"," ")," "," ")," "," "),CHAR(9)," "),CHAR(10)," "),CHAR(13)," "),"MAPCODE"," "),CHAR(34)," "),"“"," "),"”"," "),"'"," "),"’"," "),"‘"," "),"("," "),")"," "),"["," "),"]"," "),"{"," "),"}"," "),","," "),";"," "),"|"," "),":"," "),"/"," "),"\"," "))</f>
        <v/>
      </c>
      <c r="U1009" s="50">
        <f>IF(R1009&lt;&gt;"",R1009,T1009)</f>
        <v/>
      </c>
      <c r="V1009" s="50">
        <f>IFERROR(FIND(".",S1009),0)</f>
        <v/>
      </c>
      <c r="W1009" s="50">
        <f>IF(V1009&gt;0,V1009-1,LEN(S1009))</f>
        <v/>
      </c>
      <c r="X1009" s="50">
        <f>IF(V1009=0,"",IFERROR(LEFT(MID(S1009,V1009+1,99),FIND("-",MID(S1009,V1009+1,99))-1),MID(S1009,V1009+1,99)))</f>
        <v/>
      </c>
      <c r="Y1009" s="50">
        <f>LEN(X1009)</f>
        <v/>
      </c>
      <c r="Z1009"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1009,"0",""),"1",""),"2",""),"3",""),"4",""),"5",""),"6",""),"7",""),"8",""),"9",""),"A",""),"B",""),"C",""),"D",""),"E",""),"F",""),"G",""),"H",""),"I",""),"J",""),"K",""),"L",""),"M",""),"N",""),"O",""),"P",""),"Q",""),"R",""),"S",""),"T",""),"U",""),"V",""),"W",""),"X",""),"Y",""),"Z",""),".",""),"-","")</f>
        <v/>
      </c>
      <c r="AA1009" s="50">
        <f>LEN(S1009)-LEN(SUBSTITUTE(S1009,".",""))</f>
        <v/>
      </c>
      <c r="AB1009" s="50">
        <f>AND(W1009=5,Y1009=4)</f>
        <v/>
      </c>
      <c r="AC1009" s="50">
        <f>IF(P1009="","",IF(S1009="","There is no mapcode in this row, only a country code.",IF(ISNUMBER(FIND(" ",S1009)),"There are too many spaces. A mapcode looks like ZAF RDD.2J: the country code, one space, then the code.",IF(Z1009&lt;&gt;"","Contains characters that can't be in a mapcode: "&amp;Z1009,IF(OR(AA1009&lt;&gt;1,W1009&lt;2,W1009&gt;5,Y1009&lt;2,Y1009&gt;4),"This doesn't look like a mapcode. Mapcodes look like RDD.2J: 2 to 5 letters or numbers, a dot, then 2 to 4 more.",IF(AND(U1009="",NOT(AB1009)),"MISSING",IF(AND(U1009&lt;&gt;"",OR(LEN(U1009)&lt;2,LEN(U1009)&gt;6,ISNUMBER(FIND(".",U1009)))),"The country code """&amp;U1009&amp;""" doesn't look right. Use a code like ZAF (South Africa) or US-CA (California).","")))))))</f>
        <v/>
      </c>
      <c r="AD1009" s="50">
        <f>AND(R1009&lt;&gt;"",T1009&lt;&gt;"",R1009&lt;&gt;T1009)</f>
        <v/>
      </c>
    </row>
    <row r="1010">
      <c r="B1010" s="44" t="n"/>
      <c r="C1010" s="44" t="n"/>
      <c r="D1010" s="45">
        <f>IF(P1010="","",IF(AC1010="MISSING","MISSING COUNTRY CODE",IF(AC1010&lt;&gt;"","NOT A VALID MAPCODE",IF(M1010="NO CONNECTION","NO CONNECTION",IF(NOT(ISNUMBER(F1010)),"NOT FOUND",IF(AD1010,"CONVERTED – PLEASE CHECK","CONVERTED"))))))</f>
        <v/>
      </c>
      <c r="E1010" s="46">
        <f>IF(OR(P1010="",AC1010&lt;&gt;""),"",TRIM(U1010&amp;" "&amp;S1010))</f>
        <v/>
      </c>
      <c r="F1010" s="47">
        <f>IF(OR(M1010="",M1010="NO CONNECTION"),"",IFERROR(VALUE(SUBSTITUTE(_xlfn.FILTERXML(M1010,"//latDeg"),".",MID(1/2,2,1))),""))</f>
        <v/>
      </c>
      <c r="G1010" s="47">
        <f>IF(OR(M1010="",M1010="NO CONNECTION"),"",IFERROR(VALUE(SUBSTITUTE(_xlfn.FILTERXML(M1010,"//lonDeg"),".",MID(1/2,2,1))),""))</f>
        <v/>
      </c>
      <c r="H1010" s="45">
        <f>IF(ISNUMBER(F1010),SUBSTITUTE(ROUND(F1010,6)&amp;"",",",".")&amp;", "&amp;SUBSTITUTE(ROUND(G1010,6)&amp;"",",","."),"")</f>
        <v/>
      </c>
      <c r="I1010" s="46">
        <f>IF(ISNUMBER(F1010),IFERROR(HYPERLINK("https://www.mymapcodes.com/go/?t="&amp;IF(U1010="","AAA",U1010)&amp;"&amp;ma="&amp;LEFT(S1010,V1010-1)&amp;"&amp;mb="&amp;MID(S1010,V1010+1,99),"Open on MyMapcodes →"),""),"")</f>
        <v/>
      </c>
      <c r="J1010" s="48">
        <f>IF(P1010="","",IF(AC1010="MISSING","Add the country code: put it in front of the mapcode (e.g. ZAF RDD.2J) or in column C. ZAF = South Africa.",IF(AC1010&lt;&gt;"",AC1010,IF(M1010="NO CONNECTION","Excel couldn't reach the mapcode service. Click the REFRESH RESULTS box just above the table.",IF(NOT(ISNUMBER(F1010)),"The mapcode service doesn't recognise "&amp;E1010&amp;". Check the mapcode and the country code.",IF(AD1010,"Two different country codes were given, so the one in front of the mapcode ("&amp;R1010&amp;") was used.",IF(E1010&lt;&gt;TRIM(UPPER(B1010&amp;"")),"Tidied up to "&amp;E1010&amp;".","")))))))</f>
        <v/>
      </c>
      <c r="L1010" s="49">
        <f>IF(E1010="","",MapcodeAPI&amp;"coords/"&amp;SUBSTITUTE(E1010," ","%20"))&amp;LEFT($B$13,0)</f>
        <v/>
      </c>
      <c r="M1010" s="49">
        <f>IF(L1010="","",IFERROR(_xlfn.WEBSERVICE(L1010),IF(MapcodeAPIBackup="","NO CONNECTION",IFERROR(_xlfn.WEBSERVICE(MapcodeAPIBackup&amp;MID(L1010,LEN(MapcodeAPI)+1,999)),"NO CONNECTION"))))</f>
        <v/>
      </c>
      <c r="N1010" t="inlineStr">
        <is>
          <t xml:space="preserve"> </t>
        </is>
      </c>
      <c r="P1010" s="50">
        <f>IFERROR(IF(AND(TRIM(B1010&amp;"")="",TRIM(C1010&amp;"")=""),"","#"&amp;UPPER(B1010&amp;"")),"#(ERROR)")</f>
        <v/>
      </c>
      <c r="Q1010" s="50">
        <f>IF(P1010="","",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1010,2,999)," "," "),"﻿"," "),"​"," "),"⁠"," ")," "," ")," "," "),CHAR(9)," "),CHAR(10)," "),CHAR(13)," "),"MAPCODE"," "),CHAR(34)," "),"“"," "),"”"," "),"'"," "),"’"," "),"‘"," "),"("," "),")"," "),"["," "),"]"," "),"{"," "),"}"," "),","," "),";"," "),"|"," "),":"," "),"/"," "),"\"," ")))</f>
        <v/>
      </c>
      <c r="R1010" s="50">
        <f>IF(ISNUMBER(FIND(" ",Q1010)),LEFT(Q1010,FIND(" ",Q1010)-1),"")</f>
        <v/>
      </c>
      <c r="S1010" s="50">
        <f>IF(ISNUMBER(FIND(" ",Q1010)),TRIM(MID(Q1010,FIND(" ",Q1010)+1,999)),Q1010)</f>
        <v/>
      </c>
      <c r="T1010"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1010&amp;"")," "," "),"﻿"," "),"​"," "),"⁠"," ")," "," ")," "," "),CHAR(9)," "),CHAR(10)," "),CHAR(13)," "),"MAPCODE"," "),CHAR(34)," "),"“"," "),"”"," "),"'"," "),"’"," "),"‘"," "),"("," "),")"," "),"["," "),"]"," "),"{"," "),"}"," "),","," "),";"," "),"|"," "),":"," "),"/"," "),"\"," "))</f>
        <v/>
      </c>
      <c r="U1010" s="50">
        <f>IF(R1010&lt;&gt;"",R1010,T1010)</f>
        <v/>
      </c>
      <c r="V1010" s="50">
        <f>IFERROR(FIND(".",S1010),0)</f>
        <v/>
      </c>
      <c r="W1010" s="50">
        <f>IF(V1010&gt;0,V1010-1,LEN(S1010))</f>
        <v/>
      </c>
      <c r="X1010" s="50">
        <f>IF(V1010=0,"",IFERROR(LEFT(MID(S1010,V1010+1,99),FIND("-",MID(S1010,V1010+1,99))-1),MID(S1010,V1010+1,99)))</f>
        <v/>
      </c>
      <c r="Y1010" s="50">
        <f>LEN(X1010)</f>
        <v/>
      </c>
      <c r="Z1010"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1010,"0",""),"1",""),"2",""),"3",""),"4",""),"5",""),"6",""),"7",""),"8",""),"9",""),"A",""),"B",""),"C",""),"D",""),"E",""),"F",""),"G",""),"H",""),"I",""),"J",""),"K",""),"L",""),"M",""),"N",""),"O",""),"P",""),"Q",""),"R",""),"S",""),"T",""),"U",""),"V",""),"W",""),"X",""),"Y",""),"Z",""),".",""),"-","")</f>
        <v/>
      </c>
      <c r="AA1010" s="50">
        <f>LEN(S1010)-LEN(SUBSTITUTE(S1010,".",""))</f>
        <v/>
      </c>
      <c r="AB1010" s="50">
        <f>AND(W1010=5,Y1010=4)</f>
        <v/>
      </c>
      <c r="AC1010" s="50">
        <f>IF(P1010="","",IF(S1010="","There is no mapcode in this row, only a country code.",IF(ISNUMBER(FIND(" ",S1010)),"There are too many spaces. A mapcode looks like ZAF RDD.2J: the country code, one space, then the code.",IF(Z1010&lt;&gt;"","Contains characters that can't be in a mapcode: "&amp;Z1010,IF(OR(AA1010&lt;&gt;1,W1010&lt;2,W1010&gt;5,Y1010&lt;2,Y1010&gt;4),"This doesn't look like a mapcode. Mapcodes look like RDD.2J: 2 to 5 letters or numbers, a dot, then 2 to 4 more.",IF(AND(U1010="",NOT(AB1010)),"MISSING",IF(AND(U1010&lt;&gt;"",OR(LEN(U1010)&lt;2,LEN(U1010)&gt;6,ISNUMBER(FIND(".",U1010)))),"The country code """&amp;U1010&amp;""" doesn't look right. Use a code like ZAF (South Africa) or US-CA (California).","")))))))</f>
        <v/>
      </c>
      <c r="AD1010" s="50">
        <f>AND(R1010&lt;&gt;"",T1010&lt;&gt;"",R1010&lt;&gt;T1010)</f>
        <v/>
      </c>
    </row>
    <row r="1011">
      <c r="B1011" s="44" t="n"/>
      <c r="C1011" s="44" t="n"/>
      <c r="D1011" s="45">
        <f>IF(P1011="","",IF(AC1011="MISSING","MISSING COUNTRY CODE",IF(AC1011&lt;&gt;"","NOT A VALID MAPCODE",IF(M1011="NO CONNECTION","NO CONNECTION",IF(NOT(ISNUMBER(F1011)),"NOT FOUND",IF(AD1011,"CONVERTED – PLEASE CHECK","CONVERTED"))))))</f>
        <v/>
      </c>
      <c r="E1011" s="46">
        <f>IF(OR(P1011="",AC1011&lt;&gt;""),"",TRIM(U1011&amp;" "&amp;S1011))</f>
        <v/>
      </c>
      <c r="F1011" s="47">
        <f>IF(OR(M1011="",M1011="NO CONNECTION"),"",IFERROR(VALUE(SUBSTITUTE(_xlfn.FILTERXML(M1011,"//latDeg"),".",MID(1/2,2,1))),""))</f>
        <v/>
      </c>
      <c r="G1011" s="47">
        <f>IF(OR(M1011="",M1011="NO CONNECTION"),"",IFERROR(VALUE(SUBSTITUTE(_xlfn.FILTERXML(M1011,"//lonDeg"),".",MID(1/2,2,1))),""))</f>
        <v/>
      </c>
      <c r="H1011" s="45">
        <f>IF(ISNUMBER(F1011),SUBSTITUTE(ROUND(F1011,6)&amp;"",",",".")&amp;", "&amp;SUBSTITUTE(ROUND(G1011,6)&amp;"",",","."),"")</f>
        <v/>
      </c>
      <c r="I1011" s="46">
        <f>IF(ISNUMBER(F1011),IFERROR(HYPERLINK("https://www.mymapcodes.com/go/?t="&amp;IF(U1011="","AAA",U1011)&amp;"&amp;ma="&amp;LEFT(S1011,V1011-1)&amp;"&amp;mb="&amp;MID(S1011,V1011+1,99),"Open on MyMapcodes →"),""),"")</f>
        <v/>
      </c>
      <c r="J1011" s="48">
        <f>IF(P1011="","",IF(AC1011="MISSING","Add the country code: put it in front of the mapcode (e.g. ZAF RDD.2J) or in column C. ZAF = South Africa.",IF(AC1011&lt;&gt;"",AC1011,IF(M1011="NO CONNECTION","Excel couldn't reach the mapcode service. Click the REFRESH RESULTS box just above the table.",IF(NOT(ISNUMBER(F1011)),"The mapcode service doesn't recognise "&amp;E1011&amp;". Check the mapcode and the country code.",IF(AD1011,"Two different country codes were given, so the one in front of the mapcode ("&amp;R1011&amp;") was used.",IF(E1011&lt;&gt;TRIM(UPPER(B1011&amp;"")),"Tidied up to "&amp;E1011&amp;".","")))))))</f>
        <v/>
      </c>
      <c r="L1011" s="49">
        <f>IF(E1011="","",MapcodeAPI&amp;"coords/"&amp;SUBSTITUTE(E1011," ","%20"))&amp;LEFT($B$13,0)</f>
        <v/>
      </c>
      <c r="M1011" s="49">
        <f>IF(L1011="","",IFERROR(_xlfn.WEBSERVICE(L1011),IF(MapcodeAPIBackup="","NO CONNECTION",IFERROR(_xlfn.WEBSERVICE(MapcodeAPIBackup&amp;MID(L1011,LEN(MapcodeAPI)+1,999)),"NO CONNECTION"))))</f>
        <v/>
      </c>
      <c r="N1011" t="inlineStr">
        <is>
          <t xml:space="preserve"> </t>
        </is>
      </c>
      <c r="P1011" s="50">
        <f>IFERROR(IF(AND(TRIM(B1011&amp;"")="",TRIM(C1011&amp;"")=""),"","#"&amp;UPPER(B1011&amp;"")),"#(ERROR)")</f>
        <v/>
      </c>
      <c r="Q1011" s="50">
        <f>IF(P1011="","",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1011,2,999)," "," "),"﻿"," "),"​"," "),"⁠"," ")," "," ")," "," "),CHAR(9)," "),CHAR(10)," "),CHAR(13)," "),"MAPCODE"," "),CHAR(34)," "),"“"," "),"”"," "),"'"," "),"’"," "),"‘"," "),"("," "),")"," "),"["," "),"]"," "),"{"," "),"}"," "),","," "),";"," "),"|"," "),":"," "),"/"," "),"\"," ")))</f>
        <v/>
      </c>
      <c r="R1011" s="50">
        <f>IF(ISNUMBER(FIND(" ",Q1011)),LEFT(Q1011,FIND(" ",Q1011)-1),"")</f>
        <v/>
      </c>
      <c r="S1011" s="50">
        <f>IF(ISNUMBER(FIND(" ",Q1011)),TRIM(MID(Q1011,FIND(" ",Q1011)+1,999)),Q1011)</f>
        <v/>
      </c>
      <c r="T1011"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1011&amp;"")," "," "),"﻿"," "),"​"," "),"⁠"," ")," "," ")," "," "),CHAR(9)," "),CHAR(10)," "),CHAR(13)," "),"MAPCODE"," "),CHAR(34)," "),"“"," "),"”"," "),"'"," "),"’"," "),"‘"," "),"("," "),")"," "),"["," "),"]"," "),"{"," "),"}"," "),","," "),";"," "),"|"," "),":"," "),"/"," "),"\"," "))</f>
        <v/>
      </c>
      <c r="U1011" s="50">
        <f>IF(R1011&lt;&gt;"",R1011,T1011)</f>
        <v/>
      </c>
      <c r="V1011" s="50">
        <f>IFERROR(FIND(".",S1011),0)</f>
        <v/>
      </c>
      <c r="W1011" s="50">
        <f>IF(V1011&gt;0,V1011-1,LEN(S1011))</f>
        <v/>
      </c>
      <c r="X1011" s="50">
        <f>IF(V1011=0,"",IFERROR(LEFT(MID(S1011,V1011+1,99),FIND("-",MID(S1011,V1011+1,99))-1),MID(S1011,V1011+1,99)))</f>
        <v/>
      </c>
      <c r="Y1011" s="50">
        <f>LEN(X1011)</f>
        <v/>
      </c>
      <c r="Z1011"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1011,"0",""),"1",""),"2",""),"3",""),"4",""),"5",""),"6",""),"7",""),"8",""),"9",""),"A",""),"B",""),"C",""),"D",""),"E",""),"F",""),"G",""),"H",""),"I",""),"J",""),"K",""),"L",""),"M",""),"N",""),"O",""),"P",""),"Q",""),"R",""),"S",""),"T",""),"U",""),"V",""),"W",""),"X",""),"Y",""),"Z",""),".",""),"-","")</f>
        <v/>
      </c>
      <c r="AA1011" s="50">
        <f>LEN(S1011)-LEN(SUBSTITUTE(S1011,".",""))</f>
        <v/>
      </c>
      <c r="AB1011" s="50">
        <f>AND(W1011=5,Y1011=4)</f>
        <v/>
      </c>
      <c r="AC1011" s="50">
        <f>IF(P1011="","",IF(S1011="","There is no mapcode in this row, only a country code.",IF(ISNUMBER(FIND(" ",S1011)),"There are too many spaces. A mapcode looks like ZAF RDD.2J: the country code, one space, then the code.",IF(Z1011&lt;&gt;"","Contains characters that can't be in a mapcode: "&amp;Z1011,IF(OR(AA1011&lt;&gt;1,W1011&lt;2,W1011&gt;5,Y1011&lt;2,Y1011&gt;4),"This doesn't look like a mapcode. Mapcodes look like RDD.2J: 2 to 5 letters or numbers, a dot, then 2 to 4 more.",IF(AND(U1011="",NOT(AB1011)),"MISSING",IF(AND(U1011&lt;&gt;"",OR(LEN(U1011)&lt;2,LEN(U1011)&gt;6,ISNUMBER(FIND(".",U1011)))),"The country code """&amp;U1011&amp;""" doesn't look right. Use a code like ZAF (South Africa) or US-CA (California).","")))))))</f>
        <v/>
      </c>
      <c r="AD1011" s="50">
        <f>AND(R1011&lt;&gt;"",T1011&lt;&gt;"",R1011&lt;&gt;T1011)</f>
        <v/>
      </c>
    </row>
    <row r="1012">
      <c r="B1012" s="44" t="n"/>
      <c r="C1012" s="44" t="n"/>
      <c r="D1012" s="45">
        <f>IF(P1012="","",IF(AC1012="MISSING","MISSING COUNTRY CODE",IF(AC1012&lt;&gt;"","NOT A VALID MAPCODE",IF(M1012="NO CONNECTION","NO CONNECTION",IF(NOT(ISNUMBER(F1012)),"NOT FOUND",IF(AD1012,"CONVERTED – PLEASE CHECK","CONVERTED"))))))</f>
        <v/>
      </c>
      <c r="E1012" s="46">
        <f>IF(OR(P1012="",AC1012&lt;&gt;""),"",TRIM(U1012&amp;" "&amp;S1012))</f>
        <v/>
      </c>
      <c r="F1012" s="47">
        <f>IF(OR(M1012="",M1012="NO CONNECTION"),"",IFERROR(VALUE(SUBSTITUTE(_xlfn.FILTERXML(M1012,"//latDeg"),".",MID(1/2,2,1))),""))</f>
        <v/>
      </c>
      <c r="G1012" s="47">
        <f>IF(OR(M1012="",M1012="NO CONNECTION"),"",IFERROR(VALUE(SUBSTITUTE(_xlfn.FILTERXML(M1012,"//lonDeg"),".",MID(1/2,2,1))),""))</f>
        <v/>
      </c>
      <c r="H1012" s="45">
        <f>IF(ISNUMBER(F1012),SUBSTITUTE(ROUND(F1012,6)&amp;"",",",".")&amp;", "&amp;SUBSTITUTE(ROUND(G1012,6)&amp;"",",","."),"")</f>
        <v/>
      </c>
      <c r="I1012" s="46">
        <f>IF(ISNUMBER(F1012),IFERROR(HYPERLINK("https://www.mymapcodes.com/go/?t="&amp;IF(U1012="","AAA",U1012)&amp;"&amp;ma="&amp;LEFT(S1012,V1012-1)&amp;"&amp;mb="&amp;MID(S1012,V1012+1,99),"Open on MyMapcodes →"),""),"")</f>
        <v/>
      </c>
      <c r="J1012" s="48">
        <f>IF(P1012="","",IF(AC1012="MISSING","Add the country code: put it in front of the mapcode (e.g. ZAF RDD.2J) or in column C. ZAF = South Africa.",IF(AC1012&lt;&gt;"",AC1012,IF(M1012="NO CONNECTION","Excel couldn't reach the mapcode service. Click the REFRESH RESULTS box just above the table.",IF(NOT(ISNUMBER(F1012)),"The mapcode service doesn't recognise "&amp;E1012&amp;". Check the mapcode and the country code.",IF(AD1012,"Two different country codes were given, so the one in front of the mapcode ("&amp;R1012&amp;") was used.",IF(E1012&lt;&gt;TRIM(UPPER(B1012&amp;"")),"Tidied up to "&amp;E1012&amp;".","")))))))</f>
        <v/>
      </c>
      <c r="L1012" s="49">
        <f>IF(E1012="","",MapcodeAPI&amp;"coords/"&amp;SUBSTITUTE(E1012," ","%20"))&amp;LEFT($B$13,0)</f>
        <v/>
      </c>
      <c r="M1012" s="49">
        <f>IF(L1012="","",IFERROR(_xlfn.WEBSERVICE(L1012),IF(MapcodeAPIBackup="","NO CONNECTION",IFERROR(_xlfn.WEBSERVICE(MapcodeAPIBackup&amp;MID(L1012,LEN(MapcodeAPI)+1,999)),"NO CONNECTION"))))</f>
        <v/>
      </c>
      <c r="N1012" t="inlineStr">
        <is>
          <t xml:space="preserve"> </t>
        </is>
      </c>
      <c r="P1012" s="50">
        <f>IFERROR(IF(AND(TRIM(B1012&amp;"")="",TRIM(C1012&amp;"")=""),"","#"&amp;UPPER(B1012&amp;"")),"#(ERROR)")</f>
        <v/>
      </c>
      <c r="Q1012" s="50">
        <f>IF(P1012="","",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1012,2,999)," "," "),"﻿"," "),"​"," "),"⁠"," ")," "," ")," "," "),CHAR(9)," "),CHAR(10)," "),CHAR(13)," "),"MAPCODE"," "),CHAR(34)," "),"“"," "),"”"," "),"'"," "),"’"," "),"‘"," "),"("," "),")"," "),"["," "),"]"," "),"{"," "),"}"," "),","," "),";"," "),"|"," "),":"," "),"/"," "),"\"," ")))</f>
        <v/>
      </c>
      <c r="R1012" s="50">
        <f>IF(ISNUMBER(FIND(" ",Q1012)),LEFT(Q1012,FIND(" ",Q1012)-1),"")</f>
        <v/>
      </c>
      <c r="S1012" s="50">
        <f>IF(ISNUMBER(FIND(" ",Q1012)),TRIM(MID(Q1012,FIND(" ",Q1012)+1,999)),Q1012)</f>
        <v/>
      </c>
      <c r="T1012"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1012&amp;"")," "," "),"﻿"," "),"​"," "),"⁠"," ")," "," ")," "," "),CHAR(9)," "),CHAR(10)," "),CHAR(13)," "),"MAPCODE"," "),CHAR(34)," "),"“"," "),"”"," "),"'"," "),"’"," "),"‘"," "),"("," "),")"," "),"["," "),"]"," "),"{"," "),"}"," "),","," "),";"," "),"|"," "),":"," "),"/"," "),"\"," "))</f>
        <v/>
      </c>
      <c r="U1012" s="50">
        <f>IF(R1012&lt;&gt;"",R1012,T1012)</f>
        <v/>
      </c>
      <c r="V1012" s="50">
        <f>IFERROR(FIND(".",S1012),0)</f>
        <v/>
      </c>
      <c r="W1012" s="50">
        <f>IF(V1012&gt;0,V1012-1,LEN(S1012))</f>
        <v/>
      </c>
      <c r="X1012" s="50">
        <f>IF(V1012=0,"",IFERROR(LEFT(MID(S1012,V1012+1,99),FIND("-",MID(S1012,V1012+1,99))-1),MID(S1012,V1012+1,99)))</f>
        <v/>
      </c>
      <c r="Y1012" s="50">
        <f>LEN(X1012)</f>
        <v/>
      </c>
      <c r="Z1012"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1012,"0",""),"1",""),"2",""),"3",""),"4",""),"5",""),"6",""),"7",""),"8",""),"9",""),"A",""),"B",""),"C",""),"D",""),"E",""),"F",""),"G",""),"H",""),"I",""),"J",""),"K",""),"L",""),"M",""),"N",""),"O",""),"P",""),"Q",""),"R",""),"S",""),"T",""),"U",""),"V",""),"W",""),"X",""),"Y",""),"Z",""),".",""),"-","")</f>
        <v/>
      </c>
      <c r="AA1012" s="50">
        <f>LEN(S1012)-LEN(SUBSTITUTE(S1012,".",""))</f>
        <v/>
      </c>
      <c r="AB1012" s="50">
        <f>AND(W1012=5,Y1012=4)</f>
        <v/>
      </c>
      <c r="AC1012" s="50">
        <f>IF(P1012="","",IF(S1012="","There is no mapcode in this row, only a country code.",IF(ISNUMBER(FIND(" ",S1012)),"There are too many spaces. A mapcode looks like ZAF RDD.2J: the country code, one space, then the code.",IF(Z1012&lt;&gt;"","Contains characters that can't be in a mapcode: "&amp;Z1012,IF(OR(AA1012&lt;&gt;1,W1012&lt;2,W1012&gt;5,Y1012&lt;2,Y1012&gt;4),"This doesn't look like a mapcode. Mapcodes look like RDD.2J: 2 to 5 letters or numbers, a dot, then 2 to 4 more.",IF(AND(U1012="",NOT(AB1012)),"MISSING",IF(AND(U1012&lt;&gt;"",OR(LEN(U1012)&lt;2,LEN(U1012)&gt;6,ISNUMBER(FIND(".",U1012)))),"The country code """&amp;U1012&amp;""" doesn't look right. Use a code like ZAF (South Africa) or US-CA (California).","")))))))</f>
        <v/>
      </c>
      <c r="AD1012" s="50">
        <f>AND(R1012&lt;&gt;"",T1012&lt;&gt;"",R1012&lt;&gt;T1012)</f>
        <v/>
      </c>
    </row>
    <row r="1013">
      <c r="B1013" s="44" t="n"/>
      <c r="C1013" s="44" t="n"/>
      <c r="D1013" s="45">
        <f>IF(P1013="","",IF(AC1013="MISSING","MISSING COUNTRY CODE",IF(AC1013&lt;&gt;"","NOT A VALID MAPCODE",IF(M1013="NO CONNECTION","NO CONNECTION",IF(NOT(ISNUMBER(F1013)),"NOT FOUND",IF(AD1013,"CONVERTED – PLEASE CHECK","CONVERTED"))))))</f>
        <v/>
      </c>
      <c r="E1013" s="46">
        <f>IF(OR(P1013="",AC1013&lt;&gt;""),"",TRIM(U1013&amp;" "&amp;S1013))</f>
        <v/>
      </c>
      <c r="F1013" s="47">
        <f>IF(OR(M1013="",M1013="NO CONNECTION"),"",IFERROR(VALUE(SUBSTITUTE(_xlfn.FILTERXML(M1013,"//latDeg"),".",MID(1/2,2,1))),""))</f>
        <v/>
      </c>
      <c r="G1013" s="47">
        <f>IF(OR(M1013="",M1013="NO CONNECTION"),"",IFERROR(VALUE(SUBSTITUTE(_xlfn.FILTERXML(M1013,"//lonDeg"),".",MID(1/2,2,1))),""))</f>
        <v/>
      </c>
      <c r="H1013" s="45">
        <f>IF(ISNUMBER(F1013),SUBSTITUTE(ROUND(F1013,6)&amp;"",",",".")&amp;", "&amp;SUBSTITUTE(ROUND(G1013,6)&amp;"",",","."),"")</f>
        <v/>
      </c>
      <c r="I1013" s="46">
        <f>IF(ISNUMBER(F1013),IFERROR(HYPERLINK("https://www.mymapcodes.com/go/?t="&amp;IF(U1013="","AAA",U1013)&amp;"&amp;ma="&amp;LEFT(S1013,V1013-1)&amp;"&amp;mb="&amp;MID(S1013,V1013+1,99),"Open on MyMapcodes →"),""),"")</f>
        <v/>
      </c>
      <c r="J1013" s="48">
        <f>IF(P1013="","",IF(AC1013="MISSING","Add the country code: put it in front of the mapcode (e.g. ZAF RDD.2J) or in column C. ZAF = South Africa.",IF(AC1013&lt;&gt;"",AC1013,IF(M1013="NO CONNECTION","Excel couldn't reach the mapcode service. Click the REFRESH RESULTS box just above the table.",IF(NOT(ISNUMBER(F1013)),"The mapcode service doesn't recognise "&amp;E1013&amp;". Check the mapcode and the country code.",IF(AD1013,"Two different country codes were given, so the one in front of the mapcode ("&amp;R1013&amp;") was used.",IF(E1013&lt;&gt;TRIM(UPPER(B1013&amp;"")),"Tidied up to "&amp;E1013&amp;".","")))))))</f>
        <v/>
      </c>
      <c r="L1013" s="49">
        <f>IF(E1013="","",MapcodeAPI&amp;"coords/"&amp;SUBSTITUTE(E1013," ","%20"))&amp;LEFT($B$13,0)</f>
        <v/>
      </c>
      <c r="M1013" s="49">
        <f>IF(L1013="","",IFERROR(_xlfn.WEBSERVICE(L1013),IF(MapcodeAPIBackup="","NO CONNECTION",IFERROR(_xlfn.WEBSERVICE(MapcodeAPIBackup&amp;MID(L1013,LEN(MapcodeAPI)+1,999)),"NO CONNECTION"))))</f>
        <v/>
      </c>
      <c r="N1013" t="inlineStr">
        <is>
          <t xml:space="preserve"> </t>
        </is>
      </c>
      <c r="P1013" s="50">
        <f>IFERROR(IF(AND(TRIM(B1013&amp;"")="",TRIM(C1013&amp;"")=""),"","#"&amp;UPPER(B1013&amp;"")),"#(ERROR)")</f>
        <v/>
      </c>
      <c r="Q1013" s="50">
        <f>IF(P1013="","",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1013,2,999)," "," "),"﻿"," "),"​"," "),"⁠"," ")," "," ")," "," "),CHAR(9)," "),CHAR(10)," "),CHAR(13)," "),"MAPCODE"," "),CHAR(34)," "),"“"," "),"”"," "),"'"," "),"’"," "),"‘"," "),"("," "),")"," "),"["," "),"]"," "),"{"," "),"}"," "),","," "),";"," "),"|"," "),":"," "),"/"," "),"\"," ")))</f>
        <v/>
      </c>
      <c r="R1013" s="50">
        <f>IF(ISNUMBER(FIND(" ",Q1013)),LEFT(Q1013,FIND(" ",Q1013)-1),"")</f>
        <v/>
      </c>
      <c r="S1013" s="50">
        <f>IF(ISNUMBER(FIND(" ",Q1013)),TRIM(MID(Q1013,FIND(" ",Q1013)+1,999)),Q1013)</f>
        <v/>
      </c>
      <c r="T1013"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1013&amp;"")," "," "),"﻿"," "),"​"," "),"⁠"," ")," "," ")," "," "),CHAR(9)," "),CHAR(10)," "),CHAR(13)," "),"MAPCODE"," "),CHAR(34)," "),"“"," "),"”"," "),"'"," "),"’"," "),"‘"," "),"("," "),")"," "),"["," "),"]"," "),"{"," "),"}"," "),","," "),";"," "),"|"," "),":"," "),"/"," "),"\"," "))</f>
        <v/>
      </c>
      <c r="U1013" s="50">
        <f>IF(R1013&lt;&gt;"",R1013,T1013)</f>
        <v/>
      </c>
      <c r="V1013" s="50">
        <f>IFERROR(FIND(".",S1013),0)</f>
        <v/>
      </c>
      <c r="W1013" s="50">
        <f>IF(V1013&gt;0,V1013-1,LEN(S1013))</f>
        <v/>
      </c>
      <c r="X1013" s="50">
        <f>IF(V1013=0,"",IFERROR(LEFT(MID(S1013,V1013+1,99),FIND("-",MID(S1013,V1013+1,99))-1),MID(S1013,V1013+1,99)))</f>
        <v/>
      </c>
      <c r="Y1013" s="50">
        <f>LEN(X1013)</f>
        <v/>
      </c>
      <c r="Z1013"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1013,"0",""),"1",""),"2",""),"3",""),"4",""),"5",""),"6",""),"7",""),"8",""),"9",""),"A",""),"B",""),"C",""),"D",""),"E",""),"F",""),"G",""),"H",""),"I",""),"J",""),"K",""),"L",""),"M",""),"N",""),"O",""),"P",""),"Q",""),"R",""),"S",""),"T",""),"U",""),"V",""),"W",""),"X",""),"Y",""),"Z",""),".",""),"-","")</f>
        <v/>
      </c>
      <c r="AA1013" s="50">
        <f>LEN(S1013)-LEN(SUBSTITUTE(S1013,".",""))</f>
        <v/>
      </c>
      <c r="AB1013" s="50">
        <f>AND(W1013=5,Y1013=4)</f>
        <v/>
      </c>
      <c r="AC1013" s="50">
        <f>IF(P1013="","",IF(S1013="","There is no mapcode in this row, only a country code.",IF(ISNUMBER(FIND(" ",S1013)),"There are too many spaces. A mapcode looks like ZAF RDD.2J: the country code, one space, then the code.",IF(Z1013&lt;&gt;"","Contains characters that can't be in a mapcode: "&amp;Z1013,IF(OR(AA1013&lt;&gt;1,W1013&lt;2,W1013&gt;5,Y1013&lt;2,Y1013&gt;4),"This doesn't look like a mapcode. Mapcodes look like RDD.2J: 2 to 5 letters or numbers, a dot, then 2 to 4 more.",IF(AND(U1013="",NOT(AB1013)),"MISSING",IF(AND(U1013&lt;&gt;"",OR(LEN(U1013)&lt;2,LEN(U1013)&gt;6,ISNUMBER(FIND(".",U1013)))),"The country code """&amp;U1013&amp;""" doesn't look right. Use a code like ZAF (South Africa) or US-CA (California).","")))))))</f>
        <v/>
      </c>
      <c r="AD1013" s="50">
        <f>AND(R1013&lt;&gt;"",T1013&lt;&gt;"",R1013&lt;&gt;T1013)</f>
        <v/>
      </c>
    </row>
    <row r="1014">
      <c r="B1014" s="44" t="n"/>
      <c r="C1014" s="44" t="n"/>
      <c r="D1014" s="45">
        <f>IF(P1014="","",IF(AC1014="MISSING","MISSING COUNTRY CODE",IF(AC1014&lt;&gt;"","NOT A VALID MAPCODE",IF(M1014="NO CONNECTION","NO CONNECTION",IF(NOT(ISNUMBER(F1014)),"NOT FOUND",IF(AD1014,"CONVERTED – PLEASE CHECK","CONVERTED"))))))</f>
        <v/>
      </c>
      <c r="E1014" s="46">
        <f>IF(OR(P1014="",AC1014&lt;&gt;""),"",TRIM(U1014&amp;" "&amp;S1014))</f>
        <v/>
      </c>
      <c r="F1014" s="47">
        <f>IF(OR(M1014="",M1014="NO CONNECTION"),"",IFERROR(VALUE(SUBSTITUTE(_xlfn.FILTERXML(M1014,"//latDeg"),".",MID(1/2,2,1))),""))</f>
        <v/>
      </c>
      <c r="G1014" s="47">
        <f>IF(OR(M1014="",M1014="NO CONNECTION"),"",IFERROR(VALUE(SUBSTITUTE(_xlfn.FILTERXML(M1014,"//lonDeg"),".",MID(1/2,2,1))),""))</f>
        <v/>
      </c>
      <c r="H1014" s="45">
        <f>IF(ISNUMBER(F1014),SUBSTITUTE(ROUND(F1014,6)&amp;"",",",".")&amp;", "&amp;SUBSTITUTE(ROUND(G1014,6)&amp;"",",","."),"")</f>
        <v/>
      </c>
      <c r="I1014" s="46">
        <f>IF(ISNUMBER(F1014),IFERROR(HYPERLINK("https://www.mymapcodes.com/go/?t="&amp;IF(U1014="","AAA",U1014)&amp;"&amp;ma="&amp;LEFT(S1014,V1014-1)&amp;"&amp;mb="&amp;MID(S1014,V1014+1,99),"Open on MyMapcodes →"),""),"")</f>
        <v/>
      </c>
      <c r="J1014" s="48">
        <f>IF(P1014="","",IF(AC1014="MISSING","Add the country code: put it in front of the mapcode (e.g. ZAF RDD.2J) or in column C. ZAF = South Africa.",IF(AC1014&lt;&gt;"",AC1014,IF(M1014="NO CONNECTION","Excel couldn't reach the mapcode service. Click the REFRESH RESULTS box just above the table.",IF(NOT(ISNUMBER(F1014)),"The mapcode service doesn't recognise "&amp;E1014&amp;". Check the mapcode and the country code.",IF(AD1014,"Two different country codes were given, so the one in front of the mapcode ("&amp;R1014&amp;") was used.",IF(E1014&lt;&gt;TRIM(UPPER(B1014&amp;"")),"Tidied up to "&amp;E1014&amp;".","")))))))</f>
        <v/>
      </c>
      <c r="L1014" s="49">
        <f>IF(E1014="","",MapcodeAPI&amp;"coords/"&amp;SUBSTITUTE(E1014," ","%20"))&amp;LEFT($B$13,0)</f>
        <v/>
      </c>
      <c r="M1014" s="49">
        <f>IF(L1014="","",IFERROR(_xlfn.WEBSERVICE(L1014),IF(MapcodeAPIBackup="","NO CONNECTION",IFERROR(_xlfn.WEBSERVICE(MapcodeAPIBackup&amp;MID(L1014,LEN(MapcodeAPI)+1,999)),"NO CONNECTION"))))</f>
        <v/>
      </c>
      <c r="N1014" t="inlineStr">
        <is>
          <t xml:space="preserve"> </t>
        </is>
      </c>
      <c r="P1014" s="50">
        <f>IFERROR(IF(AND(TRIM(B1014&amp;"")="",TRIM(C1014&amp;"")=""),"","#"&amp;UPPER(B1014&amp;"")),"#(ERROR)")</f>
        <v/>
      </c>
      <c r="Q1014" s="50">
        <f>IF(P1014="","",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1014,2,999)," "," "),"﻿"," "),"​"," "),"⁠"," ")," "," ")," "," "),CHAR(9)," "),CHAR(10)," "),CHAR(13)," "),"MAPCODE"," "),CHAR(34)," "),"“"," "),"”"," "),"'"," "),"’"," "),"‘"," "),"("," "),")"," "),"["," "),"]"," "),"{"," "),"}"," "),","," "),";"," "),"|"," "),":"," "),"/"," "),"\"," ")))</f>
        <v/>
      </c>
      <c r="R1014" s="50">
        <f>IF(ISNUMBER(FIND(" ",Q1014)),LEFT(Q1014,FIND(" ",Q1014)-1),"")</f>
        <v/>
      </c>
      <c r="S1014" s="50">
        <f>IF(ISNUMBER(FIND(" ",Q1014)),TRIM(MID(Q1014,FIND(" ",Q1014)+1,999)),Q1014)</f>
        <v/>
      </c>
      <c r="T1014"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1014&amp;"")," "," "),"﻿"," "),"​"," "),"⁠"," ")," "," ")," "," "),CHAR(9)," "),CHAR(10)," "),CHAR(13)," "),"MAPCODE"," "),CHAR(34)," "),"“"," "),"”"," "),"'"," "),"’"," "),"‘"," "),"("," "),")"," "),"["," "),"]"," "),"{"," "),"}"," "),","," "),";"," "),"|"," "),":"," "),"/"," "),"\"," "))</f>
        <v/>
      </c>
      <c r="U1014" s="50">
        <f>IF(R1014&lt;&gt;"",R1014,T1014)</f>
        <v/>
      </c>
      <c r="V1014" s="50">
        <f>IFERROR(FIND(".",S1014),0)</f>
        <v/>
      </c>
      <c r="W1014" s="50">
        <f>IF(V1014&gt;0,V1014-1,LEN(S1014))</f>
        <v/>
      </c>
      <c r="X1014" s="50">
        <f>IF(V1014=0,"",IFERROR(LEFT(MID(S1014,V1014+1,99),FIND("-",MID(S1014,V1014+1,99))-1),MID(S1014,V1014+1,99)))</f>
        <v/>
      </c>
      <c r="Y1014" s="50">
        <f>LEN(X1014)</f>
        <v/>
      </c>
      <c r="Z1014"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1014,"0",""),"1",""),"2",""),"3",""),"4",""),"5",""),"6",""),"7",""),"8",""),"9",""),"A",""),"B",""),"C",""),"D",""),"E",""),"F",""),"G",""),"H",""),"I",""),"J",""),"K",""),"L",""),"M",""),"N",""),"O",""),"P",""),"Q",""),"R",""),"S",""),"T",""),"U",""),"V",""),"W",""),"X",""),"Y",""),"Z",""),".",""),"-","")</f>
        <v/>
      </c>
      <c r="AA1014" s="50">
        <f>LEN(S1014)-LEN(SUBSTITUTE(S1014,".",""))</f>
        <v/>
      </c>
      <c r="AB1014" s="50">
        <f>AND(W1014=5,Y1014=4)</f>
        <v/>
      </c>
      <c r="AC1014" s="50">
        <f>IF(P1014="","",IF(S1014="","There is no mapcode in this row, only a country code.",IF(ISNUMBER(FIND(" ",S1014)),"There are too many spaces. A mapcode looks like ZAF RDD.2J: the country code, one space, then the code.",IF(Z1014&lt;&gt;"","Contains characters that can't be in a mapcode: "&amp;Z1014,IF(OR(AA1014&lt;&gt;1,W1014&lt;2,W1014&gt;5,Y1014&lt;2,Y1014&gt;4),"This doesn't look like a mapcode. Mapcodes look like RDD.2J: 2 to 5 letters or numbers, a dot, then 2 to 4 more.",IF(AND(U1014="",NOT(AB1014)),"MISSING",IF(AND(U1014&lt;&gt;"",OR(LEN(U1014)&lt;2,LEN(U1014)&gt;6,ISNUMBER(FIND(".",U1014)))),"The country code """&amp;U1014&amp;""" doesn't look right. Use a code like ZAF (South Africa) or US-CA (California).","")))))))</f>
        <v/>
      </c>
      <c r="AD1014" s="50">
        <f>AND(R1014&lt;&gt;"",T1014&lt;&gt;"",R1014&lt;&gt;T1014)</f>
        <v/>
      </c>
    </row>
    <row r="1015">
      <c r="B1015" s="44" t="n"/>
      <c r="C1015" s="44" t="n"/>
      <c r="D1015" s="45">
        <f>IF(P1015="","",IF(AC1015="MISSING","MISSING COUNTRY CODE",IF(AC1015&lt;&gt;"","NOT A VALID MAPCODE",IF(M1015="NO CONNECTION","NO CONNECTION",IF(NOT(ISNUMBER(F1015)),"NOT FOUND",IF(AD1015,"CONVERTED – PLEASE CHECK","CONVERTED"))))))</f>
        <v/>
      </c>
      <c r="E1015" s="46">
        <f>IF(OR(P1015="",AC1015&lt;&gt;""),"",TRIM(U1015&amp;" "&amp;S1015))</f>
        <v/>
      </c>
      <c r="F1015" s="47">
        <f>IF(OR(M1015="",M1015="NO CONNECTION"),"",IFERROR(VALUE(SUBSTITUTE(_xlfn.FILTERXML(M1015,"//latDeg"),".",MID(1/2,2,1))),""))</f>
        <v/>
      </c>
      <c r="G1015" s="47">
        <f>IF(OR(M1015="",M1015="NO CONNECTION"),"",IFERROR(VALUE(SUBSTITUTE(_xlfn.FILTERXML(M1015,"//lonDeg"),".",MID(1/2,2,1))),""))</f>
        <v/>
      </c>
      <c r="H1015" s="45">
        <f>IF(ISNUMBER(F1015),SUBSTITUTE(ROUND(F1015,6)&amp;"",",",".")&amp;", "&amp;SUBSTITUTE(ROUND(G1015,6)&amp;"",",","."),"")</f>
        <v/>
      </c>
      <c r="I1015" s="46">
        <f>IF(ISNUMBER(F1015),IFERROR(HYPERLINK("https://www.mymapcodes.com/go/?t="&amp;IF(U1015="","AAA",U1015)&amp;"&amp;ma="&amp;LEFT(S1015,V1015-1)&amp;"&amp;mb="&amp;MID(S1015,V1015+1,99),"Open on MyMapcodes →"),""),"")</f>
        <v/>
      </c>
      <c r="J1015" s="48">
        <f>IF(P1015="","",IF(AC1015="MISSING","Add the country code: put it in front of the mapcode (e.g. ZAF RDD.2J) or in column C. ZAF = South Africa.",IF(AC1015&lt;&gt;"",AC1015,IF(M1015="NO CONNECTION","Excel couldn't reach the mapcode service. Click the REFRESH RESULTS box just above the table.",IF(NOT(ISNUMBER(F1015)),"The mapcode service doesn't recognise "&amp;E1015&amp;". Check the mapcode and the country code.",IF(AD1015,"Two different country codes were given, so the one in front of the mapcode ("&amp;R1015&amp;") was used.",IF(E1015&lt;&gt;TRIM(UPPER(B1015&amp;"")),"Tidied up to "&amp;E1015&amp;".","")))))))</f>
        <v/>
      </c>
      <c r="L1015" s="49">
        <f>IF(E1015="","",MapcodeAPI&amp;"coords/"&amp;SUBSTITUTE(E1015," ","%20"))&amp;LEFT($B$13,0)</f>
        <v/>
      </c>
      <c r="M1015" s="49">
        <f>IF(L1015="","",IFERROR(_xlfn.WEBSERVICE(L1015),IF(MapcodeAPIBackup="","NO CONNECTION",IFERROR(_xlfn.WEBSERVICE(MapcodeAPIBackup&amp;MID(L1015,LEN(MapcodeAPI)+1,999)),"NO CONNECTION"))))</f>
        <v/>
      </c>
      <c r="N1015" t="inlineStr">
        <is>
          <t xml:space="preserve"> </t>
        </is>
      </c>
      <c r="P1015" s="50">
        <f>IFERROR(IF(AND(TRIM(B1015&amp;"")="",TRIM(C1015&amp;"")=""),"","#"&amp;UPPER(B1015&amp;"")),"#(ERROR)")</f>
        <v/>
      </c>
      <c r="Q1015" s="50">
        <f>IF(P1015="","",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1015,2,999)," "," "),"﻿"," "),"​"," "),"⁠"," ")," "," ")," "," "),CHAR(9)," "),CHAR(10)," "),CHAR(13)," "),"MAPCODE"," "),CHAR(34)," "),"“"," "),"”"," "),"'"," "),"’"," "),"‘"," "),"("," "),")"," "),"["," "),"]"," "),"{"," "),"}"," "),","," "),";"," "),"|"," "),":"," "),"/"," "),"\"," ")))</f>
        <v/>
      </c>
      <c r="R1015" s="50">
        <f>IF(ISNUMBER(FIND(" ",Q1015)),LEFT(Q1015,FIND(" ",Q1015)-1),"")</f>
        <v/>
      </c>
      <c r="S1015" s="50">
        <f>IF(ISNUMBER(FIND(" ",Q1015)),TRIM(MID(Q1015,FIND(" ",Q1015)+1,999)),Q1015)</f>
        <v/>
      </c>
      <c r="T1015"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1015&amp;"")," "," "),"﻿"," "),"​"," "),"⁠"," ")," "," ")," "," "),CHAR(9)," "),CHAR(10)," "),CHAR(13)," "),"MAPCODE"," "),CHAR(34)," "),"“"," "),"”"," "),"'"," "),"’"," "),"‘"," "),"("," "),")"," "),"["," "),"]"," "),"{"," "),"}"," "),","," "),";"," "),"|"," "),":"," "),"/"," "),"\"," "))</f>
        <v/>
      </c>
      <c r="U1015" s="50">
        <f>IF(R1015&lt;&gt;"",R1015,T1015)</f>
        <v/>
      </c>
      <c r="V1015" s="50">
        <f>IFERROR(FIND(".",S1015),0)</f>
        <v/>
      </c>
      <c r="W1015" s="50">
        <f>IF(V1015&gt;0,V1015-1,LEN(S1015))</f>
        <v/>
      </c>
      <c r="X1015" s="50">
        <f>IF(V1015=0,"",IFERROR(LEFT(MID(S1015,V1015+1,99),FIND("-",MID(S1015,V1015+1,99))-1),MID(S1015,V1015+1,99)))</f>
        <v/>
      </c>
      <c r="Y1015" s="50">
        <f>LEN(X1015)</f>
        <v/>
      </c>
      <c r="Z1015"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1015,"0",""),"1",""),"2",""),"3",""),"4",""),"5",""),"6",""),"7",""),"8",""),"9",""),"A",""),"B",""),"C",""),"D",""),"E",""),"F",""),"G",""),"H",""),"I",""),"J",""),"K",""),"L",""),"M",""),"N",""),"O",""),"P",""),"Q",""),"R",""),"S",""),"T",""),"U",""),"V",""),"W",""),"X",""),"Y",""),"Z",""),".",""),"-","")</f>
        <v/>
      </c>
      <c r="AA1015" s="50">
        <f>LEN(S1015)-LEN(SUBSTITUTE(S1015,".",""))</f>
        <v/>
      </c>
      <c r="AB1015" s="50">
        <f>AND(W1015=5,Y1015=4)</f>
        <v/>
      </c>
      <c r="AC1015" s="50">
        <f>IF(P1015="","",IF(S1015="","There is no mapcode in this row, only a country code.",IF(ISNUMBER(FIND(" ",S1015)),"There are too many spaces. A mapcode looks like ZAF RDD.2J: the country code, one space, then the code.",IF(Z1015&lt;&gt;"","Contains characters that can't be in a mapcode: "&amp;Z1015,IF(OR(AA1015&lt;&gt;1,W1015&lt;2,W1015&gt;5,Y1015&lt;2,Y1015&gt;4),"This doesn't look like a mapcode. Mapcodes look like RDD.2J: 2 to 5 letters or numbers, a dot, then 2 to 4 more.",IF(AND(U1015="",NOT(AB1015)),"MISSING",IF(AND(U1015&lt;&gt;"",OR(LEN(U1015)&lt;2,LEN(U1015)&gt;6,ISNUMBER(FIND(".",U1015)))),"The country code """&amp;U1015&amp;""" doesn't look right. Use a code like ZAF (South Africa) or US-CA (California).","")))))))</f>
        <v/>
      </c>
      <c r="AD1015" s="50">
        <f>AND(R1015&lt;&gt;"",T1015&lt;&gt;"",R1015&lt;&gt;T1015)</f>
        <v/>
      </c>
    </row>
    <row r="1016">
      <c r="B1016" s="44" t="n"/>
      <c r="C1016" s="44" t="n"/>
      <c r="D1016" s="45">
        <f>IF(P1016="","",IF(AC1016="MISSING","MISSING COUNTRY CODE",IF(AC1016&lt;&gt;"","NOT A VALID MAPCODE",IF(M1016="NO CONNECTION","NO CONNECTION",IF(NOT(ISNUMBER(F1016)),"NOT FOUND",IF(AD1016,"CONVERTED – PLEASE CHECK","CONVERTED"))))))</f>
        <v/>
      </c>
      <c r="E1016" s="46">
        <f>IF(OR(P1016="",AC1016&lt;&gt;""),"",TRIM(U1016&amp;" "&amp;S1016))</f>
        <v/>
      </c>
      <c r="F1016" s="47">
        <f>IF(OR(M1016="",M1016="NO CONNECTION"),"",IFERROR(VALUE(SUBSTITUTE(_xlfn.FILTERXML(M1016,"//latDeg"),".",MID(1/2,2,1))),""))</f>
        <v/>
      </c>
      <c r="G1016" s="47">
        <f>IF(OR(M1016="",M1016="NO CONNECTION"),"",IFERROR(VALUE(SUBSTITUTE(_xlfn.FILTERXML(M1016,"//lonDeg"),".",MID(1/2,2,1))),""))</f>
        <v/>
      </c>
      <c r="H1016" s="45">
        <f>IF(ISNUMBER(F1016),SUBSTITUTE(ROUND(F1016,6)&amp;"",",",".")&amp;", "&amp;SUBSTITUTE(ROUND(G1016,6)&amp;"",",","."),"")</f>
        <v/>
      </c>
      <c r="I1016" s="46">
        <f>IF(ISNUMBER(F1016),IFERROR(HYPERLINK("https://www.mymapcodes.com/go/?t="&amp;IF(U1016="","AAA",U1016)&amp;"&amp;ma="&amp;LEFT(S1016,V1016-1)&amp;"&amp;mb="&amp;MID(S1016,V1016+1,99),"Open on MyMapcodes →"),""),"")</f>
        <v/>
      </c>
      <c r="J1016" s="48">
        <f>IF(P1016="","",IF(AC1016="MISSING","Add the country code: put it in front of the mapcode (e.g. ZAF RDD.2J) or in column C. ZAF = South Africa.",IF(AC1016&lt;&gt;"",AC1016,IF(M1016="NO CONNECTION","Excel couldn't reach the mapcode service. Click the REFRESH RESULTS box just above the table.",IF(NOT(ISNUMBER(F1016)),"The mapcode service doesn't recognise "&amp;E1016&amp;". Check the mapcode and the country code.",IF(AD1016,"Two different country codes were given, so the one in front of the mapcode ("&amp;R1016&amp;") was used.",IF(E1016&lt;&gt;TRIM(UPPER(B1016&amp;"")),"Tidied up to "&amp;E1016&amp;".","")))))))</f>
        <v/>
      </c>
      <c r="L1016" s="49">
        <f>IF(E1016="","",MapcodeAPI&amp;"coords/"&amp;SUBSTITUTE(E1016," ","%20"))&amp;LEFT($B$13,0)</f>
        <v/>
      </c>
      <c r="M1016" s="49">
        <f>IF(L1016="","",IFERROR(_xlfn.WEBSERVICE(L1016),IF(MapcodeAPIBackup="","NO CONNECTION",IFERROR(_xlfn.WEBSERVICE(MapcodeAPIBackup&amp;MID(L1016,LEN(MapcodeAPI)+1,999)),"NO CONNECTION"))))</f>
        <v/>
      </c>
      <c r="N1016" t="inlineStr">
        <is>
          <t xml:space="preserve"> </t>
        </is>
      </c>
      <c r="P1016" s="50">
        <f>IFERROR(IF(AND(TRIM(B1016&amp;"")="",TRIM(C1016&amp;"")=""),"","#"&amp;UPPER(B1016&amp;"")),"#(ERROR)")</f>
        <v/>
      </c>
      <c r="Q1016" s="50">
        <f>IF(P1016="","",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MID(P1016,2,999)," "," "),"﻿"," "),"​"," "),"⁠"," ")," "," ")," "," "),CHAR(9)," "),CHAR(10)," "),CHAR(13)," "),"MAPCODE"," "),CHAR(34)," "),"“"," "),"”"," "),"'"," "),"’"," "),"‘"," "),"("," "),")"," "),"["," "),"]"," "),"{"," "),"}"," "),","," "),";"," "),"|"," "),":"," "),"/"," "),"\"," ")))</f>
        <v/>
      </c>
      <c r="R1016" s="50">
        <f>IF(ISNUMBER(FIND(" ",Q1016)),LEFT(Q1016,FIND(" ",Q1016)-1),"")</f>
        <v/>
      </c>
      <c r="S1016" s="50">
        <f>IF(ISNUMBER(FIND(" ",Q1016)),TRIM(MID(Q1016,FIND(" ",Q1016)+1,999)),Q1016)</f>
        <v/>
      </c>
      <c r="T1016" s="50">
        <f>TRIM(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UPPER(C1016&amp;"")," "," "),"﻿"," "),"​"," "),"⁠"," ")," "," ")," "," "),CHAR(9)," "),CHAR(10)," "),CHAR(13)," "),"MAPCODE"," "),CHAR(34)," "),"“"," "),"”"," "),"'"," "),"’"," "),"‘"," "),"("," "),")"," "),"["," "),"]"," "),"{"," "),"}"," "),","," "),";"," "),"|"," "),":"," "),"/"," "),"\"," "))</f>
        <v/>
      </c>
      <c r="U1016" s="50">
        <f>IF(R1016&lt;&gt;"",R1016,T1016)</f>
        <v/>
      </c>
      <c r="V1016" s="50">
        <f>IFERROR(FIND(".",S1016),0)</f>
        <v/>
      </c>
      <c r="W1016" s="50">
        <f>IF(V1016&gt;0,V1016-1,LEN(S1016))</f>
        <v/>
      </c>
      <c r="X1016" s="50">
        <f>IF(V1016=0,"",IFERROR(LEFT(MID(S1016,V1016+1,99),FIND("-",MID(S1016,V1016+1,99))-1),MID(S1016,V1016+1,99)))</f>
        <v/>
      </c>
      <c r="Y1016" s="50">
        <f>LEN(X1016)</f>
        <v/>
      </c>
      <c r="Z1016" s="50">
        <f>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1016,"0",""),"1",""),"2",""),"3",""),"4",""),"5",""),"6",""),"7",""),"8",""),"9",""),"A",""),"B",""),"C",""),"D",""),"E",""),"F",""),"G",""),"H",""),"I",""),"J",""),"K",""),"L",""),"M",""),"N",""),"O",""),"P",""),"Q",""),"R",""),"S",""),"T",""),"U",""),"V",""),"W",""),"X",""),"Y",""),"Z",""),".",""),"-","")</f>
        <v/>
      </c>
      <c r="AA1016" s="50">
        <f>LEN(S1016)-LEN(SUBSTITUTE(S1016,".",""))</f>
        <v/>
      </c>
      <c r="AB1016" s="50">
        <f>AND(W1016=5,Y1016=4)</f>
        <v/>
      </c>
      <c r="AC1016" s="50">
        <f>IF(P1016="","",IF(S1016="","There is no mapcode in this row, only a country code.",IF(ISNUMBER(FIND(" ",S1016)),"There are too many spaces. A mapcode looks like ZAF RDD.2J: the country code, one space, then the code.",IF(Z1016&lt;&gt;"","Contains characters that can't be in a mapcode: "&amp;Z1016,IF(OR(AA1016&lt;&gt;1,W1016&lt;2,W1016&gt;5,Y1016&lt;2,Y1016&gt;4),"This doesn't look like a mapcode. Mapcodes look like RDD.2J: 2 to 5 letters or numbers, a dot, then 2 to 4 more.",IF(AND(U1016="",NOT(AB1016)),"MISSING",IF(AND(U1016&lt;&gt;"",OR(LEN(U1016)&lt;2,LEN(U1016)&gt;6,ISNUMBER(FIND(".",U1016)))),"The country code """&amp;U1016&amp;""" doesn't look right. Use a code like ZAF (South Africa) or US-CA (California).","")))))))</f>
        <v/>
      </c>
      <c r="AD1016" s="50">
        <f>AND(R1016&lt;&gt;"",T1016&lt;&gt;"",R1016&lt;&gt;T1016)</f>
        <v/>
      </c>
    </row>
  </sheetData>
  <mergeCells count="10">
    <mergeCell ref="B13:C13"/>
    <mergeCell ref="B11:J11"/>
    <mergeCell ref="B15:C15"/>
    <mergeCell ref="B10:J10"/>
    <mergeCell ref="P15:AD15"/>
    <mergeCell ref="L15:M15"/>
    <mergeCell ref="B9:J9"/>
    <mergeCell ref="B8:J8"/>
    <mergeCell ref="D15:J15"/>
    <mergeCell ref="D13:J13"/>
  </mergeCells>
  <conditionalFormatting sqref="D17:D1016">
    <cfRule type="expression" priority="1" dxfId="2">
      <formula>D17="CONVERTED"</formula>
    </cfRule>
    <cfRule type="expression" priority="2" dxfId="3">
      <formula>D17="CONVERTED – PLEASE CHECK"</formula>
    </cfRule>
    <cfRule type="expression" priority="3" dxfId="4">
      <formula>AND(D17&lt;&gt;"",D17&lt;&gt;"CONVERTED",D17&lt;&gt;"CONVERTED – PLEASE CHECK")</formula>
    </cfRule>
  </conditionalFormatting>
  <pageMargins left="0.75" right="0.75" top="1" bottom="1" header="0.5" footer="0.5"/>
  <drawing r:id="rId1"/>
  <legacyDrawing r:id="rIdVml"/>
  <mc:AlternateContent>
    <mc:Choice Requires="x14">
      <controls>
        <mc:AlternateContent>
          <mc:Choice Requires="x14">
            <control shapeId="3073" r:id="rIdCtrl" name="Tick Box 3">
              <controlPr defaultSize="0" autoFill="0" autoLine="0" autoPict="0" altText="REFRESH RESULTS">
                <anchor moveWithCells="1">
                  <from>
                    <xdr:col>1</xdr:col>
                    <xdr:colOff>95250</xdr:colOff>
                    <xdr:row>12</xdr:row>
                    <xdr:rowOff>76200</xdr:rowOff>
                  </from>
                  <to>
                    <xdr:col>2</xdr:col>
                    <xdr:colOff>1323975</xdr:colOff>
                    <xdr:row>12</xdr:row>
                    <xdr:rowOff>361950</xdr:rowOff>
                  </to>
                </anchor>
              </controlPr>
            </control>
          </mc:Choice>
        </mc:AlternateContent>
      </controls>
    </mc:Choice>
  </mc:AlternateConten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2026-10-21T19:08:05Z</dcterms:created>
  <dcterms:modified xmlns:dcterms="http://purl.org/dc/terms/" xmlns:xsi="http://www.w3.org/2001/XMLSchema-instance" xsi:type="dcterms:W3CDTF">2026-10-21T19:08:12Z</dcterms:modified>
</cp:coreProperties>
</file>